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mc:AlternateContent xmlns:mc="http://schemas.openxmlformats.org/markup-compatibility/2006">
    <mc:Choice Requires="x15">
      <x15ac:absPath xmlns:x15ac="http://schemas.microsoft.com/office/spreadsheetml/2010/11/ac" url="P:\CPUC Group A\Ex Ante Update-WP\D13_Ex_Ante_Update\CY2018_DEER_Update\Tech Issues\CDU-513 Normalizing Unit Inquiry for Duct Sealing Measures\"/>
    </mc:Choice>
  </mc:AlternateContent>
  <xr:revisionPtr revIDLastSave="0" documentId="8_{23BF1B25-238E-4512-8D87-6C0B243E5339}" xr6:coauthVersionLast="46" xr6:coauthVersionMax="46" xr10:uidLastSave="{00000000-0000-0000-0000-000000000000}"/>
  <bookViews>
    <workbookView xWindow="-120" yWindow="-120" windowWidth="29040" windowHeight="15840" xr2:uid="{00000000-000D-0000-FFFF-FFFF00000000}"/>
  </bookViews>
  <sheets>
    <sheet name="Summary" sheetId="14" r:id="rId1"/>
    <sheet name="Heating to Cooling Cap. Ratios" sheetId="4" r:id="rId2"/>
    <sheet name="Abridged NormUnitVal" sheetId="7" r:id="rId3"/>
    <sheet name="Measure_2020-11-19" sheetId="10" r:id="rId4"/>
    <sheet name="EnergyImpact_2020-11-19" sheetId="11" r:id="rId5"/>
    <sheet name="EnergyImpact_2020-12-18" sheetId="13" r:id="rId6"/>
    <sheet name="EnergyImpact Pivot" sheetId="12" r:id="rId7"/>
  </sheets>
  <definedNames>
    <definedName name="_xlnm._FilterDatabase" localSheetId="2" hidden="1">'Abridged NormUnitVal'!$A$1:$E$1237</definedName>
    <definedName name="_xlnm._FilterDatabase" localSheetId="6" hidden="1">'EnergyImpact Pivot'!$R$5:$U$1093</definedName>
    <definedName name="_xlnm._FilterDatabase" localSheetId="4" hidden="1">'EnergyImpact_2020-11-19'!$A$1:$AC$2049</definedName>
    <definedName name="_xlnm._FilterDatabase" localSheetId="5" hidden="1">'EnergyImpact_2020-12-18'!$A$1:$AC$4441</definedName>
    <definedName name="_xlnm._FilterDatabase" localSheetId="3" hidden="1">'Measure_2020-11-19'!$A$1:$BF$1</definedName>
  </definedNames>
  <calcPr calcId="191029"/>
  <pivotCaches>
    <pivotCache cacheId="0" r:id="rId8"/>
    <pivotCache cacheId="1"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8" i="12" l="1"/>
  <c r="R9" i="12"/>
  <c r="R10" i="12"/>
  <c r="R11" i="12"/>
  <c r="R12" i="12"/>
  <c r="R13" i="12"/>
  <c r="R14" i="12"/>
  <c r="R15" i="12"/>
  <c r="R16" i="12"/>
  <c r="R17" i="12"/>
  <c r="R18" i="12"/>
  <c r="R19" i="12"/>
  <c r="R20" i="12"/>
  <c r="R21" i="12"/>
  <c r="R22" i="12"/>
  <c r="R23" i="12"/>
  <c r="R24" i="12"/>
  <c r="R25" i="12"/>
  <c r="R26" i="12"/>
  <c r="R27" i="12"/>
  <c r="R28" i="12"/>
  <c r="R29" i="12"/>
  <c r="R30" i="12"/>
  <c r="R31" i="12"/>
  <c r="R32" i="12"/>
  <c r="R33" i="12"/>
  <c r="R34" i="12"/>
  <c r="R35" i="12"/>
  <c r="R36" i="12"/>
  <c r="R37" i="12"/>
  <c r="R38" i="12"/>
  <c r="R39" i="12"/>
  <c r="R40" i="12"/>
  <c r="R41" i="12"/>
  <c r="R42" i="12"/>
  <c r="R43" i="12"/>
  <c r="R44" i="12"/>
  <c r="R45" i="12"/>
  <c r="R46" i="12"/>
  <c r="R47" i="12"/>
  <c r="R48" i="12"/>
  <c r="R49" i="12"/>
  <c r="R50" i="12"/>
  <c r="R51" i="12"/>
  <c r="R52" i="12"/>
  <c r="R53" i="12"/>
  <c r="R54" i="12"/>
  <c r="R55" i="12"/>
  <c r="R56" i="12"/>
  <c r="R57" i="12"/>
  <c r="R58" i="12"/>
  <c r="R59" i="12"/>
  <c r="R60" i="12"/>
  <c r="R61" i="12"/>
  <c r="R62" i="12"/>
  <c r="R63" i="12"/>
  <c r="R64" i="12"/>
  <c r="R65" i="12"/>
  <c r="R66" i="12"/>
  <c r="R67" i="12"/>
  <c r="R68" i="12"/>
  <c r="R69" i="12"/>
  <c r="R70" i="12"/>
  <c r="R71" i="12"/>
  <c r="R72" i="12"/>
  <c r="R73" i="12"/>
  <c r="R74" i="12"/>
  <c r="R75" i="12"/>
  <c r="R76" i="12"/>
  <c r="R77" i="12"/>
  <c r="R78" i="12"/>
  <c r="R79" i="12"/>
  <c r="R80" i="12"/>
  <c r="R81" i="12"/>
  <c r="R82" i="12"/>
  <c r="R83" i="12"/>
  <c r="R84" i="12"/>
  <c r="R85" i="12"/>
  <c r="R86" i="12"/>
  <c r="R87" i="12"/>
  <c r="R88" i="12"/>
  <c r="R89" i="12"/>
  <c r="R90" i="12"/>
  <c r="R91" i="12"/>
  <c r="R92" i="12"/>
  <c r="R93" i="12"/>
  <c r="R94" i="12"/>
  <c r="R95" i="12"/>
  <c r="R96" i="12"/>
  <c r="R97" i="12"/>
  <c r="R98" i="12"/>
  <c r="R99" i="12"/>
  <c r="R100" i="12"/>
  <c r="R101" i="12"/>
  <c r="R102" i="12"/>
  <c r="R103" i="12"/>
  <c r="R104" i="12"/>
  <c r="R105" i="12"/>
  <c r="R106" i="12"/>
  <c r="R107" i="12"/>
  <c r="R108" i="12"/>
  <c r="R109" i="12"/>
  <c r="R110" i="12"/>
  <c r="R111" i="12"/>
  <c r="R112" i="12"/>
  <c r="R113" i="12"/>
  <c r="R114" i="12"/>
  <c r="R115" i="12"/>
  <c r="R116" i="12"/>
  <c r="R117" i="12"/>
  <c r="R118" i="12"/>
  <c r="R119" i="12"/>
  <c r="R120" i="12"/>
  <c r="R121" i="12"/>
  <c r="R122" i="12"/>
  <c r="R123" i="12"/>
  <c r="R124" i="12"/>
  <c r="R125" i="12"/>
  <c r="R126" i="12"/>
  <c r="R127" i="12"/>
  <c r="R128" i="12"/>
  <c r="R129" i="12"/>
  <c r="R130" i="12"/>
  <c r="R131" i="12"/>
  <c r="R132" i="12"/>
  <c r="R133" i="12"/>
  <c r="R134" i="12"/>
  <c r="S8" i="12"/>
  <c r="S9" i="12"/>
  <c r="S10" i="12"/>
  <c r="S11" i="12"/>
  <c r="S12" i="12"/>
  <c r="S13" i="12"/>
  <c r="S14" i="12"/>
  <c r="S15" i="12"/>
  <c r="S16" i="12"/>
  <c r="S17" i="12"/>
  <c r="S18" i="12"/>
  <c r="S19" i="12"/>
  <c r="S20" i="12"/>
  <c r="S21" i="12"/>
  <c r="S22" i="12"/>
  <c r="S23" i="12"/>
  <c r="S24" i="12"/>
  <c r="S25" i="12"/>
  <c r="S26" i="12"/>
  <c r="S27" i="12"/>
  <c r="S28" i="12"/>
  <c r="S29" i="12"/>
  <c r="S30" i="12"/>
  <c r="S31" i="12"/>
  <c r="S32" i="12"/>
  <c r="S33" i="12"/>
  <c r="S34" i="12"/>
  <c r="S35" i="12"/>
  <c r="S36" i="12"/>
  <c r="S37" i="12"/>
  <c r="S38" i="12"/>
  <c r="S39" i="12"/>
  <c r="S40" i="12"/>
  <c r="S41" i="12"/>
  <c r="S42" i="12"/>
  <c r="S43" i="12"/>
  <c r="S44" i="12"/>
  <c r="S45" i="12"/>
  <c r="S46" i="12"/>
  <c r="S47" i="12"/>
  <c r="S48" i="12"/>
  <c r="S49" i="12"/>
  <c r="S50" i="12"/>
  <c r="S51" i="12"/>
  <c r="S52" i="12"/>
  <c r="S53" i="12"/>
  <c r="S54" i="12"/>
  <c r="S55" i="12"/>
  <c r="S56" i="12"/>
  <c r="S57" i="12"/>
  <c r="S58" i="12"/>
  <c r="S59" i="12"/>
  <c r="S60" i="12"/>
  <c r="S61" i="12"/>
  <c r="S62" i="12"/>
  <c r="S63" i="12"/>
  <c r="S64" i="12"/>
  <c r="S65" i="12"/>
  <c r="S66" i="12"/>
  <c r="S67" i="12"/>
  <c r="S68" i="12"/>
  <c r="S69" i="12"/>
  <c r="S70" i="12"/>
  <c r="S71" i="12"/>
  <c r="S72" i="12"/>
  <c r="S73" i="12"/>
  <c r="S74" i="12"/>
  <c r="S75" i="12"/>
  <c r="S76" i="12"/>
  <c r="S77" i="12"/>
  <c r="S78" i="12"/>
  <c r="S79" i="12"/>
  <c r="S80" i="12"/>
  <c r="S81" i="12"/>
  <c r="S82" i="12"/>
  <c r="S83" i="12"/>
  <c r="S84" i="12"/>
  <c r="S85" i="12"/>
  <c r="S86" i="12"/>
  <c r="S87" i="12"/>
  <c r="S88" i="12"/>
  <c r="S89" i="12"/>
  <c r="S90" i="12"/>
  <c r="S91" i="12"/>
  <c r="S92" i="12"/>
  <c r="S93" i="12"/>
  <c r="S94" i="12"/>
  <c r="S95" i="12"/>
  <c r="S96" i="12"/>
  <c r="S97" i="12"/>
  <c r="S98" i="12"/>
  <c r="S99" i="12"/>
  <c r="S100" i="12"/>
  <c r="S101" i="12"/>
  <c r="S102" i="12"/>
  <c r="S103" i="12"/>
  <c r="S104" i="12"/>
  <c r="S105" i="12"/>
  <c r="S106" i="12"/>
  <c r="S107" i="12"/>
  <c r="S108" i="12"/>
  <c r="S109" i="12"/>
  <c r="S110" i="12"/>
  <c r="S111" i="12"/>
  <c r="S112" i="12"/>
  <c r="S113" i="12"/>
  <c r="S114" i="12"/>
  <c r="S115" i="12"/>
  <c r="S116" i="12"/>
  <c r="S117" i="12"/>
  <c r="S118" i="12"/>
  <c r="S119" i="12"/>
  <c r="S120" i="12"/>
  <c r="S121" i="12"/>
  <c r="S122" i="12"/>
  <c r="S123" i="12"/>
  <c r="S124" i="12"/>
  <c r="S125" i="12"/>
  <c r="S126" i="12"/>
  <c r="S127" i="12"/>
  <c r="S128" i="12"/>
  <c r="S129" i="12"/>
  <c r="S130" i="12"/>
  <c r="S131" i="12"/>
  <c r="S132" i="12"/>
  <c r="S133" i="12"/>
  <c r="S134" i="12"/>
  <c r="T8" i="12"/>
  <c r="T9" i="12"/>
  <c r="T10" i="12"/>
  <c r="T11" i="12"/>
  <c r="T12" i="12"/>
  <c r="T13" i="12"/>
  <c r="T14" i="12"/>
  <c r="T15" i="12"/>
  <c r="T16" i="12"/>
  <c r="T17" i="12"/>
  <c r="T18" i="12"/>
  <c r="T19" i="12"/>
  <c r="T20" i="12"/>
  <c r="T21" i="12"/>
  <c r="T22" i="12"/>
  <c r="T23" i="12"/>
  <c r="T24" i="12"/>
  <c r="T25" i="12"/>
  <c r="T26" i="12"/>
  <c r="T27" i="12"/>
  <c r="T28" i="12"/>
  <c r="T29" i="12"/>
  <c r="T30" i="12"/>
  <c r="T31" i="12"/>
  <c r="T32" i="12"/>
  <c r="T33" i="12"/>
  <c r="T34" i="12"/>
  <c r="T35" i="12"/>
  <c r="T36" i="12"/>
  <c r="T37" i="12"/>
  <c r="T38" i="12"/>
  <c r="T39" i="12"/>
  <c r="T40" i="12"/>
  <c r="T41" i="12"/>
  <c r="T42" i="12"/>
  <c r="T43" i="12"/>
  <c r="T44" i="12"/>
  <c r="T45" i="12"/>
  <c r="T46" i="12"/>
  <c r="T47" i="12"/>
  <c r="T48" i="12"/>
  <c r="T49" i="12"/>
  <c r="T50" i="12"/>
  <c r="T51" i="12"/>
  <c r="T52" i="12"/>
  <c r="T53" i="12"/>
  <c r="T54" i="12"/>
  <c r="T55" i="12"/>
  <c r="T56" i="12"/>
  <c r="T57" i="12"/>
  <c r="T58" i="12"/>
  <c r="T59" i="12"/>
  <c r="T60" i="12"/>
  <c r="T61" i="12"/>
  <c r="T62" i="12"/>
  <c r="T63" i="12"/>
  <c r="T64" i="12"/>
  <c r="T65" i="12"/>
  <c r="T66" i="12"/>
  <c r="T67" i="12"/>
  <c r="T68" i="12"/>
  <c r="T69" i="12"/>
  <c r="T70" i="12"/>
  <c r="T71" i="12"/>
  <c r="T72" i="12"/>
  <c r="T73" i="12"/>
  <c r="T74" i="12"/>
  <c r="T75" i="12"/>
  <c r="T76" i="12"/>
  <c r="T77" i="12"/>
  <c r="T78" i="12"/>
  <c r="T79" i="12"/>
  <c r="T80" i="12"/>
  <c r="T81" i="12"/>
  <c r="T82" i="12"/>
  <c r="T83" i="12"/>
  <c r="T84" i="12"/>
  <c r="T85" i="12"/>
  <c r="T86" i="12"/>
  <c r="T87" i="12"/>
  <c r="T88" i="12"/>
  <c r="T89" i="12"/>
  <c r="T90" i="12"/>
  <c r="T91" i="12"/>
  <c r="T92" i="12"/>
  <c r="T93" i="12"/>
  <c r="T94" i="12"/>
  <c r="T95" i="12"/>
  <c r="T96" i="12"/>
  <c r="T97" i="12"/>
  <c r="T98" i="12"/>
  <c r="T99" i="12"/>
  <c r="T100" i="12"/>
  <c r="T101" i="12"/>
  <c r="T102" i="12"/>
  <c r="T103" i="12"/>
  <c r="T104" i="12"/>
  <c r="T105" i="12"/>
  <c r="T106" i="12"/>
  <c r="T107" i="12"/>
  <c r="T108" i="12"/>
  <c r="T109" i="12"/>
  <c r="T110" i="12"/>
  <c r="T111" i="12"/>
  <c r="T112" i="12"/>
  <c r="T113" i="12"/>
  <c r="T114" i="12"/>
  <c r="T115" i="12"/>
  <c r="T116" i="12"/>
  <c r="T117" i="12"/>
  <c r="T118" i="12"/>
  <c r="T119" i="12"/>
  <c r="T120" i="12"/>
  <c r="T121" i="12"/>
  <c r="T122" i="12"/>
  <c r="T123" i="12"/>
  <c r="T124" i="12"/>
  <c r="T125" i="12"/>
  <c r="T126" i="12"/>
  <c r="T127" i="12"/>
  <c r="T128" i="12"/>
  <c r="T129" i="12"/>
  <c r="T130" i="12"/>
  <c r="T131" i="12"/>
  <c r="T132" i="12"/>
  <c r="T133" i="12"/>
  <c r="T134" i="12"/>
  <c r="U8" i="12"/>
  <c r="U12" i="12"/>
  <c r="U16" i="12"/>
  <c r="U20" i="12"/>
  <c r="U24" i="12"/>
  <c r="U28" i="12"/>
  <c r="U32" i="12"/>
  <c r="U36" i="12"/>
  <c r="U40" i="12"/>
  <c r="U44" i="12"/>
  <c r="U48" i="12"/>
  <c r="U52" i="12"/>
  <c r="U56" i="12"/>
  <c r="U60" i="12"/>
  <c r="U64" i="12"/>
  <c r="U68" i="12"/>
  <c r="U72" i="12"/>
  <c r="U76" i="12"/>
  <c r="U80" i="12"/>
  <c r="U84" i="12"/>
  <c r="U88" i="12"/>
  <c r="U92" i="12"/>
  <c r="U96" i="12"/>
  <c r="U100" i="12"/>
  <c r="U104" i="12"/>
  <c r="U108" i="12"/>
  <c r="U112" i="12"/>
  <c r="U116" i="12"/>
  <c r="U120" i="12"/>
  <c r="U124" i="12"/>
  <c r="U128" i="12"/>
  <c r="U132" i="12"/>
  <c r="S135" i="12"/>
  <c r="S136" i="12"/>
  <c r="S137" i="12"/>
  <c r="S138" i="12"/>
  <c r="S139" i="12"/>
  <c r="S140" i="12"/>
  <c r="S141" i="12"/>
  <c r="S142" i="12"/>
  <c r="S143" i="12"/>
  <c r="S144" i="12"/>
  <c r="S145" i="12"/>
  <c r="S146" i="12"/>
  <c r="S147" i="12"/>
  <c r="S148" i="12"/>
  <c r="S149" i="12"/>
  <c r="S150" i="12"/>
  <c r="S151" i="12"/>
  <c r="S152" i="12"/>
  <c r="S153" i="12"/>
  <c r="S154" i="12"/>
  <c r="S155" i="12"/>
  <c r="S156" i="12"/>
  <c r="S157" i="12"/>
  <c r="S158" i="12"/>
  <c r="S159" i="12"/>
  <c r="S160" i="12"/>
  <c r="S161" i="12"/>
  <c r="S162" i="12"/>
  <c r="S163" i="12"/>
  <c r="S164" i="12"/>
  <c r="S165" i="12"/>
  <c r="S166" i="12"/>
  <c r="S167" i="12"/>
  <c r="S168" i="12"/>
  <c r="S169" i="12"/>
  <c r="S170" i="12"/>
  <c r="S171" i="12"/>
  <c r="S172" i="12"/>
  <c r="S173" i="12"/>
  <c r="S174" i="12"/>
  <c r="S175" i="12"/>
  <c r="S176" i="12"/>
  <c r="S177" i="12"/>
  <c r="S178" i="12"/>
  <c r="S179" i="12"/>
  <c r="S180" i="12"/>
  <c r="S181" i="12"/>
  <c r="S182" i="12"/>
  <c r="S183" i="12"/>
  <c r="S184" i="12"/>
  <c r="S185" i="12"/>
  <c r="S186" i="12"/>
  <c r="S187" i="12"/>
  <c r="S188" i="12"/>
  <c r="S189" i="12"/>
  <c r="S190" i="12"/>
  <c r="S191" i="12"/>
  <c r="S192" i="12"/>
  <c r="S193" i="12"/>
  <c r="S194" i="12"/>
  <c r="S195" i="12"/>
  <c r="S196" i="12"/>
  <c r="S197" i="12"/>
  <c r="S198" i="12"/>
  <c r="S199" i="12"/>
  <c r="S200" i="12"/>
  <c r="S201" i="12"/>
  <c r="S202" i="12"/>
  <c r="S203" i="12"/>
  <c r="S204" i="12"/>
  <c r="S205" i="12"/>
  <c r="S206" i="12"/>
  <c r="S207" i="12"/>
  <c r="S208" i="12"/>
  <c r="S209" i="12"/>
  <c r="S210" i="12"/>
  <c r="S211" i="12"/>
  <c r="S212" i="12"/>
  <c r="S213" i="12"/>
  <c r="S214" i="12"/>
  <c r="S215" i="12"/>
  <c r="S216" i="12"/>
  <c r="S217" i="12"/>
  <c r="S218" i="12"/>
  <c r="S219" i="12"/>
  <c r="S220" i="12"/>
  <c r="S221" i="12"/>
  <c r="S222" i="12"/>
  <c r="S223" i="12"/>
  <c r="S224" i="12"/>
  <c r="S225" i="12"/>
  <c r="S226" i="12"/>
  <c r="S227" i="12"/>
  <c r="S228" i="12"/>
  <c r="S229" i="12"/>
  <c r="U9" i="12"/>
  <c r="U13" i="12"/>
  <c r="U17" i="12"/>
  <c r="U21" i="12"/>
  <c r="U25" i="12"/>
  <c r="U29" i="12"/>
  <c r="U33" i="12"/>
  <c r="U37" i="12"/>
  <c r="U41" i="12"/>
  <c r="U45" i="12"/>
  <c r="U49" i="12"/>
  <c r="U53" i="12"/>
  <c r="U57" i="12"/>
  <c r="U61" i="12"/>
  <c r="U65" i="12"/>
  <c r="U69" i="12"/>
  <c r="U73" i="12"/>
  <c r="U77" i="12"/>
  <c r="U81" i="12"/>
  <c r="U85" i="12"/>
  <c r="U89" i="12"/>
  <c r="U93" i="12"/>
  <c r="U97" i="12"/>
  <c r="U101" i="12"/>
  <c r="U105" i="12"/>
  <c r="U109" i="12"/>
  <c r="U113" i="12"/>
  <c r="U117" i="12"/>
  <c r="U121" i="12"/>
  <c r="U125" i="12"/>
  <c r="U129" i="12"/>
  <c r="U133" i="12"/>
  <c r="T135" i="12"/>
  <c r="T136" i="12"/>
  <c r="T137" i="12"/>
  <c r="T138" i="12"/>
  <c r="T139" i="12"/>
  <c r="T140" i="12"/>
  <c r="T141" i="12"/>
  <c r="T142" i="12"/>
  <c r="T143" i="12"/>
  <c r="T144" i="12"/>
  <c r="T145" i="12"/>
  <c r="T146" i="12"/>
  <c r="T147" i="12"/>
  <c r="T148" i="12"/>
  <c r="T149" i="12"/>
  <c r="T150" i="12"/>
  <c r="T151" i="12"/>
  <c r="T152" i="12"/>
  <c r="T153" i="12"/>
  <c r="T154" i="12"/>
  <c r="T155" i="12"/>
  <c r="T156" i="12"/>
  <c r="T157" i="12"/>
  <c r="T158" i="12"/>
  <c r="T159" i="12"/>
  <c r="T160" i="12"/>
  <c r="T161" i="12"/>
  <c r="T162" i="12"/>
  <c r="T163" i="12"/>
  <c r="T164" i="12"/>
  <c r="T165" i="12"/>
  <c r="T166" i="12"/>
  <c r="T167" i="12"/>
  <c r="T168" i="12"/>
  <c r="T169" i="12"/>
  <c r="T170" i="12"/>
  <c r="T171" i="12"/>
  <c r="T172" i="12"/>
  <c r="T173" i="12"/>
  <c r="T174" i="12"/>
  <c r="T175" i="12"/>
  <c r="T176" i="12"/>
  <c r="T177" i="12"/>
  <c r="T178" i="12"/>
  <c r="T179" i="12"/>
  <c r="T180" i="12"/>
  <c r="T181" i="12"/>
  <c r="T182" i="12"/>
  <c r="T183" i="12"/>
  <c r="T184" i="12"/>
  <c r="T185" i="12"/>
  <c r="T186" i="12"/>
  <c r="T187" i="12"/>
  <c r="T188" i="12"/>
  <c r="T189" i="12"/>
  <c r="T190" i="12"/>
  <c r="T191" i="12"/>
  <c r="T192" i="12"/>
  <c r="T193" i="12"/>
  <c r="T194" i="12"/>
  <c r="T195" i="12"/>
  <c r="T196" i="12"/>
  <c r="T197" i="12"/>
  <c r="T198" i="12"/>
  <c r="T199" i="12"/>
  <c r="T200" i="12"/>
  <c r="T201" i="12"/>
  <c r="T202" i="12"/>
  <c r="T203" i="12"/>
  <c r="T204" i="12"/>
  <c r="T205" i="12"/>
  <c r="T206" i="12"/>
  <c r="T207" i="12"/>
  <c r="T208" i="12"/>
  <c r="T209" i="12"/>
  <c r="T210" i="12"/>
  <c r="T211" i="12"/>
  <c r="T212" i="12"/>
  <c r="T213" i="12"/>
  <c r="T214" i="12"/>
  <c r="T215" i="12"/>
  <c r="T216" i="12"/>
  <c r="T217" i="12"/>
  <c r="T218" i="12"/>
  <c r="T219" i="12"/>
  <c r="T220" i="12"/>
  <c r="T221" i="12"/>
  <c r="T222" i="12"/>
  <c r="T223" i="12"/>
  <c r="T224" i="12"/>
  <c r="T225" i="12"/>
  <c r="T226" i="12"/>
  <c r="T227" i="12"/>
  <c r="T228" i="12"/>
  <c r="T229" i="12"/>
  <c r="U10" i="12"/>
  <c r="U14" i="12"/>
  <c r="U18" i="12"/>
  <c r="U22" i="12"/>
  <c r="U26" i="12"/>
  <c r="U30" i="12"/>
  <c r="U34" i="12"/>
  <c r="U38" i="12"/>
  <c r="U42" i="12"/>
  <c r="U46" i="12"/>
  <c r="U50" i="12"/>
  <c r="U54" i="12"/>
  <c r="U58" i="12"/>
  <c r="U62" i="12"/>
  <c r="U66" i="12"/>
  <c r="U70" i="12"/>
  <c r="U74" i="12"/>
  <c r="U78" i="12"/>
  <c r="U82" i="12"/>
  <c r="U86" i="12"/>
  <c r="U90" i="12"/>
  <c r="U94" i="12"/>
  <c r="U98" i="12"/>
  <c r="U102" i="12"/>
  <c r="U106" i="12"/>
  <c r="U110" i="12"/>
  <c r="U114" i="12"/>
  <c r="U118" i="12"/>
  <c r="U122" i="12"/>
  <c r="U126" i="12"/>
  <c r="U130" i="12"/>
  <c r="U134" i="12"/>
  <c r="U135" i="12"/>
  <c r="U136" i="12"/>
  <c r="U137" i="12"/>
  <c r="U138" i="12"/>
  <c r="U139" i="12"/>
  <c r="U140" i="12"/>
  <c r="U141" i="12"/>
  <c r="U142" i="12"/>
  <c r="U143" i="12"/>
  <c r="U144" i="12"/>
  <c r="U145" i="12"/>
  <c r="U146" i="12"/>
  <c r="U147" i="12"/>
  <c r="U148" i="12"/>
  <c r="U149" i="12"/>
  <c r="U150" i="12"/>
  <c r="U151" i="12"/>
  <c r="U152" i="12"/>
  <c r="U153" i="12"/>
  <c r="U154" i="12"/>
  <c r="U155" i="12"/>
  <c r="U156" i="12"/>
  <c r="U157" i="12"/>
  <c r="U158" i="12"/>
  <c r="U159" i="12"/>
  <c r="U160" i="12"/>
  <c r="U161" i="12"/>
  <c r="U162" i="12"/>
  <c r="U163" i="12"/>
  <c r="U164" i="12"/>
  <c r="U165" i="12"/>
  <c r="U166" i="12"/>
  <c r="U167" i="12"/>
  <c r="U168" i="12"/>
  <c r="U169" i="12"/>
  <c r="U170" i="12"/>
  <c r="U171" i="12"/>
  <c r="U172" i="12"/>
  <c r="U173" i="12"/>
  <c r="U174" i="12"/>
  <c r="U175" i="12"/>
  <c r="U176" i="12"/>
  <c r="U177" i="12"/>
  <c r="U178" i="12"/>
  <c r="U179" i="12"/>
  <c r="U180" i="12"/>
  <c r="U181" i="12"/>
  <c r="U182" i="12"/>
  <c r="U183" i="12"/>
  <c r="U184" i="12"/>
  <c r="U185" i="12"/>
  <c r="U186" i="12"/>
  <c r="U187" i="12"/>
  <c r="U188" i="12"/>
  <c r="U189" i="12"/>
  <c r="U190" i="12"/>
  <c r="U191" i="12"/>
  <c r="U192" i="12"/>
  <c r="U193" i="12"/>
  <c r="U194" i="12"/>
  <c r="U195" i="12"/>
  <c r="U196" i="12"/>
  <c r="U197" i="12"/>
  <c r="U198" i="12"/>
  <c r="U199" i="12"/>
  <c r="U200" i="12"/>
  <c r="U201" i="12"/>
  <c r="U202" i="12"/>
  <c r="U203" i="12"/>
  <c r="U204" i="12"/>
  <c r="U205" i="12"/>
  <c r="U206" i="12"/>
  <c r="U207" i="12"/>
  <c r="U208" i="12"/>
  <c r="U209" i="12"/>
  <c r="U210" i="12"/>
  <c r="U211" i="12"/>
  <c r="U212" i="12"/>
  <c r="U213" i="12"/>
  <c r="U214" i="12"/>
  <c r="U215" i="12"/>
  <c r="U216" i="12"/>
  <c r="U217" i="12"/>
  <c r="U218" i="12"/>
  <c r="U219" i="12"/>
  <c r="U220" i="12"/>
  <c r="U221" i="12"/>
  <c r="U222" i="12"/>
  <c r="U223" i="12"/>
  <c r="U224" i="12"/>
  <c r="U225" i="12"/>
  <c r="U226" i="12"/>
  <c r="U227" i="12"/>
  <c r="U228" i="12"/>
  <c r="U229" i="12"/>
  <c r="U11" i="12"/>
  <c r="U27" i="12"/>
  <c r="U43" i="12"/>
  <c r="U59" i="12"/>
  <c r="U75" i="12"/>
  <c r="U91" i="12"/>
  <c r="U107" i="12"/>
  <c r="U123" i="12"/>
  <c r="R136" i="12"/>
  <c r="R140" i="12"/>
  <c r="R144" i="12"/>
  <c r="R148" i="12"/>
  <c r="R152" i="12"/>
  <c r="R156" i="12"/>
  <c r="R160" i="12"/>
  <c r="R164" i="12"/>
  <c r="R168" i="12"/>
  <c r="R172" i="12"/>
  <c r="R176" i="12"/>
  <c r="R180" i="12"/>
  <c r="R184" i="12"/>
  <c r="R188" i="12"/>
  <c r="R192" i="12"/>
  <c r="R196" i="12"/>
  <c r="R200" i="12"/>
  <c r="R204" i="12"/>
  <c r="R208" i="12"/>
  <c r="R212" i="12"/>
  <c r="R216" i="12"/>
  <c r="R220" i="12"/>
  <c r="R224" i="12"/>
  <c r="R228" i="12"/>
  <c r="T230" i="12"/>
  <c r="T231" i="12"/>
  <c r="T232" i="12"/>
  <c r="T233" i="12"/>
  <c r="T234" i="12"/>
  <c r="T235" i="12"/>
  <c r="T236" i="12"/>
  <c r="T237" i="12"/>
  <c r="T238" i="12"/>
  <c r="T239" i="12"/>
  <c r="T240" i="12"/>
  <c r="T241" i="12"/>
  <c r="T242" i="12"/>
  <c r="T243" i="12"/>
  <c r="T244" i="12"/>
  <c r="T245" i="12"/>
  <c r="T246" i="12"/>
  <c r="T247" i="12"/>
  <c r="T248" i="12"/>
  <c r="T249" i="12"/>
  <c r="T250" i="12"/>
  <c r="T251" i="12"/>
  <c r="T252" i="12"/>
  <c r="T253" i="12"/>
  <c r="T254" i="12"/>
  <c r="T255" i="12"/>
  <c r="T256" i="12"/>
  <c r="T257" i="12"/>
  <c r="T258" i="12"/>
  <c r="T259" i="12"/>
  <c r="T260" i="12"/>
  <c r="T261" i="12"/>
  <c r="T262" i="12"/>
  <c r="T263" i="12"/>
  <c r="T264" i="12"/>
  <c r="T265" i="12"/>
  <c r="T266" i="12"/>
  <c r="T267" i="12"/>
  <c r="T268" i="12"/>
  <c r="T269" i="12"/>
  <c r="T270" i="12"/>
  <c r="T271" i="12"/>
  <c r="T272" i="12"/>
  <c r="T273" i="12"/>
  <c r="T274" i="12"/>
  <c r="T275" i="12"/>
  <c r="T276" i="12"/>
  <c r="T277" i="12"/>
  <c r="T278" i="12"/>
  <c r="T279" i="12"/>
  <c r="T280" i="12"/>
  <c r="T281" i="12"/>
  <c r="T282" i="12"/>
  <c r="T283" i="12"/>
  <c r="T284" i="12"/>
  <c r="T285" i="12"/>
  <c r="T286" i="12"/>
  <c r="T287" i="12"/>
  <c r="T288" i="12"/>
  <c r="T289" i="12"/>
  <c r="T290" i="12"/>
  <c r="T291" i="12"/>
  <c r="T292" i="12"/>
  <c r="T293" i="12"/>
  <c r="T294" i="12"/>
  <c r="T295" i="12"/>
  <c r="T296" i="12"/>
  <c r="T297" i="12"/>
  <c r="T298" i="12"/>
  <c r="T299" i="12"/>
  <c r="T300" i="12"/>
  <c r="T301" i="12"/>
  <c r="T302" i="12"/>
  <c r="T303" i="12"/>
  <c r="T304" i="12"/>
  <c r="T305" i="12"/>
  <c r="T306" i="12"/>
  <c r="T307" i="12"/>
  <c r="T308" i="12"/>
  <c r="U15" i="12"/>
  <c r="U31" i="12"/>
  <c r="U47" i="12"/>
  <c r="U63" i="12"/>
  <c r="U79" i="12"/>
  <c r="U95" i="12"/>
  <c r="U111" i="12"/>
  <c r="U127" i="12"/>
  <c r="R137" i="12"/>
  <c r="R141" i="12"/>
  <c r="R145" i="12"/>
  <c r="R149" i="12"/>
  <c r="R153" i="12"/>
  <c r="R157" i="12"/>
  <c r="R161" i="12"/>
  <c r="R165" i="12"/>
  <c r="R169" i="12"/>
  <c r="R173" i="12"/>
  <c r="R177" i="12"/>
  <c r="R181" i="12"/>
  <c r="R185" i="12"/>
  <c r="R189" i="12"/>
  <c r="R193" i="12"/>
  <c r="R197" i="12"/>
  <c r="R201" i="12"/>
  <c r="R205" i="12"/>
  <c r="R209" i="12"/>
  <c r="R213" i="12"/>
  <c r="R217" i="12"/>
  <c r="R221" i="12"/>
  <c r="R225" i="12"/>
  <c r="R229" i="12"/>
  <c r="U230" i="12"/>
  <c r="U231" i="12"/>
  <c r="U232" i="12"/>
  <c r="U233" i="12"/>
  <c r="U234" i="12"/>
  <c r="U235" i="12"/>
  <c r="U236" i="12"/>
  <c r="U237" i="12"/>
  <c r="U238" i="12"/>
  <c r="U239" i="12"/>
  <c r="U240" i="12"/>
  <c r="U241" i="12"/>
  <c r="U242" i="12"/>
  <c r="U243" i="12"/>
  <c r="U244" i="12"/>
  <c r="U245" i="12"/>
  <c r="U246" i="12"/>
  <c r="U247" i="12"/>
  <c r="U248" i="12"/>
  <c r="U249" i="12"/>
  <c r="U250" i="12"/>
  <c r="U251" i="12"/>
  <c r="U252" i="12"/>
  <c r="U253" i="12"/>
  <c r="U254" i="12"/>
  <c r="U255" i="12"/>
  <c r="U256" i="12"/>
  <c r="U257" i="12"/>
  <c r="U258" i="12"/>
  <c r="U259" i="12"/>
  <c r="U260" i="12"/>
  <c r="U261" i="12"/>
  <c r="U262" i="12"/>
  <c r="U263" i="12"/>
  <c r="U264" i="12"/>
  <c r="U265" i="12"/>
  <c r="U266" i="12"/>
  <c r="U267" i="12"/>
  <c r="U268" i="12"/>
  <c r="U269" i="12"/>
  <c r="U270" i="12"/>
  <c r="U271" i="12"/>
  <c r="U272" i="12"/>
  <c r="U273" i="12"/>
  <c r="U274" i="12"/>
  <c r="U275" i="12"/>
  <c r="U276" i="12"/>
  <c r="U277" i="12"/>
  <c r="U278" i="12"/>
  <c r="U279" i="12"/>
  <c r="U280" i="12"/>
  <c r="U281" i="12"/>
  <c r="U282" i="12"/>
  <c r="U283" i="12"/>
  <c r="U284" i="12"/>
  <c r="U285" i="12"/>
  <c r="U286" i="12"/>
  <c r="U287" i="12"/>
  <c r="U288" i="12"/>
  <c r="U289" i="12"/>
  <c r="U290" i="12"/>
  <c r="U291" i="12"/>
  <c r="U292" i="12"/>
  <c r="U293" i="12"/>
  <c r="U294" i="12"/>
  <c r="U295" i="12"/>
  <c r="U296" i="12"/>
  <c r="U297" i="12"/>
  <c r="U298" i="12"/>
  <c r="U299" i="12"/>
  <c r="U300" i="12"/>
  <c r="U301" i="12"/>
  <c r="U302" i="12"/>
  <c r="U303" i="12"/>
  <c r="U304" i="12"/>
  <c r="U305" i="12"/>
  <c r="U306" i="12"/>
  <c r="U307" i="12"/>
  <c r="U308" i="12"/>
  <c r="U309" i="12"/>
  <c r="U310" i="12"/>
  <c r="U311" i="12"/>
  <c r="U312" i="12"/>
  <c r="U313" i="12"/>
  <c r="U314" i="12"/>
  <c r="U315" i="12"/>
  <c r="U316" i="12"/>
  <c r="U317" i="12"/>
  <c r="U318" i="12"/>
  <c r="U319" i="12"/>
  <c r="U320" i="12"/>
  <c r="U321" i="12"/>
  <c r="U322" i="12"/>
  <c r="U323" i="12"/>
  <c r="U324" i="12"/>
  <c r="U19" i="12"/>
  <c r="U35" i="12"/>
  <c r="U51" i="12"/>
  <c r="U67" i="12"/>
  <c r="U83" i="12"/>
  <c r="U99" i="12"/>
  <c r="U115" i="12"/>
  <c r="U131" i="12"/>
  <c r="R138" i="12"/>
  <c r="R142" i="12"/>
  <c r="R146" i="12"/>
  <c r="R150" i="12"/>
  <c r="R154" i="12"/>
  <c r="R158" i="12"/>
  <c r="R162" i="12"/>
  <c r="R166" i="12"/>
  <c r="R170" i="12"/>
  <c r="R174" i="12"/>
  <c r="R178" i="12"/>
  <c r="R182" i="12"/>
  <c r="R186" i="12"/>
  <c r="R190" i="12"/>
  <c r="R194" i="12"/>
  <c r="R198" i="12"/>
  <c r="R202" i="12"/>
  <c r="R206" i="12"/>
  <c r="R210" i="12"/>
  <c r="R214" i="12"/>
  <c r="R218" i="12"/>
  <c r="R222" i="12"/>
  <c r="R226" i="12"/>
  <c r="R230" i="12"/>
  <c r="R231" i="12"/>
  <c r="R232" i="12"/>
  <c r="R233" i="12"/>
  <c r="R234" i="12"/>
  <c r="R235" i="12"/>
  <c r="R236" i="12"/>
  <c r="R237" i="12"/>
  <c r="R238" i="12"/>
  <c r="R239" i="12"/>
  <c r="R240" i="12"/>
  <c r="R241" i="12"/>
  <c r="R242" i="12"/>
  <c r="R243" i="12"/>
  <c r="R244" i="12"/>
  <c r="R245" i="12"/>
  <c r="R246" i="12"/>
  <c r="R247" i="12"/>
  <c r="R248" i="12"/>
  <c r="R249" i="12"/>
  <c r="R250" i="12"/>
  <c r="R251" i="12"/>
  <c r="R252" i="12"/>
  <c r="R253" i="12"/>
  <c r="R254" i="12"/>
  <c r="R255" i="12"/>
  <c r="R256" i="12"/>
  <c r="R257" i="12"/>
  <c r="R258" i="12"/>
  <c r="R259" i="12"/>
  <c r="R260" i="12"/>
  <c r="R261" i="12"/>
  <c r="R262" i="12"/>
  <c r="R263" i="12"/>
  <c r="R264" i="12"/>
  <c r="R265" i="12"/>
  <c r="R266" i="12"/>
  <c r="R267" i="12"/>
  <c r="R268" i="12"/>
  <c r="R269" i="12"/>
  <c r="R270" i="12"/>
  <c r="R271" i="12"/>
  <c r="R272" i="12"/>
  <c r="R273" i="12"/>
  <c r="R274" i="12"/>
  <c r="R275" i="12"/>
  <c r="R276" i="12"/>
  <c r="R277" i="12"/>
  <c r="R278" i="12"/>
  <c r="R279" i="12"/>
  <c r="R280" i="12"/>
  <c r="R281" i="12"/>
  <c r="R282" i="12"/>
  <c r="R283" i="12"/>
  <c r="R284" i="12"/>
  <c r="R285" i="12"/>
  <c r="R286" i="12"/>
  <c r="R287" i="12"/>
  <c r="R288" i="12"/>
  <c r="R289" i="12"/>
  <c r="R290" i="12"/>
  <c r="R291" i="12"/>
  <c r="R292" i="12"/>
  <c r="R293" i="12"/>
  <c r="R294" i="12"/>
  <c r="R295" i="12"/>
  <c r="R296" i="12"/>
  <c r="R297" i="12"/>
  <c r="R298" i="12"/>
  <c r="R299" i="12"/>
  <c r="R300" i="12"/>
  <c r="R301" i="12"/>
  <c r="R302" i="12"/>
  <c r="R303" i="12"/>
  <c r="R304" i="12"/>
  <c r="R305" i="12"/>
  <c r="R306" i="12"/>
  <c r="R307" i="12"/>
  <c r="R308" i="12"/>
  <c r="R309" i="12"/>
  <c r="R310" i="12"/>
  <c r="R311" i="12"/>
  <c r="R312" i="12"/>
  <c r="R313" i="12"/>
  <c r="R314" i="12"/>
  <c r="R315" i="12"/>
  <c r="R316" i="12"/>
  <c r="R317" i="12"/>
  <c r="R318" i="12"/>
  <c r="R319" i="12"/>
  <c r="R320" i="12"/>
  <c r="R321" i="12"/>
  <c r="R322" i="12"/>
  <c r="R323" i="12"/>
  <c r="R324" i="12"/>
  <c r="R325" i="12"/>
  <c r="R326" i="12"/>
  <c r="R327" i="12"/>
  <c r="R328" i="12"/>
  <c r="R329" i="12"/>
  <c r="R330" i="12"/>
  <c r="R331" i="12"/>
  <c r="R332" i="12"/>
  <c r="R333" i="12"/>
  <c r="R334" i="12"/>
  <c r="R335" i="12"/>
  <c r="R336" i="12"/>
  <c r="R337" i="12"/>
  <c r="R338" i="12"/>
  <c r="U23" i="12"/>
  <c r="U87" i="12"/>
  <c r="R139" i="12"/>
  <c r="R155" i="12"/>
  <c r="R171" i="12"/>
  <c r="R187" i="12"/>
  <c r="R203" i="12"/>
  <c r="R219" i="12"/>
  <c r="S231" i="12"/>
  <c r="S235" i="12"/>
  <c r="S239" i="12"/>
  <c r="S243" i="12"/>
  <c r="S247" i="12"/>
  <c r="S251" i="12"/>
  <c r="S255" i="12"/>
  <c r="S259" i="12"/>
  <c r="S263" i="12"/>
  <c r="S267" i="12"/>
  <c r="S271" i="12"/>
  <c r="S275" i="12"/>
  <c r="S279" i="12"/>
  <c r="S283" i="12"/>
  <c r="S287" i="12"/>
  <c r="S291" i="12"/>
  <c r="S295" i="12"/>
  <c r="S299" i="12"/>
  <c r="S303" i="12"/>
  <c r="S307" i="12"/>
  <c r="S310" i="12"/>
  <c r="S312" i="12"/>
  <c r="S314" i="12"/>
  <c r="S316" i="12"/>
  <c r="S318" i="12"/>
  <c r="S320" i="12"/>
  <c r="S322" i="12"/>
  <c r="S324" i="12"/>
  <c r="U325" i="12"/>
  <c r="S327" i="12"/>
  <c r="T328" i="12"/>
  <c r="U329" i="12"/>
  <c r="S331" i="12"/>
  <c r="T332" i="12"/>
  <c r="U333" i="12"/>
  <c r="S335" i="12"/>
  <c r="T336" i="12"/>
  <c r="U337" i="12"/>
  <c r="R339" i="12"/>
  <c r="R340" i="12"/>
  <c r="R341" i="12"/>
  <c r="R342" i="12"/>
  <c r="R343" i="12"/>
  <c r="R344" i="12"/>
  <c r="R345" i="12"/>
  <c r="R346" i="12"/>
  <c r="R347" i="12"/>
  <c r="R348" i="12"/>
  <c r="R349" i="12"/>
  <c r="R350" i="12"/>
  <c r="R351" i="12"/>
  <c r="R352" i="12"/>
  <c r="R353" i="12"/>
  <c r="R354" i="12"/>
  <c r="R355" i="12"/>
  <c r="R356" i="12"/>
  <c r="R357" i="12"/>
  <c r="R358" i="12"/>
  <c r="R359" i="12"/>
  <c r="R360" i="12"/>
  <c r="R361" i="12"/>
  <c r="R362" i="12"/>
  <c r="R363" i="12"/>
  <c r="R364" i="12"/>
  <c r="R365" i="12"/>
  <c r="R366" i="12"/>
  <c r="R367" i="12"/>
  <c r="R368" i="12"/>
  <c r="R369" i="12"/>
  <c r="R370" i="12"/>
  <c r="R371" i="12"/>
  <c r="R372" i="12"/>
  <c r="R373" i="12"/>
  <c r="R374" i="12"/>
  <c r="R375" i="12"/>
  <c r="R376" i="12"/>
  <c r="R377" i="12"/>
  <c r="R378" i="12"/>
  <c r="R379" i="12"/>
  <c r="R380" i="12"/>
  <c r="R381" i="12"/>
  <c r="R382" i="12"/>
  <c r="R383" i="12"/>
  <c r="R384" i="12"/>
  <c r="R385" i="12"/>
  <c r="R386" i="12"/>
  <c r="R387" i="12"/>
  <c r="R388" i="12"/>
  <c r="R389" i="12"/>
  <c r="R390" i="12"/>
  <c r="R391" i="12"/>
  <c r="R392" i="12"/>
  <c r="R393" i="12"/>
  <c r="R394" i="12"/>
  <c r="R395" i="12"/>
  <c r="R396" i="12"/>
  <c r="R397" i="12"/>
  <c r="R398" i="12"/>
  <c r="R399" i="12"/>
  <c r="R400" i="12"/>
  <c r="R401" i="12"/>
  <c r="R402" i="12"/>
  <c r="R403" i="12"/>
  <c r="R404" i="12"/>
  <c r="R405" i="12"/>
  <c r="R406" i="12"/>
  <c r="R407" i="12"/>
  <c r="R408" i="12"/>
  <c r="R409" i="12"/>
  <c r="R410" i="12"/>
  <c r="R411" i="12"/>
  <c r="R412" i="12"/>
  <c r="R413" i="12"/>
  <c r="R414" i="12"/>
  <c r="R415" i="12"/>
  <c r="R416" i="12"/>
  <c r="R417" i="12"/>
  <c r="R418" i="12"/>
  <c r="R419" i="12"/>
  <c r="R420" i="12"/>
  <c r="R421" i="12"/>
  <c r="R422" i="12"/>
  <c r="R423" i="12"/>
  <c r="R424" i="12"/>
  <c r="R425" i="12"/>
  <c r="R426" i="12"/>
  <c r="R427" i="12"/>
  <c r="R428" i="12"/>
  <c r="R429" i="12"/>
  <c r="R430" i="12"/>
  <c r="R431" i="12"/>
  <c r="R432" i="12"/>
  <c r="R433" i="12"/>
  <c r="R434" i="12"/>
  <c r="R435" i="12"/>
  <c r="R436" i="12"/>
  <c r="R437" i="12"/>
  <c r="R438" i="12"/>
  <c r="R439" i="12"/>
  <c r="R440" i="12"/>
  <c r="R441" i="12"/>
  <c r="R442" i="12"/>
  <c r="R443" i="12"/>
  <c r="R444" i="12"/>
  <c r="R445" i="12"/>
  <c r="R446" i="12"/>
  <c r="R447" i="12"/>
  <c r="R448" i="12"/>
  <c r="R449" i="12"/>
  <c r="R450" i="12"/>
  <c r="R451" i="12"/>
  <c r="R452" i="12"/>
  <c r="R453" i="12"/>
  <c r="R454" i="12"/>
  <c r="R455" i="12"/>
  <c r="R456" i="12"/>
  <c r="R457" i="12"/>
  <c r="R458" i="12"/>
  <c r="R459" i="12"/>
  <c r="R460" i="12"/>
  <c r="R461" i="12"/>
  <c r="R462" i="12"/>
  <c r="R463" i="12"/>
  <c r="R464" i="12"/>
  <c r="R465" i="12"/>
  <c r="R466" i="12"/>
  <c r="R467" i="12"/>
  <c r="R468" i="12"/>
  <c r="R469" i="12"/>
  <c r="R470" i="12"/>
  <c r="R471" i="12"/>
  <c r="R472" i="12"/>
  <c r="R473" i="12"/>
  <c r="R474" i="12"/>
  <c r="R475" i="12"/>
  <c r="R476" i="12"/>
  <c r="R477" i="12"/>
  <c r="R478" i="12"/>
  <c r="R479" i="12"/>
  <c r="R480" i="12"/>
  <c r="R481" i="12"/>
  <c r="R482" i="12"/>
  <c r="R483" i="12"/>
  <c r="R484" i="12"/>
  <c r="R485" i="12"/>
  <c r="R486" i="12"/>
  <c r="R487" i="12"/>
  <c r="R488" i="12"/>
  <c r="R489" i="12"/>
  <c r="R490" i="12"/>
  <c r="R491" i="12"/>
  <c r="R492" i="12"/>
  <c r="R493" i="12"/>
  <c r="R494" i="12"/>
  <c r="R495" i="12"/>
  <c r="R496" i="12"/>
  <c r="R497" i="12"/>
  <c r="R498" i="12"/>
  <c r="R499" i="12"/>
  <c r="R500" i="12"/>
  <c r="R501" i="12"/>
  <c r="R502" i="12"/>
  <c r="R503" i="12"/>
  <c r="R504" i="12"/>
  <c r="R505" i="12"/>
  <c r="R506" i="12"/>
  <c r="R507" i="12"/>
  <c r="R508" i="12"/>
  <c r="R509" i="12"/>
  <c r="R510" i="12"/>
  <c r="R511" i="12"/>
  <c r="R512" i="12"/>
  <c r="R513" i="12"/>
  <c r="R514" i="12"/>
  <c r="R515" i="12"/>
  <c r="R516" i="12"/>
  <c r="R517" i="12"/>
  <c r="R518" i="12"/>
  <c r="R519" i="12"/>
  <c r="R520" i="12"/>
  <c r="R521" i="12"/>
  <c r="R522" i="12"/>
  <c r="R523" i="12"/>
  <c r="R524" i="12"/>
  <c r="R525" i="12"/>
  <c r="R526" i="12"/>
  <c r="R527" i="12"/>
  <c r="R528" i="12"/>
  <c r="U39" i="12"/>
  <c r="U103" i="12"/>
  <c r="R143" i="12"/>
  <c r="R159" i="12"/>
  <c r="R175" i="12"/>
  <c r="R191" i="12"/>
  <c r="R207" i="12"/>
  <c r="R223" i="12"/>
  <c r="S232" i="12"/>
  <c r="S236" i="12"/>
  <c r="S240" i="12"/>
  <c r="S244" i="12"/>
  <c r="S248" i="12"/>
  <c r="S252" i="12"/>
  <c r="S256" i="12"/>
  <c r="S260" i="12"/>
  <c r="S264" i="12"/>
  <c r="S268" i="12"/>
  <c r="S272" i="12"/>
  <c r="S276" i="12"/>
  <c r="S280" i="12"/>
  <c r="S284" i="12"/>
  <c r="S288" i="12"/>
  <c r="S292" i="12"/>
  <c r="S296" i="12"/>
  <c r="S300" i="12"/>
  <c r="S304" i="12"/>
  <c r="S308" i="12"/>
  <c r="T310" i="12"/>
  <c r="T312" i="12"/>
  <c r="T314" i="12"/>
  <c r="T316" i="12"/>
  <c r="T318" i="12"/>
  <c r="T320" i="12"/>
  <c r="T322" i="12"/>
  <c r="T324" i="12"/>
  <c r="S326" i="12"/>
  <c r="T327" i="12"/>
  <c r="U328" i="12"/>
  <c r="S330" i="12"/>
  <c r="T331" i="12"/>
  <c r="U332" i="12"/>
  <c r="S334" i="12"/>
  <c r="T335" i="12"/>
  <c r="U336" i="12"/>
  <c r="S338" i="12"/>
  <c r="S339" i="12"/>
  <c r="S340" i="12"/>
  <c r="S341" i="12"/>
  <c r="S342" i="12"/>
  <c r="S343" i="12"/>
  <c r="S344" i="12"/>
  <c r="S345" i="12"/>
  <c r="S346" i="12"/>
  <c r="S347" i="12"/>
  <c r="S348" i="12"/>
  <c r="S349" i="12"/>
  <c r="S350" i="12"/>
  <c r="S351" i="12"/>
  <c r="S352" i="12"/>
  <c r="S353" i="12"/>
  <c r="S354" i="12"/>
  <c r="S355" i="12"/>
  <c r="S356" i="12"/>
  <c r="S357" i="12"/>
  <c r="S358" i="12"/>
  <c r="S359" i="12"/>
  <c r="S360" i="12"/>
  <c r="S361" i="12"/>
  <c r="S362" i="12"/>
  <c r="S363" i="12"/>
  <c r="S364" i="12"/>
  <c r="S365" i="12"/>
  <c r="S366" i="12"/>
  <c r="S367" i="12"/>
  <c r="S368" i="12"/>
  <c r="S369" i="12"/>
  <c r="S370" i="12"/>
  <c r="S371" i="12"/>
  <c r="S372" i="12"/>
  <c r="S373" i="12"/>
  <c r="S374" i="12"/>
  <c r="S375" i="12"/>
  <c r="S376" i="12"/>
  <c r="S377" i="12"/>
  <c r="S378" i="12"/>
  <c r="S379" i="12"/>
  <c r="S380" i="12"/>
  <c r="S381" i="12"/>
  <c r="S382" i="12"/>
  <c r="S383" i="12"/>
  <c r="S384" i="12"/>
  <c r="S385" i="12"/>
  <c r="S386" i="12"/>
  <c r="S387" i="12"/>
  <c r="S388" i="12"/>
  <c r="S389" i="12"/>
  <c r="S390" i="12"/>
  <c r="S391" i="12"/>
  <c r="S392" i="12"/>
  <c r="S393" i="12"/>
  <c r="S394" i="12"/>
  <c r="S395" i="12"/>
  <c r="S396" i="12"/>
  <c r="S397" i="12"/>
  <c r="S398" i="12"/>
  <c r="S399" i="12"/>
  <c r="S400" i="12"/>
  <c r="S401" i="12"/>
  <c r="S402" i="12"/>
  <c r="S403" i="12"/>
  <c r="S404" i="12"/>
  <c r="S405" i="12"/>
  <c r="S406" i="12"/>
  <c r="S407" i="12"/>
  <c r="S408" i="12"/>
  <c r="S409" i="12"/>
  <c r="S410" i="12"/>
  <c r="S411" i="12"/>
  <c r="S412" i="12"/>
  <c r="S413" i="12"/>
  <c r="S414" i="12"/>
  <c r="S415" i="12"/>
  <c r="S416" i="12"/>
  <c r="S417" i="12"/>
  <c r="S418" i="12"/>
  <c r="S419" i="12"/>
  <c r="S420" i="12"/>
  <c r="S421" i="12"/>
  <c r="S422" i="12"/>
  <c r="S423" i="12"/>
  <c r="S424" i="12"/>
  <c r="S425" i="12"/>
  <c r="S426" i="12"/>
  <c r="S427" i="12"/>
  <c r="S428" i="12"/>
  <c r="S429" i="12"/>
  <c r="S430" i="12"/>
  <c r="S431" i="12"/>
  <c r="S432" i="12"/>
  <c r="S433" i="12"/>
  <c r="S434" i="12"/>
  <c r="S435" i="12"/>
  <c r="S436" i="12"/>
  <c r="S437" i="12"/>
  <c r="S438" i="12"/>
  <c r="S439" i="12"/>
  <c r="S440" i="12"/>
  <c r="S441" i="12"/>
  <c r="S442" i="12"/>
  <c r="S443" i="12"/>
  <c r="S444" i="12"/>
  <c r="S445" i="12"/>
  <c r="S446" i="12"/>
  <c r="S447" i="12"/>
  <c r="S448" i="12"/>
  <c r="S449" i="12"/>
  <c r="S450" i="12"/>
  <c r="S451" i="12"/>
  <c r="S452" i="12"/>
  <c r="S453" i="12"/>
  <c r="S454" i="12"/>
  <c r="S455" i="12"/>
  <c r="S456" i="12"/>
  <c r="S457" i="12"/>
  <c r="S458" i="12"/>
  <c r="S459" i="12"/>
  <c r="S460" i="12"/>
  <c r="S461" i="12"/>
  <c r="S462" i="12"/>
  <c r="S463" i="12"/>
  <c r="S464" i="12"/>
  <c r="S465" i="12"/>
  <c r="S466" i="12"/>
  <c r="S467" i="12"/>
  <c r="S468" i="12"/>
  <c r="S469" i="12"/>
  <c r="S470" i="12"/>
  <c r="S471" i="12"/>
  <c r="S472" i="12"/>
  <c r="S473" i="12"/>
  <c r="S474" i="12"/>
  <c r="S475" i="12"/>
  <c r="S476" i="12"/>
  <c r="S477" i="12"/>
  <c r="S478" i="12"/>
  <c r="S479" i="12"/>
  <c r="S480" i="12"/>
  <c r="S481" i="12"/>
  <c r="S482" i="12"/>
  <c r="S483" i="12"/>
  <c r="S484" i="12"/>
  <c r="S485" i="12"/>
  <c r="S486" i="12"/>
  <c r="S487" i="12"/>
  <c r="S488" i="12"/>
  <c r="S489" i="12"/>
  <c r="S490" i="12"/>
  <c r="S491" i="12"/>
  <c r="S492" i="12"/>
  <c r="S493" i="12"/>
  <c r="S494" i="12"/>
  <c r="S495" i="12"/>
  <c r="S496" i="12"/>
  <c r="S497" i="12"/>
  <c r="S498" i="12"/>
  <c r="S499" i="12"/>
  <c r="S500" i="12"/>
  <c r="S501" i="12"/>
  <c r="S502" i="12"/>
  <c r="S503" i="12"/>
  <c r="S504" i="12"/>
  <c r="S505" i="12"/>
  <c r="S506" i="12"/>
  <c r="S507" i="12"/>
  <c r="S508" i="12"/>
  <c r="S509" i="12"/>
  <c r="S510" i="12"/>
  <c r="S511" i="12"/>
  <c r="S512" i="12"/>
  <c r="S513" i="12"/>
  <c r="S514" i="12"/>
  <c r="S515" i="12"/>
  <c r="S516" i="12"/>
  <c r="S517" i="12"/>
  <c r="S518" i="12"/>
  <c r="S519" i="12"/>
  <c r="S520" i="12"/>
  <c r="S521" i="12"/>
  <c r="S522" i="12"/>
  <c r="S523" i="12"/>
  <c r="S524" i="12"/>
  <c r="S525" i="12"/>
  <c r="S526" i="12"/>
  <c r="S527" i="12"/>
  <c r="S528" i="12"/>
  <c r="S529" i="12"/>
  <c r="S530" i="12"/>
  <c r="S531" i="12"/>
  <c r="S532" i="12"/>
  <c r="S533" i="12"/>
  <c r="S534" i="12"/>
  <c r="S535" i="12"/>
  <c r="S536" i="12"/>
  <c r="S537" i="12"/>
  <c r="S538" i="12"/>
  <c r="S539" i="12"/>
  <c r="S540" i="12"/>
  <c r="U55" i="12"/>
  <c r="U119" i="12"/>
  <c r="R147" i="12"/>
  <c r="R163" i="12"/>
  <c r="R179" i="12"/>
  <c r="R195" i="12"/>
  <c r="R211" i="12"/>
  <c r="R227" i="12"/>
  <c r="S233" i="12"/>
  <c r="S237" i="12"/>
  <c r="S241" i="12"/>
  <c r="S245" i="12"/>
  <c r="S249" i="12"/>
  <c r="S253" i="12"/>
  <c r="S257" i="12"/>
  <c r="S261" i="12"/>
  <c r="S265" i="12"/>
  <c r="S269" i="12"/>
  <c r="S273" i="12"/>
  <c r="S277" i="12"/>
  <c r="S281" i="12"/>
  <c r="S285" i="12"/>
  <c r="S289" i="12"/>
  <c r="S293" i="12"/>
  <c r="S297" i="12"/>
  <c r="S301" i="12"/>
  <c r="S305" i="12"/>
  <c r="S309" i="12"/>
  <c r="S311" i="12"/>
  <c r="S313" i="12"/>
  <c r="S315" i="12"/>
  <c r="S317" i="12"/>
  <c r="S319" i="12"/>
  <c r="S321" i="12"/>
  <c r="S323" i="12"/>
  <c r="S325" i="12"/>
  <c r="T326" i="12"/>
  <c r="U327" i="12"/>
  <c r="S329" i="12"/>
  <c r="T330" i="12"/>
  <c r="U331" i="12"/>
  <c r="S333" i="12"/>
  <c r="T334" i="12"/>
  <c r="U335" i="12"/>
  <c r="S337" i="12"/>
  <c r="T338" i="12"/>
  <c r="T339" i="12"/>
  <c r="T340" i="12"/>
  <c r="T341" i="12"/>
  <c r="T342" i="12"/>
  <c r="T343" i="12"/>
  <c r="T344" i="12"/>
  <c r="T345" i="12"/>
  <c r="T346" i="12"/>
  <c r="T347" i="12"/>
  <c r="T348" i="12"/>
  <c r="T349" i="12"/>
  <c r="T350" i="12"/>
  <c r="T351" i="12"/>
  <c r="T352" i="12"/>
  <c r="T353" i="12"/>
  <c r="T354" i="12"/>
  <c r="T355" i="12"/>
  <c r="T356" i="12"/>
  <c r="T357" i="12"/>
  <c r="T358" i="12"/>
  <c r="T359" i="12"/>
  <c r="T360" i="12"/>
  <c r="T361" i="12"/>
  <c r="T362" i="12"/>
  <c r="T363" i="12"/>
  <c r="T364" i="12"/>
  <c r="T365" i="12"/>
  <c r="T366" i="12"/>
  <c r="T367" i="12"/>
  <c r="T368" i="12"/>
  <c r="T369" i="12"/>
  <c r="T370" i="12"/>
  <c r="T371" i="12"/>
  <c r="T372" i="12"/>
  <c r="T373" i="12"/>
  <c r="T374" i="12"/>
  <c r="T375" i="12"/>
  <c r="T376" i="12"/>
  <c r="T377" i="12"/>
  <c r="T378" i="12"/>
  <c r="T379" i="12"/>
  <c r="T380" i="12"/>
  <c r="T381" i="12"/>
  <c r="T382" i="12"/>
  <c r="T383" i="12"/>
  <c r="T384" i="12"/>
  <c r="T385" i="12"/>
  <c r="T386" i="12"/>
  <c r="T387" i="12"/>
  <c r="T388" i="12"/>
  <c r="T389" i="12"/>
  <c r="T390" i="12"/>
  <c r="T391" i="12"/>
  <c r="T392" i="12"/>
  <c r="T393" i="12"/>
  <c r="T394" i="12"/>
  <c r="T395" i="12"/>
  <c r="T396" i="12"/>
  <c r="T397" i="12"/>
  <c r="T398" i="12"/>
  <c r="T399" i="12"/>
  <c r="T400" i="12"/>
  <c r="T401" i="12"/>
  <c r="T402" i="12"/>
  <c r="T403" i="12"/>
  <c r="T404" i="12"/>
  <c r="T405" i="12"/>
  <c r="T406" i="12"/>
  <c r="T407" i="12"/>
  <c r="T408" i="12"/>
  <c r="T409" i="12"/>
  <c r="T410" i="12"/>
  <c r="T411" i="12"/>
  <c r="T412" i="12"/>
  <c r="T413" i="12"/>
  <c r="T414" i="12"/>
  <c r="T415" i="12"/>
  <c r="T416" i="12"/>
  <c r="T417" i="12"/>
  <c r="T418" i="12"/>
  <c r="T419" i="12"/>
  <c r="T420" i="12"/>
  <c r="T421" i="12"/>
  <c r="T422" i="12"/>
  <c r="T423" i="12"/>
  <c r="T424" i="12"/>
  <c r="T425" i="12"/>
  <c r="T426" i="12"/>
  <c r="T427" i="12"/>
  <c r="T428" i="12"/>
  <c r="T429" i="12"/>
  <c r="T430" i="12"/>
  <c r="T431" i="12"/>
  <c r="T432" i="12"/>
  <c r="T433" i="12"/>
  <c r="T434" i="12"/>
  <c r="T435" i="12"/>
  <c r="T436" i="12"/>
  <c r="T437" i="12"/>
  <c r="T438" i="12"/>
  <c r="T439" i="12"/>
  <c r="T440" i="12"/>
  <c r="T441" i="12"/>
  <c r="T442" i="12"/>
  <c r="T443" i="12"/>
  <c r="T444" i="12"/>
  <c r="T445" i="12"/>
  <c r="T446" i="12"/>
  <c r="T447" i="12"/>
  <c r="T448" i="12"/>
  <c r="T449" i="12"/>
  <c r="T450" i="12"/>
  <c r="T451" i="12"/>
  <c r="T452" i="12"/>
  <c r="T453" i="12"/>
  <c r="T454" i="12"/>
  <c r="T455" i="12"/>
  <c r="T456" i="12"/>
  <c r="T457" i="12"/>
  <c r="T458" i="12"/>
  <c r="T459" i="12"/>
  <c r="T460" i="12"/>
  <c r="T461" i="12"/>
  <c r="T462" i="12"/>
  <c r="T463" i="12"/>
  <c r="T464" i="12"/>
  <c r="T465" i="12"/>
  <c r="T466" i="12"/>
  <c r="T467" i="12"/>
  <c r="T468" i="12"/>
  <c r="T469" i="12"/>
  <c r="T470" i="12"/>
  <c r="T471" i="12"/>
  <c r="T472" i="12"/>
  <c r="T473" i="12"/>
  <c r="T474" i="12"/>
  <c r="T475" i="12"/>
  <c r="T476" i="12"/>
  <c r="T477" i="12"/>
  <c r="T478" i="12"/>
  <c r="T479" i="12"/>
  <c r="T480" i="12"/>
  <c r="T481" i="12"/>
  <c r="T482" i="12"/>
  <c r="T483" i="12"/>
  <c r="T484" i="12"/>
  <c r="T485" i="12"/>
  <c r="T486" i="12"/>
  <c r="T487" i="12"/>
  <c r="T488" i="12"/>
  <c r="T489" i="12"/>
  <c r="T490" i="12"/>
  <c r="T491" i="12"/>
  <c r="T492" i="12"/>
  <c r="T493" i="12"/>
  <c r="T494" i="12"/>
  <c r="T495" i="12"/>
  <c r="T496" i="12"/>
  <c r="T497" i="12"/>
  <c r="T498" i="12"/>
  <c r="T499" i="12"/>
  <c r="T500" i="12"/>
  <c r="T501" i="12"/>
  <c r="T502" i="12"/>
  <c r="T503" i="12"/>
  <c r="T504" i="12"/>
  <c r="T505" i="12"/>
  <c r="T506" i="12"/>
  <c r="T507" i="12"/>
  <c r="T508" i="12"/>
  <c r="T509" i="12"/>
  <c r="T510" i="12"/>
  <c r="T511" i="12"/>
  <c r="T512" i="12"/>
  <c r="T513" i="12"/>
  <c r="T514" i="12"/>
  <c r="T515" i="12"/>
  <c r="T516" i="12"/>
  <c r="T517" i="12"/>
  <c r="T518" i="12"/>
  <c r="T519" i="12"/>
  <c r="T520" i="12"/>
  <c r="T521" i="12"/>
  <c r="T522" i="12"/>
  <c r="T523" i="12"/>
  <c r="T524" i="12"/>
  <c r="T525" i="12"/>
  <c r="T526" i="12"/>
  <c r="T527" i="12"/>
  <c r="T528" i="12"/>
  <c r="T529" i="12"/>
  <c r="T530" i="12"/>
  <c r="T531" i="12"/>
  <c r="T532" i="12"/>
  <c r="T533" i="12"/>
  <c r="T534" i="12"/>
  <c r="T535" i="12"/>
  <c r="T536" i="12"/>
  <c r="T537" i="12"/>
  <c r="T538" i="12"/>
  <c r="T539" i="12"/>
  <c r="T540" i="12"/>
  <c r="T541" i="12"/>
  <c r="T542" i="12"/>
  <c r="T543" i="12"/>
  <c r="T544" i="12"/>
  <c r="T545" i="12"/>
  <c r="T546" i="12"/>
  <c r="T547" i="12"/>
  <c r="U71" i="12"/>
  <c r="R183" i="12"/>
  <c r="S234" i="12"/>
  <c r="S250" i="12"/>
  <c r="S266" i="12"/>
  <c r="S282" i="12"/>
  <c r="S298" i="12"/>
  <c r="T311" i="12"/>
  <c r="T319" i="12"/>
  <c r="U326" i="12"/>
  <c r="S332" i="12"/>
  <c r="T337" i="12"/>
  <c r="U341" i="12"/>
  <c r="U345" i="12"/>
  <c r="U349" i="12"/>
  <c r="U353" i="12"/>
  <c r="U357" i="12"/>
  <c r="U361" i="12"/>
  <c r="U365" i="12"/>
  <c r="U369" i="12"/>
  <c r="U373" i="12"/>
  <c r="U377" i="12"/>
  <c r="U381" i="12"/>
  <c r="U385" i="12"/>
  <c r="U389" i="12"/>
  <c r="U393" i="12"/>
  <c r="U397" i="12"/>
  <c r="U401" i="12"/>
  <c r="U405" i="12"/>
  <c r="U409" i="12"/>
  <c r="U413" i="12"/>
  <c r="U417" i="12"/>
  <c r="U421" i="12"/>
  <c r="U425" i="12"/>
  <c r="U429" i="12"/>
  <c r="U433" i="12"/>
  <c r="U437" i="12"/>
  <c r="U441" i="12"/>
  <c r="U445" i="12"/>
  <c r="U449" i="12"/>
  <c r="U453" i="12"/>
  <c r="U457" i="12"/>
  <c r="U461" i="12"/>
  <c r="U465" i="12"/>
  <c r="U469" i="12"/>
  <c r="U473" i="12"/>
  <c r="U477" i="12"/>
  <c r="U481" i="12"/>
  <c r="U485" i="12"/>
  <c r="U489" i="12"/>
  <c r="U493" i="12"/>
  <c r="U497" i="12"/>
  <c r="U501" i="12"/>
  <c r="U505" i="12"/>
  <c r="U509" i="12"/>
  <c r="U513" i="12"/>
  <c r="U517" i="12"/>
  <c r="U521" i="12"/>
  <c r="U525" i="12"/>
  <c r="R529" i="12"/>
  <c r="R531" i="12"/>
  <c r="R533" i="12"/>
  <c r="R535" i="12"/>
  <c r="R537" i="12"/>
  <c r="R539" i="12"/>
  <c r="R541" i="12"/>
  <c r="S542" i="12"/>
  <c r="U543" i="12"/>
  <c r="R545" i="12"/>
  <c r="S546" i="12"/>
  <c r="U547" i="12"/>
  <c r="U548" i="12"/>
  <c r="U549" i="12"/>
  <c r="U550" i="12"/>
  <c r="U551" i="12"/>
  <c r="U552" i="12"/>
  <c r="U553" i="12"/>
  <c r="U554" i="12"/>
  <c r="U555" i="12"/>
  <c r="U556" i="12"/>
  <c r="U557" i="12"/>
  <c r="U558" i="12"/>
  <c r="U559" i="12"/>
  <c r="U560" i="12"/>
  <c r="U561" i="12"/>
  <c r="U562" i="12"/>
  <c r="U563" i="12"/>
  <c r="U564" i="12"/>
  <c r="U565" i="12"/>
  <c r="U566" i="12"/>
  <c r="U567" i="12"/>
  <c r="U568" i="12"/>
  <c r="U569" i="12"/>
  <c r="U570" i="12"/>
  <c r="U571" i="12"/>
  <c r="U572" i="12"/>
  <c r="U573" i="12"/>
  <c r="U574" i="12"/>
  <c r="U575" i="12"/>
  <c r="U576" i="12"/>
  <c r="U577" i="12"/>
  <c r="U578" i="12"/>
  <c r="U579" i="12"/>
  <c r="U580" i="12"/>
  <c r="U581" i="12"/>
  <c r="U582" i="12"/>
  <c r="U583" i="12"/>
  <c r="U584" i="12"/>
  <c r="U585" i="12"/>
  <c r="U586" i="12"/>
  <c r="U587" i="12"/>
  <c r="U588" i="12"/>
  <c r="U589" i="12"/>
  <c r="U590" i="12"/>
  <c r="U591" i="12"/>
  <c r="U592" i="12"/>
  <c r="U593" i="12"/>
  <c r="U594" i="12"/>
  <c r="U595" i="12"/>
  <c r="U596" i="12"/>
  <c r="U597" i="12"/>
  <c r="U598" i="12"/>
  <c r="U599" i="12"/>
  <c r="U600" i="12"/>
  <c r="U601" i="12"/>
  <c r="U602" i="12"/>
  <c r="U603" i="12"/>
  <c r="U604" i="12"/>
  <c r="U605" i="12"/>
  <c r="U606" i="12"/>
  <c r="U607" i="12"/>
  <c r="U608" i="12"/>
  <c r="U609" i="12"/>
  <c r="U610" i="12"/>
  <c r="U611" i="12"/>
  <c r="U612" i="12"/>
  <c r="U613" i="12"/>
  <c r="U614" i="12"/>
  <c r="U615" i="12"/>
  <c r="U616" i="12"/>
  <c r="U617" i="12"/>
  <c r="U618" i="12"/>
  <c r="U619" i="12"/>
  <c r="U620" i="12"/>
  <c r="U621" i="12"/>
  <c r="U622" i="12"/>
  <c r="U623" i="12"/>
  <c r="U624" i="12"/>
  <c r="U625" i="12"/>
  <c r="U626" i="12"/>
  <c r="U627" i="12"/>
  <c r="U628" i="12"/>
  <c r="U629" i="12"/>
  <c r="U630" i="12"/>
  <c r="U631" i="12"/>
  <c r="U632" i="12"/>
  <c r="U633" i="12"/>
  <c r="U634" i="12"/>
  <c r="U635" i="12"/>
  <c r="U636" i="12"/>
  <c r="U637" i="12"/>
  <c r="U638" i="12"/>
  <c r="U639" i="12"/>
  <c r="U640" i="12"/>
  <c r="U641" i="12"/>
  <c r="U642" i="12"/>
  <c r="U643" i="12"/>
  <c r="U644" i="12"/>
  <c r="U645" i="12"/>
  <c r="U646" i="12"/>
  <c r="U647" i="12"/>
  <c r="U648" i="12"/>
  <c r="U649" i="12"/>
  <c r="U650" i="12"/>
  <c r="U651" i="12"/>
  <c r="U652" i="12"/>
  <c r="U653" i="12"/>
  <c r="U654" i="12"/>
  <c r="U655" i="12"/>
  <c r="U656" i="12"/>
  <c r="U657" i="12"/>
  <c r="U658" i="12"/>
  <c r="U659" i="12"/>
  <c r="U660" i="12"/>
  <c r="U661" i="12"/>
  <c r="U662" i="12"/>
  <c r="U663" i="12"/>
  <c r="U664" i="12"/>
  <c r="U665" i="12"/>
  <c r="U666" i="12"/>
  <c r="U667" i="12"/>
  <c r="U668" i="12"/>
  <c r="U669" i="12"/>
  <c r="U670" i="12"/>
  <c r="U671" i="12"/>
  <c r="U672" i="12"/>
  <c r="U673" i="12"/>
  <c r="U674" i="12"/>
  <c r="U675" i="12"/>
  <c r="U676" i="12"/>
  <c r="U677" i="12"/>
  <c r="U678" i="12"/>
  <c r="U679" i="12"/>
  <c r="U680" i="12"/>
  <c r="U681" i="12"/>
  <c r="U682" i="12"/>
  <c r="U683" i="12"/>
  <c r="U684" i="12"/>
  <c r="U685" i="12"/>
  <c r="U686" i="12"/>
  <c r="U687" i="12"/>
  <c r="U688" i="12"/>
  <c r="U689" i="12"/>
  <c r="U690" i="12"/>
  <c r="U691" i="12"/>
  <c r="U692" i="12"/>
  <c r="U693" i="12"/>
  <c r="U694" i="12"/>
  <c r="U695" i="12"/>
  <c r="U696" i="12"/>
  <c r="U697" i="12"/>
  <c r="U698" i="12"/>
  <c r="U699" i="12"/>
  <c r="U700" i="12"/>
  <c r="U701" i="12"/>
  <c r="U702" i="12"/>
  <c r="U703" i="12"/>
  <c r="U704" i="12"/>
  <c r="U705" i="12"/>
  <c r="U706" i="12"/>
  <c r="U707" i="12"/>
  <c r="U708" i="12"/>
  <c r="U709" i="12"/>
  <c r="U710" i="12"/>
  <c r="U711" i="12"/>
  <c r="U712" i="12"/>
  <c r="U713" i="12"/>
  <c r="U714" i="12"/>
  <c r="U715" i="12"/>
  <c r="U716" i="12"/>
  <c r="U717" i="12"/>
  <c r="R135" i="12"/>
  <c r="R199" i="12"/>
  <c r="S238" i="12"/>
  <c r="S254" i="12"/>
  <c r="S270" i="12"/>
  <c r="S286" i="12"/>
  <c r="S302" i="12"/>
  <c r="T313" i="12"/>
  <c r="T321" i="12"/>
  <c r="S328" i="12"/>
  <c r="T333" i="12"/>
  <c r="U338" i="12"/>
  <c r="U342" i="12"/>
  <c r="U346" i="12"/>
  <c r="U350" i="12"/>
  <c r="U354" i="12"/>
  <c r="U358" i="12"/>
  <c r="U362" i="12"/>
  <c r="U366" i="12"/>
  <c r="U370" i="12"/>
  <c r="U374" i="12"/>
  <c r="U378" i="12"/>
  <c r="U382" i="12"/>
  <c r="U386" i="12"/>
  <c r="U390" i="12"/>
  <c r="U394" i="12"/>
  <c r="U398" i="12"/>
  <c r="U402" i="12"/>
  <c r="U406" i="12"/>
  <c r="U410" i="12"/>
  <c r="U414" i="12"/>
  <c r="U418" i="12"/>
  <c r="U422" i="12"/>
  <c r="U426" i="12"/>
  <c r="U430" i="12"/>
  <c r="U434" i="12"/>
  <c r="U438" i="12"/>
  <c r="U442" i="12"/>
  <c r="U446" i="12"/>
  <c r="U450" i="12"/>
  <c r="U454" i="12"/>
  <c r="U458" i="12"/>
  <c r="U462" i="12"/>
  <c r="U466" i="12"/>
  <c r="U470" i="12"/>
  <c r="U474" i="12"/>
  <c r="U478" i="12"/>
  <c r="U482" i="12"/>
  <c r="U486" i="12"/>
  <c r="U490" i="12"/>
  <c r="U494" i="12"/>
  <c r="U498" i="12"/>
  <c r="U502" i="12"/>
  <c r="U506" i="12"/>
  <c r="U510" i="12"/>
  <c r="U514" i="12"/>
  <c r="U518" i="12"/>
  <c r="U522" i="12"/>
  <c r="U526" i="12"/>
  <c r="U529" i="12"/>
  <c r="U531" i="12"/>
  <c r="U533" i="12"/>
  <c r="U535" i="12"/>
  <c r="U537" i="12"/>
  <c r="U539" i="12"/>
  <c r="S541" i="12"/>
  <c r="U542" i="12"/>
  <c r="R544" i="12"/>
  <c r="S545" i="12"/>
  <c r="U546" i="12"/>
  <c r="R548" i="12"/>
  <c r="R549" i="12"/>
  <c r="R550" i="12"/>
  <c r="R551" i="12"/>
  <c r="R552" i="12"/>
  <c r="R553" i="12"/>
  <c r="R554" i="12"/>
  <c r="R555" i="12"/>
  <c r="R556" i="12"/>
  <c r="R557" i="12"/>
  <c r="R558" i="12"/>
  <c r="R559" i="12"/>
  <c r="R560" i="12"/>
  <c r="R561" i="12"/>
  <c r="R562" i="12"/>
  <c r="R563" i="12"/>
  <c r="R564" i="12"/>
  <c r="R565" i="12"/>
  <c r="R566" i="12"/>
  <c r="R567" i="12"/>
  <c r="R568" i="12"/>
  <c r="R569" i="12"/>
  <c r="R570" i="12"/>
  <c r="R571" i="12"/>
  <c r="R572" i="12"/>
  <c r="R573" i="12"/>
  <c r="R574" i="12"/>
  <c r="R575" i="12"/>
  <c r="R576" i="12"/>
  <c r="R577" i="12"/>
  <c r="R578" i="12"/>
  <c r="R579" i="12"/>
  <c r="R580" i="12"/>
  <c r="R581" i="12"/>
  <c r="R582" i="12"/>
  <c r="R583" i="12"/>
  <c r="R584" i="12"/>
  <c r="R585" i="12"/>
  <c r="R586" i="12"/>
  <c r="R587" i="12"/>
  <c r="R588" i="12"/>
  <c r="R589" i="12"/>
  <c r="R590" i="12"/>
  <c r="R591" i="12"/>
  <c r="R592" i="12"/>
  <c r="R593" i="12"/>
  <c r="R594" i="12"/>
  <c r="R595" i="12"/>
  <c r="R596" i="12"/>
  <c r="R597" i="12"/>
  <c r="R598" i="12"/>
  <c r="R599" i="12"/>
  <c r="R600" i="12"/>
  <c r="R601" i="12"/>
  <c r="R602" i="12"/>
  <c r="R603" i="12"/>
  <c r="R604" i="12"/>
  <c r="R605" i="12"/>
  <c r="R606" i="12"/>
  <c r="R607" i="12"/>
  <c r="R608" i="12"/>
  <c r="R609" i="12"/>
  <c r="R610" i="12"/>
  <c r="R611" i="12"/>
  <c r="R612" i="12"/>
  <c r="R613" i="12"/>
  <c r="R614" i="12"/>
  <c r="R615" i="12"/>
  <c r="R616" i="12"/>
  <c r="R617" i="12"/>
  <c r="R618" i="12"/>
  <c r="R619" i="12"/>
  <c r="R620" i="12"/>
  <c r="R621" i="12"/>
  <c r="R622" i="12"/>
  <c r="R623" i="12"/>
  <c r="R624" i="12"/>
  <c r="R625" i="12"/>
  <c r="R626" i="12"/>
  <c r="R627" i="12"/>
  <c r="R628" i="12"/>
  <c r="R629" i="12"/>
  <c r="R630" i="12"/>
  <c r="R631" i="12"/>
  <c r="R632" i="12"/>
  <c r="R633" i="12"/>
  <c r="R634" i="12"/>
  <c r="R635" i="12"/>
  <c r="R636" i="12"/>
  <c r="R637" i="12"/>
  <c r="R638" i="12"/>
  <c r="R639" i="12"/>
  <c r="R640" i="12"/>
  <c r="R641" i="12"/>
  <c r="R642" i="12"/>
  <c r="R643" i="12"/>
  <c r="R644" i="12"/>
  <c r="R645" i="12"/>
  <c r="R646" i="12"/>
  <c r="R647" i="12"/>
  <c r="R648" i="12"/>
  <c r="R649" i="12"/>
  <c r="R650" i="12"/>
  <c r="R651" i="12"/>
  <c r="R652" i="12"/>
  <c r="R653" i="12"/>
  <c r="R654" i="12"/>
  <c r="R655" i="12"/>
  <c r="R656" i="12"/>
  <c r="R657" i="12"/>
  <c r="R658" i="12"/>
  <c r="R659" i="12"/>
  <c r="R660" i="12"/>
  <c r="R661" i="12"/>
  <c r="R662" i="12"/>
  <c r="R663" i="12"/>
  <c r="R664" i="12"/>
  <c r="R665" i="12"/>
  <c r="R666" i="12"/>
  <c r="R667" i="12"/>
  <c r="R668" i="12"/>
  <c r="R669" i="12"/>
  <c r="R670" i="12"/>
  <c r="R671" i="12"/>
  <c r="R672" i="12"/>
  <c r="R673" i="12"/>
  <c r="R674" i="12"/>
  <c r="R675" i="12"/>
  <c r="R676" i="12"/>
  <c r="R677" i="12"/>
  <c r="R678" i="12"/>
  <c r="R679" i="12"/>
  <c r="R680" i="12"/>
  <c r="R681" i="12"/>
  <c r="R682" i="12"/>
  <c r="R683" i="12"/>
  <c r="R684" i="12"/>
  <c r="R685" i="12"/>
  <c r="R686" i="12"/>
  <c r="R687" i="12"/>
  <c r="R688" i="12"/>
  <c r="R689" i="12"/>
  <c r="R690" i="12"/>
  <c r="R691" i="12"/>
  <c r="R692" i="12"/>
  <c r="R693" i="12"/>
  <c r="R694" i="12"/>
  <c r="R695" i="12"/>
  <c r="R696" i="12"/>
  <c r="R697" i="12"/>
  <c r="R698" i="12"/>
  <c r="R699" i="12"/>
  <c r="R700" i="12"/>
  <c r="R701" i="12"/>
  <c r="R702" i="12"/>
  <c r="R703" i="12"/>
  <c r="R704" i="12"/>
  <c r="R705" i="12"/>
  <c r="R706" i="12"/>
  <c r="R707" i="12"/>
  <c r="R708" i="12"/>
  <c r="R709" i="12"/>
  <c r="R710" i="12"/>
  <c r="R711" i="12"/>
  <c r="R712" i="12"/>
  <c r="R713" i="12"/>
  <c r="R714" i="12"/>
  <c r="R715" i="12"/>
  <c r="R716" i="12"/>
  <c r="R717" i="12"/>
  <c r="R718" i="12"/>
  <c r="R719" i="12"/>
  <c r="R720" i="12"/>
  <c r="R721" i="12"/>
  <c r="R722" i="12"/>
  <c r="R723" i="12"/>
  <c r="R724" i="12"/>
  <c r="R725" i="12"/>
  <c r="R726" i="12"/>
  <c r="R727" i="12"/>
  <c r="R728" i="12"/>
  <c r="R729" i="12"/>
  <c r="R730" i="12"/>
  <c r="R731" i="12"/>
  <c r="R732" i="12"/>
  <c r="R151" i="12"/>
  <c r="R215" i="12"/>
  <c r="S242" i="12"/>
  <c r="S258" i="12"/>
  <c r="S274" i="12"/>
  <c r="S290" i="12"/>
  <c r="S306" i="12"/>
  <c r="T315" i="12"/>
  <c r="T323" i="12"/>
  <c r="T329" i="12"/>
  <c r="U334" i="12"/>
  <c r="U339" i="12"/>
  <c r="U343" i="12"/>
  <c r="U347" i="12"/>
  <c r="U351" i="12"/>
  <c r="U355" i="12"/>
  <c r="U359" i="12"/>
  <c r="U363" i="12"/>
  <c r="U367" i="12"/>
  <c r="U371" i="12"/>
  <c r="U375" i="12"/>
  <c r="U379" i="12"/>
  <c r="U383" i="12"/>
  <c r="U387" i="12"/>
  <c r="U391" i="12"/>
  <c r="U395" i="12"/>
  <c r="U399" i="12"/>
  <c r="U403" i="12"/>
  <c r="U407" i="12"/>
  <c r="U411" i="12"/>
  <c r="U415" i="12"/>
  <c r="U419" i="12"/>
  <c r="U423" i="12"/>
  <c r="U427" i="12"/>
  <c r="U431" i="12"/>
  <c r="U435" i="12"/>
  <c r="U439" i="12"/>
  <c r="U443" i="12"/>
  <c r="U447" i="12"/>
  <c r="U451" i="12"/>
  <c r="U455" i="12"/>
  <c r="U459" i="12"/>
  <c r="U463" i="12"/>
  <c r="U467" i="12"/>
  <c r="U471" i="12"/>
  <c r="U475" i="12"/>
  <c r="U479" i="12"/>
  <c r="U483" i="12"/>
  <c r="U487" i="12"/>
  <c r="U491" i="12"/>
  <c r="U495" i="12"/>
  <c r="U499" i="12"/>
  <c r="U503" i="12"/>
  <c r="U507" i="12"/>
  <c r="U511" i="12"/>
  <c r="U515" i="12"/>
  <c r="U519" i="12"/>
  <c r="U523" i="12"/>
  <c r="U527" i="12"/>
  <c r="R530" i="12"/>
  <c r="R532" i="12"/>
  <c r="R534" i="12"/>
  <c r="R536" i="12"/>
  <c r="R538" i="12"/>
  <c r="R540" i="12"/>
  <c r="U541" i="12"/>
  <c r="R543" i="12"/>
  <c r="S544" i="12"/>
  <c r="U545" i="12"/>
  <c r="R547" i="12"/>
  <c r="S548" i="12"/>
  <c r="S549" i="12"/>
  <c r="S550" i="12"/>
  <c r="S551" i="12"/>
  <c r="S552" i="12"/>
  <c r="S553" i="12"/>
  <c r="S554" i="12"/>
  <c r="S555" i="12"/>
  <c r="S556" i="12"/>
  <c r="S557" i="12"/>
  <c r="S558" i="12"/>
  <c r="S559" i="12"/>
  <c r="S560" i="12"/>
  <c r="S561" i="12"/>
  <c r="S562" i="12"/>
  <c r="S563" i="12"/>
  <c r="S564" i="12"/>
  <c r="S565" i="12"/>
  <c r="S566" i="12"/>
  <c r="S567" i="12"/>
  <c r="S568" i="12"/>
  <c r="S569" i="12"/>
  <c r="S570" i="12"/>
  <c r="S571" i="12"/>
  <c r="S572" i="12"/>
  <c r="S573" i="12"/>
  <c r="S574" i="12"/>
  <c r="S575" i="12"/>
  <c r="S576" i="12"/>
  <c r="S577" i="12"/>
  <c r="S578" i="12"/>
  <c r="S579" i="12"/>
  <c r="S580" i="12"/>
  <c r="S581" i="12"/>
  <c r="S582" i="12"/>
  <c r="S583" i="12"/>
  <c r="S584" i="12"/>
  <c r="S585" i="12"/>
  <c r="S586" i="12"/>
  <c r="S587" i="12"/>
  <c r="S588" i="12"/>
  <c r="S589" i="12"/>
  <c r="S590" i="12"/>
  <c r="S591" i="12"/>
  <c r="S592" i="12"/>
  <c r="S593" i="12"/>
  <c r="S594" i="12"/>
  <c r="S595" i="12"/>
  <c r="S596" i="12"/>
  <c r="S597" i="12"/>
  <c r="S598" i="12"/>
  <c r="S599" i="12"/>
  <c r="S600" i="12"/>
  <c r="S601" i="12"/>
  <c r="S602" i="12"/>
  <c r="S603" i="12"/>
  <c r="S604" i="12"/>
  <c r="S605" i="12"/>
  <c r="S606" i="12"/>
  <c r="S607" i="12"/>
  <c r="S608" i="12"/>
  <c r="S609" i="12"/>
  <c r="S610" i="12"/>
  <c r="S611" i="12"/>
  <c r="S612" i="12"/>
  <c r="S613" i="12"/>
  <c r="S614" i="12"/>
  <c r="S615" i="12"/>
  <c r="S616" i="12"/>
  <c r="S617" i="12"/>
  <c r="S618" i="12"/>
  <c r="S619" i="12"/>
  <c r="S620" i="12"/>
  <c r="S621" i="12"/>
  <c r="S622" i="12"/>
  <c r="S623" i="12"/>
  <c r="S624" i="12"/>
  <c r="S625" i="12"/>
  <c r="S626" i="12"/>
  <c r="S627" i="12"/>
  <c r="S628" i="12"/>
  <c r="S629" i="12"/>
  <c r="S630" i="12"/>
  <c r="S631" i="12"/>
  <c r="S632" i="12"/>
  <c r="S633" i="12"/>
  <c r="S634" i="12"/>
  <c r="S635" i="12"/>
  <c r="S636" i="12"/>
  <c r="S637" i="12"/>
  <c r="S638" i="12"/>
  <c r="S639" i="12"/>
  <c r="S640" i="12"/>
  <c r="S641" i="12"/>
  <c r="S642" i="12"/>
  <c r="S643" i="12"/>
  <c r="S644" i="12"/>
  <c r="S645" i="12"/>
  <c r="S646" i="12"/>
  <c r="S647" i="12"/>
  <c r="S648" i="12"/>
  <c r="S649" i="12"/>
  <c r="S650" i="12"/>
  <c r="S651" i="12"/>
  <c r="S652" i="12"/>
  <c r="S653" i="12"/>
  <c r="S654" i="12"/>
  <c r="S655" i="12"/>
  <c r="S656" i="12"/>
  <c r="S657" i="12"/>
  <c r="S658" i="12"/>
  <c r="S659" i="12"/>
  <c r="S660" i="12"/>
  <c r="S661" i="12"/>
  <c r="S662" i="12"/>
  <c r="S663" i="12"/>
  <c r="S664" i="12"/>
  <c r="S665" i="12"/>
  <c r="S666" i="12"/>
  <c r="S667" i="12"/>
  <c r="S668" i="12"/>
  <c r="S669" i="12"/>
  <c r="S670" i="12"/>
  <c r="S671" i="12"/>
  <c r="S672" i="12"/>
  <c r="S673" i="12"/>
  <c r="S674" i="12"/>
  <c r="S675" i="12"/>
  <c r="S676" i="12"/>
  <c r="S677" i="12"/>
  <c r="S678" i="12"/>
  <c r="S679" i="12"/>
  <c r="S680" i="12"/>
  <c r="S681" i="12"/>
  <c r="S682" i="12"/>
  <c r="S683" i="12"/>
  <c r="S684" i="12"/>
  <c r="S685" i="12"/>
  <c r="S686" i="12"/>
  <c r="S687" i="12"/>
  <c r="S688" i="12"/>
  <c r="S689" i="12"/>
  <c r="S690" i="12"/>
  <c r="S691" i="12"/>
  <c r="S692" i="12"/>
  <c r="S693" i="12"/>
  <c r="S694" i="12"/>
  <c r="S695" i="12"/>
  <c r="S696" i="12"/>
  <c r="S697" i="12"/>
  <c r="S698" i="12"/>
  <c r="S699" i="12"/>
  <c r="S700" i="12"/>
  <c r="S701" i="12"/>
  <c r="S702" i="12"/>
  <c r="S703" i="12"/>
  <c r="S704" i="12"/>
  <c r="S705" i="12"/>
  <c r="S706" i="12"/>
  <c r="S707" i="12"/>
  <c r="S708" i="12"/>
  <c r="S709" i="12"/>
  <c r="S710" i="12"/>
  <c r="S711" i="12"/>
  <c r="S712" i="12"/>
  <c r="S713" i="12"/>
  <c r="S714" i="12"/>
  <c r="S715" i="12"/>
  <c r="S716" i="12"/>
  <c r="S717" i="12"/>
  <c r="S718" i="12"/>
  <c r="S719" i="12"/>
  <c r="S720" i="12"/>
  <c r="S721" i="12"/>
  <c r="S722" i="12"/>
  <c r="S723" i="12"/>
  <c r="S724" i="12"/>
  <c r="S725" i="12"/>
  <c r="S726" i="12"/>
  <c r="S727" i="12"/>
  <c r="S728" i="12"/>
  <c r="S729" i="12"/>
  <c r="S730" i="12"/>
  <c r="S731" i="12"/>
  <c r="S732" i="12"/>
  <c r="S733" i="12"/>
  <c r="S734" i="12"/>
  <c r="S735" i="12"/>
  <c r="S736" i="12"/>
  <c r="S737" i="12"/>
  <c r="S738" i="12"/>
  <c r="S739" i="12"/>
  <c r="S740" i="12"/>
  <c r="S741" i="12"/>
  <c r="S742" i="12"/>
  <c r="S743" i="12"/>
  <c r="S744" i="12"/>
  <c r="S745" i="12"/>
  <c r="S746" i="12"/>
  <c r="R167" i="12"/>
  <c r="S278" i="12"/>
  <c r="T325" i="12"/>
  <c r="U344" i="12"/>
  <c r="U360" i="12"/>
  <c r="U376" i="12"/>
  <c r="U392" i="12"/>
  <c r="U408" i="12"/>
  <c r="U424" i="12"/>
  <c r="U440" i="12"/>
  <c r="U456" i="12"/>
  <c r="U472" i="12"/>
  <c r="U488" i="12"/>
  <c r="U504" i="12"/>
  <c r="U520" i="12"/>
  <c r="U532" i="12"/>
  <c r="U540" i="12"/>
  <c r="R546" i="12"/>
  <c r="T550" i="12"/>
  <c r="T554" i="12"/>
  <c r="T558" i="12"/>
  <c r="T562" i="12"/>
  <c r="T566" i="12"/>
  <c r="T570" i="12"/>
  <c r="T574" i="12"/>
  <c r="T578" i="12"/>
  <c r="T582" i="12"/>
  <c r="T586" i="12"/>
  <c r="T590" i="12"/>
  <c r="T594" i="12"/>
  <c r="T598" i="12"/>
  <c r="T602" i="12"/>
  <c r="T606" i="12"/>
  <c r="T610" i="12"/>
  <c r="T614" i="12"/>
  <c r="T618" i="12"/>
  <c r="T622" i="12"/>
  <c r="T626" i="12"/>
  <c r="T630" i="12"/>
  <c r="T634" i="12"/>
  <c r="T638" i="12"/>
  <c r="T642" i="12"/>
  <c r="T646" i="12"/>
  <c r="T650" i="12"/>
  <c r="T654" i="12"/>
  <c r="T658" i="12"/>
  <c r="T662" i="12"/>
  <c r="T666" i="12"/>
  <c r="T670" i="12"/>
  <c r="T674" i="12"/>
  <c r="T678" i="12"/>
  <c r="T682" i="12"/>
  <c r="T686" i="12"/>
  <c r="T690" i="12"/>
  <c r="T694" i="12"/>
  <c r="T698" i="12"/>
  <c r="T702" i="12"/>
  <c r="T706" i="12"/>
  <c r="T710" i="12"/>
  <c r="T714" i="12"/>
  <c r="T718" i="12"/>
  <c r="T720" i="12"/>
  <c r="T722" i="12"/>
  <c r="T724" i="12"/>
  <c r="T726" i="12"/>
  <c r="T728" i="12"/>
  <c r="T730" i="12"/>
  <c r="T732" i="12"/>
  <c r="U733" i="12"/>
  <c r="R735" i="12"/>
  <c r="T736" i="12"/>
  <c r="U737" i="12"/>
  <c r="R739" i="12"/>
  <c r="T740" i="12"/>
  <c r="U741" i="12"/>
  <c r="R743" i="12"/>
  <c r="T744" i="12"/>
  <c r="U745" i="12"/>
  <c r="R747" i="12"/>
  <c r="R748" i="12"/>
  <c r="R749" i="12"/>
  <c r="R750" i="12"/>
  <c r="R751" i="12"/>
  <c r="R752" i="12"/>
  <c r="R753" i="12"/>
  <c r="R754" i="12"/>
  <c r="R755" i="12"/>
  <c r="R756" i="12"/>
  <c r="R757" i="12"/>
  <c r="R758" i="12"/>
  <c r="R759" i="12"/>
  <c r="R760" i="12"/>
  <c r="R761" i="12"/>
  <c r="R762" i="12"/>
  <c r="R763" i="12"/>
  <c r="R764" i="12"/>
  <c r="R765" i="12"/>
  <c r="R766" i="12"/>
  <c r="R767" i="12"/>
  <c r="R768" i="12"/>
  <c r="R769" i="12"/>
  <c r="R770" i="12"/>
  <c r="R771" i="12"/>
  <c r="R772" i="12"/>
  <c r="R773" i="12"/>
  <c r="R774" i="12"/>
  <c r="R775" i="12"/>
  <c r="R776" i="12"/>
  <c r="R777" i="12"/>
  <c r="R778" i="12"/>
  <c r="R779" i="12"/>
  <c r="R780" i="12"/>
  <c r="R781" i="12"/>
  <c r="R782" i="12"/>
  <c r="R783" i="12"/>
  <c r="R784" i="12"/>
  <c r="R785" i="12"/>
  <c r="R786" i="12"/>
  <c r="R787" i="12"/>
  <c r="R788" i="12"/>
  <c r="R789" i="12"/>
  <c r="R790" i="12"/>
  <c r="R791" i="12"/>
  <c r="R792" i="12"/>
  <c r="R793" i="12"/>
  <c r="R794" i="12"/>
  <c r="R795" i="12"/>
  <c r="R796" i="12"/>
  <c r="R797" i="12"/>
  <c r="R798" i="12"/>
  <c r="R799" i="12"/>
  <c r="R800" i="12"/>
  <c r="R801" i="12"/>
  <c r="R802" i="12"/>
  <c r="R803" i="12"/>
  <c r="R804" i="12"/>
  <c r="R805" i="12"/>
  <c r="R806" i="12"/>
  <c r="R807" i="12"/>
  <c r="R808" i="12"/>
  <c r="R809" i="12"/>
  <c r="R810" i="12"/>
  <c r="R811" i="12"/>
  <c r="R812" i="12"/>
  <c r="R813" i="12"/>
  <c r="R814" i="12"/>
  <c r="R815" i="12"/>
  <c r="R816" i="12"/>
  <c r="R817" i="12"/>
  <c r="R818" i="12"/>
  <c r="R819" i="12"/>
  <c r="R820" i="12"/>
  <c r="R821" i="12"/>
  <c r="R822" i="12"/>
  <c r="R823" i="12"/>
  <c r="R824" i="12"/>
  <c r="R825" i="12"/>
  <c r="R826" i="12"/>
  <c r="R827" i="12"/>
  <c r="R828" i="12"/>
  <c r="R829" i="12"/>
  <c r="R830" i="12"/>
  <c r="R831" i="12"/>
  <c r="R832" i="12"/>
  <c r="R833" i="12"/>
  <c r="R834" i="12"/>
  <c r="R835" i="12"/>
  <c r="R836" i="12"/>
  <c r="R837" i="12"/>
  <c r="R838" i="12"/>
  <c r="R839" i="12"/>
  <c r="R840" i="12"/>
  <c r="R841" i="12"/>
  <c r="R842" i="12"/>
  <c r="R843" i="12"/>
  <c r="R844" i="12"/>
  <c r="R845" i="12"/>
  <c r="R846" i="12"/>
  <c r="R847" i="12"/>
  <c r="R848" i="12"/>
  <c r="R849" i="12"/>
  <c r="R850" i="12"/>
  <c r="R851" i="12"/>
  <c r="R852" i="12"/>
  <c r="R853" i="12"/>
  <c r="R854" i="12"/>
  <c r="R855" i="12"/>
  <c r="R856" i="12"/>
  <c r="R857" i="12"/>
  <c r="R858" i="12"/>
  <c r="R859" i="12"/>
  <c r="R860" i="12"/>
  <c r="R861" i="12"/>
  <c r="R862" i="12"/>
  <c r="R863" i="12"/>
  <c r="R864" i="12"/>
  <c r="R865" i="12"/>
  <c r="R866" i="12"/>
  <c r="R867" i="12"/>
  <c r="R868" i="12"/>
  <c r="R869" i="12"/>
  <c r="R870" i="12"/>
  <c r="R871" i="12"/>
  <c r="R872" i="12"/>
  <c r="R873" i="12"/>
  <c r="R874" i="12"/>
  <c r="R875" i="12"/>
  <c r="R876" i="12"/>
  <c r="R877" i="12"/>
  <c r="R878" i="12"/>
  <c r="R879" i="12"/>
  <c r="R880" i="12"/>
  <c r="R881" i="12"/>
  <c r="R882" i="12"/>
  <c r="R883" i="12"/>
  <c r="R884" i="12"/>
  <c r="R885" i="12"/>
  <c r="R886" i="12"/>
  <c r="R887" i="12"/>
  <c r="R888" i="12"/>
  <c r="R889" i="12"/>
  <c r="R890" i="12"/>
  <c r="R891" i="12"/>
  <c r="R892" i="12"/>
  <c r="R893" i="12"/>
  <c r="R894" i="12"/>
  <c r="R895" i="12"/>
  <c r="R896" i="12"/>
  <c r="R897" i="12"/>
  <c r="R898" i="12"/>
  <c r="R899" i="12"/>
  <c r="R900" i="12"/>
  <c r="R901" i="12"/>
  <c r="R902" i="12"/>
  <c r="R903" i="12"/>
  <c r="R904" i="12"/>
  <c r="R905" i="12"/>
  <c r="R906" i="12"/>
  <c r="R907" i="12"/>
  <c r="R908" i="12"/>
  <c r="R909" i="12"/>
  <c r="R910" i="12"/>
  <c r="R911" i="12"/>
  <c r="R912" i="12"/>
  <c r="R913" i="12"/>
  <c r="R914" i="12"/>
  <c r="R915" i="12"/>
  <c r="R916" i="12"/>
  <c r="R917" i="12"/>
  <c r="R918" i="12"/>
  <c r="R919" i="12"/>
  <c r="R920" i="12"/>
  <c r="R921" i="12"/>
  <c r="R922" i="12"/>
  <c r="R923" i="12"/>
  <c r="S230" i="12"/>
  <c r="S294" i="12"/>
  <c r="U330" i="12"/>
  <c r="U348" i="12"/>
  <c r="U364" i="12"/>
  <c r="U380" i="12"/>
  <c r="U396" i="12"/>
  <c r="U412" i="12"/>
  <c r="U428" i="12"/>
  <c r="U444" i="12"/>
  <c r="U460" i="12"/>
  <c r="U476" i="12"/>
  <c r="U492" i="12"/>
  <c r="U508" i="12"/>
  <c r="U524" i="12"/>
  <c r="U534" i="12"/>
  <c r="R542" i="12"/>
  <c r="S547" i="12"/>
  <c r="T551" i="12"/>
  <c r="T555" i="12"/>
  <c r="T559" i="12"/>
  <c r="T563" i="12"/>
  <c r="T567" i="12"/>
  <c r="T571" i="12"/>
  <c r="T575" i="12"/>
  <c r="T579" i="12"/>
  <c r="T583" i="12"/>
  <c r="T587" i="12"/>
  <c r="T591" i="12"/>
  <c r="T595" i="12"/>
  <c r="T599" i="12"/>
  <c r="T603" i="12"/>
  <c r="T607" i="12"/>
  <c r="T611" i="12"/>
  <c r="T615" i="12"/>
  <c r="T619" i="12"/>
  <c r="T623" i="12"/>
  <c r="T627" i="12"/>
  <c r="T631" i="12"/>
  <c r="T635" i="12"/>
  <c r="T639" i="12"/>
  <c r="T643" i="12"/>
  <c r="T647" i="12"/>
  <c r="T651" i="12"/>
  <c r="T655" i="12"/>
  <c r="T659" i="12"/>
  <c r="T663" i="12"/>
  <c r="T667" i="12"/>
  <c r="T671" i="12"/>
  <c r="T675" i="12"/>
  <c r="T679" i="12"/>
  <c r="T683" i="12"/>
  <c r="T687" i="12"/>
  <c r="T691" i="12"/>
  <c r="T695" i="12"/>
  <c r="T699" i="12"/>
  <c r="T703" i="12"/>
  <c r="T707" i="12"/>
  <c r="T711" i="12"/>
  <c r="T715" i="12"/>
  <c r="U718" i="12"/>
  <c r="U720" i="12"/>
  <c r="U722" i="12"/>
  <c r="U724" i="12"/>
  <c r="U726" i="12"/>
  <c r="U728" i="12"/>
  <c r="U730" i="12"/>
  <c r="U732" i="12"/>
  <c r="R734" i="12"/>
  <c r="T735" i="12"/>
  <c r="U736" i="12"/>
  <c r="R738" i="12"/>
  <c r="T739" i="12"/>
  <c r="U740" i="12"/>
  <c r="R742" i="12"/>
  <c r="T743" i="12"/>
  <c r="U744" i="12"/>
  <c r="R746" i="12"/>
  <c r="S747" i="12"/>
  <c r="S748" i="12"/>
  <c r="S749" i="12"/>
  <c r="S750" i="12"/>
  <c r="S751" i="12"/>
  <c r="S752" i="12"/>
  <c r="S753" i="12"/>
  <c r="S754" i="12"/>
  <c r="S755" i="12"/>
  <c r="S756" i="12"/>
  <c r="S757" i="12"/>
  <c r="S758" i="12"/>
  <c r="S759" i="12"/>
  <c r="S760" i="12"/>
  <c r="S761" i="12"/>
  <c r="S762" i="12"/>
  <c r="S763" i="12"/>
  <c r="S764" i="12"/>
  <c r="S765" i="12"/>
  <c r="S766" i="12"/>
  <c r="S767" i="12"/>
  <c r="S768" i="12"/>
  <c r="S769" i="12"/>
  <c r="S770" i="12"/>
  <c r="S771" i="12"/>
  <c r="S772" i="12"/>
  <c r="S773" i="12"/>
  <c r="S774" i="12"/>
  <c r="S775" i="12"/>
  <c r="S776" i="12"/>
  <c r="S777" i="12"/>
  <c r="S778" i="12"/>
  <c r="S779" i="12"/>
  <c r="S780" i="12"/>
  <c r="S781" i="12"/>
  <c r="S782" i="12"/>
  <c r="S783" i="12"/>
  <c r="S784" i="12"/>
  <c r="S785" i="12"/>
  <c r="S786" i="12"/>
  <c r="S787" i="12"/>
  <c r="S788" i="12"/>
  <c r="S789" i="12"/>
  <c r="S790" i="12"/>
  <c r="S791" i="12"/>
  <c r="S792" i="12"/>
  <c r="S793" i="12"/>
  <c r="S794" i="12"/>
  <c r="S795" i="12"/>
  <c r="S796" i="12"/>
  <c r="S797" i="12"/>
  <c r="S798" i="12"/>
  <c r="S799" i="12"/>
  <c r="S800" i="12"/>
  <c r="S801" i="12"/>
  <c r="S802" i="12"/>
  <c r="S803" i="12"/>
  <c r="S804" i="12"/>
  <c r="S805" i="12"/>
  <c r="S806" i="12"/>
  <c r="S807" i="12"/>
  <c r="S808" i="12"/>
  <c r="S809" i="12"/>
  <c r="S810" i="12"/>
  <c r="S811" i="12"/>
  <c r="S812" i="12"/>
  <c r="S813" i="12"/>
  <c r="S814" i="12"/>
  <c r="S815" i="12"/>
  <c r="S816" i="12"/>
  <c r="S817" i="12"/>
  <c r="S818" i="12"/>
  <c r="S819" i="12"/>
  <c r="S820" i="12"/>
  <c r="S821" i="12"/>
  <c r="S822" i="12"/>
  <c r="S823" i="12"/>
  <c r="S824" i="12"/>
  <c r="S825" i="12"/>
  <c r="S826" i="12"/>
  <c r="S827" i="12"/>
  <c r="S828" i="12"/>
  <c r="S829" i="12"/>
  <c r="S830" i="12"/>
  <c r="S831" i="12"/>
  <c r="S832" i="12"/>
  <c r="S833" i="12"/>
  <c r="S834" i="12"/>
  <c r="S835" i="12"/>
  <c r="S836" i="12"/>
  <c r="S837" i="12"/>
  <c r="S838" i="12"/>
  <c r="S839" i="12"/>
  <c r="S840" i="12"/>
  <c r="S841" i="12"/>
  <c r="S842" i="12"/>
  <c r="S843" i="12"/>
  <c r="S844" i="12"/>
  <c r="S845" i="12"/>
  <c r="S846" i="12"/>
  <c r="S847" i="12"/>
  <c r="S848" i="12"/>
  <c r="S849" i="12"/>
  <c r="S850" i="12"/>
  <c r="S851" i="12"/>
  <c r="S852" i="12"/>
  <c r="S853" i="12"/>
  <c r="S854" i="12"/>
  <c r="S855" i="12"/>
  <c r="S856" i="12"/>
  <c r="S857" i="12"/>
  <c r="S858" i="12"/>
  <c r="S859" i="12"/>
  <c r="S860" i="12"/>
  <c r="S861" i="12"/>
  <c r="S862" i="12"/>
  <c r="S863" i="12"/>
  <c r="S864" i="12"/>
  <c r="S865" i="12"/>
  <c r="S866" i="12"/>
  <c r="S867" i="12"/>
  <c r="S868" i="12"/>
  <c r="S869" i="12"/>
  <c r="S870" i="12"/>
  <c r="S871" i="12"/>
  <c r="S872" i="12"/>
  <c r="S873" i="12"/>
  <c r="S874" i="12"/>
  <c r="S875" i="12"/>
  <c r="S876" i="12"/>
  <c r="S877" i="12"/>
  <c r="S878" i="12"/>
  <c r="S879" i="12"/>
  <c r="S880" i="12"/>
  <c r="S881" i="12"/>
  <c r="S882" i="12"/>
  <c r="S883" i="12"/>
  <c r="S884" i="12"/>
  <c r="S885" i="12"/>
  <c r="S886" i="12"/>
  <c r="S887" i="12"/>
  <c r="S888" i="12"/>
  <c r="S889" i="12"/>
  <c r="S890" i="12"/>
  <c r="S891" i="12"/>
  <c r="S892" i="12"/>
  <c r="S893" i="12"/>
  <c r="S894" i="12"/>
  <c r="S895" i="12"/>
  <c r="S896" i="12"/>
  <c r="S897" i="12"/>
  <c r="S898" i="12"/>
  <c r="S899" i="12"/>
  <c r="S900" i="12"/>
  <c r="S901" i="12"/>
  <c r="S902" i="12"/>
  <c r="S903" i="12"/>
  <c r="S904" i="12"/>
  <c r="S905" i="12"/>
  <c r="S906" i="12"/>
  <c r="S907" i="12"/>
  <c r="S908" i="12"/>
  <c r="S909" i="12"/>
  <c r="S910" i="12"/>
  <c r="S911" i="12"/>
  <c r="S912" i="12"/>
  <c r="S913" i="12"/>
  <c r="S914" i="12"/>
  <c r="S915" i="12"/>
  <c r="S916" i="12"/>
  <c r="S917" i="12"/>
  <c r="S918" i="12"/>
  <c r="S919" i="12"/>
  <c r="S920" i="12"/>
  <c r="S921" i="12"/>
  <c r="S922" i="12"/>
  <c r="S923" i="12"/>
  <c r="S924" i="12"/>
  <c r="S925" i="12"/>
  <c r="S926" i="12"/>
  <c r="S927" i="12"/>
  <c r="S928" i="12"/>
  <c r="S929" i="12"/>
  <c r="S930" i="12"/>
  <c r="S931" i="12"/>
  <c r="S246" i="12"/>
  <c r="T309" i="12"/>
  <c r="S336" i="12"/>
  <c r="U352" i="12"/>
  <c r="U368" i="12"/>
  <c r="U384" i="12"/>
  <c r="U400" i="12"/>
  <c r="U416" i="12"/>
  <c r="U432" i="12"/>
  <c r="U448" i="12"/>
  <c r="U464" i="12"/>
  <c r="U480" i="12"/>
  <c r="U496" i="12"/>
  <c r="U512" i="12"/>
  <c r="U528" i="12"/>
  <c r="U536" i="12"/>
  <c r="S543" i="12"/>
  <c r="T548" i="12"/>
  <c r="T552" i="12"/>
  <c r="T556" i="12"/>
  <c r="T560" i="12"/>
  <c r="T564" i="12"/>
  <c r="T568" i="12"/>
  <c r="T572" i="12"/>
  <c r="T576" i="12"/>
  <c r="T580" i="12"/>
  <c r="T584" i="12"/>
  <c r="T588" i="12"/>
  <c r="T592" i="12"/>
  <c r="T596" i="12"/>
  <c r="T600" i="12"/>
  <c r="T604" i="12"/>
  <c r="T608" i="12"/>
  <c r="T612" i="12"/>
  <c r="T616" i="12"/>
  <c r="T620" i="12"/>
  <c r="T624" i="12"/>
  <c r="T628" i="12"/>
  <c r="T632" i="12"/>
  <c r="T636" i="12"/>
  <c r="T640" i="12"/>
  <c r="T644" i="12"/>
  <c r="T648" i="12"/>
  <c r="T652" i="12"/>
  <c r="T656" i="12"/>
  <c r="T660" i="12"/>
  <c r="T664" i="12"/>
  <c r="T668" i="12"/>
  <c r="T672" i="12"/>
  <c r="T676" i="12"/>
  <c r="T680" i="12"/>
  <c r="T684" i="12"/>
  <c r="T688" i="12"/>
  <c r="T692" i="12"/>
  <c r="T696" i="12"/>
  <c r="T700" i="12"/>
  <c r="T704" i="12"/>
  <c r="T708" i="12"/>
  <c r="T712" i="12"/>
  <c r="T716" i="12"/>
  <c r="T719" i="12"/>
  <c r="T721" i="12"/>
  <c r="T723" i="12"/>
  <c r="T725" i="12"/>
  <c r="T727" i="12"/>
  <c r="T729" i="12"/>
  <c r="T731" i="12"/>
  <c r="R733" i="12"/>
  <c r="T734" i="12"/>
  <c r="U735" i="12"/>
  <c r="R737" i="12"/>
  <c r="T738" i="12"/>
  <c r="U739" i="12"/>
  <c r="R741" i="12"/>
  <c r="T742" i="12"/>
  <c r="U743" i="12"/>
  <c r="R745" i="12"/>
  <c r="T746" i="12"/>
  <c r="T747" i="12"/>
  <c r="T748" i="12"/>
  <c r="T749" i="12"/>
  <c r="T750" i="12"/>
  <c r="T751" i="12"/>
  <c r="T752" i="12"/>
  <c r="T753" i="12"/>
  <c r="T754" i="12"/>
  <c r="T755" i="12"/>
  <c r="T756" i="12"/>
  <c r="T757" i="12"/>
  <c r="T758" i="12"/>
  <c r="T759" i="12"/>
  <c r="T760" i="12"/>
  <c r="T761" i="12"/>
  <c r="T762" i="12"/>
  <c r="T763" i="12"/>
  <c r="T764" i="12"/>
  <c r="T765" i="12"/>
  <c r="T766" i="12"/>
  <c r="T767" i="12"/>
  <c r="T768" i="12"/>
  <c r="T769" i="12"/>
  <c r="T770" i="12"/>
  <c r="T771" i="12"/>
  <c r="T772" i="12"/>
  <c r="T773" i="12"/>
  <c r="T774" i="12"/>
  <c r="T775" i="12"/>
  <c r="T776" i="12"/>
  <c r="T777" i="12"/>
  <c r="T778" i="12"/>
  <c r="T779" i="12"/>
  <c r="T780" i="12"/>
  <c r="T781" i="12"/>
  <c r="T782" i="12"/>
  <c r="T783" i="12"/>
  <c r="T784" i="12"/>
  <c r="T785" i="12"/>
  <c r="T786" i="12"/>
  <c r="T787" i="12"/>
  <c r="T788" i="12"/>
  <c r="T789" i="12"/>
  <c r="T790" i="12"/>
  <c r="T791" i="12"/>
  <c r="T792" i="12"/>
  <c r="T793" i="12"/>
  <c r="T794" i="12"/>
  <c r="T795" i="12"/>
  <c r="T796" i="12"/>
  <c r="T797" i="12"/>
  <c r="T798" i="12"/>
  <c r="T799" i="12"/>
  <c r="T800" i="12"/>
  <c r="T801" i="12"/>
  <c r="T802" i="12"/>
  <c r="T803" i="12"/>
  <c r="T804" i="12"/>
  <c r="T805" i="12"/>
  <c r="T806" i="12"/>
  <c r="T807" i="12"/>
  <c r="T808" i="12"/>
  <c r="T809" i="12"/>
  <c r="T810" i="12"/>
  <c r="T811" i="12"/>
  <c r="T812" i="12"/>
  <c r="T813" i="12"/>
  <c r="T814" i="12"/>
  <c r="T815" i="12"/>
  <c r="T816" i="12"/>
  <c r="T817" i="12"/>
  <c r="T818" i="12"/>
  <c r="T819" i="12"/>
  <c r="T820" i="12"/>
  <c r="T821" i="12"/>
  <c r="T822" i="12"/>
  <c r="T823" i="12"/>
  <c r="T824" i="12"/>
  <c r="T825" i="12"/>
  <c r="T826" i="12"/>
  <c r="T827" i="12"/>
  <c r="T828" i="12"/>
  <c r="T829" i="12"/>
  <c r="T830" i="12"/>
  <c r="T831" i="12"/>
  <c r="T832" i="12"/>
  <c r="T833" i="12"/>
  <c r="T834" i="12"/>
  <c r="T835" i="12"/>
  <c r="T836" i="12"/>
  <c r="T837" i="12"/>
  <c r="T838" i="12"/>
  <c r="T839" i="12"/>
  <c r="T840" i="12"/>
  <c r="T841" i="12"/>
  <c r="T842" i="12"/>
  <c r="T843" i="12"/>
  <c r="T844" i="12"/>
  <c r="T845" i="12"/>
  <c r="T846" i="12"/>
  <c r="T847" i="12"/>
  <c r="T848" i="12"/>
  <c r="T849" i="12"/>
  <c r="T850" i="12"/>
  <c r="T851" i="12"/>
  <c r="T852" i="12"/>
  <c r="T853" i="12"/>
  <c r="T854" i="12"/>
  <c r="T855" i="12"/>
  <c r="T856" i="12"/>
  <c r="T857" i="12"/>
  <c r="T858" i="12"/>
  <c r="T859" i="12"/>
  <c r="T860" i="12"/>
  <c r="T861" i="12"/>
  <c r="T862" i="12"/>
  <c r="T863" i="12"/>
  <c r="T864" i="12"/>
  <c r="T865" i="12"/>
  <c r="T866" i="12"/>
  <c r="T867" i="12"/>
  <c r="T868" i="12"/>
  <c r="T869" i="12"/>
  <c r="T870" i="12"/>
  <c r="T871" i="12"/>
  <c r="T872" i="12"/>
  <c r="T873" i="12"/>
  <c r="T874" i="12"/>
  <c r="T875" i="12"/>
  <c r="T876" i="12"/>
  <c r="T877" i="12"/>
  <c r="T878" i="12"/>
  <c r="T879" i="12"/>
  <c r="T880" i="12"/>
  <c r="T881" i="12"/>
  <c r="T882" i="12"/>
  <c r="T883" i="12"/>
  <c r="T884" i="12"/>
  <c r="T885" i="12"/>
  <c r="T886" i="12"/>
  <c r="T887" i="12"/>
  <c r="T888" i="12"/>
  <c r="T889" i="12"/>
  <c r="T890" i="12"/>
  <c r="T891" i="12"/>
  <c r="T892" i="12"/>
  <c r="T893" i="12"/>
  <c r="T894" i="12"/>
  <c r="T895" i="12"/>
  <c r="T896" i="12"/>
  <c r="T897" i="12"/>
  <c r="T898" i="12"/>
  <c r="T899" i="12"/>
  <c r="T900" i="12"/>
  <c r="T901" i="12"/>
  <c r="T902" i="12"/>
  <c r="T903" i="12"/>
  <c r="T904" i="12"/>
  <c r="T905" i="12"/>
  <c r="T906" i="12"/>
  <c r="T907" i="12"/>
  <c r="T908" i="12"/>
  <c r="T909" i="12"/>
  <c r="T910" i="12"/>
  <c r="T911" i="12"/>
  <c r="T912" i="12"/>
  <c r="T913" i="12"/>
  <c r="T914" i="12"/>
  <c r="T915" i="12"/>
  <c r="T916" i="12"/>
  <c r="T917" i="12"/>
  <c r="T918" i="12"/>
  <c r="T919" i="12"/>
  <c r="T920" i="12"/>
  <c r="T921" i="12"/>
  <c r="T922" i="12"/>
  <c r="T923" i="12"/>
  <c r="T924" i="12"/>
  <c r="T925" i="12"/>
  <c r="T926" i="12"/>
  <c r="T927" i="12"/>
  <c r="T928" i="12"/>
  <c r="T929" i="12"/>
  <c r="T930" i="12"/>
  <c r="T931" i="12"/>
  <c r="T932" i="12"/>
  <c r="T933" i="12"/>
  <c r="T934" i="12"/>
  <c r="T935" i="12"/>
  <c r="T936" i="12"/>
  <c r="T937" i="12"/>
  <c r="T938" i="12"/>
  <c r="T939" i="12"/>
  <c r="T940" i="12"/>
  <c r="T941" i="12"/>
  <c r="T942" i="12"/>
  <c r="T943" i="12"/>
  <c r="T944" i="12"/>
  <c r="T945" i="12"/>
  <c r="T946" i="12"/>
  <c r="S262" i="12"/>
  <c r="U372" i="12"/>
  <c r="U436" i="12"/>
  <c r="U500" i="12"/>
  <c r="U544" i="12"/>
  <c r="T561" i="12"/>
  <c r="T577" i="12"/>
  <c r="T593" i="12"/>
  <c r="T609" i="12"/>
  <c r="T625" i="12"/>
  <c r="T641" i="12"/>
  <c r="T657" i="12"/>
  <c r="T673" i="12"/>
  <c r="T689" i="12"/>
  <c r="T705" i="12"/>
  <c r="U719" i="12"/>
  <c r="U727" i="12"/>
  <c r="U734" i="12"/>
  <c r="R740" i="12"/>
  <c r="T745" i="12"/>
  <c r="U749" i="12"/>
  <c r="U753" i="12"/>
  <c r="U757" i="12"/>
  <c r="U761" i="12"/>
  <c r="U765" i="12"/>
  <c r="U769" i="12"/>
  <c r="U773" i="12"/>
  <c r="U777" i="12"/>
  <c r="U781" i="12"/>
  <c r="U785" i="12"/>
  <c r="U789" i="12"/>
  <c r="U793" i="12"/>
  <c r="U797" i="12"/>
  <c r="U801" i="12"/>
  <c r="U805" i="12"/>
  <c r="U809" i="12"/>
  <c r="U813" i="12"/>
  <c r="U817" i="12"/>
  <c r="U821" i="12"/>
  <c r="U825" i="12"/>
  <c r="U829" i="12"/>
  <c r="U833" i="12"/>
  <c r="U837" i="12"/>
  <c r="U841" i="12"/>
  <c r="U845" i="12"/>
  <c r="U849" i="12"/>
  <c r="U853" i="12"/>
  <c r="U857" i="12"/>
  <c r="U861" i="12"/>
  <c r="U865" i="12"/>
  <c r="U869" i="12"/>
  <c r="U873" i="12"/>
  <c r="U877" i="12"/>
  <c r="U881" i="12"/>
  <c r="U885" i="12"/>
  <c r="U889" i="12"/>
  <c r="U893" i="12"/>
  <c r="U897" i="12"/>
  <c r="U901" i="12"/>
  <c r="U905" i="12"/>
  <c r="U909" i="12"/>
  <c r="U913" i="12"/>
  <c r="U917" i="12"/>
  <c r="U921" i="12"/>
  <c r="U924" i="12"/>
  <c r="U926" i="12"/>
  <c r="U928" i="12"/>
  <c r="U930" i="12"/>
  <c r="S932" i="12"/>
  <c r="U933" i="12"/>
  <c r="R935" i="12"/>
  <c r="S936" i="12"/>
  <c r="U937" i="12"/>
  <c r="R939" i="12"/>
  <c r="S940" i="12"/>
  <c r="U941" i="12"/>
  <c r="R943" i="12"/>
  <c r="S944" i="12"/>
  <c r="U945" i="12"/>
  <c r="R947" i="12"/>
  <c r="R948" i="12"/>
  <c r="R949" i="12"/>
  <c r="R950" i="12"/>
  <c r="R951" i="12"/>
  <c r="R952" i="12"/>
  <c r="R953" i="12"/>
  <c r="R954" i="12"/>
  <c r="R955" i="12"/>
  <c r="R956" i="12"/>
  <c r="R957" i="12"/>
  <c r="R958" i="12"/>
  <c r="R959" i="12"/>
  <c r="R960" i="12"/>
  <c r="R961" i="12"/>
  <c r="R962" i="12"/>
  <c r="R963" i="12"/>
  <c r="R964" i="12"/>
  <c r="R965" i="12"/>
  <c r="R966" i="12"/>
  <c r="R967" i="12"/>
  <c r="R968" i="12"/>
  <c r="R969" i="12"/>
  <c r="R970" i="12"/>
  <c r="R971" i="12"/>
  <c r="R972" i="12"/>
  <c r="R973" i="12"/>
  <c r="R974" i="12"/>
  <c r="R975" i="12"/>
  <c r="R976" i="12"/>
  <c r="R977" i="12"/>
  <c r="R978" i="12"/>
  <c r="R979" i="12"/>
  <c r="R980" i="12"/>
  <c r="R981" i="12"/>
  <c r="R982" i="12"/>
  <c r="R983" i="12"/>
  <c r="R984" i="12"/>
  <c r="R985" i="12"/>
  <c r="R986" i="12"/>
  <c r="R987" i="12"/>
  <c r="R988" i="12"/>
  <c r="R989" i="12"/>
  <c r="R990" i="12"/>
  <c r="R991" i="12"/>
  <c r="R992" i="12"/>
  <c r="R993" i="12"/>
  <c r="R994" i="12"/>
  <c r="R995" i="12"/>
  <c r="R996" i="12"/>
  <c r="R997" i="12"/>
  <c r="R998" i="12"/>
  <c r="R999" i="12"/>
  <c r="R1000" i="12"/>
  <c r="R1001" i="12"/>
  <c r="R1002" i="12"/>
  <c r="R1003" i="12"/>
  <c r="R1004" i="12"/>
  <c r="R1005" i="12"/>
  <c r="R1006" i="12"/>
  <c r="R1007" i="12"/>
  <c r="R1008" i="12"/>
  <c r="R1009" i="12"/>
  <c r="R1010" i="12"/>
  <c r="R1011" i="12"/>
  <c r="R1012" i="12"/>
  <c r="R1013" i="12"/>
  <c r="R1014" i="12"/>
  <c r="R1015" i="12"/>
  <c r="R1016" i="12"/>
  <c r="R1017" i="12"/>
  <c r="R1018" i="12"/>
  <c r="R1019" i="12"/>
  <c r="R1020" i="12"/>
  <c r="R1021" i="12"/>
  <c r="R1022" i="12"/>
  <c r="R1023" i="12"/>
  <c r="R1024" i="12"/>
  <c r="R1025" i="12"/>
  <c r="R1026" i="12"/>
  <c r="R1027" i="12"/>
  <c r="R1028" i="12"/>
  <c r="R1029" i="12"/>
  <c r="R1030" i="12"/>
  <c r="U840" i="12"/>
  <c r="U876" i="12"/>
  <c r="U888" i="12"/>
  <c r="U900" i="12"/>
  <c r="U916" i="12"/>
  <c r="R926" i="12"/>
  <c r="R932" i="12"/>
  <c r="R936" i="12"/>
  <c r="R940" i="12"/>
  <c r="R944" i="12"/>
  <c r="U947" i="12"/>
  <c r="U950" i="12"/>
  <c r="U953" i="12"/>
  <c r="U956" i="12"/>
  <c r="U959" i="12"/>
  <c r="U962" i="12"/>
  <c r="U965" i="12"/>
  <c r="U968" i="12"/>
  <c r="U971" i="12"/>
  <c r="U974" i="12"/>
  <c r="U978" i="12"/>
  <c r="U981" i="12"/>
  <c r="U985" i="12"/>
  <c r="U988" i="12"/>
  <c r="U991" i="12"/>
  <c r="U994" i="12"/>
  <c r="U996" i="12"/>
  <c r="U999" i="12"/>
  <c r="U1002" i="12"/>
  <c r="U1006" i="12"/>
  <c r="U1008" i="12"/>
  <c r="U1011" i="12"/>
  <c r="U1014" i="12"/>
  <c r="U1017" i="12"/>
  <c r="U1020" i="12"/>
  <c r="U1023" i="12"/>
  <c r="U1026" i="12"/>
  <c r="U1029" i="12"/>
  <c r="T317" i="12"/>
  <c r="U388" i="12"/>
  <c r="U452" i="12"/>
  <c r="U516" i="12"/>
  <c r="T549" i="12"/>
  <c r="T565" i="12"/>
  <c r="T581" i="12"/>
  <c r="T597" i="12"/>
  <c r="T613" i="12"/>
  <c r="T629" i="12"/>
  <c r="T645" i="12"/>
  <c r="T661" i="12"/>
  <c r="T677" i="12"/>
  <c r="T693" i="12"/>
  <c r="T709" i="12"/>
  <c r="U721" i="12"/>
  <c r="U729" i="12"/>
  <c r="R736" i="12"/>
  <c r="T741" i="12"/>
  <c r="U746" i="12"/>
  <c r="U750" i="12"/>
  <c r="U754" i="12"/>
  <c r="U758" i="12"/>
  <c r="U762" i="12"/>
  <c r="U766" i="12"/>
  <c r="U770" i="12"/>
  <c r="U774" i="12"/>
  <c r="U778" i="12"/>
  <c r="U782" i="12"/>
  <c r="U786" i="12"/>
  <c r="U790" i="12"/>
  <c r="U794" i="12"/>
  <c r="U798" i="12"/>
  <c r="U802" i="12"/>
  <c r="U806" i="12"/>
  <c r="U810" i="12"/>
  <c r="U814" i="12"/>
  <c r="U818" i="12"/>
  <c r="U822" i="12"/>
  <c r="U826" i="12"/>
  <c r="U830" i="12"/>
  <c r="U834" i="12"/>
  <c r="U838" i="12"/>
  <c r="U842" i="12"/>
  <c r="U846" i="12"/>
  <c r="U850" i="12"/>
  <c r="U854" i="12"/>
  <c r="U858" i="12"/>
  <c r="U862" i="12"/>
  <c r="U866" i="12"/>
  <c r="U870" i="12"/>
  <c r="U874" i="12"/>
  <c r="U878" i="12"/>
  <c r="U882" i="12"/>
  <c r="U886" i="12"/>
  <c r="U890" i="12"/>
  <c r="U894" i="12"/>
  <c r="U898" i="12"/>
  <c r="U902" i="12"/>
  <c r="U906" i="12"/>
  <c r="U910" i="12"/>
  <c r="U914" i="12"/>
  <c r="U918" i="12"/>
  <c r="U922" i="12"/>
  <c r="R925" i="12"/>
  <c r="R927" i="12"/>
  <c r="R929" i="12"/>
  <c r="R931" i="12"/>
  <c r="U932" i="12"/>
  <c r="R934" i="12"/>
  <c r="S935" i="12"/>
  <c r="U936" i="12"/>
  <c r="R938" i="12"/>
  <c r="S939" i="12"/>
  <c r="U940" i="12"/>
  <c r="R942" i="12"/>
  <c r="S943" i="12"/>
  <c r="U944" i="12"/>
  <c r="R946" i="12"/>
  <c r="S947" i="12"/>
  <c r="S948" i="12"/>
  <c r="S949" i="12"/>
  <c r="S950" i="12"/>
  <c r="S951" i="12"/>
  <c r="S952" i="12"/>
  <c r="S953" i="12"/>
  <c r="S954" i="12"/>
  <c r="S955" i="12"/>
  <c r="S956" i="12"/>
  <c r="S957" i="12"/>
  <c r="S958" i="12"/>
  <c r="S959" i="12"/>
  <c r="S960" i="12"/>
  <c r="S961" i="12"/>
  <c r="S962" i="12"/>
  <c r="S963" i="12"/>
  <c r="S964" i="12"/>
  <c r="S965" i="12"/>
  <c r="S966" i="12"/>
  <c r="S967" i="12"/>
  <c r="S968" i="12"/>
  <c r="S969" i="12"/>
  <c r="S970" i="12"/>
  <c r="S971" i="12"/>
  <c r="S972" i="12"/>
  <c r="S973" i="12"/>
  <c r="S974" i="12"/>
  <c r="S975" i="12"/>
  <c r="S976" i="12"/>
  <c r="S977" i="12"/>
  <c r="S978" i="12"/>
  <c r="S979" i="12"/>
  <c r="S980" i="12"/>
  <c r="S981" i="12"/>
  <c r="S982" i="12"/>
  <c r="S983" i="12"/>
  <c r="S984" i="12"/>
  <c r="S985" i="12"/>
  <c r="S986" i="12"/>
  <c r="S987" i="12"/>
  <c r="S988" i="12"/>
  <c r="S989" i="12"/>
  <c r="S990" i="12"/>
  <c r="S991" i="12"/>
  <c r="S992" i="12"/>
  <c r="S993" i="12"/>
  <c r="S994" i="12"/>
  <c r="S995" i="12"/>
  <c r="S996" i="12"/>
  <c r="S997" i="12"/>
  <c r="S998" i="12"/>
  <c r="S999" i="12"/>
  <c r="S1000" i="12"/>
  <c r="S1001" i="12"/>
  <c r="S1002" i="12"/>
  <c r="S1003" i="12"/>
  <c r="S1004" i="12"/>
  <c r="S1005" i="12"/>
  <c r="S1006" i="12"/>
  <c r="S1007" i="12"/>
  <c r="S1008" i="12"/>
  <c r="S1009" i="12"/>
  <c r="S1010" i="12"/>
  <c r="S1011" i="12"/>
  <c r="S1012" i="12"/>
  <c r="S1013" i="12"/>
  <c r="S1014" i="12"/>
  <c r="S1015" i="12"/>
  <c r="S1016" i="12"/>
  <c r="S1017" i="12"/>
  <c r="S1018" i="12"/>
  <c r="S1019" i="12"/>
  <c r="S1020" i="12"/>
  <c r="S1021" i="12"/>
  <c r="S1022" i="12"/>
  <c r="S1023" i="12"/>
  <c r="S1024" i="12"/>
  <c r="S1025" i="12"/>
  <c r="S1026" i="12"/>
  <c r="S1027" i="12"/>
  <c r="S1028" i="12"/>
  <c r="S1029" i="12"/>
  <c r="S1030" i="12"/>
  <c r="U760" i="12"/>
  <c r="U792" i="12"/>
  <c r="U800" i="12"/>
  <c r="U808" i="12"/>
  <c r="U816" i="12"/>
  <c r="U824" i="12"/>
  <c r="U832" i="12"/>
  <c r="U844" i="12"/>
  <c r="U852" i="12"/>
  <c r="U860" i="12"/>
  <c r="U868" i="12"/>
  <c r="U880" i="12"/>
  <c r="U892" i="12"/>
  <c r="U904" i="12"/>
  <c r="U912" i="12"/>
  <c r="R924" i="12"/>
  <c r="R930" i="12"/>
  <c r="U934" i="12"/>
  <c r="U938" i="12"/>
  <c r="U942" i="12"/>
  <c r="U946" i="12"/>
  <c r="U949" i="12"/>
  <c r="U952" i="12"/>
  <c r="U955" i="12"/>
  <c r="U958" i="12"/>
  <c r="U961" i="12"/>
  <c r="U964" i="12"/>
  <c r="U967" i="12"/>
  <c r="U970" i="12"/>
  <c r="U972" i="12"/>
  <c r="U975" i="12"/>
  <c r="U977" i="12"/>
  <c r="U980" i="12"/>
  <c r="U983" i="12"/>
  <c r="U986" i="12"/>
  <c r="U989" i="12"/>
  <c r="U992" i="12"/>
  <c r="U995" i="12"/>
  <c r="U998" i="12"/>
  <c r="U1001" i="12"/>
  <c r="U1004" i="12"/>
  <c r="U1007" i="12"/>
  <c r="U1010" i="12"/>
  <c r="U1013" i="12"/>
  <c r="U1016" i="12"/>
  <c r="U1019" i="12"/>
  <c r="U1022" i="12"/>
  <c r="U1025" i="12"/>
  <c r="U1028" i="12"/>
  <c r="U340" i="12"/>
  <c r="U404" i="12"/>
  <c r="U468" i="12"/>
  <c r="U530" i="12"/>
  <c r="T553" i="12"/>
  <c r="T569" i="12"/>
  <c r="T585" i="12"/>
  <c r="T601" i="12"/>
  <c r="T617" i="12"/>
  <c r="T633" i="12"/>
  <c r="T649" i="12"/>
  <c r="T665" i="12"/>
  <c r="T681" i="12"/>
  <c r="T697" i="12"/>
  <c r="T713" i="12"/>
  <c r="U723" i="12"/>
  <c r="U731" i="12"/>
  <c r="T737" i="12"/>
  <c r="U742" i="12"/>
  <c r="U747" i="12"/>
  <c r="U751" i="12"/>
  <c r="U755" i="12"/>
  <c r="U759" i="12"/>
  <c r="U763" i="12"/>
  <c r="U767" i="12"/>
  <c r="U771" i="12"/>
  <c r="U775" i="12"/>
  <c r="U779" i="12"/>
  <c r="U783" i="12"/>
  <c r="U787" i="12"/>
  <c r="U791" i="12"/>
  <c r="U795" i="12"/>
  <c r="U799" i="12"/>
  <c r="U803" i="12"/>
  <c r="U807" i="12"/>
  <c r="U811" i="12"/>
  <c r="U815" i="12"/>
  <c r="U819" i="12"/>
  <c r="U823" i="12"/>
  <c r="U827" i="12"/>
  <c r="U831" i="12"/>
  <c r="U835" i="12"/>
  <c r="U839" i="12"/>
  <c r="U843" i="12"/>
  <c r="U847" i="12"/>
  <c r="U851" i="12"/>
  <c r="U855" i="12"/>
  <c r="U859" i="12"/>
  <c r="U863" i="12"/>
  <c r="U867" i="12"/>
  <c r="U871" i="12"/>
  <c r="U875" i="12"/>
  <c r="U879" i="12"/>
  <c r="U883" i="12"/>
  <c r="U887" i="12"/>
  <c r="U891" i="12"/>
  <c r="U895" i="12"/>
  <c r="U899" i="12"/>
  <c r="U903" i="12"/>
  <c r="U907" i="12"/>
  <c r="U911" i="12"/>
  <c r="U915" i="12"/>
  <c r="U919" i="12"/>
  <c r="U923" i="12"/>
  <c r="U925" i="12"/>
  <c r="U927" i="12"/>
  <c r="U929" i="12"/>
  <c r="U931" i="12"/>
  <c r="R933" i="12"/>
  <c r="S934" i="12"/>
  <c r="U935" i="12"/>
  <c r="R937" i="12"/>
  <c r="S938" i="12"/>
  <c r="U939" i="12"/>
  <c r="R941" i="12"/>
  <c r="S942" i="12"/>
  <c r="U943" i="12"/>
  <c r="R945" i="12"/>
  <c r="S946" i="12"/>
  <c r="T947" i="12"/>
  <c r="T948" i="12"/>
  <c r="T949" i="12"/>
  <c r="T950" i="12"/>
  <c r="T951" i="12"/>
  <c r="T952" i="12"/>
  <c r="T953" i="12"/>
  <c r="T954" i="12"/>
  <c r="T955" i="12"/>
  <c r="T956" i="12"/>
  <c r="T957" i="12"/>
  <c r="T958" i="12"/>
  <c r="T959" i="12"/>
  <c r="T960" i="12"/>
  <c r="T961" i="12"/>
  <c r="T962" i="12"/>
  <c r="T963" i="12"/>
  <c r="T964" i="12"/>
  <c r="T965" i="12"/>
  <c r="T966" i="12"/>
  <c r="T967" i="12"/>
  <c r="T968" i="12"/>
  <c r="T969" i="12"/>
  <c r="T970" i="12"/>
  <c r="T971" i="12"/>
  <c r="T972" i="12"/>
  <c r="T973" i="12"/>
  <c r="T974" i="12"/>
  <c r="T975" i="12"/>
  <c r="T976" i="12"/>
  <c r="T977" i="12"/>
  <c r="T978" i="12"/>
  <c r="T979" i="12"/>
  <c r="T980" i="12"/>
  <c r="T981" i="12"/>
  <c r="T982" i="12"/>
  <c r="T983" i="12"/>
  <c r="T984" i="12"/>
  <c r="T985" i="12"/>
  <c r="T986" i="12"/>
  <c r="T987" i="12"/>
  <c r="T988" i="12"/>
  <c r="T989" i="12"/>
  <c r="T990" i="12"/>
  <c r="T991" i="12"/>
  <c r="T992" i="12"/>
  <c r="T993" i="12"/>
  <c r="T994" i="12"/>
  <c r="T995" i="12"/>
  <c r="T996" i="12"/>
  <c r="T997" i="12"/>
  <c r="T998" i="12"/>
  <c r="T999" i="12"/>
  <c r="T1000" i="12"/>
  <c r="T1001" i="12"/>
  <c r="T1002" i="12"/>
  <c r="T1003" i="12"/>
  <c r="T1004" i="12"/>
  <c r="T1005" i="12"/>
  <c r="T1006" i="12"/>
  <c r="T1007" i="12"/>
  <c r="T1008" i="12"/>
  <c r="T1009" i="12"/>
  <c r="T1010" i="12"/>
  <c r="T1011" i="12"/>
  <c r="T1012" i="12"/>
  <c r="T1013" i="12"/>
  <c r="T1014" i="12"/>
  <c r="T1015" i="12"/>
  <c r="T1016" i="12"/>
  <c r="T1017" i="12"/>
  <c r="T1018" i="12"/>
  <c r="T1019" i="12"/>
  <c r="T1020" i="12"/>
  <c r="T1021" i="12"/>
  <c r="T1022" i="12"/>
  <c r="T1023" i="12"/>
  <c r="T1024" i="12"/>
  <c r="T1025" i="12"/>
  <c r="T1026" i="12"/>
  <c r="T1027" i="12"/>
  <c r="T1028" i="12"/>
  <c r="T1029" i="12"/>
  <c r="T1030" i="12"/>
  <c r="U356" i="12"/>
  <c r="U420" i="12"/>
  <c r="U484" i="12"/>
  <c r="U538" i="12"/>
  <c r="T557" i="12"/>
  <c r="T573" i="12"/>
  <c r="T589" i="12"/>
  <c r="T605" i="12"/>
  <c r="T621" i="12"/>
  <c r="T637" i="12"/>
  <c r="T653" i="12"/>
  <c r="T669" i="12"/>
  <c r="T685" i="12"/>
  <c r="T701" i="12"/>
  <c r="T717" i="12"/>
  <c r="U725" i="12"/>
  <c r="T733" i="12"/>
  <c r="U738" i="12"/>
  <c r="R744" i="12"/>
  <c r="U748" i="12"/>
  <c r="U752" i="12"/>
  <c r="U756" i="12"/>
  <c r="U764" i="12"/>
  <c r="U768" i="12"/>
  <c r="U772" i="12"/>
  <c r="U776" i="12"/>
  <c r="U780" i="12"/>
  <c r="U784" i="12"/>
  <c r="U788" i="12"/>
  <c r="U796" i="12"/>
  <c r="U804" i="12"/>
  <c r="U812" i="12"/>
  <c r="U820" i="12"/>
  <c r="U828" i="12"/>
  <c r="U836" i="12"/>
  <c r="U848" i="12"/>
  <c r="U856" i="12"/>
  <c r="U864" i="12"/>
  <c r="U872" i="12"/>
  <c r="U884" i="12"/>
  <c r="U896" i="12"/>
  <c r="U908" i="12"/>
  <c r="U920" i="12"/>
  <c r="R928" i="12"/>
  <c r="S933" i="12"/>
  <c r="S937" i="12"/>
  <c r="S941" i="12"/>
  <c r="S945" i="12"/>
  <c r="U948" i="12"/>
  <c r="U951" i="12"/>
  <c r="U954" i="12"/>
  <c r="U957" i="12"/>
  <c r="U960" i="12"/>
  <c r="U963" i="12"/>
  <c r="U966" i="12"/>
  <c r="U969" i="12"/>
  <c r="U973" i="12"/>
  <c r="U976" i="12"/>
  <c r="U979" i="12"/>
  <c r="U982" i="12"/>
  <c r="U984" i="12"/>
  <c r="U987" i="12"/>
  <c r="U990" i="12"/>
  <c r="U993" i="12"/>
  <c r="U997" i="12"/>
  <c r="U1000" i="12"/>
  <c r="U1003" i="12"/>
  <c r="U1005" i="12"/>
  <c r="U1009" i="12"/>
  <c r="U1012" i="12"/>
  <c r="U1015" i="12"/>
  <c r="U1018" i="12"/>
  <c r="U1021" i="12"/>
  <c r="U1024" i="12"/>
  <c r="U1027" i="12"/>
  <c r="U1030" i="12"/>
  <c r="U7" i="12"/>
  <c r="S7" i="12"/>
  <c r="R7" i="12"/>
  <c r="T7" i="12"/>
  <c r="X7" i="4" l="1"/>
  <c r="S29" i="4" l="1"/>
  <c r="J36" i="4" l="1"/>
  <c r="J30" i="4"/>
  <c r="N43" i="4"/>
  <c r="N31" i="4"/>
  <c r="N37" i="4"/>
  <c r="R42" i="4"/>
  <c r="J44" i="4"/>
  <c r="N32" i="4"/>
  <c r="R38" i="4"/>
  <c r="N41" i="4"/>
  <c r="R32" i="4"/>
  <c r="J7" i="4"/>
  <c r="R44" i="4"/>
  <c r="N34" i="4"/>
  <c r="R34" i="4"/>
  <c r="J33" i="4"/>
  <c r="N40" i="4"/>
  <c r="N33" i="4"/>
  <c r="J37" i="4"/>
  <c r="J39" i="4"/>
  <c r="N36" i="4"/>
  <c r="J34" i="4"/>
  <c r="N30" i="4"/>
  <c r="N38" i="4"/>
  <c r="J43" i="4"/>
  <c r="J35" i="4"/>
  <c r="R43" i="4"/>
  <c r="N39" i="4"/>
  <c r="R35" i="4"/>
  <c r="N44" i="4"/>
  <c r="R36" i="4"/>
  <c r="J31" i="4"/>
  <c r="J40" i="4"/>
  <c r="J41" i="4"/>
  <c r="N29" i="4"/>
  <c r="R37" i="4"/>
  <c r="J42" i="4"/>
  <c r="J32" i="4"/>
  <c r="J38" i="4"/>
  <c r="R39" i="4"/>
  <c r="R33" i="4"/>
  <c r="N42" i="4"/>
  <c r="R31" i="4"/>
  <c r="R40" i="4"/>
  <c r="R30" i="4"/>
  <c r="N35" i="4"/>
  <c r="R41" i="4"/>
  <c r="J29" i="4"/>
  <c r="F7" i="4"/>
  <c r="R29" i="4"/>
  <c r="F51" i="4"/>
  <c r="G51" i="4"/>
  <c r="H51" i="4" l="1"/>
  <c r="H52" i="4" s="1"/>
  <c r="G52" i="4"/>
  <c r="F52" i="4"/>
  <c r="R45" i="4"/>
  <c r="R46" i="4" s="1"/>
  <c r="J45" i="4"/>
  <c r="J46" i="4" s="1"/>
  <c r="N45" i="4"/>
  <c r="N46" i="4" s="1"/>
  <c r="O37" i="4"/>
  <c r="S42" i="4"/>
  <c r="K30" i="4"/>
  <c r="O34" i="4"/>
  <c r="K37" i="4"/>
  <c r="O38" i="4"/>
  <c r="O29" i="4"/>
  <c r="O32" i="4"/>
  <c r="S37" i="4"/>
  <c r="S36" i="4"/>
  <c r="S35" i="4"/>
  <c r="O43" i="4"/>
  <c r="S43" i="4"/>
  <c r="O36" i="4"/>
  <c r="S39" i="4"/>
  <c r="S40" i="4"/>
  <c r="S44" i="4"/>
  <c r="O41" i="4"/>
  <c r="O44" i="4"/>
  <c r="K29" i="4"/>
  <c r="K44" i="4"/>
  <c r="S31" i="4"/>
  <c r="O30" i="4"/>
  <c r="O42" i="4"/>
  <c r="S30" i="4"/>
  <c r="S38" i="4"/>
  <c r="O33" i="4"/>
  <c r="S34" i="4"/>
  <c r="K40" i="4"/>
  <c r="S32" i="4"/>
  <c r="O31" i="4"/>
  <c r="K36" i="4"/>
  <c r="O39" i="4"/>
  <c r="S41" i="4"/>
  <c r="O40" i="4"/>
  <c r="K32" i="4"/>
  <c r="O35" i="4"/>
  <c r="S33" i="4"/>
  <c r="K38" i="4"/>
  <c r="T36" i="4" l="1"/>
  <c r="L38" i="4"/>
  <c r="P39" i="4"/>
  <c r="P30" i="4"/>
  <c r="P45" i="4" s="1"/>
  <c r="T37" i="4"/>
  <c r="P36" i="4"/>
  <c r="L36" i="4"/>
  <c r="T31" i="4"/>
  <c r="P32" i="4"/>
  <c r="T43" i="4"/>
  <c r="P31" i="4"/>
  <c r="L44" i="4"/>
  <c r="O45" i="4"/>
  <c r="T33" i="4"/>
  <c r="T32" i="4"/>
  <c r="P38" i="4"/>
  <c r="P43" i="4"/>
  <c r="L40" i="4"/>
  <c r="P44" i="4"/>
  <c r="L37" i="4"/>
  <c r="P35" i="4"/>
  <c r="T34" i="4"/>
  <c r="P41" i="4"/>
  <c r="P34" i="4"/>
  <c r="L32" i="4"/>
  <c r="P33" i="4"/>
  <c r="T44" i="4"/>
  <c r="L30" i="4"/>
  <c r="T35" i="4"/>
  <c r="T38" i="4"/>
  <c r="T40" i="4"/>
  <c r="T42" i="4"/>
  <c r="P40" i="4"/>
  <c r="T30" i="4"/>
  <c r="T39" i="4"/>
  <c r="P37" i="4"/>
  <c r="T41" i="4"/>
  <c r="P42" i="4"/>
  <c r="P29" i="4"/>
  <c r="L29" i="4"/>
  <c r="O46" i="4"/>
  <c r="J52" i="4"/>
  <c r="I51" i="4" s="1"/>
  <c r="J12" i="4"/>
  <c r="S15" i="4"/>
  <c r="G12" i="4"/>
  <c r="O21" i="4"/>
  <c r="S13" i="4"/>
  <c r="O16" i="4"/>
  <c r="F10" i="4"/>
  <c r="O14" i="4"/>
  <c r="K7" i="4"/>
  <c r="R8" i="4"/>
  <c r="K18" i="4"/>
  <c r="N22" i="4"/>
  <c r="F12" i="4"/>
  <c r="F36" i="4"/>
  <c r="G38" i="4"/>
  <c r="N19" i="4"/>
  <c r="J16" i="4"/>
  <c r="S22" i="4"/>
  <c r="O13" i="4"/>
  <c r="F19" i="4"/>
  <c r="R10" i="4"/>
  <c r="O19" i="4"/>
  <c r="K16" i="4"/>
  <c r="G32" i="4"/>
  <c r="K14" i="4"/>
  <c r="N21" i="4"/>
  <c r="K11" i="4"/>
  <c r="N18" i="4"/>
  <c r="S10" i="4"/>
  <c r="K34" i="4"/>
  <c r="S17" i="4"/>
  <c r="R16" i="4"/>
  <c r="J22" i="4"/>
  <c r="R13" i="4"/>
  <c r="G36" i="4"/>
  <c r="R22" i="4"/>
  <c r="N17" i="4"/>
  <c r="F40" i="4"/>
  <c r="G30" i="4"/>
  <c r="J11" i="4"/>
  <c r="F13" i="4"/>
  <c r="G18" i="4"/>
  <c r="F41" i="4"/>
  <c r="G42" i="4"/>
  <c r="F32" i="4"/>
  <c r="K20" i="4"/>
  <c r="G33" i="4"/>
  <c r="S19" i="4"/>
  <c r="J13" i="4"/>
  <c r="J9" i="4"/>
  <c r="O20" i="4"/>
  <c r="S16" i="4"/>
  <c r="N9" i="4"/>
  <c r="G21" i="4"/>
  <c r="F22" i="4"/>
  <c r="G15" i="4"/>
  <c r="K8" i="4"/>
  <c r="S8" i="4"/>
  <c r="G7" i="4"/>
  <c r="K39" i="4"/>
  <c r="F18" i="4"/>
  <c r="F20" i="4"/>
  <c r="K15" i="4"/>
  <c r="N12" i="4"/>
  <c r="F38" i="4"/>
  <c r="K12" i="4"/>
  <c r="K10" i="4"/>
  <c r="G22" i="4"/>
  <c r="F30" i="4"/>
  <c r="O10" i="4"/>
  <c r="K31" i="4"/>
  <c r="G14" i="4"/>
  <c r="R21" i="4"/>
  <c r="O15" i="4"/>
  <c r="G41" i="4"/>
  <c r="F33" i="4"/>
  <c r="F37" i="4"/>
  <c r="F16" i="4"/>
  <c r="K42" i="4"/>
  <c r="O22" i="4"/>
  <c r="G17" i="4"/>
  <c r="G8" i="4"/>
  <c r="N15" i="4"/>
  <c r="F21" i="4"/>
  <c r="R17" i="4"/>
  <c r="R18" i="4"/>
  <c r="K33" i="4"/>
  <c r="F31" i="4"/>
  <c r="F17" i="4"/>
  <c r="F34" i="4"/>
  <c r="F29" i="4"/>
  <c r="J19" i="4"/>
  <c r="N20" i="4"/>
  <c r="G39" i="4"/>
  <c r="O7" i="4"/>
  <c r="J14" i="4"/>
  <c r="G9" i="4"/>
  <c r="S21" i="4"/>
  <c r="G44" i="4"/>
  <c r="R15" i="4"/>
  <c r="G13" i="4"/>
  <c r="J17" i="4"/>
  <c r="S7" i="4"/>
  <c r="S12" i="4"/>
  <c r="N7" i="4"/>
  <c r="O18" i="4"/>
  <c r="G29" i="4"/>
  <c r="K13" i="4"/>
  <c r="K19" i="4"/>
  <c r="F14" i="4"/>
  <c r="F15" i="4"/>
  <c r="F44" i="4"/>
  <c r="J18" i="4"/>
  <c r="F39" i="4"/>
  <c r="O9" i="4"/>
  <c r="F43" i="4"/>
  <c r="K21" i="4"/>
  <c r="S11" i="4"/>
  <c r="F8" i="4"/>
  <c r="F9" i="4"/>
  <c r="R7" i="4"/>
  <c r="F35" i="4"/>
  <c r="N10" i="4"/>
  <c r="O17" i="4"/>
  <c r="K43" i="4"/>
  <c r="G16" i="4"/>
  <c r="F11" i="4"/>
  <c r="G31" i="4"/>
  <c r="G43" i="4"/>
  <c r="O8" i="4"/>
  <c r="G37" i="4"/>
  <c r="G19" i="4"/>
  <c r="G10" i="4"/>
  <c r="K35" i="4"/>
  <c r="K9" i="4"/>
  <c r="N16" i="4"/>
  <c r="K41" i="4"/>
  <c r="N11" i="4"/>
  <c r="K22" i="4"/>
  <c r="S20" i="4"/>
  <c r="R19" i="4"/>
  <c r="N8" i="4"/>
  <c r="O11" i="4"/>
  <c r="G11" i="4"/>
  <c r="N14" i="4"/>
  <c r="J8" i="4"/>
  <c r="K17" i="4"/>
  <c r="S9" i="4"/>
  <c r="J20" i="4"/>
  <c r="G40" i="4"/>
  <c r="G35" i="4"/>
  <c r="J21" i="4"/>
  <c r="R9" i="4"/>
  <c r="R11" i="4"/>
  <c r="R14" i="4"/>
  <c r="O12" i="4"/>
  <c r="J10" i="4"/>
  <c r="S18" i="4"/>
  <c r="R20" i="4"/>
  <c r="R12" i="4"/>
  <c r="N13" i="4"/>
  <c r="J15" i="4"/>
  <c r="G34" i="4"/>
  <c r="G20" i="4"/>
  <c r="F42" i="4"/>
  <c r="S14" i="4"/>
  <c r="H44" i="4" l="1"/>
  <c r="H40" i="4"/>
  <c r="H42" i="4"/>
  <c r="H29" i="4"/>
  <c r="V45" i="4" s="1"/>
  <c r="H34" i="4"/>
  <c r="H31" i="4"/>
  <c r="L33" i="4"/>
  <c r="L34" i="4"/>
  <c r="G45" i="4"/>
  <c r="L41" i="4"/>
  <c r="L42" i="4"/>
  <c r="H37" i="4"/>
  <c r="L35" i="4"/>
  <c r="H33" i="4"/>
  <c r="L31" i="4"/>
  <c r="L45" i="4" s="1"/>
  <c r="K45" i="4"/>
  <c r="H30" i="4"/>
  <c r="H36" i="4"/>
  <c r="L43" i="4"/>
  <c r="H38" i="4"/>
  <c r="H32" i="4"/>
  <c r="H35" i="4"/>
  <c r="L39" i="4"/>
  <c r="H43" i="4"/>
  <c r="H39" i="4"/>
  <c r="H41" i="4"/>
  <c r="P21" i="4"/>
  <c r="L10" i="4"/>
  <c r="P15" i="4"/>
  <c r="P12" i="4"/>
  <c r="H12" i="4"/>
  <c r="T8" i="4"/>
  <c r="L19" i="4"/>
  <c r="P22" i="4"/>
  <c r="T7" i="4"/>
  <c r="L16" i="4"/>
  <c r="L7" i="4"/>
  <c r="P10" i="4"/>
  <c r="T15" i="4"/>
  <c r="H9" i="4"/>
  <c r="P17" i="4"/>
  <c r="H20" i="4"/>
  <c r="H13" i="4"/>
  <c r="H14" i="4"/>
  <c r="L14" i="4"/>
  <c r="P13" i="4"/>
  <c r="T14" i="4"/>
  <c r="P16" i="4"/>
  <c r="H8" i="4"/>
  <c r="T22" i="4"/>
  <c r="H16" i="4"/>
  <c r="H18" i="4"/>
  <c r="P9" i="4"/>
  <c r="H10" i="4"/>
  <c r="L13" i="4"/>
  <c r="H17" i="4"/>
  <c r="P19" i="4"/>
  <c r="P18" i="4"/>
  <c r="H7" i="4"/>
  <c r="L8" i="4"/>
  <c r="P7" i="4"/>
  <c r="T11" i="4"/>
  <c r="L15" i="4"/>
  <c r="T13" i="4"/>
  <c r="H11" i="4"/>
  <c r="L11" i="4"/>
  <c r="P14" i="4"/>
  <c r="T12" i="4"/>
  <c r="L22" i="4"/>
  <c r="H15" i="4"/>
  <c r="T10" i="4"/>
  <c r="T9" i="4"/>
  <c r="T18" i="4"/>
  <c r="L20" i="4"/>
  <c r="T16" i="4"/>
  <c r="L17" i="4"/>
  <c r="H19" i="4"/>
  <c r="L21" i="4"/>
  <c r="P20" i="4"/>
  <c r="T17" i="4"/>
  <c r="T21" i="4"/>
  <c r="L9" i="4"/>
  <c r="P8" i="4"/>
  <c r="T20" i="4"/>
  <c r="H21" i="4"/>
  <c r="L18" i="4"/>
  <c r="H22" i="4"/>
  <c r="L12" i="4"/>
  <c r="P11" i="4"/>
  <c r="T19" i="4"/>
  <c r="P46" i="4"/>
  <c r="R23" i="4"/>
  <c r="R24" i="4" s="1"/>
  <c r="K23" i="4"/>
  <c r="K24" i="4" s="1"/>
  <c r="O23" i="4"/>
  <c r="O24" i="4" s="1"/>
  <c r="J23" i="4"/>
  <c r="J24" i="4" s="1"/>
  <c r="S23" i="4"/>
  <c r="S24" i="4" s="1"/>
  <c r="F23" i="4"/>
  <c r="F24" i="4" s="1"/>
  <c r="N23" i="4"/>
  <c r="N24" i="4" s="1"/>
  <c r="G23" i="4"/>
  <c r="G24" i="4" s="1"/>
  <c r="K46" i="4"/>
  <c r="G46" i="4"/>
  <c r="F45" i="4"/>
  <c r="F46" i="4" s="1"/>
  <c r="I52" i="4"/>
  <c r="X8" i="4"/>
  <c r="H45" i="4" l="1"/>
  <c r="V23" i="4"/>
  <c r="L46" i="4"/>
  <c r="P23" i="4"/>
  <c r="L23" i="4"/>
  <c r="L24" i="4" s="1"/>
  <c r="T23" i="4"/>
  <c r="T24" i="4" s="1"/>
  <c r="H46" i="4"/>
  <c r="P24" i="4"/>
  <c r="V24" i="4"/>
  <c r="H23" i="4"/>
  <c r="H24" i="4" s="1"/>
  <c r="U21" i="4" l="1"/>
  <c r="U19" i="4"/>
  <c r="U17" i="4"/>
  <c r="U15" i="4"/>
  <c r="U13" i="4"/>
  <c r="U11" i="4"/>
  <c r="U9" i="4"/>
  <c r="U7" i="4"/>
  <c r="U22" i="4"/>
  <c r="U20" i="4"/>
  <c r="U18" i="4"/>
  <c r="U16" i="4"/>
  <c r="U14" i="4"/>
  <c r="U12" i="4"/>
  <c r="U10" i="4"/>
  <c r="U8" i="4"/>
  <c r="Q21" i="4"/>
  <c r="Q19" i="4"/>
  <c r="Q17" i="4"/>
  <c r="Q15" i="4"/>
  <c r="Q13" i="4"/>
  <c r="Q11" i="4"/>
  <c r="Q9" i="4"/>
  <c r="Q7" i="4"/>
  <c r="Q22" i="4"/>
  <c r="Q20" i="4"/>
  <c r="Q18" i="4"/>
  <c r="Q16" i="4"/>
  <c r="Q14" i="4"/>
  <c r="Q12" i="4"/>
  <c r="Q10" i="4"/>
  <c r="Q8" i="4"/>
  <c r="X6" i="4"/>
  <c r="M19" i="4"/>
  <c r="I11" i="4"/>
  <c r="M22" i="4"/>
  <c r="M20" i="4"/>
  <c r="M18" i="4"/>
  <c r="M16" i="4"/>
  <c r="M14" i="4"/>
  <c r="M12" i="4"/>
  <c r="M10" i="4"/>
  <c r="M8" i="4"/>
  <c r="I8" i="4"/>
  <c r="I12" i="4"/>
  <c r="I16" i="4"/>
  <c r="I20" i="4"/>
  <c r="I9" i="4"/>
  <c r="I13" i="4"/>
  <c r="I17" i="4"/>
  <c r="I21" i="4"/>
  <c r="M21" i="4"/>
  <c r="M17" i="4"/>
  <c r="M15" i="4"/>
  <c r="M13" i="4"/>
  <c r="M11" i="4"/>
  <c r="M9" i="4"/>
  <c r="M7" i="4"/>
  <c r="I10" i="4"/>
  <c r="I14" i="4"/>
  <c r="I18" i="4"/>
  <c r="I22" i="4"/>
  <c r="I15" i="4"/>
  <c r="I19" i="4"/>
  <c r="I7" i="4"/>
  <c r="Q23" i="4" l="1"/>
  <c r="U23" i="4"/>
  <c r="I23" i="4"/>
  <c r="M23" i="4"/>
  <c r="T29" i="4" l="1"/>
  <c r="S45" i="4"/>
  <c r="S46" i="4" s="1"/>
  <c r="T45" i="4"/>
  <c r="T46" i="4" s="1"/>
  <c r="I35" i="4" l="1"/>
  <c r="I31" i="4"/>
  <c r="I34" i="4"/>
  <c r="I41" i="4"/>
  <c r="U36" i="4"/>
  <c r="U42" i="4"/>
  <c r="M30" i="4"/>
  <c r="I44" i="4"/>
  <c r="Q29" i="4"/>
  <c r="Q36" i="4"/>
  <c r="Q42" i="4"/>
  <c r="U32" i="4"/>
  <c r="U30" i="4"/>
  <c r="I33" i="4"/>
  <c r="I36" i="4"/>
  <c r="Q32" i="4"/>
  <c r="M38" i="4"/>
  <c r="U43" i="4"/>
  <c r="Q43" i="4"/>
  <c r="M43" i="4"/>
  <c r="M44" i="4"/>
  <c r="Q30" i="4"/>
  <c r="U34" i="4"/>
  <c r="Q34" i="4"/>
  <c r="I37" i="4"/>
  <c r="I39" i="4"/>
  <c r="U39" i="4"/>
  <c r="Q39" i="4"/>
  <c r="M39" i="4"/>
  <c r="M40" i="4"/>
  <c r="I42" i="4"/>
  <c r="Q37" i="4"/>
  <c r="I29" i="4"/>
  <c r="U35" i="4"/>
  <c r="Q35" i="4"/>
  <c r="M35" i="4"/>
  <c r="M36" i="4"/>
  <c r="U41" i="4"/>
  <c r="Q41" i="4"/>
  <c r="M41" i="4"/>
  <c r="M42" i="4"/>
  <c r="I43" i="4"/>
  <c r="U31" i="4"/>
  <c r="Q31" i="4"/>
  <c r="M31" i="4"/>
  <c r="M32" i="4"/>
  <c r="U37" i="4"/>
  <c r="Q38" i="4"/>
  <c r="U29" i="4"/>
  <c r="M29" i="4"/>
  <c r="U44" i="4"/>
  <c r="Q44" i="4"/>
  <c r="I32" i="4"/>
  <c r="I30" i="4"/>
  <c r="U33" i="4"/>
  <c r="Q33" i="4"/>
  <c r="M33" i="4"/>
  <c r="M34" i="4"/>
  <c r="M37" i="4"/>
  <c r="U40" i="4"/>
  <c r="Q40" i="4"/>
  <c r="I40" i="4"/>
  <c r="I38" i="4"/>
  <c r="U38" i="4"/>
  <c r="Q45" i="4" l="1"/>
  <c r="Q46" i="4" s="1"/>
  <c r="M45" i="4"/>
  <c r="M46" i="4" s="1"/>
  <c r="U45" i="4"/>
  <c r="U46" i="4" s="1"/>
  <c r="I45" i="4"/>
  <c r="I46" i="4" s="1"/>
  <c r="V46" i="4" l="1"/>
</calcChain>
</file>

<file path=xl/sharedStrings.xml><?xml version="1.0" encoding="utf-8"?>
<sst xmlns="http://schemas.openxmlformats.org/spreadsheetml/2006/main" count="87146" uniqueCount="177">
  <si>
    <t>BldgType</t>
  </si>
  <si>
    <t>ResCoolCap</t>
  </si>
  <si>
    <t>ResHeatCap</t>
  </si>
  <si>
    <t>BldgLoc</t>
  </si>
  <si>
    <t>VintYear</t>
  </si>
  <si>
    <t>Any</t>
  </si>
  <si>
    <t>CZ01</t>
  </si>
  <si>
    <t>CZ02</t>
  </si>
  <si>
    <t>CZ03</t>
  </si>
  <si>
    <t>CZ04</t>
  </si>
  <si>
    <t>CZ05</t>
  </si>
  <si>
    <t>CZ06</t>
  </si>
  <si>
    <t>CZ07</t>
  </si>
  <si>
    <t>CZ08</t>
  </si>
  <si>
    <t>CZ09</t>
  </si>
  <si>
    <t>MH00</t>
  </si>
  <si>
    <t>CZ10</t>
  </si>
  <si>
    <t>MH06</t>
  </si>
  <si>
    <t>CZ11</t>
  </si>
  <si>
    <t>MH15</t>
  </si>
  <si>
    <t>CZ12</t>
  </si>
  <si>
    <t>MH72</t>
  </si>
  <si>
    <t>CZ13</t>
  </si>
  <si>
    <t>MH85</t>
  </si>
  <si>
    <t>CZ14</t>
  </si>
  <si>
    <t>CZ15</t>
  </si>
  <si>
    <t>CZ16</t>
  </si>
  <si>
    <t>NormUnit</t>
  </si>
  <si>
    <t>NormVal</t>
  </si>
  <si>
    <t>SFm</t>
  </si>
  <si>
    <t>DMo</t>
  </si>
  <si>
    <t>MFm</t>
  </si>
  <si>
    <t>Characteristic</t>
  </si>
  <si>
    <t>Ratio</t>
  </si>
  <si>
    <t>Std. Dev.</t>
  </si>
  <si>
    <t>BldgVint=Any</t>
  </si>
  <si>
    <t>Average</t>
  </si>
  <si>
    <t>3. Summary Table &amp; Description</t>
  </si>
  <si>
    <t>%Diff. w/Avg.</t>
  </si>
  <si>
    <t>Annual</t>
  </si>
  <si>
    <t>DEER:Res:HVAC_Eff_AC</t>
  </si>
  <si>
    <t>None</t>
  </si>
  <si>
    <t>Cap-Tons</t>
  </si>
  <si>
    <t>rNCGF</t>
  </si>
  <si>
    <t>Ex</t>
  </si>
  <si>
    <t>Res</t>
  </si>
  <si>
    <t>D20v1</t>
  </si>
  <si>
    <t>DEER2020</t>
  </si>
  <si>
    <t>RB-HV-DuctSeal-MedToLow</t>
  </si>
  <si>
    <t>RB-HV-DuctSeal-HighToLow</t>
  </si>
  <si>
    <t>D20v0</t>
  </si>
  <si>
    <t>Old</t>
  </si>
  <si>
    <t>SourceDesc</t>
  </si>
  <si>
    <t>Flag</t>
  </si>
  <si>
    <t>GasImpactProfileID</t>
  </si>
  <si>
    <t>ElecImpactProfileID</t>
  </si>
  <si>
    <t>AStdEUtherm</t>
  </si>
  <si>
    <t>AStdEUkW</t>
  </si>
  <si>
    <t>AStdEUkWh</t>
  </si>
  <si>
    <t>APreEUtherm</t>
  </si>
  <si>
    <t>APreEUkW</t>
  </si>
  <si>
    <t>APreEUkWh</t>
  </si>
  <si>
    <t>AStdWBtherm</t>
  </si>
  <si>
    <t>AStdWBkW</t>
  </si>
  <si>
    <t>AStdWBkWh</t>
  </si>
  <si>
    <t>APreWBtherm</t>
  </si>
  <si>
    <t>APreWBkW</t>
  </si>
  <si>
    <t>APreWBkWh</t>
  </si>
  <si>
    <t>ScaleBasis</t>
  </si>
  <si>
    <t>MeasArea</t>
  </si>
  <si>
    <t>NumUnit</t>
  </si>
  <si>
    <t>BldgHVAC</t>
  </si>
  <si>
    <t>BldgVint</t>
  </si>
  <si>
    <t>PA</t>
  </si>
  <si>
    <t>LastMod</t>
  </si>
  <si>
    <t>VersionSource</t>
  </si>
  <si>
    <t>Version</t>
  </si>
  <si>
    <t>EnergyImpactID</t>
  </si>
  <si>
    <t>2. Determination of Average Ratio of Heating Capacity (kBtu/h) to Cooling Capacity (ton), by Building Type</t>
  </si>
  <si>
    <t>Ratio of Res Heat/Cool Cap, kBtuh/ton</t>
  </si>
  <si>
    <t>1. Pivot Table of DEER2020 Building Characteristics</t>
  </si>
  <si>
    <t>Loc/Type/Vint</t>
  </si>
  <si>
    <t>Value by Bldg</t>
  </si>
  <si>
    <t>Cap-kBTUh</t>
  </si>
  <si>
    <t>Since cooling systems smaller than 1 ton was rounded up to 1 ton for modeling purposes, these grayed ratios were excluded from the average for MFm units.</t>
  </si>
  <si>
    <t>DEER2021</t>
  </si>
  <si>
    <t>Deemed Ex Ante Team</t>
  </si>
  <si>
    <t>Standard</t>
  </si>
  <si>
    <t>HV-DuctSeal</t>
  </si>
  <si>
    <t>Retro</t>
  </si>
  <si>
    <t>Available</t>
  </si>
  <si>
    <t>6% Supply/6% Return Leakage (single and multi-family),  15% Supply Leakage (mobile home)</t>
  </si>
  <si>
    <t>20% Supply/20% Return Leakage (single and multi-family),  35% Supply Leakage (mobile home)</t>
  </si>
  <si>
    <t>DuctLeak</t>
  </si>
  <si>
    <t>HV_AirDist</t>
  </si>
  <si>
    <t>VentAirDist</t>
  </si>
  <si>
    <t>HVAC</t>
  </si>
  <si>
    <t>DEER</t>
  </si>
  <si>
    <t>Residential: Duct Sealing (Total Leakage Reduced from High (40/35%) to Low (15/12%)</t>
  </si>
  <si>
    <t>Res-DuctSeal-HighToLow-wtd</t>
  </si>
  <si>
    <t>12% Supply/12% Return Leakage (single and multi-family),  25% Supply Leakage (mobile home)</t>
  </si>
  <si>
    <t>Residential: Duct Sealing (Total Leakage Reduced from Medium (25/24%) to Low (15/12%)</t>
  </si>
  <si>
    <t>Res-DuctSeal-MedToLow-wtd</t>
  </si>
  <si>
    <t>LastModComment</t>
  </si>
  <si>
    <t>CreatedBy</t>
  </si>
  <si>
    <t>CreatedComment</t>
  </si>
  <si>
    <t>Created</t>
  </si>
  <si>
    <t>LastModBy</t>
  </si>
  <si>
    <t>IsProposed</t>
  </si>
  <si>
    <t>ClaimSpec</t>
  </si>
  <si>
    <t>FilingSpec</t>
  </si>
  <si>
    <t>ReviewComment</t>
  </si>
  <si>
    <t>MeasType</t>
  </si>
  <si>
    <t>MeasID_SCG</t>
  </si>
  <si>
    <t>MeasID_SDG</t>
  </si>
  <si>
    <t>MeasID_PGE</t>
  </si>
  <si>
    <t>MeasID_SCE</t>
  </si>
  <si>
    <t>ReviewStatus</t>
  </si>
  <si>
    <t>ExpiryDate</t>
  </si>
  <si>
    <t>StartDate</t>
  </si>
  <si>
    <t>MeasQualifierGroup</t>
  </si>
  <si>
    <t>LegacyID</t>
  </si>
  <si>
    <t>RUL_ID</t>
  </si>
  <si>
    <t>StdCostID</t>
  </si>
  <si>
    <t>SupportedAppType</t>
  </si>
  <si>
    <t>StdMultiTech</t>
  </si>
  <si>
    <t>PreMultiTech</t>
  </si>
  <si>
    <t>Comment</t>
  </si>
  <si>
    <t>Status</t>
  </si>
  <si>
    <t>MeasTechID</t>
  </si>
  <si>
    <t>StdTechID</t>
  </si>
  <si>
    <t>PreTechID</t>
  </si>
  <si>
    <t>MeasDesc</t>
  </si>
  <si>
    <t>StdDesc</t>
  </si>
  <si>
    <t>PreDesc</t>
  </si>
  <si>
    <t>EUL_ID</t>
  </si>
  <si>
    <t>MeasCostID</t>
  </si>
  <si>
    <t>TechType</t>
  </si>
  <si>
    <t>TechGroup</t>
  </si>
  <si>
    <t>UseSubCategory</t>
  </si>
  <si>
    <t>UseCategory</t>
  </si>
  <si>
    <t>Sector</t>
  </si>
  <si>
    <t>TechBased</t>
  </si>
  <si>
    <t>IETableName</t>
  </si>
  <si>
    <t>ApplyIE</t>
  </si>
  <si>
    <t>WeightGroupID</t>
  </si>
  <si>
    <t>ImpWeighting</t>
  </si>
  <si>
    <t>PreScaleVal</t>
  </si>
  <si>
    <t>StdScaleVal</t>
  </si>
  <si>
    <t>ImpScaleBasis</t>
  </si>
  <si>
    <t>EnImpCalcType</t>
  </si>
  <si>
    <t>MeasImpactType</t>
  </si>
  <si>
    <t>Description</t>
  </si>
  <si>
    <t>MeasureID</t>
  </si>
  <si>
    <t>Index</t>
  </si>
  <si>
    <t xml:space="preserve"> </t>
  </si>
  <si>
    <t>Revised duct sealing measure NormUnit to kBTUh for rNCGF for DEER2021.</t>
  </si>
  <si>
    <t>rDXGF</t>
  </si>
  <si>
    <t>rDXHP</t>
  </si>
  <si>
    <t>rWtd</t>
  </si>
  <si>
    <t>Values</t>
  </si>
  <si>
    <t>Sum of NumUnit</t>
  </si>
  <si>
    <t>Sum of APreWBkWh</t>
  </si>
  <si>
    <t>Sum of APreWBkW</t>
  </si>
  <si>
    <t>Sum of APreWBtherm</t>
  </si>
  <si>
    <t>Household</t>
  </si>
  <si>
    <t>IOU</t>
  </si>
  <si>
    <t>SDG</t>
  </si>
  <si>
    <t>SCG</t>
  </si>
  <si>
    <t>SCE</t>
  </si>
  <si>
    <t>PGE</t>
  </si>
  <si>
    <t>NumUnit Ratio</t>
  </si>
  <si>
    <t xml:space="preserve"> (DEER2021/DEER2020)</t>
  </si>
  <si>
    <t>APreWBkWh Ratio</t>
  </si>
  <si>
    <t>APreWBkW Ratio</t>
  </si>
  <si>
    <t>APreWBtherm Ratio</t>
  </si>
  <si>
    <t>Summary Table &amp; Description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</si>
</sst>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
    <numFmt numFmtId="166" formatCode="0.000"/>
    <numFmt numFmtId="167" formatCode="0.0000"/>
    <numFmt numFmtId="168" formatCode="yyyy\-mm\-dd;@"/>
  </numFmts>
  <fonts count="32" x14ac:knownFonts="1">
    <font>
      <sz val="11"/>
      <color theme="1"/>
      <name val="Verdana"/>
      <family val="2"/>
      <scheme val="minor"/>
    </font>
    <font>
      <sz val="9"/>
      <color theme="1"/>
      <name val="Verdana"/>
      <family val="2"/>
    </font>
    <font>
      <sz val="9"/>
      <color theme="1"/>
      <name val="Verdana"/>
      <family val="2"/>
    </font>
    <font>
      <sz val="9"/>
      <color theme="1"/>
      <name val="Verdana"/>
      <family val="2"/>
    </font>
    <font>
      <sz val="9"/>
      <color theme="1"/>
      <name val="Verdana"/>
      <family val="2"/>
    </font>
    <font>
      <sz val="11"/>
      <color theme="1"/>
      <name val="Verdana"/>
      <family val="2"/>
      <scheme val="minor"/>
    </font>
    <font>
      <sz val="18"/>
      <color theme="3"/>
      <name val="Verdana"/>
      <family val="2"/>
      <scheme val="major"/>
    </font>
    <font>
      <b/>
      <sz val="15"/>
      <color theme="3"/>
      <name val="Verdana"/>
      <family val="2"/>
      <scheme val="minor"/>
    </font>
    <font>
      <b/>
      <sz val="13"/>
      <color theme="3"/>
      <name val="Verdana"/>
      <family val="2"/>
      <scheme val="minor"/>
    </font>
    <font>
      <b/>
      <sz val="11"/>
      <color theme="3"/>
      <name val="Verdana"/>
      <family val="2"/>
      <scheme val="minor"/>
    </font>
    <font>
      <sz val="11"/>
      <color rgb="FF006100"/>
      <name val="Verdana"/>
      <family val="2"/>
      <scheme val="minor"/>
    </font>
    <font>
      <sz val="11"/>
      <color rgb="FF9C0006"/>
      <name val="Verdana"/>
      <family val="2"/>
      <scheme val="minor"/>
    </font>
    <font>
      <sz val="11"/>
      <color rgb="FF9C5700"/>
      <name val="Verdana"/>
      <family val="2"/>
      <scheme val="minor"/>
    </font>
    <font>
      <sz val="11"/>
      <color rgb="FF3F3F76"/>
      <name val="Verdana"/>
      <family val="2"/>
      <scheme val="minor"/>
    </font>
    <font>
      <b/>
      <sz val="11"/>
      <color rgb="FF3F3F3F"/>
      <name val="Verdana"/>
      <family val="2"/>
      <scheme val="minor"/>
    </font>
    <font>
      <b/>
      <sz val="11"/>
      <color rgb="FFFA7D00"/>
      <name val="Verdana"/>
      <family val="2"/>
      <scheme val="minor"/>
    </font>
    <font>
      <sz val="11"/>
      <color rgb="FFFA7D00"/>
      <name val="Verdana"/>
      <family val="2"/>
      <scheme val="minor"/>
    </font>
    <font>
      <b/>
      <sz val="11"/>
      <color theme="0"/>
      <name val="Verdana"/>
      <family val="2"/>
      <scheme val="minor"/>
    </font>
    <font>
      <sz val="11"/>
      <color rgb="FFFF0000"/>
      <name val="Verdana"/>
      <family val="2"/>
      <scheme val="minor"/>
    </font>
    <font>
      <i/>
      <sz val="11"/>
      <color rgb="FF7F7F7F"/>
      <name val="Verdana"/>
      <family val="2"/>
      <scheme val="minor"/>
    </font>
    <font>
      <b/>
      <sz val="11"/>
      <color theme="1"/>
      <name val="Verdana"/>
      <family val="2"/>
      <scheme val="minor"/>
    </font>
    <font>
      <sz val="11"/>
      <color theme="0"/>
      <name val="Verdana"/>
      <family val="2"/>
      <scheme val="minor"/>
    </font>
    <font>
      <sz val="10"/>
      <color theme="1"/>
      <name val="Verdana"/>
      <family val="2"/>
      <scheme val="minor"/>
    </font>
    <font>
      <sz val="10"/>
      <color theme="0"/>
      <name val="Verdana"/>
      <family val="2"/>
      <scheme val="minor"/>
    </font>
    <font>
      <b/>
      <sz val="10"/>
      <color theme="0"/>
      <name val="Verdana"/>
      <family val="2"/>
      <scheme val="minor"/>
    </font>
    <font>
      <b/>
      <sz val="10"/>
      <color theme="1"/>
      <name val="Verdana"/>
      <family val="2"/>
      <scheme val="minor"/>
    </font>
    <font>
      <b/>
      <sz val="9"/>
      <color theme="1"/>
      <name val="Verdana"/>
      <family val="2"/>
    </font>
    <font>
      <sz val="9"/>
      <color theme="1"/>
      <name val="Verdana"/>
      <family val="2"/>
      <scheme val="minor"/>
    </font>
    <font>
      <sz val="9"/>
      <color rgb="FFFF0000"/>
      <name val="Verdana"/>
      <family val="2"/>
      <scheme val="minor"/>
    </font>
    <font>
      <sz val="9"/>
      <color theme="3" tint="0.39997558519241921"/>
      <name val="Verdana"/>
      <family val="2"/>
      <scheme val="minor"/>
    </font>
    <font>
      <sz val="9"/>
      <color theme="5" tint="-0.249977111117893"/>
      <name val="Verdana"/>
      <family val="2"/>
      <scheme val="minor"/>
    </font>
    <font>
      <sz val="9"/>
      <color rgb="FFFF0000"/>
      <name val="Verdana"/>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FFD76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theme="4" tint="0.79998168889431442"/>
      </patternFill>
    </fill>
  </fills>
  <borders count="4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diagonal/>
    </border>
    <border>
      <left/>
      <right/>
      <top/>
      <bottom style="thin">
        <color theme="4" tint="0.39997558519241921"/>
      </bottom>
      <diagonal/>
    </border>
  </borders>
  <cellStyleXfs count="47">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9" fontId="5" fillId="0" borderId="0" applyFont="0" applyFill="0" applyBorder="0" applyAlignment="0" applyProtection="0"/>
    <xf numFmtId="0" fontId="4" fillId="0" borderId="0"/>
    <xf numFmtId="0" fontId="3" fillId="0" borderId="0"/>
    <xf numFmtId="0" fontId="2" fillId="0" borderId="0"/>
    <xf numFmtId="0" fontId="1" fillId="0" borderId="0"/>
  </cellStyleXfs>
  <cellXfs count="132">
    <xf numFmtId="0" fontId="0" fillId="0" borderId="0" xfId="0"/>
    <xf numFmtId="0" fontId="0" fillId="0" borderId="0" xfId="0" applyAlignment="1">
      <alignment horizontal="center"/>
    </xf>
    <xf numFmtId="0" fontId="20" fillId="0" borderId="0" xfId="0" applyFont="1"/>
    <xf numFmtId="0" fontId="20" fillId="0" borderId="0" xfId="0" applyFont="1" applyAlignment="1">
      <alignment horizontal="center"/>
    </xf>
    <xf numFmtId="2" fontId="0" fillId="0" borderId="0" xfId="0" applyNumberFormat="1"/>
    <xf numFmtId="0" fontId="20" fillId="0" borderId="0" xfId="0" applyFont="1" applyAlignment="1">
      <alignment vertical="center"/>
    </xf>
    <xf numFmtId="0" fontId="20" fillId="0" borderId="0" xfId="0" applyFont="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23" fillId="33" borderId="0" xfId="0" applyFont="1" applyFill="1" applyAlignment="1">
      <alignment vertical="center"/>
    </xf>
    <xf numFmtId="0" fontId="23" fillId="33" borderId="0" xfId="0" applyFont="1" applyFill="1" applyAlignment="1">
      <alignment horizontal="center" vertical="center"/>
    </xf>
    <xf numFmtId="0" fontId="22" fillId="0" borderId="0" xfId="0" applyFont="1" applyAlignment="1">
      <alignment horizontal="left" vertical="center"/>
    </xf>
    <xf numFmtId="4" fontId="22" fillId="0" borderId="0" xfId="0" applyNumberFormat="1" applyFont="1" applyAlignment="1">
      <alignment vertical="center"/>
    </xf>
    <xf numFmtId="0" fontId="25" fillId="0" borderId="10" xfId="0" applyFont="1" applyBorder="1" applyAlignment="1">
      <alignment horizontal="center" vertical="center"/>
    </xf>
    <xf numFmtId="2" fontId="22" fillId="0" borderId="10" xfId="0" applyNumberFormat="1" applyFont="1" applyBorder="1" applyAlignment="1">
      <alignment vertical="center"/>
    </xf>
    <xf numFmtId="0" fontId="22" fillId="0" borderId="0" xfId="0" applyFont="1" applyBorder="1" applyAlignment="1">
      <alignment horizontal="center" vertical="center"/>
    </xf>
    <xf numFmtId="0" fontId="25" fillId="0" borderId="0" xfId="0" applyFont="1" applyBorder="1" applyAlignment="1">
      <alignment horizontal="center" vertical="center"/>
    </xf>
    <xf numFmtId="0" fontId="25" fillId="0" borderId="11" xfId="0" applyFont="1" applyBorder="1" applyAlignment="1">
      <alignment horizontal="center" vertical="center"/>
    </xf>
    <xf numFmtId="2" fontId="22" fillId="0" borderId="18" xfId="0" applyNumberFormat="1" applyFont="1" applyBorder="1" applyAlignment="1">
      <alignment vertical="center"/>
    </xf>
    <xf numFmtId="9" fontId="22" fillId="0" borderId="19" xfId="42" applyFont="1" applyFill="1" applyBorder="1" applyAlignment="1">
      <alignment vertical="center"/>
    </xf>
    <xf numFmtId="9" fontId="22" fillId="0" borderId="20" xfId="42" applyNumberFormat="1" applyFont="1" applyFill="1" applyBorder="1" applyAlignment="1">
      <alignment vertical="center"/>
    </xf>
    <xf numFmtId="164" fontId="22" fillId="0" borderId="21" xfId="42" applyNumberFormat="1" applyFont="1" applyFill="1" applyBorder="1" applyAlignment="1">
      <alignment vertical="center"/>
    </xf>
    <xf numFmtId="164" fontId="22" fillId="0" borderId="22" xfId="42" applyNumberFormat="1" applyFont="1" applyFill="1" applyBorder="1" applyAlignment="1">
      <alignment vertical="center"/>
    </xf>
    <xf numFmtId="0" fontId="25" fillId="0" borderId="23" xfId="0" applyFont="1" applyBorder="1" applyAlignment="1">
      <alignment horizontal="center" vertical="center"/>
    </xf>
    <xf numFmtId="0" fontId="22" fillId="0" borderId="27" xfId="0" applyFont="1" applyBorder="1" applyAlignment="1">
      <alignment horizontal="center" vertical="center"/>
    </xf>
    <xf numFmtId="0" fontId="22" fillId="0" borderId="24" xfId="0" applyFont="1" applyBorder="1" applyAlignment="1">
      <alignment horizontal="center" vertical="center"/>
    </xf>
    <xf numFmtId="0" fontId="22" fillId="0" borderId="28" xfId="0" applyFont="1" applyBorder="1" applyAlignment="1">
      <alignment horizontal="center" vertical="center"/>
    </xf>
    <xf numFmtId="2" fontId="22" fillId="0" borderId="29" xfId="0" applyNumberFormat="1" applyFont="1" applyBorder="1" applyAlignment="1">
      <alignment vertical="center"/>
    </xf>
    <xf numFmtId="2" fontId="22" fillId="0" borderId="30" xfId="0" applyNumberFormat="1" applyFont="1" applyBorder="1" applyAlignment="1">
      <alignment vertical="center"/>
    </xf>
    <xf numFmtId="9" fontId="22" fillId="0" borderId="31" xfId="42" applyFont="1" applyFill="1" applyBorder="1" applyAlignment="1">
      <alignment vertical="center"/>
    </xf>
    <xf numFmtId="0" fontId="25" fillId="35" borderId="23" xfId="0" applyFont="1" applyFill="1" applyBorder="1" applyAlignment="1">
      <alignment horizontal="center" vertical="center"/>
    </xf>
    <xf numFmtId="2" fontId="25" fillId="35" borderId="13" xfId="0" applyNumberFormat="1" applyFont="1" applyFill="1" applyBorder="1" applyAlignment="1">
      <alignment vertical="center"/>
    </xf>
    <xf numFmtId="2" fontId="25" fillId="35" borderId="14" xfId="0" applyNumberFormat="1" applyFont="1" applyFill="1" applyBorder="1" applyAlignment="1">
      <alignment vertical="center"/>
    </xf>
    <xf numFmtId="9" fontId="25" fillId="35" borderId="15" xfId="42" applyFont="1" applyFill="1" applyBorder="1" applyAlignment="1">
      <alignment vertical="center"/>
    </xf>
    <xf numFmtId="9" fontId="22" fillId="0" borderId="21" xfId="42" applyFont="1" applyFill="1" applyBorder="1" applyAlignment="1">
      <alignment vertical="center"/>
    </xf>
    <xf numFmtId="0" fontId="25" fillId="35" borderId="32" xfId="0" applyFont="1" applyFill="1" applyBorder="1" applyAlignment="1">
      <alignment horizontal="center" vertical="center"/>
    </xf>
    <xf numFmtId="0" fontId="22" fillId="0" borderId="33" xfId="0" applyFont="1" applyBorder="1" applyAlignment="1">
      <alignment horizontal="center" vertical="center"/>
    </xf>
    <xf numFmtId="2" fontId="25" fillId="36" borderId="34" xfId="0" applyNumberFormat="1" applyFont="1" applyFill="1" applyBorder="1" applyAlignment="1">
      <alignment vertical="center"/>
    </xf>
    <xf numFmtId="164" fontId="22" fillId="0" borderId="35" xfId="42" applyNumberFormat="1" applyFont="1" applyFill="1" applyBorder="1" applyAlignment="1">
      <alignment vertical="center"/>
    </xf>
    <xf numFmtId="9" fontId="22" fillId="0" borderId="20" xfId="42" applyFont="1" applyFill="1" applyBorder="1" applyAlignment="1">
      <alignment vertical="center"/>
    </xf>
    <xf numFmtId="9" fontId="22" fillId="0" borderId="22" xfId="42" applyFont="1" applyFill="1" applyBorder="1" applyAlignment="1">
      <alignment vertical="center"/>
    </xf>
    <xf numFmtId="0" fontId="24" fillId="33" borderId="36" xfId="0" applyFont="1" applyFill="1" applyBorder="1" applyAlignment="1">
      <alignment horizontal="left" vertical="center" indent="1"/>
    </xf>
    <xf numFmtId="0" fontId="24" fillId="33" borderId="37" xfId="0" applyFont="1" applyFill="1" applyBorder="1" applyAlignment="1">
      <alignment horizontal="left" vertical="center" indent="1"/>
    </xf>
    <xf numFmtId="0" fontId="24" fillId="33" borderId="38" xfId="0" applyFont="1" applyFill="1" applyBorder="1" applyAlignment="1">
      <alignment horizontal="left" vertical="center" indent="1"/>
    </xf>
    <xf numFmtId="0" fontId="25" fillId="0" borderId="32" xfId="0" applyFont="1" applyBorder="1" applyAlignment="1">
      <alignment horizontal="center" vertical="center"/>
    </xf>
    <xf numFmtId="0" fontId="25" fillId="0" borderId="18" xfId="0" applyFont="1" applyBorder="1" applyAlignment="1">
      <alignment vertical="center"/>
    </xf>
    <xf numFmtId="0" fontId="25" fillId="0" borderId="19" xfId="0" applyFont="1" applyBorder="1" applyAlignment="1">
      <alignment horizontal="center" vertical="center"/>
    </xf>
    <xf numFmtId="0" fontId="22" fillId="0" borderId="43" xfId="0" applyFont="1" applyBorder="1" applyAlignment="1">
      <alignment horizontal="center" vertical="center"/>
    </xf>
    <xf numFmtId="0" fontId="22" fillId="0" borderId="44" xfId="0" applyFont="1" applyBorder="1" applyAlignment="1">
      <alignment horizontal="center" vertical="center"/>
    </xf>
    <xf numFmtId="0" fontId="24" fillId="33" borderId="40" xfId="0" applyFont="1" applyFill="1" applyBorder="1" applyAlignment="1">
      <alignment horizontal="left" vertical="center" indent="1"/>
    </xf>
    <xf numFmtId="0" fontId="24" fillId="33" borderId="41" xfId="0" applyFont="1" applyFill="1" applyBorder="1" applyAlignment="1">
      <alignment horizontal="left" vertical="center" indent="1"/>
    </xf>
    <xf numFmtId="0" fontId="25" fillId="0" borderId="18" xfId="0" applyFont="1" applyBorder="1" applyAlignment="1">
      <alignment horizontal="center" vertical="center"/>
    </xf>
    <xf numFmtId="9" fontId="22" fillId="0" borderId="11" xfId="42" applyFont="1" applyFill="1" applyBorder="1" applyAlignment="1">
      <alignment vertical="center"/>
    </xf>
    <xf numFmtId="9" fontId="22" fillId="0" borderId="12" xfId="42" applyFont="1" applyFill="1" applyBorder="1" applyAlignment="1">
      <alignment vertical="center"/>
    </xf>
    <xf numFmtId="9" fontId="25" fillId="35" borderId="45" xfId="42" applyFont="1" applyFill="1" applyBorder="1" applyAlignment="1">
      <alignment vertical="center"/>
    </xf>
    <xf numFmtId="164" fontId="22" fillId="0" borderId="46" xfId="42" applyNumberFormat="1" applyFont="1" applyFill="1" applyBorder="1" applyAlignment="1">
      <alignment vertical="center"/>
    </xf>
    <xf numFmtId="0" fontId="24" fillId="33" borderId="42" xfId="0" applyFont="1" applyFill="1" applyBorder="1" applyAlignment="1">
      <alignment horizontal="left" vertical="center" indent="1"/>
    </xf>
    <xf numFmtId="0" fontId="23" fillId="33" borderId="0" xfId="0" applyFont="1" applyFill="1" applyAlignment="1">
      <alignment horizontal="left" vertical="center"/>
    </xf>
    <xf numFmtId="0" fontId="25" fillId="0" borderId="18" xfId="0" applyFont="1" applyFill="1" applyBorder="1" applyAlignment="1">
      <alignment horizontal="left" vertical="center" indent="2"/>
    </xf>
    <xf numFmtId="2" fontId="25" fillId="0" borderId="19" xfId="0" applyNumberFormat="1" applyFont="1" applyFill="1" applyBorder="1" applyAlignment="1">
      <alignment horizontal="right" vertical="center" indent="2"/>
    </xf>
    <xf numFmtId="0" fontId="25" fillId="0" borderId="20" xfId="0" applyFont="1" applyFill="1" applyBorder="1" applyAlignment="1">
      <alignment horizontal="left" vertical="center" indent="2"/>
    </xf>
    <xf numFmtId="2" fontId="25" fillId="0" borderId="22" xfId="0" applyNumberFormat="1" applyFont="1" applyFill="1" applyBorder="1" applyAlignment="1">
      <alignment horizontal="right" vertical="center" indent="2"/>
    </xf>
    <xf numFmtId="0" fontId="22" fillId="0" borderId="0" xfId="0" quotePrefix="1" applyFont="1" applyAlignment="1">
      <alignment vertical="center"/>
    </xf>
    <xf numFmtId="2" fontId="22" fillId="0" borderId="0" xfId="0" applyNumberFormat="1" applyFont="1" applyAlignment="1">
      <alignment vertical="center"/>
    </xf>
    <xf numFmtId="2" fontId="20" fillId="0" borderId="0" xfId="0" applyNumberFormat="1" applyFont="1" applyAlignment="1">
      <alignment vertical="center"/>
    </xf>
    <xf numFmtId="2" fontId="24" fillId="33" borderId="41" xfId="0" applyNumberFormat="1" applyFont="1" applyFill="1" applyBorder="1" applyAlignment="1">
      <alignment horizontal="left" vertical="center" indent="1"/>
    </xf>
    <xf numFmtId="2" fontId="25" fillId="0" borderId="10" xfId="0" applyNumberFormat="1" applyFont="1" applyBorder="1" applyAlignment="1">
      <alignment horizontal="center" vertical="center"/>
    </xf>
    <xf numFmtId="2" fontId="24" fillId="33" borderId="37" xfId="0" applyNumberFormat="1" applyFont="1" applyFill="1" applyBorder="1" applyAlignment="1">
      <alignment horizontal="left" vertical="center" indent="1"/>
    </xf>
    <xf numFmtId="2" fontId="25" fillId="0" borderId="10" xfId="0" applyNumberFormat="1" applyFont="1" applyBorder="1" applyAlignment="1">
      <alignment vertical="center"/>
    </xf>
    <xf numFmtId="0" fontId="26" fillId="0" borderId="0" xfId="45" applyFont="1" applyAlignment="1">
      <alignment vertical="top" wrapText="1"/>
    </xf>
    <xf numFmtId="0" fontId="2" fillId="0" borderId="0" xfId="45" applyAlignment="1">
      <alignment vertical="top" wrapText="1"/>
    </xf>
    <xf numFmtId="22" fontId="2" fillId="0" borderId="0" xfId="45" applyNumberFormat="1" applyAlignment="1">
      <alignment vertical="top" wrapText="1"/>
    </xf>
    <xf numFmtId="14" fontId="2" fillId="0" borderId="0" xfId="45" applyNumberFormat="1" applyAlignment="1">
      <alignment vertical="top" wrapText="1"/>
    </xf>
    <xf numFmtId="0" fontId="2" fillId="37" borderId="0" xfId="45" applyFill="1" applyAlignment="1">
      <alignment vertical="top" wrapText="1"/>
    </xf>
    <xf numFmtId="22" fontId="2" fillId="37" borderId="0" xfId="45" applyNumberFormat="1" applyFill="1" applyAlignment="1">
      <alignment vertical="top" wrapText="1"/>
    </xf>
    <xf numFmtId="14" fontId="2" fillId="37" borderId="0" xfId="45" applyNumberFormat="1" applyFill="1" applyAlignment="1">
      <alignment vertical="top" wrapText="1"/>
    </xf>
    <xf numFmtId="0" fontId="26" fillId="0" borderId="0" xfId="45" applyFont="1" applyAlignment="1">
      <alignment vertical="top"/>
    </xf>
    <xf numFmtId="0" fontId="2" fillId="0" borderId="0" xfId="45" applyAlignment="1">
      <alignment vertical="top"/>
    </xf>
    <xf numFmtId="22" fontId="2" fillId="0" borderId="0" xfId="45" applyNumberFormat="1" applyAlignment="1">
      <alignment vertical="top"/>
    </xf>
    <xf numFmtId="11" fontId="2" fillId="0" borderId="0" xfId="45" applyNumberFormat="1" applyAlignment="1">
      <alignment vertical="top"/>
    </xf>
    <xf numFmtId="0" fontId="2" fillId="37" borderId="0" xfId="45" applyFill="1" applyAlignment="1">
      <alignment vertical="top"/>
    </xf>
    <xf numFmtId="22" fontId="2" fillId="37" borderId="0" xfId="45" applyNumberFormat="1" applyFill="1" applyAlignment="1">
      <alignment vertical="top"/>
    </xf>
    <xf numFmtId="11" fontId="2" fillId="37" borderId="0" xfId="45" applyNumberFormat="1" applyFill="1" applyAlignment="1">
      <alignment vertical="top"/>
    </xf>
    <xf numFmtId="0" fontId="27" fillId="0" borderId="0" xfId="0" pivotButton="1" applyFont="1"/>
    <xf numFmtId="0" fontId="27" fillId="0" borderId="0" xfId="0" applyFont="1"/>
    <xf numFmtId="0" fontId="1" fillId="0" borderId="0" xfId="45" applyFont="1"/>
    <xf numFmtId="0" fontId="27" fillId="0" borderId="0" xfId="0" pivotButton="1" applyFont="1" applyAlignment="1">
      <alignment wrapText="1"/>
    </xf>
    <xf numFmtId="0" fontId="1" fillId="0" borderId="0" xfId="45" applyFont="1" applyAlignment="1">
      <alignment wrapText="1"/>
    </xf>
    <xf numFmtId="4" fontId="27" fillId="0" borderId="0" xfId="0" applyNumberFormat="1" applyFont="1"/>
    <xf numFmtId="165" fontId="27" fillId="0" borderId="0" xfId="0" applyNumberFormat="1" applyFont="1"/>
    <xf numFmtId="2" fontId="1" fillId="0" borderId="0" xfId="45" applyNumberFormat="1" applyFont="1"/>
    <xf numFmtId="0" fontId="26" fillId="38" borderId="48" xfId="45" applyFont="1" applyFill="1" applyBorder="1" applyAlignment="1">
      <alignment horizontal="center" wrapText="1"/>
    </xf>
    <xf numFmtId="166" fontId="1" fillId="0" borderId="0" xfId="45" applyNumberFormat="1" applyFont="1"/>
    <xf numFmtId="167" fontId="1" fillId="0" borderId="0" xfId="45" applyNumberFormat="1" applyFont="1"/>
    <xf numFmtId="0" fontId="27" fillId="0" borderId="0" xfId="0" pivotButton="1" applyFont="1" applyAlignment="1">
      <alignment horizontal="center"/>
    </xf>
    <xf numFmtId="0" fontId="27" fillId="0" borderId="0" xfId="0" applyFont="1" applyAlignment="1">
      <alignment horizontal="center"/>
    </xf>
    <xf numFmtId="0" fontId="30" fillId="0" borderId="0" xfId="0" applyFont="1" applyAlignment="1">
      <alignment horizontal="center"/>
    </xf>
    <xf numFmtId="0" fontId="28" fillId="0" borderId="0" xfId="0" applyFont="1" applyAlignment="1">
      <alignment horizontal="center"/>
    </xf>
    <xf numFmtId="0" fontId="29" fillId="0" borderId="0" xfId="0" applyFont="1" applyAlignment="1">
      <alignment horizontal="center"/>
    </xf>
    <xf numFmtId="0" fontId="27" fillId="0" borderId="0" xfId="0" applyFont="1" applyAlignment="1">
      <alignment horizontal="center" wrapText="1"/>
    </xf>
    <xf numFmtId="2" fontId="26" fillId="0" borderId="0" xfId="45" applyNumberFormat="1" applyFont="1" applyAlignment="1">
      <alignment vertical="top"/>
    </xf>
    <xf numFmtId="2" fontId="2" fillId="0" borderId="0" xfId="45" applyNumberFormat="1" applyAlignment="1">
      <alignment vertical="top"/>
    </xf>
    <xf numFmtId="2" fontId="2" fillId="37" borderId="0" xfId="45" applyNumberFormat="1" applyFill="1" applyAlignment="1">
      <alignment vertical="top"/>
    </xf>
    <xf numFmtId="166" fontId="26" fillId="0" borderId="0" xfId="45" applyNumberFormat="1" applyFont="1" applyAlignment="1">
      <alignment vertical="top"/>
    </xf>
    <xf numFmtId="166" fontId="2" fillId="0" borderId="0" xfId="45" applyNumberFormat="1" applyAlignment="1">
      <alignment vertical="top"/>
    </xf>
    <xf numFmtId="166" fontId="2" fillId="37" borderId="0" xfId="45" applyNumberFormat="1" applyFill="1" applyAlignment="1">
      <alignment vertical="top"/>
    </xf>
    <xf numFmtId="167" fontId="26" fillId="0" borderId="0" xfId="45" applyNumberFormat="1" applyFont="1" applyAlignment="1">
      <alignment vertical="top"/>
    </xf>
    <xf numFmtId="167" fontId="2" fillId="0" borderId="0" xfId="45" applyNumberFormat="1" applyAlignment="1">
      <alignment vertical="top"/>
    </xf>
    <xf numFmtId="167" fontId="2" fillId="37" borderId="0" xfId="45" applyNumberFormat="1" applyFill="1" applyAlignment="1">
      <alignment vertical="top"/>
    </xf>
    <xf numFmtId="0" fontId="31" fillId="0" borderId="0" xfId="45" applyFont="1" applyAlignment="1">
      <alignment vertical="top"/>
    </xf>
    <xf numFmtId="2" fontId="31" fillId="0" borderId="0" xfId="45" applyNumberFormat="1" applyFont="1" applyAlignment="1">
      <alignment vertical="top"/>
    </xf>
    <xf numFmtId="166" fontId="31" fillId="0" borderId="0" xfId="45" applyNumberFormat="1" applyFont="1" applyAlignment="1">
      <alignment vertical="top"/>
    </xf>
    <xf numFmtId="168" fontId="26" fillId="0" borderId="0" xfId="45" applyNumberFormat="1" applyFont="1" applyAlignment="1">
      <alignment vertical="top"/>
    </xf>
    <xf numFmtId="168" fontId="2" fillId="0" borderId="0" xfId="45" applyNumberFormat="1" applyAlignment="1">
      <alignment vertical="top"/>
    </xf>
    <xf numFmtId="168" fontId="2" fillId="37" borderId="0" xfId="45" applyNumberFormat="1" applyFill="1" applyAlignment="1">
      <alignment vertical="top"/>
    </xf>
    <xf numFmtId="0" fontId="25" fillId="34" borderId="40" xfId="0" applyFont="1" applyFill="1" applyBorder="1" applyAlignment="1">
      <alignment horizontal="center" vertical="center"/>
    </xf>
    <xf numFmtId="0" fontId="25" fillId="34" borderId="41" xfId="0" applyFont="1" applyFill="1" applyBorder="1" applyAlignment="1">
      <alignment horizontal="center" vertical="center"/>
    </xf>
    <xf numFmtId="0" fontId="25" fillId="34" borderId="42" xfId="0" applyFont="1" applyFill="1" applyBorder="1" applyAlignment="1">
      <alignment horizontal="center" vertical="center"/>
    </xf>
    <xf numFmtId="0" fontId="24" fillId="33" borderId="25" xfId="0" applyFont="1" applyFill="1" applyBorder="1" applyAlignment="1">
      <alignment horizontal="center" vertical="center" wrapText="1"/>
    </xf>
    <xf numFmtId="0" fontId="24" fillId="33" borderId="26"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17" xfId="0" applyFont="1" applyFill="1" applyBorder="1" applyAlignment="1">
      <alignment horizontal="center" vertical="center" wrapText="1"/>
    </xf>
    <xf numFmtId="0" fontId="25" fillId="0" borderId="13" xfId="0" applyFont="1" applyBorder="1" applyAlignment="1">
      <alignment horizontal="center" vertical="center"/>
    </xf>
    <xf numFmtId="0" fontId="25" fillId="0" borderId="14" xfId="0" applyFont="1" applyBorder="1" applyAlignment="1">
      <alignment horizontal="center" vertical="center"/>
    </xf>
    <xf numFmtId="0" fontId="25" fillId="0" borderId="45" xfId="0" applyFont="1" applyBorder="1" applyAlignment="1">
      <alignment horizontal="center" vertical="center"/>
    </xf>
    <xf numFmtId="0" fontId="25" fillId="0" borderId="32" xfId="0" applyFont="1" applyBorder="1" applyAlignment="1">
      <alignment horizontal="center" vertical="center"/>
    </xf>
    <xf numFmtId="0" fontId="25" fillId="0" borderId="39" xfId="0" applyFont="1" applyBorder="1" applyAlignment="1">
      <alignment horizontal="center" vertical="center"/>
    </xf>
    <xf numFmtId="0" fontId="25" fillId="0" borderId="15" xfId="0" applyFont="1" applyBorder="1" applyAlignment="1">
      <alignment horizontal="center" vertical="center"/>
    </xf>
    <xf numFmtId="0" fontId="22" fillId="0" borderId="47" xfId="0" applyFont="1" applyBorder="1" applyAlignment="1">
      <alignment horizontal="left" vertical="center" wrapText="1" indent="1"/>
    </xf>
    <xf numFmtId="0" fontId="22" fillId="0" borderId="0" xfId="0" applyFont="1" applyBorder="1" applyAlignment="1">
      <alignment horizontal="left" vertical="center" wrapText="1" indent="1"/>
    </xf>
    <xf numFmtId="0" fontId="26" fillId="38" borderId="0" xfId="45" applyFont="1" applyFill="1" applyAlignment="1">
      <alignment horizontal="center" wrapText="1"/>
    </xf>
    <xf numFmtId="0" fontId="26" fillId="38" borderId="48" xfId="45" applyFont="1" applyFill="1" applyBorder="1" applyAlignment="1">
      <alignment horizontal="center" wrapText="1"/>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3" xr:uid="{E6C56860-2B12-4735-86E2-F40F3B7047E5}"/>
    <cellStyle name="Normal 3" xfId="44" xr:uid="{276D2EC7-0317-408E-9387-ACE3AC9445C6}"/>
    <cellStyle name="Normal 4" xfId="45" xr:uid="{80A669E4-3A53-49CA-9592-8C0559E02D94}"/>
    <cellStyle name="Normal 5" xfId="46" xr:uid="{E96509DD-3E9C-458A-8A54-241D2FAD3354}"/>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613">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color theme="5" tint="-0.249977111117893"/>
      </font>
    </dxf>
    <dxf>
      <font>
        <color theme="3" tint="0.39997558519241921"/>
      </font>
    </dxf>
    <dxf>
      <font>
        <color rgb="FFFF0000"/>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alignment wrapText="1"/>
    </dxf>
    <dxf>
      <alignment wrapText="1"/>
    </dxf>
    <dxf>
      <alignment wrapText="1"/>
    </dxf>
    <dxf>
      <alignment wrapText="1"/>
    </dxf>
    <dxf>
      <alignment wrapText="1"/>
    </dxf>
    <dxf>
      <alignment wrapText="1"/>
    </dxf>
    <dxf>
      <alignment wrapText="1"/>
    </dxf>
    <dxf>
      <font>
        <color theme="0" tint="-0.24994659260841701"/>
      </font>
    </dxf>
    <dxf>
      <alignment horizontal="left"/>
    </dxf>
    <dxf>
      <alignment horizontal="center"/>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vertical="center" indent="0"/>
    </dxf>
    <dxf>
      <alignment horizontal="center"/>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color theme="0"/>
      </font>
    </dxf>
    <dxf>
      <font>
        <color theme="0"/>
      </font>
    </dxf>
    <dxf>
      <font>
        <color theme="0"/>
      </font>
    </dxf>
    <dxf>
      <font>
        <color theme="0"/>
      </font>
    </dxf>
    <dxf>
      <font>
        <color theme="0"/>
      </font>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patternType="solid">
          <bgColor rgb="FF00B0F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s>
  <tableStyles count="0" defaultTableStyle="TableStyleMedium2" defaultPivotStyle="PivotStyleLight16"/>
  <colors>
    <mruColors>
      <color rgb="FFFFECB7"/>
      <color rgb="FFFFD765"/>
      <color rgb="FFFFDF85"/>
      <color rgb="FFFFC215"/>
      <color rgb="FFEAAD00"/>
      <color rgb="FFA2780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8</xdr:row>
      <xdr:rowOff>38097</xdr:rowOff>
    </xdr:from>
    <xdr:to>
      <xdr:col>7</xdr:col>
      <xdr:colOff>219075</xdr:colOff>
      <xdr:row>40</xdr:row>
      <xdr:rowOff>84666</xdr:rowOff>
    </xdr:to>
    <xdr:sp macro="" textlink="">
      <xdr:nvSpPr>
        <xdr:cNvPr id="2" name="TextBox 1">
          <a:extLst>
            <a:ext uri="{FF2B5EF4-FFF2-40B4-BE49-F238E27FC236}">
              <a16:creationId xmlns:a16="http://schemas.microsoft.com/office/drawing/2014/main" id="{F94986E9-F007-473A-9E9B-B6218C049D9B}"/>
            </a:ext>
          </a:extLst>
        </xdr:cNvPr>
        <xdr:cNvSpPr txBox="1"/>
      </xdr:nvSpPr>
      <xdr:spPr>
        <a:xfrm>
          <a:off x="47625" y="1504947"/>
          <a:ext cx="6038850" cy="58377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This</a:t>
          </a:r>
          <a:r>
            <a:rPr lang="en-US" sz="1050" b="0" i="0" baseline="0">
              <a:solidFill>
                <a:schemeClr val="dk1"/>
              </a:solidFill>
              <a:effectLst/>
              <a:latin typeface="+mn-lt"/>
              <a:ea typeface="+mn-ea"/>
              <a:cs typeface="+mn-cs"/>
            </a:rPr>
            <a:t> spreadsheet documents the methodology used to transform NormUnit from Cap-tons to Cap-kBTU for the rNCNG HVAC type--one without air conditioning (hence Cap-tons is not appropriate as NormUnit).</a:t>
          </a:r>
        </a:p>
        <a:p>
          <a:pPr marL="0" marR="0" lvl="0" indent="0" defTabSz="914400" eaLnBrk="1" fontAlgn="auto" latinLnBrk="0" hangingPunct="1">
            <a:lnSpc>
              <a:spcPct val="100000"/>
            </a:lnSpc>
            <a:spcBef>
              <a:spcPts val="0"/>
            </a:spcBef>
            <a:spcAft>
              <a:spcPts val="0"/>
            </a:spcAft>
            <a:buClrTx/>
            <a:buSzTx/>
            <a:buFontTx/>
            <a:buNone/>
            <a:tabLst/>
            <a:defRPr/>
          </a:pPr>
          <a:endParaRPr lang="en-US" sz="105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The informaton on the NormUnitVal_2020-10-23 worksheet was pulled from the "NormUnitVal" table in MC2020.db (the input database for MAScontrol3).</a:t>
          </a:r>
        </a:p>
        <a:p>
          <a:endParaRPr lang="en-US" sz="1050"/>
        </a:p>
        <a:p>
          <a:r>
            <a:rPr lang="en-US" sz="1050"/>
            <a:t>For SFm and MFm building types, the older</a:t>
          </a:r>
          <a:r>
            <a:rPr lang="en-US" sz="1050" baseline="0"/>
            <a:t> vintages (pre-2006) were used to develop the average ratios of cooling to heating capacities used by the DEER2020 eQUEST building prototype models; for DMo, all building vintages were used. Those ratios are provided in columns H, L, P, and T. For each combination of building type, building location, and building vintage, the average ratios in column Y are used to estimate the percent error of the heating capacity given heating capacity in each vintage and climate zone in columns I, M, Q, and U. Only a few climate zones had significant differences between the building prototype value and the estimated value, as shown using red bars.</a:t>
          </a:r>
        </a:p>
        <a:p>
          <a:r>
            <a:rPr lang="en-US" sz="1050" baseline="0"/>
            <a:t>	</a:t>
          </a:r>
        </a:p>
        <a:p>
          <a:r>
            <a:rPr lang="en-US" sz="1050" baseline="0"/>
            <a:t>Given the generally good prediction results, the ratios provided in X6:X8 have been used to convert the NormUnits from Cap-tons to Cap-kBTU. This conversion is a stop-gap solution until this measure is remodeled as part of the 2023 DEER update that incorporates new weather. </a:t>
          </a: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47625</xdr:colOff>
      <xdr:row>9</xdr:row>
      <xdr:rowOff>38097</xdr:rowOff>
    </xdr:from>
    <xdr:to>
      <xdr:col>25</xdr:col>
      <xdr:colOff>438150</xdr:colOff>
      <xdr:row>41</xdr:row>
      <xdr:rowOff>84666</xdr:rowOff>
    </xdr:to>
    <xdr:sp macro="" textlink="">
      <xdr:nvSpPr>
        <xdr:cNvPr id="3" name="TextBox 2">
          <a:extLst>
            <a:ext uri="{FF2B5EF4-FFF2-40B4-BE49-F238E27FC236}">
              <a16:creationId xmlns:a16="http://schemas.microsoft.com/office/drawing/2014/main" id="{E0F52018-6C29-4A4F-AC46-A8C63C0CF194}"/>
            </a:ext>
          </a:extLst>
        </xdr:cNvPr>
        <xdr:cNvSpPr txBox="1"/>
      </xdr:nvSpPr>
      <xdr:spPr>
        <a:xfrm>
          <a:off x="21531792" y="1710264"/>
          <a:ext cx="3618441" cy="52853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This</a:t>
          </a:r>
          <a:r>
            <a:rPr lang="en-US" sz="1050" b="0" i="0" baseline="0">
              <a:solidFill>
                <a:schemeClr val="dk1"/>
              </a:solidFill>
              <a:effectLst/>
              <a:latin typeface="+mn-lt"/>
              <a:ea typeface="+mn-ea"/>
              <a:cs typeface="+mn-cs"/>
            </a:rPr>
            <a:t> spreadsheet documents the methodology used to transform NormUnit from Cap-tons to Cap-kBTU for the rNCNG HVAC type--one without air conditioning (hence Cap-tons is not appropriate as NormUnit).</a:t>
          </a:r>
        </a:p>
        <a:p>
          <a:pPr marL="0" marR="0" lvl="0" indent="0" defTabSz="914400" eaLnBrk="1" fontAlgn="auto" latinLnBrk="0" hangingPunct="1">
            <a:lnSpc>
              <a:spcPct val="100000"/>
            </a:lnSpc>
            <a:spcBef>
              <a:spcPts val="0"/>
            </a:spcBef>
            <a:spcAft>
              <a:spcPts val="0"/>
            </a:spcAft>
            <a:buClrTx/>
            <a:buSzTx/>
            <a:buFontTx/>
            <a:buNone/>
            <a:tabLst/>
            <a:defRPr/>
          </a:pPr>
          <a:endParaRPr lang="en-US" sz="1050" b="0" i="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050" b="0" i="0">
              <a:solidFill>
                <a:schemeClr val="dk1"/>
              </a:solidFill>
              <a:effectLst/>
              <a:latin typeface="+mn-lt"/>
              <a:ea typeface="+mn-ea"/>
              <a:cs typeface="+mn-cs"/>
            </a:rPr>
            <a:t>The informaton on the NormUnitVal_2020-10-23 worksheet was pulled from the "NormUnitVal" table in MC2020.db (the input database for MAScontrol3).</a:t>
          </a:r>
        </a:p>
        <a:p>
          <a:endParaRPr lang="en-US" sz="1050"/>
        </a:p>
        <a:p>
          <a:r>
            <a:rPr lang="en-US" sz="1050"/>
            <a:t>For SFm and MFm building types, the older</a:t>
          </a:r>
          <a:r>
            <a:rPr lang="en-US" sz="1050" baseline="0"/>
            <a:t> vintages (pre-2006) were used to develop the average ratios of cooling to heating capacities used by the DEER2020 eQUEST building prototype models; for DMo, all building vintages were used. Those ratios are provided in columns H, L, P, and T. For each combination of building type, building location, and building vintage, the average ratios in column Y are used to estimate the percent error of the heating capacity given heating capacity in each vintage and climate zone in columns I, M, Q, and U. Only a few climate zones had significant differences between the building prototype value and the estimated value, as shown using red bars.</a:t>
          </a:r>
        </a:p>
        <a:p>
          <a:r>
            <a:rPr lang="en-US" sz="1050" baseline="0"/>
            <a:t>	</a:t>
          </a:r>
        </a:p>
        <a:p>
          <a:r>
            <a:rPr lang="en-US" sz="1050" baseline="0"/>
            <a:t>Given the generally good prediction results, the ratios provided in X6:X8 have been used to convert the NormUnits from Cap-tons to Cap-kBTU. This conversion is a stop-gap solution until this measure is remodeled as part of the 2023 DEER update that incorporates new weather. </a:t>
          </a:r>
          <a:endParaRPr lang="en-US" sz="1050"/>
        </a:p>
      </xdr:txBody>
    </xdr:sp>
    <xdr:clientData/>
  </xdr:twoCellAnchor>
  <xdr:twoCellAnchor editAs="oneCell">
    <xdr:from>
      <xdr:col>25</xdr:col>
      <xdr:colOff>788459</xdr:colOff>
      <xdr:row>2</xdr:row>
      <xdr:rowOff>125941</xdr:rowOff>
    </xdr:from>
    <xdr:to>
      <xdr:col>29</xdr:col>
      <xdr:colOff>331259</xdr:colOff>
      <xdr:row>27</xdr:row>
      <xdr:rowOff>97366</xdr:rowOff>
    </xdr:to>
    <xdr:pic>
      <xdr:nvPicPr>
        <xdr:cNvPr id="4" name="Picture 3" descr="Eras &#10;Old &#10;All Buildings &#10;(other than mobile homes) &#10;Building Vintage (BldgVint) &#10;1975 (&lt;1978) &#10;1985 (1978-1992) &#10;1996 (1993-2001) &#10;Existing &#10;2003 (2002-2005) &#10;(Median Age) &#10;Recent &#10;New &#10;Eras &#10;Old &#10;Existing &#10;(Median Age) &#10;Recent &#10;New &#10;2007 (2006-2009) &#10;2011 (2010-2013) &#10;2015 (2014-2016) &#10;2017 (2017-2019) &#10;2020 (22020) &#10;Mobile Homes &#10;Building Vintage (BldgVint) &#10;MH72 (MH: &lt;1976) &#10;MH85 (MH: 1976-1994) &#10;MHOO (MH: 1995-2005) &#10;MHOS (MH: 2006-2014) &#10;MH15 (MH: 2014-2019) &#10;2020 (22020) ">
          <a:extLst>
            <a:ext uri="{FF2B5EF4-FFF2-40B4-BE49-F238E27FC236}">
              <a16:creationId xmlns:a16="http://schemas.microsoft.com/office/drawing/2014/main" id="{9405B487-43CC-4EB4-B329-C92BE0C4BB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14542" y="559858"/>
          <a:ext cx="2887134" cy="4225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Res_Duct-Sealing_NormUnit=kBtuh_rNCGF_2020-11-17.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urray, Rachel" refreshedDate="44151.621410185187" createdVersion="6" refreshedVersion="6" minRefreshableVersion="3" recordCount="2536" xr:uid="{00000000-000A-0000-FFFF-FFFF0C000000}">
  <cacheSource type="worksheet">
    <worksheetSource ref="A8:E2544" sheet="Complete NormUnitVal_2020-10-23" r:id="rId2"/>
  </cacheSource>
  <cacheFields count="5">
    <cacheField name="NormUnit" numFmtId="0">
      <sharedItems count="6">
        <s v="ResCoolCap"/>
        <s v="ResHeatCap"/>
        <s v="ResWallArea"/>
        <s v="ResWinArea"/>
        <s v="ResCeilArea"/>
        <s v="ResRoofArea"/>
      </sharedItems>
    </cacheField>
    <cacheField name="BldgType" numFmtId="0">
      <sharedItems count="3">
        <s v="SFm"/>
        <s v="MFm"/>
        <s v="DMo"/>
      </sharedItems>
    </cacheField>
    <cacheField name="VintYear" numFmtId="0">
      <sharedItems containsMixedTypes="1" containsNumber="1" containsInteger="1" minValue="1975" maxValue="2020" count="15">
        <n v="1975"/>
        <n v="1985"/>
        <n v="1996"/>
        <n v="2003"/>
        <n v="2007"/>
        <n v="2011"/>
        <n v="2014"/>
        <n v="2015"/>
        <n v="2017"/>
        <s v="MH72"/>
        <s v="MH85"/>
        <s v="MH00"/>
        <s v="MH06"/>
        <s v="MH15"/>
        <n v="2020"/>
      </sharedItems>
    </cacheField>
    <cacheField name="BldgLoc" numFmtId="0">
      <sharedItems count="17">
        <s v="CZ01"/>
        <s v="CZ02"/>
        <s v="CZ03"/>
        <s v="CZ04"/>
        <s v="CZ05"/>
        <s v="CZ06"/>
        <s v="CZ07"/>
        <s v="CZ08"/>
        <s v="CZ09"/>
        <s v="CZ10"/>
        <s v="CZ11"/>
        <s v="CZ12"/>
        <s v="CZ13"/>
        <s v="CZ14"/>
        <s v="CZ15"/>
        <s v="CZ16"/>
        <s v="Any"/>
      </sharedItems>
    </cacheField>
    <cacheField name="NormVal" numFmtId="0">
      <sharedItems containsSemiMixedTypes="0" containsString="0" containsNumber="1" minValue="1" maxValue="2156.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urray, Rachel" refreshedDate="44183.762556481481" createdVersion="6" refreshedVersion="6" minRefreshableVersion="3" recordCount="4440" xr:uid="{94D8F210-DBF6-4D8A-B619-9AD1AFC9A630}">
  <cacheSource type="worksheet">
    <worksheetSource ref="A1:AC4441" sheet="EnergyImpact_2020-12-18"/>
  </cacheSource>
  <cacheFields count="29">
    <cacheField name="EnergyImpactID" numFmtId="0">
      <sharedItems count="2">
        <s v="RB-HV-DuctSeal-HighToLow"/>
        <s v="RB-HV-DuctSeal-MedToLow"/>
      </sharedItems>
    </cacheField>
    <cacheField name="Version" numFmtId="0">
      <sharedItems count="2">
        <s v="DEER2020"/>
        <s v="DEER2021"/>
      </sharedItems>
    </cacheField>
    <cacheField name="VersionSource" numFmtId="0">
      <sharedItems/>
    </cacheField>
    <cacheField name="LastMod" numFmtId="0">
      <sharedItems containsSemiMixedTypes="0" containsDate="1" containsString="0" containsMixedTypes="1" minDate="2019-01-03T09:30:18" maxDate="1900-01-06T05:50:04"/>
    </cacheField>
    <cacheField name="PA" numFmtId="0">
      <sharedItems count="5">
        <s v="PGE"/>
        <s v="SCE"/>
        <s v="SCG"/>
        <s v="SDG"/>
        <s v="Any"/>
      </sharedItems>
    </cacheField>
    <cacheField name="BldgType" numFmtId="0">
      <sharedItems count="4">
        <s v="DMo"/>
        <s v="MFm"/>
        <s v="Res"/>
        <s v="SFm"/>
      </sharedItems>
    </cacheField>
    <cacheField name="BldgVint" numFmtId="0">
      <sharedItems count="2">
        <s v="Old"/>
        <s v="Ex"/>
      </sharedItems>
    </cacheField>
    <cacheField name="BldgLoc" numFmtId="0">
      <sharedItems count="17">
        <s v="CZ04"/>
        <s v="CZ05"/>
        <s v="CZ11"/>
        <s v="CZ12"/>
        <s v="CZ13"/>
        <s v="CZ16"/>
        <s v="IOU"/>
        <s v="CZ03"/>
        <s v="CZ06"/>
        <s v="CZ08"/>
        <s v="CZ09"/>
        <s v="CZ10"/>
        <s v="CZ14"/>
        <s v="CZ15"/>
        <s v="CZ02"/>
        <s v="CZ07"/>
        <s v="CZ01"/>
      </sharedItems>
    </cacheField>
    <cacheField name="BldgHVAC" numFmtId="0">
      <sharedItems count="4">
        <s v="rWtd"/>
        <s v="rDXGF"/>
        <s v="rDXHP"/>
        <s v="rNCGF"/>
      </sharedItems>
    </cacheField>
    <cacheField name="NormUnit" numFmtId="0">
      <sharedItems count="3">
        <s v="Household"/>
        <s v="Cap-Tons"/>
        <s v="Cap-kBTUh"/>
      </sharedItems>
    </cacheField>
    <cacheField name="NumUnit" numFmtId="0">
      <sharedItems containsSemiMixedTypes="0" containsString="0" containsNumber="1" minValue="1" maxValue="98.845603999999994"/>
    </cacheField>
    <cacheField name="MeasArea" numFmtId="0">
      <sharedItems containsSemiMixedTypes="0" containsString="0" containsNumber="1" containsInteger="1" minValue="999" maxValue="2420"/>
    </cacheField>
    <cacheField name="ScaleBasis" numFmtId="0">
      <sharedItems/>
    </cacheField>
    <cacheField name="APreWBkWh" numFmtId="0">
      <sharedItems containsSemiMixedTypes="0" containsString="0" containsNumber="1" minValue="1.2366167000000001E-2" maxValue="413"/>
    </cacheField>
    <cacheField name="APreWBkW" numFmtId="0">
      <sharedItems containsSemiMixedTypes="0" containsString="0" containsNumber="1" minValue="0" maxValue="0.20300000000000001"/>
    </cacheField>
    <cacheField name="APreWBtherm" numFmtId="0">
      <sharedItems containsSemiMixedTypes="0" containsString="0" containsNumber="1" minValue="0" maxValue="27.9"/>
    </cacheField>
    <cacheField name="AStdWBkWh" numFmtId="0">
      <sharedItems containsNonDate="0" containsString="0" containsBlank="1"/>
    </cacheField>
    <cacheField name="AStdWBkW" numFmtId="0">
      <sharedItems containsNonDate="0" containsString="0" containsBlank="1"/>
    </cacheField>
    <cacheField name="AStdWBtherm" numFmtId="0">
      <sharedItems containsNonDate="0" containsString="0" containsBlank="1"/>
    </cacheField>
    <cacheField name="APreEUkWh" numFmtId="0">
      <sharedItems containsNonDate="0" containsString="0" containsBlank="1"/>
    </cacheField>
    <cacheField name="APreEUkW" numFmtId="0">
      <sharedItems containsNonDate="0" containsString="0" containsBlank="1"/>
    </cacheField>
    <cacheField name="APreEUtherm" numFmtId="0">
      <sharedItems containsNonDate="0" containsString="0" containsBlank="1"/>
    </cacheField>
    <cacheField name="AStdEUkWh" numFmtId="0">
      <sharedItems containsNonDate="0" containsString="0" containsBlank="1"/>
    </cacheField>
    <cacheField name="AStdEUkW" numFmtId="0">
      <sharedItems containsNonDate="0" containsString="0" containsBlank="1"/>
    </cacheField>
    <cacheField name="AStdEUtherm" numFmtId="0">
      <sharedItems containsNonDate="0" containsString="0" containsBlank="1"/>
    </cacheField>
    <cacheField name="ElecImpactProfileID" numFmtId="0">
      <sharedItems/>
    </cacheField>
    <cacheField name="GasImpactProfileID" numFmtId="0">
      <sharedItems/>
    </cacheField>
    <cacheField name="Flag" numFmtId="0">
      <sharedItems containsSemiMixedTypes="0" containsString="0" containsNumber="1" containsInteger="1" minValue="1" maxValue="20"/>
    </cacheField>
    <cacheField name="SourceDesc"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536">
  <r>
    <x v="0"/>
    <x v="0"/>
    <x v="0"/>
    <x v="0"/>
    <n v="2.15"/>
  </r>
  <r>
    <x v="0"/>
    <x v="0"/>
    <x v="0"/>
    <x v="1"/>
    <n v="3.72"/>
  </r>
  <r>
    <x v="0"/>
    <x v="0"/>
    <x v="0"/>
    <x v="2"/>
    <n v="3"/>
  </r>
  <r>
    <x v="0"/>
    <x v="0"/>
    <x v="0"/>
    <x v="3"/>
    <n v="2.86"/>
  </r>
  <r>
    <x v="0"/>
    <x v="0"/>
    <x v="0"/>
    <x v="4"/>
    <n v="3.28"/>
  </r>
  <r>
    <x v="0"/>
    <x v="0"/>
    <x v="0"/>
    <x v="5"/>
    <n v="3.26"/>
  </r>
  <r>
    <x v="0"/>
    <x v="0"/>
    <x v="0"/>
    <x v="6"/>
    <n v="2.4700000000000002"/>
  </r>
  <r>
    <x v="0"/>
    <x v="0"/>
    <x v="0"/>
    <x v="7"/>
    <n v="3.03"/>
  </r>
  <r>
    <x v="0"/>
    <x v="0"/>
    <x v="0"/>
    <x v="8"/>
    <n v="3.49"/>
  </r>
  <r>
    <x v="0"/>
    <x v="0"/>
    <x v="0"/>
    <x v="9"/>
    <n v="3.85"/>
  </r>
  <r>
    <x v="0"/>
    <x v="0"/>
    <x v="0"/>
    <x v="10"/>
    <n v="3.82"/>
  </r>
  <r>
    <x v="0"/>
    <x v="0"/>
    <x v="0"/>
    <x v="11"/>
    <n v="3.59"/>
  </r>
  <r>
    <x v="0"/>
    <x v="0"/>
    <x v="0"/>
    <x v="12"/>
    <n v="3.62"/>
  </r>
  <r>
    <x v="0"/>
    <x v="0"/>
    <x v="0"/>
    <x v="13"/>
    <n v="5.55"/>
  </r>
  <r>
    <x v="0"/>
    <x v="0"/>
    <x v="0"/>
    <x v="14"/>
    <n v="6.4"/>
  </r>
  <r>
    <x v="0"/>
    <x v="0"/>
    <x v="0"/>
    <x v="15"/>
    <n v="3.51"/>
  </r>
  <r>
    <x v="0"/>
    <x v="0"/>
    <x v="1"/>
    <x v="0"/>
    <n v="1.71"/>
  </r>
  <r>
    <x v="0"/>
    <x v="0"/>
    <x v="1"/>
    <x v="1"/>
    <n v="2.76"/>
  </r>
  <r>
    <x v="0"/>
    <x v="0"/>
    <x v="1"/>
    <x v="2"/>
    <n v="2.2799999999999998"/>
  </r>
  <r>
    <x v="0"/>
    <x v="0"/>
    <x v="1"/>
    <x v="3"/>
    <n v="2.25"/>
  </r>
  <r>
    <x v="0"/>
    <x v="0"/>
    <x v="1"/>
    <x v="4"/>
    <n v="2.52"/>
  </r>
  <r>
    <x v="0"/>
    <x v="0"/>
    <x v="1"/>
    <x v="5"/>
    <n v="3.34"/>
  </r>
  <r>
    <x v="0"/>
    <x v="0"/>
    <x v="1"/>
    <x v="6"/>
    <n v="2.59"/>
  </r>
  <r>
    <x v="0"/>
    <x v="0"/>
    <x v="1"/>
    <x v="7"/>
    <n v="3.12"/>
  </r>
  <r>
    <x v="0"/>
    <x v="0"/>
    <x v="1"/>
    <x v="8"/>
    <n v="3.47"/>
  </r>
  <r>
    <x v="0"/>
    <x v="0"/>
    <x v="1"/>
    <x v="9"/>
    <n v="3.8"/>
  </r>
  <r>
    <x v="0"/>
    <x v="0"/>
    <x v="1"/>
    <x v="10"/>
    <n v="3.68"/>
  </r>
  <r>
    <x v="0"/>
    <x v="0"/>
    <x v="1"/>
    <x v="11"/>
    <n v="3.44"/>
  </r>
  <r>
    <x v="0"/>
    <x v="0"/>
    <x v="1"/>
    <x v="12"/>
    <n v="3.52"/>
  </r>
  <r>
    <x v="0"/>
    <x v="0"/>
    <x v="1"/>
    <x v="13"/>
    <n v="3.88"/>
  </r>
  <r>
    <x v="0"/>
    <x v="0"/>
    <x v="1"/>
    <x v="14"/>
    <n v="4.26"/>
  </r>
  <r>
    <x v="0"/>
    <x v="0"/>
    <x v="1"/>
    <x v="15"/>
    <n v="2.62"/>
  </r>
  <r>
    <x v="0"/>
    <x v="0"/>
    <x v="2"/>
    <x v="0"/>
    <n v="2.2400000000000002"/>
  </r>
  <r>
    <x v="0"/>
    <x v="0"/>
    <x v="2"/>
    <x v="1"/>
    <n v="3.67"/>
  </r>
  <r>
    <x v="0"/>
    <x v="0"/>
    <x v="2"/>
    <x v="2"/>
    <n v="3.11"/>
  </r>
  <r>
    <x v="0"/>
    <x v="0"/>
    <x v="2"/>
    <x v="3"/>
    <n v="3.04"/>
  </r>
  <r>
    <x v="0"/>
    <x v="0"/>
    <x v="2"/>
    <x v="4"/>
    <n v="3.41"/>
  </r>
  <r>
    <x v="0"/>
    <x v="0"/>
    <x v="2"/>
    <x v="5"/>
    <n v="3.87"/>
  </r>
  <r>
    <x v="0"/>
    <x v="0"/>
    <x v="2"/>
    <x v="6"/>
    <n v="3.1"/>
  </r>
  <r>
    <x v="0"/>
    <x v="0"/>
    <x v="2"/>
    <x v="7"/>
    <n v="3.64"/>
  </r>
  <r>
    <x v="0"/>
    <x v="0"/>
    <x v="2"/>
    <x v="8"/>
    <n v="3.54"/>
  </r>
  <r>
    <x v="0"/>
    <x v="0"/>
    <x v="2"/>
    <x v="9"/>
    <n v="3.87"/>
  </r>
  <r>
    <x v="0"/>
    <x v="0"/>
    <x v="2"/>
    <x v="10"/>
    <n v="3.15"/>
  </r>
  <r>
    <x v="0"/>
    <x v="0"/>
    <x v="2"/>
    <x v="11"/>
    <n v="2.94"/>
  </r>
  <r>
    <x v="0"/>
    <x v="0"/>
    <x v="2"/>
    <x v="12"/>
    <n v="3.03"/>
  </r>
  <r>
    <x v="0"/>
    <x v="0"/>
    <x v="2"/>
    <x v="13"/>
    <n v="2.78"/>
  </r>
  <r>
    <x v="0"/>
    <x v="0"/>
    <x v="2"/>
    <x v="14"/>
    <n v="2.98"/>
  </r>
  <r>
    <x v="0"/>
    <x v="0"/>
    <x v="2"/>
    <x v="15"/>
    <n v="3.47"/>
  </r>
  <r>
    <x v="0"/>
    <x v="0"/>
    <x v="3"/>
    <x v="0"/>
    <n v="2.33"/>
  </r>
  <r>
    <x v="0"/>
    <x v="0"/>
    <x v="3"/>
    <x v="1"/>
    <n v="2.21"/>
  </r>
  <r>
    <x v="0"/>
    <x v="0"/>
    <x v="3"/>
    <x v="2"/>
    <n v="3.23"/>
  </r>
  <r>
    <x v="0"/>
    <x v="0"/>
    <x v="3"/>
    <x v="3"/>
    <n v="3.17"/>
  </r>
  <r>
    <x v="0"/>
    <x v="0"/>
    <x v="3"/>
    <x v="4"/>
    <n v="3.55"/>
  </r>
  <r>
    <x v="0"/>
    <x v="0"/>
    <x v="3"/>
    <x v="5"/>
    <n v="4.01"/>
  </r>
  <r>
    <x v="0"/>
    <x v="0"/>
    <x v="3"/>
    <x v="6"/>
    <n v="3.21"/>
  </r>
  <r>
    <x v="0"/>
    <x v="0"/>
    <x v="3"/>
    <x v="7"/>
    <n v="3.77"/>
  </r>
  <r>
    <x v="0"/>
    <x v="0"/>
    <x v="3"/>
    <x v="8"/>
    <n v="3.37"/>
  </r>
  <r>
    <x v="0"/>
    <x v="0"/>
    <x v="3"/>
    <x v="9"/>
    <n v="2.5299999999999998"/>
  </r>
  <r>
    <x v="0"/>
    <x v="0"/>
    <x v="3"/>
    <x v="10"/>
    <n v="2.66"/>
  </r>
  <r>
    <x v="0"/>
    <x v="0"/>
    <x v="3"/>
    <x v="11"/>
    <n v="2.4700000000000002"/>
  </r>
  <r>
    <x v="0"/>
    <x v="0"/>
    <x v="3"/>
    <x v="12"/>
    <n v="2.5499999999999998"/>
  </r>
  <r>
    <x v="0"/>
    <x v="0"/>
    <x v="3"/>
    <x v="13"/>
    <n v="3.16"/>
  </r>
  <r>
    <x v="0"/>
    <x v="0"/>
    <x v="3"/>
    <x v="14"/>
    <n v="3.4"/>
  </r>
  <r>
    <x v="0"/>
    <x v="0"/>
    <x v="3"/>
    <x v="15"/>
    <n v="3.61"/>
  </r>
  <r>
    <x v="0"/>
    <x v="0"/>
    <x v="4"/>
    <x v="0"/>
    <n v="2.33"/>
  </r>
  <r>
    <x v="0"/>
    <x v="0"/>
    <x v="4"/>
    <x v="1"/>
    <n v="2.21"/>
  </r>
  <r>
    <x v="0"/>
    <x v="0"/>
    <x v="4"/>
    <x v="2"/>
    <n v="3.23"/>
  </r>
  <r>
    <x v="0"/>
    <x v="0"/>
    <x v="4"/>
    <x v="3"/>
    <n v="3.17"/>
  </r>
  <r>
    <x v="0"/>
    <x v="0"/>
    <x v="4"/>
    <x v="4"/>
    <n v="3.55"/>
  </r>
  <r>
    <x v="0"/>
    <x v="0"/>
    <x v="4"/>
    <x v="5"/>
    <n v="4.01"/>
  </r>
  <r>
    <x v="0"/>
    <x v="0"/>
    <x v="4"/>
    <x v="6"/>
    <n v="3.21"/>
  </r>
  <r>
    <x v="0"/>
    <x v="0"/>
    <x v="4"/>
    <x v="7"/>
    <n v="3.77"/>
  </r>
  <r>
    <x v="0"/>
    <x v="0"/>
    <x v="4"/>
    <x v="8"/>
    <n v="3.37"/>
  </r>
  <r>
    <x v="0"/>
    <x v="0"/>
    <x v="4"/>
    <x v="9"/>
    <n v="2.5299999999999998"/>
  </r>
  <r>
    <x v="0"/>
    <x v="0"/>
    <x v="4"/>
    <x v="10"/>
    <n v="2.66"/>
  </r>
  <r>
    <x v="0"/>
    <x v="0"/>
    <x v="4"/>
    <x v="11"/>
    <n v="2.4700000000000002"/>
  </r>
  <r>
    <x v="0"/>
    <x v="0"/>
    <x v="4"/>
    <x v="12"/>
    <n v="2.5499999999999998"/>
  </r>
  <r>
    <x v="0"/>
    <x v="0"/>
    <x v="4"/>
    <x v="13"/>
    <n v="3.17"/>
  </r>
  <r>
    <x v="0"/>
    <x v="0"/>
    <x v="4"/>
    <x v="14"/>
    <n v="3.4"/>
  </r>
  <r>
    <x v="0"/>
    <x v="0"/>
    <x v="4"/>
    <x v="15"/>
    <n v="3.61"/>
  </r>
  <r>
    <x v="0"/>
    <x v="0"/>
    <x v="5"/>
    <x v="0"/>
    <n v="2.33"/>
  </r>
  <r>
    <x v="0"/>
    <x v="0"/>
    <x v="5"/>
    <x v="1"/>
    <n v="2.21"/>
  </r>
  <r>
    <x v="0"/>
    <x v="0"/>
    <x v="5"/>
    <x v="2"/>
    <n v="3.23"/>
  </r>
  <r>
    <x v="0"/>
    <x v="0"/>
    <x v="5"/>
    <x v="3"/>
    <n v="3.17"/>
  </r>
  <r>
    <x v="0"/>
    <x v="0"/>
    <x v="5"/>
    <x v="4"/>
    <n v="3.55"/>
  </r>
  <r>
    <x v="0"/>
    <x v="0"/>
    <x v="5"/>
    <x v="5"/>
    <n v="4.01"/>
  </r>
  <r>
    <x v="0"/>
    <x v="0"/>
    <x v="5"/>
    <x v="6"/>
    <n v="3.21"/>
  </r>
  <r>
    <x v="0"/>
    <x v="0"/>
    <x v="5"/>
    <x v="7"/>
    <n v="3.77"/>
  </r>
  <r>
    <x v="0"/>
    <x v="0"/>
    <x v="5"/>
    <x v="8"/>
    <n v="3.37"/>
  </r>
  <r>
    <x v="0"/>
    <x v="0"/>
    <x v="5"/>
    <x v="9"/>
    <n v="2.5299999999999998"/>
  </r>
  <r>
    <x v="0"/>
    <x v="0"/>
    <x v="5"/>
    <x v="10"/>
    <n v="2.66"/>
  </r>
  <r>
    <x v="0"/>
    <x v="0"/>
    <x v="5"/>
    <x v="11"/>
    <n v="2.4700000000000002"/>
  </r>
  <r>
    <x v="0"/>
    <x v="0"/>
    <x v="5"/>
    <x v="12"/>
    <n v="2.5499999999999998"/>
  </r>
  <r>
    <x v="0"/>
    <x v="0"/>
    <x v="5"/>
    <x v="13"/>
    <n v="3.17"/>
  </r>
  <r>
    <x v="0"/>
    <x v="0"/>
    <x v="5"/>
    <x v="14"/>
    <n v="3.4"/>
  </r>
  <r>
    <x v="0"/>
    <x v="0"/>
    <x v="5"/>
    <x v="15"/>
    <n v="3.61"/>
  </r>
  <r>
    <x v="0"/>
    <x v="0"/>
    <x v="6"/>
    <x v="0"/>
    <n v="2.33"/>
  </r>
  <r>
    <x v="0"/>
    <x v="0"/>
    <x v="6"/>
    <x v="1"/>
    <n v="2.21"/>
  </r>
  <r>
    <x v="0"/>
    <x v="0"/>
    <x v="6"/>
    <x v="2"/>
    <n v="3.23"/>
  </r>
  <r>
    <x v="0"/>
    <x v="0"/>
    <x v="6"/>
    <x v="3"/>
    <n v="3.17"/>
  </r>
  <r>
    <x v="0"/>
    <x v="0"/>
    <x v="6"/>
    <x v="4"/>
    <n v="3.55"/>
  </r>
  <r>
    <x v="0"/>
    <x v="0"/>
    <x v="6"/>
    <x v="5"/>
    <n v="4.01"/>
  </r>
  <r>
    <x v="0"/>
    <x v="0"/>
    <x v="6"/>
    <x v="6"/>
    <n v="3.21"/>
  </r>
  <r>
    <x v="0"/>
    <x v="0"/>
    <x v="6"/>
    <x v="7"/>
    <n v="3.77"/>
  </r>
  <r>
    <x v="0"/>
    <x v="0"/>
    <x v="6"/>
    <x v="8"/>
    <n v="3.37"/>
  </r>
  <r>
    <x v="0"/>
    <x v="0"/>
    <x v="6"/>
    <x v="9"/>
    <n v="2.5299999999999998"/>
  </r>
  <r>
    <x v="0"/>
    <x v="0"/>
    <x v="6"/>
    <x v="10"/>
    <n v="2.66"/>
  </r>
  <r>
    <x v="0"/>
    <x v="0"/>
    <x v="6"/>
    <x v="11"/>
    <n v="2.4700000000000002"/>
  </r>
  <r>
    <x v="0"/>
    <x v="0"/>
    <x v="6"/>
    <x v="12"/>
    <n v="2.5499999999999998"/>
  </r>
  <r>
    <x v="0"/>
    <x v="0"/>
    <x v="6"/>
    <x v="13"/>
    <n v="3.17"/>
  </r>
  <r>
    <x v="0"/>
    <x v="0"/>
    <x v="6"/>
    <x v="14"/>
    <n v="3.4"/>
  </r>
  <r>
    <x v="0"/>
    <x v="0"/>
    <x v="6"/>
    <x v="15"/>
    <n v="3.61"/>
  </r>
  <r>
    <x v="0"/>
    <x v="0"/>
    <x v="7"/>
    <x v="0"/>
    <n v="2.33"/>
  </r>
  <r>
    <x v="0"/>
    <x v="0"/>
    <x v="7"/>
    <x v="1"/>
    <n v="2.21"/>
  </r>
  <r>
    <x v="0"/>
    <x v="0"/>
    <x v="7"/>
    <x v="2"/>
    <n v="3.23"/>
  </r>
  <r>
    <x v="0"/>
    <x v="0"/>
    <x v="7"/>
    <x v="3"/>
    <n v="3.17"/>
  </r>
  <r>
    <x v="0"/>
    <x v="0"/>
    <x v="7"/>
    <x v="4"/>
    <n v="3.55"/>
  </r>
  <r>
    <x v="0"/>
    <x v="0"/>
    <x v="7"/>
    <x v="5"/>
    <n v="4.01"/>
  </r>
  <r>
    <x v="0"/>
    <x v="0"/>
    <x v="7"/>
    <x v="6"/>
    <n v="3.21"/>
  </r>
  <r>
    <x v="0"/>
    <x v="0"/>
    <x v="7"/>
    <x v="7"/>
    <n v="3.77"/>
  </r>
  <r>
    <x v="0"/>
    <x v="0"/>
    <x v="7"/>
    <x v="8"/>
    <n v="3.37"/>
  </r>
  <r>
    <x v="0"/>
    <x v="0"/>
    <x v="7"/>
    <x v="9"/>
    <n v="2.5299999999999998"/>
  </r>
  <r>
    <x v="0"/>
    <x v="0"/>
    <x v="7"/>
    <x v="10"/>
    <n v="2.66"/>
  </r>
  <r>
    <x v="0"/>
    <x v="0"/>
    <x v="7"/>
    <x v="11"/>
    <n v="2.4700000000000002"/>
  </r>
  <r>
    <x v="0"/>
    <x v="0"/>
    <x v="7"/>
    <x v="12"/>
    <n v="2.5499999999999998"/>
  </r>
  <r>
    <x v="0"/>
    <x v="0"/>
    <x v="7"/>
    <x v="13"/>
    <n v="3.17"/>
  </r>
  <r>
    <x v="0"/>
    <x v="0"/>
    <x v="7"/>
    <x v="14"/>
    <n v="3.4"/>
  </r>
  <r>
    <x v="0"/>
    <x v="0"/>
    <x v="7"/>
    <x v="15"/>
    <n v="3.61"/>
  </r>
  <r>
    <x v="0"/>
    <x v="0"/>
    <x v="8"/>
    <x v="0"/>
    <n v="2.33"/>
  </r>
  <r>
    <x v="0"/>
    <x v="0"/>
    <x v="8"/>
    <x v="1"/>
    <n v="2.21"/>
  </r>
  <r>
    <x v="0"/>
    <x v="0"/>
    <x v="8"/>
    <x v="2"/>
    <n v="3.23"/>
  </r>
  <r>
    <x v="0"/>
    <x v="0"/>
    <x v="8"/>
    <x v="3"/>
    <n v="3.17"/>
  </r>
  <r>
    <x v="0"/>
    <x v="0"/>
    <x v="8"/>
    <x v="4"/>
    <n v="3.55"/>
  </r>
  <r>
    <x v="0"/>
    <x v="0"/>
    <x v="8"/>
    <x v="5"/>
    <n v="4.01"/>
  </r>
  <r>
    <x v="0"/>
    <x v="0"/>
    <x v="8"/>
    <x v="6"/>
    <n v="3.21"/>
  </r>
  <r>
    <x v="0"/>
    <x v="0"/>
    <x v="8"/>
    <x v="7"/>
    <n v="3.77"/>
  </r>
  <r>
    <x v="0"/>
    <x v="0"/>
    <x v="8"/>
    <x v="8"/>
    <n v="3.37"/>
  </r>
  <r>
    <x v="0"/>
    <x v="0"/>
    <x v="8"/>
    <x v="9"/>
    <n v="2.5299999999999998"/>
  </r>
  <r>
    <x v="0"/>
    <x v="0"/>
    <x v="8"/>
    <x v="10"/>
    <n v="2.66"/>
  </r>
  <r>
    <x v="0"/>
    <x v="0"/>
    <x v="8"/>
    <x v="11"/>
    <n v="2.4700000000000002"/>
  </r>
  <r>
    <x v="0"/>
    <x v="0"/>
    <x v="8"/>
    <x v="12"/>
    <n v="2.5499999999999998"/>
  </r>
  <r>
    <x v="0"/>
    <x v="0"/>
    <x v="8"/>
    <x v="13"/>
    <n v="3.17"/>
  </r>
  <r>
    <x v="0"/>
    <x v="0"/>
    <x v="8"/>
    <x v="14"/>
    <n v="3.4"/>
  </r>
  <r>
    <x v="0"/>
    <x v="0"/>
    <x v="8"/>
    <x v="15"/>
    <n v="3.61"/>
  </r>
  <r>
    <x v="1"/>
    <x v="0"/>
    <x v="0"/>
    <x v="0"/>
    <n v="40.15"/>
  </r>
  <r>
    <x v="1"/>
    <x v="0"/>
    <x v="0"/>
    <x v="1"/>
    <n v="69.540000000000006"/>
  </r>
  <r>
    <x v="1"/>
    <x v="0"/>
    <x v="0"/>
    <x v="2"/>
    <n v="56.23"/>
  </r>
  <r>
    <x v="1"/>
    <x v="0"/>
    <x v="0"/>
    <x v="3"/>
    <n v="53.55"/>
  </r>
  <r>
    <x v="1"/>
    <x v="0"/>
    <x v="0"/>
    <x v="4"/>
    <n v="61.46"/>
  </r>
  <r>
    <x v="1"/>
    <x v="0"/>
    <x v="0"/>
    <x v="5"/>
    <n v="61.02"/>
  </r>
  <r>
    <x v="1"/>
    <x v="0"/>
    <x v="0"/>
    <x v="6"/>
    <n v="46.27"/>
  </r>
  <r>
    <x v="1"/>
    <x v="0"/>
    <x v="0"/>
    <x v="7"/>
    <n v="56.63"/>
  </r>
  <r>
    <x v="1"/>
    <x v="0"/>
    <x v="0"/>
    <x v="8"/>
    <n v="65.239999999999995"/>
  </r>
  <r>
    <x v="1"/>
    <x v="0"/>
    <x v="0"/>
    <x v="9"/>
    <n v="72.08"/>
  </r>
  <r>
    <x v="1"/>
    <x v="0"/>
    <x v="0"/>
    <x v="10"/>
    <n v="72.209999999999994"/>
  </r>
  <r>
    <x v="1"/>
    <x v="0"/>
    <x v="0"/>
    <x v="11"/>
    <n v="67.099999999999994"/>
  </r>
  <r>
    <x v="1"/>
    <x v="0"/>
    <x v="0"/>
    <x v="12"/>
    <n v="67.75"/>
  </r>
  <r>
    <x v="1"/>
    <x v="0"/>
    <x v="0"/>
    <x v="13"/>
    <n v="87.71"/>
  </r>
  <r>
    <x v="1"/>
    <x v="0"/>
    <x v="0"/>
    <x v="14"/>
    <n v="89.7"/>
  </r>
  <r>
    <x v="1"/>
    <x v="0"/>
    <x v="0"/>
    <x v="15"/>
    <n v="65.72"/>
  </r>
  <r>
    <x v="1"/>
    <x v="0"/>
    <x v="1"/>
    <x v="0"/>
    <n v="31.98"/>
  </r>
  <r>
    <x v="1"/>
    <x v="0"/>
    <x v="1"/>
    <x v="1"/>
    <n v="51.58"/>
  </r>
  <r>
    <x v="1"/>
    <x v="0"/>
    <x v="1"/>
    <x v="2"/>
    <n v="42.59"/>
  </r>
  <r>
    <x v="1"/>
    <x v="0"/>
    <x v="1"/>
    <x v="3"/>
    <n v="42.07"/>
  </r>
  <r>
    <x v="1"/>
    <x v="0"/>
    <x v="1"/>
    <x v="4"/>
    <n v="47.08"/>
  </r>
  <r>
    <x v="1"/>
    <x v="0"/>
    <x v="1"/>
    <x v="5"/>
    <n v="62.47"/>
  </r>
  <r>
    <x v="1"/>
    <x v="0"/>
    <x v="1"/>
    <x v="6"/>
    <n v="48.41"/>
  </r>
  <r>
    <x v="1"/>
    <x v="0"/>
    <x v="1"/>
    <x v="7"/>
    <n v="58.34"/>
  </r>
  <r>
    <x v="1"/>
    <x v="0"/>
    <x v="1"/>
    <x v="8"/>
    <n v="64.98"/>
  </r>
  <r>
    <x v="1"/>
    <x v="0"/>
    <x v="1"/>
    <x v="9"/>
    <n v="71.08"/>
  </r>
  <r>
    <x v="1"/>
    <x v="0"/>
    <x v="1"/>
    <x v="10"/>
    <n v="68.94"/>
  </r>
  <r>
    <x v="1"/>
    <x v="0"/>
    <x v="1"/>
    <x v="11"/>
    <n v="64.33"/>
  </r>
  <r>
    <x v="1"/>
    <x v="0"/>
    <x v="1"/>
    <x v="12"/>
    <n v="65.959999999999994"/>
  </r>
  <r>
    <x v="1"/>
    <x v="0"/>
    <x v="1"/>
    <x v="13"/>
    <n v="72.69"/>
  </r>
  <r>
    <x v="1"/>
    <x v="0"/>
    <x v="1"/>
    <x v="14"/>
    <n v="76.209999999999994"/>
  </r>
  <r>
    <x v="1"/>
    <x v="0"/>
    <x v="1"/>
    <x v="15"/>
    <n v="48.96"/>
  </r>
  <r>
    <x v="1"/>
    <x v="0"/>
    <x v="2"/>
    <x v="0"/>
    <n v="41.91"/>
  </r>
  <r>
    <x v="1"/>
    <x v="0"/>
    <x v="2"/>
    <x v="1"/>
    <n v="68.63"/>
  </r>
  <r>
    <x v="1"/>
    <x v="0"/>
    <x v="2"/>
    <x v="2"/>
    <n v="58.13"/>
  </r>
  <r>
    <x v="1"/>
    <x v="0"/>
    <x v="2"/>
    <x v="3"/>
    <n v="56.94"/>
  </r>
  <r>
    <x v="1"/>
    <x v="0"/>
    <x v="2"/>
    <x v="4"/>
    <n v="63.79"/>
  </r>
  <r>
    <x v="1"/>
    <x v="0"/>
    <x v="2"/>
    <x v="5"/>
    <n v="72.510000000000005"/>
  </r>
  <r>
    <x v="1"/>
    <x v="0"/>
    <x v="2"/>
    <x v="6"/>
    <n v="58.07"/>
  </r>
  <r>
    <x v="1"/>
    <x v="0"/>
    <x v="2"/>
    <x v="7"/>
    <n v="68.2"/>
  </r>
  <r>
    <x v="1"/>
    <x v="0"/>
    <x v="2"/>
    <x v="8"/>
    <n v="66.19"/>
  </r>
  <r>
    <x v="1"/>
    <x v="0"/>
    <x v="2"/>
    <x v="9"/>
    <n v="72.48"/>
  </r>
  <r>
    <x v="1"/>
    <x v="0"/>
    <x v="2"/>
    <x v="10"/>
    <n v="59"/>
  </r>
  <r>
    <x v="1"/>
    <x v="0"/>
    <x v="2"/>
    <x v="11"/>
    <n v="55.05"/>
  </r>
  <r>
    <x v="1"/>
    <x v="0"/>
    <x v="2"/>
    <x v="12"/>
    <n v="56.75"/>
  </r>
  <r>
    <x v="1"/>
    <x v="0"/>
    <x v="2"/>
    <x v="13"/>
    <n v="52.12"/>
  </r>
  <r>
    <x v="1"/>
    <x v="0"/>
    <x v="2"/>
    <x v="14"/>
    <n v="55.81"/>
  </r>
  <r>
    <x v="1"/>
    <x v="0"/>
    <x v="2"/>
    <x v="15"/>
    <n v="64.94"/>
  </r>
  <r>
    <x v="1"/>
    <x v="0"/>
    <x v="3"/>
    <x v="0"/>
    <n v="43.62"/>
  </r>
  <r>
    <x v="1"/>
    <x v="0"/>
    <x v="3"/>
    <x v="1"/>
    <n v="41.32"/>
  </r>
  <r>
    <x v="1"/>
    <x v="0"/>
    <x v="3"/>
    <x v="2"/>
    <n v="60.47"/>
  </r>
  <r>
    <x v="1"/>
    <x v="0"/>
    <x v="3"/>
    <x v="3"/>
    <n v="59.24"/>
  </r>
  <r>
    <x v="1"/>
    <x v="0"/>
    <x v="3"/>
    <x v="4"/>
    <n v="66.349999999999994"/>
  </r>
  <r>
    <x v="1"/>
    <x v="0"/>
    <x v="3"/>
    <x v="5"/>
    <n v="75.05"/>
  </r>
  <r>
    <x v="1"/>
    <x v="0"/>
    <x v="3"/>
    <x v="6"/>
    <n v="60.08"/>
  </r>
  <r>
    <x v="1"/>
    <x v="0"/>
    <x v="3"/>
    <x v="7"/>
    <n v="70.569999999999993"/>
  </r>
  <r>
    <x v="1"/>
    <x v="0"/>
    <x v="3"/>
    <x v="8"/>
    <n v="62.97"/>
  </r>
  <r>
    <x v="1"/>
    <x v="0"/>
    <x v="3"/>
    <x v="9"/>
    <n v="47.31"/>
  </r>
  <r>
    <x v="1"/>
    <x v="0"/>
    <x v="3"/>
    <x v="10"/>
    <n v="49.83"/>
  </r>
  <r>
    <x v="1"/>
    <x v="0"/>
    <x v="3"/>
    <x v="11"/>
    <n v="46.14"/>
  </r>
  <r>
    <x v="1"/>
    <x v="0"/>
    <x v="3"/>
    <x v="12"/>
    <n v="47.8"/>
  </r>
  <r>
    <x v="1"/>
    <x v="0"/>
    <x v="3"/>
    <x v="13"/>
    <n v="59.23"/>
  </r>
  <r>
    <x v="1"/>
    <x v="0"/>
    <x v="3"/>
    <x v="14"/>
    <n v="63.55"/>
  </r>
  <r>
    <x v="1"/>
    <x v="0"/>
    <x v="3"/>
    <x v="15"/>
    <n v="67.569999999999993"/>
  </r>
  <r>
    <x v="1"/>
    <x v="0"/>
    <x v="4"/>
    <x v="0"/>
    <n v="43.62"/>
  </r>
  <r>
    <x v="1"/>
    <x v="0"/>
    <x v="4"/>
    <x v="1"/>
    <n v="41.32"/>
  </r>
  <r>
    <x v="1"/>
    <x v="0"/>
    <x v="4"/>
    <x v="2"/>
    <n v="60.47"/>
  </r>
  <r>
    <x v="1"/>
    <x v="0"/>
    <x v="4"/>
    <x v="3"/>
    <n v="59.24"/>
  </r>
  <r>
    <x v="1"/>
    <x v="0"/>
    <x v="4"/>
    <x v="4"/>
    <n v="66.349999999999994"/>
  </r>
  <r>
    <x v="1"/>
    <x v="0"/>
    <x v="4"/>
    <x v="5"/>
    <n v="75.05"/>
  </r>
  <r>
    <x v="1"/>
    <x v="0"/>
    <x v="4"/>
    <x v="6"/>
    <n v="60.08"/>
  </r>
  <r>
    <x v="1"/>
    <x v="0"/>
    <x v="4"/>
    <x v="7"/>
    <n v="70.569999999999993"/>
  </r>
  <r>
    <x v="1"/>
    <x v="0"/>
    <x v="4"/>
    <x v="8"/>
    <n v="62.98"/>
  </r>
  <r>
    <x v="1"/>
    <x v="0"/>
    <x v="4"/>
    <x v="9"/>
    <n v="47.32"/>
  </r>
  <r>
    <x v="1"/>
    <x v="0"/>
    <x v="4"/>
    <x v="10"/>
    <n v="49.84"/>
  </r>
  <r>
    <x v="1"/>
    <x v="0"/>
    <x v="4"/>
    <x v="11"/>
    <n v="46.14"/>
  </r>
  <r>
    <x v="1"/>
    <x v="0"/>
    <x v="4"/>
    <x v="12"/>
    <n v="47.81"/>
  </r>
  <r>
    <x v="1"/>
    <x v="0"/>
    <x v="4"/>
    <x v="13"/>
    <n v="59.23"/>
  </r>
  <r>
    <x v="1"/>
    <x v="0"/>
    <x v="4"/>
    <x v="14"/>
    <n v="63.55"/>
  </r>
  <r>
    <x v="1"/>
    <x v="0"/>
    <x v="4"/>
    <x v="15"/>
    <n v="67.569999999999993"/>
  </r>
  <r>
    <x v="1"/>
    <x v="0"/>
    <x v="5"/>
    <x v="0"/>
    <n v="43.62"/>
  </r>
  <r>
    <x v="1"/>
    <x v="0"/>
    <x v="5"/>
    <x v="1"/>
    <n v="41.32"/>
  </r>
  <r>
    <x v="1"/>
    <x v="0"/>
    <x v="5"/>
    <x v="2"/>
    <n v="60.47"/>
  </r>
  <r>
    <x v="1"/>
    <x v="0"/>
    <x v="5"/>
    <x v="3"/>
    <n v="59.24"/>
  </r>
  <r>
    <x v="1"/>
    <x v="0"/>
    <x v="5"/>
    <x v="4"/>
    <n v="66.349999999999994"/>
  </r>
  <r>
    <x v="1"/>
    <x v="0"/>
    <x v="5"/>
    <x v="5"/>
    <n v="75.05"/>
  </r>
  <r>
    <x v="1"/>
    <x v="0"/>
    <x v="5"/>
    <x v="6"/>
    <n v="60.08"/>
  </r>
  <r>
    <x v="1"/>
    <x v="0"/>
    <x v="5"/>
    <x v="7"/>
    <n v="70.569999999999993"/>
  </r>
  <r>
    <x v="1"/>
    <x v="0"/>
    <x v="5"/>
    <x v="8"/>
    <n v="62.98"/>
  </r>
  <r>
    <x v="1"/>
    <x v="0"/>
    <x v="5"/>
    <x v="9"/>
    <n v="47.32"/>
  </r>
  <r>
    <x v="1"/>
    <x v="0"/>
    <x v="5"/>
    <x v="10"/>
    <n v="49.84"/>
  </r>
  <r>
    <x v="1"/>
    <x v="0"/>
    <x v="5"/>
    <x v="11"/>
    <n v="46.14"/>
  </r>
  <r>
    <x v="1"/>
    <x v="0"/>
    <x v="5"/>
    <x v="12"/>
    <n v="47.81"/>
  </r>
  <r>
    <x v="1"/>
    <x v="0"/>
    <x v="5"/>
    <x v="13"/>
    <n v="59.23"/>
  </r>
  <r>
    <x v="1"/>
    <x v="0"/>
    <x v="5"/>
    <x v="14"/>
    <n v="63.55"/>
  </r>
  <r>
    <x v="1"/>
    <x v="0"/>
    <x v="5"/>
    <x v="15"/>
    <n v="67.569999999999993"/>
  </r>
  <r>
    <x v="1"/>
    <x v="0"/>
    <x v="6"/>
    <x v="0"/>
    <n v="43.62"/>
  </r>
  <r>
    <x v="1"/>
    <x v="0"/>
    <x v="6"/>
    <x v="1"/>
    <n v="41.32"/>
  </r>
  <r>
    <x v="1"/>
    <x v="0"/>
    <x v="6"/>
    <x v="2"/>
    <n v="60.47"/>
  </r>
  <r>
    <x v="1"/>
    <x v="0"/>
    <x v="6"/>
    <x v="3"/>
    <n v="59.24"/>
  </r>
  <r>
    <x v="1"/>
    <x v="0"/>
    <x v="6"/>
    <x v="4"/>
    <n v="66.349999999999994"/>
  </r>
  <r>
    <x v="1"/>
    <x v="0"/>
    <x v="6"/>
    <x v="5"/>
    <n v="75.05"/>
  </r>
  <r>
    <x v="1"/>
    <x v="0"/>
    <x v="6"/>
    <x v="6"/>
    <n v="60.08"/>
  </r>
  <r>
    <x v="1"/>
    <x v="0"/>
    <x v="6"/>
    <x v="7"/>
    <n v="70.569999999999993"/>
  </r>
  <r>
    <x v="1"/>
    <x v="0"/>
    <x v="6"/>
    <x v="8"/>
    <n v="62.98"/>
  </r>
  <r>
    <x v="1"/>
    <x v="0"/>
    <x v="6"/>
    <x v="9"/>
    <n v="47.32"/>
  </r>
  <r>
    <x v="1"/>
    <x v="0"/>
    <x v="6"/>
    <x v="10"/>
    <n v="49.84"/>
  </r>
  <r>
    <x v="1"/>
    <x v="0"/>
    <x v="6"/>
    <x v="11"/>
    <n v="46.14"/>
  </r>
  <r>
    <x v="1"/>
    <x v="0"/>
    <x v="6"/>
    <x v="12"/>
    <n v="47.81"/>
  </r>
  <r>
    <x v="1"/>
    <x v="0"/>
    <x v="6"/>
    <x v="13"/>
    <n v="59.23"/>
  </r>
  <r>
    <x v="1"/>
    <x v="0"/>
    <x v="6"/>
    <x v="14"/>
    <n v="63.55"/>
  </r>
  <r>
    <x v="1"/>
    <x v="0"/>
    <x v="6"/>
    <x v="15"/>
    <n v="67.569999999999993"/>
  </r>
  <r>
    <x v="1"/>
    <x v="0"/>
    <x v="7"/>
    <x v="0"/>
    <n v="43.62"/>
  </r>
  <r>
    <x v="1"/>
    <x v="0"/>
    <x v="7"/>
    <x v="1"/>
    <n v="41.32"/>
  </r>
  <r>
    <x v="1"/>
    <x v="0"/>
    <x v="7"/>
    <x v="2"/>
    <n v="60.47"/>
  </r>
  <r>
    <x v="1"/>
    <x v="0"/>
    <x v="7"/>
    <x v="3"/>
    <n v="59.24"/>
  </r>
  <r>
    <x v="1"/>
    <x v="0"/>
    <x v="7"/>
    <x v="4"/>
    <n v="66.349999999999994"/>
  </r>
  <r>
    <x v="1"/>
    <x v="0"/>
    <x v="7"/>
    <x v="5"/>
    <n v="75.05"/>
  </r>
  <r>
    <x v="1"/>
    <x v="0"/>
    <x v="7"/>
    <x v="6"/>
    <n v="60.08"/>
  </r>
  <r>
    <x v="1"/>
    <x v="0"/>
    <x v="7"/>
    <x v="7"/>
    <n v="70.569999999999993"/>
  </r>
  <r>
    <x v="1"/>
    <x v="0"/>
    <x v="7"/>
    <x v="8"/>
    <n v="62.98"/>
  </r>
  <r>
    <x v="1"/>
    <x v="0"/>
    <x v="7"/>
    <x v="9"/>
    <n v="47.32"/>
  </r>
  <r>
    <x v="1"/>
    <x v="0"/>
    <x v="7"/>
    <x v="10"/>
    <n v="49.84"/>
  </r>
  <r>
    <x v="1"/>
    <x v="0"/>
    <x v="7"/>
    <x v="11"/>
    <n v="46.14"/>
  </r>
  <r>
    <x v="1"/>
    <x v="0"/>
    <x v="7"/>
    <x v="12"/>
    <n v="47.81"/>
  </r>
  <r>
    <x v="1"/>
    <x v="0"/>
    <x v="7"/>
    <x v="13"/>
    <n v="59.23"/>
  </r>
  <r>
    <x v="1"/>
    <x v="0"/>
    <x v="7"/>
    <x v="14"/>
    <n v="63.55"/>
  </r>
  <r>
    <x v="1"/>
    <x v="0"/>
    <x v="7"/>
    <x v="15"/>
    <n v="67.569999999999993"/>
  </r>
  <r>
    <x v="1"/>
    <x v="0"/>
    <x v="8"/>
    <x v="0"/>
    <n v="43.62"/>
  </r>
  <r>
    <x v="1"/>
    <x v="0"/>
    <x v="8"/>
    <x v="1"/>
    <n v="41.32"/>
  </r>
  <r>
    <x v="1"/>
    <x v="0"/>
    <x v="8"/>
    <x v="2"/>
    <n v="60.47"/>
  </r>
  <r>
    <x v="1"/>
    <x v="0"/>
    <x v="8"/>
    <x v="3"/>
    <n v="59.24"/>
  </r>
  <r>
    <x v="1"/>
    <x v="0"/>
    <x v="8"/>
    <x v="4"/>
    <n v="66.349999999999994"/>
  </r>
  <r>
    <x v="1"/>
    <x v="0"/>
    <x v="8"/>
    <x v="5"/>
    <n v="75.05"/>
  </r>
  <r>
    <x v="1"/>
    <x v="0"/>
    <x v="8"/>
    <x v="6"/>
    <n v="60.08"/>
  </r>
  <r>
    <x v="1"/>
    <x v="0"/>
    <x v="8"/>
    <x v="7"/>
    <n v="70.569999999999993"/>
  </r>
  <r>
    <x v="1"/>
    <x v="0"/>
    <x v="8"/>
    <x v="8"/>
    <n v="62.98"/>
  </r>
  <r>
    <x v="1"/>
    <x v="0"/>
    <x v="8"/>
    <x v="9"/>
    <n v="47.32"/>
  </r>
  <r>
    <x v="1"/>
    <x v="0"/>
    <x v="8"/>
    <x v="10"/>
    <n v="49.84"/>
  </r>
  <r>
    <x v="1"/>
    <x v="0"/>
    <x v="8"/>
    <x v="11"/>
    <n v="46.14"/>
  </r>
  <r>
    <x v="1"/>
    <x v="0"/>
    <x v="8"/>
    <x v="12"/>
    <n v="47.81"/>
  </r>
  <r>
    <x v="1"/>
    <x v="0"/>
    <x v="8"/>
    <x v="13"/>
    <n v="59.23"/>
  </r>
  <r>
    <x v="1"/>
    <x v="0"/>
    <x v="8"/>
    <x v="14"/>
    <n v="63.55"/>
  </r>
  <r>
    <x v="1"/>
    <x v="0"/>
    <x v="8"/>
    <x v="15"/>
    <n v="67.569999999999993"/>
  </r>
  <r>
    <x v="0"/>
    <x v="1"/>
    <x v="0"/>
    <x v="0"/>
    <n v="1.07"/>
  </r>
  <r>
    <x v="0"/>
    <x v="1"/>
    <x v="0"/>
    <x v="1"/>
    <n v="1.51"/>
  </r>
  <r>
    <x v="0"/>
    <x v="1"/>
    <x v="0"/>
    <x v="2"/>
    <n v="1.38"/>
  </r>
  <r>
    <x v="0"/>
    <x v="1"/>
    <x v="0"/>
    <x v="3"/>
    <n v="1.33"/>
  </r>
  <r>
    <x v="0"/>
    <x v="1"/>
    <x v="0"/>
    <x v="4"/>
    <n v="1.48"/>
  </r>
  <r>
    <x v="0"/>
    <x v="1"/>
    <x v="0"/>
    <x v="5"/>
    <n v="1.63"/>
  </r>
  <r>
    <x v="0"/>
    <x v="1"/>
    <x v="0"/>
    <x v="6"/>
    <n v="1.36"/>
  </r>
  <r>
    <x v="0"/>
    <x v="1"/>
    <x v="0"/>
    <x v="7"/>
    <n v="1.5"/>
  </r>
  <r>
    <x v="0"/>
    <x v="1"/>
    <x v="0"/>
    <x v="8"/>
    <n v="1.87"/>
  </r>
  <r>
    <x v="0"/>
    <x v="1"/>
    <x v="0"/>
    <x v="9"/>
    <n v="1.99"/>
  </r>
  <r>
    <x v="0"/>
    <x v="1"/>
    <x v="0"/>
    <x v="10"/>
    <n v="1.9"/>
  </r>
  <r>
    <x v="0"/>
    <x v="1"/>
    <x v="0"/>
    <x v="11"/>
    <n v="1.78"/>
  </r>
  <r>
    <x v="0"/>
    <x v="1"/>
    <x v="0"/>
    <x v="12"/>
    <n v="1.79"/>
  </r>
  <r>
    <x v="0"/>
    <x v="1"/>
    <x v="0"/>
    <x v="13"/>
    <n v="2.31"/>
  </r>
  <r>
    <x v="0"/>
    <x v="1"/>
    <x v="0"/>
    <x v="14"/>
    <n v="2.44"/>
  </r>
  <r>
    <x v="0"/>
    <x v="1"/>
    <x v="0"/>
    <x v="15"/>
    <n v="1.39"/>
  </r>
  <r>
    <x v="0"/>
    <x v="1"/>
    <x v="1"/>
    <x v="0"/>
    <n v="1.26"/>
  </r>
  <r>
    <x v="0"/>
    <x v="1"/>
    <x v="1"/>
    <x v="1"/>
    <n v="1.69"/>
  </r>
  <r>
    <x v="0"/>
    <x v="1"/>
    <x v="1"/>
    <x v="2"/>
    <n v="1.57"/>
  </r>
  <r>
    <x v="0"/>
    <x v="1"/>
    <x v="1"/>
    <x v="3"/>
    <n v="1.51"/>
  </r>
  <r>
    <x v="0"/>
    <x v="1"/>
    <x v="1"/>
    <x v="4"/>
    <n v="1.66"/>
  </r>
  <r>
    <x v="0"/>
    <x v="1"/>
    <x v="1"/>
    <x v="5"/>
    <n v="1.6"/>
  </r>
  <r>
    <x v="0"/>
    <x v="1"/>
    <x v="1"/>
    <x v="6"/>
    <n v="1.38"/>
  </r>
  <r>
    <x v="0"/>
    <x v="1"/>
    <x v="1"/>
    <x v="7"/>
    <n v="1.48"/>
  </r>
  <r>
    <x v="0"/>
    <x v="1"/>
    <x v="1"/>
    <x v="8"/>
    <n v="1.99"/>
  </r>
  <r>
    <x v="0"/>
    <x v="1"/>
    <x v="1"/>
    <x v="9"/>
    <n v="2.1"/>
  </r>
  <r>
    <x v="0"/>
    <x v="1"/>
    <x v="1"/>
    <x v="10"/>
    <n v="1.83"/>
  </r>
  <r>
    <x v="0"/>
    <x v="1"/>
    <x v="1"/>
    <x v="11"/>
    <n v="1.73"/>
  </r>
  <r>
    <x v="0"/>
    <x v="1"/>
    <x v="1"/>
    <x v="12"/>
    <n v="1.74"/>
  </r>
  <r>
    <x v="0"/>
    <x v="1"/>
    <x v="1"/>
    <x v="13"/>
    <n v="2.4900000000000002"/>
  </r>
  <r>
    <x v="0"/>
    <x v="1"/>
    <x v="1"/>
    <x v="14"/>
    <n v="2.61"/>
  </r>
  <r>
    <x v="0"/>
    <x v="1"/>
    <x v="1"/>
    <x v="15"/>
    <n v="1.57"/>
  </r>
  <r>
    <x v="0"/>
    <x v="1"/>
    <x v="2"/>
    <x v="0"/>
    <n v="1"/>
  </r>
  <r>
    <x v="0"/>
    <x v="1"/>
    <x v="2"/>
    <x v="1"/>
    <n v="1.06"/>
  </r>
  <r>
    <x v="0"/>
    <x v="1"/>
    <x v="2"/>
    <x v="2"/>
    <n v="1"/>
  </r>
  <r>
    <x v="0"/>
    <x v="1"/>
    <x v="2"/>
    <x v="3"/>
    <n v="1"/>
  </r>
  <r>
    <x v="0"/>
    <x v="1"/>
    <x v="2"/>
    <x v="4"/>
    <n v="1.04"/>
  </r>
  <r>
    <x v="0"/>
    <x v="1"/>
    <x v="2"/>
    <x v="5"/>
    <n v="1.26"/>
  </r>
  <r>
    <x v="0"/>
    <x v="1"/>
    <x v="2"/>
    <x v="6"/>
    <n v="1.0900000000000001"/>
  </r>
  <r>
    <x v="0"/>
    <x v="1"/>
    <x v="2"/>
    <x v="7"/>
    <n v="1.17"/>
  </r>
  <r>
    <x v="0"/>
    <x v="1"/>
    <x v="2"/>
    <x v="8"/>
    <n v="1.08"/>
  </r>
  <r>
    <x v="0"/>
    <x v="1"/>
    <x v="2"/>
    <x v="9"/>
    <n v="1.1499999999999999"/>
  </r>
  <r>
    <x v="0"/>
    <x v="1"/>
    <x v="2"/>
    <x v="10"/>
    <n v="1.1100000000000001"/>
  </r>
  <r>
    <x v="0"/>
    <x v="1"/>
    <x v="2"/>
    <x v="11"/>
    <n v="1.05"/>
  </r>
  <r>
    <x v="0"/>
    <x v="1"/>
    <x v="2"/>
    <x v="12"/>
    <n v="1.06"/>
  </r>
  <r>
    <x v="0"/>
    <x v="1"/>
    <x v="2"/>
    <x v="13"/>
    <n v="1.1200000000000001"/>
  </r>
  <r>
    <x v="0"/>
    <x v="1"/>
    <x v="2"/>
    <x v="14"/>
    <n v="1.23"/>
  </r>
  <r>
    <x v="0"/>
    <x v="1"/>
    <x v="2"/>
    <x v="15"/>
    <n v="1"/>
  </r>
  <r>
    <x v="0"/>
    <x v="1"/>
    <x v="3"/>
    <x v="0"/>
    <n v="1"/>
  </r>
  <r>
    <x v="0"/>
    <x v="1"/>
    <x v="3"/>
    <x v="1"/>
    <n v="1"/>
  </r>
  <r>
    <x v="0"/>
    <x v="1"/>
    <x v="3"/>
    <x v="2"/>
    <n v="1"/>
  </r>
  <r>
    <x v="0"/>
    <x v="1"/>
    <x v="3"/>
    <x v="3"/>
    <n v="1"/>
  </r>
  <r>
    <x v="0"/>
    <x v="1"/>
    <x v="3"/>
    <x v="4"/>
    <n v="1.04"/>
  </r>
  <r>
    <x v="0"/>
    <x v="1"/>
    <x v="3"/>
    <x v="5"/>
    <n v="1.28"/>
  </r>
  <r>
    <x v="0"/>
    <x v="1"/>
    <x v="3"/>
    <x v="6"/>
    <n v="1.1100000000000001"/>
  </r>
  <r>
    <x v="0"/>
    <x v="1"/>
    <x v="3"/>
    <x v="7"/>
    <n v="1.19"/>
  </r>
  <r>
    <x v="0"/>
    <x v="1"/>
    <x v="3"/>
    <x v="8"/>
    <n v="1"/>
  </r>
  <r>
    <x v="0"/>
    <x v="1"/>
    <x v="3"/>
    <x v="9"/>
    <n v="1"/>
  </r>
  <r>
    <x v="0"/>
    <x v="1"/>
    <x v="3"/>
    <x v="10"/>
    <n v="1"/>
  </r>
  <r>
    <x v="0"/>
    <x v="1"/>
    <x v="3"/>
    <x v="11"/>
    <n v="1"/>
  </r>
  <r>
    <x v="0"/>
    <x v="1"/>
    <x v="3"/>
    <x v="12"/>
    <n v="1"/>
  </r>
  <r>
    <x v="0"/>
    <x v="1"/>
    <x v="3"/>
    <x v="13"/>
    <n v="1.07"/>
  </r>
  <r>
    <x v="0"/>
    <x v="1"/>
    <x v="3"/>
    <x v="14"/>
    <n v="1.18"/>
  </r>
  <r>
    <x v="0"/>
    <x v="1"/>
    <x v="3"/>
    <x v="15"/>
    <n v="1"/>
  </r>
  <r>
    <x v="0"/>
    <x v="1"/>
    <x v="4"/>
    <x v="0"/>
    <n v="1"/>
  </r>
  <r>
    <x v="0"/>
    <x v="1"/>
    <x v="4"/>
    <x v="1"/>
    <n v="1"/>
  </r>
  <r>
    <x v="0"/>
    <x v="1"/>
    <x v="4"/>
    <x v="2"/>
    <n v="1"/>
  </r>
  <r>
    <x v="0"/>
    <x v="1"/>
    <x v="4"/>
    <x v="3"/>
    <n v="1"/>
  </r>
  <r>
    <x v="0"/>
    <x v="1"/>
    <x v="4"/>
    <x v="4"/>
    <n v="1.04"/>
  </r>
  <r>
    <x v="0"/>
    <x v="1"/>
    <x v="4"/>
    <x v="5"/>
    <n v="1.28"/>
  </r>
  <r>
    <x v="0"/>
    <x v="1"/>
    <x v="4"/>
    <x v="6"/>
    <n v="1.1100000000000001"/>
  </r>
  <r>
    <x v="0"/>
    <x v="1"/>
    <x v="4"/>
    <x v="7"/>
    <n v="1.19"/>
  </r>
  <r>
    <x v="0"/>
    <x v="1"/>
    <x v="4"/>
    <x v="8"/>
    <n v="1"/>
  </r>
  <r>
    <x v="0"/>
    <x v="1"/>
    <x v="4"/>
    <x v="9"/>
    <n v="1"/>
  </r>
  <r>
    <x v="0"/>
    <x v="1"/>
    <x v="4"/>
    <x v="10"/>
    <n v="1"/>
  </r>
  <r>
    <x v="0"/>
    <x v="1"/>
    <x v="4"/>
    <x v="11"/>
    <n v="1"/>
  </r>
  <r>
    <x v="0"/>
    <x v="1"/>
    <x v="4"/>
    <x v="12"/>
    <n v="1"/>
  </r>
  <r>
    <x v="0"/>
    <x v="1"/>
    <x v="4"/>
    <x v="13"/>
    <n v="1.07"/>
  </r>
  <r>
    <x v="0"/>
    <x v="1"/>
    <x v="4"/>
    <x v="14"/>
    <n v="1.1499999999999999"/>
  </r>
  <r>
    <x v="0"/>
    <x v="1"/>
    <x v="4"/>
    <x v="15"/>
    <n v="1"/>
  </r>
  <r>
    <x v="0"/>
    <x v="1"/>
    <x v="5"/>
    <x v="0"/>
    <n v="1"/>
  </r>
  <r>
    <x v="0"/>
    <x v="1"/>
    <x v="5"/>
    <x v="1"/>
    <n v="1"/>
  </r>
  <r>
    <x v="0"/>
    <x v="1"/>
    <x v="5"/>
    <x v="2"/>
    <n v="1"/>
  </r>
  <r>
    <x v="0"/>
    <x v="1"/>
    <x v="5"/>
    <x v="3"/>
    <n v="1"/>
  </r>
  <r>
    <x v="0"/>
    <x v="1"/>
    <x v="5"/>
    <x v="4"/>
    <n v="1.04"/>
  </r>
  <r>
    <x v="0"/>
    <x v="1"/>
    <x v="5"/>
    <x v="5"/>
    <n v="1.28"/>
  </r>
  <r>
    <x v="0"/>
    <x v="1"/>
    <x v="5"/>
    <x v="6"/>
    <n v="1.1100000000000001"/>
  </r>
  <r>
    <x v="0"/>
    <x v="1"/>
    <x v="5"/>
    <x v="7"/>
    <n v="1.19"/>
  </r>
  <r>
    <x v="0"/>
    <x v="1"/>
    <x v="5"/>
    <x v="8"/>
    <n v="1"/>
  </r>
  <r>
    <x v="0"/>
    <x v="1"/>
    <x v="5"/>
    <x v="9"/>
    <n v="1"/>
  </r>
  <r>
    <x v="0"/>
    <x v="1"/>
    <x v="5"/>
    <x v="10"/>
    <n v="1"/>
  </r>
  <r>
    <x v="0"/>
    <x v="1"/>
    <x v="5"/>
    <x v="11"/>
    <n v="1"/>
  </r>
  <r>
    <x v="0"/>
    <x v="1"/>
    <x v="5"/>
    <x v="12"/>
    <n v="1"/>
  </r>
  <r>
    <x v="0"/>
    <x v="1"/>
    <x v="5"/>
    <x v="13"/>
    <n v="1.07"/>
  </r>
  <r>
    <x v="0"/>
    <x v="1"/>
    <x v="5"/>
    <x v="14"/>
    <n v="1.1499999999999999"/>
  </r>
  <r>
    <x v="0"/>
    <x v="1"/>
    <x v="5"/>
    <x v="15"/>
    <n v="1"/>
  </r>
  <r>
    <x v="0"/>
    <x v="1"/>
    <x v="6"/>
    <x v="0"/>
    <n v="1"/>
  </r>
  <r>
    <x v="0"/>
    <x v="1"/>
    <x v="6"/>
    <x v="1"/>
    <n v="1"/>
  </r>
  <r>
    <x v="0"/>
    <x v="1"/>
    <x v="6"/>
    <x v="2"/>
    <n v="1"/>
  </r>
  <r>
    <x v="0"/>
    <x v="1"/>
    <x v="6"/>
    <x v="3"/>
    <n v="1"/>
  </r>
  <r>
    <x v="0"/>
    <x v="1"/>
    <x v="6"/>
    <x v="4"/>
    <n v="1.04"/>
  </r>
  <r>
    <x v="0"/>
    <x v="1"/>
    <x v="6"/>
    <x v="5"/>
    <n v="1.28"/>
  </r>
  <r>
    <x v="0"/>
    <x v="1"/>
    <x v="6"/>
    <x v="6"/>
    <n v="1.1100000000000001"/>
  </r>
  <r>
    <x v="0"/>
    <x v="1"/>
    <x v="6"/>
    <x v="7"/>
    <n v="1.19"/>
  </r>
  <r>
    <x v="0"/>
    <x v="1"/>
    <x v="6"/>
    <x v="8"/>
    <n v="1"/>
  </r>
  <r>
    <x v="0"/>
    <x v="1"/>
    <x v="6"/>
    <x v="9"/>
    <n v="1"/>
  </r>
  <r>
    <x v="0"/>
    <x v="1"/>
    <x v="6"/>
    <x v="10"/>
    <n v="1"/>
  </r>
  <r>
    <x v="0"/>
    <x v="1"/>
    <x v="6"/>
    <x v="11"/>
    <n v="1"/>
  </r>
  <r>
    <x v="0"/>
    <x v="1"/>
    <x v="6"/>
    <x v="12"/>
    <n v="1"/>
  </r>
  <r>
    <x v="0"/>
    <x v="1"/>
    <x v="6"/>
    <x v="13"/>
    <n v="1.07"/>
  </r>
  <r>
    <x v="0"/>
    <x v="1"/>
    <x v="6"/>
    <x v="14"/>
    <n v="1.1499999999999999"/>
  </r>
  <r>
    <x v="0"/>
    <x v="1"/>
    <x v="6"/>
    <x v="15"/>
    <n v="1"/>
  </r>
  <r>
    <x v="0"/>
    <x v="1"/>
    <x v="7"/>
    <x v="0"/>
    <n v="1"/>
  </r>
  <r>
    <x v="0"/>
    <x v="1"/>
    <x v="7"/>
    <x v="1"/>
    <n v="1"/>
  </r>
  <r>
    <x v="0"/>
    <x v="1"/>
    <x v="7"/>
    <x v="2"/>
    <n v="1"/>
  </r>
  <r>
    <x v="0"/>
    <x v="1"/>
    <x v="7"/>
    <x v="3"/>
    <n v="1"/>
  </r>
  <r>
    <x v="0"/>
    <x v="1"/>
    <x v="7"/>
    <x v="4"/>
    <n v="1.04"/>
  </r>
  <r>
    <x v="0"/>
    <x v="1"/>
    <x v="7"/>
    <x v="5"/>
    <n v="1.28"/>
  </r>
  <r>
    <x v="0"/>
    <x v="1"/>
    <x v="7"/>
    <x v="6"/>
    <n v="1.1100000000000001"/>
  </r>
  <r>
    <x v="0"/>
    <x v="1"/>
    <x v="7"/>
    <x v="7"/>
    <n v="1.19"/>
  </r>
  <r>
    <x v="0"/>
    <x v="1"/>
    <x v="7"/>
    <x v="8"/>
    <n v="1"/>
  </r>
  <r>
    <x v="0"/>
    <x v="1"/>
    <x v="7"/>
    <x v="9"/>
    <n v="1"/>
  </r>
  <r>
    <x v="0"/>
    <x v="1"/>
    <x v="7"/>
    <x v="10"/>
    <n v="1"/>
  </r>
  <r>
    <x v="0"/>
    <x v="1"/>
    <x v="7"/>
    <x v="11"/>
    <n v="1"/>
  </r>
  <r>
    <x v="0"/>
    <x v="1"/>
    <x v="7"/>
    <x v="12"/>
    <n v="1"/>
  </r>
  <r>
    <x v="0"/>
    <x v="1"/>
    <x v="7"/>
    <x v="13"/>
    <n v="1.07"/>
  </r>
  <r>
    <x v="0"/>
    <x v="1"/>
    <x v="7"/>
    <x v="14"/>
    <n v="1.1499999999999999"/>
  </r>
  <r>
    <x v="0"/>
    <x v="1"/>
    <x v="7"/>
    <x v="15"/>
    <n v="1"/>
  </r>
  <r>
    <x v="0"/>
    <x v="1"/>
    <x v="8"/>
    <x v="0"/>
    <n v="1"/>
  </r>
  <r>
    <x v="0"/>
    <x v="1"/>
    <x v="8"/>
    <x v="1"/>
    <n v="1"/>
  </r>
  <r>
    <x v="0"/>
    <x v="1"/>
    <x v="8"/>
    <x v="2"/>
    <n v="1"/>
  </r>
  <r>
    <x v="0"/>
    <x v="1"/>
    <x v="8"/>
    <x v="3"/>
    <n v="1"/>
  </r>
  <r>
    <x v="0"/>
    <x v="1"/>
    <x v="8"/>
    <x v="4"/>
    <n v="1.04"/>
  </r>
  <r>
    <x v="0"/>
    <x v="1"/>
    <x v="8"/>
    <x v="5"/>
    <n v="1.28"/>
  </r>
  <r>
    <x v="0"/>
    <x v="1"/>
    <x v="8"/>
    <x v="6"/>
    <n v="1.1100000000000001"/>
  </r>
  <r>
    <x v="0"/>
    <x v="1"/>
    <x v="8"/>
    <x v="7"/>
    <n v="1.19"/>
  </r>
  <r>
    <x v="0"/>
    <x v="1"/>
    <x v="8"/>
    <x v="8"/>
    <n v="1"/>
  </r>
  <r>
    <x v="0"/>
    <x v="1"/>
    <x v="8"/>
    <x v="9"/>
    <n v="1"/>
  </r>
  <r>
    <x v="0"/>
    <x v="1"/>
    <x v="8"/>
    <x v="10"/>
    <n v="1"/>
  </r>
  <r>
    <x v="0"/>
    <x v="1"/>
    <x v="8"/>
    <x v="11"/>
    <n v="1"/>
  </r>
  <r>
    <x v="0"/>
    <x v="1"/>
    <x v="8"/>
    <x v="12"/>
    <n v="1"/>
  </r>
  <r>
    <x v="0"/>
    <x v="1"/>
    <x v="8"/>
    <x v="13"/>
    <n v="1.07"/>
  </r>
  <r>
    <x v="0"/>
    <x v="1"/>
    <x v="8"/>
    <x v="14"/>
    <n v="1.1499999999999999"/>
  </r>
  <r>
    <x v="0"/>
    <x v="1"/>
    <x v="8"/>
    <x v="15"/>
    <n v="1"/>
  </r>
  <r>
    <x v="1"/>
    <x v="1"/>
    <x v="0"/>
    <x v="0"/>
    <n v="20.059999999999999"/>
  </r>
  <r>
    <x v="1"/>
    <x v="1"/>
    <x v="0"/>
    <x v="1"/>
    <n v="28.34"/>
  </r>
  <r>
    <x v="1"/>
    <x v="1"/>
    <x v="0"/>
    <x v="2"/>
    <n v="25.77"/>
  </r>
  <r>
    <x v="1"/>
    <x v="1"/>
    <x v="0"/>
    <x v="3"/>
    <n v="24.81"/>
  </r>
  <r>
    <x v="1"/>
    <x v="1"/>
    <x v="0"/>
    <x v="4"/>
    <n v="27.64"/>
  </r>
  <r>
    <x v="1"/>
    <x v="1"/>
    <x v="0"/>
    <x v="5"/>
    <n v="30.5"/>
  </r>
  <r>
    <x v="1"/>
    <x v="1"/>
    <x v="0"/>
    <x v="6"/>
    <n v="25.53"/>
  </r>
  <r>
    <x v="1"/>
    <x v="1"/>
    <x v="0"/>
    <x v="7"/>
    <n v="28.03"/>
  </r>
  <r>
    <x v="1"/>
    <x v="1"/>
    <x v="0"/>
    <x v="8"/>
    <n v="34.9"/>
  </r>
  <r>
    <x v="1"/>
    <x v="1"/>
    <x v="0"/>
    <x v="9"/>
    <n v="37.229999999999997"/>
  </r>
  <r>
    <x v="1"/>
    <x v="1"/>
    <x v="0"/>
    <x v="10"/>
    <n v="35.479999999999997"/>
  </r>
  <r>
    <x v="1"/>
    <x v="1"/>
    <x v="0"/>
    <x v="11"/>
    <n v="33.340000000000003"/>
  </r>
  <r>
    <x v="1"/>
    <x v="1"/>
    <x v="0"/>
    <x v="12"/>
    <n v="33.43"/>
  </r>
  <r>
    <x v="1"/>
    <x v="1"/>
    <x v="0"/>
    <x v="13"/>
    <n v="43.22"/>
  </r>
  <r>
    <x v="1"/>
    <x v="1"/>
    <x v="0"/>
    <x v="14"/>
    <n v="45.65"/>
  </r>
  <r>
    <x v="1"/>
    <x v="1"/>
    <x v="0"/>
    <x v="15"/>
    <n v="25.93"/>
  </r>
  <r>
    <x v="1"/>
    <x v="1"/>
    <x v="1"/>
    <x v="0"/>
    <n v="23.49"/>
  </r>
  <r>
    <x v="1"/>
    <x v="1"/>
    <x v="1"/>
    <x v="1"/>
    <n v="31.67"/>
  </r>
  <r>
    <x v="1"/>
    <x v="1"/>
    <x v="1"/>
    <x v="2"/>
    <n v="29.35"/>
  </r>
  <r>
    <x v="1"/>
    <x v="1"/>
    <x v="1"/>
    <x v="3"/>
    <n v="28.34"/>
  </r>
  <r>
    <x v="1"/>
    <x v="1"/>
    <x v="1"/>
    <x v="4"/>
    <n v="31"/>
  </r>
  <r>
    <x v="1"/>
    <x v="1"/>
    <x v="1"/>
    <x v="5"/>
    <n v="29.97"/>
  </r>
  <r>
    <x v="1"/>
    <x v="1"/>
    <x v="1"/>
    <x v="6"/>
    <n v="25.67"/>
  </r>
  <r>
    <x v="1"/>
    <x v="1"/>
    <x v="1"/>
    <x v="7"/>
    <n v="27.76"/>
  </r>
  <r>
    <x v="1"/>
    <x v="1"/>
    <x v="1"/>
    <x v="8"/>
    <n v="37.22"/>
  </r>
  <r>
    <x v="1"/>
    <x v="1"/>
    <x v="1"/>
    <x v="9"/>
    <n v="39.380000000000003"/>
  </r>
  <r>
    <x v="1"/>
    <x v="1"/>
    <x v="1"/>
    <x v="10"/>
    <n v="34.21"/>
  </r>
  <r>
    <x v="1"/>
    <x v="1"/>
    <x v="1"/>
    <x v="11"/>
    <n v="32.46"/>
  </r>
  <r>
    <x v="1"/>
    <x v="1"/>
    <x v="1"/>
    <x v="12"/>
    <n v="32.5"/>
  </r>
  <r>
    <x v="1"/>
    <x v="1"/>
    <x v="1"/>
    <x v="13"/>
    <n v="46.53"/>
  </r>
  <r>
    <x v="1"/>
    <x v="1"/>
    <x v="1"/>
    <x v="14"/>
    <n v="48.8"/>
  </r>
  <r>
    <x v="1"/>
    <x v="1"/>
    <x v="1"/>
    <x v="15"/>
    <n v="29.37"/>
  </r>
  <r>
    <x v="1"/>
    <x v="1"/>
    <x v="2"/>
    <x v="0"/>
    <n v="14.75"/>
  </r>
  <r>
    <x v="1"/>
    <x v="1"/>
    <x v="2"/>
    <x v="1"/>
    <n v="19.77"/>
  </r>
  <r>
    <x v="1"/>
    <x v="1"/>
    <x v="2"/>
    <x v="2"/>
    <n v="18.39"/>
  </r>
  <r>
    <x v="1"/>
    <x v="1"/>
    <x v="2"/>
    <x v="3"/>
    <n v="17.79"/>
  </r>
  <r>
    <x v="1"/>
    <x v="1"/>
    <x v="2"/>
    <x v="4"/>
    <n v="19.37"/>
  </r>
  <r>
    <x v="1"/>
    <x v="1"/>
    <x v="2"/>
    <x v="5"/>
    <n v="23.52"/>
  </r>
  <r>
    <x v="1"/>
    <x v="1"/>
    <x v="2"/>
    <x v="6"/>
    <n v="20.41"/>
  </r>
  <r>
    <x v="1"/>
    <x v="1"/>
    <x v="2"/>
    <x v="7"/>
    <n v="21.86"/>
  </r>
  <r>
    <x v="1"/>
    <x v="1"/>
    <x v="2"/>
    <x v="8"/>
    <n v="20.23"/>
  </r>
  <r>
    <x v="1"/>
    <x v="1"/>
    <x v="2"/>
    <x v="9"/>
    <n v="21.49"/>
  </r>
  <r>
    <x v="1"/>
    <x v="1"/>
    <x v="2"/>
    <x v="10"/>
    <n v="20.78"/>
  </r>
  <r>
    <x v="1"/>
    <x v="1"/>
    <x v="2"/>
    <x v="11"/>
    <n v="19.66"/>
  </r>
  <r>
    <x v="1"/>
    <x v="1"/>
    <x v="2"/>
    <x v="12"/>
    <n v="19.739999999999998"/>
  </r>
  <r>
    <x v="1"/>
    <x v="1"/>
    <x v="2"/>
    <x v="13"/>
    <n v="20.96"/>
  </r>
  <r>
    <x v="1"/>
    <x v="1"/>
    <x v="2"/>
    <x v="14"/>
    <n v="22.36"/>
  </r>
  <r>
    <x v="1"/>
    <x v="1"/>
    <x v="2"/>
    <x v="15"/>
    <n v="18.34"/>
  </r>
  <r>
    <x v="1"/>
    <x v="1"/>
    <x v="3"/>
    <x v="0"/>
    <n v="14.87"/>
  </r>
  <r>
    <x v="1"/>
    <x v="1"/>
    <x v="3"/>
    <x v="1"/>
    <n v="15.98"/>
  </r>
  <r>
    <x v="1"/>
    <x v="1"/>
    <x v="3"/>
    <x v="2"/>
    <n v="18.54"/>
  </r>
  <r>
    <x v="1"/>
    <x v="1"/>
    <x v="3"/>
    <x v="3"/>
    <n v="17.940000000000001"/>
  </r>
  <r>
    <x v="1"/>
    <x v="1"/>
    <x v="3"/>
    <x v="4"/>
    <n v="19.54"/>
  </r>
  <r>
    <x v="1"/>
    <x v="1"/>
    <x v="3"/>
    <x v="5"/>
    <n v="23.92"/>
  </r>
  <r>
    <x v="1"/>
    <x v="1"/>
    <x v="3"/>
    <x v="6"/>
    <n v="20.75"/>
  </r>
  <r>
    <x v="1"/>
    <x v="1"/>
    <x v="3"/>
    <x v="7"/>
    <n v="22.24"/>
  </r>
  <r>
    <x v="1"/>
    <x v="1"/>
    <x v="3"/>
    <x v="8"/>
    <n v="18.04"/>
  </r>
  <r>
    <x v="1"/>
    <x v="1"/>
    <x v="3"/>
    <x v="9"/>
    <n v="18.02"/>
  </r>
  <r>
    <x v="1"/>
    <x v="1"/>
    <x v="3"/>
    <x v="10"/>
    <n v="18.59"/>
  </r>
  <r>
    <x v="1"/>
    <x v="1"/>
    <x v="3"/>
    <x v="11"/>
    <n v="17.57"/>
  </r>
  <r>
    <x v="1"/>
    <x v="1"/>
    <x v="3"/>
    <x v="12"/>
    <n v="17.649999999999999"/>
  </r>
  <r>
    <x v="1"/>
    <x v="1"/>
    <x v="3"/>
    <x v="13"/>
    <n v="19.95"/>
  </r>
  <r>
    <x v="1"/>
    <x v="1"/>
    <x v="3"/>
    <x v="14"/>
    <n v="21.44"/>
  </r>
  <r>
    <x v="1"/>
    <x v="1"/>
    <x v="3"/>
    <x v="15"/>
    <n v="18.5"/>
  </r>
  <r>
    <x v="1"/>
    <x v="1"/>
    <x v="4"/>
    <x v="0"/>
    <n v="14.87"/>
  </r>
  <r>
    <x v="1"/>
    <x v="1"/>
    <x v="4"/>
    <x v="1"/>
    <n v="15.98"/>
  </r>
  <r>
    <x v="1"/>
    <x v="1"/>
    <x v="4"/>
    <x v="2"/>
    <n v="18.54"/>
  </r>
  <r>
    <x v="1"/>
    <x v="1"/>
    <x v="4"/>
    <x v="3"/>
    <n v="17.940000000000001"/>
  </r>
  <r>
    <x v="1"/>
    <x v="1"/>
    <x v="4"/>
    <x v="4"/>
    <n v="19.55"/>
  </r>
  <r>
    <x v="1"/>
    <x v="1"/>
    <x v="4"/>
    <x v="5"/>
    <n v="23.93"/>
  </r>
  <r>
    <x v="1"/>
    <x v="1"/>
    <x v="4"/>
    <x v="6"/>
    <n v="20.76"/>
  </r>
  <r>
    <x v="1"/>
    <x v="1"/>
    <x v="4"/>
    <x v="7"/>
    <n v="22.24"/>
  </r>
  <r>
    <x v="1"/>
    <x v="1"/>
    <x v="4"/>
    <x v="8"/>
    <n v="18.04"/>
  </r>
  <r>
    <x v="1"/>
    <x v="1"/>
    <x v="4"/>
    <x v="9"/>
    <n v="18.02"/>
  </r>
  <r>
    <x v="1"/>
    <x v="1"/>
    <x v="4"/>
    <x v="10"/>
    <n v="18.59"/>
  </r>
  <r>
    <x v="1"/>
    <x v="1"/>
    <x v="4"/>
    <x v="11"/>
    <n v="17.57"/>
  </r>
  <r>
    <x v="1"/>
    <x v="1"/>
    <x v="4"/>
    <x v="12"/>
    <n v="17.649999999999999"/>
  </r>
  <r>
    <x v="1"/>
    <x v="1"/>
    <x v="4"/>
    <x v="13"/>
    <n v="19.95"/>
  </r>
  <r>
    <x v="1"/>
    <x v="1"/>
    <x v="4"/>
    <x v="14"/>
    <n v="21.44"/>
  </r>
  <r>
    <x v="1"/>
    <x v="1"/>
    <x v="4"/>
    <x v="15"/>
    <n v="18.5"/>
  </r>
  <r>
    <x v="1"/>
    <x v="1"/>
    <x v="5"/>
    <x v="0"/>
    <n v="14.87"/>
  </r>
  <r>
    <x v="1"/>
    <x v="1"/>
    <x v="5"/>
    <x v="1"/>
    <n v="15.98"/>
  </r>
  <r>
    <x v="1"/>
    <x v="1"/>
    <x v="5"/>
    <x v="2"/>
    <n v="18.54"/>
  </r>
  <r>
    <x v="1"/>
    <x v="1"/>
    <x v="5"/>
    <x v="3"/>
    <n v="17.940000000000001"/>
  </r>
  <r>
    <x v="1"/>
    <x v="1"/>
    <x v="5"/>
    <x v="4"/>
    <n v="19.55"/>
  </r>
  <r>
    <x v="1"/>
    <x v="1"/>
    <x v="5"/>
    <x v="5"/>
    <n v="23.93"/>
  </r>
  <r>
    <x v="1"/>
    <x v="1"/>
    <x v="5"/>
    <x v="6"/>
    <n v="20.76"/>
  </r>
  <r>
    <x v="1"/>
    <x v="1"/>
    <x v="5"/>
    <x v="7"/>
    <n v="22.24"/>
  </r>
  <r>
    <x v="1"/>
    <x v="1"/>
    <x v="5"/>
    <x v="8"/>
    <n v="18.04"/>
  </r>
  <r>
    <x v="1"/>
    <x v="1"/>
    <x v="5"/>
    <x v="9"/>
    <n v="18.02"/>
  </r>
  <r>
    <x v="1"/>
    <x v="1"/>
    <x v="5"/>
    <x v="10"/>
    <n v="18.59"/>
  </r>
  <r>
    <x v="1"/>
    <x v="1"/>
    <x v="5"/>
    <x v="11"/>
    <n v="17.57"/>
  </r>
  <r>
    <x v="1"/>
    <x v="1"/>
    <x v="5"/>
    <x v="12"/>
    <n v="17.649999999999999"/>
  </r>
  <r>
    <x v="1"/>
    <x v="1"/>
    <x v="5"/>
    <x v="13"/>
    <n v="19.95"/>
  </r>
  <r>
    <x v="1"/>
    <x v="1"/>
    <x v="5"/>
    <x v="14"/>
    <n v="21.44"/>
  </r>
  <r>
    <x v="1"/>
    <x v="1"/>
    <x v="5"/>
    <x v="15"/>
    <n v="18.5"/>
  </r>
  <r>
    <x v="1"/>
    <x v="1"/>
    <x v="6"/>
    <x v="0"/>
    <n v="14.87"/>
  </r>
  <r>
    <x v="1"/>
    <x v="1"/>
    <x v="6"/>
    <x v="1"/>
    <n v="15.98"/>
  </r>
  <r>
    <x v="1"/>
    <x v="1"/>
    <x v="6"/>
    <x v="2"/>
    <n v="18.54"/>
  </r>
  <r>
    <x v="1"/>
    <x v="1"/>
    <x v="6"/>
    <x v="3"/>
    <n v="17.940000000000001"/>
  </r>
  <r>
    <x v="1"/>
    <x v="1"/>
    <x v="6"/>
    <x v="4"/>
    <n v="19.55"/>
  </r>
  <r>
    <x v="1"/>
    <x v="1"/>
    <x v="6"/>
    <x v="5"/>
    <n v="23.93"/>
  </r>
  <r>
    <x v="1"/>
    <x v="1"/>
    <x v="6"/>
    <x v="6"/>
    <n v="20.76"/>
  </r>
  <r>
    <x v="1"/>
    <x v="1"/>
    <x v="6"/>
    <x v="7"/>
    <n v="22.24"/>
  </r>
  <r>
    <x v="1"/>
    <x v="1"/>
    <x v="6"/>
    <x v="8"/>
    <n v="18.04"/>
  </r>
  <r>
    <x v="1"/>
    <x v="1"/>
    <x v="6"/>
    <x v="9"/>
    <n v="18.02"/>
  </r>
  <r>
    <x v="1"/>
    <x v="1"/>
    <x v="6"/>
    <x v="10"/>
    <n v="18.59"/>
  </r>
  <r>
    <x v="1"/>
    <x v="1"/>
    <x v="6"/>
    <x v="11"/>
    <n v="17.57"/>
  </r>
  <r>
    <x v="1"/>
    <x v="1"/>
    <x v="6"/>
    <x v="12"/>
    <n v="17.649999999999999"/>
  </r>
  <r>
    <x v="1"/>
    <x v="1"/>
    <x v="6"/>
    <x v="13"/>
    <n v="19.95"/>
  </r>
  <r>
    <x v="1"/>
    <x v="1"/>
    <x v="6"/>
    <x v="14"/>
    <n v="21.44"/>
  </r>
  <r>
    <x v="1"/>
    <x v="1"/>
    <x v="6"/>
    <x v="15"/>
    <n v="18.5"/>
  </r>
  <r>
    <x v="1"/>
    <x v="1"/>
    <x v="7"/>
    <x v="0"/>
    <n v="14.87"/>
  </r>
  <r>
    <x v="1"/>
    <x v="1"/>
    <x v="7"/>
    <x v="1"/>
    <n v="15.98"/>
  </r>
  <r>
    <x v="1"/>
    <x v="1"/>
    <x v="7"/>
    <x v="2"/>
    <n v="18.54"/>
  </r>
  <r>
    <x v="1"/>
    <x v="1"/>
    <x v="7"/>
    <x v="3"/>
    <n v="17.940000000000001"/>
  </r>
  <r>
    <x v="1"/>
    <x v="1"/>
    <x v="7"/>
    <x v="4"/>
    <n v="19.55"/>
  </r>
  <r>
    <x v="1"/>
    <x v="1"/>
    <x v="7"/>
    <x v="5"/>
    <n v="23.93"/>
  </r>
  <r>
    <x v="1"/>
    <x v="1"/>
    <x v="7"/>
    <x v="6"/>
    <n v="20.76"/>
  </r>
  <r>
    <x v="1"/>
    <x v="1"/>
    <x v="7"/>
    <x v="7"/>
    <n v="22.24"/>
  </r>
  <r>
    <x v="1"/>
    <x v="1"/>
    <x v="7"/>
    <x v="8"/>
    <n v="18.04"/>
  </r>
  <r>
    <x v="1"/>
    <x v="1"/>
    <x v="7"/>
    <x v="9"/>
    <n v="18.02"/>
  </r>
  <r>
    <x v="1"/>
    <x v="1"/>
    <x v="7"/>
    <x v="10"/>
    <n v="18.59"/>
  </r>
  <r>
    <x v="1"/>
    <x v="1"/>
    <x v="7"/>
    <x v="11"/>
    <n v="17.57"/>
  </r>
  <r>
    <x v="1"/>
    <x v="1"/>
    <x v="7"/>
    <x v="12"/>
    <n v="17.649999999999999"/>
  </r>
  <r>
    <x v="1"/>
    <x v="1"/>
    <x v="7"/>
    <x v="13"/>
    <n v="19.95"/>
  </r>
  <r>
    <x v="1"/>
    <x v="1"/>
    <x v="7"/>
    <x v="14"/>
    <n v="21.44"/>
  </r>
  <r>
    <x v="1"/>
    <x v="1"/>
    <x v="7"/>
    <x v="15"/>
    <n v="18.5"/>
  </r>
  <r>
    <x v="1"/>
    <x v="1"/>
    <x v="8"/>
    <x v="0"/>
    <n v="14.87"/>
  </r>
  <r>
    <x v="1"/>
    <x v="1"/>
    <x v="8"/>
    <x v="1"/>
    <n v="15.98"/>
  </r>
  <r>
    <x v="1"/>
    <x v="1"/>
    <x v="8"/>
    <x v="2"/>
    <n v="18.54"/>
  </r>
  <r>
    <x v="1"/>
    <x v="1"/>
    <x v="8"/>
    <x v="3"/>
    <n v="17.940000000000001"/>
  </r>
  <r>
    <x v="1"/>
    <x v="1"/>
    <x v="8"/>
    <x v="4"/>
    <n v="19.55"/>
  </r>
  <r>
    <x v="1"/>
    <x v="1"/>
    <x v="8"/>
    <x v="5"/>
    <n v="23.93"/>
  </r>
  <r>
    <x v="1"/>
    <x v="1"/>
    <x v="8"/>
    <x v="6"/>
    <n v="20.76"/>
  </r>
  <r>
    <x v="1"/>
    <x v="1"/>
    <x v="8"/>
    <x v="7"/>
    <n v="22.24"/>
  </r>
  <r>
    <x v="1"/>
    <x v="1"/>
    <x v="8"/>
    <x v="8"/>
    <n v="18.04"/>
  </r>
  <r>
    <x v="1"/>
    <x v="1"/>
    <x v="8"/>
    <x v="9"/>
    <n v="18.02"/>
  </r>
  <r>
    <x v="1"/>
    <x v="1"/>
    <x v="8"/>
    <x v="10"/>
    <n v="18.59"/>
  </r>
  <r>
    <x v="1"/>
    <x v="1"/>
    <x v="8"/>
    <x v="11"/>
    <n v="17.57"/>
  </r>
  <r>
    <x v="1"/>
    <x v="1"/>
    <x v="8"/>
    <x v="12"/>
    <n v="17.649999999999999"/>
  </r>
  <r>
    <x v="1"/>
    <x v="1"/>
    <x v="8"/>
    <x v="13"/>
    <n v="19.95"/>
  </r>
  <r>
    <x v="1"/>
    <x v="1"/>
    <x v="8"/>
    <x v="14"/>
    <n v="21.44"/>
  </r>
  <r>
    <x v="1"/>
    <x v="1"/>
    <x v="8"/>
    <x v="15"/>
    <n v="18.5"/>
  </r>
  <r>
    <x v="0"/>
    <x v="2"/>
    <x v="9"/>
    <x v="16"/>
    <n v="3.5"/>
  </r>
  <r>
    <x v="0"/>
    <x v="2"/>
    <x v="10"/>
    <x v="16"/>
    <n v="3.5"/>
  </r>
  <r>
    <x v="0"/>
    <x v="2"/>
    <x v="11"/>
    <x v="16"/>
    <n v="3.5"/>
  </r>
  <r>
    <x v="0"/>
    <x v="2"/>
    <x v="12"/>
    <x v="16"/>
    <n v="3.5"/>
  </r>
  <r>
    <x v="0"/>
    <x v="2"/>
    <x v="13"/>
    <x v="16"/>
    <n v="3.5"/>
  </r>
  <r>
    <x v="1"/>
    <x v="2"/>
    <x v="9"/>
    <x v="16"/>
    <n v="55"/>
  </r>
  <r>
    <x v="1"/>
    <x v="2"/>
    <x v="10"/>
    <x v="16"/>
    <n v="55"/>
  </r>
  <r>
    <x v="1"/>
    <x v="2"/>
    <x v="11"/>
    <x v="16"/>
    <n v="55"/>
  </r>
  <r>
    <x v="1"/>
    <x v="2"/>
    <x v="12"/>
    <x v="16"/>
    <n v="55"/>
  </r>
  <r>
    <x v="1"/>
    <x v="2"/>
    <x v="13"/>
    <x v="16"/>
    <n v="55"/>
  </r>
  <r>
    <x v="0"/>
    <x v="0"/>
    <x v="0"/>
    <x v="0"/>
    <n v="2.15"/>
  </r>
  <r>
    <x v="0"/>
    <x v="0"/>
    <x v="0"/>
    <x v="1"/>
    <n v="3.72"/>
  </r>
  <r>
    <x v="0"/>
    <x v="0"/>
    <x v="0"/>
    <x v="2"/>
    <n v="3"/>
  </r>
  <r>
    <x v="0"/>
    <x v="0"/>
    <x v="0"/>
    <x v="3"/>
    <n v="2.86"/>
  </r>
  <r>
    <x v="0"/>
    <x v="0"/>
    <x v="0"/>
    <x v="4"/>
    <n v="3.28"/>
  </r>
  <r>
    <x v="0"/>
    <x v="0"/>
    <x v="0"/>
    <x v="5"/>
    <n v="3.26"/>
  </r>
  <r>
    <x v="0"/>
    <x v="0"/>
    <x v="0"/>
    <x v="6"/>
    <n v="2.4700000000000002"/>
  </r>
  <r>
    <x v="0"/>
    <x v="0"/>
    <x v="0"/>
    <x v="7"/>
    <n v="3.03"/>
  </r>
  <r>
    <x v="0"/>
    <x v="0"/>
    <x v="0"/>
    <x v="8"/>
    <n v="3.49"/>
  </r>
  <r>
    <x v="0"/>
    <x v="0"/>
    <x v="0"/>
    <x v="9"/>
    <n v="3.85"/>
  </r>
  <r>
    <x v="0"/>
    <x v="0"/>
    <x v="0"/>
    <x v="10"/>
    <n v="3.82"/>
  </r>
  <r>
    <x v="0"/>
    <x v="0"/>
    <x v="0"/>
    <x v="11"/>
    <n v="3.59"/>
  </r>
  <r>
    <x v="0"/>
    <x v="0"/>
    <x v="0"/>
    <x v="12"/>
    <n v="3.62"/>
  </r>
  <r>
    <x v="0"/>
    <x v="0"/>
    <x v="0"/>
    <x v="13"/>
    <n v="5.55"/>
  </r>
  <r>
    <x v="0"/>
    <x v="0"/>
    <x v="0"/>
    <x v="14"/>
    <n v="6.4"/>
  </r>
  <r>
    <x v="0"/>
    <x v="0"/>
    <x v="0"/>
    <x v="15"/>
    <n v="3.51"/>
  </r>
  <r>
    <x v="0"/>
    <x v="0"/>
    <x v="1"/>
    <x v="0"/>
    <n v="1.71"/>
  </r>
  <r>
    <x v="0"/>
    <x v="0"/>
    <x v="1"/>
    <x v="1"/>
    <n v="2.76"/>
  </r>
  <r>
    <x v="0"/>
    <x v="0"/>
    <x v="1"/>
    <x v="2"/>
    <n v="2.2799999999999998"/>
  </r>
  <r>
    <x v="0"/>
    <x v="0"/>
    <x v="1"/>
    <x v="3"/>
    <n v="2.25"/>
  </r>
  <r>
    <x v="0"/>
    <x v="0"/>
    <x v="1"/>
    <x v="4"/>
    <n v="2.52"/>
  </r>
  <r>
    <x v="0"/>
    <x v="0"/>
    <x v="1"/>
    <x v="5"/>
    <n v="3.34"/>
  </r>
  <r>
    <x v="0"/>
    <x v="0"/>
    <x v="1"/>
    <x v="6"/>
    <n v="2.59"/>
  </r>
  <r>
    <x v="0"/>
    <x v="0"/>
    <x v="1"/>
    <x v="7"/>
    <n v="3.12"/>
  </r>
  <r>
    <x v="0"/>
    <x v="0"/>
    <x v="1"/>
    <x v="8"/>
    <n v="3.47"/>
  </r>
  <r>
    <x v="0"/>
    <x v="0"/>
    <x v="1"/>
    <x v="9"/>
    <n v="3.8"/>
  </r>
  <r>
    <x v="0"/>
    <x v="0"/>
    <x v="1"/>
    <x v="10"/>
    <n v="3.68"/>
  </r>
  <r>
    <x v="0"/>
    <x v="0"/>
    <x v="1"/>
    <x v="11"/>
    <n v="3.44"/>
  </r>
  <r>
    <x v="0"/>
    <x v="0"/>
    <x v="1"/>
    <x v="12"/>
    <n v="3.52"/>
  </r>
  <r>
    <x v="0"/>
    <x v="0"/>
    <x v="1"/>
    <x v="13"/>
    <n v="3.88"/>
  </r>
  <r>
    <x v="0"/>
    <x v="0"/>
    <x v="1"/>
    <x v="14"/>
    <n v="4.26"/>
  </r>
  <r>
    <x v="0"/>
    <x v="0"/>
    <x v="1"/>
    <x v="15"/>
    <n v="2.62"/>
  </r>
  <r>
    <x v="0"/>
    <x v="0"/>
    <x v="2"/>
    <x v="0"/>
    <n v="2.2400000000000002"/>
  </r>
  <r>
    <x v="0"/>
    <x v="0"/>
    <x v="2"/>
    <x v="1"/>
    <n v="3.67"/>
  </r>
  <r>
    <x v="0"/>
    <x v="0"/>
    <x v="2"/>
    <x v="2"/>
    <n v="3.11"/>
  </r>
  <r>
    <x v="0"/>
    <x v="0"/>
    <x v="2"/>
    <x v="3"/>
    <n v="3.04"/>
  </r>
  <r>
    <x v="0"/>
    <x v="0"/>
    <x v="2"/>
    <x v="4"/>
    <n v="3.41"/>
  </r>
  <r>
    <x v="0"/>
    <x v="0"/>
    <x v="2"/>
    <x v="5"/>
    <n v="3.87"/>
  </r>
  <r>
    <x v="0"/>
    <x v="0"/>
    <x v="2"/>
    <x v="6"/>
    <n v="3.1"/>
  </r>
  <r>
    <x v="0"/>
    <x v="0"/>
    <x v="2"/>
    <x v="7"/>
    <n v="3.64"/>
  </r>
  <r>
    <x v="0"/>
    <x v="0"/>
    <x v="2"/>
    <x v="8"/>
    <n v="3.54"/>
  </r>
  <r>
    <x v="0"/>
    <x v="0"/>
    <x v="2"/>
    <x v="9"/>
    <n v="3.87"/>
  </r>
  <r>
    <x v="0"/>
    <x v="0"/>
    <x v="2"/>
    <x v="10"/>
    <n v="3.15"/>
  </r>
  <r>
    <x v="0"/>
    <x v="0"/>
    <x v="2"/>
    <x v="11"/>
    <n v="2.94"/>
  </r>
  <r>
    <x v="0"/>
    <x v="0"/>
    <x v="2"/>
    <x v="12"/>
    <n v="3.03"/>
  </r>
  <r>
    <x v="0"/>
    <x v="0"/>
    <x v="2"/>
    <x v="13"/>
    <n v="2.78"/>
  </r>
  <r>
    <x v="0"/>
    <x v="0"/>
    <x v="2"/>
    <x v="14"/>
    <n v="2.98"/>
  </r>
  <r>
    <x v="0"/>
    <x v="0"/>
    <x v="2"/>
    <x v="15"/>
    <n v="3.47"/>
  </r>
  <r>
    <x v="0"/>
    <x v="0"/>
    <x v="3"/>
    <x v="0"/>
    <n v="2.33"/>
  </r>
  <r>
    <x v="0"/>
    <x v="0"/>
    <x v="3"/>
    <x v="1"/>
    <n v="2.21"/>
  </r>
  <r>
    <x v="0"/>
    <x v="0"/>
    <x v="3"/>
    <x v="2"/>
    <n v="3.23"/>
  </r>
  <r>
    <x v="0"/>
    <x v="0"/>
    <x v="3"/>
    <x v="3"/>
    <n v="3.17"/>
  </r>
  <r>
    <x v="0"/>
    <x v="0"/>
    <x v="3"/>
    <x v="4"/>
    <n v="3.55"/>
  </r>
  <r>
    <x v="0"/>
    <x v="0"/>
    <x v="3"/>
    <x v="5"/>
    <n v="4.01"/>
  </r>
  <r>
    <x v="0"/>
    <x v="0"/>
    <x v="3"/>
    <x v="6"/>
    <n v="3.21"/>
  </r>
  <r>
    <x v="0"/>
    <x v="0"/>
    <x v="3"/>
    <x v="7"/>
    <n v="3.77"/>
  </r>
  <r>
    <x v="0"/>
    <x v="0"/>
    <x v="3"/>
    <x v="8"/>
    <n v="3.37"/>
  </r>
  <r>
    <x v="0"/>
    <x v="0"/>
    <x v="3"/>
    <x v="9"/>
    <n v="2.5299999999999998"/>
  </r>
  <r>
    <x v="0"/>
    <x v="0"/>
    <x v="3"/>
    <x v="10"/>
    <n v="2.66"/>
  </r>
  <r>
    <x v="0"/>
    <x v="0"/>
    <x v="3"/>
    <x v="11"/>
    <n v="2.4700000000000002"/>
  </r>
  <r>
    <x v="0"/>
    <x v="0"/>
    <x v="3"/>
    <x v="12"/>
    <n v="2.5499999999999998"/>
  </r>
  <r>
    <x v="0"/>
    <x v="0"/>
    <x v="3"/>
    <x v="13"/>
    <n v="3.16"/>
  </r>
  <r>
    <x v="0"/>
    <x v="0"/>
    <x v="3"/>
    <x v="14"/>
    <n v="3.4"/>
  </r>
  <r>
    <x v="0"/>
    <x v="0"/>
    <x v="3"/>
    <x v="15"/>
    <n v="3.61"/>
  </r>
  <r>
    <x v="0"/>
    <x v="0"/>
    <x v="4"/>
    <x v="0"/>
    <n v="2.33"/>
  </r>
  <r>
    <x v="0"/>
    <x v="0"/>
    <x v="4"/>
    <x v="1"/>
    <n v="2.21"/>
  </r>
  <r>
    <x v="0"/>
    <x v="0"/>
    <x v="4"/>
    <x v="2"/>
    <n v="3.23"/>
  </r>
  <r>
    <x v="0"/>
    <x v="0"/>
    <x v="4"/>
    <x v="3"/>
    <n v="3.17"/>
  </r>
  <r>
    <x v="0"/>
    <x v="0"/>
    <x v="4"/>
    <x v="4"/>
    <n v="3.55"/>
  </r>
  <r>
    <x v="0"/>
    <x v="0"/>
    <x v="4"/>
    <x v="5"/>
    <n v="4.01"/>
  </r>
  <r>
    <x v="0"/>
    <x v="0"/>
    <x v="4"/>
    <x v="6"/>
    <n v="3.21"/>
  </r>
  <r>
    <x v="0"/>
    <x v="0"/>
    <x v="4"/>
    <x v="7"/>
    <n v="3.77"/>
  </r>
  <r>
    <x v="0"/>
    <x v="0"/>
    <x v="4"/>
    <x v="8"/>
    <n v="3.37"/>
  </r>
  <r>
    <x v="0"/>
    <x v="0"/>
    <x v="4"/>
    <x v="9"/>
    <n v="2.5299999999999998"/>
  </r>
  <r>
    <x v="0"/>
    <x v="0"/>
    <x v="4"/>
    <x v="10"/>
    <n v="2.66"/>
  </r>
  <r>
    <x v="0"/>
    <x v="0"/>
    <x v="4"/>
    <x v="11"/>
    <n v="2.4700000000000002"/>
  </r>
  <r>
    <x v="0"/>
    <x v="0"/>
    <x v="4"/>
    <x v="12"/>
    <n v="2.5499999999999998"/>
  </r>
  <r>
    <x v="0"/>
    <x v="0"/>
    <x v="4"/>
    <x v="13"/>
    <n v="3.17"/>
  </r>
  <r>
    <x v="0"/>
    <x v="0"/>
    <x v="4"/>
    <x v="14"/>
    <n v="3.4"/>
  </r>
  <r>
    <x v="0"/>
    <x v="0"/>
    <x v="4"/>
    <x v="15"/>
    <n v="3.61"/>
  </r>
  <r>
    <x v="0"/>
    <x v="0"/>
    <x v="5"/>
    <x v="0"/>
    <n v="2.33"/>
  </r>
  <r>
    <x v="0"/>
    <x v="0"/>
    <x v="5"/>
    <x v="1"/>
    <n v="2.21"/>
  </r>
  <r>
    <x v="0"/>
    <x v="0"/>
    <x v="5"/>
    <x v="2"/>
    <n v="3.23"/>
  </r>
  <r>
    <x v="0"/>
    <x v="0"/>
    <x v="5"/>
    <x v="3"/>
    <n v="3.17"/>
  </r>
  <r>
    <x v="0"/>
    <x v="0"/>
    <x v="5"/>
    <x v="4"/>
    <n v="3.55"/>
  </r>
  <r>
    <x v="0"/>
    <x v="0"/>
    <x v="5"/>
    <x v="5"/>
    <n v="4.01"/>
  </r>
  <r>
    <x v="0"/>
    <x v="0"/>
    <x v="5"/>
    <x v="6"/>
    <n v="3.21"/>
  </r>
  <r>
    <x v="0"/>
    <x v="0"/>
    <x v="5"/>
    <x v="7"/>
    <n v="3.77"/>
  </r>
  <r>
    <x v="0"/>
    <x v="0"/>
    <x v="5"/>
    <x v="8"/>
    <n v="3.37"/>
  </r>
  <r>
    <x v="0"/>
    <x v="0"/>
    <x v="5"/>
    <x v="9"/>
    <n v="2.5299999999999998"/>
  </r>
  <r>
    <x v="0"/>
    <x v="0"/>
    <x v="5"/>
    <x v="10"/>
    <n v="2.66"/>
  </r>
  <r>
    <x v="0"/>
    <x v="0"/>
    <x v="5"/>
    <x v="11"/>
    <n v="2.4700000000000002"/>
  </r>
  <r>
    <x v="0"/>
    <x v="0"/>
    <x v="5"/>
    <x v="12"/>
    <n v="2.5499999999999998"/>
  </r>
  <r>
    <x v="0"/>
    <x v="0"/>
    <x v="5"/>
    <x v="13"/>
    <n v="3.17"/>
  </r>
  <r>
    <x v="0"/>
    <x v="0"/>
    <x v="5"/>
    <x v="14"/>
    <n v="3.4"/>
  </r>
  <r>
    <x v="0"/>
    <x v="0"/>
    <x v="5"/>
    <x v="15"/>
    <n v="3.61"/>
  </r>
  <r>
    <x v="0"/>
    <x v="0"/>
    <x v="6"/>
    <x v="0"/>
    <n v="2.33"/>
  </r>
  <r>
    <x v="0"/>
    <x v="0"/>
    <x v="6"/>
    <x v="1"/>
    <n v="2.21"/>
  </r>
  <r>
    <x v="0"/>
    <x v="0"/>
    <x v="6"/>
    <x v="2"/>
    <n v="3.23"/>
  </r>
  <r>
    <x v="0"/>
    <x v="0"/>
    <x v="6"/>
    <x v="3"/>
    <n v="3.17"/>
  </r>
  <r>
    <x v="0"/>
    <x v="0"/>
    <x v="6"/>
    <x v="4"/>
    <n v="3.55"/>
  </r>
  <r>
    <x v="0"/>
    <x v="0"/>
    <x v="6"/>
    <x v="5"/>
    <n v="4.01"/>
  </r>
  <r>
    <x v="0"/>
    <x v="0"/>
    <x v="6"/>
    <x v="6"/>
    <n v="3.21"/>
  </r>
  <r>
    <x v="0"/>
    <x v="0"/>
    <x v="6"/>
    <x v="7"/>
    <n v="3.77"/>
  </r>
  <r>
    <x v="0"/>
    <x v="0"/>
    <x v="6"/>
    <x v="8"/>
    <n v="3.37"/>
  </r>
  <r>
    <x v="0"/>
    <x v="0"/>
    <x v="6"/>
    <x v="9"/>
    <n v="2.5299999999999998"/>
  </r>
  <r>
    <x v="0"/>
    <x v="0"/>
    <x v="6"/>
    <x v="10"/>
    <n v="2.66"/>
  </r>
  <r>
    <x v="0"/>
    <x v="0"/>
    <x v="6"/>
    <x v="11"/>
    <n v="2.4700000000000002"/>
  </r>
  <r>
    <x v="0"/>
    <x v="0"/>
    <x v="6"/>
    <x v="12"/>
    <n v="2.5499999999999998"/>
  </r>
  <r>
    <x v="0"/>
    <x v="0"/>
    <x v="6"/>
    <x v="13"/>
    <n v="3.17"/>
  </r>
  <r>
    <x v="0"/>
    <x v="0"/>
    <x v="6"/>
    <x v="14"/>
    <n v="3.4"/>
  </r>
  <r>
    <x v="0"/>
    <x v="0"/>
    <x v="6"/>
    <x v="15"/>
    <n v="3.61"/>
  </r>
  <r>
    <x v="0"/>
    <x v="0"/>
    <x v="7"/>
    <x v="0"/>
    <n v="2.33"/>
  </r>
  <r>
    <x v="0"/>
    <x v="0"/>
    <x v="7"/>
    <x v="1"/>
    <n v="2.21"/>
  </r>
  <r>
    <x v="0"/>
    <x v="0"/>
    <x v="7"/>
    <x v="2"/>
    <n v="3.23"/>
  </r>
  <r>
    <x v="0"/>
    <x v="0"/>
    <x v="7"/>
    <x v="3"/>
    <n v="3.17"/>
  </r>
  <r>
    <x v="0"/>
    <x v="0"/>
    <x v="7"/>
    <x v="4"/>
    <n v="3.55"/>
  </r>
  <r>
    <x v="0"/>
    <x v="0"/>
    <x v="7"/>
    <x v="5"/>
    <n v="4.01"/>
  </r>
  <r>
    <x v="0"/>
    <x v="0"/>
    <x v="7"/>
    <x v="6"/>
    <n v="3.21"/>
  </r>
  <r>
    <x v="0"/>
    <x v="0"/>
    <x v="7"/>
    <x v="7"/>
    <n v="3.77"/>
  </r>
  <r>
    <x v="0"/>
    <x v="0"/>
    <x v="7"/>
    <x v="8"/>
    <n v="3.37"/>
  </r>
  <r>
    <x v="0"/>
    <x v="0"/>
    <x v="7"/>
    <x v="9"/>
    <n v="2.5299999999999998"/>
  </r>
  <r>
    <x v="0"/>
    <x v="0"/>
    <x v="7"/>
    <x v="10"/>
    <n v="2.66"/>
  </r>
  <r>
    <x v="0"/>
    <x v="0"/>
    <x v="7"/>
    <x v="11"/>
    <n v="2.4700000000000002"/>
  </r>
  <r>
    <x v="0"/>
    <x v="0"/>
    <x v="7"/>
    <x v="12"/>
    <n v="2.5499999999999998"/>
  </r>
  <r>
    <x v="0"/>
    <x v="0"/>
    <x v="7"/>
    <x v="13"/>
    <n v="3.17"/>
  </r>
  <r>
    <x v="0"/>
    <x v="0"/>
    <x v="7"/>
    <x v="14"/>
    <n v="3.4"/>
  </r>
  <r>
    <x v="0"/>
    <x v="0"/>
    <x v="7"/>
    <x v="15"/>
    <n v="3.61"/>
  </r>
  <r>
    <x v="0"/>
    <x v="0"/>
    <x v="8"/>
    <x v="0"/>
    <n v="2.33"/>
  </r>
  <r>
    <x v="0"/>
    <x v="0"/>
    <x v="8"/>
    <x v="1"/>
    <n v="2.21"/>
  </r>
  <r>
    <x v="0"/>
    <x v="0"/>
    <x v="8"/>
    <x v="2"/>
    <n v="3.23"/>
  </r>
  <r>
    <x v="0"/>
    <x v="0"/>
    <x v="8"/>
    <x v="3"/>
    <n v="3.17"/>
  </r>
  <r>
    <x v="0"/>
    <x v="0"/>
    <x v="8"/>
    <x v="4"/>
    <n v="3.55"/>
  </r>
  <r>
    <x v="0"/>
    <x v="0"/>
    <x v="8"/>
    <x v="5"/>
    <n v="4.01"/>
  </r>
  <r>
    <x v="0"/>
    <x v="0"/>
    <x v="8"/>
    <x v="6"/>
    <n v="3.21"/>
  </r>
  <r>
    <x v="0"/>
    <x v="0"/>
    <x v="8"/>
    <x v="7"/>
    <n v="3.77"/>
  </r>
  <r>
    <x v="0"/>
    <x v="0"/>
    <x v="8"/>
    <x v="8"/>
    <n v="3.37"/>
  </r>
  <r>
    <x v="0"/>
    <x v="0"/>
    <x v="8"/>
    <x v="9"/>
    <n v="2.5299999999999998"/>
  </r>
  <r>
    <x v="0"/>
    <x v="0"/>
    <x v="8"/>
    <x v="10"/>
    <n v="2.66"/>
  </r>
  <r>
    <x v="0"/>
    <x v="0"/>
    <x v="8"/>
    <x v="11"/>
    <n v="2.4700000000000002"/>
  </r>
  <r>
    <x v="0"/>
    <x v="0"/>
    <x v="8"/>
    <x v="12"/>
    <n v="2.5499999999999998"/>
  </r>
  <r>
    <x v="0"/>
    <x v="0"/>
    <x v="8"/>
    <x v="13"/>
    <n v="3.17"/>
  </r>
  <r>
    <x v="0"/>
    <x v="0"/>
    <x v="8"/>
    <x v="14"/>
    <n v="3.4"/>
  </r>
  <r>
    <x v="0"/>
    <x v="0"/>
    <x v="8"/>
    <x v="15"/>
    <n v="3.61"/>
  </r>
  <r>
    <x v="0"/>
    <x v="0"/>
    <x v="14"/>
    <x v="0"/>
    <n v="2.33"/>
  </r>
  <r>
    <x v="0"/>
    <x v="0"/>
    <x v="14"/>
    <x v="1"/>
    <n v="2.21"/>
  </r>
  <r>
    <x v="0"/>
    <x v="0"/>
    <x v="14"/>
    <x v="2"/>
    <n v="3.23"/>
  </r>
  <r>
    <x v="0"/>
    <x v="0"/>
    <x v="14"/>
    <x v="3"/>
    <n v="3.17"/>
  </r>
  <r>
    <x v="0"/>
    <x v="0"/>
    <x v="14"/>
    <x v="4"/>
    <n v="3.55"/>
  </r>
  <r>
    <x v="0"/>
    <x v="0"/>
    <x v="14"/>
    <x v="5"/>
    <n v="4.01"/>
  </r>
  <r>
    <x v="0"/>
    <x v="0"/>
    <x v="14"/>
    <x v="6"/>
    <n v="3.21"/>
  </r>
  <r>
    <x v="0"/>
    <x v="0"/>
    <x v="14"/>
    <x v="7"/>
    <n v="3.77"/>
  </r>
  <r>
    <x v="0"/>
    <x v="0"/>
    <x v="14"/>
    <x v="8"/>
    <n v="3.37"/>
  </r>
  <r>
    <x v="0"/>
    <x v="0"/>
    <x v="14"/>
    <x v="9"/>
    <n v="2.5299999999999998"/>
  </r>
  <r>
    <x v="0"/>
    <x v="0"/>
    <x v="14"/>
    <x v="10"/>
    <n v="2.66"/>
  </r>
  <r>
    <x v="0"/>
    <x v="0"/>
    <x v="14"/>
    <x v="11"/>
    <n v="2.4700000000000002"/>
  </r>
  <r>
    <x v="0"/>
    <x v="0"/>
    <x v="14"/>
    <x v="12"/>
    <n v="2.5499999999999998"/>
  </r>
  <r>
    <x v="0"/>
    <x v="0"/>
    <x v="14"/>
    <x v="13"/>
    <n v="3.17"/>
  </r>
  <r>
    <x v="0"/>
    <x v="0"/>
    <x v="14"/>
    <x v="14"/>
    <n v="3.4"/>
  </r>
  <r>
    <x v="0"/>
    <x v="0"/>
    <x v="14"/>
    <x v="15"/>
    <n v="3.61"/>
  </r>
  <r>
    <x v="1"/>
    <x v="0"/>
    <x v="0"/>
    <x v="0"/>
    <n v="40.15"/>
  </r>
  <r>
    <x v="1"/>
    <x v="0"/>
    <x v="0"/>
    <x v="1"/>
    <n v="69.540000000000006"/>
  </r>
  <r>
    <x v="1"/>
    <x v="0"/>
    <x v="0"/>
    <x v="2"/>
    <n v="56.23"/>
  </r>
  <r>
    <x v="1"/>
    <x v="0"/>
    <x v="0"/>
    <x v="3"/>
    <n v="53.55"/>
  </r>
  <r>
    <x v="1"/>
    <x v="0"/>
    <x v="0"/>
    <x v="4"/>
    <n v="61.46"/>
  </r>
  <r>
    <x v="1"/>
    <x v="0"/>
    <x v="0"/>
    <x v="5"/>
    <n v="61.02"/>
  </r>
  <r>
    <x v="1"/>
    <x v="0"/>
    <x v="0"/>
    <x v="6"/>
    <n v="46.27"/>
  </r>
  <r>
    <x v="1"/>
    <x v="0"/>
    <x v="0"/>
    <x v="7"/>
    <n v="56.63"/>
  </r>
  <r>
    <x v="1"/>
    <x v="0"/>
    <x v="0"/>
    <x v="8"/>
    <n v="65.239999999999995"/>
  </r>
  <r>
    <x v="1"/>
    <x v="0"/>
    <x v="0"/>
    <x v="9"/>
    <n v="72.08"/>
  </r>
  <r>
    <x v="1"/>
    <x v="0"/>
    <x v="0"/>
    <x v="10"/>
    <n v="72.209999999999994"/>
  </r>
  <r>
    <x v="1"/>
    <x v="0"/>
    <x v="0"/>
    <x v="11"/>
    <n v="67.099999999999994"/>
  </r>
  <r>
    <x v="1"/>
    <x v="0"/>
    <x v="0"/>
    <x v="12"/>
    <n v="67.75"/>
  </r>
  <r>
    <x v="1"/>
    <x v="0"/>
    <x v="0"/>
    <x v="13"/>
    <n v="87.71"/>
  </r>
  <r>
    <x v="1"/>
    <x v="0"/>
    <x v="0"/>
    <x v="14"/>
    <n v="89.7"/>
  </r>
  <r>
    <x v="1"/>
    <x v="0"/>
    <x v="0"/>
    <x v="15"/>
    <n v="65.72"/>
  </r>
  <r>
    <x v="1"/>
    <x v="0"/>
    <x v="1"/>
    <x v="0"/>
    <n v="31.98"/>
  </r>
  <r>
    <x v="1"/>
    <x v="0"/>
    <x v="1"/>
    <x v="1"/>
    <n v="51.58"/>
  </r>
  <r>
    <x v="1"/>
    <x v="0"/>
    <x v="1"/>
    <x v="2"/>
    <n v="42.59"/>
  </r>
  <r>
    <x v="1"/>
    <x v="0"/>
    <x v="1"/>
    <x v="3"/>
    <n v="42.07"/>
  </r>
  <r>
    <x v="1"/>
    <x v="0"/>
    <x v="1"/>
    <x v="4"/>
    <n v="47.08"/>
  </r>
  <r>
    <x v="1"/>
    <x v="0"/>
    <x v="1"/>
    <x v="5"/>
    <n v="62.47"/>
  </r>
  <r>
    <x v="1"/>
    <x v="0"/>
    <x v="1"/>
    <x v="6"/>
    <n v="48.41"/>
  </r>
  <r>
    <x v="1"/>
    <x v="0"/>
    <x v="1"/>
    <x v="7"/>
    <n v="58.34"/>
  </r>
  <r>
    <x v="1"/>
    <x v="0"/>
    <x v="1"/>
    <x v="8"/>
    <n v="64.98"/>
  </r>
  <r>
    <x v="1"/>
    <x v="0"/>
    <x v="1"/>
    <x v="9"/>
    <n v="71.08"/>
  </r>
  <r>
    <x v="1"/>
    <x v="0"/>
    <x v="1"/>
    <x v="10"/>
    <n v="68.94"/>
  </r>
  <r>
    <x v="1"/>
    <x v="0"/>
    <x v="1"/>
    <x v="11"/>
    <n v="64.33"/>
  </r>
  <r>
    <x v="1"/>
    <x v="0"/>
    <x v="1"/>
    <x v="12"/>
    <n v="65.959999999999994"/>
  </r>
  <r>
    <x v="1"/>
    <x v="0"/>
    <x v="1"/>
    <x v="13"/>
    <n v="72.69"/>
  </r>
  <r>
    <x v="1"/>
    <x v="0"/>
    <x v="1"/>
    <x v="14"/>
    <n v="76.209999999999994"/>
  </r>
  <r>
    <x v="1"/>
    <x v="0"/>
    <x v="1"/>
    <x v="15"/>
    <n v="48.96"/>
  </r>
  <r>
    <x v="1"/>
    <x v="0"/>
    <x v="2"/>
    <x v="0"/>
    <n v="41.91"/>
  </r>
  <r>
    <x v="1"/>
    <x v="0"/>
    <x v="2"/>
    <x v="1"/>
    <n v="68.63"/>
  </r>
  <r>
    <x v="1"/>
    <x v="0"/>
    <x v="2"/>
    <x v="2"/>
    <n v="58.13"/>
  </r>
  <r>
    <x v="1"/>
    <x v="0"/>
    <x v="2"/>
    <x v="3"/>
    <n v="56.94"/>
  </r>
  <r>
    <x v="1"/>
    <x v="0"/>
    <x v="2"/>
    <x v="4"/>
    <n v="63.79"/>
  </r>
  <r>
    <x v="1"/>
    <x v="0"/>
    <x v="2"/>
    <x v="5"/>
    <n v="72.510000000000005"/>
  </r>
  <r>
    <x v="1"/>
    <x v="0"/>
    <x v="2"/>
    <x v="6"/>
    <n v="58.07"/>
  </r>
  <r>
    <x v="1"/>
    <x v="0"/>
    <x v="2"/>
    <x v="7"/>
    <n v="68.2"/>
  </r>
  <r>
    <x v="1"/>
    <x v="0"/>
    <x v="2"/>
    <x v="8"/>
    <n v="66.19"/>
  </r>
  <r>
    <x v="1"/>
    <x v="0"/>
    <x v="2"/>
    <x v="9"/>
    <n v="72.48"/>
  </r>
  <r>
    <x v="1"/>
    <x v="0"/>
    <x v="2"/>
    <x v="10"/>
    <n v="59"/>
  </r>
  <r>
    <x v="1"/>
    <x v="0"/>
    <x v="2"/>
    <x v="11"/>
    <n v="55.05"/>
  </r>
  <r>
    <x v="1"/>
    <x v="0"/>
    <x v="2"/>
    <x v="12"/>
    <n v="56.75"/>
  </r>
  <r>
    <x v="1"/>
    <x v="0"/>
    <x v="2"/>
    <x v="13"/>
    <n v="52.12"/>
  </r>
  <r>
    <x v="1"/>
    <x v="0"/>
    <x v="2"/>
    <x v="14"/>
    <n v="55.81"/>
  </r>
  <r>
    <x v="1"/>
    <x v="0"/>
    <x v="2"/>
    <x v="15"/>
    <n v="64.94"/>
  </r>
  <r>
    <x v="1"/>
    <x v="0"/>
    <x v="3"/>
    <x v="0"/>
    <n v="43.62"/>
  </r>
  <r>
    <x v="1"/>
    <x v="0"/>
    <x v="3"/>
    <x v="1"/>
    <n v="41.32"/>
  </r>
  <r>
    <x v="1"/>
    <x v="0"/>
    <x v="3"/>
    <x v="2"/>
    <n v="60.47"/>
  </r>
  <r>
    <x v="1"/>
    <x v="0"/>
    <x v="3"/>
    <x v="3"/>
    <n v="59.24"/>
  </r>
  <r>
    <x v="1"/>
    <x v="0"/>
    <x v="3"/>
    <x v="4"/>
    <n v="66.349999999999994"/>
  </r>
  <r>
    <x v="1"/>
    <x v="0"/>
    <x v="3"/>
    <x v="5"/>
    <n v="75.05"/>
  </r>
  <r>
    <x v="1"/>
    <x v="0"/>
    <x v="3"/>
    <x v="6"/>
    <n v="60.08"/>
  </r>
  <r>
    <x v="1"/>
    <x v="0"/>
    <x v="3"/>
    <x v="7"/>
    <n v="70.569999999999993"/>
  </r>
  <r>
    <x v="1"/>
    <x v="0"/>
    <x v="3"/>
    <x v="8"/>
    <n v="62.97"/>
  </r>
  <r>
    <x v="1"/>
    <x v="0"/>
    <x v="3"/>
    <x v="9"/>
    <n v="47.31"/>
  </r>
  <r>
    <x v="1"/>
    <x v="0"/>
    <x v="3"/>
    <x v="10"/>
    <n v="49.83"/>
  </r>
  <r>
    <x v="1"/>
    <x v="0"/>
    <x v="3"/>
    <x v="11"/>
    <n v="46.14"/>
  </r>
  <r>
    <x v="1"/>
    <x v="0"/>
    <x v="3"/>
    <x v="12"/>
    <n v="47.8"/>
  </r>
  <r>
    <x v="1"/>
    <x v="0"/>
    <x v="3"/>
    <x v="13"/>
    <n v="59.23"/>
  </r>
  <r>
    <x v="1"/>
    <x v="0"/>
    <x v="3"/>
    <x v="14"/>
    <n v="63.55"/>
  </r>
  <r>
    <x v="1"/>
    <x v="0"/>
    <x v="3"/>
    <x v="15"/>
    <n v="67.569999999999993"/>
  </r>
  <r>
    <x v="1"/>
    <x v="0"/>
    <x v="4"/>
    <x v="0"/>
    <n v="43.62"/>
  </r>
  <r>
    <x v="1"/>
    <x v="0"/>
    <x v="4"/>
    <x v="1"/>
    <n v="41.32"/>
  </r>
  <r>
    <x v="1"/>
    <x v="0"/>
    <x v="4"/>
    <x v="2"/>
    <n v="60.47"/>
  </r>
  <r>
    <x v="1"/>
    <x v="0"/>
    <x v="4"/>
    <x v="3"/>
    <n v="59.24"/>
  </r>
  <r>
    <x v="1"/>
    <x v="0"/>
    <x v="4"/>
    <x v="4"/>
    <n v="66.349999999999994"/>
  </r>
  <r>
    <x v="1"/>
    <x v="0"/>
    <x v="4"/>
    <x v="5"/>
    <n v="75.05"/>
  </r>
  <r>
    <x v="1"/>
    <x v="0"/>
    <x v="4"/>
    <x v="6"/>
    <n v="60.08"/>
  </r>
  <r>
    <x v="1"/>
    <x v="0"/>
    <x v="4"/>
    <x v="7"/>
    <n v="70.569999999999993"/>
  </r>
  <r>
    <x v="1"/>
    <x v="0"/>
    <x v="4"/>
    <x v="8"/>
    <n v="62.98"/>
  </r>
  <r>
    <x v="1"/>
    <x v="0"/>
    <x v="4"/>
    <x v="9"/>
    <n v="47.32"/>
  </r>
  <r>
    <x v="1"/>
    <x v="0"/>
    <x v="4"/>
    <x v="10"/>
    <n v="49.84"/>
  </r>
  <r>
    <x v="1"/>
    <x v="0"/>
    <x v="4"/>
    <x v="11"/>
    <n v="46.14"/>
  </r>
  <r>
    <x v="1"/>
    <x v="0"/>
    <x v="4"/>
    <x v="12"/>
    <n v="47.81"/>
  </r>
  <r>
    <x v="1"/>
    <x v="0"/>
    <x v="4"/>
    <x v="13"/>
    <n v="59.23"/>
  </r>
  <r>
    <x v="1"/>
    <x v="0"/>
    <x v="4"/>
    <x v="14"/>
    <n v="63.55"/>
  </r>
  <r>
    <x v="1"/>
    <x v="0"/>
    <x v="4"/>
    <x v="15"/>
    <n v="67.569999999999993"/>
  </r>
  <r>
    <x v="1"/>
    <x v="0"/>
    <x v="5"/>
    <x v="0"/>
    <n v="43.62"/>
  </r>
  <r>
    <x v="1"/>
    <x v="0"/>
    <x v="5"/>
    <x v="1"/>
    <n v="41.32"/>
  </r>
  <r>
    <x v="1"/>
    <x v="0"/>
    <x v="5"/>
    <x v="2"/>
    <n v="60.47"/>
  </r>
  <r>
    <x v="1"/>
    <x v="0"/>
    <x v="5"/>
    <x v="3"/>
    <n v="59.24"/>
  </r>
  <r>
    <x v="1"/>
    <x v="0"/>
    <x v="5"/>
    <x v="4"/>
    <n v="66.349999999999994"/>
  </r>
  <r>
    <x v="1"/>
    <x v="0"/>
    <x v="5"/>
    <x v="5"/>
    <n v="75.05"/>
  </r>
  <r>
    <x v="1"/>
    <x v="0"/>
    <x v="5"/>
    <x v="6"/>
    <n v="60.08"/>
  </r>
  <r>
    <x v="1"/>
    <x v="0"/>
    <x v="5"/>
    <x v="7"/>
    <n v="70.569999999999993"/>
  </r>
  <r>
    <x v="1"/>
    <x v="0"/>
    <x v="5"/>
    <x v="8"/>
    <n v="62.98"/>
  </r>
  <r>
    <x v="1"/>
    <x v="0"/>
    <x v="5"/>
    <x v="9"/>
    <n v="47.32"/>
  </r>
  <r>
    <x v="1"/>
    <x v="0"/>
    <x v="5"/>
    <x v="10"/>
    <n v="49.84"/>
  </r>
  <r>
    <x v="1"/>
    <x v="0"/>
    <x v="5"/>
    <x v="11"/>
    <n v="46.14"/>
  </r>
  <r>
    <x v="1"/>
    <x v="0"/>
    <x v="5"/>
    <x v="12"/>
    <n v="47.81"/>
  </r>
  <r>
    <x v="1"/>
    <x v="0"/>
    <x v="5"/>
    <x v="13"/>
    <n v="59.23"/>
  </r>
  <r>
    <x v="1"/>
    <x v="0"/>
    <x v="5"/>
    <x v="14"/>
    <n v="63.55"/>
  </r>
  <r>
    <x v="1"/>
    <x v="0"/>
    <x v="5"/>
    <x v="15"/>
    <n v="67.569999999999993"/>
  </r>
  <r>
    <x v="1"/>
    <x v="0"/>
    <x v="6"/>
    <x v="0"/>
    <n v="43.62"/>
  </r>
  <r>
    <x v="1"/>
    <x v="0"/>
    <x v="6"/>
    <x v="1"/>
    <n v="41.32"/>
  </r>
  <r>
    <x v="1"/>
    <x v="0"/>
    <x v="6"/>
    <x v="2"/>
    <n v="60.47"/>
  </r>
  <r>
    <x v="1"/>
    <x v="0"/>
    <x v="6"/>
    <x v="3"/>
    <n v="59.24"/>
  </r>
  <r>
    <x v="1"/>
    <x v="0"/>
    <x v="6"/>
    <x v="4"/>
    <n v="66.349999999999994"/>
  </r>
  <r>
    <x v="1"/>
    <x v="0"/>
    <x v="6"/>
    <x v="5"/>
    <n v="75.05"/>
  </r>
  <r>
    <x v="1"/>
    <x v="0"/>
    <x v="6"/>
    <x v="6"/>
    <n v="60.08"/>
  </r>
  <r>
    <x v="1"/>
    <x v="0"/>
    <x v="6"/>
    <x v="7"/>
    <n v="70.569999999999993"/>
  </r>
  <r>
    <x v="1"/>
    <x v="0"/>
    <x v="6"/>
    <x v="8"/>
    <n v="62.98"/>
  </r>
  <r>
    <x v="1"/>
    <x v="0"/>
    <x v="6"/>
    <x v="9"/>
    <n v="47.32"/>
  </r>
  <r>
    <x v="1"/>
    <x v="0"/>
    <x v="6"/>
    <x v="10"/>
    <n v="49.84"/>
  </r>
  <r>
    <x v="1"/>
    <x v="0"/>
    <x v="6"/>
    <x v="11"/>
    <n v="46.14"/>
  </r>
  <r>
    <x v="1"/>
    <x v="0"/>
    <x v="6"/>
    <x v="12"/>
    <n v="47.81"/>
  </r>
  <r>
    <x v="1"/>
    <x v="0"/>
    <x v="6"/>
    <x v="13"/>
    <n v="59.23"/>
  </r>
  <r>
    <x v="1"/>
    <x v="0"/>
    <x v="6"/>
    <x v="14"/>
    <n v="63.55"/>
  </r>
  <r>
    <x v="1"/>
    <x v="0"/>
    <x v="6"/>
    <x v="15"/>
    <n v="67.569999999999993"/>
  </r>
  <r>
    <x v="1"/>
    <x v="0"/>
    <x v="7"/>
    <x v="0"/>
    <n v="43.62"/>
  </r>
  <r>
    <x v="1"/>
    <x v="0"/>
    <x v="7"/>
    <x v="1"/>
    <n v="41.32"/>
  </r>
  <r>
    <x v="1"/>
    <x v="0"/>
    <x v="7"/>
    <x v="2"/>
    <n v="60.47"/>
  </r>
  <r>
    <x v="1"/>
    <x v="0"/>
    <x v="7"/>
    <x v="3"/>
    <n v="59.24"/>
  </r>
  <r>
    <x v="1"/>
    <x v="0"/>
    <x v="7"/>
    <x v="4"/>
    <n v="66.349999999999994"/>
  </r>
  <r>
    <x v="1"/>
    <x v="0"/>
    <x v="7"/>
    <x v="5"/>
    <n v="75.05"/>
  </r>
  <r>
    <x v="1"/>
    <x v="0"/>
    <x v="7"/>
    <x v="6"/>
    <n v="60.08"/>
  </r>
  <r>
    <x v="1"/>
    <x v="0"/>
    <x v="7"/>
    <x v="7"/>
    <n v="70.569999999999993"/>
  </r>
  <r>
    <x v="1"/>
    <x v="0"/>
    <x v="7"/>
    <x v="8"/>
    <n v="62.98"/>
  </r>
  <r>
    <x v="1"/>
    <x v="0"/>
    <x v="7"/>
    <x v="9"/>
    <n v="47.32"/>
  </r>
  <r>
    <x v="1"/>
    <x v="0"/>
    <x v="7"/>
    <x v="10"/>
    <n v="49.84"/>
  </r>
  <r>
    <x v="1"/>
    <x v="0"/>
    <x v="7"/>
    <x v="11"/>
    <n v="46.14"/>
  </r>
  <r>
    <x v="1"/>
    <x v="0"/>
    <x v="7"/>
    <x v="12"/>
    <n v="47.81"/>
  </r>
  <r>
    <x v="1"/>
    <x v="0"/>
    <x v="7"/>
    <x v="13"/>
    <n v="59.23"/>
  </r>
  <r>
    <x v="1"/>
    <x v="0"/>
    <x v="7"/>
    <x v="14"/>
    <n v="63.55"/>
  </r>
  <r>
    <x v="1"/>
    <x v="0"/>
    <x v="7"/>
    <x v="15"/>
    <n v="67.569999999999993"/>
  </r>
  <r>
    <x v="1"/>
    <x v="0"/>
    <x v="8"/>
    <x v="0"/>
    <n v="43.62"/>
  </r>
  <r>
    <x v="1"/>
    <x v="0"/>
    <x v="8"/>
    <x v="1"/>
    <n v="41.32"/>
  </r>
  <r>
    <x v="1"/>
    <x v="0"/>
    <x v="8"/>
    <x v="2"/>
    <n v="60.47"/>
  </r>
  <r>
    <x v="1"/>
    <x v="0"/>
    <x v="8"/>
    <x v="3"/>
    <n v="59.24"/>
  </r>
  <r>
    <x v="1"/>
    <x v="0"/>
    <x v="8"/>
    <x v="4"/>
    <n v="66.349999999999994"/>
  </r>
  <r>
    <x v="1"/>
    <x v="0"/>
    <x v="8"/>
    <x v="5"/>
    <n v="75.05"/>
  </r>
  <r>
    <x v="1"/>
    <x v="0"/>
    <x v="8"/>
    <x v="6"/>
    <n v="60.08"/>
  </r>
  <r>
    <x v="1"/>
    <x v="0"/>
    <x v="8"/>
    <x v="7"/>
    <n v="70.569999999999993"/>
  </r>
  <r>
    <x v="1"/>
    <x v="0"/>
    <x v="8"/>
    <x v="8"/>
    <n v="62.98"/>
  </r>
  <r>
    <x v="1"/>
    <x v="0"/>
    <x v="8"/>
    <x v="9"/>
    <n v="47.32"/>
  </r>
  <r>
    <x v="1"/>
    <x v="0"/>
    <x v="8"/>
    <x v="10"/>
    <n v="49.84"/>
  </r>
  <r>
    <x v="1"/>
    <x v="0"/>
    <x v="8"/>
    <x v="11"/>
    <n v="46.14"/>
  </r>
  <r>
    <x v="1"/>
    <x v="0"/>
    <x v="8"/>
    <x v="12"/>
    <n v="47.81"/>
  </r>
  <r>
    <x v="1"/>
    <x v="0"/>
    <x v="8"/>
    <x v="13"/>
    <n v="59.23"/>
  </r>
  <r>
    <x v="1"/>
    <x v="0"/>
    <x v="8"/>
    <x v="14"/>
    <n v="63.55"/>
  </r>
  <r>
    <x v="1"/>
    <x v="0"/>
    <x v="8"/>
    <x v="15"/>
    <n v="67.569999999999993"/>
  </r>
  <r>
    <x v="1"/>
    <x v="0"/>
    <x v="14"/>
    <x v="0"/>
    <n v="43.62"/>
  </r>
  <r>
    <x v="1"/>
    <x v="0"/>
    <x v="14"/>
    <x v="1"/>
    <n v="41.32"/>
  </r>
  <r>
    <x v="1"/>
    <x v="0"/>
    <x v="14"/>
    <x v="2"/>
    <n v="60.47"/>
  </r>
  <r>
    <x v="1"/>
    <x v="0"/>
    <x v="14"/>
    <x v="3"/>
    <n v="59.24"/>
  </r>
  <r>
    <x v="1"/>
    <x v="0"/>
    <x v="14"/>
    <x v="4"/>
    <n v="66.349999999999994"/>
  </r>
  <r>
    <x v="1"/>
    <x v="0"/>
    <x v="14"/>
    <x v="5"/>
    <n v="75.05"/>
  </r>
  <r>
    <x v="1"/>
    <x v="0"/>
    <x v="14"/>
    <x v="6"/>
    <n v="60.08"/>
  </r>
  <r>
    <x v="1"/>
    <x v="0"/>
    <x v="14"/>
    <x v="7"/>
    <n v="70.569999999999993"/>
  </r>
  <r>
    <x v="1"/>
    <x v="0"/>
    <x v="14"/>
    <x v="8"/>
    <n v="62.98"/>
  </r>
  <r>
    <x v="1"/>
    <x v="0"/>
    <x v="14"/>
    <x v="9"/>
    <n v="47.32"/>
  </r>
  <r>
    <x v="1"/>
    <x v="0"/>
    <x v="14"/>
    <x v="10"/>
    <n v="49.84"/>
  </r>
  <r>
    <x v="1"/>
    <x v="0"/>
    <x v="14"/>
    <x v="11"/>
    <n v="46.14"/>
  </r>
  <r>
    <x v="1"/>
    <x v="0"/>
    <x v="14"/>
    <x v="12"/>
    <n v="47.81"/>
  </r>
  <r>
    <x v="1"/>
    <x v="0"/>
    <x v="14"/>
    <x v="13"/>
    <n v="59.23"/>
  </r>
  <r>
    <x v="1"/>
    <x v="0"/>
    <x v="14"/>
    <x v="14"/>
    <n v="63.55"/>
  </r>
  <r>
    <x v="1"/>
    <x v="0"/>
    <x v="14"/>
    <x v="15"/>
    <n v="67.569999999999993"/>
  </r>
  <r>
    <x v="2"/>
    <x v="0"/>
    <x v="0"/>
    <x v="0"/>
    <n v="1584.8"/>
  </r>
  <r>
    <x v="2"/>
    <x v="0"/>
    <x v="0"/>
    <x v="1"/>
    <n v="1584.8"/>
  </r>
  <r>
    <x v="2"/>
    <x v="0"/>
    <x v="0"/>
    <x v="2"/>
    <n v="1584.8"/>
  </r>
  <r>
    <x v="2"/>
    <x v="0"/>
    <x v="0"/>
    <x v="3"/>
    <n v="1584.8"/>
  </r>
  <r>
    <x v="2"/>
    <x v="0"/>
    <x v="0"/>
    <x v="4"/>
    <n v="1584.8"/>
  </r>
  <r>
    <x v="2"/>
    <x v="0"/>
    <x v="0"/>
    <x v="5"/>
    <n v="1589.4"/>
  </r>
  <r>
    <x v="2"/>
    <x v="0"/>
    <x v="0"/>
    <x v="6"/>
    <n v="1589.4"/>
  </r>
  <r>
    <x v="2"/>
    <x v="0"/>
    <x v="0"/>
    <x v="7"/>
    <n v="1589.4"/>
  </r>
  <r>
    <x v="2"/>
    <x v="0"/>
    <x v="0"/>
    <x v="8"/>
    <n v="1523.5"/>
  </r>
  <r>
    <x v="2"/>
    <x v="0"/>
    <x v="0"/>
    <x v="9"/>
    <n v="1523.5"/>
  </r>
  <r>
    <x v="2"/>
    <x v="0"/>
    <x v="0"/>
    <x v="10"/>
    <n v="1433"/>
  </r>
  <r>
    <x v="2"/>
    <x v="0"/>
    <x v="0"/>
    <x v="11"/>
    <n v="1433"/>
  </r>
  <r>
    <x v="2"/>
    <x v="0"/>
    <x v="0"/>
    <x v="12"/>
    <n v="1433"/>
  </r>
  <r>
    <x v="2"/>
    <x v="0"/>
    <x v="0"/>
    <x v="13"/>
    <n v="1338.4"/>
  </r>
  <r>
    <x v="2"/>
    <x v="0"/>
    <x v="0"/>
    <x v="14"/>
    <n v="1338.4"/>
  </r>
  <r>
    <x v="2"/>
    <x v="0"/>
    <x v="0"/>
    <x v="15"/>
    <n v="1584.8"/>
  </r>
  <r>
    <x v="2"/>
    <x v="0"/>
    <x v="1"/>
    <x v="0"/>
    <n v="1631.1"/>
  </r>
  <r>
    <x v="2"/>
    <x v="0"/>
    <x v="1"/>
    <x v="1"/>
    <n v="1631.1"/>
  </r>
  <r>
    <x v="2"/>
    <x v="0"/>
    <x v="1"/>
    <x v="2"/>
    <n v="1631.1"/>
  </r>
  <r>
    <x v="2"/>
    <x v="0"/>
    <x v="1"/>
    <x v="3"/>
    <n v="1631.1"/>
  </r>
  <r>
    <x v="2"/>
    <x v="0"/>
    <x v="1"/>
    <x v="4"/>
    <n v="1631.1"/>
  </r>
  <r>
    <x v="2"/>
    <x v="0"/>
    <x v="1"/>
    <x v="5"/>
    <n v="1888.5"/>
  </r>
  <r>
    <x v="2"/>
    <x v="0"/>
    <x v="1"/>
    <x v="6"/>
    <n v="1888.5"/>
  </r>
  <r>
    <x v="2"/>
    <x v="0"/>
    <x v="1"/>
    <x v="7"/>
    <n v="1888.5"/>
  </r>
  <r>
    <x v="2"/>
    <x v="0"/>
    <x v="1"/>
    <x v="8"/>
    <n v="1656.2"/>
  </r>
  <r>
    <x v="2"/>
    <x v="0"/>
    <x v="1"/>
    <x v="9"/>
    <n v="1656.2"/>
  </r>
  <r>
    <x v="2"/>
    <x v="0"/>
    <x v="1"/>
    <x v="10"/>
    <n v="1495.2"/>
  </r>
  <r>
    <x v="2"/>
    <x v="0"/>
    <x v="1"/>
    <x v="11"/>
    <n v="1495.2"/>
  </r>
  <r>
    <x v="2"/>
    <x v="0"/>
    <x v="1"/>
    <x v="12"/>
    <n v="1495.2"/>
  </r>
  <r>
    <x v="2"/>
    <x v="0"/>
    <x v="1"/>
    <x v="13"/>
    <n v="1442.2"/>
  </r>
  <r>
    <x v="2"/>
    <x v="0"/>
    <x v="1"/>
    <x v="14"/>
    <n v="1442.2"/>
  </r>
  <r>
    <x v="2"/>
    <x v="0"/>
    <x v="1"/>
    <x v="15"/>
    <n v="1631.1"/>
  </r>
  <r>
    <x v="2"/>
    <x v="0"/>
    <x v="2"/>
    <x v="0"/>
    <n v="1994.2"/>
  </r>
  <r>
    <x v="2"/>
    <x v="0"/>
    <x v="2"/>
    <x v="1"/>
    <n v="1994.2"/>
  </r>
  <r>
    <x v="2"/>
    <x v="0"/>
    <x v="2"/>
    <x v="2"/>
    <n v="1994.2"/>
  </r>
  <r>
    <x v="2"/>
    <x v="0"/>
    <x v="2"/>
    <x v="3"/>
    <n v="1994.2"/>
  </r>
  <r>
    <x v="2"/>
    <x v="0"/>
    <x v="2"/>
    <x v="4"/>
    <n v="1994.2"/>
  </r>
  <r>
    <x v="2"/>
    <x v="0"/>
    <x v="2"/>
    <x v="5"/>
    <n v="2100.1"/>
  </r>
  <r>
    <x v="2"/>
    <x v="0"/>
    <x v="2"/>
    <x v="6"/>
    <n v="2100.1"/>
  </r>
  <r>
    <x v="2"/>
    <x v="0"/>
    <x v="2"/>
    <x v="7"/>
    <n v="2100.1"/>
  </r>
  <r>
    <x v="2"/>
    <x v="0"/>
    <x v="2"/>
    <x v="8"/>
    <n v="2048.6999999999998"/>
  </r>
  <r>
    <x v="2"/>
    <x v="0"/>
    <x v="2"/>
    <x v="9"/>
    <n v="2048.6999999999998"/>
  </r>
  <r>
    <x v="2"/>
    <x v="0"/>
    <x v="2"/>
    <x v="10"/>
    <n v="1742"/>
  </r>
  <r>
    <x v="2"/>
    <x v="0"/>
    <x v="2"/>
    <x v="11"/>
    <n v="1742"/>
  </r>
  <r>
    <x v="2"/>
    <x v="0"/>
    <x v="2"/>
    <x v="12"/>
    <n v="1742"/>
  </r>
  <r>
    <x v="2"/>
    <x v="0"/>
    <x v="2"/>
    <x v="13"/>
    <n v="1500.1"/>
  </r>
  <r>
    <x v="2"/>
    <x v="0"/>
    <x v="2"/>
    <x v="14"/>
    <n v="1500.1"/>
  </r>
  <r>
    <x v="2"/>
    <x v="0"/>
    <x v="2"/>
    <x v="15"/>
    <n v="1994.2"/>
  </r>
  <r>
    <x v="2"/>
    <x v="0"/>
    <x v="3"/>
    <x v="0"/>
    <n v="2040.3"/>
  </r>
  <r>
    <x v="2"/>
    <x v="0"/>
    <x v="3"/>
    <x v="1"/>
    <n v="1705.9"/>
  </r>
  <r>
    <x v="2"/>
    <x v="0"/>
    <x v="3"/>
    <x v="2"/>
    <n v="2040.3"/>
  </r>
  <r>
    <x v="2"/>
    <x v="0"/>
    <x v="3"/>
    <x v="3"/>
    <n v="2040.3"/>
  </r>
  <r>
    <x v="2"/>
    <x v="0"/>
    <x v="3"/>
    <x v="4"/>
    <n v="2040.3"/>
  </r>
  <r>
    <x v="2"/>
    <x v="0"/>
    <x v="3"/>
    <x v="5"/>
    <n v="2143.5"/>
  </r>
  <r>
    <x v="2"/>
    <x v="0"/>
    <x v="3"/>
    <x v="6"/>
    <n v="2143.5"/>
  </r>
  <r>
    <x v="2"/>
    <x v="0"/>
    <x v="3"/>
    <x v="7"/>
    <n v="2143.5"/>
  </r>
  <r>
    <x v="2"/>
    <x v="0"/>
    <x v="3"/>
    <x v="8"/>
    <n v="2156.9"/>
  </r>
  <r>
    <x v="2"/>
    <x v="0"/>
    <x v="3"/>
    <x v="9"/>
    <n v="1705.9"/>
  </r>
  <r>
    <x v="2"/>
    <x v="0"/>
    <x v="3"/>
    <x v="10"/>
    <n v="1705.9"/>
  </r>
  <r>
    <x v="2"/>
    <x v="0"/>
    <x v="3"/>
    <x v="11"/>
    <n v="1705.9"/>
  </r>
  <r>
    <x v="2"/>
    <x v="0"/>
    <x v="3"/>
    <x v="12"/>
    <n v="1705.9"/>
  </r>
  <r>
    <x v="2"/>
    <x v="0"/>
    <x v="3"/>
    <x v="13"/>
    <n v="1663.1"/>
  </r>
  <r>
    <x v="2"/>
    <x v="0"/>
    <x v="3"/>
    <x v="14"/>
    <n v="1663.1"/>
  </r>
  <r>
    <x v="2"/>
    <x v="0"/>
    <x v="3"/>
    <x v="15"/>
    <n v="2040.3"/>
  </r>
  <r>
    <x v="2"/>
    <x v="0"/>
    <x v="4"/>
    <x v="0"/>
    <n v="2040.3"/>
  </r>
  <r>
    <x v="2"/>
    <x v="0"/>
    <x v="4"/>
    <x v="1"/>
    <n v="1705.9"/>
  </r>
  <r>
    <x v="2"/>
    <x v="0"/>
    <x v="4"/>
    <x v="2"/>
    <n v="2040.3"/>
  </r>
  <r>
    <x v="2"/>
    <x v="0"/>
    <x v="4"/>
    <x v="3"/>
    <n v="2040.3"/>
  </r>
  <r>
    <x v="2"/>
    <x v="0"/>
    <x v="4"/>
    <x v="4"/>
    <n v="2040.3"/>
  </r>
  <r>
    <x v="2"/>
    <x v="0"/>
    <x v="4"/>
    <x v="5"/>
    <n v="2143.5"/>
  </r>
  <r>
    <x v="2"/>
    <x v="0"/>
    <x v="4"/>
    <x v="6"/>
    <n v="2143.5"/>
  </r>
  <r>
    <x v="2"/>
    <x v="0"/>
    <x v="4"/>
    <x v="7"/>
    <n v="2143.5"/>
  </r>
  <r>
    <x v="2"/>
    <x v="0"/>
    <x v="4"/>
    <x v="8"/>
    <n v="2156.9"/>
  </r>
  <r>
    <x v="2"/>
    <x v="0"/>
    <x v="4"/>
    <x v="9"/>
    <n v="1705.9"/>
  </r>
  <r>
    <x v="2"/>
    <x v="0"/>
    <x v="4"/>
    <x v="10"/>
    <n v="1705.9"/>
  </r>
  <r>
    <x v="2"/>
    <x v="0"/>
    <x v="4"/>
    <x v="11"/>
    <n v="1705.9"/>
  </r>
  <r>
    <x v="2"/>
    <x v="0"/>
    <x v="4"/>
    <x v="12"/>
    <n v="1705.9"/>
  </r>
  <r>
    <x v="2"/>
    <x v="0"/>
    <x v="4"/>
    <x v="13"/>
    <n v="1663.1"/>
  </r>
  <r>
    <x v="2"/>
    <x v="0"/>
    <x v="4"/>
    <x v="14"/>
    <n v="1663.1"/>
  </r>
  <r>
    <x v="2"/>
    <x v="0"/>
    <x v="4"/>
    <x v="15"/>
    <n v="2040.3"/>
  </r>
  <r>
    <x v="2"/>
    <x v="0"/>
    <x v="5"/>
    <x v="0"/>
    <n v="2040.3"/>
  </r>
  <r>
    <x v="2"/>
    <x v="0"/>
    <x v="5"/>
    <x v="1"/>
    <n v="1705.9"/>
  </r>
  <r>
    <x v="2"/>
    <x v="0"/>
    <x v="5"/>
    <x v="2"/>
    <n v="2040.3"/>
  </r>
  <r>
    <x v="2"/>
    <x v="0"/>
    <x v="5"/>
    <x v="3"/>
    <n v="2040.3"/>
  </r>
  <r>
    <x v="2"/>
    <x v="0"/>
    <x v="5"/>
    <x v="4"/>
    <n v="2040.3"/>
  </r>
  <r>
    <x v="2"/>
    <x v="0"/>
    <x v="5"/>
    <x v="5"/>
    <n v="2143.5"/>
  </r>
  <r>
    <x v="2"/>
    <x v="0"/>
    <x v="5"/>
    <x v="6"/>
    <n v="2143.5"/>
  </r>
  <r>
    <x v="2"/>
    <x v="0"/>
    <x v="5"/>
    <x v="7"/>
    <n v="2143.5"/>
  </r>
  <r>
    <x v="2"/>
    <x v="0"/>
    <x v="5"/>
    <x v="8"/>
    <n v="2156.9"/>
  </r>
  <r>
    <x v="2"/>
    <x v="0"/>
    <x v="5"/>
    <x v="9"/>
    <n v="1705.9"/>
  </r>
  <r>
    <x v="2"/>
    <x v="0"/>
    <x v="5"/>
    <x v="10"/>
    <n v="1705.9"/>
  </r>
  <r>
    <x v="2"/>
    <x v="0"/>
    <x v="5"/>
    <x v="11"/>
    <n v="1705.9"/>
  </r>
  <r>
    <x v="2"/>
    <x v="0"/>
    <x v="5"/>
    <x v="12"/>
    <n v="1705.9"/>
  </r>
  <r>
    <x v="2"/>
    <x v="0"/>
    <x v="5"/>
    <x v="13"/>
    <n v="1663.1"/>
  </r>
  <r>
    <x v="2"/>
    <x v="0"/>
    <x v="5"/>
    <x v="14"/>
    <n v="1663.1"/>
  </r>
  <r>
    <x v="2"/>
    <x v="0"/>
    <x v="5"/>
    <x v="15"/>
    <n v="2040.3"/>
  </r>
  <r>
    <x v="2"/>
    <x v="0"/>
    <x v="6"/>
    <x v="0"/>
    <n v="2040.3"/>
  </r>
  <r>
    <x v="2"/>
    <x v="0"/>
    <x v="6"/>
    <x v="1"/>
    <n v="1705.9"/>
  </r>
  <r>
    <x v="2"/>
    <x v="0"/>
    <x v="6"/>
    <x v="2"/>
    <n v="2040.3"/>
  </r>
  <r>
    <x v="2"/>
    <x v="0"/>
    <x v="6"/>
    <x v="3"/>
    <n v="2040.3"/>
  </r>
  <r>
    <x v="2"/>
    <x v="0"/>
    <x v="6"/>
    <x v="4"/>
    <n v="2040.3"/>
  </r>
  <r>
    <x v="2"/>
    <x v="0"/>
    <x v="6"/>
    <x v="5"/>
    <n v="2143.5"/>
  </r>
  <r>
    <x v="2"/>
    <x v="0"/>
    <x v="6"/>
    <x v="6"/>
    <n v="2143.5"/>
  </r>
  <r>
    <x v="2"/>
    <x v="0"/>
    <x v="6"/>
    <x v="7"/>
    <n v="2143.5"/>
  </r>
  <r>
    <x v="2"/>
    <x v="0"/>
    <x v="6"/>
    <x v="8"/>
    <n v="2156.9"/>
  </r>
  <r>
    <x v="2"/>
    <x v="0"/>
    <x v="6"/>
    <x v="9"/>
    <n v="1705.9"/>
  </r>
  <r>
    <x v="2"/>
    <x v="0"/>
    <x v="6"/>
    <x v="10"/>
    <n v="1705.9"/>
  </r>
  <r>
    <x v="2"/>
    <x v="0"/>
    <x v="6"/>
    <x v="11"/>
    <n v="1705.9"/>
  </r>
  <r>
    <x v="2"/>
    <x v="0"/>
    <x v="6"/>
    <x v="12"/>
    <n v="1705.9"/>
  </r>
  <r>
    <x v="2"/>
    <x v="0"/>
    <x v="6"/>
    <x v="13"/>
    <n v="1663.1"/>
  </r>
  <r>
    <x v="2"/>
    <x v="0"/>
    <x v="6"/>
    <x v="14"/>
    <n v="1663.1"/>
  </r>
  <r>
    <x v="2"/>
    <x v="0"/>
    <x v="6"/>
    <x v="15"/>
    <n v="2040.3"/>
  </r>
  <r>
    <x v="2"/>
    <x v="0"/>
    <x v="7"/>
    <x v="0"/>
    <n v="2040.3"/>
  </r>
  <r>
    <x v="2"/>
    <x v="0"/>
    <x v="7"/>
    <x v="1"/>
    <n v="1705.9"/>
  </r>
  <r>
    <x v="2"/>
    <x v="0"/>
    <x v="7"/>
    <x v="2"/>
    <n v="2040.3"/>
  </r>
  <r>
    <x v="2"/>
    <x v="0"/>
    <x v="7"/>
    <x v="3"/>
    <n v="2040.3"/>
  </r>
  <r>
    <x v="2"/>
    <x v="0"/>
    <x v="7"/>
    <x v="4"/>
    <n v="2040.3"/>
  </r>
  <r>
    <x v="2"/>
    <x v="0"/>
    <x v="7"/>
    <x v="5"/>
    <n v="2143.5"/>
  </r>
  <r>
    <x v="2"/>
    <x v="0"/>
    <x v="7"/>
    <x v="6"/>
    <n v="2143.5"/>
  </r>
  <r>
    <x v="2"/>
    <x v="0"/>
    <x v="7"/>
    <x v="7"/>
    <n v="2143.5"/>
  </r>
  <r>
    <x v="2"/>
    <x v="0"/>
    <x v="7"/>
    <x v="8"/>
    <n v="2156.9"/>
  </r>
  <r>
    <x v="2"/>
    <x v="0"/>
    <x v="7"/>
    <x v="9"/>
    <n v="1705.9"/>
  </r>
  <r>
    <x v="2"/>
    <x v="0"/>
    <x v="7"/>
    <x v="10"/>
    <n v="1705.9"/>
  </r>
  <r>
    <x v="2"/>
    <x v="0"/>
    <x v="7"/>
    <x v="11"/>
    <n v="1705.9"/>
  </r>
  <r>
    <x v="2"/>
    <x v="0"/>
    <x v="7"/>
    <x v="12"/>
    <n v="1705.9"/>
  </r>
  <r>
    <x v="2"/>
    <x v="0"/>
    <x v="7"/>
    <x v="13"/>
    <n v="1663.1"/>
  </r>
  <r>
    <x v="2"/>
    <x v="0"/>
    <x v="7"/>
    <x v="14"/>
    <n v="1663.1"/>
  </r>
  <r>
    <x v="2"/>
    <x v="0"/>
    <x v="7"/>
    <x v="15"/>
    <n v="2040.3"/>
  </r>
  <r>
    <x v="2"/>
    <x v="0"/>
    <x v="8"/>
    <x v="0"/>
    <n v="2040.3"/>
  </r>
  <r>
    <x v="2"/>
    <x v="0"/>
    <x v="8"/>
    <x v="1"/>
    <n v="1705.9"/>
  </r>
  <r>
    <x v="2"/>
    <x v="0"/>
    <x v="8"/>
    <x v="2"/>
    <n v="2040.3"/>
  </r>
  <r>
    <x v="2"/>
    <x v="0"/>
    <x v="8"/>
    <x v="3"/>
    <n v="2040.3"/>
  </r>
  <r>
    <x v="2"/>
    <x v="0"/>
    <x v="8"/>
    <x v="4"/>
    <n v="2040.3"/>
  </r>
  <r>
    <x v="2"/>
    <x v="0"/>
    <x v="8"/>
    <x v="5"/>
    <n v="2143.5"/>
  </r>
  <r>
    <x v="2"/>
    <x v="0"/>
    <x v="8"/>
    <x v="6"/>
    <n v="2143.5"/>
  </r>
  <r>
    <x v="2"/>
    <x v="0"/>
    <x v="8"/>
    <x v="7"/>
    <n v="2143.5"/>
  </r>
  <r>
    <x v="2"/>
    <x v="0"/>
    <x v="8"/>
    <x v="8"/>
    <n v="2156.9"/>
  </r>
  <r>
    <x v="2"/>
    <x v="0"/>
    <x v="8"/>
    <x v="9"/>
    <n v="1705.9"/>
  </r>
  <r>
    <x v="2"/>
    <x v="0"/>
    <x v="8"/>
    <x v="10"/>
    <n v="1705.9"/>
  </r>
  <r>
    <x v="2"/>
    <x v="0"/>
    <x v="8"/>
    <x v="11"/>
    <n v="1705.9"/>
  </r>
  <r>
    <x v="2"/>
    <x v="0"/>
    <x v="8"/>
    <x v="12"/>
    <n v="1705.9"/>
  </r>
  <r>
    <x v="2"/>
    <x v="0"/>
    <x v="8"/>
    <x v="13"/>
    <n v="1663.1"/>
  </r>
  <r>
    <x v="2"/>
    <x v="0"/>
    <x v="8"/>
    <x v="14"/>
    <n v="1663.1"/>
  </r>
  <r>
    <x v="2"/>
    <x v="0"/>
    <x v="8"/>
    <x v="15"/>
    <n v="2040.3"/>
  </r>
  <r>
    <x v="2"/>
    <x v="0"/>
    <x v="14"/>
    <x v="0"/>
    <n v="2040.3"/>
  </r>
  <r>
    <x v="2"/>
    <x v="0"/>
    <x v="14"/>
    <x v="1"/>
    <n v="1705.9"/>
  </r>
  <r>
    <x v="2"/>
    <x v="0"/>
    <x v="14"/>
    <x v="2"/>
    <n v="2040.3"/>
  </r>
  <r>
    <x v="2"/>
    <x v="0"/>
    <x v="14"/>
    <x v="3"/>
    <n v="2040.3"/>
  </r>
  <r>
    <x v="2"/>
    <x v="0"/>
    <x v="14"/>
    <x v="4"/>
    <n v="2040.3"/>
  </r>
  <r>
    <x v="2"/>
    <x v="0"/>
    <x v="14"/>
    <x v="5"/>
    <n v="2143.5"/>
  </r>
  <r>
    <x v="2"/>
    <x v="0"/>
    <x v="14"/>
    <x v="6"/>
    <n v="2143.5"/>
  </r>
  <r>
    <x v="2"/>
    <x v="0"/>
    <x v="14"/>
    <x v="7"/>
    <n v="2143.5"/>
  </r>
  <r>
    <x v="2"/>
    <x v="0"/>
    <x v="14"/>
    <x v="8"/>
    <n v="2156.9"/>
  </r>
  <r>
    <x v="2"/>
    <x v="0"/>
    <x v="14"/>
    <x v="9"/>
    <n v="1705.9"/>
  </r>
  <r>
    <x v="2"/>
    <x v="0"/>
    <x v="14"/>
    <x v="10"/>
    <n v="1705.9"/>
  </r>
  <r>
    <x v="2"/>
    <x v="0"/>
    <x v="14"/>
    <x v="11"/>
    <n v="1705.9"/>
  </r>
  <r>
    <x v="2"/>
    <x v="0"/>
    <x v="14"/>
    <x v="12"/>
    <n v="1705.9"/>
  </r>
  <r>
    <x v="2"/>
    <x v="0"/>
    <x v="14"/>
    <x v="13"/>
    <n v="1663.1"/>
  </r>
  <r>
    <x v="2"/>
    <x v="0"/>
    <x v="14"/>
    <x v="14"/>
    <n v="1663.1"/>
  </r>
  <r>
    <x v="2"/>
    <x v="0"/>
    <x v="14"/>
    <x v="15"/>
    <n v="2040.3"/>
  </r>
  <r>
    <x v="3"/>
    <x v="0"/>
    <x v="0"/>
    <x v="0"/>
    <n v="223"/>
  </r>
  <r>
    <x v="3"/>
    <x v="0"/>
    <x v="0"/>
    <x v="1"/>
    <n v="223"/>
  </r>
  <r>
    <x v="3"/>
    <x v="0"/>
    <x v="0"/>
    <x v="2"/>
    <n v="223"/>
  </r>
  <r>
    <x v="3"/>
    <x v="0"/>
    <x v="0"/>
    <x v="3"/>
    <n v="223"/>
  </r>
  <r>
    <x v="3"/>
    <x v="0"/>
    <x v="0"/>
    <x v="4"/>
    <n v="223"/>
  </r>
  <r>
    <x v="3"/>
    <x v="0"/>
    <x v="0"/>
    <x v="5"/>
    <n v="238"/>
  </r>
  <r>
    <x v="3"/>
    <x v="0"/>
    <x v="0"/>
    <x v="6"/>
    <n v="238"/>
  </r>
  <r>
    <x v="3"/>
    <x v="0"/>
    <x v="0"/>
    <x v="7"/>
    <n v="238"/>
  </r>
  <r>
    <x v="3"/>
    <x v="0"/>
    <x v="0"/>
    <x v="8"/>
    <n v="214"/>
  </r>
  <r>
    <x v="3"/>
    <x v="0"/>
    <x v="0"/>
    <x v="9"/>
    <n v="214"/>
  </r>
  <r>
    <x v="3"/>
    <x v="0"/>
    <x v="0"/>
    <x v="10"/>
    <n v="200"/>
  </r>
  <r>
    <x v="3"/>
    <x v="0"/>
    <x v="0"/>
    <x v="11"/>
    <n v="200"/>
  </r>
  <r>
    <x v="3"/>
    <x v="0"/>
    <x v="0"/>
    <x v="12"/>
    <n v="200"/>
  </r>
  <r>
    <x v="3"/>
    <x v="0"/>
    <x v="0"/>
    <x v="13"/>
    <n v="267"/>
  </r>
  <r>
    <x v="3"/>
    <x v="0"/>
    <x v="0"/>
    <x v="14"/>
    <n v="267"/>
  </r>
  <r>
    <x v="3"/>
    <x v="0"/>
    <x v="0"/>
    <x v="15"/>
    <n v="223"/>
  </r>
  <r>
    <x v="3"/>
    <x v="0"/>
    <x v="1"/>
    <x v="0"/>
    <n v="304.8"/>
  </r>
  <r>
    <x v="3"/>
    <x v="0"/>
    <x v="1"/>
    <x v="1"/>
    <n v="304.8"/>
  </r>
  <r>
    <x v="3"/>
    <x v="0"/>
    <x v="1"/>
    <x v="2"/>
    <n v="304.8"/>
  </r>
  <r>
    <x v="3"/>
    <x v="0"/>
    <x v="1"/>
    <x v="3"/>
    <n v="304.8"/>
  </r>
  <r>
    <x v="3"/>
    <x v="0"/>
    <x v="1"/>
    <x v="4"/>
    <n v="304.8"/>
  </r>
  <r>
    <x v="3"/>
    <x v="0"/>
    <x v="1"/>
    <x v="5"/>
    <n v="346.5"/>
  </r>
  <r>
    <x v="3"/>
    <x v="0"/>
    <x v="1"/>
    <x v="6"/>
    <n v="346.5"/>
  </r>
  <r>
    <x v="3"/>
    <x v="0"/>
    <x v="1"/>
    <x v="7"/>
    <n v="346.5"/>
  </r>
  <r>
    <x v="3"/>
    <x v="0"/>
    <x v="1"/>
    <x v="8"/>
    <n v="290"/>
  </r>
  <r>
    <x v="3"/>
    <x v="0"/>
    <x v="1"/>
    <x v="9"/>
    <n v="290"/>
  </r>
  <r>
    <x v="3"/>
    <x v="0"/>
    <x v="1"/>
    <x v="10"/>
    <n v="273"/>
  </r>
  <r>
    <x v="3"/>
    <x v="0"/>
    <x v="1"/>
    <x v="11"/>
    <n v="273"/>
  </r>
  <r>
    <x v="3"/>
    <x v="0"/>
    <x v="1"/>
    <x v="12"/>
    <n v="273"/>
  </r>
  <r>
    <x v="3"/>
    <x v="0"/>
    <x v="1"/>
    <x v="13"/>
    <n v="244"/>
  </r>
  <r>
    <x v="3"/>
    <x v="0"/>
    <x v="1"/>
    <x v="14"/>
    <n v="244"/>
  </r>
  <r>
    <x v="3"/>
    <x v="0"/>
    <x v="1"/>
    <x v="15"/>
    <n v="304.8"/>
  </r>
  <r>
    <x v="3"/>
    <x v="0"/>
    <x v="2"/>
    <x v="0"/>
    <n v="394.7"/>
  </r>
  <r>
    <x v="3"/>
    <x v="0"/>
    <x v="2"/>
    <x v="1"/>
    <n v="394.7"/>
  </r>
  <r>
    <x v="3"/>
    <x v="0"/>
    <x v="2"/>
    <x v="2"/>
    <n v="394.7"/>
  </r>
  <r>
    <x v="3"/>
    <x v="0"/>
    <x v="2"/>
    <x v="3"/>
    <n v="394.7"/>
  </r>
  <r>
    <x v="3"/>
    <x v="0"/>
    <x v="2"/>
    <x v="4"/>
    <n v="394.7"/>
  </r>
  <r>
    <x v="3"/>
    <x v="0"/>
    <x v="2"/>
    <x v="5"/>
    <n v="413.5"/>
  </r>
  <r>
    <x v="3"/>
    <x v="0"/>
    <x v="2"/>
    <x v="6"/>
    <n v="413.5"/>
  </r>
  <r>
    <x v="3"/>
    <x v="0"/>
    <x v="2"/>
    <x v="7"/>
    <n v="413.5"/>
  </r>
  <r>
    <x v="3"/>
    <x v="0"/>
    <x v="2"/>
    <x v="8"/>
    <n v="393.5"/>
  </r>
  <r>
    <x v="3"/>
    <x v="0"/>
    <x v="2"/>
    <x v="9"/>
    <n v="393.5"/>
  </r>
  <r>
    <x v="3"/>
    <x v="0"/>
    <x v="2"/>
    <x v="10"/>
    <n v="325.10000000000002"/>
  </r>
  <r>
    <x v="3"/>
    <x v="0"/>
    <x v="2"/>
    <x v="11"/>
    <n v="325.10000000000002"/>
  </r>
  <r>
    <x v="3"/>
    <x v="0"/>
    <x v="2"/>
    <x v="12"/>
    <n v="325.10000000000002"/>
  </r>
  <r>
    <x v="3"/>
    <x v="0"/>
    <x v="2"/>
    <x v="13"/>
    <n v="281.3"/>
  </r>
  <r>
    <x v="3"/>
    <x v="0"/>
    <x v="2"/>
    <x v="14"/>
    <n v="281.3"/>
  </r>
  <r>
    <x v="3"/>
    <x v="0"/>
    <x v="2"/>
    <x v="15"/>
    <n v="394.7"/>
  </r>
  <r>
    <x v="3"/>
    <x v="0"/>
    <x v="3"/>
    <x v="0"/>
    <n v="413.2"/>
  </r>
  <r>
    <x v="3"/>
    <x v="0"/>
    <x v="3"/>
    <x v="1"/>
    <n v="311.8"/>
  </r>
  <r>
    <x v="3"/>
    <x v="0"/>
    <x v="3"/>
    <x v="2"/>
    <n v="413.2"/>
  </r>
  <r>
    <x v="3"/>
    <x v="0"/>
    <x v="3"/>
    <x v="3"/>
    <n v="413.2"/>
  </r>
  <r>
    <x v="3"/>
    <x v="0"/>
    <x v="3"/>
    <x v="4"/>
    <n v="413.2"/>
  </r>
  <r>
    <x v="3"/>
    <x v="0"/>
    <x v="3"/>
    <x v="5"/>
    <n v="430.7"/>
  </r>
  <r>
    <x v="3"/>
    <x v="0"/>
    <x v="3"/>
    <x v="6"/>
    <n v="430.7"/>
  </r>
  <r>
    <x v="3"/>
    <x v="0"/>
    <x v="3"/>
    <x v="7"/>
    <n v="430.7"/>
  </r>
  <r>
    <x v="3"/>
    <x v="0"/>
    <x v="3"/>
    <x v="8"/>
    <n v="436.1"/>
  </r>
  <r>
    <x v="3"/>
    <x v="0"/>
    <x v="3"/>
    <x v="9"/>
    <n v="311.8"/>
  </r>
  <r>
    <x v="3"/>
    <x v="0"/>
    <x v="3"/>
    <x v="10"/>
    <n v="311.8"/>
  </r>
  <r>
    <x v="3"/>
    <x v="0"/>
    <x v="3"/>
    <x v="11"/>
    <n v="311.8"/>
  </r>
  <r>
    <x v="3"/>
    <x v="0"/>
    <x v="3"/>
    <x v="12"/>
    <n v="311.8"/>
  </r>
  <r>
    <x v="3"/>
    <x v="0"/>
    <x v="3"/>
    <x v="13"/>
    <n v="345.7"/>
  </r>
  <r>
    <x v="3"/>
    <x v="0"/>
    <x v="3"/>
    <x v="14"/>
    <n v="345.7"/>
  </r>
  <r>
    <x v="3"/>
    <x v="0"/>
    <x v="3"/>
    <x v="15"/>
    <n v="413.2"/>
  </r>
  <r>
    <x v="3"/>
    <x v="0"/>
    <x v="4"/>
    <x v="0"/>
    <n v="413.2"/>
  </r>
  <r>
    <x v="3"/>
    <x v="0"/>
    <x v="4"/>
    <x v="1"/>
    <n v="311.8"/>
  </r>
  <r>
    <x v="3"/>
    <x v="0"/>
    <x v="4"/>
    <x v="2"/>
    <n v="413.2"/>
  </r>
  <r>
    <x v="3"/>
    <x v="0"/>
    <x v="4"/>
    <x v="3"/>
    <n v="413.2"/>
  </r>
  <r>
    <x v="3"/>
    <x v="0"/>
    <x v="4"/>
    <x v="4"/>
    <n v="413.2"/>
  </r>
  <r>
    <x v="3"/>
    <x v="0"/>
    <x v="4"/>
    <x v="5"/>
    <n v="430.7"/>
  </r>
  <r>
    <x v="3"/>
    <x v="0"/>
    <x v="4"/>
    <x v="6"/>
    <n v="430.7"/>
  </r>
  <r>
    <x v="3"/>
    <x v="0"/>
    <x v="4"/>
    <x v="7"/>
    <n v="430.7"/>
  </r>
  <r>
    <x v="3"/>
    <x v="0"/>
    <x v="4"/>
    <x v="8"/>
    <n v="436.1"/>
  </r>
  <r>
    <x v="3"/>
    <x v="0"/>
    <x v="4"/>
    <x v="9"/>
    <n v="311.8"/>
  </r>
  <r>
    <x v="3"/>
    <x v="0"/>
    <x v="4"/>
    <x v="10"/>
    <n v="311.8"/>
  </r>
  <r>
    <x v="3"/>
    <x v="0"/>
    <x v="4"/>
    <x v="11"/>
    <n v="311.8"/>
  </r>
  <r>
    <x v="3"/>
    <x v="0"/>
    <x v="4"/>
    <x v="12"/>
    <n v="311.8"/>
  </r>
  <r>
    <x v="3"/>
    <x v="0"/>
    <x v="4"/>
    <x v="13"/>
    <n v="345.7"/>
  </r>
  <r>
    <x v="3"/>
    <x v="0"/>
    <x v="4"/>
    <x v="14"/>
    <n v="345.7"/>
  </r>
  <r>
    <x v="3"/>
    <x v="0"/>
    <x v="4"/>
    <x v="15"/>
    <n v="413.2"/>
  </r>
  <r>
    <x v="3"/>
    <x v="0"/>
    <x v="5"/>
    <x v="0"/>
    <n v="413.2"/>
  </r>
  <r>
    <x v="3"/>
    <x v="0"/>
    <x v="5"/>
    <x v="1"/>
    <n v="311.8"/>
  </r>
  <r>
    <x v="3"/>
    <x v="0"/>
    <x v="5"/>
    <x v="2"/>
    <n v="413.2"/>
  </r>
  <r>
    <x v="3"/>
    <x v="0"/>
    <x v="5"/>
    <x v="3"/>
    <n v="413.2"/>
  </r>
  <r>
    <x v="3"/>
    <x v="0"/>
    <x v="5"/>
    <x v="4"/>
    <n v="413.2"/>
  </r>
  <r>
    <x v="3"/>
    <x v="0"/>
    <x v="5"/>
    <x v="5"/>
    <n v="430.7"/>
  </r>
  <r>
    <x v="3"/>
    <x v="0"/>
    <x v="5"/>
    <x v="6"/>
    <n v="430.7"/>
  </r>
  <r>
    <x v="3"/>
    <x v="0"/>
    <x v="5"/>
    <x v="7"/>
    <n v="430.7"/>
  </r>
  <r>
    <x v="3"/>
    <x v="0"/>
    <x v="5"/>
    <x v="8"/>
    <n v="436.1"/>
  </r>
  <r>
    <x v="3"/>
    <x v="0"/>
    <x v="5"/>
    <x v="9"/>
    <n v="311.8"/>
  </r>
  <r>
    <x v="3"/>
    <x v="0"/>
    <x v="5"/>
    <x v="10"/>
    <n v="311.8"/>
  </r>
  <r>
    <x v="3"/>
    <x v="0"/>
    <x v="5"/>
    <x v="11"/>
    <n v="311.8"/>
  </r>
  <r>
    <x v="3"/>
    <x v="0"/>
    <x v="5"/>
    <x v="12"/>
    <n v="311.8"/>
  </r>
  <r>
    <x v="3"/>
    <x v="0"/>
    <x v="5"/>
    <x v="13"/>
    <n v="345.7"/>
  </r>
  <r>
    <x v="3"/>
    <x v="0"/>
    <x v="5"/>
    <x v="14"/>
    <n v="345.7"/>
  </r>
  <r>
    <x v="3"/>
    <x v="0"/>
    <x v="5"/>
    <x v="15"/>
    <n v="413.2"/>
  </r>
  <r>
    <x v="3"/>
    <x v="0"/>
    <x v="6"/>
    <x v="0"/>
    <n v="413.2"/>
  </r>
  <r>
    <x v="3"/>
    <x v="0"/>
    <x v="6"/>
    <x v="1"/>
    <n v="311.8"/>
  </r>
  <r>
    <x v="3"/>
    <x v="0"/>
    <x v="6"/>
    <x v="2"/>
    <n v="413.2"/>
  </r>
  <r>
    <x v="3"/>
    <x v="0"/>
    <x v="6"/>
    <x v="3"/>
    <n v="413.2"/>
  </r>
  <r>
    <x v="3"/>
    <x v="0"/>
    <x v="6"/>
    <x v="4"/>
    <n v="413.2"/>
  </r>
  <r>
    <x v="3"/>
    <x v="0"/>
    <x v="6"/>
    <x v="5"/>
    <n v="430.7"/>
  </r>
  <r>
    <x v="3"/>
    <x v="0"/>
    <x v="6"/>
    <x v="6"/>
    <n v="430.7"/>
  </r>
  <r>
    <x v="3"/>
    <x v="0"/>
    <x v="6"/>
    <x v="7"/>
    <n v="430.7"/>
  </r>
  <r>
    <x v="3"/>
    <x v="0"/>
    <x v="6"/>
    <x v="8"/>
    <n v="436.1"/>
  </r>
  <r>
    <x v="3"/>
    <x v="0"/>
    <x v="6"/>
    <x v="9"/>
    <n v="311.8"/>
  </r>
  <r>
    <x v="3"/>
    <x v="0"/>
    <x v="6"/>
    <x v="10"/>
    <n v="311.8"/>
  </r>
  <r>
    <x v="3"/>
    <x v="0"/>
    <x v="6"/>
    <x v="11"/>
    <n v="311.8"/>
  </r>
  <r>
    <x v="3"/>
    <x v="0"/>
    <x v="6"/>
    <x v="12"/>
    <n v="311.8"/>
  </r>
  <r>
    <x v="3"/>
    <x v="0"/>
    <x v="6"/>
    <x v="13"/>
    <n v="345.7"/>
  </r>
  <r>
    <x v="3"/>
    <x v="0"/>
    <x v="6"/>
    <x v="14"/>
    <n v="345.7"/>
  </r>
  <r>
    <x v="3"/>
    <x v="0"/>
    <x v="6"/>
    <x v="15"/>
    <n v="413.2"/>
  </r>
  <r>
    <x v="3"/>
    <x v="0"/>
    <x v="7"/>
    <x v="0"/>
    <n v="413.2"/>
  </r>
  <r>
    <x v="3"/>
    <x v="0"/>
    <x v="7"/>
    <x v="1"/>
    <n v="311.8"/>
  </r>
  <r>
    <x v="3"/>
    <x v="0"/>
    <x v="7"/>
    <x v="2"/>
    <n v="413.2"/>
  </r>
  <r>
    <x v="3"/>
    <x v="0"/>
    <x v="7"/>
    <x v="3"/>
    <n v="413.2"/>
  </r>
  <r>
    <x v="3"/>
    <x v="0"/>
    <x v="7"/>
    <x v="4"/>
    <n v="413.2"/>
  </r>
  <r>
    <x v="3"/>
    <x v="0"/>
    <x v="7"/>
    <x v="5"/>
    <n v="430.7"/>
  </r>
  <r>
    <x v="3"/>
    <x v="0"/>
    <x v="7"/>
    <x v="6"/>
    <n v="430.7"/>
  </r>
  <r>
    <x v="3"/>
    <x v="0"/>
    <x v="7"/>
    <x v="7"/>
    <n v="430.7"/>
  </r>
  <r>
    <x v="3"/>
    <x v="0"/>
    <x v="7"/>
    <x v="8"/>
    <n v="436.1"/>
  </r>
  <r>
    <x v="3"/>
    <x v="0"/>
    <x v="7"/>
    <x v="9"/>
    <n v="311.8"/>
  </r>
  <r>
    <x v="3"/>
    <x v="0"/>
    <x v="7"/>
    <x v="10"/>
    <n v="311.8"/>
  </r>
  <r>
    <x v="3"/>
    <x v="0"/>
    <x v="7"/>
    <x v="11"/>
    <n v="311.8"/>
  </r>
  <r>
    <x v="3"/>
    <x v="0"/>
    <x v="7"/>
    <x v="12"/>
    <n v="311.8"/>
  </r>
  <r>
    <x v="3"/>
    <x v="0"/>
    <x v="7"/>
    <x v="13"/>
    <n v="345.7"/>
  </r>
  <r>
    <x v="3"/>
    <x v="0"/>
    <x v="7"/>
    <x v="14"/>
    <n v="345.7"/>
  </r>
  <r>
    <x v="3"/>
    <x v="0"/>
    <x v="7"/>
    <x v="15"/>
    <n v="413.2"/>
  </r>
  <r>
    <x v="3"/>
    <x v="0"/>
    <x v="8"/>
    <x v="0"/>
    <n v="413.2"/>
  </r>
  <r>
    <x v="3"/>
    <x v="0"/>
    <x v="8"/>
    <x v="1"/>
    <n v="311.8"/>
  </r>
  <r>
    <x v="3"/>
    <x v="0"/>
    <x v="8"/>
    <x v="2"/>
    <n v="413.2"/>
  </r>
  <r>
    <x v="3"/>
    <x v="0"/>
    <x v="8"/>
    <x v="3"/>
    <n v="413.2"/>
  </r>
  <r>
    <x v="3"/>
    <x v="0"/>
    <x v="8"/>
    <x v="4"/>
    <n v="413.2"/>
  </r>
  <r>
    <x v="3"/>
    <x v="0"/>
    <x v="8"/>
    <x v="5"/>
    <n v="430.7"/>
  </r>
  <r>
    <x v="3"/>
    <x v="0"/>
    <x v="8"/>
    <x v="6"/>
    <n v="430.7"/>
  </r>
  <r>
    <x v="3"/>
    <x v="0"/>
    <x v="8"/>
    <x v="7"/>
    <n v="430.7"/>
  </r>
  <r>
    <x v="3"/>
    <x v="0"/>
    <x v="8"/>
    <x v="8"/>
    <n v="436.1"/>
  </r>
  <r>
    <x v="3"/>
    <x v="0"/>
    <x v="8"/>
    <x v="9"/>
    <n v="311.8"/>
  </r>
  <r>
    <x v="3"/>
    <x v="0"/>
    <x v="8"/>
    <x v="10"/>
    <n v="311.8"/>
  </r>
  <r>
    <x v="3"/>
    <x v="0"/>
    <x v="8"/>
    <x v="11"/>
    <n v="311.8"/>
  </r>
  <r>
    <x v="3"/>
    <x v="0"/>
    <x v="8"/>
    <x v="12"/>
    <n v="311.8"/>
  </r>
  <r>
    <x v="3"/>
    <x v="0"/>
    <x v="8"/>
    <x v="13"/>
    <n v="345.7"/>
  </r>
  <r>
    <x v="3"/>
    <x v="0"/>
    <x v="8"/>
    <x v="14"/>
    <n v="345.7"/>
  </r>
  <r>
    <x v="3"/>
    <x v="0"/>
    <x v="8"/>
    <x v="15"/>
    <n v="413.2"/>
  </r>
  <r>
    <x v="3"/>
    <x v="0"/>
    <x v="14"/>
    <x v="0"/>
    <n v="413.2"/>
  </r>
  <r>
    <x v="3"/>
    <x v="0"/>
    <x v="14"/>
    <x v="1"/>
    <n v="311.8"/>
  </r>
  <r>
    <x v="3"/>
    <x v="0"/>
    <x v="14"/>
    <x v="2"/>
    <n v="413.2"/>
  </r>
  <r>
    <x v="3"/>
    <x v="0"/>
    <x v="14"/>
    <x v="3"/>
    <n v="413.2"/>
  </r>
  <r>
    <x v="3"/>
    <x v="0"/>
    <x v="14"/>
    <x v="4"/>
    <n v="413.2"/>
  </r>
  <r>
    <x v="3"/>
    <x v="0"/>
    <x v="14"/>
    <x v="5"/>
    <n v="430.7"/>
  </r>
  <r>
    <x v="3"/>
    <x v="0"/>
    <x v="14"/>
    <x v="6"/>
    <n v="430.7"/>
  </r>
  <r>
    <x v="3"/>
    <x v="0"/>
    <x v="14"/>
    <x v="7"/>
    <n v="430.7"/>
  </r>
  <r>
    <x v="3"/>
    <x v="0"/>
    <x v="14"/>
    <x v="8"/>
    <n v="436.1"/>
  </r>
  <r>
    <x v="3"/>
    <x v="0"/>
    <x v="14"/>
    <x v="9"/>
    <n v="311.8"/>
  </r>
  <r>
    <x v="3"/>
    <x v="0"/>
    <x v="14"/>
    <x v="10"/>
    <n v="311.8"/>
  </r>
  <r>
    <x v="3"/>
    <x v="0"/>
    <x v="14"/>
    <x v="11"/>
    <n v="311.8"/>
  </r>
  <r>
    <x v="3"/>
    <x v="0"/>
    <x v="14"/>
    <x v="12"/>
    <n v="311.8"/>
  </r>
  <r>
    <x v="3"/>
    <x v="0"/>
    <x v="14"/>
    <x v="13"/>
    <n v="345.7"/>
  </r>
  <r>
    <x v="3"/>
    <x v="0"/>
    <x v="14"/>
    <x v="14"/>
    <n v="345.7"/>
  </r>
  <r>
    <x v="3"/>
    <x v="0"/>
    <x v="14"/>
    <x v="15"/>
    <n v="413.2"/>
  </r>
  <r>
    <x v="4"/>
    <x v="0"/>
    <x v="0"/>
    <x v="0"/>
    <n v="1075"/>
  </r>
  <r>
    <x v="4"/>
    <x v="0"/>
    <x v="0"/>
    <x v="1"/>
    <n v="1075"/>
  </r>
  <r>
    <x v="4"/>
    <x v="0"/>
    <x v="0"/>
    <x v="2"/>
    <n v="1075"/>
  </r>
  <r>
    <x v="4"/>
    <x v="0"/>
    <x v="0"/>
    <x v="3"/>
    <n v="1075"/>
  </r>
  <r>
    <x v="4"/>
    <x v="0"/>
    <x v="0"/>
    <x v="4"/>
    <n v="1075"/>
  </r>
  <r>
    <x v="4"/>
    <x v="0"/>
    <x v="0"/>
    <x v="5"/>
    <n v="985.8"/>
  </r>
  <r>
    <x v="4"/>
    <x v="0"/>
    <x v="0"/>
    <x v="6"/>
    <n v="985.8"/>
  </r>
  <r>
    <x v="4"/>
    <x v="0"/>
    <x v="0"/>
    <x v="7"/>
    <n v="985.8"/>
  </r>
  <r>
    <x v="4"/>
    <x v="0"/>
    <x v="0"/>
    <x v="8"/>
    <n v="1230.0999999999999"/>
  </r>
  <r>
    <x v="4"/>
    <x v="0"/>
    <x v="0"/>
    <x v="9"/>
    <n v="1230.0999999999999"/>
  </r>
  <r>
    <x v="4"/>
    <x v="0"/>
    <x v="0"/>
    <x v="10"/>
    <n v="1212.7"/>
  </r>
  <r>
    <x v="4"/>
    <x v="0"/>
    <x v="0"/>
    <x v="11"/>
    <n v="1212.7"/>
  </r>
  <r>
    <x v="4"/>
    <x v="0"/>
    <x v="0"/>
    <x v="12"/>
    <n v="1212.7"/>
  </r>
  <r>
    <x v="4"/>
    <x v="0"/>
    <x v="0"/>
    <x v="13"/>
    <n v="1439.8"/>
  </r>
  <r>
    <x v="4"/>
    <x v="0"/>
    <x v="0"/>
    <x v="14"/>
    <n v="1439.8"/>
  </r>
  <r>
    <x v="4"/>
    <x v="0"/>
    <x v="0"/>
    <x v="15"/>
    <n v="1075"/>
  </r>
  <r>
    <x v="4"/>
    <x v="0"/>
    <x v="1"/>
    <x v="0"/>
    <n v="1453.4"/>
  </r>
  <r>
    <x v="4"/>
    <x v="0"/>
    <x v="1"/>
    <x v="1"/>
    <n v="1453.4"/>
  </r>
  <r>
    <x v="4"/>
    <x v="0"/>
    <x v="1"/>
    <x v="2"/>
    <n v="1453.4"/>
  </r>
  <r>
    <x v="4"/>
    <x v="0"/>
    <x v="1"/>
    <x v="3"/>
    <n v="1453.4"/>
  </r>
  <r>
    <x v="4"/>
    <x v="0"/>
    <x v="1"/>
    <x v="4"/>
    <n v="1453.4"/>
  </r>
  <r>
    <x v="4"/>
    <x v="0"/>
    <x v="1"/>
    <x v="5"/>
    <n v="1274.0999999999999"/>
  </r>
  <r>
    <x v="4"/>
    <x v="0"/>
    <x v="1"/>
    <x v="6"/>
    <n v="1274.0999999999999"/>
  </r>
  <r>
    <x v="4"/>
    <x v="0"/>
    <x v="1"/>
    <x v="7"/>
    <n v="1274.0999999999999"/>
  </r>
  <r>
    <x v="4"/>
    <x v="0"/>
    <x v="1"/>
    <x v="8"/>
    <n v="1275.4000000000001"/>
  </r>
  <r>
    <x v="4"/>
    <x v="0"/>
    <x v="1"/>
    <x v="9"/>
    <n v="1275.4000000000001"/>
  </r>
  <r>
    <x v="4"/>
    <x v="0"/>
    <x v="1"/>
    <x v="10"/>
    <n v="1385.4"/>
  </r>
  <r>
    <x v="4"/>
    <x v="0"/>
    <x v="1"/>
    <x v="11"/>
    <n v="1385.4"/>
  </r>
  <r>
    <x v="4"/>
    <x v="0"/>
    <x v="1"/>
    <x v="12"/>
    <n v="1385.4"/>
  </r>
  <r>
    <x v="4"/>
    <x v="0"/>
    <x v="1"/>
    <x v="13"/>
    <n v="1554.5"/>
  </r>
  <r>
    <x v="4"/>
    <x v="0"/>
    <x v="1"/>
    <x v="14"/>
    <n v="1554.5"/>
  </r>
  <r>
    <x v="4"/>
    <x v="0"/>
    <x v="1"/>
    <x v="15"/>
    <n v="1453.4"/>
  </r>
  <r>
    <x v="4"/>
    <x v="0"/>
    <x v="2"/>
    <x v="0"/>
    <n v="1290"/>
  </r>
  <r>
    <x v="4"/>
    <x v="0"/>
    <x v="2"/>
    <x v="1"/>
    <n v="1290"/>
  </r>
  <r>
    <x v="4"/>
    <x v="0"/>
    <x v="2"/>
    <x v="2"/>
    <n v="1290"/>
  </r>
  <r>
    <x v="4"/>
    <x v="0"/>
    <x v="2"/>
    <x v="3"/>
    <n v="1290"/>
  </r>
  <r>
    <x v="4"/>
    <x v="0"/>
    <x v="2"/>
    <x v="4"/>
    <n v="1290"/>
  </r>
  <r>
    <x v="4"/>
    <x v="0"/>
    <x v="2"/>
    <x v="5"/>
    <n v="1276.0999999999999"/>
  </r>
  <r>
    <x v="4"/>
    <x v="0"/>
    <x v="2"/>
    <x v="6"/>
    <n v="1276.0999999999999"/>
  </r>
  <r>
    <x v="4"/>
    <x v="0"/>
    <x v="2"/>
    <x v="7"/>
    <n v="1276.0999999999999"/>
  </r>
  <r>
    <x v="4"/>
    <x v="0"/>
    <x v="2"/>
    <x v="8"/>
    <n v="1214.4000000000001"/>
  </r>
  <r>
    <x v="4"/>
    <x v="0"/>
    <x v="2"/>
    <x v="9"/>
    <n v="1214.4000000000001"/>
  </r>
  <r>
    <x v="4"/>
    <x v="0"/>
    <x v="2"/>
    <x v="10"/>
    <n v="1451.4"/>
  </r>
  <r>
    <x v="4"/>
    <x v="0"/>
    <x v="2"/>
    <x v="11"/>
    <n v="1451.4"/>
  </r>
  <r>
    <x v="4"/>
    <x v="0"/>
    <x v="2"/>
    <x v="12"/>
    <n v="1451.4"/>
  </r>
  <r>
    <x v="4"/>
    <x v="0"/>
    <x v="2"/>
    <x v="13"/>
    <n v="1465"/>
  </r>
  <r>
    <x v="4"/>
    <x v="0"/>
    <x v="2"/>
    <x v="14"/>
    <n v="1465"/>
  </r>
  <r>
    <x v="4"/>
    <x v="0"/>
    <x v="2"/>
    <x v="15"/>
    <n v="1290"/>
  </r>
  <r>
    <x v="4"/>
    <x v="0"/>
    <x v="3"/>
    <x v="0"/>
    <n v="1350.4"/>
  </r>
  <r>
    <x v="4"/>
    <x v="0"/>
    <x v="3"/>
    <x v="1"/>
    <n v="1392"/>
  </r>
  <r>
    <x v="4"/>
    <x v="0"/>
    <x v="3"/>
    <x v="2"/>
    <n v="1350.4"/>
  </r>
  <r>
    <x v="4"/>
    <x v="0"/>
    <x v="3"/>
    <x v="3"/>
    <n v="1350.4"/>
  </r>
  <r>
    <x v="4"/>
    <x v="0"/>
    <x v="3"/>
    <x v="4"/>
    <n v="1350.4"/>
  </r>
  <r>
    <x v="4"/>
    <x v="0"/>
    <x v="3"/>
    <x v="5"/>
    <n v="1329.4"/>
  </r>
  <r>
    <x v="4"/>
    <x v="0"/>
    <x v="3"/>
    <x v="6"/>
    <n v="1329.4"/>
  </r>
  <r>
    <x v="4"/>
    <x v="0"/>
    <x v="3"/>
    <x v="7"/>
    <n v="1329.4"/>
  </r>
  <r>
    <x v="4"/>
    <x v="0"/>
    <x v="3"/>
    <x v="8"/>
    <n v="1346.1"/>
  </r>
  <r>
    <x v="4"/>
    <x v="0"/>
    <x v="3"/>
    <x v="9"/>
    <n v="1392"/>
  </r>
  <r>
    <x v="4"/>
    <x v="0"/>
    <x v="3"/>
    <x v="10"/>
    <n v="1392"/>
  </r>
  <r>
    <x v="4"/>
    <x v="0"/>
    <x v="3"/>
    <x v="11"/>
    <n v="1392"/>
  </r>
  <r>
    <x v="4"/>
    <x v="0"/>
    <x v="3"/>
    <x v="12"/>
    <n v="1392"/>
  </r>
  <r>
    <x v="4"/>
    <x v="0"/>
    <x v="3"/>
    <x v="13"/>
    <n v="1800.8"/>
  </r>
  <r>
    <x v="4"/>
    <x v="0"/>
    <x v="3"/>
    <x v="14"/>
    <n v="1800.8"/>
  </r>
  <r>
    <x v="4"/>
    <x v="0"/>
    <x v="3"/>
    <x v="15"/>
    <n v="1350.4"/>
  </r>
  <r>
    <x v="4"/>
    <x v="0"/>
    <x v="4"/>
    <x v="0"/>
    <n v="1350.4"/>
  </r>
  <r>
    <x v="4"/>
    <x v="0"/>
    <x v="4"/>
    <x v="1"/>
    <n v="1392"/>
  </r>
  <r>
    <x v="4"/>
    <x v="0"/>
    <x v="4"/>
    <x v="2"/>
    <n v="1350.4"/>
  </r>
  <r>
    <x v="4"/>
    <x v="0"/>
    <x v="4"/>
    <x v="3"/>
    <n v="1350.4"/>
  </r>
  <r>
    <x v="4"/>
    <x v="0"/>
    <x v="4"/>
    <x v="4"/>
    <n v="1350.4"/>
  </r>
  <r>
    <x v="4"/>
    <x v="0"/>
    <x v="4"/>
    <x v="5"/>
    <n v="1329.4"/>
  </r>
  <r>
    <x v="4"/>
    <x v="0"/>
    <x v="4"/>
    <x v="6"/>
    <n v="1329.4"/>
  </r>
  <r>
    <x v="4"/>
    <x v="0"/>
    <x v="4"/>
    <x v="7"/>
    <n v="1329.4"/>
  </r>
  <r>
    <x v="4"/>
    <x v="0"/>
    <x v="4"/>
    <x v="8"/>
    <n v="1346.1"/>
  </r>
  <r>
    <x v="4"/>
    <x v="0"/>
    <x v="4"/>
    <x v="9"/>
    <n v="1392"/>
  </r>
  <r>
    <x v="4"/>
    <x v="0"/>
    <x v="4"/>
    <x v="10"/>
    <n v="1392"/>
  </r>
  <r>
    <x v="4"/>
    <x v="0"/>
    <x v="4"/>
    <x v="11"/>
    <n v="1392"/>
  </r>
  <r>
    <x v="4"/>
    <x v="0"/>
    <x v="4"/>
    <x v="12"/>
    <n v="1392"/>
  </r>
  <r>
    <x v="4"/>
    <x v="0"/>
    <x v="4"/>
    <x v="13"/>
    <n v="1800.8"/>
  </r>
  <r>
    <x v="4"/>
    <x v="0"/>
    <x v="4"/>
    <x v="14"/>
    <n v="1800.8"/>
  </r>
  <r>
    <x v="4"/>
    <x v="0"/>
    <x v="4"/>
    <x v="15"/>
    <n v="1350.4"/>
  </r>
  <r>
    <x v="4"/>
    <x v="0"/>
    <x v="5"/>
    <x v="0"/>
    <n v="1350.4"/>
  </r>
  <r>
    <x v="4"/>
    <x v="0"/>
    <x v="5"/>
    <x v="1"/>
    <n v="1392"/>
  </r>
  <r>
    <x v="4"/>
    <x v="0"/>
    <x v="5"/>
    <x v="2"/>
    <n v="1350.4"/>
  </r>
  <r>
    <x v="4"/>
    <x v="0"/>
    <x v="5"/>
    <x v="3"/>
    <n v="1350.4"/>
  </r>
  <r>
    <x v="4"/>
    <x v="0"/>
    <x v="5"/>
    <x v="4"/>
    <n v="1350.4"/>
  </r>
  <r>
    <x v="4"/>
    <x v="0"/>
    <x v="5"/>
    <x v="5"/>
    <n v="1329.4"/>
  </r>
  <r>
    <x v="4"/>
    <x v="0"/>
    <x v="5"/>
    <x v="6"/>
    <n v="1329.4"/>
  </r>
  <r>
    <x v="4"/>
    <x v="0"/>
    <x v="5"/>
    <x v="7"/>
    <n v="1329.4"/>
  </r>
  <r>
    <x v="4"/>
    <x v="0"/>
    <x v="5"/>
    <x v="8"/>
    <n v="1346.1"/>
  </r>
  <r>
    <x v="4"/>
    <x v="0"/>
    <x v="5"/>
    <x v="9"/>
    <n v="1392"/>
  </r>
  <r>
    <x v="4"/>
    <x v="0"/>
    <x v="5"/>
    <x v="10"/>
    <n v="1392"/>
  </r>
  <r>
    <x v="4"/>
    <x v="0"/>
    <x v="5"/>
    <x v="11"/>
    <n v="1392"/>
  </r>
  <r>
    <x v="4"/>
    <x v="0"/>
    <x v="5"/>
    <x v="12"/>
    <n v="1392"/>
  </r>
  <r>
    <x v="4"/>
    <x v="0"/>
    <x v="5"/>
    <x v="13"/>
    <n v="1800.8"/>
  </r>
  <r>
    <x v="4"/>
    <x v="0"/>
    <x v="5"/>
    <x v="14"/>
    <n v="1800.8"/>
  </r>
  <r>
    <x v="4"/>
    <x v="0"/>
    <x v="5"/>
    <x v="15"/>
    <n v="1350.4"/>
  </r>
  <r>
    <x v="4"/>
    <x v="0"/>
    <x v="6"/>
    <x v="0"/>
    <n v="1350.4"/>
  </r>
  <r>
    <x v="4"/>
    <x v="0"/>
    <x v="6"/>
    <x v="1"/>
    <n v="1392"/>
  </r>
  <r>
    <x v="4"/>
    <x v="0"/>
    <x v="6"/>
    <x v="2"/>
    <n v="1350.4"/>
  </r>
  <r>
    <x v="4"/>
    <x v="0"/>
    <x v="6"/>
    <x v="3"/>
    <n v="1350.4"/>
  </r>
  <r>
    <x v="4"/>
    <x v="0"/>
    <x v="6"/>
    <x v="4"/>
    <n v="1350.4"/>
  </r>
  <r>
    <x v="4"/>
    <x v="0"/>
    <x v="6"/>
    <x v="5"/>
    <n v="1329.4"/>
  </r>
  <r>
    <x v="4"/>
    <x v="0"/>
    <x v="6"/>
    <x v="6"/>
    <n v="1329.4"/>
  </r>
  <r>
    <x v="4"/>
    <x v="0"/>
    <x v="6"/>
    <x v="7"/>
    <n v="1329.4"/>
  </r>
  <r>
    <x v="4"/>
    <x v="0"/>
    <x v="6"/>
    <x v="8"/>
    <n v="1346.1"/>
  </r>
  <r>
    <x v="4"/>
    <x v="0"/>
    <x v="6"/>
    <x v="9"/>
    <n v="1392"/>
  </r>
  <r>
    <x v="4"/>
    <x v="0"/>
    <x v="6"/>
    <x v="10"/>
    <n v="1392"/>
  </r>
  <r>
    <x v="4"/>
    <x v="0"/>
    <x v="6"/>
    <x v="11"/>
    <n v="1392"/>
  </r>
  <r>
    <x v="4"/>
    <x v="0"/>
    <x v="6"/>
    <x v="12"/>
    <n v="1392"/>
  </r>
  <r>
    <x v="4"/>
    <x v="0"/>
    <x v="6"/>
    <x v="13"/>
    <n v="1800.8"/>
  </r>
  <r>
    <x v="4"/>
    <x v="0"/>
    <x v="6"/>
    <x v="14"/>
    <n v="1800.8"/>
  </r>
  <r>
    <x v="4"/>
    <x v="0"/>
    <x v="6"/>
    <x v="15"/>
    <n v="1350.4"/>
  </r>
  <r>
    <x v="4"/>
    <x v="0"/>
    <x v="7"/>
    <x v="0"/>
    <n v="1350.4"/>
  </r>
  <r>
    <x v="4"/>
    <x v="0"/>
    <x v="7"/>
    <x v="1"/>
    <n v="1392"/>
  </r>
  <r>
    <x v="4"/>
    <x v="0"/>
    <x v="7"/>
    <x v="2"/>
    <n v="1350.4"/>
  </r>
  <r>
    <x v="4"/>
    <x v="0"/>
    <x v="7"/>
    <x v="3"/>
    <n v="1350.4"/>
  </r>
  <r>
    <x v="4"/>
    <x v="0"/>
    <x v="7"/>
    <x v="4"/>
    <n v="1350.4"/>
  </r>
  <r>
    <x v="4"/>
    <x v="0"/>
    <x v="7"/>
    <x v="5"/>
    <n v="1329.4"/>
  </r>
  <r>
    <x v="4"/>
    <x v="0"/>
    <x v="7"/>
    <x v="6"/>
    <n v="1329.4"/>
  </r>
  <r>
    <x v="4"/>
    <x v="0"/>
    <x v="7"/>
    <x v="7"/>
    <n v="1329.4"/>
  </r>
  <r>
    <x v="4"/>
    <x v="0"/>
    <x v="7"/>
    <x v="8"/>
    <n v="1346.1"/>
  </r>
  <r>
    <x v="4"/>
    <x v="0"/>
    <x v="7"/>
    <x v="9"/>
    <n v="1392"/>
  </r>
  <r>
    <x v="4"/>
    <x v="0"/>
    <x v="7"/>
    <x v="10"/>
    <n v="1392"/>
  </r>
  <r>
    <x v="4"/>
    <x v="0"/>
    <x v="7"/>
    <x v="11"/>
    <n v="1392"/>
  </r>
  <r>
    <x v="4"/>
    <x v="0"/>
    <x v="7"/>
    <x v="12"/>
    <n v="1392"/>
  </r>
  <r>
    <x v="4"/>
    <x v="0"/>
    <x v="7"/>
    <x v="13"/>
    <n v="1800.8"/>
  </r>
  <r>
    <x v="4"/>
    <x v="0"/>
    <x v="7"/>
    <x v="14"/>
    <n v="1800.8"/>
  </r>
  <r>
    <x v="4"/>
    <x v="0"/>
    <x v="7"/>
    <x v="15"/>
    <n v="1350.4"/>
  </r>
  <r>
    <x v="4"/>
    <x v="0"/>
    <x v="8"/>
    <x v="0"/>
    <n v="1350.4"/>
  </r>
  <r>
    <x v="4"/>
    <x v="0"/>
    <x v="8"/>
    <x v="1"/>
    <n v="1392"/>
  </r>
  <r>
    <x v="4"/>
    <x v="0"/>
    <x v="8"/>
    <x v="2"/>
    <n v="1350.4"/>
  </r>
  <r>
    <x v="4"/>
    <x v="0"/>
    <x v="8"/>
    <x v="3"/>
    <n v="1350.4"/>
  </r>
  <r>
    <x v="4"/>
    <x v="0"/>
    <x v="8"/>
    <x v="4"/>
    <n v="1350.4"/>
  </r>
  <r>
    <x v="4"/>
    <x v="0"/>
    <x v="8"/>
    <x v="5"/>
    <n v="1329.4"/>
  </r>
  <r>
    <x v="4"/>
    <x v="0"/>
    <x v="8"/>
    <x v="6"/>
    <n v="1329.4"/>
  </r>
  <r>
    <x v="4"/>
    <x v="0"/>
    <x v="8"/>
    <x v="7"/>
    <n v="1329.4"/>
  </r>
  <r>
    <x v="4"/>
    <x v="0"/>
    <x v="8"/>
    <x v="8"/>
    <n v="1346.1"/>
  </r>
  <r>
    <x v="4"/>
    <x v="0"/>
    <x v="8"/>
    <x v="9"/>
    <n v="1392"/>
  </r>
  <r>
    <x v="4"/>
    <x v="0"/>
    <x v="8"/>
    <x v="10"/>
    <n v="1392"/>
  </r>
  <r>
    <x v="4"/>
    <x v="0"/>
    <x v="8"/>
    <x v="11"/>
    <n v="1392"/>
  </r>
  <r>
    <x v="4"/>
    <x v="0"/>
    <x v="8"/>
    <x v="12"/>
    <n v="1392"/>
  </r>
  <r>
    <x v="4"/>
    <x v="0"/>
    <x v="8"/>
    <x v="13"/>
    <n v="1800.8"/>
  </r>
  <r>
    <x v="4"/>
    <x v="0"/>
    <x v="8"/>
    <x v="14"/>
    <n v="1800.8"/>
  </r>
  <r>
    <x v="4"/>
    <x v="0"/>
    <x v="8"/>
    <x v="15"/>
    <n v="1350.4"/>
  </r>
  <r>
    <x v="4"/>
    <x v="0"/>
    <x v="14"/>
    <x v="0"/>
    <n v="1350.4"/>
  </r>
  <r>
    <x v="4"/>
    <x v="0"/>
    <x v="14"/>
    <x v="1"/>
    <n v="1392"/>
  </r>
  <r>
    <x v="4"/>
    <x v="0"/>
    <x v="14"/>
    <x v="2"/>
    <n v="1350.4"/>
  </r>
  <r>
    <x v="4"/>
    <x v="0"/>
    <x v="14"/>
    <x v="3"/>
    <n v="1350.4"/>
  </r>
  <r>
    <x v="4"/>
    <x v="0"/>
    <x v="14"/>
    <x v="4"/>
    <n v="1350.4"/>
  </r>
  <r>
    <x v="4"/>
    <x v="0"/>
    <x v="14"/>
    <x v="5"/>
    <n v="1329.4"/>
  </r>
  <r>
    <x v="4"/>
    <x v="0"/>
    <x v="14"/>
    <x v="6"/>
    <n v="1329.4"/>
  </r>
  <r>
    <x v="4"/>
    <x v="0"/>
    <x v="14"/>
    <x v="7"/>
    <n v="1329.4"/>
  </r>
  <r>
    <x v="4"/>
    <x v="0"/>
    <x v="14"/>
    <x v="8"/>
    <n v="1346.1"/>
  </r>
  <r>
    <x v="4"/>
    <x v="0"/>
    <x v="14"/>
    <x v="9"/>
    <n v="1392"/>
  </r>
  <r>
    <x v="4"/>
    <x v="0"/>
    <x v="14"/>
    <x v="10"/>
    <n v="1392"/>
  </r>
  <r>
    <x v="4"/>
    <x v="0"/>
    <x v="14"/>
    <x v="11"/>
    <n v="1392"/>
  </r>
  <r>
    <x v="4"/>
    <x v="0"/>
    <x v="14"/>
    <x v="12"/>
    <n v="1392"/>
  </r>
  <r>
    <x v="4"/>
    <x v="0"/>
    <x v="14"/>
    <x v="13"/>
    <n v="1800.8"/>
  </r>
  <r>
    <x v="4"/>
    <x v="0"/>
    <x v="14"/>
    <x v="14"/>
    <n v="1800.8"/>
  </r>
  <r>
    <x v="4"/>
    <x v="0"/>
    <x v="14"/>
    <x v="15"/>
    <n v="1350.4"/>
  </r>
  <r>
    <x v="5"/>
    <x v="0"/>
    <x v="0"/>
    <x v="0"/>
    <n v="1186.0999999999999"/>
  </r>
  <r>
    <x v="5"/>
    <x v="0"/>
    <x v="0"/>
    <x v="1"/>
    <n v="1186.0999999999999"/>
  </r>
  <r>
    <x v="5"/>
    <x v="0"/>
    <x v="0"/>
    <x v="2"/>
    <n v="1186.0999999999999"/>
  </r>
  <r>
    <x v="5"/>
    <x v="0"/>
    <x v="0"/>
    <x v="3"/>
    <n v="1186.0999999999999"/>
  </r>
  <r>
    <x v="5"/>
    <x v="0"/>
    <x v="0"/>
    <x v="4"/>
    <n v="1186.0999999999999"/>
  </r>
  <r>
    <x v="5"/>
    <x v="0"/>
    <x v="0"/>
    <x v="5"/>
    <n v="1087.7"/>
  </r>
  <r>
    <x v="5"/>
    <x v="0"/>
    <x v="0"/>
    <x v="6"/>
    <n v="1087.7"/>
  </r>
  <r>
    <x v="5"/>
    <x v="0"/>
    <x v="0"/>
    <x v="7"/>
    <n v="1087.7"/>
  </r>
  <r>
    <x v="5"/>
    <x v="0"/>
    <x v="0"/>
    <x v="8"/>
    <n v="1357.3"/>
  </r>
  <r>
    <x v="5"/>
    <x v="0"/>
    <x v="0"/>
    <x v="9"/>
    <n v="1357.3"/>
  </r>
  <r>
    <x v="5"/>
    <x v="0"/>
    <x v="0"/>
    <x v="10"/>
    <n v="1338.1"/>
  </r>
  <r>
    <x v="5"/>
    <x v="0"/>
    <x v="0"/>
    <x v="11"/>
    <n v="1338.1"/>
  </r>
  <r>
    <x v="5"/>
    <x v="0"/>
    <x v="0"/>
    <x v="12"/>
    <n v="1338.1"/>
  </r>
  <r>
    <x v="5"/>
    <x v="0"/>
    <x v="0"/>
    <x v="13"/>
    <n v="1588.6"/>
  </r>
  <r>
    <x v="5"/>
    <x v="0"/>
    <x v="0"/>
    <x v="14"/>
    <n v="1588.6"/>
  </r>
  <r>
    <x v="5"/>
    <x v="0"/>
    <x v="0"/>
    <x v="15"/>
    <n v="1186.0999999999999"/>
  </r>
  <r>
    <x v="5"/>
    <x v="0"/>
    <x v="1"/>
    <x v="0"/>
    <n v="1603.7"/>
  </r>
  <r>
    <x v="5"/>
    <x v="0"/>
    <x v="1"/>
    <x v="1"/>
    <n v="1603.7"/>
  </r>
  <r>
    <x v="5"/>
    <x v="0"/>
    <x v="1"/>
    <x v="2"/>
    <n v="1603.7"/>
  </r>
  <r>
    <x v="5"/>
    <x v="0"/>
    <x v="1"/>
    <x v="3"/>
    <n v="1603.7"/>
  </r>
  <r>
    <x v="5"/>
    <x v="0"/>
    <x v="1"/>
    <x v="4"/>
    <n v="1603.7"/>
  </r>
  <r>
    <x v="5"/>
    <x v="0"/>
    <x v="1"/>
    <x v="5"/>
    <n v="1405.8"/>
  </r>
  <r>
    <x v="5"/>
    <x v="0"/>
    <x v="1"/>
    <x v="6"/>
    <n v="1405.8"/>
  </r>
  <r>
    <x v="5"/>
    <x v="0"/>
    <x v="1"/>
    <x v="7"/>
    <n v="1405.8"/>
  </r>
  <r>
    <x v="5"/>
    <x v="0"/>
    <x v="1"/>
    <x v="8"/>
    <n v="1407.3"/>
  </r>
  <r>
    <x v="5"/>
    <x v="0"/>
    <x v="1"/>
    <x v="9"/>
    <n v="1407.3"/>
  </r>
  <r>
    <x v="5"/>
    <x v="0"/>
    <x v="1"/>
    <x v="10"/>
    <n v="1528.6"/>
  </r>
  <r>
    <x v="5"/>
    <x v="0"/>
    <x v="1"/>
    <x v="11"/>
    <n v="1528.6"/>
  </r>
  <r>
    <x v="5"/>
    <x v="0"/>
    <x v="1"/>
    <x v="12"/>
    <n v="1528.6"/>
  </r>
  <r>
    <x v="5"/>
    <x v="0"/>
    <x v="1"/>
    <x v="13"/>
    <n v="1715.2"/>
  </r>
  <r>
    <x v="5"/>
    <x v="0"/>
    <x v="1"/>
    <x v="14"/>
    <n v="1715.2"/>
  </r>
  <r>
    <x v="5"/>
    <x v="0"/>
    <x v="1"/>
    <x v="15"/>
    <n v="1603.7"/>
  </r>
  <r>
    <x v="5"/>
    <x v="0"/>
    <x v="2"/>
    <x v="0"/>
    <n v="1423.4"/>
  </r>
  <r>
    <x v="5"/>
    <x v="0"/>
    <x v="2"/>
    <x v="1"/>
    <n v="1423.4"/>
  </r>
  <r>
    <x v="5"/>
    <x v="0"/>
    <x v="2"/>
    <x v="2"/>
    <n v="1423.4"/>
  </r>
  <r>
    <x v="5"/>
    <x v="0"/>
    <x v="2"/>
    <x v="3"/>
    <n v="1423.4"/>
  </r>
  <r>
    <x v="5"/>
    <x v="0"/>
    <x v="2"/>
    <x v="4"/>
    <n v="1423.4"/>
  </r>
  <r>
    <x v="5"/>
    <x v="0"/>
    <x v="2"/>
    <x v="5"/>
    <n v="1408"/>
  </r>
  <r>
    <x v="5"/>
    <x v="0"/>
    <x v="2"/>
    <x v="6"/>
    <n v="1408"/>
  </r>
  <r>
    <x v="5"/>
    <x v="0"/>
    <x v="2"/>
    <x v="7"/>
    <n v="1408"/>
  </r>
  <r>
    <x v="5"/>
    <x v="0"/>
    <x v="2"/>
    <x v="8"/>
    <n v="1339.9"/>
  </r>
  <r>
    <x v="5"/>
    <x v="0"/>
    <x v="2"/>
    <x v="9"/>
    <n v="1339.9"/>
  </r>
  <r>
    <x v="5"/>
    <x v="0"/>
    <x v="2"/>
    <x v="10"/>
    <n v="1601.4"/>
  </r>
  <r>
    <x v="5"/>
    <x v="0"/>
    <x v="2"/>
    <x v="11"/>
    <n v="1601.4"/>
  </r>
  <r>
    <x v="5"/>
    <x v="0"/>
    <x v="2"/>
    <x v="12"/>
    <n v="1601.4"/>
  </r>
  <r>
    <x v="5"/>
    <x v="0"/>
    <x v="2"/>
    <x v="13"/>
    <n v="1616.5"/>
  </r>
  <r>
    <x v="5"/>
    <x v="0"/>
    <x v="2"/>
    <x v="14"/>
    <n v="1616.5"/>
  </r>
  <r>
    <x v="5"/>
    <x v="0"/>
    <x v="2"/>
    <x v="15"/>
    <n v="1423.4"/>
  </r>
  <r>
    <x v="5"/>
    <x v="0"/>
    <x v="3"/>
    <x v="0"/>
    <n v="1490"/>
  </r>
  <r>
    <x v="5"/>
    <x v="0"/>
    <x v="3"/>
    <x v="1"/>
    <n v="1535.9"/>
  </r>
  <r>
    <x v="5"/>
    <x v="0"/>
    <x v="3"/>
    <x v="2"/>
    <n v="1490"/>
  </r>
  <r>
    <x v="5"/>
    <x v="0"/>
    <x v="3"/>
    <x v="3"/>
    <n v="1490"/>
  </r>
  <r>
    <x v="5"/>
    <x v="0"/>
    <x v="3"/>
    <x v="4"/>
    <n v="1490"/>
  </r>
  <r>
    <x v="5"/>
    <x v="0"/>
    <x v="3"/>
    <x v="5"/>
    <n v="1466.8"/>
  </r>
  <r>
    <x v="5"/>
    <x v="0"/>
    <x v="3"/>
    <x v="6"/>
    <n v="1466.8"/>
  </r>
  <r>
    <x v="5"/>
    <x v="0"/>
    <x v="3"/>
    <x v="7"/>
    <n v="1466.8"/>
  </r>
  <r>
    <x v="5"/>
    <x v="0"/>
    <x v="3"/>
    <x v="8"/>
    <n v="1485.3"/>
  </r>
  <r>
    <x v="5"/>
    <x v="0"/>
    <x v="3"/>
    <x v="9"/>
    <n v="1535.9"/>
  </r>
  <r>
    <x v="5"/>
    <x v="0"/>
    <x v="3"/>
    <x v="10"/>
    <n v="1535.9"/>
  </r>
  <r>
    <x v="5"/>
    <x v="0"/>
    <x v="3"/>
    <x v="11"/>
    <n v="1535.9"/>
  </r>
  <r>
    <x v="5"/>
    <x v="0"/>
    <x v="3"/>
    <x v="12"/>
    <n v="1535.9"/>
  </r>
  <r>
    <x v="5"/>
    <x v="0"/>
    <x v="3"/>
    <x v="13"/>
    <n v="1987"/>
  </r>
  <r>
    <x v="5"/>
    <x v="0"/>
    <x v="3"/>
    <x v="14"/>
    <n v="1987"/>
  </r>
  <r>
    <x v="5"/>
    <x v="0"/>
    <x v="3"/>
    <x v="15"/>
    <n v="1490"/>
  </r>
  <r>
    <x v="5"/>
    <x v="0"/>
    <x v="4"/>
    <x v="0"/>
    <n v="1490"/>
  </r>
  <r>
    <x v="5"/>
    <x v="0"/>
    <x v="4"/>
    <x v="1"/>
    <n v="1535.9"/>
  </r>
  <r>
    <x v="5"/>
    <x v="0"/>
    <x v="4"/>
    <x v="2"/>
    <n v="1490"/>
  </r>
  <r>
    <x v="5"/>
    <x v="0"/>
    <x v="4"/>
    <x v="3"/>
    <n v="1490"/>
  </r>
  <r>
    <x v="5"/>
    <x v="0"/>
    <x v="4"/>
    <x v="4"/>
    <n v="1490"/>
  </r>
  <r>
    <x v="5"/>
    <x v="0"/>
    <x v="4"/>
    <x v="5"/>
    <n v="1466.8"/>
  </r>
  <r>
    <x v="5"/>
    <x v="0"/>
    <x v="4"/>
    <x v="6"/>
    <n v="1466.8"/>
  </r>
  <r>
    <x v="5"/>
    <x v="0"/>
    <x v="4"/>
    <x v="7"/>
    <n v="1466.8"/>
  </r>
  <r>
    <x v="5"/>
    <x v="0"/>
    <x v="4"/>
    <x v="8"/>
    <n v="1485.3"/>
  </r>
  <r>
    <x v="5"/>
    <x v="0"/>
    <x v="4"/>
    <x v="9"/>
    <n v="1535.9"/>
  </r>
  <r>
    <x v="5"/>
    <x v="0"/>
    <x v="4"/>
    <x v="10"/>
    <n v="1535.9"/>
  </r>
  <r>
    <x v="5"/>
    <x v="0"/>
    <x v="4"/>
    <x v="11"/>
    <n v="1535.9"/>
  </r>
  <r>
    <x v="5"/>
    <x v="0"/>
    <x v="4"/>
    <x v="12"/>
    <n v="1535.9"/>
  </r>
  <r>
    <x v="5"/>
    <x v="0"/>
    <x v="4"/>
    <x v="13"/>
    <n v="1987"/>
  </r>
  <r>
    <x v="5"/>
    <x v="0"/>
    <x v="4"/>
    <x v="14"/>
    <n v="1987"/>
  </r>
  <r>
    <x v="5"/>
    <x v="0"/>
    <x v="4"/>
    <x v="15"/>
    <n v="1490"/>
  </r>
  <r>
    <x v="5"/>
    <x v="0"/>
    <x v="5"/>
    <x v="0"/>
    <n v="1490"/>
  </r>
  <r>
    <x v="5"/>
    <x v="0"/>
    <x v="5"/>
    <x v="1"/>
    <n v="1535.9"/>
  </r>
  <r>
    <x v="5"/>
    <x v="0"/>
    <x v="5"/>
    <x v="2"/>
    <n v="1490"/>
  </r>
  <r>
    <x v="5"/>
    <x v="0"/>
    <x v="5"/>
    <x v="3"/>
    <n v="1490"/>
  </r>
  <r>
    <x v="5"/>
    <x v="0"/>
    <x v="5"/>
    <x v="4"/>
    <n v="1490"/>
  </r>
  <r>
    <x v="5"/>
    <x v="0"/>
    <x v="5"/>
    <x v="5"/>
    <n v="1466.8"/>
  </r>
  <r>
    <x v="5"/>
    <x v="0"/>
    <x v="5"/>
    <x v="6"/>
    <n v="1466.8"/>
  </r>
  <r>
    <x v="5"/>
    <x v="0"/>
    <x v="5"/>
    <x v="7"/>
    <n v="1466.8"/>
  </r>
  <r>
    <x v="5"/>
    <x v="0"/>
    <x v="5"/>
    <x v="8"/>
    <n v="1485.3"/>
  </r>
  <r>
    <x v="5"/>
    <x v="0"/>
    <x v="5"/>
    <x v="9"/>
    <n v="1535.9"/>
  </r>
  <r>
    <x v="5"/>
    <x v="0"/>
    <x v="5"/>
    <x v="10"/>
    <n v="1535.9"/>
  </r>
  <r>
    <x v="5"/>
    <x v="0"/>
    <x v="5"/>
    <x v="11"/>
    <n v="1535.9"/>
  </r>
  <r>
    <x v="5"/>
    <x v="0"/>
    <x v="5"/>
    <x v="12"/>
    <n v="1535.9"/>
  </r>
  <r>
    <x v="5"/>
    <x v="0"/>
    <x v="5"/>
    <x v="13"/>
    <n v="1987"/>
  </r>
  <r>
    <x v="5"/>
    <x v="0"/>
    <x v="5"/>
    <x v="14"/>
    <n v="1987"/>
  </r>
  <r>
    <x v="5"/>
    <x v="0"/>
    <x v="5"/>
    <x v="15"/>
    <n v="1490"/>
  </r>
  <r>
    <x v="5"/>
    <x v="0"/>
    <x v="6"/>
    <x v="0"/>
    <n v="1490"/>
  </r>
  <r>
    <x v="5"/>
    <x v="0"/>
    <x v="6"/>
    <x v="1"/>
    <n v="1535.9"/>
  </r>
  <r>
    <x v="5"/>
    <x v="0"/>
    <x v="6"/>
    <x v="2"/>
    <n v="1490"/>
  </r>
  <r>
    <x v="5"/>
    <x v="0"/>
    <x v="6"/>
    <x v="3"/>
    <n v="1490"/>
  </r>
  <r>
    <x v="5"/>
    <x v="0"/>
    <x v="6"/>
    <x v="4"/>
    <n v="1490"/>
  </r>
  <r>
    <x v="5"/>
    <x v="0"/>
    <x v="6"/>
    <x v="5"/>
    <n v="1466.8"/>
  </r>
  <r>
    <x v="5"/>
    <x v="0"/>
    <x v="6"/>
    <x v="6"/>
    <n v="1466.8"/>
  </r>
  <r>
    <x v="5"/>
    <x v="0"/>
    <x v="6"/>
    <x v="7"/>
    <n v="1466.8"/>
  </r>
  <r>
    <x v="5"/>
    <x v="0"/>
    <x v="6"/>
    <x v="8"/>
    <n v="1485.3"/>
  </r>
  <r>
    <x v="5"/>
    <x v="0"/>
    <x v="6"/>
    <x v="9"/>
    <n v="1535.9"/>
  </r>
  <r>
    <x v="5"/>
    <x v="0"/>
    <x v="6"/>
    <x v="10"/>
    <n v="1535.9"/>
  </r>
  <r>
    <x v="5"/>
    <x v="0"/>
    <x v="6"/>
    <x v="11"/>
    <n v="1535.9"/>
  </r>
  <r>
    <x v="5"/>
    <x v="0"/>
    <x v="6"/>
    <x v="12"/>
    <n v="1535.9"/>
  </r>
  <r>
    <x v="5"/>
    <x v="0"/>
    <x v="6"/>
    <x v="13"/>
    <n v="1987"/>
  </r>
  <r>
    <x v="5"/>
    <x v="0"/>
    <x v="6"/>
    <x v="14"/>
    <n v="1987"/>
  </r>
  <r>
    <x v="5"/>
    <x v="0"/>
    <x v="6"/>
    <x v="15"/>
    <n v="1490"/>
  </r>
  <r>
    <x v="5"/>
    <x v="0"/>
    <x v="7"/>
    <x v="0"/>
    <n v="1490"/>
  </r>
  <r>
    <x v="5"/>
    <x v="0"/>
    <x v="7"/>
    <x v="1"/>
    <n v="1535.9"/>
  </r>
  <r>
    <x v="5"/>
    <x v="0"/>
    <x v="7"/>
    <x v="2"/>
    <n v="1490"/>
  </r>
  <r>
    <x v="5"/>
    <x v="0"/>
    <x v="7"/>
    <x v="3"/>
    <n v="1490"/>
  </r>
  <r>
    <x v="5"/>
    <x v="0"/>
    <x v="7"/>
    <x v="4"/>
    <n v="1490"/>
  </r>
  <r>
    <x v="5"/>
    <x v="0"/>
    <x v="7"/>
    <x v="5"/>
    <n v="1466.8"/>
  </r>
  <r>
    <x v="5"/>
    <x v="0"/>
    <x v="7"/>
    <x v="6"/>
    <n v="1466.8"/>
  </r>
  <r>
    <x v="5"/>
    <x v="0"/>
    <x v="7"/>
    <x v="7"/>
    <n v="1466.8"/>
  </r>
  <r>
    <x v="5"/>
    <x v="0"/>
    <x v="7"/>
    <x v="8"/>
    <n v="1485.3"/>
  </r>
  <r>
    <x v="5"/>
    <x v="0"/>
    <x v="7"/>
    <x v="9"/>
    <n v="1535.9"/>
  </r>
  <r>
    <x v="5"/>
    <x v="0"/>
    <x v="7"/>
    <x v="10"/>
    <n v="1535.9"/>
  </r>
  <r>
    <x v="5"/>
    <x v="0"/>
    <x v="7"/>
    <x v="11"/>
    <n v="1535.9"/>
  </r>
  <r>
    <x v="5"/>
    <x v="0"/>
    <x v="7"/>
    <x v="12"/>
    <n v="1535.9"/>
  </r>
  <r>
    <x v="5"/>
    <x v="0"/>
    <x v="7"/>
    <x v="13"/>
    <n v="1987"/>
  </r>
  <r>
    <x v="5"/>
    <x v="0"/>
    <x v="7"/>
    <x v="14"/>
    <n v="1987"/>
  </r>
  <r>
    <x v="5"/>
    <x v="0"/>
    <x v="7"/>
    <x v="15"/>
    <n v="1490"/>
  </r>
  <r>
    <x v="5"/>
    <x v="0"/>
    <x v="8"/>
    <x v="0"/>
    <n v="1490"/>
  </r>
  <r>
    <x v="5"/>
    <x v="0"/>
    <x v="8"/>
    <x v="1"/>
    <n v="1535.9"/>
  </r>
  <r>
    <x v="5"/>
    <x v="0"/>
    <x v="8"/>
    <x v="2"/>
    <n v="1490"/>
  </r>
  <r>
    <x v="5"/>
    <x v="0"/>
    <x v="8"/>
    <x v="3"/>
    <n v="1490"/>
  </r>
  <r>
    <x v="5"/>
    <x v="0"/>
    <x v="8"/>
    <x v="4"/>
    <n v="1490"/>
  </r>
  <r>
    <x v="5"/>
    <x v="0"/>
    <x v="8"/>
    <x v="5"/>
    <n v="1466.8"/>
  </r>
  <r>
    <x v="5"/>
    <x v="0"/>
    <x v="8"/>
    <x v="6"/>
    <n v="1466.8"/>
  </r>
  <r>
    <x v="5"/>
    <x v="0"/>
    <x v="8"/>
    <x v="7"/>
    <n v="1466.8"/>
  </r>
  <r>
    <x v="5"/>
    <x v="0"/>
    <x v="8"/>
    <x v="8"/>
    <n v="1485.3"/>
  </r>
  <r>
    <x v="5"/>
    <x v="0"/>
    <x v="8"/>
    <x v="9"/>
    <n v="1535.9"/>
  </r>
  <r>
    <x v="5"/>
    <x v="0"/>
    <x v="8"/>
    <x v="10"/>
    <n v="1535.9"/>
  </r>
  <r>
    <x v="5"/>
    <x v="0"/>
    <x v="8"/>
    <x v="11"/>
    <n v="1535.9"/>
  </r>
  <r>
    <x v="5"/>
    <x v="0"/>
    <x v="8"/>
    <x v="12"/>
    <n v="1535.9"/>
  </r>
  <r>
    <x v="5"/>
    <x v="0"/>
    <x v="8"/>
    <x v="13"/>
    <n v="1987"/>
  </r>
  <r>
    <x v="5"/>
    <x v="0"/>
    <x v="8"/>
    <x v="14"/>
    <n v="1987"/>
  </r>
  <r>
    <x v="5"/>
    <x v="0"/>
    <x v="8"/>
    <x v="15"/>
    <n v="1490"/>
  </r>
  <r>
    <x v="5"/>
    <x v="0"/>
    <x v="14"/>
    <x v="0"/>
    <n v="1490"/>
  </r>
  <r>
    <x v="5"/>
    <x v="0"/>
    <x v="14"/>
    <x v="1"/>
    <n v="1535.9"/>
  </r>
  <r>
    <x v="5"/>
    <x v="0"/>
    <x v="14"/>
    <x v="2"/>
    <n v="1490"/>
  </r>
  <r>
    <x v="5"/>
    <x v="0"/>
    <x v="14"/>
    <x v="3"/>
    <n v="1490"/>
  </r>
  <r>
    <x v="5"/>
    <x v="0"/>
    <x v="14"/>
    <x v="4"/>
    <n v="1490"/>
  </r>
  <r>
    <x v="5"/>
    <x v="0"/>
    <x v="14"/>
    <x v="5"/>
    <n v="1466.8"/>
  </r>
  <r>
    <x v="5"/>
    <x v="0"/>
    <x v="14"/>
    <x v="6"/>
    <n v="1466.8"/>
  </r>
  <r>
    <x v="5"/>
    <x v="0"/>
    <x v="14"/>
    <x v="7"/>
    <n v="1466.8"/>
  </r>
  <r>
    <x v="5"/>
    <x v="0"/>
    <x v="14"/>
    <x v="8"/>
    <n v="1485.3"/>
  </r>
  <r>
    <x v="5"/>
    <x v="0"/>
    <x v="14"/>
    <x v="9"/>
    <n v="1535.9"/>
  </r>
  <r>
    <x v="5"/>
    <x v="0"/>
    <x v="14"/>
    <x v="10"/>
    <n v="1535.9"/>
  </r>
  <r>
    <x v="5"/>
    <x v="0"/>
    <x v="14"/>
    <x v="11"/>
    <n v="1535.9"/>
  </r>
  <r>
    <x v="5"/>
    <x v="0"/>
    <x v="14"/>
    <x v="12"/>
    <n v="1535.9"/>
  </r>
  <r>
    <x v="5"/>
    <x v="0"/>
    <x v="14"/>
    <x v="13"/>
    <n v="1987"/>
  </r>
  <r>
    <x v="5"/>
    <x v="0"/>
    <x v="14"/>
    <x v="14"/>
    <n v="1987"/>
  </r>
  <r>
    <x v="5"/>
    <x v="0"/>
    <x v="14"/>
    <x v="15"/>
    <n v="1490"/>
  </r>
  <r>
    <x v="0"/>
    <x v="1"/>
    <x v="0"/>
    <x v="0"/>
    <n v="1.07"/>
  </r>
  <r>
    <x v="0"/>
    <x v="1"/>
    <x v="0"/>
    <x v="1"/>
    <n v="1.51"/>
  </r>
  <r>
    <x v="0"/>
    <x v="1"/>
    <x v="0"/>
    <x v="2"/>
    <n v="1.38"/>
  </r>
  <r>
    <x v="0"/>
    <x v="1"/>
    <x v="0"/>
    <x v="3"/>
    <n v="1.33"/>
  </r>
  <r>
    <x v="0"/>
    <x v="1"/>
    <x v="0"/>
    <x v="4"/>
    <n v="1.48"/>
  </r>
  <r>
    <x v="0"/>
    <x v="1"/>
    <x v="0"/>
    <x v="5"/>
    <n v="1.63"/>
  </r>
  <r>
    <x v="0"/>
    <x v="1"/>
    <x v="0"/>
    <x v="6"/>
    <n v="1.36"/>
  </r>
  <r>
    <x v="0"/>
    <x v="1"/>
    <x v="0"/>
    <x v="7"/>
    <n v="1.5"/>
  </r>
  <r>
    <x v="0"/>
    <x v="1"/>
    <x v="0"/>
    <x v="8"/>
    <n v="1.87"/>
  </r>
  <r>
    <x v="0"/>
    <x v="1"/>
    <x v="0"/>
    <x v="9"/>
    <n v="1.99"/>
  </r>
  <r>
    <x v="0"/>
    <x v="1"/>
    <x v="0"/>
    <x v="10"/>
    <n v="1.9"/>
  </r>
  <r>
    <x v="0"/>
    <x v="1"/>
    <x v="0"/>
    <x v="11"/>
    <n v="1.78"/>
  </r>
  <r>
    <x v="0"/>
    <x v="1"/>
    <x v="0"/>
    <x v="12"/>
    <n v="1.79"/>
  </r>
  <r>
    <x v="0"/>
    <x v="1"/>
    <x v="0"/>
    <x v="13"/>
    <n v="2.31"/>
  </r>
  <r>
    <x v="0"/>
    <x v="1"/>
    <x v="0"/>
    <x v="14"/>
    <n v="2.44"/>
  </r>
  <r>
    <x v="0"/>
    <x v="1"/>
    <x v="0"/>
    <x v="15"/>
    <n v="1.39"/>
  </r>
  <r>
    <x v="0"/>
    <x v="1"/>
    <x v="1"/>
    <x v="0"/>
    <n v="1.26"/>
  </r>
  <r>
    <x v="0"/>
    <x v="1"/>
    <x v="1"/>
    <x v="1"/>
    <n v="1.69"/>
  </r>
  <r>
    <x v="0"/>
    <x v="1"/>
    <x v="1"/>
    <x v="2"/>
    <n v="1.57"/>
  </r>
  <r>
    <x v="0"/>
    <x v="1"/>
    <x v="1"/>
    <x v="3"/>
    <n v="1.51"/>
  </r>
  <r>
    <x v="0"/>
    <x v="1"/>
    <x v="1"/>
    <x v="4"/>
    <n v="1.66"/>
  </r>
  <r>
    <x v="0"/>
    <x v="1"/>
    <x v="1"/>
    <x v="5"/>
    <n v="1.6"/>
  </r>
  <r>
    <x v="0"/>
    <x v="1"/>
    <x v="1"/>
    <x v="6"/>
    <n v="1.38"/>
  </r>
  <r>
    <x v="0"/>
    <x v="1"/>
    <x v="1"/>
    <x v="7"/>
    <n v="1.48"/>
  </r>
  <r>
    <x v="0"/>
    <x v="1"/>
    <x v="1"/>
    <x v="8"/>
    <n v="1.99"/>
  </r>
  <r>
    <x v="0"/>
    <x v="1"/>
    <x v="1"/>
    <x v="9"/>
    <n v="2.1"/>
  </r>
  <r>
    <x v="0"/>
    <x v="1"/>
    <x v="1"/>
    <x v="10"/>
    <n v="1.83"/>
  </r>
  <r>
    <x v="0"/>
    <x v="1"/>
    <x v="1"/>
    <x v="11"/>
    <n v="1.73"/>
  </r>
  <r>
    <x v="0"/>
    <x v="1"/>
    <x v="1"/>
    <x v="12"/>
    <n v="1.74"/>
  </r>
  <r>
    <x v="0"/>
    <x v="1"/>
    <x v="1"/>
    <x v="13"/>
    <n v="2.4900000000000002"/>
  </r>
  <r>
    <x v="0"/>
    <x v="1"/>
    <x v="1"/>
    <x v="14"/>
    <n v="2.61"/>
  </r>
  <r>
    <x v="0"/>
    <x v="1"/>
    <x v="1"/>
    <x v="15"/>
    <n v="1.57"/>
  </r>
  <r>
    <x v="0"/>
    <x v="1"/>
    <x v="2"/>
    <x v="0"/>
    <n v="1"/>
  </r>
  <r>
    <x v="0"/>
    <x v="1"/>
    <x v="2"/>
    <x v="1"/>
    <n v="1.06"/>
  </r>
  <r>
    <x v="0"/>
    <x v="1"/>
    <x v="2"/>
    <x v="2"/>
    <n v="1"/>
  </r>
  <r>
    <x v="0"/>
    <x v="1"/>
    <x v="2"/>
    <x v="3"/>
    <n v="1"/>
  </r>
  <r>
    <x v="0"/>
    <x v="1"/>
    <x v="2"/>
    <x v="4"/>
    <n v="1.04"/>
  </r>
  <r>
    <x v="0"/>
    <x v="1"/>
    <x v="2"/>
    <x v="5"/>
    <n v="1.26"/>
  </r>
  <r>
    <x v="0"/>
    <x v="1"/>
    <x v="2"/>
    <x v="6"/>
    <n v="1.0900000000000001"/>
  </r>
  <r>
    <x v="0"/>
    <x v="1"/>
    <x v="2"/>
    <x v="7"/>
    <n v="1.17"/>
  </r>
  <r>
    <x v="0"/>
    <x v="1"/>
    <x v="2"/>
    <x v="8"/>
    <n v="1.08"/>
  </r>
  <r>
    <x v="0"/>
    <x v="1"/>
    <x v="2"/>
    <x v="9"/>
    <n v="1.1499999999999999"/>
  </r>
  <r>
    <x v="0"/>
    <x v="1"/>
    <x v="2"/>
    <x v="10"/>
    <n v="1.1100000000000001"/>
  </r>
  <r>
    <x v="0"/>
    <x v="1"/>
    <x v="2"/>
    <x v="11"/>
    <n v="1.05"/>
  </r>
  <r>
    <x v="0"/>
    <x v="1"/>
    <x v="2"/>
    <x v="12"/>
    <n v="1.06"/>
  </r>
  <r>
    <x v="0"/>
    <x v="1"/>
    <x v="2"/>
    <x v="13"/>
    <n v="1.1200000000000001"/>
  </r>
  <r>
    <x v="0"/>
    <x v="1"/>
    <x v="2"/>
    <x v="14"/>
    <n v="1.23"/>
  </r>
  <r>
    <x v="0"/>
    <x v="1"/>
    <x v="2"/>
    <x v="15"/>
    <n v="1"/>
  </r>
  <r>
    <x v="0"/>
    <x v="1"/>
    <x v="3"/>
    <x v="0"/>
    <n v="1"/>
  </r>
  <r>
    <x v="0"/>
    <x v="1"/>
    <x v="3"/>
    <x v="1"/>
    <n v="1"/>
  </r>
  <r>
    <x v="0"/>
    <x v="1"/>
    <x v="3"/>
    <x v="2"/>
    <n v="1"/>
  </r>
  <r>
    <x v="0"/>
    <x v="1"/>
    <x v="3"/>
    <x v="3"/>
    <n v="1"/>
  </r>
  <r>
    <x v="0"/>
    <x v="1"/>
    <x v="3"/>
    <x v="4"/>
    <n v="1.04"/>
  </r>
  <r>
    <x v="0"/>
    <x v="1"/>
    <x v="3"/>
    <x v="5"/>
    <n v="1.28"/>
  </r>
  <r>
    <x v="0"/>
    <x v="1"/>
    <x v="3"/>
    <x v="6"/>
    <n v="1.1100000000000001"/>
  </r>
  <r>
    <x v="0"/>
    <x v="1"/>
    <x v="3"/>
    <x v="7"/>
    <n v="1.19"/>
  </r>
  <r>
    <x v="0"/>
    <x v="1"/>
    <x v="3"/>
    <x v="8"/>
    <n v="1"/>
  </r>
  <r>
    <x v="0"/>
    <x v="1"/>
    <x v="3"/>
    <x v="9"/>
    <n v="1"/>
  </r>
  <r>
    <x v="0"/>
    <x v="1"/>
    <x v="3"/>
    <x v="10"/>
    <n v="1"/>
  </r>
  <r>
    <x v="0"/>
    <x v="1"/>
    <x v="3"/>
    <x v="11"/>
    <n v="1"/>
  </r>
  <r>
    <x v="0"/>
    <x v="1"/>
    <x v="3"/>
    <x v="12"/>
    <n v="1"/>
  </r>
  <r>
    <x v="0"/>
    <x v="1"/>
    <x v="3"/>
    <x v="13"/>
    <n v="1.07"/>
  </r>
  <r>
    <x v="0"/>
    <x v="1"/>
    <x v="3"/>
    <x v="14"/>
    <n v="1.18"/>
  </r>
  <r>
    <x v="0"/>
    <x v="1"/>
    <x v="3"/>
    <x v="15"/>
    <n v="1"/>
  </r>
  <r>
    <x v="0"/>
    <x v="1"/>
    <x v="4"/>
    <x v="0"/>
    <n v="1"/>
  </r>
  <r>
    <x v="0"/>
    <x v="1"/>
    <x v="4"/>
    <x v="1"/>
    <n v="1"/>
  </r>
  <r>
    <x v="0"/>
    <x v="1"/>
    <x v="4"/>
    <x v="2"/>
    <n v="1"/>
  </r>
  <r>
    <x v="0"/>
    <x v="1"/>
    <x v="4"/>
    <x v="3"/>
    <n v="1"/>
  </r>
  <r>
    <x v="0"/>
    <x v="1"/>
    <x v="4"/>
    <x v="4"/>
    <n v="1.04"/>
  </r>
  <r>
    <x v="0"/>
    <x v="1"/>
    <x v="4"/>
    <x v="5"/>
    <n v="1.28"/>
  </r>
  <r>
    <x v="0"/>
    <x v="1"/>
    <x v="4"/>
    <x v="6"/>
    <n v="1.1100000000000001"/>
  </r>
  <r>
    <x v="0"/>
    <x v="1"/>
    <x v="4"/>
    <x v="7"/>
    <n v="1.19"/>
  </r>
  <r>
    <x v="0"/>
    <x v="1"/>
    <x v="4"/>
    <x v="8"/>
    <n v="1"/>
  </r>
  <r>
    <x v="0"/>
    <x v="1"/>
    <x v="4"/>
    <x v="9"/>
    <n v="1"/>
  </r>
  <r>
    <x v="0"/>
    <x v="1"/>
    <x v="4"/>
    <x v="10"/>
    <n v="1"/>
  </r>
  <r>
    <x v="0"/>
    <x v="1"/>
    <x v="4"/>
    <x v="11"/>
    <n v="1"/>
  </r>
  <r>
    <x v="0"/>
    <x v="1"/>
    <x v="4"/>
    <x v="12"/>
    <n v="1"/>
  </r>
  <r>
    <x v="0"/>
    <x v="1"/>
    <x v="4"/>
    <x v="13"/>
    <n v="1.07"/>
  </r>
  <r>
    <x v="0"/>
    <x v="1"/>
    <x v="4"/>
    <x v="14"/>
    <n v="1.1499999999999999"/>
  </r>
  <r>
    <x v="0"/>
    <x v="1"/>
    <x v="4"/>
    <x v="15"/>
    <n v="1"/>
  </r>
  <r>
    <x v="0"/>
    <x v="1"/>
    <x v="5"/>
    <x v="0"/>
    <n v="1"/>
  </r>
  <r>
    <x v="0"/>
    <x v="1"/>
    <x v="5"/>
    <x v="1"/>
    <n v="1"/>
  </r>
  <r>
    <x v="0"/>
    <x v="1"/>
    <x v="5"/>
    <x v="2"/>
    <n v="1"/>
  </r>
  <r>
    <x v="0"/>
    <x v="1"/>
    <x v="5"/>
    <x v="3"/>
    <n v="1"/>
  </r>
  <r>
    <x v="0"/>
    <x v="1"/>
    <x v="5"/>
    <x v="4"/>
    <n v="1.04"/>
  </r>
  <r>
    <x v="0"/>
    <x v="1"/>
    <x v="5"/>
    <x v="5"/>
    <n v="1.28"/>
  </r>
  <r>
    <x v="0"/>
    <x v="1"/>
    <x v="5"/>
    <x v="6"/>
    <n v="1.1100000000000001"/>
  </r>
  <r>
    <x v="0"/>
    <x v="1"/>
    <x v="5"/>
    <x v="7"/>
    <n v="1.19"/>
  </r>
  <r>
    <x v="0"/>
    <x v="1"/>
    <x v="5"/>
    <x v="8"/>
    <n v="1"/>
  </r>
  <r>
    <x v="0"/>
    <x v="1"/>
    <x v="5"/>
    <x v="9"/>
    <n v="1"/>
  </r>
  <r>
    <x v="0"/>
    <x v="1"/>
    <x v="5"/>
    <x v="10"/>
    <n v="1"/>
  </r>
  <r>
    <x v="0"/>
    <x v="1"/>
    <x v="5"/>
    <x v="11"/>
    <n v="1"/>
  </r>
  <r>
    <x v="0"/>
    <x v="1"/>
    <x v="5"/>
    <x v="12"/>
    <n v="1"/>
  </r>
  <r>
    <x v="0"/>
    <x v="1"/>
    <x v="5"/>
    <x v="13"/>
    <n v="1.07"/>
  </r>
  <r>
    <x v="0"/>
    <x v="1"/>
    <x v="5"/>
    <x v="14"/>
    <n v="1.1499999999999999"/>
  </r>
  <r>
    <x v="0"/>
    <x v="1"/>
    <x v="5"/>
    <x v="15"/>
    <n v="1"/>
  </r>
  <r>
    <x v="0"/>
    <x v="1"/>
    <x v="6"/>
    <x v="0"/>
    <n v="1"/>
  </r>
  <r>
    <x v="0"/>
    <x v="1"/>
    <x v="6"/>
    <x v="1"/>
    <n v="1"/>
  </r>
  <r>
    <x v="0"/>
    <x v="1"/>
    <x v="6"/>
    <x v="2"/>
    <n v="1"/>
  </r>
  <r>
    <x v="0"/>
    <x v="1"/>
    <x v="6"/>
    <x v="3"/>
    <n v="1"/>
  </r>
  <r>
    <x v="0"/>
    <x v="1"/>
    <x v="6"/>
    <x v="4"/>
    <n v="1.04"/>
  </r>
  <r>
    <x v="0"/>
    <x v="1"/>
    <x v="6"/>
    <x v="5"/>
    <n v="1.28"/>
  </r>
  <r>
    <x v="0"/>
    <x v="1"/>
    <x v="6"/>
    <x v="6"/>
    <n v="1.1100000000000001"/>
  </r>
  <r>
    <x v="0"/>
    <x v="1"/>
    <x v="6"/>
    <x v="7"/>
    <n v="1.19"/>
  </r>
  <r>
    <x v="0"/>
    <x v="1"/>
    <x v="6"/>
    <x v="8"/>
    <n v="1"/>
  </r>
  <r>
    <x v="0"/>
    <x v="1"/>
    <x v="6"/>
    <x v="9"/>
    <n v="1"/>
  </r>
  <r>
    <x v="0"/>
    <x v="1"/>
    <x v="6"/>
    <x v="10"/>
    <n v="1"/>
  </r>
  <r>
    <x v="0"/>
    <x v="1"/>
    <x v="6"/>
    <x v="11"/>
    <n v="1"/>
  </r>
  <r>
    <x v="0"/>
    <x v="1"/>
    <x v="6"/>
    <x v="12"/>
    <n v="1"/>
  </r>
  <r>
    <x v="0"/>
    <x v="1"/>
    <x v="6"/>
    <x v="13"/>
    <n v="1.07"/>
  </r>
  <r>
    <x v="0"/>
    <x v="1"/>
    <x v="6"/>
    <x v="14"/>
    <n v="1.1499999999999999"/>
  </r>
  <r>
    <x v="0"/>
    <x v="1"/>
    <x v="6"/>
    <x v="15"/>
    <n v="1"/>
  </r>
  <r>
    <x v="0"/>
    <x v="1"/>
    <x v="7"/>
    <x v="0"/>
    <n v="1"/>
  </r>
  <r>
    <x v="0"/>
    <x v="1"/>
    <x v="7"/>
    <x v="1"/>
    <n v="1"/>
  </r>
  <r>
    <x v="0"/>
    <x v="1"/>
    <x v="7"/>
    <x v="2"/>
    <n v="1"/>
  </r>
  <r>
    <x v="0"/>
    <x v="1"/>
    <x v="7"/>
    <x v="3"/>
    <n v="1"/>
  </r>
  <r>
    <x v="0"/>
    <x v="1"/>
    <x v="7"/>
    <x v="4"/>
    <n v="1.04"/>
  </r>
  <r>
    <x v="0"/>
    <x v="1"/>
    <x v="7"/>
    <x v="5"/>
    <n v="1.28"/>
  </r>
  <r>
    <x v="0"/>
    <x v="1"/>
    <x v="7"/>
    <x v="6"/>
    <n v="1.1100000000000001"/>
  </r>
  <r>
    <x v="0"/>
    <x v="1"/>
    <x v="7"/>
    <x v="7"/>
    <n v="1.19"/>
  </r>
  <r>
    <x v="0"/>
    <x v="1"/>
    <x v="7"/>
    <x v="8"/>
    <n v="1"/>
  </r>
  <r>
    <x v="0"/>
    <x v="1"/>
    <x v="7"/>
    <x v="9"/>
    <n v="1"/>
  </r>
  <r>
    <x v="0"/>
    <x v="1"/>
    <x v="7"/>
    <x v="10"/>
    <n v="1"/>
  </r>
  <r>
    <x v="0"/>
    <x v="1"/>
    <x v="7"/>
    <x v="11"/>
    <n v="1"/>
  </r>
  <r>
    <x v="0"/>
    <x v="1"/>
    <x v="7"/>
    <x v="12"/>
    <n v="1"/>
  </r>
  <r>
    <x v="0"/>
    <x v="1"/>
    <x v="7"/>
    <x v="13"/>
    <n v="1.07"/>
  </r>
  <r>
    <x v="0"/>
    <x v="1"/>
    <x v="7"/>
    <x v="14"/>
    <n v="1.1499999999999999"/>
  </r>
  <r>
    <x v="0"/>
    <x v="1"/>
    <x v="7"/>
    <x v="15"/>
    <n v="1"/>
  </r>
  <r>
    <x v="0"/>
    <x v="1"/>
    <x v="8"/>
    <x v="0"/>
    <n v="1"/>
  </r>
  <r>
    <x v="0"/>
    <x v="1"/>
    <x v="8"/>
    <x v="1"/>
    <n v="1"/>
  </r>
  <r>
    <x v="0"/>
    <x v="1"/>
    <x v="8"/>
    <x v="2"/>
    <n v="1"/>
  </r>
  <r>
    <x v="0"/>
    <x v="1"/>
    <x v="8"/>
    <x v="3"/>
    <n v="1"/>
  </r>
  <r>
    <x v="0"/>
    <x v="1"/>
    <x v="8"/>
    <x v="4"/>
    <n v="1.04"/>
  </r>
  <r>
    <x v="0"/>
    <x v="1"/>
    <x v="8"/>
    <x v="5"/>
    <n v="1.28"/>
  </r>
  <r>
    <x v="0"/>
    <x v="1"/>
    <x v="8"/>
    <x v="6"/>
    <n v="1.1100000000000001"/>
  </r>
  <r>
    <x v="0"/>
    <x v="1"/>
    <x v="8"/>
    <x v="7"/>
    <n v="1.19"/>
  </r>
  <r>
    <x v="0"/>
    <x v="1"/>
    <x v="8"/>
    <x v="8"/>
    <n v="1"/>
  </r>
  <r>
    <x v="0"/>
    <x v="1"/>
    <x v="8"/>
    <x v="9"/>
    <n v="1"/>
  </r>
  <r>
    <x v="0"/>
    <x v="1"/>
    <x v="8"/>
    <x v="10"/>
    <n v="1"/>
  </r>
  <r>
    <x v="0"/>
    <x v="1"/>
    <x v="8"/>
    <x v="11"/>
    <n v="1"/>
  </r>
  <r>
    <x v="0"/>
    <x v="1"/>
    <x v="8"/>
    <x v="12"/>
    <n v="1"/>
  </r>
  <r>
    <x v="0"/>
    <x v="1"/>
    <x v="8"/>
    <x v="13"/>
    <n v="1.07"/>
  </r>
  <r>
    <x v="0"/>
    <x v="1"/>
    <x v="8"/>
    <x v="14"/>
    <n v="1.1499999999999999"/>
  </r>
  <r>
    <x v="0"/>
    <x v="1"/>
    <x v="8"/>
    <x v="15"/>
    <n v="1"/>
  </r>
  <r>
    <x v="0"/>
    <x v="1"/>
    <x v="14"/>
    <x v="0"/>
    <n v="1"/>
  </r>
  <r>
    <x v="0"/>
    <x v="1"/>
    <x v="14"/>
    <x v="1"/>
    <n v="1"/>
  </r>
  <r>
    <x v="0"/>
    <x v="1"/>
    <x v="14"/>
    <x v="2"/>
    <n v="1"/>
  </r>
  <r>
    <x v="0"/>
    <x v="1"/>
    <x v="14"/>
    <x v="3"/>
    <n v="1"/>
  </r>
  <r>
    <x v="0"/>
    <x v="1"/>
    <x v="14"/>
    <x v="4"/>
    <n v="1.04"/>
  </r>
  <r>
    <x v="0"/>
    <x v="1"/>
    <x v="14"/>
    <x v="5"/>
    <n v="1.28"/>
  </r>
  <r>
    <x v="0"/>
    <x v="1"/>
    <x v="14"/>
    <x v="6"/>
    <n v="1.1100000000000001"/>
  </r>
  <r>
    <x v="0"/>
    <x v="1"/>
    <x v="14"/>
    <x v="7"/>
    <n v="1.19"/>
  </r>
  <r>
    <x v="0"/>
    <x v="1"/>
    <x v="14"/>
    <x v="8"/>
    <n v="1"/>
  </r>
  <r>
    <x v="0"/>
    <x v="1"/>
    <x v="14"/>
    <x v="9"/>
    <n v="1"/>
  </r>
  <r>
    <x v="0"/>
    <x v="1"/>
    <x v="14"/>
    <x v="10"/>
    <n v="1"/>
  </r>
  <r>
    <x v="0"/>
    <x v="1"/>
    <x v="14"/>
    <x v="11"/>
    <n v="1"/>
  </r>
  <r>
    <x v="0"/>
    <x v="1"/>
    <x v="14"/>
    <x v="12"/>
    <n v="1"/>
  </r>
  <r>
    <x v="0"/>
    <x v="1"/>
    <x v="14"/>
    <x v="13"/>
    <n v="1.07"/>
  </r>
  <r>
    <x v="0"/>
    <x v="1"/>
    <x v="14"/>
    <x v="14"/>
    <n v="1.1499999999999999"/>
  </r>
  <r>
    <x v="0"/>
    <x v="1"/>
    <x v="14"/>
    <x v="15"/>
    <n v="1"/>
  </r>
  <r>
    <x v="1"/>
    <x v="1"/>
    <x v="0"/>
    <x v="0"/>
    <n v="20.059999999999999"/>
  </r>
  <r>
    <x v="1"/>
    <x v="1"/>
    <x v="0"/>
    <x v="1"/>
    <n v="28.34"/>
  </r>
  <r>
    <x v="1"/>
    <x v="1"/>
    <x v="0"/>
    <x v="2"/>
    <n v="25.77"/>
  </r>
  <r>
    <x v="1"/>
    <x v="1"/>
    <x v="0"/>
    <x v="3"/>
    <n v="24.81"/>
  </r>
  <r>
    <x v="1"/>
    <x v="1"/>
    <x v="0"/>
    <x v="4"/>
    <n v="27.64"/>
  </r>
  <r>
    <x v="1"/>
    <x v="1"/>
    <x v="0"/>
    <x v="5"/>
    <n v="30.5"/>
  </r>
  <r>
    <x v="1"/>
    <x v="1"/>
    <x v="0"/>
    <x v="6"/>
    <n v="25.53"/>
  </r>
  <r>
    <x v="1"/>
    <x v="1"/>
    <x v="0"/>
    <x v="7"/>
    <n v="28.03"/>
  </r>
  <r>
    <x v="1"/>
    <x v="1"/>
    <x v="0"/>
    <x v="8"/>
    <n v="34.9"/>
  </r>
  <r>
    <x v="1"/>
    <x v="1"/>
    <x v="0"/>
    <x v="9"/>
    <n v="37.229999999999997"/>
  </r>
  <r>
    <x v="1"/>
    <x v="1"/>
    <x v="0"/>
    <x v="10"/>
    <n v="35.479999999999997"/>
  </r>
  <r>
    <x v="1"/>
    <x v="1"/>
    <x v="0"/>
    <x v="11"/>
    <n v="33.340000000000003"/>
  </r>
  <r>
    <x v="1"/>
    <x v="1"/>
    <x v="0"/>
    <x v="12"/>
    <n v="33.43"/>
  </r>
  <r>
    <x v="1"/>
    <x v="1"/>
    <x v="0"/>
    <x v="13"/>
    <n v="43.22"/>
  </r>
  <r>
    <x v="1"/>
    <x v="1"/>
    <x v="0"/>
    <x v="14"/>
    <n v="45.65"/>
  </r>
  <r>
    <x v="1"/>
    <x v="1"/>
    <x v="0"/>
    <x v="15"/>
    <n v="25.93"/>
  </r>
  <r>
    <x v="1"/>
    <x v="1"/>
    <x v="1"/>
    <x v="0"/>
    <n v="23.49"/>
  </r>
  <r>
    <x v="1"/>
    <x v="1"/>
    <x v="1"/>
    <x v="1"/>
    <n v="31.67"/>
  </r>
  <r>
    <x v="1"/>
    <x v="1"/>
    <x v="1"/>
    <x v="2"/>
    <n v="29.35"/>
  </r>
  <r>
    <x v="1"/>
    <x v="1"/>
    <x v="1"/>
    <x v="3"/>
    <n v="28.34"/>
  </r>
  <r>
    <x v="1"/>
    <x v="1"/>
    <x v="1"/>
    <x v="4"/>
    <n v="31"/>
  </r>
  <r>
    <x v="1"/>
    <x v="1"/>
    <x v="1"/>
    <x v="5"/>
    <n v="29.97"/>
  </r>
  <r>
    <x v="1"/>
    <x v="1"/>
    <x v="1"/>
    <x v="6"/>
    <n v="25.67"/>
  </r>
  <r>
    <x v="1"/>
    <x v="1"/>
    <x v="1"/>
    <x v="7"/>
    <n v="27.76"/>
  </r>
  <r>
    <x v="1"/>
    <x v="1"/>
    <x v="1"/>
    <x v="8"/>
    <n v="37.22"/>
  </r>
  <r>
    <x v="1"/>
    <x v="1"/>
    <x v="1"/>
    <x v="9"/>
    <n v="39.380000000000003"/>
  </r>
  <r>
    <x v="1"/>
    <x v="1"/>
    <x v="1"/>
    <x v="10"/>
    <n v="34.21"/>
  </r>
  <r>
    <x v="1"/>
    <x v="1"/>
    <x v="1"/>
    <x v="11"/>
    <n v="32.46"/>
  </r>
  <r>
    <x v="1"/>
    <x v="1"/>
    <x v="1"/>
    <x v="12"/>
    <n v="32.5"/>
  </r>
  <r>
    <x v="1"/>
    <x v="1"/>
    <x v="1"/>
    <x v="13"/>
    <n v="46.53"/>
  </r>
  <r>
    <x v="1"/>
    <x v="1"/>
    <x v="1"/>
    <x v="14"/>
    <n v="48.8"/>
  </r>
  <r>
    <x v="1"/>
    <x v="1"/>
    <x v="1"/>
    <x v="15"/>
    <n v="29.37"/>
  </r>
  <r>
    <x v="1"/>
    <x v="1"/>
    <x v="2"/>
    <x v="0"/>
    <n v="14.75"/>
  </r>
  <r>
    <x v="1"/>
    <x v="1"/>
    <x v="2"/>
    <x v="1"/>
    <n v="19.77"/>
  </r>
  <r>
    <x v="1"/>
    <x v="1"/>
    <x v="2"/>
    <x v="2"/>
    <n v="18.39"/>
  </r>
  <r>
    <x v="1"/>
    <x v="1"/>
    <x v="2"/>
    <x v="3"/>
    <n v="17.79"/>
  </r>
  <r>
    <x v="1"/>
    <x v="1"/>
    <x v="2"/>
    <x v="4"/>
    <n v="19.37"/>
  </r>
  <r>
    <x v="1"/>
    <x v="1"/>
    <x v="2"/>
    <x v="5"/>
    <n v="23.52"/>
  </r>
  <r>
    <x v="1"/>
    <x v="1"/>
    <x v="2"/>
    <x v="6"/>
    <n v="20.41"/>
  </r>
  <r>
    <x v="1"/>
    <x v="1"/>
    <x v="2"/>
    <x v="7"/>
    <n v="21.86"/>
  </r>
  <r>
    <x v="1"/>
    <x v="1"/>
    <x v="2"/>
    <x v="8"/>
    <n v="20.23"/>
  </r>
  <r>
    <x v="1"/>
    <x v="1"/>
    <x v="2"/>
    <x v="9"/>
    <n v="21.49"/>
  </r>
  <r>
    <x v="1"/>
    <x v="1"/>
    <x v="2"/>
    <x v="10"/>
    <n v="20.78"/>
  </r>
  <r>
    <x v="1"/>
    <x v="1"/>
    <x v="2"/>
    <x v="11"/>
    <n v="19.66"/>
  </r>
  <r>
    <x v="1"/>
    <x v="1"/>
    <x v="2"/>
    <x v="12"/>
    <n v="19.739999999999998"/>
  </r>
  <r>
    <x v="1"/>
    <x v="1"/>
    <x v="2"/>
    <x v="13"/>
    <n v="20.96"/>
  </r>
  <r>
    <x v="1"/>
    <x v="1"/>
    <x v="2"/>
    <x v="14"/>
    <n v="22.36"/>
  </r>
  <r>
    <x v="1"/>
    <x v="1"/>
    <x v="2"/>
    <x v="15"/>
    <n v="18.34"/>
  </r>
  <r>
    <x v="1"/>
    <x v="1"/>
    <x v="3"/>
    <x v="0"/>
    <n v="14.87"/>
  </r>
  <r>
    <x v="1"/>
    <x v="1"/>
    <x v="3"/>
    <x v="1"/>
    <n v="15.98"/>
  </r>
  <r>
    <x v="1"/>
    <x v="1"/>
    <x v="3"/>
    <x v="2"/>
    <n v="18.54"/>
  </r>
  <r>
    <x v="1"/>
    <x v="1"/>
    <x v="3"/>
    <x v="3"/>
    <n v="17.940000000000001"/>
  </r>
  <r>
    <x v="1"/>
    <x v="1"/>
    <x v="3"/>
    <x v="4"/>
    <n v="19.54"/>
  </r>
  <r>
    <x v="1"/>
    <x v="1"/>
    <x v="3"/>
    <x v="5"/>
    <n v="23.92"/>
  </r>
  <r>
    <x v="1"/>
    <x v="1"/>
    <x v="3"/>
    <x v="6"/>
    <n v="20.75"/>
  </r>
  <r>
    <x v="1"/>
    <x v="1"/>
    <x v="3"/>
    <x v="7"/>
    <n v="22.24"/>
  </r>
  <r>
    <x v="1"/>
    <x v="1"/>
    <x v="3"/>
    <x v="8"/>
    <n v="18.04"/>
  </r>
  <r>
    <x v="1"/>
    <x v="1"/>
    <x v="3"/>
    <x v="9"/>
    <n v="18.02"/>
  </r>
  <r>
    <x v="1"/>
    <x v="1"/>
    <x v="3"/>
    <x v="10"/>
    <n v="18.59"/>
  </r>
  <r>
    <x v="1"/>
    <x v="1"/>
    <x v="3"/>
    <x v="11"/>
    <n v="17.57"/>
  </r>
  <r>
    <x v="1"/>
    <x v="1"/>
    <x v="3"/>
    <x v="12"/>
    <n v="17.649999999999999"/>
  </r>
  <r>
    <x v="1"/>
    <x v="1"/>
    <x v="3"/>
    <x v="13"/>
    <n v="19.95"/>
  </r>
  <r>
    <x v="1"/>
    <x v="1"/>
    <x v="3"/>
    <x v="14"/>
    <n v="21.44"/>
  </r>
  <r>
    <x v="1"/>
    <x v="1"/>
    <x v="3"/>
    <x v="15"/>
    <n v="18.5"/>
  </r>
  <r>
    <x v="1"/>
    <x v="1"/>
    <x v="4"/>
    <x v="0"/>
    <n v="14.87"/>
  </r>
  <r>
    <x v="1"/>
    <x v="1"/>
    <x v="4"/>
    <x v="1"/>
    <n v="15.98"/>
  </r>
  <r>
    <x v="1"/>
    <x v="1"/>
    <x v="4"/>
    <x v="2"/>
    <n v="18.54"/>
  </r>
  <r>
    <x v="1"/>
    <x v="1"/>
    <x v="4"/>
    <x v="3"/>
    <n v="17.940000000000001"/>
  </r>
  <r>
    <x v="1"/>
    <x v="1"/>
    <x v="4"/>
    <x v="4"/>
    <n v="19.55"/>
  </r>
  <r>
    <x v="1"/>
    <x v="1"/>
    <x v="4"/>
    <x v="5"/>
    <n v="23.93"/>
  </r>
  <r>
    <x v="1"/>
    <x v="1"/>
    <x v="4"/>
    <x v="6"/>
    <n v="20.76"/>
  </r>
  <r>
    <x v="1"/>
    <x v="1"/>
    <x v="4"/>
    <x v="7"/>
    <n v="22.24"/>
  </r>
  <r>
    <x v="1"/>
    <x v="1"/>
    <x v="4"/>
    <x v="8"/>
    <n v="18.04"/>
  </r>
  <r>
    <x v="1"/>
    <x v="1"/>
    <x v="4"/>
    <x v="9"/>
    <n v="18.02"/>
  </r>
  <r>
    <x v="1"/>
    <x v="1"/>
    <x v="4"/>
    <x v="10"/>
    <n v="18.59"/>
  </r>
  <r>
    <x v="1"/>
    <x v="1"/>
    <x v="4"/>
    <x v="11"/>
    <n v="17.57"/>
  </r>
  <r>
    <x v="1"/>
    <x v="1"/>
    <x v="4"/>
    <x v="12"/>
    <n v="17.649999999999999"/>
  </r>
  <r>
    <x v="1"/>
    <x v="1"/>
    <x v="4"/>
    <x v="13"/>
    <n v="19.95"/>
  </r>
  <r>
    <x v="1"/>
    <x v="1"/>
    <x v="4"/>
    <x v="14"/>
    <n v="21.44"/>
  </r>
  <r>
    <x v="1"/>
    <x v="1"/>
    <x v="4"/>
    <x v="15"/>
    <n v="18.5"/>
  </r>
  <r>
    <x v="1"/>
    <x v="1"/>
    <x v="5"/>
    <x v="0"/>
    <n v="14.87"/>
  </r>
  <r>
    <x v="1"/>
    <x v="1"/>
    <x v="5"/>
    <x v="1"/>
    <n v="15.98"/>
  </r>
  <r>
    <x v="1"/>
    <x v="1"/>
    <x v="5"/>
    <x v="2"/>
    <n v="18.54"/>
  </r>
  <r>
    <x v="1"/>
    <x v="1"/>
    <x v="5"/>
    <x v="3"/>
    <n v="17.940000000000001"/>
  </r>
  <r>
    <x v="1"/>
    <x v="1"/>
    <x v="5"/>
    <x v="4"/>
    <n v="19.55"/>
  </r>
  <r>
    <x v="1"/>
    <x v="1"/>
    <x v="5"/>
    <x v="5"/>
    <n v="23.93"/>
  </r>
  <r>
    <x v="1"/>
    <x v="1"/>
    <x v="5"/>
    <x v="6"/>
    <n v="20.76"/>
  </r>
  <r>
    <x v="1"/>
    <x v="1"/>
    <x v="5"/>
    <x v="7"/>
    <n v="22.24"/>
  </r>
  <r>
    <x v="1"/>
    <x v="1"/>
    <x v="5"/>
    <x v="8"/>
    <n v="18.04"/>
  </r>
  <r>
    <x v="1"/>
    <x v="1"/>
    <x v="5"/>
    <x v="9"/>
    <n v="18.02"/>
  </r>
  <r>
    <x v="1"/>
    <x v="1"/>
    <x v="5"/>
    <x v="10"/>
    <n v="18.59"/>
  </r>
  <r>
    <x v="1"/>
    <x v="1"/>
    <x v="5"/>
    <x v="11"/>
    <n v="17.57"/>
  </r>
  <r>
    <x v="1"/>
    <x v="1"/>
    <x v="5"/>
    <x v="12"/>
    <n v="17.649999999999999"/>
  </r>
  <r>
    <x v="1"/>
    <x v="1"/>
    <x v="5"/>
    <x v="13"/>
    <n v="19.95"/>
  </r>
  <r>
    <x v="1"/>
    <x v="1"/>
    <x v="5"/>
    <x v="14"/>
    <n v="21.44"/>
  </r>
  <r>
    <x v="1"/>
    <x v="1"/>
    <x v="5"/>
    <x v="15"/>
    <n v="18.5"/>
  </r>
  <r>
    <x v="1"/>
    <x v="1"/>
    <x v="6"/>
    <x v="0"/>
    <n v="14.87"/>
  </r>
  <r>
    <x v="1"/>
    <x v="1"/>
    <x v="6"/>
    <x v="1"/>
    <n v="15.98"/>
  </r>
  <r>
    <x v="1"/>
    <x v="1"/>
    <x v="6"/>
    <x v="2"/>
    <n v="18.54"/>
  </r>
  <r>
    <x v="1"/>
    <x v="1"/>
    <x v="6"/>
    <x v="3"/>
    <n v="17.940000000000001"/>
  </r>
  <r>
    <x v="1"/>
    <x v="1"/>
    <x v="6"/>
    <x v="4"/>
    <n v="19.55"/>
  </r>
  <r>
    <x v="1"/>
    <x v="1"/>
    <x v="6"/>
    <x v="5"/>
    <n v="23.93"/>
  </r>
  <r>
    <x v="1"/>
    <x v="1"/>
    <x v="6"/>
    <x v="6"/>
    <n v="20.76"/>
  </r>
  <r>
    <x v="1"/>
    <x v="1"/>
    <x v="6"/>
    <x v="7"/>
    <n v="22.24"/>
  </r>
  <r>
    <x v="1"/>
    <x v="1"/>
    <x v="6"/>
    <x v="8"/>
    <n v="18.04"/>
  </r>
  <r>
    <x v="1"/>
    <x v="1"/>
    <x v="6"/>
    <x v="9"/>
    <n v="18.02"/>
  </r>
  <r>
    <x v="1"/>
    <x v="1"/>
    <x v="6"/>
    <x v="10"/>
    <n v="18.59"/>
  </r>
  <r>
    <x v="1"/>
    <x v="1"/>
    <x v="6"/>
    <x v="11"/>
    <n v="17.57"/>
  </r>
  <r>
    <x v="1"/>
    <x v="1"/>
    <x v="6"/>
    <x v="12"/>
    <n v="17.649999999999999"/>
  </r>
  <r>
    <x v="1"/>
    <x v="1"/>
    <x v="6"/>
    <x v="13"/>
    <n v="19.95"/>
  </r>
  <r>
    <x v="1"/>
    <x v="1"/>
    <x v="6"/>
    <x v="14"/>
    <n v="21.44"/>
  </r>
  <r>
    <x v="1"/>
    <x v="1"/>
    <x v="6"/>
    <x v="15"/>
    <n v="18.5"/>
  </r>
  <r>
    <x v="1"/>
    <x v="1"/>
    <x v="7"/>
    <x v="0"/>
    <n v="14.87"/>
  </r>
  <r>
    <x v="1"/>
    <x v="1"/>
    <x v="7"/>
    <x v="1"/>
    <n v="15.98"/>
  </r>
  <r>
    <x v="1"/>
    <x v="1"/>
    <x v="7"/>
    <x v="2"/>
    <n v="18.54"/>
  </r>
  <r>
    <x v="1"/>
    <x v="1"/>
    <x v="7"/>
    <x v="3"/>
    <n v="17.940000000000001"/>
  </r>
  <r>
    <x v="1"/>
    <x v="1"/>
    <x v="7"/>
    <x v="4"/>
    <n v="19.55"/>
  </r>
  <r>
    <x v="1"/>
    <x v="1"/>
    <x v="7"/>
    <x v="5"/>
    <n v="23.93"/>
  </r>
  <r>
    <x v="1"/>
    <x v="1"/>
    <x v="7"/>
    <x v="6"/>
    <n v="20.76"/>
  </r>
  <r>
    <x v="1"/>
    <x v="1"/>
    <x v="7"/>
    <x v="7"/>
    <n v="22.24"/>
  </r>
  <r>
    <x v="1"/>
    <x v="1"/>
    <x v="7"/>
    <x v="8"/>
    <n v="18.04"/>
  </r>
  <r>
    <x v="1"/>
    <x v="1"/>
    <x v="7"/>
    <x v="9"/>
    <n v="18.02"/>
  </r>
  <r>
    <x v="1"/>
    <x v="1"/>
    <x v="7"/>
    <x v="10"/>
    <n v="18.59"/>
  </r>
  <r>
    <x v="1"/>
    <x v="1"/>
    <x v="7"/>
    <x v="11"/>
    <n v="17.57"/>
  </r>
  <r>
    <x v="1"/>
    <x v="1"/>
    <x v="7"/>
    <x v="12"/>
    <n v="17.649999999999999"/>
  </r>
  <r>
    <x v="1"/>
    <x v="1"/>
    <x v="7"/>
    <x v="13"/>
    <n v="19.95"/>
  </r>
  <r>
    <x v="1"/>
    <x v="1"/>
    <x v="7"/>
    <x v="14"/>
    <n v="21.44"/>
  </r>
  <r>
    <x v="1"/>
    <x v="1"/>
    <x v="7"/>
    <x v="15"/>
    <n v="18.5"/>
  </r>
  <r>
    <x v="1"/>
    <x v="1"/>
    <x v="8"/>
    <x v="0"/>
    <n v="14.87"/>
  </r>
  <r>
    <x v="1"/>
    <x v="1"/>
    <x v="8"/>
    <x v="1"/>
    <n v="15.98"/>
  </r>
  <r>
    <x v="1"/>
    <x v="1"/>
    <x v="8"/>
    <x v="2"/>
    <n v="18.54"/>
  </r>
  <r>
    <x v="1"/>
    <x v="1"/>
    <x v="8"/>
    <x v="3"/>
    <n v="17.940000000000001"/>
  </r>
  <r>
    <x v="1"/>
    <x v="1"/>
    <x v="8"/>
    <x v="4"/>
    <n v="19.55"/>
  </r>
  <r>
    <x v="1"/>
    <x v="1"/>
    <x v="8"/>
    <x v="5"/>
    <n v="23.93"/>
  </r>
  <r>
    <x v="1"/>
    <x v="1"/>
    <x v="8"/>
    <x v="6"/>
    <n v="20.76"/>
  </r>
  <r>
    <x v="1"/>
    <x v="1"/>
    <x v="8"/>
    <x v="7"/>
    <n v="22.24"/>
  </r>
  <r>
    <x v="1"/>
    <x v="1"/>
    <x v="8"/>
    <x v="8"/>
    <n v="18.04"/>
  </r>
  <r>
    <x v="1"/>
    <x v="1"/>
    <x v="8"/>
    <x v="9"/>
    <n v="18.02"/>
  </r>
  <r>
    <x v="1"/>
    <x v="1"/>
    <x v="8"/>
    <x v="10"/>
    <n v="18.59"/>
  </r>
  <r>
    <x v="1"/>
    <x v="1"/>
    <x v="8"/>
    <x v="11"/>
    <n v="17.57"/>
  </r>
  <r>
    <x v="1"/>
    <x v="1"/>
    <x v="8"/>
    <x v="12"/>
    <n v="17.649999999999999"/>
  </r>
  <r>
    <x v="1"/>
    <x v="1"/>
    <x v="8"/>
    <x v="13"/>
    <n v="19.95"/>
  </r>
  <r>
    <x v="1"/>
    <x v="1"/>
    <x v="8"/>
    <x v="14"/>
    <n v="21.44"/>
  </r>
  <r>
    <x v="1"/>
    <x v="1"/>
    <x v="8"/>
    <x v="15"/>
    <n v="18.5"/>
  </r>
  <r>
    <x v="1"/>
    <x v="1"/>
    <x v="14"/>
    <x v="0"/>
    <n v="14.87"/>
  </r>
  <r>
    <x v="1"/>
    <x v="1"/>
    <x v="14"/>
    <x v="1"/>
    <n v="15.98"/>
  </r>
  <r>
    <x v="1"/>
    <x v="1"/>
    <x v="14"/>
    <x v="2"/>
    <n v="18.54"/>
  </r>
  <r>
    <x v="1"/>
    <x v="1"/>
    <x v="14"/>
    <x v="3"/>
    <n v="17.940000000000001"/>
  </r>
  <r>
    <x v="1"/>
    <x v="1"/>
    <x v="14"/>
    <x v="4"/>
    <n v="19.55"/>
  </r>
  <r>
    <x v="1"/>
    <x v="1"/>
    <x v="14"/>
    <x v="5"/>
    <n v="23.93"/>
  </r>
  <r>
    <x v="1"/>
    <x v="1"/>
    <x v="14"/>
    <x v="6"/>
    <n v="20.76"/>
  </r>
  <r>
    <x v="1"/>
    <x v="1"/>
    <x v="14"/>
    <x v="7"/>
    <n v="22.24"/>
  </r>
  <r>
    <x v="1"/>
    <x v="1"/>
    <x v="14"/>
    <x v="8"/>
    <n v="18.04"/>
  </r>
  <r>
    <x v="1"/>
    <x v="1"/>
    <x v="14"/>
    <x v="9"/>
    <n v="18.02"/>
  </r>
  <r>
    <x v="1"/>
    <x v="1"/>
    <x v="14"/>
    <x v="10"/>
    <n v="18.59"/>
  </r>
  <r>
    <x v="1"/>
    <x v="1"/>
    <x v="14"/>
    <x v="11"/>
    <n v="17.57"/>
  </r>
  <r>
    <x v="1"/>
    <x v="1"/>
    <x v="14"/>
    <x v="12"/>
    <n v="17.649999999999999"/>
  </r>
  <r>
    <x v="1"/>
    <x v="1"/>
    <x v="14"/>
    <x v="13"/>
    <n v="19.95"/>
  </r>
  <r>
    <x v="1"/>
    <x v="1"/>
    <x v="14"/>
    <x v="14"/>
    <n v="21.44"/>
  </r>
  <r>
    <x v="1"/>
    <x v="1"/>
    <x v="14"/>
    <x v="15"/>
    <n v="18.5"/>
  </r>
  <r>
    <x v="2"/>
    <x v="1"/>
    <x v="0"/>
    <x v="0"/>
    <n v="453.2"/>
  </r>
  <r>
    <x v="2"/>
    <x v="1"/>
    <x v="0"/>
    <x v="1"/>
    <n v="453.2"/>
  </r>
  <r>
    <x v="2"/>
    <x v="1"/>
    <x v="0"/>
    <x v="2"/>
    <n v="453.2"/>
  </r>
  <r>
    <x v="2"/>
    <x v="1"/>
    <x v="0"/>
    <x v="3"/>
    <n v="453.2"/>
  </r>
  <r>
    <x v="2"/>
    <x v="1"/>
    <x v="0"/>
    <x v="4"/>
    <n v="453.2"/>
  </r>
  <r>
    <x v="2"/>
    <x v="1"/>
    <x v="0"/>
    <x v="5"/>
    <n v="448.4"/>
  </r>
  <r>
    <x v="2"/>
    <x v="1"/>
    <x v="0"/>
    <x v="6"/>
    <n v="448.4"/>
  </r>
  <r>
    <x v="2"/>
    <x v="1"/>
    <x v="0"/>
    <x v="7"/>
    <n v="448.4"/>
  </r>
  <r>
    <x v="2"/>
    <x v="1"/>
    <x v="0"/>
    <x v="8"/>
    <n v="483.6"/>
  </r>
  <r>
    <x v="2"/>
    <x v="1"/>
    <x v="0"/>
    <x v="9"/>
    <n v="483.6"/>
  </r>
  <r>
    <x v="2"/>
    <x v="1"/>
    <x v="0"/>
    <x v="10"/>
    <n v="459.3"/>
  </r>
  <r>
    <x v="2"/>
    <x v="1"/>
    <x v="0"/>
    <x v="11"/>
    <n v="459.3"/>
  </r>
  <r>
    <x v="2"/>
    <x v="1"/>
    <x v="0"/>
    <x v="12"/>
    <n v="459.3"/>
  </r>
  <r>
    <x v="2"/>
    <x v="1"/>
    <x v="0"/>
    <x v="13"/>
    <n v="520.70000000000005"/>
  </r>
  <r>
    <x v="2"/>
    <x v="1"/>
    <x v="0"/>
    <x v="14"/>
    <n v="520.70000000000005"/>
  </r>
  <r>
    <x v="2"/>
    <x v="1"/>
    <x v="0"/>
    <x v="15"/>
    <n v="453.2"/>
  </r>
  <r>
    <x v="2"/>
    <x v="1"/>
    <x v="1"/>
    <x v="0"/>
    <n v="470.4"/>
  </r>
  <r>
    <x v="2"/>
    <x v="1"/>
    <x v="1"/>
    <x v="1"/>
    <n v="470.4"/>
  </r>
  <r>
    <x v="2"/>
    <x v="1"/>
    <x v="1"/>
    <x v="2"/>
    <n v="470.4"/>
  </r>
  <r>
    <x v="2"/>
    <x v="1"/>
    <x v="1"/>
    <x v="3"/>
    <n v="470.4"/>
  </r>
  <r>
    <x v="2"/>
    <x v="1"/>
    <x v="1"/>
    <x v="4"/>
    <n v="470.4"/>
  </r>
  <r>
    <x v="2"/>
    <x v="1"/>
    <x v="1"/>
    <x v="5"/>
    <n v="499"/>
  </r>
  <r>
    <x v="2"/>
    <x v="1"/>
    <x v="1"/>
    <x v="6"/>
    <n v="499"/>
  </r>
  <r>
    <x v="2"/>
    <x v="1"/>
    <x v="1"/>
    <x v="7"/>
    <n v="499"/>
  </r>
  <r>
    <x v="2"/>
    <x v="1"/>
    <x v="1"/>
    <x v="8"/>
    <n v="526.20000000000005"/>
  </r>
  <r>
    <x v="2"/>
    <x v="1"/>
    <x v="1"/>
    <x v="9"/>
    <n v="526.20000000000005"/>
  </r>
  <r>
    <x v="2"/>
    <x v="1"/>
    <x v="1"/>
    <x v="10"/>
    <n v="470"/>
  </r>
  <r>
    <x v="2"/>
    <x v="1"/>
    <x v="1"/>
    <x v="11"/>
    <n v="470"/>
  </r>
  <r>
    <x v="2"/>
    <x v="1"/>
    <x v="1"/>
    <x v="12"/>
    <n v="470"/>
  </r>
  <r>
    <x v="2"/>
    <x v="1"/>
    <x v="1"/>
    <x v="13"/>
    <n v="520.29999999999995"/>
  </r>
  <r>
    <x v="2"/>
    <x v="1"/>
    <x v="1"/>
    <x v="14"/>
    <n v="520.29999999999995"/>
  </r>
  <r>
    <x v="2"/>
    <x v="1"/>
    <x v="1"/>
    <x v="15"/>
    <n v="470.4"/>
  </r>
  <r>
    <x v="2"/>
    <x v="1"/>
    <x v="2"/>
    <x v="0"/>
    <n v="433.9"/>
  </r>
  <r>
    <x v="2"/>
    <x v="1"/>
    <x v="2"/>
    <x v="1"/>
    <n v="433.9"/>
  </r>
  <r>
    <x v="2"/>
    <x v="1"/>
    <x v="2"/>
    <x v="2"/>
    <n v="433.9"/>
  </r>
  <r>
    <x v="2"/>
    <x v="1"/>
    <x v="2"/>
    <x v="3"/>
    <n v="433.9"/>
  </r>
  <r>
    <x v="2"/>
    <x v="1"/>
    <x v="2"/>
    <x v="4"/>
    <n v="433.9"/>
  </r>
  <r>
    <x v="2"/>
    <x v="1"/>
    <x v="2"/>
    <x v="5"/>
    <n v="473.9"/>
  </r>
  <r>
    <x v="2"/>
    <x v="1"/>
    <x v="2"/>
    <x v="6"/>
    <n v="473.9"/>
  </r>
  <r>
    <x v="2"/>
    <x v="1"/>
    <x v="2"/>
    <x v="7"/>
    <n v="473.9"/>
  </r>
  <r>
    <x v="2"/>
    <x v="1"/>
    <x v="2"/>
    <x v="8"/>
    <n v="458.2"/>
  </r>
  <r>
    <x v="2"/>
    <x v="1"/>
    <x v="2"/>
    <x v="9"/>
    <n v="458.2"/>
  </r>
  <r>
    <x v="2"/>
    <x v="1"/>
    <x v="2"/>
    <x v="10"/>
    <n v="445"/>
  </r>
  <r>
    <x v="2"/>
    <x v="1"/>
    <x v="2"/>
    <x v="11"/>
    <n v="445"/>
  </r>
  <r>
    <x v="2"/>
    <x v="1"/>
    <x v="2"/>
    <x v="12"/>
    <n v="445"/>
  </r>
  <r>
    <x v="2"/>
    <x v="1"/>
    <x v="2"/>
    <x v="13"/>
    <n v="456.6"/>
  </r>
  <r>
    <x v="2"/>
    <x v="1"/>
    <x v="2"/>
    <x v="14"/>
    <n v="456.6"/>
  </r>
  <r>
    <x v="2"/>
    <x v="1"/>
    <x v="2"/>
    <x v="15"/>
    <n v="433.9"/>
  </r>
  <r>
    <x v="2"/>
    <x v="1"/>
    <x v="3"/>
    <x v="0"/>
    <n v="437.7"/>
  </r>
  <r>
    <x v="2"/>
    <x v="1"/>
    <x v="3"/>
    <x v="1"/>
    <n v="453.9"/>
  </r>
  <r>
    <x v="2"/>
    <x v="1"/>
    <x v="3"/>
    <x v="2"/>
    <n v="437.7"/>
  </r>
  <r>
    <x v="2"/>
    <x v="1"/>
    <x v="3"/>
    <x v="3"/>
    <n v="437.7"/>
  </r>
  <r>
    <x v="2"/>
    <x v="1"/>
    <x v="3"/>
    <x v="4"/>
    <n v="437.7"/>
  </r>
  <r>
    <x v="2"/>
    <x v="1"/>
    <x v="3"/>
    <x v="5"/>
    <n v="481.4"/>
  </r>
  <r>
    <x v="2"/>
    <x v="1"/>
    <x v="3"/>
    <x v="6"/>
    <n v="481.4"/>
  </r>
  <r>
    <x v="2"/>
    <x v="1"/>
    <x v="3"/>
    <x v="7"/>
    <n v="481.4"/>
  </r>
  <r>
    <x v="2"/>
    <x v="1"/>
    <x v="3"/>
    <x v="8"/>
    <n v="465.1"/>
  </r>
  <r>
    <x v="2"/>
    <x v="1"/>
    <x v="3"/>
    <x v="9"/>
    <n v="453.9"/>
  </r>
  <r>
    <x v="2"/>
    <x v="1"/>
    <x v="3"/>
    <x v="10"/>
    <n v="453.9"/>
  </r>
  <r>
    <x v="2"/>
    <x v="1"/>
    <x v="3"/>
    <x v="11"/>
    <n v="453.9"/>
  </r>
  <r>
    <x v="2"/>
    <x v="1"/>
    <x v="3"/>
    <x v="12"/>
    <n v="453.9"/>
  </r>
  <r>
    <x v="2"/>
    <x v="1"/>
    <x v="3"/>
    <x v="13"/>
    <n v="458.4"/>
  </r>
  <r>
    <x v="2"/>
    <x v="1"/>
    <x v="3"/>
    <x v="14"/>
    <n v="458.4"/>
  </r>
  <r>
    <x v="2"/>
    <x v="1"/>
    <x v="3"/>
    <x v="15"/>
    <n v="437.7"/>
  </r>
  <r>
    <x v="2"/>
    <x v="1"/>
    <x v="4"/>
    <x v="0"/>
    <n v="437.7"/>
  </r>
  <r>
    <x v="2"/>
    <x v="1"/>
    <x v="4"/>
    <x v="1"/>
    <n v="453.9"/>
  </r>
  <r>
    <x v="2"/>
    <x v="1"/>
    <x v="4"/>
    <x v="2"/>
    <n v="437.7"/>
  </r>
  <r>
    <x v="2"/>
    <x v="1"/>
    <x v="4"/>
    <x v="3"/>
    <n v="437.7"/>
  </r>
  <r>
    <x v="2"/>
    <x v="1"/>
    <x v="4"/>
    <x v="4"/>
    <n v="437.7"/>
  </r>
  <r>
    <x v="2"/>
    <x v="1"/>
    <x v="4"/>
    <x v="5"/>
    <n v="481.4"/>
  </r>
  <r>
    <x v="2"/>
    <x v="1"/>
    <x v="4"/>
    <x v="6"/>
    <n v="481.4"/>
  </r>
  <r>
    <x v="2"/>
    <x v="1"/>
    <x v="4"/>
    <x v="7"/>
    <n v="481.4"/>
  </r>
  <r>
    <x v="2"/>
    <x v="1"/>
    <x v="4"/>
    <x v="8"/>
    <n v="465.1"/>
  </r>
  <r>
    <x v="2"/>
    <x v="1"/>
    <x v="4"/>
    <x v="9"/>
    <n v="453.9"/>
  </r>
  <r>
    <x v="2"/>
    <x v="1"/>
    <x v="4"/>
    <x v="10"/>
    <n v="453.9"/>
  </r>
  <r>
    <x v="2"/>
    <x v="1"/>
    <x v="4"/>
    <x v="11"/>
    <n v="453.9"/>
  </r>
  <r>
    <x v="2"/>
    <x v="1"/>
    <x v="4"/>
    <x v="12"/>
    <n v="453.9"/>
  </r>
  <r>
    <x v="2"/>
    <x v="1"/>
    <x v="4"/>
    <x v="13"/>
    <n v="458.4"/>
  </r>
  <r>
    <x v="2"/>
    <x v="1"/>
    <x v="4"/>
    <x v="14"/>
    <n v="458.4"/>
  </r>
  <r>
    <x v="2"/>
    <x v="1"/>
    <x v="4"/>
    <x v="15"/>
    <n v="437.7"/>
  </r>
  <r>
    <x v="2"/>
    <x v="1"/>
    <x v="5"/>
    <x v="0"/>
    <n v="437.7"/>
  </r>
  <r>
    <x v="2"/>
    <x v="1"/>
    <x v="5"/>
    <x v="1"/>
    <n v="453.9"/>
  </r>
  <r>
    <x v="2"/>
    <x v="1"/>
    <x v="5"/>
    <x v="2"/>
    <n v="437.7"/>
  </r>
  <r>
    <x v="2"/>
    <x v="1"/>
    <x v="5"/>
    <x v="3"/>
    <n v="437.7"/>
  </r>
  <r>
    <x v="2"/>
    <x v="1"/>
    <x v="5"/>
    <x v="4"/>
    <n v="437.7"/>
  </r>
  <r>
    <x v="2"/>
    <x v="1"/>
    <x v="5"/>
    <x v="5"/>
    <n v="481.4"/>
  </r>
  <r>
    <x v="2"/>
    <x v="1"/>
    <x v="5"/>
    <x v="6"/>
    <n v="481.4"/>
  </r>
  <r>
    <x v="2"/>
    <x v="1"/>
    <x v="5"/>
    <x v="7"/>
    <n v="481.4"/>
  </r>
  <r>
    <x v="2"/>
    <x v="1"/>
    <x v="5"/>
    <x v="8"/>
    <n v="465.1"/>
  </r>
  <r>
    <x v="2"/>
    <x v="1"/>
    <x v="5"/>
    <x v="9"/>
    <n v="453.9"/>
  </r>
  <r>
    <x v="2"/>
    <x v="1"/>
    <x v="5"/>
    <x v="10"/>
    <n v="453.9"/>
  </r>
  <r>
    <x v="2"/>
    <x v="1"/>
    <x v="5"/>
    <x v="11"/>
    <n v="453.9"/>
  </r>
  <r>
    <x v="2"/>
    <x v="1"/>
    <x v="5"/>
    <x v="12"/>
    <n v="453.9"/>
  </r>
  <r>
    <x v="2"/>
    <x v="1"/>
    <x v="5"/>
    <x v="13"/>
    <n v="458.4"/>
  </r>
  <r>
    <x v="2"/>
    <x v="1"/>
    <x v="5"/>
    <x v="14"/>
    <n v="458.4"/>
  </r>
  <r>
    <x v="2"/>
    <x v="1"/>
    <x v="5"/>
    <x v="15"/>
    <n v="437.7"/>
  </r>
  <r>
    <x v="2"/>
    <x v="1"/>
    <x v="6"/>
    <x v="0"/>
    <n v="437.7"/>
  </r>
  <r>
    <x v="2"/>
    <x v="1"/>
    <x v="6"/>
    <x v="1"/>
    <n v="453.9"/>
  </r>
  <r>
    <x v="2"/>
    <x v="1"/>
    <x v="6"/>
    <x v="2"/>
    <n v="437.7"/>
  </r>
  <r>
    <x v="2"/>
    <x v="1"/>
    <x v="6"/>
    <x v="3"/>
    <n v="437.7"/>
  </r>
  <r>
    <x v="2"/>
    <x v="1"/>
    <x v="6"/>
    <x v="4"/>
    <n v="437.7"/>
  </r>
  <r>
    <x v="2"/>
    <x v="1"/>
    <x v="6"/>
    <x v="5"/>
    <n v="481.4"/>
  </r>
  <r>
    <x v="2"/>
    <x v="1"/>
    <x v="6"/>
    <x v="6"/>
    <n v="481.4"/>
  </r>
  <r>
    <x v="2"/>
    <x v="1"/>
    <x v="6"/>
    <x v="7"/>
    <n v="481.4"/>
  </r>
  <r>
    <x v="2"/>
    <x v="1"/>
    <x v="6"/>
    <x v="8"/>
    <n v="465.1"/>
  </r>
  <r>
    <x v="2"/>
    <x v="1"/>
    <x v="6"/>
    <x v="9"/>
    <n v="453.9"/>
  </r>
  <r>
    <x v="2"/>
    <x v="1"/>
    <x v="6"/>
    <x v="10"/>
    <n v="453.9"/>
  </r>
  <r>
    <x v="2"/>
    <x v="1"/>
    <x v="6"/>
    <x v="11"/>
    <n v="453.9"/>
  </r>
  <r>
    <x v="2"/>
    <x v="1"/>
    <x v="6"/>
    <x v="12"/>
    <n v="453.9"/>
  </r>
  <r>
    <x v="2"/>
    <x v="1"/>
    <x v="6"/>
    <x v="13"/>
    <n v="458.4"/>
  </r>
  <r>
    <x v="2"/>
    <x v="1"/>
    <x v="6"/>
    <x v="14"/>
    <n v="458.4"/>
  </r>
  <r>
    <x v="2"/>
    <x v="1"/>
    <x v="6"/>
    <x v="15"/>
    <n v="437.7"/>
  </r>
  <r>
    <x v="2"/>
    <x v="1"/>
    <x v="7"/>
    <x v="0"/>
    <n v="437.7"/>
  </r>
  <r>
    <x v="2"/>
    <x v="1"/>
    <x v="7"/>
    <x v="1"/>
    <n v="453.9"/>
  </r>
  <r>
    <x v="2"/>
    <x v="1"/>
    <x v="7"/>
    <x v="2"/>
    <n v="437.7"/>
  </r>
  <r>
    <x v="2"/>
    <x v="1"/>
    <x v="7"/>
    <x v="3"/>
    <n v="437.7"/>
  </r>
  <r>
    <x v="2"/>
    <x v="1"/>
    <x v="7"/>
    <x v="4"/>
    <n v="437.7"/>
  </r>
  <r>
    <x v="2"/>
    <x v="1"/>
    <x v="7"/>
    <x v="5"/>
    <n v="481.4"/>
  </r>
  <r>
    <x v="2"/>
    <x v="1"/>
    <x v="7"/>
    <x v="6"/>
    <n v="481.4"/>
  </r>
  <r>
    <x v="2"/>
    <x v="1"/>
    <x v="7"/>
    <x v="7"/>
    <n v="481.4"/>
  </r>
  <r>
    <x v="2"/>
    <x v="1"/>
    <x v="7"/>
    <x v="8"/>
    <n v="465.1"/>
  </r>
  <r>
    <x v="2"/>
    <x v="1"/>
    <x v="7"/>
    <x v="9"/>
    <n v="453.9"/>
  </r>
  <r>
    <x v="2"/>
    <x v="1"/>
    <x v="7"/>
    <x v="10"/>
    <n v="453.9"/>
  </r>
  <r>
    <x v="2"/>
    <x v="1"/>
    <x v="7"/>
    <x v="11"/>
    <n v="453.9"/>
  </r>
  <r>
    <x v="2"/>
    <x v="1"/>
    <x v="7"/>
    <x v="12"/>
    <n v="453.9"/>
  </r>
  <r>
    <x v="2"/>
    <x v="1"/>
    <x v="7"/>
    <x v="13"/>
    <n v="458.4"/>
  </r>
  <r>
    <x v="2"/>
    <x v="1"/>
    <x v="7"/>
    <x v="14"/>
    <n v="458.4"/>
  </r>
  <r>
    <x v="2"/>
    <x v="1"/>
    <x v="7"/>
    <x v="15"/>
    <n v="437.7"/>
  </r>
  <r>
    <x v="2"/>
    <x v="1"/>
    <x v="8"/>
    <x v="0"/>
    <n v="437.7"/>
  </r>
  <r>
    <x v="2"/>
    <x v="1"/>
    <x v="8"/>
    <x v="1"/>
    <n v="453.9"/>
  </r>
  <r>
    <x v="2"/>
    <x v="1"/>
    <x v="8"/>
    <x v="2"/>
    <n v="437.7"/>
  </r>
  <r>
    <x v="2"/>
    <x v="1"/>
    <x v="8"/>
    <x v="3"/>
    <n v="437.7"/>
  </r>
  <r>
    <x v="2"/>
    <x v="1"/>
    <x v="8"/>
    <x v="4"/>
    <n v="437.7"/>
  </r>
  <r>
    <x v="2"/>
    <x v="1"/>
    <x v="8"/>
    <x v="5"/>
    <n v="481.4"/>
  </r>
  <r>
    <x v="2"/>
    <x v="1"/>
    <x v="8"/>
    <x v="6"/>
    <n v="481.4"/>
  </r>
  <r>
    <x v="2"/>
    <x v="1"/>
    <x v="8"/>
    <x v="7"/>
    <n v="481.4"/>
  </r>
  <r>
    <x v="2"/>
    <x v="1"/>
    <x v="8"/>
    <x v="8"/>
    <n v="465.1"/>
  </r>
  <r>
    <x v="2"/>
    <x v="1"/>
    <x v="8"/>
    <x v="9"/>
    <n v="453.9"/>
  </r>
  <r>
    <x v="2"/>
    <x v="1"/>
    <x v="8"/>
    <x v="10"/>
    <n v="453.9"/>
  </r>
  <r>
    <x v="2"/>
    <x v="1"/>
    <x v="8"/>
    <x v="11"/>
    <n v="453.9"/>
  </r>
  <r>
    <x v="2"/>
    <x v="1"/>
    <x v="8"/>
    <x v="12"/>
    <n v="453.9"/>
  </r>
  <r>
    <x v="2"/>
    <x v="1"/>
    <x v="8"/>
    <x v="13"/>
    <n v="458.4"/>
  </r>
  <r>
    <x v="2"/>
    <x v="1"/>
    <x v="8"/>
    <x v="14"/>
    <n v="458.4"/>
  </r>
  <r>
    <x v="2"/>
    <x v="1"/>
    <x v="8"/>
    <x v="15"/>
    <n v="437.7"/>
  </r>
  <r>
    <x v="2"/>
    <x v="1"/>
    <x v="14"/>
    <x v="0"/>
    <n v="437.7"/>
  </r>
  <r>
    <x v="2"/>
    <x v="1"/>
    <x v="14"/>
    <x v="1"/>
    <n v="453.9"/>
  </r>
  <r>
    <x v="2"/>
    <x v="1"/>
    <x v="14"/>
    <x v="2"/>
    <n v="437.7"/>
  </r>
  <r>
    <x v="2"/>
    <x v="1"/>
    <x v="14"/>
    <x v="3"/>
    <n v="437.7"/>
  </r>
  <r>
    <x v="2"/>
    <x v="1"/>
    <x v="14"/>
    <x v="4"/>
    <n v="437.7"/>
  </r>
  <r>
    <x v="2"/>
    <x v="1"/>
    <x v="14"/>
    <x v="5"/>
    <n v="481.4"/>
  </r>
  <r>
    <x v="2"/>
    <x v="1"/>
    <x v="14"/>
    <x v="6"/>
    <n v="481.4"/>
  </r>
  <r>
    <x v="2"/>
    <x v="1"/>
    <x v="14"/>
    <x v="7"/>
    <n v="481.4"/>
  </r>
  <r>
    <x v="2"/>
    <x v="1"/>
    <x v="14"/>
    <x v="8"/>
    <n v="465.1"/>
  </r>
  <r>
    <x v="2"/>
    <x v="1"/>
    <x v="14"/>
    <x v="9"/>
    <n v="453.9"/>
  </r>
  <r>
    <x v="2"/>
    <x v="1"/>
    <x v="14"/>
    <x v="10"/>
    <n v="453.9"/>
  </r>
  <r>
    <x v="2"/>
    <x v="1"/>
    <x v="14"/>
    <x v="11"/>
    <n v="453.9"/>
  </r>
  <r>
    <x v="2"/>
    <x v="1"/>
    <x v="14"/>
    <x v="12"/>
    <n v="453.9"/>
  </r>
  <r>
    <x v="2"/>
    <x v="1"/>
    <x v="14"/>
    <x v="13"/>
    <n v="458.4"/>
  </r>
  <r>
    <x v="2"/>
    <x v="1"/>
    <x v="14"/>
    <x v="14"/>
    <n v="458.4"/>
  </r>
  <r>
    <x v="2"/>
    <x v="1"/>
    <x v="14"/>
    <x v="15"/>
    <n v="437.7"/>
  </r>
  <r>
    <x v="3"/>
    <x v="1"/>
    <x v="0"/>
    <x v="0"/>
    <n v="124.1"/>
  </r>
  <r>
    <x v="3"/>
    <x v="1"/>
    <x v="0"/>
    <x v="1"/>
    <n v="124.1"/>
  </r>
  <r>
    <x v="3"/>
    <x v="1"/>
    <x v="0"/>
    <x v="2"/>
    <n v="124.1"/>
  </r>
  <r>
    <x v="3"/>
    <x v="1"/>
    <x v="0"/>
    <x v="3"/>
    <n v="124.1"/>
  </r>
  <r>
    <x v="3"/>
    <x v="1"/>
    <x v="0"/>
    <x v="4"/>
    <n v="124.1"/>
  </r>
  <r>
    <x v="3"/>
    <x v="1"/>
    <x v="0"/>
    <x v="5"/>
    <n v="138"/>
  </r>
  <r>
    <x v="3"/>
    <x v="1"/>
    <x v="0"/>
    <x v="6"/>
    <n v="138"/>
  </r>
  <r>
    <x v="3"/>
    <x v="1"/>
    <x v="0"/>
    <x v="7"/>
    <n v="138"/>
  </r>
  <r>
    <x v="3"/>
    <x v="1"/>
    <x v="0"/>
    <x v="8"/>
    <n v="162.80000000000001"/>
  </r>
  <r>
    <x v="3"/>
    <x v="1"/>
    <x v="0"/>
    <x v="9"/>
    <n v="162.80000000000001"/>
  </r>
  <r>
    <x v="3"/>
    <x v="1"/>
    <x v="0"/>
    <x v="10"/>
    <n v="146"/>
  </r>
  <r>
    <x v="3"/>
    <x v="1"/>
    <x v="0"/>
    <x v="11"/>
    <n v="146"/>
  </r>
  <r>
    <x v="3"/>
    <x v="1"/>
    <x v="0"/>
    <x v="12"/>
    <n v="146"/>
  </r>
  <r>
    <x v="3"/>
    <x v="1"/>
    <x v="0"/>
    <x v="13"/>
    <n v="153.30000000000001"/>
  </r>
  <r>
    <x v="3"/>
    <x v="1"/>
    <x v="0"/>
    <x v="14"/>
    <n v="153.30000000000001"/>
  </r>
  <r>
    <x v="3"/>
    <x v="1"/>
    <x v="0"/>
    <x v="15"/>
    <n v="124.1"/>
  </r>
  <r>
    <x v="3"/>
    <x v="1"/>
    <x v="1"/>
    <x v="0"/>
    <n v="188.4"/>
  </r>
  <r>
    <x v="3"/>
    <x v="1"/>
    <x v="1"/>
    <x v="1"/>
    <n v="188.4"/>
  </r>
  <r>
    <x v="3"/>
    <x v="1"/>
    <x v="1"/>
    <x v="2"/>
    <n v="188.4"/>
  </r>
  <r>
    <x v="3"/>
    <x v="1"/>
    <x v="1"/>
    <x v="3"/>
    <n v="188.4"/>
  </r>
  <r>
    <x v="3"/>
    <x v="1"/>
    <x v="1"/>
    <x v="4"/>
    <n v="188.4"/>
  </r>
  <r>
    <x v="3"/>
    <x v="1"/>
    <x v="1"/>
    <x v="5"/>
    <n v="142.6"/>
  </r>
  <r>
    <x v="3"/>
    <x v="1"/>
    <x v="1"/>
    <x v="6"/>
    <n v="142.6"/>
  </r>
  <r>
    <x v="3"/>
    <x v="1"/>
    <x v="1"/>
    <x v="7"/>
    <n v="142.6"/>
  </r>
  <r>
    <x v="3"/>
    <x v="1"/>
    <x v="1"/>
    <x v="8"/>
    <n v="196.8"/>
  </r>
  <r>
    <x v="3"/>
    <x v="1"/>
    <x v="1"/>
    <x v="9"/>
    <n v="196.8"/>
  </r>
  <r>
    <x v="3"/>
    <x v="1"/>
    <x v="1"/>
    <x v="10"/>
    <n v="172.7"/>
  </r>
  <r>
    <x v="3"/>
    <x v="1"/>
    <x v="1"/>
    <x v="11"/>
    <n v="172.7"/>
  </r>
  <r>
    <x v="3"/>
    <x v="1"/>
    <x v="1"/>
    <x v="12"/>
    <n v="172.7"/>
  </r>
  <r>
    <x v="3"/>
    <x v="1"/>
    <x v="1"/>
    <x v="13"/>
    <n v="227.7"/>
  </r>
  <r>
    <x v="3"/>
    <x v="1"/>
    <x v="1"/>
    <x v="14"/>
    <n v="227.7"/>
  </r>
  <r>
    <x v="3"/>
    <x v="1"/>
    <x v="1"/>
    <x v="15"/>
    <n v="188.4"/>
  </r>
  <r>
    <x v="3"/>
    <x v="1"/>
    <x v="2"/>
    <x v="0"/>
    <n v="117.5"/>
  </r>
  <r>
    <x v="3"/>
    <x v="1"/>
    <x v="2"/>
    <x v="1"/>
    <n v="117.5"/>
  </r>
  <r>
    <x v="3"/>
    <x v="1"/>
    <x v="2"/>
    <x v="2"/>
    <n v="117.5"/>
  </r>
  <r>
    <x v="3"/>
    <x v="1"/>
    <x v="2"/>
    <x v="3"/>
    <n v="117.5"/>
  </r>
  <r>
    <x v="3"/>
    <x v="1"/>
    <x v="2"/>
    <x v="4"/>
    <n v="117.5"/>
  </r>
  <r>
    <x v="3"/>
    <x v="1"/>
    <x v="2"/>
    <x v="5"/>
    <n v="129"/>
  </r>
  <r>
    <x v="3"/>
    <x v="1"/>
    <x v="2"/>
    <x v="6"/>
    <n v="129"/>
  </r>
  <r>
    <x v="3"/>
    <x v="1"/>
    <x v="2"/>
    <x v="7"/>
    <n v="129"/>
  </r>
  <r>
    <x v="3"/>
    <x v="1"/>
    <x v="2"/>
    <x v="8"/>
    <n v="124.5"/>
  </r>
  <r>
    <x v="3"/>
    <x v="1"/>
    <x v="2"/>
    <x v="9"/>
    <n v="124.5"/>
  </r>
  <r>
    <x v="3"/>
    <x v="1"/>
    <x v="2"/>
    <x v="10"/>
    <n v="120.7"/>
  </r>
  <r>
    <x v="3"/>
    <x v="1"/>
    <x v="2"/>
    <x v="11"/>
    <n v="120.7"/>
  </r>
  <r>
    <x v="3"/>
    <x v="1"/>
    <x v="2"/>
    <x v="12"/>
    <n v="120.7"/>
  </r>
  <r>
    <x v="3"/>
    <x v="1"/>
    <x v="2"/>
    <x v="13"/>
    <n v="124.1"/>
  </r>
  <r>
    <x v="3"/>
    <x v="1"/>
    <x v="2"/>
    <x v="14"/>
    <n v="124.1"/>
  </r>
  <r>
    <x v="3"/>
    <x v="1"/>
    <x v="2"/>
    <x v="15"/>
    <n v="117.5"/>
  </r>
  <r>
    <x v="3"/>
    <x v="1"/>
    <x v="3"/>
    <x v="0"/>
    <n v="118.7"/>
  </r>
  <r>
    <x v="3"/>
    <x v="1"/>
    <x v="3"/>
    <x v="1"/>
    <n v="123.3"/>
  </r>
  <r>
    <x v="3"/>
    <x v="1"/>
    <x v="3"/>
    <x v="2"/>
    <n v="118.7"/>
  </r>
  <r>
    <x v="3"/>
    <x v="1"/>
    <x v="3"/>
    <x v="3"/>
    <n v="118.7"/>
  </r>
  <r>
    <x v="3"/>
    <x v="1"/>
    <x v="3"/>
    <x v="4"/>
    <n v="118.7"/>
  </r>
  <r>
    <x v="3"/>
    <x v="1"/>
    <x v="3"/>
    <x v="5"/>
    <n v="131.1"/>
  </r>
  <r>
    <x v="3"/>
    <x v="1"/>
    <x v="3"/>
    <x v="6"/>
    <n v="131.1"/>
  </r>
  <r>
    <x v="3"/>
    <x v="1"/>
    <x v="3"/>
    <x v="7"/>
    <n v="131.1"/>
  </r>
  <r>
    <x v="3"/>
    <x v="1"/>
    <x v="3"/>
    <x v="8"/>
    <n v="126.5"/>
  </r>
  <r>
    <x v="3"/>
    <x v="1"/>
    <x v="3"/>
    <x v="9"/>
    <n v="123.3"/>
  </r>
  <r>
    <x v="3"/>
    <x v="1"/>
    <x v="3"/>
    <x v="10"/>
    <n v="123.3"/>
  </r>
  <r>
    <x v="3"/>
    <x v="1"/>
    <x v="3"/>
    <x v="11"/>
    <n v="123.3"/>
  </r>
  <r>
    <x v="3"/>
    <x v="1"/>
    <x v="3"/>
    <x v="12"/>
    <n v="123.3"/>
  </r>
  <r>
    <x v="3"/>
    <x v="1"/>
    <x v="3"/>
    <x v="13"/>
    <n v="124.6"/>
  </r>
  <r>
    <x v="3"/>
    <x v="1"/>
    <x v="3"/>
    <x v="14"/>
    <n v="124.6"/>
  </r>
  <r>
    <x v="3"/>
    <x v="1"/>
    <x v="3"/>
    <x v="15"/>
    <n v="118.7"/>
  </r>
  <r>
    <x v="3"/>
    <x v="1"/>
    <x v="4"/>
    <x v="0"/>
    <n v="118.7"/>
  </r>
  <r>
    <x v="3"/>
    <x v="1"/>
    <x v="4"/>
    <x v="1"/>
    <n v="123.3"/>
  </r>
  <r>
    <x v="3"/>
    <x v="1"/>
    <x v="4"/>
    <x v="2"/>
    <n v="118.7"/>
  </r>
  <r>
    <x v="3"/>
    <x v="1"/>
    <x v="4"/>
    <x v="3"/>
    <n v="118.7"/>
  </r>
  <r>
    <x v="3"/>
    <x v="1"/>
    <x v="4"/>
    <x v="4"/>
    <n v="118.7"/>
  </r>
  <r>
    <x v="3"/>
    <x v="1"/>
    <x v="4"/>
    <x v="5"/>
    <n v="131.1"/>
  </r>
  <r>
    <x v="3"/>
    <x v="1"/>
    <x v="4"/>
    <x v="6"/>
    <n v="131.1"/>
  </r>
  <r>
    <x v="3"/>
    <x v="1"/>
    <x v="4"/>
    <x v="7"/>
    <n v="131.1"/>
  </r>
  <r>
    <x v="3"/>
    <x v="1"/>
    <x v="4"/>
    <x v="8"/>
    <n v="126.5"/>
  </r>
  <r>
    <x v="3"/>
    <x v="1"/>
    <x v="4"/>
    <x v="9"/>
    <n v="123.3"/>
  </r>
  <r>
    <x v="3"/>
    <x v="1"/>
    <x v="4"/>
    <x v="10"/>
    <n v="123.3"/>
  </r>
  <r>
    <x v="3"/>
    <x v="1"/>
    <x v="4"/>
    <x v="11"/>
    <n v="123.3"/>
  </r>
  <r>
    <x v="3"/>
    <x v="1"/>
    <x v="4"/>
    <x v="12"/>
    <n v="123.3"/>
  </r>
  <r>
    <x v="3"/>
    <x v="1"/>
    <x v="4"/>
    <x v="13"/>
    <n v="124.6"/>
  </r>
  <r>
    <x v="3"/>
    <x v="1"/>
    <x v="4"/>
    <x v="14"/>
    <n v="124.6"/>
  </r>
  <r>
    <x v="3"/>
    <x v="1"/>
    <x v="4"/>
    <x v="15"/>
    <n v="118.7"/>
  </r>
  <r>
    <x v="3"/>
    <x v="1"/>
    <x v="5"/>
    <x v="0"/>
    <n v="118.7"/>
  </r>
  <r>
    <x v="3"/>
    <x v="1"/>
    <x v="5"/>
    <x v="1"/>
    <n v="123.3"/>
  </r>
  <r>
    <x v="3"/>
    <x v="1"/>
    <x v="5"/>
    <x v="2"/>
    <n v="118.7"/>
  </r>
  <r>
    <x v="3"/>
    <x v="1"/>
    <x v="5"/>
    <x v="3"/>
    <n v="118.7"/>
  </r>
  <r>
    <x v="3"/>
    <x v="1"/>
    <x v="5"/>
    <x v="4"/>
    <n v="118.7"/>
  </r>
  <r>
    <x v="3"/>
    <x v="1"/>
    <x v="5"/>
    <x v="5"/>
    <n v="131.1"/>
  </r>
  <r>
    <x v="3"/>
    <x v="1"/>
    <x v="5"/>
    <x v="6"/>
    <n v="131.1"/>
  </r>
  <r>
    <x v="3"/>
    <x v="1"/>
    <x v="5"/>
    <x v="7"/>
    <n v="131.1"/>
  </r>
  <r>
    <x v="3"/>
    <x v="1"/>
    <x v="5"/>
    <x v="8"/>
    <n v="126.5"/>
  </r>
  <r>
    <x v="3"/>
    <x v="1"/>
    <x v="5"/>
    <x v="9"/>
    <n v="123.3"/>
  </r>
  <r>
    <x v="3"/>
    <x v="1"/>
    <x v="5"/>
    <x v="10"/>
    <n v="123.3"/>
  </r>
  <r>
    <x v="3"/>
    <x v="1"/>
    <x v="5"/>
    <x v="11"/>
    <n v="123.3"/>
  </r>
  <r>
    <x v="3"/>
    <x v="1"/>
    <x v="5"/>
    <x v="12"/>
    <n v="123.3"/>
  </r>
  <r>
    <x v="3"/>
    <x v="1"/>
    <x v="5"/>
    <x v="13"/>
    <n v="124.6"/>
  </r>
  <r>
    <x v="3"/>
    <x v="1"/>
    <x v="5"/>
    <x v="14"/>
    <n v="124.6"/>
  </r>
  <r>
    <x v="3"/>
    <x v="1"/>
    <x v="5"/>
    <x v="15"/>
    <n v="118.7"/>
  </r>
  <r>
    <x v="3"/>
    <x v="1"/>
    <x v="6"/>
    <x v="0"/>
    <n v="118.7"/>
  </r>
  <r>
    <x v="3"/>
    <x v="1"/>
    <x v="6"/>
    <x v="1"/>
    <n v="123.3"/>
  </r>
  <r>
    <x v="3"/>
    <x v="1"/>
    <x v="6"/>
    <x v="2"/>
    <n v="118.7"/>
  </r>
  <r>
    <x v="3"/>
    <x v="1"/>
    <x v="6"/>
    <x v="3"/>
    <n v="118.7"/>
  </r>
  <r>
    <x v="3"/>
    <x v="1"/>
    <x v="6"/>
    <x v="4"/>
    <n v="118.7"/>
  </r>
  <r>
    <x v="3"/>
    <x v="1"/>
    <x v="6"/>
    <x v="5"/>
    <n v="131.1"/>
  </r>
  <r>
    <x v="3"/>
    <x v="1"/>
    <x v="6"/>
    <x v="6"/>
    <n v="131.1"/>
  </r>
  <r>
    <x v="3"/>
    <x v="1"/>
    <x v="6"/>
    <x v="7"/>
    <n v="131.1"/>
  </r>
  <r>
    <x v="3"/>
    <x v="1"/>
    <x v="6"/>
    <x v="8"/>
    <n v="126.5"/>
  </r>
  <r>
    <x v="3"/>
    <x v="1"/>
    <x v="6"/>
    <x v="9"/>
    <n v="123.3"/>
  </r>
  <r>
    <x v="3"/>
    <x v="1"/>
    <x v="6"/>
    <x v="10"/>
    <n v="123.3"/>
  </r>
  <r>
    <x v="3"/>
    <x v="1"/>
    <x v="6"/>
    <x v="11"/>
    <n v="123.3"/>
  </r>
  <r>
    <x v="3"/>
    <x v="1"/>
    <x v="6"/>
    <x v="12"/>
    <n v="123.3"/>
  </r>
  <r>
    <x v="3"/>
    <x v="1"/>
    <x v="6"/>
    <x v="13"/>
    <n v="124.6"/>
  </r>
  <r>
    <x v="3"/>
    <x v="1"/>
    <x v="6"/>
    <x v="14"/>
    <n v="124.6"/>
  </r>
  <r>
    <x v="3"/>
    <x v="1"/>
    <x v="6"/>
    <x v="15"/>
    <n v="118.7"/>
  </r>
  <r>
    <x v="3"/>
    <x v="1"/>
    <x v="7"/>
    <x v="0"/>
    <n v="118.7"/>
  </r>
  <r>
    <x v="3"/>
    <x v="1"/>
    <x v="7"/>
    <x v="1"/>
    <n v="123.3"/>
  </r>
  <r>
    <x v="3"/>
    <x v="1"/>
    <x v="7"/>
    <x v="2"/>
    <n v="118.7"/>
  </r>
  <r>
    <x v="3"/>
    <x v="1"/>
    <x v="7"/>
    <x v="3"/>
    <n v="118.7"/>
  </r>
  <r>
    <x v="3"/>
    <x v="1"/>
    <x v="7"/>
    <x v="4"/>
    <n v="118.7"/>
  </r>
  <r>
    <x v="3"/>
    <x v="1"/>
    <x v="7"/>
    <x v="5"/>
    <n v="131.1"/>
  </r>
  <r>
    <x v="3"/>
    <x v="1"/>
    <x v="7"/>
    <x v="6"/>
    <n v="131.1"/>
  </r>
  <r>
    <x v="3"/>
    <x v="1"/>
    <x v="7"/>
    <x v="7"/>
    <n v="131.1"/>
  </r>
  <r>
    <x v="3"/>
    <x v="1"/>
    <x v="7"/>
    <x v="8"/>
    <n v="126.5"/>
  </r>
  <r>
    <x v="3"/>
    <x v="1"/>
    <x v="7"/>
    <x v="9"/>
    <n v="123.3"/>
  </r>
  <r>
    <x v="3"/>
    <x v="1"/>
    <x v="7"/>
    <x v="10"/>
    <n v="123.3"/>
  </r>
  <r>
    <x v="3"/>
    <x v="1"/>
    <x v="7"/>
    <x v="11"/>
    <n v="123.3"/>
  </r>
  <r>
    <x v="3"/>
    <x v="1"/>
    <x v="7"/>
    <x v="12"/>
    <n v="123.3"/>
  </r>
  <r>
    <x v="3"/>
    <x v="1"/>
    <x v="7"/>
    <x v="13"/>
    <n v="124.6"/>
  </r>
  <r>
    <x v="3"/>
    <x v="1"/>
    <x v="7"/>
    <x v="14"/>
    <n v="124.6"/>
  </r>
  <r>
    <x v="3"/>
    <x v="1"/>
    <x v="7"/>
    <x v="15"/>
    <n v="118.7"/>
  </r>
  <r>
    <x v="3"/>
    <x v="1"/>
    <x v="8"/>
    <x v="0"/>
    <n v="118.7"/>
  </r>
  <r>
    <x v="3"/>
    <x v="1"/>
    <x v="8"/>
    <x v="1"/>
    <n v="123.3"/>
  </r>
  <r>
    <x v="3"/>
    <x v="1"/>
    <x v="8"/>
    <x v="2"/>
    <n v="118.7"/>
  </r>
  <r>
    <x v="3"/>
    <x v="1"/>
    <x v="8"/>
    <x v="3"/>
    <n v="118.7"/>
  </r>
  <r>
    <x v="3"/>
    <x v="1"/>
    <x v="8"/>
    <x v="4"/>
    <n v="118.7"/>
  </r>
  <r>
    <x v="3"/>
    <x v="1"/>
    <x v="8"/>
    <x v="5"/>
    <n v="131.1"/>
  </r>
  <r>
    <x v="3"/>
    <x v="1"/>
    <x v="8"/>
    <x v="6"/>
    <n v="131.1"/>
  </r>
  <r>
    <x v="3"/>
    <x v="1"/>
    <x v="8"/>
    <x v="7"/>
    <n v="131.1"/>
  </r>
  <r>
    <x v="3"/>
    <x v="1"/>
    <x v="8"/>
    <x v="8"/>
    <n v="126.5"/>
  </r>
  <r>
    <x v="3"/>
    <x v="1"/>
    <x v="8"/>
    <x v="9"/>
    <n v="123.3"/>
  </r>
  <r>
    <x v="3"/>
    <x v="1"/>
    <x v="8"/>
    <x v="10"/>
    <n v="123.3"/>
  </r>
  <r>
    <x v="3"/>
    <x v="1"/>
    <x v="8"/>
    <x v="11"/>
    <n v="123.3"/>
  </r>
  <r>
    <x v="3"/>
    <x v="1"/>
    <x v="8"/>
    <x v="12"/>
    <n v="123.3"/>
  </r>
  <r>
    <x v="3"/>
    <x v="1"/>
    <x v="8"/>
    <x v="13"/>
    <n v="124.6"/>
  </r>
  <r>
    <x v="3"/>
    <x v="1"/>
    <x v="8"/>
    <x v="14"/>
    <n v="124.6"/>
  </r>
  <r>
    <x v="3"/>
    <x v="1"/>
    <x v="8"/>
    <x v="15"/>
    <n v="118.7"/>
  </r>
  <r>
    <x v="3"/>
    <x v="1"/>
    <x v="14"/>
    <x v="0"/>
    <n v="118.7"/>
  </r>
  <r>
    <x v="3"/>
    <x v="1"/>
    <x v="14"/>
    <x v="1"/>
    <n v="123.3"/>
  </r>
  <r>
    <x v="3"/>
    <x v="1"/>
    <x v="14"/>
    <x v="2"/>
    <n v="118.7"/>
  </r>
  <r>
    <x v="3"/>
    <x v="1"/>
    <x v="14"/>
    <x v="3"/>
    <n v="118.7"/>
  </r>
  <r>
    <x v="3"/>
    <x v="1"/>
    <x v="14"/>
    <x v="4"/>
    <n v="118.7"/>
  </r>
  <r>
    <x v="3"/>
    <x v="1"/>
    <x v="14"/>
    <x v="5"/>
    <n v="131.1"/>
  </r>
  <r>
    <x v="3"/>
    <x v="1"/>
    <x v="14"/>
    <x v="6"/>
    <n v="131.1"/>
  </r>
  <r>
    <x v="3"/>
    <x v="1"/>
    <x v="14"/>
    <x v="7"/>
    <n v="131.1"/>
  </r>
  <r>
    <x v="3"/>
    <x v="1"/>
    <x v="14"/>
    <x v="8"/>
    <n v="126.5"/>
  </r>
  <r>
    <x v="3"/>
    <x v="1"/>
    <x v="14"/>
    <x v="9"/>
    <n v="123.3"/>
  </r>
  <r>
    <x v="3"/>
    <x v="1"/>
    <x v="14"/>
    <x v="10"/>
    <n v="123.3"/>
  </r>
  <r>
    <x v="3"/>
    <x v="1"/>
    <x v="14"/>
    <x v="11"/>
    <n v="123.3"/>
  </r>
  <r>
    <x v="3"/>
    <x v="1"/>
    <x v="14"/>
    <x v="12"/>
    <n v="123.3"/>
  </r>
  <r>
    <x v="3"/>
    <x v="1"/>
    <x v="14"/>
    <x v="13"/>
    <n v="124.6"/>
  </r>
  <r>
    <x v="3"/>
    <x v="1"/>
    <x v="14"/>
    <x v="14"/>
    <n v="124.6"/>
  </r>
  <r>
    <x v="3"/>
    <x v="1"/>
    <x v="14"/>
    <x v="15"/>
    <n v="118.7"/>
  </r>
  <r>
    <x v="4"/>
    <x v="1"/>
    <x v="0"/>
    <x v="0"/>
    <n v="473.5"/>
  </r>
  <r>
    <x v="4"/>
    <x v="1"/>
    <x v="0"/>
    <x v="1"/>
    <n v="473.5"/>
  </r>
  <r>
    <x v="4"/>
    <x v="1"/>
    <x v="0"/>
    <x v="2"/>
    <n v="473.5"/>
  </r>
  <r>
    <x v="4"/>
    <x v="1"/>
    <x v="0"/>
    <x v="3"/>
    <n v="473.5"/>
  </r>
  <r>
    <x v="4"/>
    <x v="1"/>
    <x v="0"/>
    <x v="4"/>
    <n v="473.5"/>
  </r>
  <r>
    <x v="4"/>
    <x v="1"/>
    <x v="0"/>
    <x v="5"/>
    <n v="463"/>
  </r>
  <r>
    <x v="4"/>
    <x v="1"/>
    <x v="0"/>
    <x v="6"/>
    <n v="463"/>
  </r>
  <r>
    <x v="4"/>
    <x v="1"/>
    <x v="0"/>
    <x v="7"/>
    <n v="463"/>
  </r>
  <r>
    <x v="4"/>
    <x v="1"/>
    <x v="0"/>
    <x v="8"/>
    <n v="542.5"/>
  </r>
  <r>
    <x v="4"/>
    <x v="1"/>
    <x v="0"/>
    <x v="9"/>
    <n v="542.5"/>
  </r>
  <r>
    <x v="4"/>
    <x v="1"/>
    <x v="0"/>
    <x v="10"/>
    <n v="487"/>
  </r>
  <r>
    <x v="4"/>
    <x v="1"/>
    <x v="0"/>
    <x v="11"/>
    <n v="487"/>
  </r>
  <r>
    <x v="4"/>
    <x v="1"/>
    <x v="0"/>
    <x v="12"/>
    <n v="487"/>
  </r>
  <r>
    <x v="4"/>
    <x v="1"/>
    <x v="0"/>
    <x v="13"/>
    <n v="633.5"/>
  </r>
  <r>
    <x v="4"/>
    <x v="1"/>
    <x v="0"/>
    <x v="14"/>
    <n v="633.5"/>
  </r>
  <r>
    <x v="4"/>
    <x v="1"/>
    <x v="0"/>
    <x v="15"/>
    <n v="473.5"/>
  </r>
  <r>
    <x v="4"/>
    <x v="1"/>
    <x v="1"/>
    <x v="0"/>
    <n v="512"/>
  </r>
  <r>
    <x v="4"/>
    <x v="1"/>
    <x v="1"/>
    <x v="1"/>
    <n v="512"/>
  </r>
  <r>
    <x v="4"/>
    <x v="1"/>
    <x v="1"/>
    <x v="2"/>
    <n v="512"/>
  </r>
  <r>
    <x v="4"/>
    <x v="1"/>
    <x v="1"/>
    <x v="3"/>
    <n v="512"/>
  </r>
  <r>
    <x v="4"/>
    <x v="1"/>
    <x v="1"/>
    <x v="4"/>
    <n v="512"/>
  </r>
  <r>
    <x v="4"/>
    <x v="1"/>
    <x v="1"/>
    <x v="5"/>
    <n v="579.5"/>
  </r>
  <r>
    <x v="4"/>
    <x v="1"/>
    <x v="1"/>
    <x v="6"/>
    <n v="579.5"/>
  </r>
  <r>
    <x v="4"/>
    <x v="1"/>
    <x v="1"/>
    <x v="7"/>
    <n v="579.5"/>
  </r>
  <r>
    <x v="4"/>
    <x v="1"/>
    <x v="1"/>
    <x v="8"/>
    <n v="647.5"/>
  </r>
  <r>
    <x v="4"/>
    <x v="1"/>
    <x v="1"/>
    <x v="9"/>
    <n v="647.5"/>
  </r>
  <r>
    <x v="4"/>
    <x v="1"/>
    <x v="1"/>
    <x v="10"/>
    <n v="511"/>
  </r>
  <r>
    <x v="4"/>
    <x v="1"/>
    <x v="1"/>
    <x v="11"/>
    <n v="511"/>
  </r>
  <r>
    <x v="4"/>
    <x v="1"/>
    <x v="1"/>
    <x v="12"/>
    <n v="511"/>
  </r>
  <r>
    <x v="4"/>
    <x v="1"/>
    <x v="1"/>
    <x v="13"/>
    <n v="632.5"/>
  </r>
  <r>
    <x v="4"/>
    <x v="1"/>
    <x v="1"/>
    <x v="14"/>
    <n v="632.5"/>
  </r>
  <r>
    <x v="4"/>
    <x v="1"/>
    <x v="1"/>
    <x v="15"/>
    <n v="512"/>
  </r>
  <r>
    <x v="4"/>
    <x v="1"/>
    <x v="2"/>
    <x v="0"/>
    <n v="432"/>
  </r>
  <r>
    <x v="4"/>
    <x v="1"/>
    <x v="2"/>
    <x v="1"/>
    <n v="432"/>
  </r>
  <r>
    <x v="4"/>
    <x v="1"/>
    <x v="2"/>
    <x v="2"/>
    <n v="432"/>
  </r>
  <r>
    <x v="4"/>
    <x v="1"/>
    <x v="2"/>
    <x v="3"/>
    <n v="432"/>
  </r>
  <r>
    <x v="4"/>
    <x v="1"/>
    <x v="2"/>
    <x v="4"/>
    <n v="432"/>
  </r>
  <r>
    <x v="4"/>
    <x v="1"/>
    <x v="2"/>
    <x v="5"/>
    <n v="520"/>
  </r>
  <r>
    <x v="4"/>
    <x v="1"/>
    <x v="2"/>
    <x v="6"/>
    <n v="520"/>
  </r>
  <r>
    <x v="4"/>
    <x v="1"/>
    <x v="2"/>
    <x v="7"/>
    <n v="520"/>
  </r>
  <r>
    <x v="4"/>
    <x v="1"/>
    <x v="2"/>
    <x v="8"/>
    <n v="484.5"/>
  </r>
  <r>
    <x v="4"/>
    <x v="1"/>
    <x v="2"/>
    <x v="9"/>
    <n v="484.5"/>
  </r>
  <r>
    <x v="4"/>
    <x v="1"/>
    <x v="2"/>
    <x v="10"/>
    <n v="455.5"/>
  </r>
  <r>
    <x v="4"/>
    <x v="1"/>
    <x v="2"/>
    <x v="11"/>
    <n v="455.5"/>
  </r>
  <r>
    <x v="4"/>
    <x v="1"/>
    <x v="2"/>
    <x v="12"/>
    <n v="455.5"/>
  </r>
  <r>
    <x v="4"/>
    <x v="1"/>
    <x v="2"/>
    <x v="13"/>
    <n v="481"/>
  </r>
  <r>
    <x v="4"/>
    <x v="1"/>
    <x v="2"/>
    <x v="14"/>
    <n v="481"/>
  </r>
  <r>
    <x v="4"/>
    <x v="1"/>
    <x v="2"/>
    <x v="15"/>
    <n v="432"/>
  </r>
  <r>
    <x v="4"/>
    <x v="1"/>
    <x v="3"/>
    <x v="0"/>
    <n v="440"/>
  </r>
  <r>
    <x v="4"/>
    <x v="1"/>
    <x v="3"/>
    <x v="1"/>
    <n v="475"/>
  </r>
  <r>
    <x v="4"/>
    <x v="1"/>
    <x v="3"/>
    <x v="2"/>
    <n v="440"/>
  </r>
  <r>
    <x v="4"/>
    <x v="1"/>
    <x v="3"/>
    <x v="3"/>
    <n v="440"/>
  </r>
  <r>
    <x v="4"/>
    <x v="1"/>
    <x v="3"/>
    <x v="4"/>
    <n v="440"/>
  </r>
  <r>
    <x v="4"/>
    <x v="1"/>
    <x v="3"/>
    <x v="5"/>
    <n v="537.5"/>
  </r>
  <r>
    <x v="4"/>
    <x v="1"/>
    <x v="3"/>
    <x v="6"/>
    <n v="537.5"/>
  </r>
  <r>
    <x v="4"/>
    <x v="1"/>
    <x v="3"/>
    <x v="7"/>
    <n v="537.5"/>
  </r>
  <r>
    <x v="4"/>
    <x v="1"/>
    <x v="3"/>
    <x v="8"/>
    <n v="500"/>
  </r>
  <r>
    <x v="4"/>
    <x v="1"/>
    <x v="3"/>
    <x v="9"/>
    <n v="475"/>
  </r>
  <r>
    <x v="4"/>
    <x v="1"/>
    <x v="3"/>
    <x v="10"/>
    <n v="475"/>
  </r>
  <r>
    <x v="4"/>
    <x v="1"/>
    <x v="3"/>
    <x v="11"/>
    <n v="475"/>
  </r>
  <r>
    <x v="4"/>
    <x v="1"/>
    <x v="3"/>
    <x v="12"/>
    <n v="475"/>
  </r>
  <r>
    <x v="4"/>
    <x v="1"/>
    <x v="3"/>
    <x v="13"/>
    <n v="485"/>
  </r>
  <r>
    <x v="4"/>
    <x v="1"/>
    <x v="3"/>
    <x v="14"/>
    <n v="485"/>
  </r>
  <r>
    <x v="4"/>
    <x v="1"/>
    <x v="3"/>
    <x v="15"/>
    <n v="440"/>
  </r>
  <r>
    <x v="4"/>
    <x v="1"/>
    <x v="4"/>
    <x v="0"/>
    <n v="440"/>
  </r>
  <r>
    <x v="4"/>
    <x v="1"/>
    <x v="4"/>
    <x v="1"/>
    <n v="475"/>
  </r>
  <r>
    <x v="4"/>
    <x v="1"/>
    <x v="4"/>
    <x v="2"/>
    <n v="440"/>
  </r>
  <r>
    <x v="4"/>
    <x v="1"/>
    <x v="4"/>
    <x v="3"/>
    <n v="440"/>
  </r>
  <r>
    <x v="4"/>
    <x v="1"/>
    <x v="4"/>
    <x v="4"/>
    <n v="440"/>
  </r>
  <r>
    <x v="4"/>
    <x v="1"/>
    <x v="4"/>
    <x v="5"/>
    <n v="537.5"/>
  </r>
  <r>
    <x v="4"/>
    <x v="1"/>
    <x v="4"/>
    <x v="6"/>
    <n v="537.5"/>
  </r>
  <r>
    <x v="4"/>
    <x v="1"/>
    <x v="4"/>
    <x v="7"/>
    <n v="537.5"/>
  </r>
  <r>
    <x v="4"/>
    <x v="1"/>
    <x v="4"/>
    <x v="8"/>
    <n v="500"/>
  </r>
  <r>
    <x v="4"/>
    <x v="1"/>
    <x v="4"/>
    <x v="9"/>
    <n v="475"/>
  </r>
  <r>
    <x v="4"/>
    <x v="1"/>
    <x v="4"/>
    <x v="10"/>
    <n v="475"/>
  </r>
  <r>
    <x v="4"/>
    <x v="1"/>
    <x v="4"/>
    <x v="11"/>
    <n v="475"/>
  </r>
  <r>
    <x v="4"/>
    <x v="1"/>
    <x v="4"/>
    <x v="12"/>
    <n v="475"/>
  </r>
  <r>
    <x v="4"/>
    <x v="1"/>
    <x v="4"/>
    <x v="13"/>
    <n v="485"/>
  </r>
  <r>
    <x v="4"/>
    <x v="1"/>
    <x v="4"/>
    <x v="14"/>
    <n v="485"/>
  </r>
  <r>
    <x v="4"/>
    <x v="1"/>
    <x v="4"/>
    <x v="15"/>
    <n v="440"/>
  </r>
  <r>
    <x v="4"/>
    <x v="1"/>
    <x v="5"/>
    <x v="0"/>
    <n v="440"/>
  </r>
  <r>
    <x v="4"/>
    <x v="1"/>
    <x v="5"/>
    <x v="1"/>
    <n v="475"/>
  </r>
  <r>
    <x v="4"/>
    <x v="1"/>
    <x v="5"/>
    <x v="2"/>
    <n v="440"/>
  </r>
  <r>
    <x v="4"/>
    <x v="1"/>
    <x v="5"/>
    <x v="3"/>
    <n v="440"/>
  </r>
  <r>
    <x v="4"/>
    <x v="1"/>
    <x v="5"/>
    <x v="4"/>
    <n v="440"/>
  </r>
  <r>
    <x v="4"/>
    <x v="1"/>
    <x v="5"/>
    <x v="5"/>
    <n v="537.5"/>
  </r>
  <r>
    <x v="4"/>
    <x v="1"/>
    <x v="5"/>
    <x v="6"/>
    <n v="537.5"/>
  </r>
  <r>
    <x v="4"/>
    <x v="1"/>
    <x v="5"/>
    <x v="7"/>
    <n v="537.5"/>
  </r>
  <r>
    <x v="4"/>
    <x v="1"/>
    <x v="5"/>
    <x v="8"/>
    <n v="500"/>
  </r>
  <r>
    <x v="4"/>
    <x v="1"/>
    <x v="5"/>
    <x v="9"/>
    <n v="475"/>
  </r>
  <r>
    <x v="4"/>
    <x v="1"/>
    <x v="5"/>
    <x v="10"/>
    <n v="475"/>
  </r>
  <r>
    <x v="4"/>
    <x v="1"/>
    <x v="5"/>
    <x v="11"/>
    <n v="475"/>
  </r>
  <r>
    <x v="4"/>
    <x v="1"/>
    <x v="5"/>
    <x v="12"/>
    <n v="475"/>
  </r>
  <r>
    <x v="4"/>
    <x v="1"/>
    <x v="5"/>
    <x v="13"/>
    <n v="485"/>
  </r>
  <r>
    <x v="4"/>
    <x v="1"/>
    <x v="5"/>
    <x v="14"/>
    <n v="485"/>
  </r>
  <r>
    <x v="4"/>
    <x v="1"/>
    <x v="5"/>
    <x v="15"/>
    <n v="440"/>
  </r>
  <r>
    <x v="4"/>
    <x v="1"/>
    <x v="6"/>
    <x v="0"/>
    <n v="440"/>
  </r>
  <r>
    <x v="4"/>
    <x v="1"/>
    <x v="6"/>
    <x v="1"/>
    <n v="475"/>
  </r>
  <r>
    <x v="4"/>
    <x v="1"/>
    <x v="6"/>
    <x v="2"/>
    <n v="440"/>
  </r>
  <r>
    <x v="4"/>
    <x v="1"/>
    <x v="6"/>
    <x v="3"/>
    <n v="440"/>
  </r>
  <r>
    <x v="4"/>
    <x v="1"/>
    <x v="6"/>
    <x v="4"/>
    <n v="440"/>
  </r>
  <r>
    <x v="4"/>
    <x v="1"/>
    <x v="6"/>
    <x v="5"/>
    <n v="537.5"/>
  </r>
  <r>
    <x v="4"/>
    <x v="1"/>
    <x v="6"/>
    <x v="6"/>
    <n v="537.5"/>
  </r>
  <r>
    <x v="4"/>
    <x v="1"/>
    <x v="6"/>
    <x v="7"/>
    <n v="537.5"/>
  </r>
  <r>
    <x v="4"/>
    <x v="1"/>
    <x v="6"/>
    <x v="8"/>
    <n v="500"/>
  </r>
  <r>
    <x v="4"/>
    <x v="1"/>
    <x v="6"/>
    <x v="9"/>
    <n v="475"/>
  </r>
  <r>
    <x v="4"/>
    <x v="1"/>
    <x v="6"/>
    <x v="10"/>
    <n v="475"/>
  </r>
  <r>
    <x v="4"/>
    <x v="1"/>
    <x v="6"/>
    <x v="11"/>
    <n v="475"/>
  </r>
  <r>
    <x v="4"/>
    <x v="1"/>
    <x v="6"/>
    <x v="12"/>
    <n v="475"/>
  </r>
  <r>
    <x v="4"/>
    <x v="1"/>
    <x v="6"/>
    <x v="13"/>
    <n v="485"/>
  </r>
  <r>
    <x v="4"/>
    <x v="1"/>
    <x v="6"/>
    <x v="14"/>
    <n v="485"/>
  </r>
  <r>
    <x v="4"/>
    <x v="1"/>
    <x v="6"/>
    <x v="15"/>
    <n v="440"/>
  </r>
  <r>
    <x v="4"/>
    <x v="1"/>
    <x v="7"/>
    <x v="0"/>
    <n v="440"/>
  </r>
  <r>
    <x v="4"/>
    <x v="1"/>
    <x v="7"/>
    <x v="1"/>
    <n v="475"/>
  </r>
  <r>
    <x v="4"/>
    <x v="1"/>
    <x v="7"/>
    <x v="2"/>
    <n v="440"/>
  </r>
  <r>
    <x v="4"/>
    <x v="1"/>
    <x v="7"/>
    <x v="3"/>
    <n v="440"/>
  </r>
  <r>
    <x v="4"/>
    <x v="1"/>
    <x v="7"/>
    <x v="4"/>
    <n v="440"/>
  </r>
  <r>
    <x v="4"/>
    <x v="1"/>
    <x v="7"/>
    <x v="5"/>
    <n v="537.5"/>
  </r>
  <r>
    <x v="4"/>
    <x v="1"/>
    <x v="7"/>
    <x v="6"/>
    <n v="537.5"/>
  </r>
  <r>
    <x v="4"/>
    <x v="1"/>
    <x v="7"/>
    <x v="7"/>
    <n v="537.5"/>
  </r>
  <r>
    <x v="4"/>
    <x v="1"/>
    <x v="7"/>
    <x v="8"/>
    <n v="500"/>
  </r>
  <r>
    <x v="4"/>
    <x v="1"/>
    <x v="7"/>
    <x v="9"/>
    <n v="475"/>
  </r>
  <r>
    <x v="4"/>
    <x v="1"/>
    <x v="7"/>
    <x v="10"/>
    <n v="475"/>
  </r>
  <r>
    <x v="4"/>
    <x v="1"/>
    <x v="7"/>
    <x v="11"/>
    <n v="475"/>
  </r>
  <r>
    <x v="4"/>
    <x v="1"/>
    <x v="7"/>
    <x v="12"/>
    <n v="475"/>
  </r>
  <r>
    <x v="4"/>
    <x v="1"/>
    <x v="7"/>
    <x v="13"/>
    <n v="485"/>
  </r>
  <r>
    <x v="4"/>
    <x v="1"/>
    <x v="7"/>
    <x v="14"/>
    <n v="485"/>
  </r>
  <r>
    <x v="4"/>
    <x v="1"/>
    <x v="7"/>
    <x v="15"/>
    <n v="440"/>
  </r>
  <r>
    <x v="4"/>
    <x v="1"/>
    <x v="8"/>
    <x v="0"/>
    <n v="440"/>
  </r>
  <r>
    <x v="4"/>
    <x v="1"/>
    <x v="8"/>
    <x v="1"/>
    <n v="475"/>
  </r>
  <r>
    <x v="4"/>
    <x v="1"/>
    <x v="8"/>
    <x v="2"/>
    <n v="440"/>
  </r>
  <r>
    <x v="4"/>
    <x v="1"/>
    <x v="8"/>
    <x v="3"/>
    <n v="440"/>
  </r>
  <r>
    <x v="4"/>
    <x v="1"/>
    <x v="8"/>
    <x v="4"/>
    <n v="440"/>
  </r>
  <r>
    <x v="4"/>
    <x v="1"/>
    <x v="8"/>
    <x v="5"/>
    <n v="537.5"/>
  </r>
  <r>
    <x v="4"/>
    <x v="1"/>
    <x v="8"/>
    <x v="6"/>
    <n v="537.5"/>
  </r>
  <r>
    <x v="4"/>
    <x v="1"/>
    <x v="8"/>
    <x v="7"/>
    <n v="537.5"/>
  </r>
  <r>
    <x v="4"/>
    <x v="1"/>
    <x v="8"/>
    <x v="8"/>
    <n v="500"/>
  </r>
  <r>
    <x v="4"/>
    <x v="1"/>
    <x v="8"/>
    <x v="9"/>
    <n v="475"/>
  </r>
  <r>
    <x v="4"/>
    <x v="1"/>
    <x v="8"/>
    <x v="10"/>
    <n v="475"/>
  </r>
  <r>
    <x v="4"/>
    <x v="1"/>
    <x v="8"/>
    <x v="11"/>
    <n v="475"/>
  </r>
  <r>
    <x v="4"/>
    <x v="1"/>
    <x v="8"/>
    <x v="12"/>
    <n v="475"/>
  </r>
  <r>
    <x v="4"/>
    <x v="1"/>
    <x v="8"/>
    <x v="13"/>
    <n v="485"/>
  </r>
  <r>
    <x v="4"/>
    <x v="1"/>
    <x v="8"/>
    <x v="14"/>
    <n v="485"/>
  </r>
  <r>
    <x v="4"/>
    <x v="1"/>
    <x v="8"/>
    <x v="15"/>
    <n v="440"/>
  </r>
  <r>
    <x v="4"/>
    <x v="1"/>
    <x v="14"/>
    <x v="0"/>
    <n v="440"/>
  </r>
  <r>
    <x v="4"/>
    <x v="1"/>
    <x v="14"/>
    <x v="1"/>
    <n v="475"/>
  </r>
  <r>
    <x v="4"/>
    <x v="1"/>
    <x v="14"/>
    <x v="2"/>
    <n v="440"/>
  </r>
  <r>
    <x v="4"/>
    <x v="1"/>
    <x v="14"/>
    <x v="3"/>
    <n v="440"/>
  </r>
  <r>
    <x v="4"/>
    <x v="1"/>
    <x v="14"/>
    <x v="4"/>
    <n v="440"/>
  </r>
  <r>
    <x v="4"/>
    <x v="1"/>
    <x v="14"/>
    <x v="5"/>
    <n v="537.5"/>
  </r>
  <r>
    <x v="4"/>
    <x v="1"/>
    <x v="14"/>
    <x v="6"/>
    <n v="537.5"/>
  </r>
  <r>
    <x v="4"/>
    <x v="1"/>
    <x v="14"/>
    <x v="7"/>
    <n v="537.5"/>
  </r>
  <r>
    <x v="4"/>
    <x v="1"/>
    <x v="14"/>
    <x v="8"/>
    <n v="500"/>
  </r>
  <r>
    <x v="4"/>
    <x v="1"/>
    <x v="14"/>
    <x v="9"/>
    <n v="475"/>
  </r>
  <r>
    <x v="4"/>
    <x v="1"/>
    <x v="14"/>
    <x v="10"/>
    <n v="475"/>
  </r>
  <r>
    <x v="4"/>
    <x v="1"/>
    <x v="14"/>
    <x v="11"/>
    <n v="475"/>
  </r>
  <r>
    <x v="4"/>
    <x v="1"/>
    <x v="14"/>
    <x v="12"/>
    <n v="475"/>
  </r>
  <r>
    <x v="4"/>
    <x v="1"/>
    <x v="14"/>
    <x v="13"/>
    <n v="485"/>
  </r>
  <r>
    <x v="4"/>
    <x v="1"/>
    <x v="14"/>
    <x v="14"/>
    <n v="485"/>
  </r>
  <r>
    <x v="4"/>
    <x v="1"/>
    <x v="14"/>
    <x v="15"/>
    <n v="440"/>
  </r>
  <r>
    <x v="5"/>
    <x v="1"/>
    <x v="0"/>
    <x v="0"/>
    <n v="473.5"/>
  </r>
  <r>
    <x v="5"/>
    <x v="1"/>
    <x v="0"/>
    <x v="1"/>
    <n v="473.5"/>
  </r>
  <r>
    <x v="5"/>
    <x v="1"/>
    <x v="0"/>
    <x v="2"/>
    <n v="473.5"/>
  </r>
  <r>
    <x v="5"/>
    <x v="1"/>
    <x v="0"/>
    <x v="3"/>
    <n v="473.5"/>
  </r>
  <r>
    <x v="5"/>
    <x v="1"/>
    <x v="0"/>
    <x v="4"/>
    <n v="473.5"/>
  </r>
  <r>
    <x v="5"/>
    <x v="1"/>
    <x v="0"/>
    <x v="5"/>
    <n v="463"/>
  </r>
  <r>
    <x v="5"/>
    <x v="1"/>
    <x v="0"/>
    <x v="6"/>
    <n v="463"/>
  </r>
  <r>
    <x v="5"/>
    <x v="1"/>
    <x v="0"/>
    <x v="7"/>
    <n v="463"/>
  </r>
  <r>
    <x v="5"/>
    <x v="1"/>
    <x v="0"/>
    <x v="8"/>
    <n v="542.5"/>
  </r>
  <r>
    <x v="5"/>
    <x v="1"/>
    <x v="0"/>
    <x v="9"/>
    <n v="542.5"/>
  </r>
  <r>
    <x v="5"/>
    <x v="1"/>
    <x v="0"/>
    <x v="10"/>
    <n v="487"/>
  </r>
  <r>
    <x v="5"/>
    <x v="1"/>
    <x v="0"/>
    <x v="11"/>
    <n v="487"/>
  </r>
  <r>
    <x v="5"/>
    <x v="1"/>
    <x v="0"/>
    <x v="12"/>
    <n v="487"/>
  </r>
  <r>
    <x v="5"/>
    <x v="1"/>
    <x v="0"/>
    <x v="13"/>
    <n v="633.5"/>
  </r>
  <r>
    <x v="5"/>
    <x v="1"/>
    <x v="0"/>
    <x v="14"/>
    <n v="633.5"/>
  </r>
  <r>
    <x v="5"/>
    <x v="1"/>
    <x v="0"/>
    <x v="15"/>
    <n v="473.5"/>
  </r>
  <r>
    <x v="5"/>
    <x v="1"/>
    <x v="1"/>
    <x v="0"/>
    <n v="512"/>
  </r>
  <r>
    <x v="5"/>
    <x v="1"/>
    <x v="1"/>
    <x v="1"/>
    <n v="512"/>
  </r>
  <r>
    <x v="5"/>
    <x v="1"/>
    <x v="1"/>
    <x v="2"/>
    <n v="512"/>
  </r>
  <r>
    <x v="5"/>
    <x v="1"/>
    <x v="1"/>
    <x v="3"/>
    <n v="512"/>
  </r>
  <r>
    <x v="5"/>
    <x v="1"/>
    <x v="1"/>
    <x v="4"/>
    <n v="512"/>
  </r>
  <r>
    <x v="5"/>
    <x v="1"/>
    <x v="1"/>
    <x v="5"/>
    <n v="579.5"/>
  </r>
  <r>
    <x v="5"/>
    <x v="1"/>
    <x v="1"/>
    <x v="6"/>
    <n v="579.5"/>
  </r>
  <r>
    <x v="5"/>
    <x v="1"/>
    <x v="1"/>
    <x v="7"/>
    <n v="579.5"/>
  </r>
  <r>
    <x v="5"/>
    <x v="1"/>
    <x v="1"/>
    <x v="8"/>
    <n v="647.5"/>
  </r>
  <r>
    <x v="5"/>
    <x v="1"/>
    <x v="1"/>
    <x v="9"/>
    <n v="647.5"/>
  </r>
  <r>
    <x v="5"/>
    <x v="1"/>
    <x v="1"/>
    <x v="10"/>
    <n v="511"/>
  </r>
  <r>
    <x v="5"/>
    <x v="1"/>
    <x v="1"/>
    <x v="11"/>
    <n v="511"/>
  </r>
  <r>
    <x v="5"/>
    <x v="1"/>
    <x v="1"/>
    <x v="12"/>
    <n v="511"/>
  </r>
  <r>
    <x v="5"/>
    <x v="1"/>
    <x v="1"/>
    <x v="13"/>
    <n v="632.5"/>
  </r>
  <r>
    <x v="5"/>
    <x v="1"/>
    <x v="1"/>
    <x v="14"/>
    <n v="632.5"/>
  </r>
  <r>
    <x v="5"/>
    <x v="1"/>
    <x v="1"/>
    <x v="15"/>
    <n v="512"/>
  </r>
  <r>
    <x v="5"/>
    <x v="1"/>
    <x v="2"/>
    <x v="0"/>
    <n v="432"/>
  </r>
  <r>
    <x v="5"/>
    <x v="1"/>
    <x v="2"/>
    <x v="1"/>
    <n v="432"/>
  </r>
  <r>
    <x v="5"/>
    <x v="1"/>
    <x v="2"/>
    <x v="2"/>
    <n v="432"/>
  </r>
  <r>
    <x v="5"/>
    <x v="1"/>
    <x v="2"/>
    <x v="3"/>
    <n v="432"/>
  </r>
  <r>
    <x v="5"/>
    <x v="1"/>
    <x v="2"/>
    <x v="4"/>
    <n v="432"/>
  </r>
  <r>
    <x v="5"/>
    <x v="1"/>
    <x v="2"/>
    <x v="5"/>
    <n v="520"/>
  </r>
  <r>
    <x v="5"/>
    <x v="1"/>
    <x v="2"/>
    <x v="6"/>
    <n v="520"/>
  </r>
  <r>
    <x v="5"/>
    <x v="1"/>
    <x v="2"/>
    <x v="7"/>
    <n v="520"/>
  </r>
  <r>
    <x v="5"/>
    <x v="1"/>
    <x v="2"/>
    <x v="8"/>
    <n v="484.5"/>
  </r>
  <r>
    <x v="5"/>
    <x v="1"/>
    <x v="2"/>
    <x v="9"/>
    <n v="484.5"/>
  </r>
  <r>
    <x v="5"/>
    <x v="1"/>
    <x v="2"/>
    <x v="10"/>
    <n v="455.5"/>
  </r>
  <r>
    <x v="5"/>
    <x v="1"/>
    <x v="2"/>
    <x v="11"/>
    <n v="455.5"/>
  </r>
  <r>
    <x v="5"/>
    <x v="1"/>
    <x v="2"/>
    <x v="12"/>
    <n v="455.5"/>
  </r>
  <r>
    <x v="5"/>
    <x v="1"/>
    <x v="2"/>
    <x v="13"/>
    <n v="481"/>
  </r>
  <r>
    <x v="5"/>
    <x v="1"/>
    <x v="2"/>
    <x v="14"/>
    <n v="481"/>
  </r>
  <r>
    <x v="5"/>
    <x v="1"/>
    <x v="2"/>
    <x v="15"/>
    <n v="432"/>
  </r>
  <r>
    <x v="5"/>
    <x v="1"/>
    <x v="3"/>
    <x v="0"/>
    <n v="440"/>
  </r>
  <r>
    <x v="5"/>
    <x v="1"/>
    <x v="3"/>
    <x v="1"/>
    <n v="475"/>
  </r>
  <r>
    <x v="5"/>
    <x v="1"/>
    <x v="3"/>
    <x v="2"/>
    <n v="440"/>
  </r>
  <r>
    <x v="5"/>
    <x v="1"/>
    <x v="3"/>
    <x v="3"/>
    <n v="440"/>
  </r>
  <r>
    <x v="5"/>
    <x v="1"/>
    <x v="3"/>
    <x v="4"/>
    <n v="440"/>
  </r>
  <r>
    <x v="5"/>
    <x v="1"/>
    <x v="3"/>
    <x v="5"/>
    <n v="537.5"/>
  </r>
  <r>
    <x v="5"/>
    <x v="1"/>
    <x v="3"/>
    <x v="6"/>
    <n v="537.5"/>
  </r>
  <r>
    <x v="5"/>
    <x v="1"/>
    <x v="3"/>
    <x v="7"/>
    <n v="537.5"/>
  </r>
  <r>
    <x v="5"/>
    <x v="1"/>
    <x v="3"/>
    <x v="8"/>
    <n v="500"/>
  </r>
  <r>
    <x v="5"/>
    <x v="1"/>
    <x v="3"/>
    <x v="9"/>
    <n v="475"/>
  </r>
  <r>
    <x v="5"/>
    <x v="1"/>
    <x v="3"/>
    <x v="10"/>
    <n v="475"/>
  </r>
  <r>
    <x v="5"/>
    <x v="1"/>
    <x v="3"/>
    <x v="11"/>
    <n v="475"/>
  </r>
  <r>
    <x v="5"/>
    <x v="1"/>
    <x v="3"/>
    <x v="12"/>
    <n v="475"/>
  </r>
  <r>
    <x v="5"/>
    <x v="1"/>
    <x v="3"/>
    <x v="13"/>
    <n v="485"/>
  </r>
  <r>
    <x v="5"/>
    <x v="1"/>
    <x v="3"/>
    <x v="14"/>
    <n v="485"/>
  </r>
  <r>
    <x v="5"/>
    <x v="1"/>
    <x v="3"/>
    <x v="15"/>
    <n v="440"/>
  </r>
  <r>
    <x v="5"/>
    <x v="1"/>
    <x v="4"/>
    <x v="0"/>
    <n v="440"/>
  </r>
  <r>
    <x v="5"/>
    <x v="1"/>
    <x v="4"/>
    <x v="1"/>
    <n v="475"/>
  </r>
  <r>
    <x v="5"/>
    <x v="1"/>
    <x v="4"/>
    <x v="2"/>
    <n v="440"/>
  </r>
  <r>
    <x v="5"/>
    <x v="1"/>
    <x v="4"/>
    <x v="3"/>
    <n v="440"/>
  </r>
  <r>
    <x v="5"/>
    <x v="1"/>
    <x v="4"/>
    <x v="4"/>
    <n v="440"/>
  </r>
  <r>
    <x v="5"/>
    <x v="1"/>
    <x v="4"/>
    <x v="5"/>
    <n v="537.5"/>
  </r>
  <r>
    <x v="5"/>
    <x v="1"/>
    <x v="4"/>
    <x v="6"/>
    <n v="537.5"/>
  </r>
  <r>
    <x v="5"/>
    <x v="1"/>
    <x v="4"/>
    <x v="7"/>
    <n v="537.5"/>
  </r>
  <r>
    <x v="5"/>
    <x v="1"/>
    <x v="4"/>
    <x v="8"/>
    <n v="500"/>
  </r>
  <r>
    <x v="5"/>
    <x v="1"/>
    <x v="4"/>
    <x v="9"/>
    <n v="475"/>
  </r>
  <r>
    <x v="5"/>
    <x v="1"/>
    <x v="4"/>
    <x v="10"/>
    <n v="475"/>
  </r>
  <r>
    <x v="5"/>
    <x v="1"/>
    <x v="4"/>
    <x v="11"/>
    <n v="475"/>
  </r>
  <r>
    <x v="5"/>
    <x v="1"/>
    <x v="4"/>
    <x v="12"/>
    <n v="475"/>
  </r>
  <r>
    <x v="5"/>
    <x v="1"/>
    <x v="4"/>
    <x v="13"/>
    <n v="485"/>
  </r>
  <r>
    <x v="5"/>
    <x v="1"/>
    <x v="4"/>
    <x v="14"/>
    <n v="485"/>
  </r>
  <r>
    <x v="5"/>
    <x v="1"/>
    <x v="4"/>
    <x v="15"/>
    <n v="440"/>
  </r>
  <r>
    <x v="5"/>
    <x v="1"/>
    <x v="5"/>
    <x v="0"/>
    <n v="440"/>
  </r>
  <r>
    <x v="5"/>
    <x v="1"/>
    <x v="5"/>
    <x v="1"/>
    <n v="475"/>
  </r>
  <r>
    <x v="5"/>
    <x v="1"/>
    <x v="5"/>
    <x v="2"/>
    <n v="440"/>
  </r>
  <r>
    <x v="5"/>
    <x v="1"/>
    <x v="5"/>
    <x v="3"/>
    <n v="440"/>
  </r>
  <r>
    <x v="5"/>
    <x v="1"/>
    <x v="5"/>
    <x v="4"/>
    <n v="440"/>
  </r>
  <r>
    <x v="5"/>
    <x v="1"/>
    <x v="5"/>
    <x v="5"/>
    <n v="537.5"/>
  </r>
  <r>
    <x v="5"/>
    <x v="1"/>
    <x v="5"/>
    <x v="6"/>
    <n v="537.5"/>
  </r>
  <r>
    <x v="5"/>
    <x v="1"/>
    <x v="5"/>
    <x v="7"/>
    <n v="537.5"/>
  </r>
  <r>
    <x v="5"/>
    <x v="1"/>
    <x v="5"/>
    <x v="8"/>
    <n v="500"/>
  </r>
  <r>
    <x v="5"/>
    <x v="1"/>
    <x v="5"/>
    <x v="9"/>
    <n v="475"/>
  </r>
  <r>
    <x v="5"/>
    <x v="1"/>
    <x v="5"/>
    <x v="10"/>
    <n v="475"/>
  </r>
  <r>
    <x v="5"/>
    <x v="1"/>
    <x v="5"/>
    <x v="11"/>
    <n v="475"/>
  </r>
  <r>
    <x v="5"/>
    <x v="1"/>
    <x v="5"/>
    <x v="12"/>
    <n v="475"/>
  </r>
  <r>
    <x v="5"/>
    <x v="1"/>
    <x v="5"/>
    <x v="13"/>
    <n v="485"/>
  </r>
  <r>
    <x v="5"/>
    <x v="1"/>
    <x v="5"/>
    <x v="14"/>
    <n v="485"/>
  </r>
  <r>
    <x v="5"/>
    <x v="1"/>
    <x v="5"/>
    <x v="15"/>
    <n v="440"/>
  </r>
  <r>
    <x v="5"/>
    <x v="1"/>
    <x v="6"/>
    <x v="0"/>
    <n v="440"/>
  </r>
  <r>
    <x v="5"/>
    <x v="1"/>
    <x v="6"/>
    <x v="1"/>
    <n v="475"/>
  </r>
  <r>
    <x v="5"/>
    <x v="1"/>
    <x v="6"/>
    <x v="2"/>
    <n v="440"/>
  </r>
  <r>
    <x v="5"/>
    <x v="1"/>
    <x v="6"/>
    <x v="3"/>
    <n v="440"/>
  </r>
  <r>
    <x v="5"/>
    <x v="1"/>
    <x v="6"/>
    <x v="4"/>
    <n v="440"/>
  </r>
  <r>
    <x v="5"/>
    <x v="1"/>
    <x v="6"/>
    <x v="5"/>
    <n v="537.5"/>
  </r>
  <r>
    <x v="5"/>
    <x v="1"/>
    <x v="6"/>
    <x v="6"/>
    <n v="537.5"/>
  </r>
  <r>
    <x v="5"/>
    <x v="1"/>
    <x v="6"/>
    <x v="7"/>
    <n v="537.5"/>
  </r>
  <r>
    <x v="5"/>
    <x v="1"/>
    <x v="6"/>
    <x v="8"/>
    <n v="500"/>
  </r>
  <r>
    <x v="5"/>
    <x v="1"/>
    <x v="6"/>
    <x v="9"/>
    <n v="475"/>
  </r>
  <r>
    <x v="5"/>
    <x v="1"/>
    <x v="6"/>
    <x v="10"/>
    <n v="475"/>
  </r>
  <r>
    <x v="5"/>
    <x v="1"/>
    <x v="6"/>
    <x v="11"/>
    <n v="475"/>
  </r>
  <r>
    <x v="5"/>
    <x v="1"/>
    <x v="6"/>
    <x v="12"/>
    <n v="475"/>
  </r>
  <r>
    <x v="5"/>
    <x v="1"/>
    <x v="6"/>
    <x v="13"/>
    <n v="485"/>
  </r>
  <r>
    <x v="5"/>
    <x v="1"/>
    <x v="6"/>
    <x v="14"/>
    <n v="485"/>
  </r>
  <r>
    <x v="5"/>
    <x v="1"/>
    <x v="6"/>
    <x v="15"/>
    <n v="440"/>
  </r>
  <r>
    <x v="5"/>
    <x v="1"/>
    <x v="7"/>
    <x v="0"/>
    <n v="440"/>
  </r>
  <r>
    <x v="5"/>
    <x v="1"/>
    <x v="7"/>
    <x v="1"/>
    <n v="475"/>
  </r>
  <r>
    <x v="5"/>
    <x v="1"/>
    <x v="7"/>
    <x v="2"/>
    <n v="440"/>
  </r>
  <r>
    <x v="5"/>
    <x v="1"/>
    <x v="7"/>
    <x v="3"/>
    <n v="440"/>
  </r>
  <r>
    <x v="5"/>
    <x v="1"/>
    <x v="7"/>
    <x v="4"/>
    <n v="440"/>
  </r>
  <r>
    <x v="5"/>
    <x v="1"/>
    <x v="7"/>
    <x v="5"/>
    <n v="537.5"/>
  </r>
  <r>
    <x v="5"/>
    <x v="1"/>
    <x v="7"/>
    <x v="6"/>
    <n v="537.5"/>
  </r>
  <r>
    <x v="5"/>
    <x v="1"/>
    <x v="7"/>
    <x v="7"/>
    <n v="537.5"/>
  </r>
  <r>
    <x v="5"/>
    <x v="1"/>
    <x v="7"/>
    <x v="8"/>
    <n v="500"/>
  </r>
  <r>
    <x v="5"/>
    <x v="1"/>
    <x v="7"/>
    <x v="9"/>
    <n v="475"/>
  </r>
  <r>
    <x v="5"/>
    <x v="1"/>
    <x v="7"/>
    <x v="10"/>
    <n v="475"/>
  </r>
  <r>
    <x v="5"/>
    <x v="1"/>
    <x v="7"/>
    <x v="11"/>
    <n v="475"/>
  </r>
  <r>
    <x v="5"/>
    <x v="1"/>
    <x v="7"/>
    <x v="12"/>
    <n v="475"/>
  </r>
  <r>
    <x v="5"/>
    <x v="1"/>
    <x v="7"/>
    <x v="13"/>
    <n v="485"/>
  </r>
  <r>
    <x v="5"/>
    <x v="1"/>
    <x v="7"/>
    <x v="14"/>
    <n v="485"/>
  </r>
  <r>
    <x v="5"/>
    <x v="1"/>
    <x v="7"/>
    <x v="15"/>
    <n v="440"/>
  </r>
  <r>
    <x v="5"/>
    <x v="1"/>
    <x v="8"/>
    <x v="0"/>
    <n v="440"/>
  </r>
  <r>
    <x v="5"/>
    <x v="1"/>
    <x v="8"/>
    <x v="1"/>
    <n v="475"/>
  </r>
  <r>
    <x v="5"/>
    <x v="1"/>
    <x v="8"/>
    <x v="2"/>
    <n v="440"/>
  </r>
  <r>
    <x v="5"/>
    <x v="1"/>
    <x v="8"/>
    <x v="3"/>
    <n v="440"/>
  </r>
  <r>
    <x v="5"/>
    <x v="1"/>
    <x v="8"/>
    <x v="4"/>
    <n v="440"/>
  </r>
  <r>
    <x v="5"/>
    <x v="1"/>
    <x v="8"/>
    <x v="5"/>
    <n v="537.5"/>
  </r>
  <r>
    <x v="5"/>
    <x v="1"/>
    <x v="8"/>
    <x v="6"/>
    <n v="537.5"/>
  </r>
  <r>
    <x v="5"/>
    <x v="1"/>
    <x v="8"/>
    <x v="7"/>
    <n v="537.5"/>
  </r>
  <r>
    <x v="5"/>
    <x v="1"/>
    <x v="8"/>
    <x v="8"/>
    <n v="500"/>
  </r>
  <r>
    <x v="5"/>
    <x v="1"/>
    <x v="8"/>
    <x v="9"/>
    <n v="475"/>
  </r>
  <r>
    <x v="5"/>
    <x v="1"/>
    <x v="8"/>
    <x v="10"/>
    <n v="475"/>
  </r>
  <r>
    <x v="5"/>
    <x v="1"/>
    <x v="8"/>
    <x v="11"/>
    <n v="475"/>
  </r>
  <r>
    <x v="5"/>
    <x v="1"/>
    <x v="8"/>
    <x v="12"/>
    <n v="475"/>
  </r>
  <r>
    <x v="5"/>
    <x v="1"/>
    <x v="8"/>
    <x v="13"/>
    <n v="485"/>
  </r>
  <r>
    <x v="5"/>
    <x v="1"/>
    <x v="8"/>
    <x v="14"/>
    <n v="485"/>
  </r>
  <r>
    <x v="5"/>
    <x v="1"/>
    <x v="8"/>
    <x v="15"/>
    <n v="440"/>
  </r>
  <r>
    <x v="5"/>
    <x v="1"/>
    <x v="14"/>
    <x v="0"/>
    <n v="440"/>
  </r>
  <r>
    <x v="5"/>
    <x v="1"/>
    <x v="14"/>
    <x v="1"/>
    <n v="475"/>
  </r>
  <r>
    <x v="5"/>
    <x v="1"/>
    <x v="14"/>
    <x v="2"/>
    <n v="440"/>
  </r>
  <r>
    <x v="5"/>
    <x v="1"/>
    <x v="14"/>
    <x v="3"/>
    <n v="440"/>
  </r>
  <r>
    <x v="5"/>
    <x v="1"/>
    <x v="14"/>
    <x v="4"/>
    <n v="440"/>
  </r>
  <r>
    <x v="5"/>
    <x v="1"/>
    <x v="14"/>
    <x v="5"/>
    <n v="537.5"/>
  </r>
  <r>
    <x v="5"/>
    <x v="1"/>
    <x v="14"/>
    <x v="6"/>
    <n v="537.5"/>
  </r>
  <r>
    <x v="5"/>
    <x v="1"/>
    <x v="14"/>
    <x v="7"/>
    <n v="537.5"/>
  </r>
  <r>
    <x v="5"/>
    <x v="1"/>
    <x v="14"/>
    <x v="8"/>
    <n v="500"/>
  </r>
  <r>
    <x v="5"/>
    <x v="1"/>
    <x v="14"/>
    <x v="9"/>
    <n v="475"/>
  </r>
  <r>
    <x v="5"/>
    <x v="1"/>
    <x v="14"/>
    <x v="10"/>
    <n v="475"/>
  </r>
  <r>
    <x v="5"/>
    <x v="1"/>
    <x v="14"/>
    <x v="11"/>
    <n v="475"/>
  </r>
  <r>
    <x v="5"/>
    <x v="1"/>
    <x v="14"/>
    <x v="12"/>
    <n v="475"/>
  </r>
  <r>
    <x v="5"/>
    <x v="1"/>
    <x v="14"/>
    <x v="13"/>
    <n v="485"/>
  </r>
  <r>
    <x v="5"/>
    <x v="1"/>
    <x v="14"/>
    <x v="14"/>
    <n v="485"/>
  </r>
  <r>
    <x v="5"/>
    <x v="1"/>
    <x v="14"/>
    <x v="15"/>
    <n v="440"/>
  </r>
  <r>
    <x v="0"/>
    <x v="2"/>
    <x v="9"/>
    <x v="16"/>
    <n v="3.5"/>
  </r>
  <r>
    <x v="0"/>
    <x v="2"/>
    <x v="10"/>
    <x v="16"/>
    <n v="3.5"/>
  </r>
  <r>
    <x v="0"/>
    <x v="2"/>
    <x v="11"/>
    <x v="16"/>
    <n v="3.5"/>
  </r>
  <r>
    <x v="0"/>
    <x v="2"/>
    <x v="12"/>
    <x v="16"/>
    <n v="3.5"/>
  </r>
  <r>
    <x v="0"/>
    <x v="2"/>
    <x v="13"/>
    <x v="16"/>
    <n v="3.5"/>
  </r>
  <r>
    <x v="1"/>
    <x v="2"/>
    <x v="9"/>
    <x v="16"/>
    <n v="55"/>
  </r>
  <r>
    <x v="1"/>
    <x v="2"/>
    <x v="10"/>
    <x v="16"/>
    <n v="55"/>
  </r>
  <r>
    <x v="1"/>
    <x v="2"/>
    <x v="11"/>
    <x v="16"/>
    <n v="55"/>
  </r>
  <r>
    <x v="1"/>
    <x v="2"/>
    <x v="12"/>
    <x v="16"/>
    <n v="55"/>
  </r>
  <r>
    <x v="1"/>
    <x v="2"/>
    <x v="13"/>
    <x v="16"/>
    <n v="55"/>
  </r>
  <r>
    <x v="2"/>
    <x v="2"/>
    <x v="9"/>
    <x v="16"/>
    <n v="1200"/>
  </r>
  <r>
    <x v="2"/>
    <x v="2"/>
    <x v="10"/>
    <x v="16"/>
    <n v="1293.5999999999999"/>
  </r>
  <r>
    <x v="2"/>
    <x v="2"/>
    <x v="11"/>
    <x v="16"/>
    <n v="1355.2"/>
  </r>
  <r>
    <x v="2"/>
    <x v="2"/>
    <x v="12"/>
    <x v="16"/>
    <n v="1355.2"/>
  </r>
  <r>
    <x v="2"/>
    <x v="2"/>
    <x v="13"/>
    <x v="16"/>
    <n v="1355.2"/>
  </r>
  <r>
    <x v="3"/>
    <x v="2"/>
    <x v="9"/>
    <x v="16"/>
    <n v="191"/>
  </r>
  <r>
    <x v="3"/>
    <x v="2"/>
    <x v="10"/>
    <x v="16"/>
    <n v="186.3"/>
  </r>
  <r>
    <x v="3"/>
    <x v="2"/>
    <x v="11"/>
    <x v="16"/>
    <n v="173.9"/>
  </r>
  <r>
    <x v="3"/>
    <x v="2"/>
    <x v="12"/>
    <x v="16"/>
    <n v="173.9"/>
  </r>
  <r>
    <x v="3"/>
    <x v="2"/>
    <x v="13"/>
    <x v="16"/>
    <n v="173.9"/>
  </r>
  <r>
    <x v="4"/>
    <x v="2"/>
    <x v="9"/>
    <x v="16"/>
    <n v="1196"/>
  </r>
  <r>
    <x v="4"/>
    <x v="2"/>
    <x v="10"/>
    <x v="16"/>
    <n v="1242"/>
  </r>
  <r>
    <x v="4"/>
    <x v="2"/>
    <x v="11"/>
    <x v="16"/>
    <n v="1242"/>
  </r>
  <r>
    <x v="4"/>
    <x v="2"/>
    <x v="12"/>
    <x v="16"/>
    <n v="1242"/>
  </r>
  <r>
    <x v="4"/>
    <x v="2"/>
    <x v="13"/>
    <x v="16"/>
    <n v="1242"/>
  </r>
  <r>
    <x v="5"/>
    <x v="2"/>
    <x v="9"/>
    <x v="16"/>
    <n v="1196"/>
  </r>
  <r>
    <x v="5"/>
    <x v="2"/>
    <x v="10"/>
    <x v="16"/>
    <n v="1242"/>
  </r>
  <r>
    <x v="5"/>
    <x v="2"/>
    <x v="11"/>
    <x v="16"/>
    <n v="1242"/>
  </r>
  <r>
    <x v="5"/>
    <x v="2"/>
    <x v="12"/>
    <x v="16"/>
    <n v="1242"/>
  </r>
  <r>
    <x v="5"/>
    <x v="2"/>
    <x v="13"/>
    <x v="16"/>
    <n v="1242"/>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440">
  <r>
    <x v="0"/>
    <x v="0"/>
    <s v="D20v0"/>
    <d v="2019-01-09T08:56:43"/>
    <x v="0"/>
    <x v="0"/>
    <x v="0"/>
    <x v="0"/>
    <x v="0"/>
    <x v="0"/>
    <n v="3.5"/>
    <n v="1210"/>
    <s v="None"/>
    <n v="54.2"/>
    <n v="8.9599999999999999E-2"/>
    <n v="7.02"/>
    <m/>
    <m/>
    <m/>
    <m/>
    <m/>
    <m/>
    <m/>
    <m/>
    <m/>
    <s v="DEER:Res:HVAC_Eff_AC"/>
    <s v="Annual"/>
    <n v="20"/>
    <m/>
  </r>
  <r>
    <x v="0"/>
    <x v="0"/>
    <s v="D20v0"/>
    <d v="2019-01-09T08:56:43"/>
    <x v="0"/>
    <x v="0"/>
    <x v="0"/>
    <x v="1"/>
    <x v="1"/>
    <x v="1"/>
    <n v="3.5"/>
    <n v="1210"/>
    <s v="None"/>
    <n v="20.2"/>
    <n v="4.8399999999999999E-2"/>
    <n v="10.1"/>
    <m/>
    <m/>
    <m/>
    <m/>
    <m/>
    <m/>
    <m/>
    <m/>
    <m/>
    <s v="DEER:Res:HVAC_Eff_AC"/>
    <s v="Annual"/>
    <n v="20"/>
    <m/>
  </r>
  <r>
    <x v="0"/>
    <x v="0"/>
    <s v="D20v0"/>
    <d v="2019-01-09T08:56:43"/>
    <x v="0"/>
    <x v="0"/>
    <x v="0"/>
    <x v="1"/>
    <x v="2"/>
    <x v="1"/>
    <n v="3.5"/>
    <n v="1210"/>
    <s v="None"/>
    <n v="102"/>
    <n v="5.4800000000000001E-2"/>
    <n v="0"/>
    <m/>
    <m/>
    <m/>
    <m/>
    <m/>
    <m/>
    <m/>
    <m/>
    <m/>
    <s v="DEER:Res:HVAC_Eff_AC"/>
    <s v="Annual"/>
    <n v="20"/>
    <m/>
  </r>
  <r>
    <x v="0"/>
    <x v="0"/>
    <s v="D20v0"/>
    <d v="2019-01-09T08:56:43"/>
    <x v="0"/>
    <x v="0"/>
    <x v="0"/>
    <x v="1"/>
    <x v="3"/>
    <x v="1"/>
    <n v="3.5"/>
    <n v="1210"/>
    <s v="None"/>
    <n v="5.62"/>
    <n v="0"/>
    <n v="9.01"/>
    <m/>
    <m/>
    <m/>
    <m/>
    <m/>
    <m/>
    <m/>
    <m/>
    <m/>
    <s v="DEER:Res:HVAC_Eff_AC"/>
    <s v="Annual"/>
    <n v="20"/>
    <m/>
  </r>
  <r>
    <x v="0"/>
    <x v="0"/>
    <s v="D20v0"/>
    <d v="2019-01-09T08:56:43"/>
    <x v="0"/>
    <x v="0"/>
    <x v="0"/>
    <x v="1"/>
    <x v="0"/>
    <x v="0"/>
    <n v="3.5"/>
    <n v="1210"/>
    <s v="None"/>
    <n v="9.32"/>
    <n v="7.3499999999999998E-3"/>
    <n v="8.98"/>
    <m/>
    <m/>
    <m/>
    <m/>
    <m/>
    <m/>
    <m/>
    <m/>
    <m/>
    <s v="DEER:Res:HVAC_Eff_AC"/>
    <s v="Annual"/>
    <n v="20"/>
    <m/>
  </r>
  <r>
    <x v="0"/>
    <x v="0"/>
    <s v="D20v0"/>
    <d v="2019-01-09T08:56:43"/>
    <x v="0"/>
    <x v="0"/>
    <x v="0"/>
    <x v="2"/>
    <x v="1"/>
    <x v="1"/>
    <n v="3.5"/>
    <n v="1220"/>
    <s v="None"/>
    <n v="139"/>
    <n v="0.20300000000000001"/>
    <n v="11"/>
    <m/>
    <m/>
    <m/>
    <m/>
    <m/>
    <m/>
    <m/>
    <m/>
    <m/>
    <s v="DEER:Res:HVAC_Eff_AC"/>
    <s v="Annual"/>
    <n v="20"/>
    <m/>
  </r>
  <r>
    <x v="0"/>
    <x v="0"/>
    <s v="D20v0"/>
    <d v="2019-01-09T08:56:43"/>
    <x v="0"/>
    <x v="0"/>
    <x v="0"/>
    <x v="2"/>
    <x v="2"/>
    <x v="1"/>
    <n v="3.5"/>
    <n v="1220"/>
    <s v="None"/>
    <n v="247"/>
    <n v="0.20200000000000001"/>
    <n v="0"/>
    <m/>
    <m/>
    <m/>
    <m/>
    <m/>
    <m/>
    <m/>
    <m/>
    <m/>
    <s v="DEER:Res:HVAC_Eff_AC"/>
    <s v="Annual"/>
    <n v="20"/>
    <m/>
  </r>
  <r>
    <x v="0"/>
    <x v="0"/>
    <s v="D20v0"/>
    <d v="2019-01-09T08:56:43"/>
    <x v="0"/>
    <x v="0"/>
    <x v="0"/>
    <x v="2"/>
    <x v="3"/>
    <x v="1"/>
    <n v="3.5"/>
    <n v="1220"/>
    <s v="None"/>
    <n v="6.11"/>
    <n v="0"/>
    <n v="9.75"/>
    <m/>
    <m/>
    <m/>
    <m/>
    <m/>
    <m/>
    <m/>
    <m/>
    <m/>
    <s v="DEER:Res:HVAC_Eff_AC"/>
    <s v="Annual"/>
    <n v="20"/>
    <m/>
  </r>
  <r>
    <x v="0"/>
    <x v="0"/>
    <s v="D20v0"/>
    <d v="2019-01-09T08:56:43"/>
    <x v="0"/>
    <x v="0"/>
    <x v="0"/>
    <x v="2"/>
    <x v="0"/>
    <x v="0"/>
    <n v="3.5"/>
    <n v="1220"/>
    <s v="None"/>
    <n v="143"/>
    <n v="0.19"/>
    <n v="9.6300000000000008"/>
    <m/>
    <m/>
    <m/>
    <m/>
    <m/>
    <m/>
    <m/>
    <m/>
    <m/>
    <s v="DEER:Res:HVAC_Eff_AC"/>
    <s v="Annual"/>
    <n v="20"/>
    <m/>
  </r>
  <r>
    <x v="0"/>
    <x v="0"/>
    <s v="D20v0"/>
    <d v="2019-01-09T08:56:43"/>
    <x v="0"/>
    <x v="0"/>
    <x v="0"/>
    <x v="3"/>
    <x v="1"/>
    <x v="1"/>
    <n v="3.5"/>
    <n v="1210"/>
    <s v="None"/>
    <n v="85.2"/>
    <n v="0.157"/>
    <n v="11.1"/>
    <m/>
    <m/>
    <m/>
    <m/>
    <m/>
    <m/>
    <m/>
    <m/>
    <m/>
    <s v="DEER:Res:HVAC_Eff_AC"/>
    <s v="Annual"/>
    <n v="20"/>
    <m/>
  </r>
  <r>
    <x v="0"/>
    <x v="0"/>
    <s v="D20v0"/>
    <d v="2019-01-09T08:56:43"/>
    <x v="0"/>
    <x v="0"/>
    <x v="0"/>
    <x v="3"/>
    <x v="2"/>
    <x v="1"/>
    <n v="3.5"/>
    <n v="1210"/>
    <s v="None"/>
    <n v="188"/>
    <n v="0.16300000000000001"/>
    <n v="0"/>
    <m/>
    <m/>
    <m/>
    <m/>
    <m/>
    <m/>
    <m/>
    <m/>
    <m/>
    <s v="DEER:Res:HVAC_Eff_AC"/>
    <s v="Annual"/>
    <n v="20"/>
    <m/>
  </r>
  <r>
    <x v="0"/>
    <x v="0"/>
    <s v="D20v0"/>
    <d v="2019-01-09T08:56:43"/>
    <x v="0"/>
    <x v="0"/>
    <x v="0"/>
    <x v="3"/>
    <x v="3"/>
    <x v="1"/>
    <n v="3.5"/>
    <n v="1210"/>
    <s v="None"/>
    <n v="6.19"/>
    <n v="0"/>
    <n v="9.9"/>
    <m/>
    <m/>
    <m/>
    <m/>
    <m/>
    <m/>
    <m/>
    <m/>
    <m/>
    <s v="DEER:Res:HVAC_Eff_AC"/>
    <s v="Annual"/>
    <n v="20"/>
    <m/>
  </r>
  <r>
    <x v="0"/>
    <x v="0"/>
    <s v="D20v0"/>
    <d v="2019-01-09T08:56:43"/>
    <x v="0"/>
    <x v="0"/>
    <x v="0"/>
    <x v="3"/>
    <x v="0"/>
    <x v="0"/>
    <n v="3.5"/>
    <n v="1210"/>
    <s v="None"/>
    <n v="95.5"/>
    <n v="0.153"/>
    <n v="9.74"/>
    <m/>
    <m/>
    <m/>
    <m/>
    <m/>
    <m/>
    <m/>
    <m/>
    <m/>
    <s v="DEER:Res:HVAC_Eff_AC"/>
    <s v="Annual"/>
    <n v="20"/>
    <m/>
  </r>
  <r>
    <x v="0"/>
    <x v="0"/>
    <s v="D20v0"/>
    <d v="2019-01-09T08:56:43"/>
    <x v="0"/>
    <x v="0"/>
    <x v="0"/>
    <x v="4"/>
    <x v="1"/>
    <x v="1"/>
    <n v="3.5"/>
    <n v="1210"/>
    <s v="None"/>
    <n v="149"/>
    <n v="0.155"/>
    <n v="8.69"/>
    <m/>
    <m/>
    <m/>
    <m/>
    <m/>
    <m/>
    <m/>
    <m/>
    <m/>
    <s v="DEER:Res:HVAC_Eff_AC"/>
    <s v="Annual"/>
    <n v="20"/>
    <m/>
  </r>
  <r>
    <x v="0"/>
    <x v="0"/>
    <s v="D20v0"/>
    <d v="2019-01-09T08:56:43"/>
    <x v="0"/>
    <x v="0"/>
    <x v="0"/>
    <x v="4"/>
    <x v="2"/>
    <x v="1"/>
    <n v="3.5"/>
    <n v="1210"/>
    <s v="None"/>
    <n v="238"/>
    <n v="0.16800000000000001"/>
    <n v="0"/>
    <m/>
    <m/>
    <m/>
    <m/>
    <m/>
    <m/>
    <m/>
    <m/>
    <m/>
    <s v="DEER:Res:HVAC_Eff_AC"/>
    <s v="Annual"/>
    <n v="20"/>
    <m/>
  </r>
  <r>
    <x v="0"/>
    <x v="0"/>
    <s v="D20v0"/>
    <d v="2019-01-09T08:56:43"/>
    <x v="0"/>
    <x v="0"/>
    <x v="0"/>
    <x v="4"/>
    <x v="3"/>
    <x v="1"/>
    <n v="3.5"/>
    <n v="1210"/>
    <s v="None"/>
    <n v="4.8600000000000003"/>
    <n v="0"/>
    <n v="7.8"/>
    <m/>
    <m/>
    <m/>
    <m/>
    <m/>
    <m/>
    <m/>
    <m/>
    <m/>
    <s v="DEER:Res:HVAC_Eff_AC"/>
    <s v="Annual"/>
    <n v="20"/>
    <m/>
  </r>
  <r>
    <x v="0"/>
    <x v="0"/>
    <s v="D20v0"/>
    <d v="2019-01-09T08:56:43"/>
    <x v="0"/>
    <x v="0"/>
    <x v="0"/>
    <x v="4"/>
    <x v="0"/>
    <x v="0"/>
    <n v="3.5"/>
    <n v="1210"/>
    <s v="None"/>
    <n v="151"/>
    <n v="0.14799999999999999"/>
    <n v="7.62"/>
    <m/>
    <m/>
    <m/>
    <m/>
    <m/>
    <m/>
    <m/>
    <m/>
    <m/>
    <s v="DEER:Res:HVAC_Eff_AC"/>
    <s v="Annual"/>
    <n v="20"/>
    <m/>
  </r>
  <r>
    <x v="0"/>
    <x v="0"/>
    <s v="D20v0"/>
    <d v="2019-01-09T08:56:43"/>
    <x v="0"/>
    <x v="0"/>
    <x v="0"/>
    <x v="5"/>
    <x v="1"/>
    <x v="1"/>
    <n v="3.5"/>
    <n v="1230"/>
    <s v="None"/>
    <n v="68.3"/>
    <n v="8.4400000000000003E-2"/>
    <n v="23.8"/>
    <m/>
    <m/>
    <m/>
    <m/>
    <m/>
    <m/>
    <m/>
    <m/>
    <m/>
    <s v="DEER:Res:HVAC_Eff_AC"/>
    <s v="Annual"/>
    <n v="20"/>
    <m/>
  </r>
  <r>
    <x v="0"/>
    <x v="0"/>
    <s v="D20v0"/>
    <d v="2019-01-09T08:56:43"/>
    <x v="0"/>
    <x v="0"/>
    <x v="0"/>
    <x v="5"/>
    <x v="2"/>
    <x v="1"/>
    <n v="3.5"/>
    <n v="1230"/>
    <s v="None"/>
    <n v="364"/>
    <n v="9.2899999999999996E-2"/>
    <n v="0"/>
    <m/>
    <m/>
    <m/>
    <m/>
    <m/>
    <m/>
    <m/>
    <m/>
    <m/>
    <s v="DEER:Res:HVAC_Eff_AC"/>
    <s v="Annual"/>
    <n v="20"/>
    <m/>
  </r>
  <r>
    <x v="0"/>
    <x v="0"/>
    <s v="D20v0"/>
    <d v="2019-01-09T08:56:43"/>
    <x v="0"/>
    <x v="0"/>
    <x v="0"/>
    <x v="5"/>
    <x v="3"/>
    <x v="1"/>
    <n v="3.5"/>
    <n v="1230"/>
    <s v="None"/>
    <n v="12.9"/>
    <n v="0"/>
    <n v="20.5"/>
    <m/>
    <m/>
    <m/>
    <m/>
    <m/>
    <m/>
    <m/>
    <m/>
    <m/>
    <s v="DEER:Res:HVAC_Eff_AC"/>
    <s v="Annual"/>
    <n v="20"/>
    <m/>
  </r>
  <r>
    <x v="0"/>
    <x v="0"/>
    <s v="D20v0"/>
    <d v="2019-01-09T08:56:43"/>
    <x v="0"/>
    <x v="0"/>
    <x v="0"/>
    <x v="5"/>
    <x v="0"/>
    <x v="0"/>
    <n v="3.5"/>
    <n v="1230"/>
    <s v="None"/>
    <n v="70"/>
    <n v="5.28E-2"/>
    <n v="20.7"/>
    <m/>
    <m/>
    <m/>
    <m/>
    <m/>
    <m/>
    <m/>
    <m/>
    <m/>
    <s v="DEER:Res:HVAC_Eff_AC"/>
    <s v="Annual"/>
    <n v="20"/>
    <m/>
  </r>
  <r>
    <x v="0"/>
    <x v="0"/>
    <s v="D20v0"/>
    <d v="2019-01-09T08:56:43"/>
    <x v="0"/>
    <x v="0"/>
    <x v="0"/>
    <x v="6"/>
    <x v="1"/>
    <x v="1"/>
    <n v="3.5"/>
    <n v="1220"/>
    <s v="None"/>
    <n v="94.4"/>
    <n v="0.14199999999999999"/>
    <n v="11.2"/>
    <m/>
    <m/>
    <m/>
    <m/>
    <m/>
    <m/>
    <m/>
    <m/>
    <m/>
    <s v="DEER:Res:HVAC_Eff_AC"/>
    <s v="Annual"/>
    <n v="20"/>
    <m/>
  </r>
  <r>
    <x v="0"/>
    <x v="0"/>
    <s v="D20v0"/>
    <d v="2019-01-09T08:56:43"/>
    <x v="0"/>
    <x v="0"/>
    <x v="0"/>
    <x v="6"/>
    <x v="2"/>
    <x v="1"/>
    <n v="3.5"/>
    <n v="1220"/>
    <s v="None"/>
    <n v="205"/>
    <n v="0.14899999999999999"/>
    <n v="0"/>
    <m/>
    <m/>
    <m/>
    <m/>
    <m/>
    <m/>
    <m/>
    <m/>
    <m/>
    <s v="DEER:Res:HVAC_Eff_AC"/>
    <s v="Annual"/>
    <n v="20"/>
    <m/>
  </r>
  <r>
    <x v="0"/>
    <x v="0"/>
    <s v="D20v0"/>
    <d v="2019-01-09T08:56:43"/>
    <x v="0"/>
    <x v="0"/>
    <x v="0"/>
    <x v="6"/>
    <x v="3"/>
    <x v="1"/>
    <n v="3.5"/>
    <n v="1220"/>
    <s v="None"/>
    <n v="6.23"/>
    <n v="0"/>
    <n v="9.9499999999999993"/>
    <m/>
    <m/>
    <m/>
    <m/>
    <m/>
    <m/>
    <m/>
    <m/>
    <m/>
    <s v="DEER:Res:HVAC_Eff_AC"/>
    <s v="Annual"/>
    <n v="20"/>
    <m/>
  </r>
  <r>
    <x v="0"/>
    <x v="0"/>
    <s v="D20v0"/>
    <d v="2019-01-09T08:56:43"/>
    <x v="0"/>
    <x v="0"/>
    <x v="0"/>
    <x v="6"/>
    <x v="0"/>
    <x v="0"/>
    <n v="3.5"/>
    <n v="1220"/>
    <s v="None"/>
    <n v="97.8"/>
    <n v="0.127"/>
    <n v="9.84"/>
    <m/>
    <m/>
    <m/>
    <m/>
    <m/>
    <m/>
    <m/>
    <m/>
    <m/>
    <s v="DEER:Res:HVAC_Eff_AC"/>
    <s v="Annual"/>
    <n v="20"/>
    <m/>
  </r>
  <r>
    <x v="0"/>
    <x v="0"/>
    <s v="D20v0"/>
    <d v="2019-01-09T08:56:43"/>
    <x v="0"/>
    <x v="1"/>
    <x v="0"/>
    <x v="5"/>
    <x v="0"/>
    <x v="0"/>
    <n v="1.52"/>
    <n v="1130"/>
    <s v="None"/>
    <n v="16.3"/>
    <n v="1.04E-2"/>
    <n v="3.55"/>
    <m/>
    <m/>
    <m/>
    <m/>
    <m/>
    <m/>
    <m/>
    <m/>
    <m/>
    <s v="DEER:Res:HVAC_Eff_AC"/>
    <s v="Annual"/>
    <n v="20"/>
    <m/>
  </r>
  <r>
    <x v="0"/>
    <x v="0"/>
    <s v="D20v0"/>
    <d v="2019-01-09T08:56:43"/>
    <x v="0"/>
    <x v="1"/>
    <x v="0"/>
    <x v="6"/>
    <x v="1"/>
    <x v="1"/>
    <n v="1.49"/>
    <n v="1090"/>
    <s v="None"/>
    <n v="7.32"/>
    <n v="1.18E-2"/>
    <n v="2.2799999999999998"/>
    <m/>
    <m/>
    <m/>
    <m/>
    <m/>
    <m/>
    <m/>
    <m/>
    <m/>
    <s v="DEER:Res:HVAC_Eff_AC"/>
    <s v="Annual"/>
    <n v="20"/>
    <m/>
  </r>
  <r>
    <x v="0"/>
    <x v="0"/>
    <s v="D20v0"/>
    <d v="2019-01-09T08:56:43"/>
    <x v="0"/>
    <x v="1"/>
    <x v="0"/>
    <x v="6"/>
    <x v="2"/>
    <x v="1"/>
    <n v="1.49"/>
    <n v="1090"/>
    <s v="None"/>
    <n v="28"/>
    <n v="1.23E-2"/>
    <n v="0"/>
    <m/>
    <m/>
    <m/>
    <m/>
    <m/>
    <m/>
    <m/>
    <m/>
    <m/>
    <s v="DEER:Res:HVAC_Eff_AC"/>
    <s v="Annual"/>
    <n v="20"/>
    <m/>
  </r>
  <r>
    <x v="0"/>
    <x v="0"/>
    <s v="D20v0"/>
    <d v="2019-01-09T08:56:43"/>
    <x v="0"/>
    <x v="1"/>
    <x v="0"/>
    <x v="6"/>
    <x v="3"/>
    <x v="1"/>
    <n v="1.49"/>
    <n v="1090"/>
    <s v="None"/>
    <n v="1.79"/>
    <n v="0"/>
    <n v="2.2000000000000002"/>
    <m/>
    <m/>
    <m/>
    <m/>
    <m/>
    <m/>
    <m/>
    <m/>
    <m/>
    <s v="DEER:Res:HVAC_Eff_AC"/>
    <s v="Annual"/>
    <n v="20"/>
    <m/>
  </r>
  <r>
    <x v="0"/>
    <x v="0"/>
    <s v="D20v0"/>
    <d v="2019-01-09T08:56:43"/>
    <x v="0"/>
    <x v="1"/>
    <x v="0"/>
    <x v="6"/>
    <x v="0"/>
    <x v="0"/>
    <n v="1.49"/>
    <n v="1090"/>
    <s v="None"/>
    <n v="7.12"/>
    <n v="7.3800000000000003E-3"/>
    <n v="2.12"/>
    <m/>
    <m/>
    <m/>
    <m/>
    <m/>
    <m/>
    <m/>
    <m/>
    <m/>
    <s v="DEER:Res:HVAC_Eff_AC"/>
    <s v="Annual"/>
    <n v="20"/>
    <m/>
  </r>
  <r>
    <x v="0"/>
    <x v="0"/>
    <s v="D20v0"/>
    <d v="2019-01-09T08:56:43"/>
    <x v="0"/>
    <x v="2"/>
    <x v="0"/>
    <x v="2"/>
    <x v="1"/>
    <x v="1"/>
    <n v="3.4"/>
    <n v="1510"/>
    <s v="None"/>
    <n v="64.400000000000006"/>
    <n v="0.104"/>
    <n v="7.92"/>
    <m/>
    <m/>
    <m/>
    <m/>
    <m/>
    <m/>
    <m/>
    <m/>
    <m/>
    <s v="DEER:Res:HVAC_Eff_AC"/>
    <s v="Annual"/>
    <n v="20"/>
    <m/>
  </r>
  <r>
    <x v="0"/>
    <x v="0"/>
    <s v="D20v0"/>
    <d v="2019-01-09T08:56:43"/>
    <x v="0"/>
    <x v="2"/>
    <x v="0"/>
    <x v="2"/>
    <x v="2"/>
    <x v="1"/>
    <n v="3.4"/>
    <n v="1510"/>
    <s v="None"/>
    <n v="153"/>
    <n v="0.109"/>
    <n v="0"/>
    <m/>
    <m/>
    <m/>
    <m/>
    <m/>
    <m/>
    <m/>
    <m/>
    <m/>
    <s v="DEER:Res:HVAC_Eff_AC"/>
    <s v="Annual"/>
    <n v="20"/>
    <m/>
  </r>
  <r>
    <x v="0"/>
    <x v="0"/>
    <s v="D20v0"/>
    <d v="2019-01-09T08:56:43"/>
    <x v="0"/>
    <x v="2"/>
    <x v="0"/>
    <x v="2"/>
    <x v="3"/>
    <x v="1"/>
    <n v="3.4"/>
    <n v="1510"/>
    <s v="None"/>
    <n v="4.8"/>
    <n v="0"/>
    <n v="7.56"/>
    <m/>
    <m/>
    <m/>
    <m/>
    <m/>
    <m/>
    <m/>
    <m/>
    <m/>
    <s v="DEER:Res:HVAC_Eff_AC"/>
    <s v="Annual"/>
    <n v="20"/>
    <m/>
  </r>
  <r>
    <x v="0"/>
    <x v="0"/>
    <s v="D20v0"/>
    <d v="2019-01-09T08:56:43"/>
    <x v="0"/>
    <x v="2"/>
    <x v="0"/>
    <x v="2"/>
    <x v="0"/>
    <x v="0"/>
    <n v="3.4"/>
    <n v="1510"/>
    <s v="None"/>
    <n v="66.5"/>
    <n v="9.8000000000000004E-2"/>
    <n v="7.34"/>
    <m/>
    <m/>
    <m/>
    <m/>
    <m/>
    <m/>
    <m/>
    <m/>
    <m/>
    <s v="DEER:Res:HVAC_Eff_AC"/>
    <s v="Annual"/>
    <n v="20"/>
    <m/>
  </r>
  <r>
    <x v="0"/>
    <x v="0"/>
    <s v="D20v0"/>
    <d v="2019-01-09T08:56:43"/>
    <x v="0"/>
    <x v="2"/>
    <x v="0"/>
    <x v="3"/>
    <x v="1"/>
    <x v="1"/>
    <n v="3"/>
    <n v="1500"/>
    <s v="None"/>
    <n v="33.700000000000003"/>
    <n v="6.9000000000000006E-2"/>
    <n v="7.05"/>
    <m/>
    <m/>
    <m/>
    <m/>
    <m/>
    <m/>
    <m/>
    <m/>
    <m/>
    <s v="DEER:Res:HVAC_Eff_AC"/>
    <s v="Annual"/>
    <n v="20"/>
    <m/>
  </r>
  <r>
    <x v="0"/>
    <x v="0"/>
    <s v="D20v0"/>
    <d v="2019-01-09T08:56:43"/>
    <x v="0"/>
    <x v="3"/>
    <x v="0"/>
    <x v="7"/>
    <x v="3"/>
    <x v="1"/>
    <n v="2.9"/>
    <n v="1690"/>
    <s v="None"/>
    <n v="6.77"/>
    <n v="0"/>
    <n v="10.199999999999999"/>
    <m/>
    <m/>
    <m/>
    <m/>
    <m/>
    <m/>
    <m/>
    <m/>
    <m/>
    <s v="DEER:Res:HVAC_Eff_AC"/>
    <s v="Annual"/>
    <n v="20"/>
    <m/>
  </r>
  <r>
    <x v="0"/>
    <x v="0"/>
    <s v="D20v0"/>
    <d v="2019-01-09T08:56:43"/>
    <x v="0"/>
    <x v="3"/>
    <x v="0"/>
    <x v="7"/>
    <x v="0"/>
    <x v="0"/>
    <n v="2.9"/>
    <n v="1690"/>
    <s v="None"/>
    <n v="8.01"/>
    <n v="4.15E-3"/>
    <n v="10.1"/>
    <m/>
    <m/>
    <m/>
    <m/>
    <m/>
    <m/>
    <m/>
    <m/>
    <m/>
    <s v="DEER:Res:HVAC_Eff_AC"/>
    <s v="Annual"/>
    <n v="20"/>
    <m/>
  </r>
  <r>
    <x v="0"/>
    <x v="0"/>
    <s v="D20v0"/>
    <d v="2019-01-09T08:56:43"/>
    <x v="0"/>
    <x v="3"/>
    <x v="0"/>
    <x v="0"/>
    <x v="1"/>
    <x v="1"/>
    <n v="2.79"/>
    <n v="1670"/>
    <s v="None"/>
    <n v="28.2"/>
    <n v="6.0600000000000001E-2"/>
    <n v="8.61"/>
    <m/>
    <m/>
    <m/>
    <m/>
    <m/>
    <m/>
    <m/>
    <m/>
    <m/>
    <s v="DEER:Res:HVAC_Eff_AC"/>
    <s v="Annual"/>
    <n v="20"/>
    <m/>
  </r>
  <r>
    <x v="0"/>
    <x v="0"/>
    <s v="D20v0"/>
    <d v="2019-01-09T08:56:43"/>
    <x v="0"/>
    <x v="3"/>
    <x v="0"/>
    <x v="0"/>
    <x v="2"/>
    <x v="1"/>
    <n v="2.79"/>
    <n v="1670"/>
    <s v="None"/>
    <n v="122"/>
    <n v="6.2899999999999998E-2"/>
    <n v="0"/>
    <m/>
    <m/>
    <m/>
    <m/>
    <m/>
    <m/>
    <m/>
    <m/>
    <m/>
    <s v="DEER:Res:HVAC_Eff_AC"/>
    <s v="Annual"/>
    <n v="20"/>
    <m/>
  </r>
  <r>
    <x v="0"/>
    <x v="0"/>
    <s v="D20v0"/>
    <d v="2019-01-09T08:56:43"/>
    <x v="0"/>
    <x v="3"/>
    <x v="0"/>
    <x v="0"/>
    <x v="3"/>
    <x v="1"/>
    <n v="2.79"/>
    <n v="1670"/>
    <s v="None"/>
    <n v="5.7"/>
    <n v="0"/>
    <n v="8.44"/>
    <m/>
    <m/>
    <m/>
    <m/>
    <m/>
    <m/>
    <m/>
    <m/>
    <m/>
    <s v="DEER:Res:HVAC_Eff_AC"/>
    <s v="Annual"/>
    <n v="20"/>
    <m/>
  </r>
  <r>
    <x v="0"/>
    <x v="0"/>
    <s v="D20v0"/>
    <d v="2019-01-09T08:56:43"/>
    <x v="0"/>
    <x v="3"/>
    <x v="0"/>
    <x v="0"/>
    <x v="0"/>
    <x v="0"/>
    <n v="2.79"/>
    <n v="1670"/>
    <s v="None"/>
    <n v="19.8"/>
    <n v="3.1099999999999999E-2"/>
    <n v="8.2899999999999991"/>
    <m/>
    <m/>
    <m/>
    <m/>
    <m/>
    <m/>
    <m/>
    <m/>
    <m/>
    <s v="DEER:Res:HVAC_Eff_AC"/>
    <s v="Annual"/>
    <n v="20"/>
    <m/>
  </r>
  <r>
    <x v="0"/>
    <x v="0"/>
    <s v="D20v0"/>
    <d v="2019-01-09T08:56:43"/>
    <x v="0"/>
    <x v="3"/>
    <x v="0"/>
    <x v="1"/>
    <x v="1"/>
    <x v="1"/>
    <n v="3.17"/>
    <n v="1730"/>
    <s v="None"/>
    <n v="11"/>
    <n v="2.5000000000000001E-2"/>
    <n v="11.7"/>
    <m/>
    <m/>
    <m/>
    <m/>
    <m/>
    <m/>
    <m/>
    <m/>
    <m/>
    <s v="DEER:Res:HVAC_Eff_AC"/>
    <s v="Annual"/>
    <n v="20"/>
    <m/>
  </r>
  <r>
    <x v="0"/>
    <x v="0"/>
    <s v="D20v0"/>
    <d v="2019-01-09T08:56:43"/>
    <x v="0"/>
    <x v="3"/>
    <x v="0"/>
    <x v="1"/>
    <x v="2"/>
    <x v="1"/>
    <n v="3.17"/>
    <n v="1730"/>
    <s v="None"/>
    <n v="117"/>
    <n v="2.6599999999999999E-2"/>
    <n v="0"/>
    <m/>
    <m/>
    <m/>
    <m/>
    <m/>
    <m/>
    <m/>
    <m/>
    <m/>
    <s v="DEER:Res:HVAC_Eff_AC"/>
    <s v="Annual"/>
    <n v="20"/>
    <m/>
  </r>
  <r>
    <x v="0"/>
    <x v="0"/>
    <s v="D20v0"/>
    <d v="2019-01-09T08:56:43"/>
    <x v="0"/>
    <x v="3"/>
    <x v="0"/>
    <x v="1"/>
    <x v="3"/>
    <x v="1"/>
    <n v="3.17"/>
    <n v="1730"/>
    <s v="None"/>
    <n v="7.47"/>
    <n v="0"/>
    <n v="11.5"/>
    <m/>
    <m/>
    <m/>
    <m/>
    <m/>
    <m/>
    <m/>
    <m/>
    <m/>
    <s v="DEER:Res:HVAC_Eff_AC"/>
    <s v="Annual"/>
    <n v="20"/>
    <m/>
  </r>
  <r>
    <x v="0"/>
    <x v="0"/>
    <s v="D20v0"/>
    <d v="2019-01-09T08:56:43"/>
    <x v="0"/>
    <x v="3"/>
    <x v="0"/>
    <x v="1"/>
    <x v="0"/>
    <x v="0"/>
    <n v="3.17"/>
    <n v="1730"/>
    <s v="None"/>
    <n v="9.4"/>
    <n v="5.2100000000000002E-3"/>
    <n v="11.4"/>
    <m/>
    <m/>
    <m/>
    <m/>
    <m/>
    <m/>
    <m/>
    <m/>
    <m/>
    <s v="DEER:Res:HVAC_Eff_AC"/>
    <s v="Annual"/>
    <n v="20"/>
    <m/>
  </r>
  <r>
    <x v="0"/>
    <x v="0"/>
    <s v="D20v0"/>
    <d v="2019-01-09T08:56:43"/>
    <x v="0"/>
    <x v="3"/>
    <x v="0"/>
    <x v="2"/>
    <x v="1"/>
    <x v="1"/>
    <n v="3.66"/>
    <n v="1670"/>
    <s v="None"/>
    <n v="56.4"/>
    <n v="9.7199999999999995E-2"/>
    <n v="8.44"/>
    <m/>
    <m/>
    <m/>
    <m/>
    <m/>
    <m/>
    <m/>
    <m/>
    <m/>
    <s v="DEER:Res:HVAC_Eff_AC"/>
    <s v="Annual"/>
    <n v="20"/>
    <m/>
  </r>
  <r>
    <x v="0"/>
    <x v="0"/>
    <s v="D20v0"/>
    <d v="2019-01-09T08:56:43"/>
    <x v="0"/>
    <x v="3"/>
    <x v="0"/>
    <x v="2"/>
    <x v="2"/>
    <x v="1"/>
    <n v="3.66"/>
    <n v="1670"/>
    <s v="None"/>
    <n v="155"/>
    <n v="0.104"/>
    <n v="0"/>
    <m/>
    <m/>
    <m/>
    <m/>
    <m/>
    <m/>
    <m/>
    <m/>
    <m/>
    <s v="DEER:Res:HVAC_Eff_AC"/>
    <s v="Annual"/>
    <n v="20"/>
    <m/>
  </r>
  <r>
    <x v="0"/>
    <x v="0"/>
    <s v="D20v0"/>
    <d v="2019-01-09T08:56:43"/>
    <x v="0"/>
    <x v="3"/>
    <x v="0"/>
    <x v="2"/>
    <x v="3"/>
    <x v="1"/>
    <n v="3.66"/>
    <n v="1670"/>
    <s v="None"/>
    <n v="5.15"/>
    <n v="0"/>
    <n v="8.25"/>
    <m/>
    <m/>
    <m/>
    <m/>
    <m/>
    <m/>
    <m/>
    <m/>
    <m/>
    <s v="DEER:Res:HVAC_Eff_AC"/>
    <s v="Annual"/>
    <n v="20"/>
    <m/>
  </r>
  <r>
    <x v="0"/>
    <x v="0"/>
    <s v="D20v0"/>
    <d v="2019-01-09T08:56:43"/>
    <x v="0"/>
    <x v="3"/>
    <x v="0"/>
    <x v="2"/>
    <x v="0"/>
    <x v="0"/>
    <n v="3.66"/>
    <n v="1670"/>
    <s v="None"/>
    <n v="57.9"/>
    <n v="9.0899999999999995E-2"/>
    <n v="8"/>
    <m/>
    <m/>
    <m/>
    <m/>
    <m/>
    <m/>
    <m/>
    <m/>
    <m/>
    <s v="DEER:Res:HVAC_Eff_AC"/>
    <s v="Annual"/>
    <n v="20"/>
    <m/>
  </r>
  <r>
    <x v="0"/>
    <x v="0"/>
    <s v="D20v0"/>
    <d v="2019-01-09T08:56:43"/>
    <x v="0"/>
    <x v="3"/>
    <x v="0"/>
    <x v="3"/>
    <x v="1"/>
    <x v="1"/>
    <n v="3.45"/>
    <n v="1650"/>
    <s v="None"/>
    <n v="38.799999999999997"/>
    <n v="8.1500000000000003E-2"/>
    <n v="8.52"/>
    <m/>
    <m/>
    <m/>
    <m/>
    <m/>
    <m/>
    <m/>
    <m/>
    <m/>
    <s v="DEER:Res:HVAC_Eff_AC"/>
    <s v="Annual"/>
    <n v="20"/>
    <m/>
  </r>
  <r>
    <x v="0"/>
    <x v="0"/>
    <s v="D20v0"/>
    <d v="2019-01-09T08:56:43"/>
    <x v="0"/>
    <x v="3"/>
    <x v="0"/>
    <x v="3"/>
    <x v="2"/>
    <x v="1"/>
    <n v="3.45"/>
    <n v="1650"/>
    <s v="None"/>
    <n v="132"/>
    <n v="8.6900000000000005E-2"/>
    <n v="0"/>
    <m/>
    <m/>
    <m/>
    <m/>
    <m/>
    <m/>
    <m/>
    <m/>
    <m/>
    <s v="DEER:Res:HVAC_Eff_AC"/>
    <s v="Annual"/>
    <n v="20"/>
    <m/>
  </r>
  <r>
    <x v="0"/>
    <x v="0"/>
    <s v="D20v0"/>
    <d v="2019-01-09T08:56:43"/>
    <x v="0"/>
    <x v="3"/>
    <x v="0"/>
    <x v="3"/>
    <x v="3"/>
    <x v="1"/>
    <n v="3.45"/>
    <n v="1650"/>
    <s v="None"/>
    <n v="5.26"/>
    <n v="0"/>
    <n v="8.33"/>
    <m/>
    <m/>
    <m/>
    <m/>
    <m/>
    <m/>
    <m/>
    <m/>
    <m/>
    <s v="DEER:Res:HVAC_Eff_AC"/>
    <s v="Annual"/>
    <n v="20"/>
    <m/>
  </r>
  <r>
    <x v="0"/>
    <x v="0"/>
    <s v="D20v0"/>
    <d v="2019-01-09T08:56:43"/>
    <x v="0"/>
    <x v="3"/>
    <x v="0"/>
    <x v="3"/>
    <x v="0"/>
    <x v="0"/>
    <n v="3.45"/>
    <n v="1650"/>
    <s v="None"/>
    <n v="39.1"/>
    <n v="7.1800000000000003E-2"/>
    <n v="8.09"/>
    <m/>
    <m/>
    <m/>
    <m/>
    <m/>
    <m/>
    <m/>
    <m/>
    <m/>
    <s v="DEER:Res:HVAC_Eff_AC"/>
    <s v="Annual"/>
    <n v="20"/>
    <m/>
  </r>
  <r>
    <x v="0"/>
    <x v="0"/>
    <s v="D20v0"/>
    <d v="2019-01-09T08:56:43"/>
    <x v="0"/>
    <x v="3"/>
    <x v="0"/>
    <x v="4"/>
    <x v="1"/>
    <x v="1"/>
    <n v="3.49"/>
    <n v="1670"/>
    <s v="None"/>
    <n v="68.5"/>
    <n v="7.8899999999999998E-2"/>
    <n v="7.91"/>
    <m/>
    <m/>
    <m/>
    <m/>
    <m/>
    <m/>
    <m/>
    <m/>
    <m/>
    <s v="DEER:Res:HVAC_Eff_AC"/>
    <s v="Annual"/>
    <n v="20"/>
    <m/>
  </r>
  <r>
    <x v="0"/>
    <x v="0"/>
    <s v="D20v0"/>
    <d v="2019-01-09T08:56:43"/>
    <x v="0"/>
    <x v="3"/>
    <x v="0"/>
    <x v="4"/>
    <x v="2"/>
    <x v="1"/>
    <n v="3.49"/>
    <n v="1670"/>
    <s v="None"/>
    <n v="158"/>
    <n v="8.7800000000000003E-2"/>
    <n v="0"/>
    <m/>
    <m/>
    <m/>
    <m/>
    <m/>
    <m/>
    <m/>
    <m/>
    <m/>
    <s v="DEER:Res:HVAC_Eff_AC"/>
    <s v="Annual"/>
    <n v="20"/>
    <m/>
  </r>
  <r>
    <x v="0"/>
    <x v="0"/>
    <s v="D20v0"/>
    <d v="2019-01-09T08:56:43"/>
    <x v="0"/>
    <x v="3"/>
    <x v="0"/>
    <x v="4"/>
    <x v="3"/>
    <x v="1"/>
    <n v="3.49"/>
    <n v="1670"/>
    <s v="None"/>
    <n v="4.88"/>
    <n v="0"/>
    <n v="7.76"/>
    <m/>
    <m/>
    <m/>
    <m/>
    <m/>
    <m/>
    <m/>
    <m/>
    <m/>
    <s v="DEER:Res:HVAC_Eff_AC"/>
    <s v="Annual"/>
    <n v="20"/>
    <m/>
  </r>
  <r>
    <x v="0"/>
    <x v="0"/>
    <s v="D20v0"/>
    <d v="2019-01-09T08:56:43"/>
    <x v="0"/>
    <x v="3"/>
    <x v="0"/>
    <x v="4"/>
    <x v="0"/>
    <x v="0"/>
    <n v="3.49"/>
    <n v="1670"/>
    <s v="None"/>
    <n v="70.7"/>
    <n v="7.6300000000000007E-2"/>
    <n v="7.5"/>
    <m/>
    <m/>
    <m/>
    <m/>
    <m/>
    <m/>
    <m/>
    <m/>
    <m/>
    <s v="DEER:Res:HVAC_Eff_AC"/>
    <s v="Annual"/>
    <n v="20"/>
    <m/>
  </r>
  <r>
    <x v="0"/>
    <x v="0"/>
    <s v="D20v0"/>
    <d v="2019-01-09T08:56:43"/>
    <x v="0"/>
    <x v="3"/>
    <x v="0"/>
    <x v="5"/>
    <x v="1"/>
    <x v="1"/>
    <n v="3.17"/>
    <n v="1780"/>
    <s v="None"/>
    <n v="42.2"/>
    <n v="6.3399999999999998E-2"/>
    <n v="15.4"/>
    <m/>
    <m/>
    <m/>
    <m/>
    <m/>
    <m/>
    <m/>
    <m/>
    <m/>
    <s v="DEER:Res:HVAC_Eff_AC"/>
    <s v="Annual"/>
    <n v="20"/>
    <m/>
  </r>
  <r>
    <x v="0"/>
    <x v="0"/>
    <s v="D20v0"/>
    <d v="2019-01-09T08:56:43"/>
    <x v="0"/>
    <x v="3"/>
    <x v="0"/>
    <x v="5"/>
    <x v="2"/>
    <x v="1"/>
    <n v="3.17"/>
    <n v="1780"/>
    <s v="None"/>
    <n v="273"/>
    <n v="6.6799999999999998E-2"/>
    <n v="0"/>
    <m/>
    <m/>
    <m/>
    <m/>
    <m/>
    <m/>
    <m/>
    <m/>
    <m/>
    <s v="DEER:Res:HVAC_Eff_AC"/>
    <s v="Annual"/>
    <n v="20"/>
    <m/>
  </r>
  <r>
    <x v="0"/>
    <x v="0"/>
    <s v="D20v0"/>
    <d v="2019-01-09T08:56:43"/>
    <x v="0"/>
    <x v="3"/>
    <x v="0"/>
    <x v="5"/>
    <x v="3"/>
    <x v="1"/>
    <n v="3.17"/>
    <n v="1780"/>
    <s v="None"/>
    <n v="10"/>
    <n v="0"/>
    <n v="15"/>
    <m/>
    <m/>
    <m/>
    <m/>
    <m/>
    <m/>
    <m/>
    <m/>
    <m/>
    <s v="DEER:Res:HVAC_Eff_AC"/>
    <s v="Annual"/>
    <n v="20"/>
    <m/>
  </r>
  <r>
    <x v="0"/>
    <x v="0"/>
    <s v="D20v0"/>
    <d v="2019-01-09T08:56:43"/>
    <x v="1"/>
    <x v="0"/>
    <x v="0"/>
    <x v="8"/>
    <x v="2"/>
    <x v="1"/>
    <n v="3.5"/>
    <n v="1210"/>
    <s v="None"/>
    <n v="88.7"/>
    <n v="0.11899999999999999"/>
    <n v="0"/>
    <m/>
    <m/>
    <m/>
    <m/>
    <m/>
    <m/>
    <m/>
    <m/>
    <m/>
    <s v="DEER:Res:HVAC_Eff_AC"/>
    <s v="Annual"/>
    <n v="20"/>
    <m/>
  </r>
  <r>
    <x v="0"/>
    <x v="0"/>
    <s v="D20v0"/>
    <d v="2019-01-09T08:56:43"/>
    <x v="1"/>
    <x v="0"/>
    <x v="0"/>
    <x v="8"/>
    <x v="3"/>
    <x v="1"/>
    <n v="3.5"/>
    <n v="1210"/>
    <s v="None"/>
    <n v="2.15"/>
    <n v="0"/>
    <n v="3.44"/>
    <m/>
    <m/>
    <m/>
    <m/>
    <m/>
    <m/>
    <m/>
    <m/>
    <m/>
    <s v="DEER:Res:HVAC_Eff_AC"/>
    <s v="Annual"/>
    <n v="20"/>
    <m/>
  </r>
  <r>
    <x v="0"/>
    <x v="0"/>
    <s v="D20v0"/>
    <d v="2019-01-09T08:56:43"/>
    <x v="1"/>
    <x v="0"/>
    <x v="0"/>
    <x v="8"/>
    <x v="0"/>
    <x v="0"/>
    <n v="3.5"/>
    <n v="1210"/>
    <s v="None"/>
    <n v="17"/>
    <n v="0.03"/>
    <n v="3.42"/>
    <m/>
    <m/>
    <m/>
    <m/>
    <m/>
    <m/>
    <m/>
    <m/>
    <m/>
    <s v="DEER:Res:HVAC_Eff_AC"/>
    <s v="Annual"/>
    <n v="20"/>
    <m/>
  </r>
  <r>
    <x v="0"/>
    <x v="0"/>
    <s v="D20v0"/>
    <d v="2019-01-09T08:56:43"/>
    <x v="1"/>
    <x v="0"/>
    <x v="0"/>
    <x v="9"/>
    <x v="1"/>
    <x v="1"/>
    <n v="3.5"/>
    <n v="1210"/>
    <s v="None"/>
    <n v="71.599999999999994"/>
    <n v="8.7999999999999995E-2"/>
    <n v="3.61"/>
    <m/>
    <m/>
    <m/>
    <m/>
    <m/>
    <m/>
    <m/>
    <m/>
    <m/>
    <s v="DEER:Res:HVAC_Eff_AC"/>
    <s v="Annual"/>
    <n v="20"/>
    <m/>
  </r>
  <r>
    <x v="0"/>
    <x v="0"/>
    <s v="D20v0"/>
    <d v="2019-01-09T08:56:43"/>
    <x v="1"/>
    <x v="0"/>
    <x v="0"/>
    <x v="9"/>
    <x v="2"/>
    <x v="1"/>
    <n v="3.5"/>
    <n v="1210"/>
    <s v="None"/>
    <n v="107"/>
    <n v="9.4399999999999998E-2"/>
    <n v="0"/>
    <m/>
    <m/>
    <m/>
    <m/>
    <m/>
    <m/>
    <m/>
    <m/>
    <m/>
    <s v="DEER:Res:HVAC_Eff_AC"/>
    <s v="Annual"/>
    <n v="20"/>
    <m/>
  </r>
  <r>
    <x v="0"/>
    <x v="0"/>
    <s v="D20v0"/>
    <d v="2019-01-09T08:56:43"/>
    <x v="1"/>
    <x v="0"/>
    <x v="0"/>
    <x v="9"/>
    <x v="3"/>
    <x v="1"/>
    <n v="3.5"/>
    <n v="1210"/>
    <s v="None"/>
    <n v="2.0299999999999998"/>
    <n v="0"/>
    <n v="3.28"/>
    <m/>
    <m/>
    <m/>
    <m/>
    <m/>
    <m/>
    <m/>
    <m/>
    <m/>
    <s v="DEER:Res:HVAC_Eff_AC"/>
    <s v="Annual"/>
    <n v="20"/>
    <m/>
  </r>
  <r>
    <x v="0"/>
    <x v="0"/>
    <s v="D20v0"/>
    <d v="2019-01-09T08:56:43"/>
    <x v="1"/>
    <x v="0"/>
    <x v="0"/>
    <x v="9"/>
    <x v="0"/>
    <x v="0"/>
    <n v="3.5"/>
    <n v="1210"/>
    <s v="None"/>
    <n v="62.3"/>
    <n v="7.2300000000000003E-2"/>
    <n v="3.18"/>
    <m/>
    <m/>
    <m/>
    <m/>
    <m/>
    <m/>
    <m/>
    <m/>
    <m/>
    <s v="DEER:Res:HVAC_Eff_AC"/>
    <s v="Annual"/>
    <n v="20"/>
    <m/>
  </r>
  <r>
    <x v="0"/>
    <x v="0"/>
    <s v="D20v0"/>
    <d v="2019-01-09T08:56:43"/>
    <x v="1"/>
    <x v="0"/>
    <x v="0"/>
    <x v="10"/>
    <x v="1"/>
    <x v="1"/>
    <n v="3.5"/>
    <n v="1210"/>
    <s v="None"/>
    <n v="110"/>
    <n v="0.17799999999999999"/>
    <n v="5.71"/>
    <m/>
    <m/>
    <m/>
    <m/>
    <m/>
    <m/>
    <m/>
    <m/>
    <m/>
    <s v="DEER:Res:HVAC_Eff_AC"/>
    <s v="Annual"/>
    <n v="20"/>
    <m/>
  </r>
  <r>
    <x v="0"/>
    <x v="0"/>
    <s v="D20v0"/>
    <d v="2019-01-09T08:56:43"/>
    <x v="1"/>
    <x v="0"/>
    <x v="0"/>
    <x v="10"/>
    <x v="2"/>
    <x v="1"/>
    <n v="3.5"/>
    <n v="1210"/>
    <s v="None"/>
    <n v="164"/>
    <n v="0.189"/>
    <n v="0"/>
    <m/>
    <m/>
    <m/>
    <m/>
    <m/>
    <m/>
    <m/>
    <m/>
    <m/>
    <s v="DEER:Res:HVAC_Eff_AC"/>
    <s v="Annual"/>
    <n v="20"/>
    <m/>
  </r>
  <r>
    <x v="0"/>
    <x v="0"/>
    <s v="D20v0"/>
    <d v="2019-01-09T08:56:43"/>
    <x v="1"/>
    <x v="0"/>
    <x v="0"/>
    <x v="10"/>
    <x v="3"/>
    <x v="1"/>
    <n v="3.5"/>
    <n v="1210"/>
    <s v="None"/>
    <n v="3.21"/>
    <n v="0"/>
    <n v="5.1100000000000003"/>
    <m/>
    <m/>
    <m/>
    <m/>
    <m/>
    <m/>
    <m/>
    <m/>
    <m/>
    <s v="DEER:Res:HVAC_Eff_AC"/>
    <s v="Annual"/>
    <n v="20"/>
    <m/>
  </r>
  <r>
    <x v="0"/>
    <x v="0"/>
    <s v="D20v0"/>
    <d v="2019-01-09T08:56:43"/>
    <x v="1"/>
    <x v="0"/>
    <x v="0"/>
    <x v="10"/>
    <x v="0"/>
    <x v="0"/>
    <n v="3.5"/>
    <n v="1210"/>
    <s v="None"/>
    <n v="98.5"/>
    <n v="0.15"/>
    <n v="5.01"/>
    <m/>
    <m/>
    <m/>
    <m/>
    <m/>
    <m/>
    <m/>
    <m/>
    <m/>
    <s v="DEER:Res:HVAC_Eff_AC"/>
    <s v="Annual"/>
    <n v="20"/>
    <m/>
  </r>
  <r>
    <x v="0"/>
    <x v="0"/>
    <s v="D20v0"/>
    <d v="2019-01-09T08:56:43"/>
    <x v="1"/>
    <x v="0"/>
    <x v="0"/>
    <x v="11"/>
    <x v="1"/>
    <x v="1"/>
    <n v="3.5"/>
    <n v="1220"/>
    <s v="None"/>
    <n v="102"/>
    <n v="0.14499999999999999"/>
    <n v="5.49"/>
    <m/>
    <m/>
    <m/>
    <m/>
    <m/>
    <m/>
    <m/>
    <m/>
    <m/>
    <s v="DEER:Res:HVAC_Eff_AC"/>
    <s v="Annual"/>
    <n v="20"/>
    <m/>
  </r>
  <r>
    <x v="0"/>
    <x v="0"/>
    <s v="D20v0"/>
    <d v="2019-01-09T08:56:43"/>
    <x v="1"/>
    <x v="0"/>
    <x v="0"/>
    <x v="11"/>
    <x v="2"/>
    <x v="1"/>
    <n v="3.5"/>
    <n v="1220"/>
    <s v="None"/>
    <n v="158"/>
    <n v="0.153"/>
    <n v="0"/>
    <m/>
    <m/>
    <m/>
    <m/>
    <m/>
    <m/>
    <m/>
    <m/>
    <m/>
    <s v="DEER:Res:HVAC_Eff_AC"/>
    <s v="Annual"/>
    <n v="20"/>
    <m/>
  </r>
  <r>
    <x v="0"/>
    <x v="0"/>
    <s v="D20v0"/>
    <d v="2019-01-09T08:56:43"/>
    <x v="1"/>
    <x v="0"/>
    <x v="0"/>
    <x v="11"/>
    <x v="3"/>
    <x v="1"/>
    <n v="3.5"/>
    <n v="1220"/>
    <s v="None"/>
    <n v="3.05"/>
    <n v="0"/>
    <n v="4.8899999999999997"/>
    <m/>
    <m/>
    <m/>
    <m/>
    <m/>
    <m/>
    <m/>
    <m/>
    <m/>
    <s v="DEER:Res:HVAC_Eff_AC"/>
    <s v="Annual"/>
    <n v="20"/>
    <m/>
  </r>
  <r>
    <x v="0"/>
    <x v="0"/>
    <s v="D20v0"/>
    <d v="2019-01-09T08:56:43"/>
    <x v="1"/>
    <x v="0"/>
    <x v="0"/>
    <x v="11"/>
    <x v="0"/>
    <x v="0"/>
    <n v="3.5"/>
    <n v="1220"/>
    <s v="None"/>
    <n v="105"/>
    <n v="0.14000000000000001"/>
    <n v="4.8099999999999996"/>
    <m/>
    <m/>
    <m/>
    <m/>
    <m/>
    <m/>
    <m/>
    <m/>
    <m/>
    <s v="DEER:Res:HVAC_Eff_AC"/>
    <s v="Annual"/>
    <n v="20"/>
    <m/>
  </r>
  <r>
    <x v="0"/>
    <x v="0"/>
    <s v="D20v0"/>
    <d v="2019-01-09T08:56:43"/>
    <x v="1"/>
    <x v="0"/>
    <x v="0"/>
    <x v="4"/>
    <x v="1"/>
    <x v="1"/>
    <n v="3.5"/>
    <n v="1210"/>
    <s v="None"/>
    <n v="149"/>
    <n v="0.156"/>
    <n v="8.7799999999999994"/>
    <m/>
    <m/>
    <m/>
    <m/>
    <m/>
    <m/>
    <m/>
    <m/>
    <m/>
    <s v="DEER:Res:HVAC_Eff_AC"/>
    <s v="Annual"/>
    <n v="20"/>
    <m/>
  </r>
  <r>
    <x v="0"/>
    <x v="0"/>
    <s v="D20v0"/>
    <d v="2019-01-09T08:56:43"/>
    <x v="1"/>
    <x v="0"/>
    <x v="0"/>
    <x v="4"/>
    <x v="2"/>
    <x v="1"/>
    <n v="3.5"/>
    <n v="1210"/>
    <s v="None"/>
    <n v="239"/>
    <n v="0.16900000000000001"/>
    <n v="0"/>
    <m/>
    <m/>
    <m/>
    <m/>
    <m/>
    <m/>
    <m/>
    <m/>
    <m/>
    <s v="DEER:Res:HVAC_Eff_AC"/>
    <s v="Annual"/>
    <n v="20"/>
    <m/>
  </r>
  <r>
    <x v="0"/>
    <x v="0"/>
    <s v="D20v0"/>
    <d v="2019-01-09T08:56:43"/>
    <x v="1"/>
    <x v="0"/>
    <x v="0"/>
    <x v="4"/>
    <x v="3"/>
    <x v="1"/>
    <n v="3.5"/>
    <n v="1210"/>
    <s v="None"/>
    <n v="4.91"/>
    <n v="0"/>
    <n v="7.88"/>
    <m/>
    <m/>
    <m/>
    <m/>
    <m/>
    <m/>
    <m/>
    <m/>
    <m/>
    <s v="DEER:Res:HVAC_Eff_AC"/>
    <s v="Annual"/>
    <n v="20"/>
    <m/>
  </r>
  <r>
    <x v="0"/>
    <x v="0"/>
    <s v="D20v0"/>
    <d v="2019-01-09T08:56:43"/>
    <x v="1"/>
    <x v="0"/>
    <x v="0"/>
    <x v="4"/>
    <x v="0"/>
    <x v="0"/>
    <n v="3.5"/>
    <n v="1210"/>
    <s v="None"/>
    <n v="160"/>
    <n v="0.157"/>
    <n v="7.68"/>
    <m/>
    <m/>
    <m/>
    <m/>
    <m/>
    <m/>
    <m/>
    <m/>
    <m/>
    <s v="DEER:Res:HVAC_Eff_AC"/>
    <s v="Annual"/>
    <n v="20"/>
    <m/>
  </r>
  <r>
    <x v="0"/>
    <x v="0"/>
    <s v="D20v0"/>
    <d v="2019-01-09T08:56:43"/>
    <x v="1"/>
    <x v="0"/>
    <x v="0"/>
    <x v="12"/>
    <x v="1"/>
    <x v="1"/>
    <n v="3.5"/>
    <n v="1220"/>
    <s v="None"/>
    <n v="176"/>
    <n v="0.17299999999999999"/>
    <n v="11.3"/>
    <m/>
    <m/>
    <m/>
    <m/>
    <m/>
    <m/>
    <m/>
    <m/>
    <m/>
    <s v="DEER:Res:HVAC_Eff_AC"/>
    <s v="Annual"/>
    <n v="20"/>
    <m/>
  </r>
  <r>
    <x v="0"/>
    <x v="0"/>
    <s v="D20v0"/>
    <d v="2019-01-09T08:56:43"/>
    <x v="1"/>
    <x v="0"/>
    <x v="0"/>
    <x v="12"/>
    <x v="2"/>
    <x v="1"/>
    <n v="3.5"/>
    <n v="1220"/>
    <s v="None"/>
    <n v="308"/>
    <n v="0.183"/>
    <n v="0"/>
    <m/>
    <m/>
    <m/>
    <m/>
    <m/>
    <m/>
    <m/>
    <m/>
    <m/>
    <s v="DEER:Res:HVAC_Eff_AC"/>
    <s v="Annual"/>
    <n v="20"/>
    <m/>
  </r>
  <r>
    <x v="0"/>
    <x v="0"/>
    <s v="D20v0"/>
    <d v="2019-01-09T08:56:43"/>
    <x v="1"/>
    <x v="0"/>
    <x v="0"/>
    <x v="12"/>
    <x v="3"/>
    <x v="1"/>
    <n v="3.5"/>
    <n v="1220"/>
    <s v="None"/>
    <n v="6.14"/>
    <n v="0"/>
    <n v="9.76"/>
    <m/>
    <m/>
    <m/>
    <m/>
    <m/>
    <m/>
    <m/>
    <m/>
    <m/>
    <s v="DEER:Res:HVAC_Eff_AC"/>
    <s v="Annual"/>
    <n v="20"/>
    <m/>
  </r>
  <r>
    <x v="0"/>
    <x v="0"/>
    <s v="D20v0"/>
    <d v="2019-01-09T08:56:43"/>
    <x v="1"/>
    <x v="0"/>
    <x v="0"/>
    <x v="12"/>
    <x v="0"/>
    <x v="0"/>
    <n v="3.5"/>
    <n v="1220"/>
    <s v="None"/>
    <n v="182"/>
    <n v="0.16500000000000001"/>
    <n v="9.85"/>
    <m/>
    <m/>
    <m/>
    <m/>
    <m/>
    <m/>
    <m/>
    <m/>
    <m/>
    <s v="DEER:Res:HVAC_Eff_AC"/>
    <s v="Annual"/>
    <n v="20"/>
    <m/>
  </r>
  <r>
    <x v="0"/>
    <x v="0"/>
    <s v="D20v0"/>
    <d v="2019-01-09T08:56:43"/>
    <x v="1"/>
    <x v="0"/>
    <x v="0"/>
    <x v="13"/>
    <x v="1"/>
    <x v="1"/>
    <n v="3.5"/>
    <n v="1220"/>
    <s v="None"/>
    <n v="232"/>
    <n v="0.16900000000000001"/>
    <n v="3.77"/>
    <m/>
    <m/>
    <m/>
    <m/>
    <m/>
    <m/>
    <m/>
    <m/>
    <m/>
    <s v="DEER:Res:HVAC_Eff_AC"/>
    <s v="Annual"/>
    <n v="20"/>
    <m/>
  </r>
  <r>
    <x v="0"/>
    <x v="0"/>
    <s v="D20v0"/>
    <d v="2019-01-09T08:56:43"/>
    <x v="1"/>
    <x v="0"/>
    <x v="0"/>
    <x v="13"/>
    <x v="2"/>
    <x v="1"/>
    <n v="3.5"/>
    <n v="1220"/>
    <s v="None"/>
    <n v="269"/>
    <n v="0.17499999999999999"/>
    <n v="0"/>
    <m/>
    <m/>
    <m/>
    <m/>
    <m/>
    <m/>
    <m/>
    <m/>
    <m/>
    <s v="DEER:Res:HVAC_Eff_AC"/>
    <s v="Annual"/>
    <n v="20"/>
    <m/>
  </r>
  <r>
    <x v="0"/>
    <x v="0"/>
    <s v="D20v0"/>
    <d v="2019-01-09T08:56:43"/>
    <x v="1"/>
    <x v="0"/>
    <x v="0"/>
    <x v="13"/>
    <x v="3"/>
    <x v="1"/>
    <n v="3.5"/>
    <n v="1220"/>
    <s v="None"/>
    <n v="2.11"/>
    <n v="0"/>
    <n v="3.34"/>
    <m/>
    <m/>
    <m/>
    <m/>
    <m/>
    <m/>
    <m/>
    <m/>
    <m/>
    <s v="DEER:Res:HVAC_Eff_AC"/>
    <s v="Annual"/>
    <n v="20"/>
    <m/>
  </r>
  <r>
    <x v="0"/>
    <x v="0"/>
    <s v="D20v0"/>
    <d v="2019-01-09T08:56:43"/>
    <x v="1"/>
    <x v="0"/>
    <x v="0"/>
    <x v="13"/>
    <x v="0"/>
    <x v="0"/>
    <n v="3.5"/>
    <n v="1220"/>
    <s v="None"/>
    <n v="237"/>
    <n v="0.17"/>
    <n v="3.3"/>
    <m/>
    <m/>
    <m/>
    <m/>
    <m/>
    <m/>
    <m/>
    <m/>
    <m/>
    <s v="DEER:Res:HVAC_Eff_AC"/>
    <s v="Annual"/>
    <n v="20"/>
    <m/>
  </r>
  <r>
    <x v="0"/>
    <x v="0"/>
    <s v="D20v0"/>
    <d v="2019-01-09T08:56:43"/>
    <x v="1"/>
    <x v="0"/>
    <x v="0"/>
    <x v="5"/>
    <x v="1"/>
    <x v="1"/>
    <n v="3.5"/>
    <n v="1230"/>
    <s v="None"/>
    <n v="68.400000000000006"/>
    <n v="8.4699999999999998E-2"/>
    <n v="23.5"/>
    <m/>
    <m/>
    <m/>
    <m/>
    <m/>
    <m/>
    <m/>
    <m/>
    <m/>
    <s v="DEER:Res:HVAC_Eff_AC"/>
    <s v="Annual"/>
    <n v="20"/>
    <m/>
  </r>
  <r>
    <x v="0"/>
    <x v="0"/>
    <s v="D20v0"/>
    <d v="2019-01-09T08:56:43"/>
    <x v="1"/>
    <x v="0"/>
    <x v="0"/>
    <x v="5"/>
    <x v="2"/>
    <x v="1"/>
    <n v="3.5"/>
    <n v="1230"/>
    <s v="None"/>
    <n v="361"/>
    <n v="9.3299999999999994E-2"/>
    <n v="0"/>
    <m/>
    <m/>
    <m/>
    <m/>
    <m/>
    <m/>
    <m/>
    <m/>
    <m/>
    <s v="DEER:Res:HVAC_Eff_AC"/>
    <s v="Annual"/>
    <n v="20"/>
    <m/>
  </r>
  <r>
    <x v="0"/>
    <x v="0"/>
    <s v="D20v0"/>
    <d v="2019-01-09T08:56:43"/>
    <x v="1"/>
    <x v="0"/>
    <x v="0"/>
    <x v="5"/>
    <x v="3"/>
    <x v="1"/>
    <n v="3.5"/>
    <n v="1230"/>
    <s v="None"/>
    <n v="12.8"/>
    <n v="0"/>
    <n v="20.3"/>
    <m/>
    <m/>
    <m/>
    <m/>
    <m/>
    <m/>
    <m/>
    <m/>
    <m/>
    <s v="DEER:Res:HVAC_Eff_AC"/>
    <s v="Annual"/>
    <n v="20"/>
    <m/>
  </r>
  <r>
    <x v="0"/>
    <x v="0"/>
    <s v="D20v0"/>
    <d v="2019-01-09T08:56:43"/>
    <x v="1"/>
    <x v="0"/>
    <x v="0"/>
    <x v="5"/>
    <x v="0"/>
    <x v="0"/>
    <n v="3.5"/>
    <n v="1230"/>
    <s v="None"/>
    <n v="105"/>
    <n v="8.5699999999999998E-2"/>
    <n v="20.5"/>
    <m/>
    <m/>
    <m/>
    <m/>
    <m/>
    <m/>
    <m/>
    <m/>
    <m/>
    <s v="DEER:Res:HVAC_Eff_AC"/>
    <s v="Annual"/>
    <n v="20"/>
    <m/>
  </r>
  <r>
    <x v="0"/>
    <x v="0"/>
    <s v="D20v0"/>
    <d v="2019-01-09T08:56:43"/>
    <x v="1"/>
    <x v="0"/>
    <x v="0"/>
    <x v="6"/>
    <x v="1"/>
    <x v="1"/>
    <n v="3.5"/>
    <n v="1220"/>
    <s v="None"/>
    <n v="102"/>
    <n v="0.13500000000000001"/>
    <n v="7.46"/>
    <m/>
    <m/>
    <m/>
    <m/>
    <m/>
    <m/>
    <m/>
    <m/>
    <m/>
    <s v="DEER:Res:HVAC_Eff_AC"/>
    <s v="Annual"/>
    <n v="20"/>
    <m/>
  </r>
  <r>
    <x v="0"/>
    <x v="0"/>
    <s v="D20v0"/>
    <d v="2019-01-09T08:56:43"/>
    <x v="1"/>
    <x v="0"/>
    <x v="0"/>
    <x v="6"/>
    <x v="2"/>
    <x v="1"/>
    <n v="3.5"/>
    <n v="1220"/>
    <s v="None"/>
    <n v="184"/>
    <n v="0.14499999999999999"/>
    <n v="0"/>
    <m/>
    <m/>
    <m/>
    <m/>
    <m/>
    <m/>
    <m/>
    <m/>
    <m/>
    <s v="DEER:Res:HVAC_Eff_AC"/>
    <s v="Annual"/>
    <n v="20"/>
    <m/>
  </r>
  <r>
    <x v="0"/>
    <x v="0"/>
    <s v="D20v0"/>
    <d v="2019-01-09T08:56:43"/>
    <x v="1"/>
    <x v="0"/>
    <x v="0"/>
    <x v="6"/>
    <x v="3"/>
    <x v="1"/>
    <n v="3.5"/>
    <n v="1220"/>
    <s v="None"/>
    <n v="4.13"/>
    <n v="0"/>
    <n v="6.58"/>
    <m/>
    <m/>
    <m/>
    <m/>
    <m/>
    <m/>
    <m/>
    <m/>
    <m/>
    <s v="DEER:Res:HVAC_Eff_AC"/>
    <s v="Annual"/>
    <n v="20"/>
    <m/>
  </r>
  <r>
    <x v="0"/>
    <x v="0"/>
    <s v="D20v0"/>
    <d v="2019-01-09T08:56:43"/>
    <x v="1"/>
    <x v="0"/>
    <x v="0"/>
    <x v="6"/>
    <x v="0"/>
    <x v="0"/>
    <n v="3.5"/>
    <n v="1220"/>
    <s v="None"/>
    <n v="101"/>
    <n v="0.11799999999999999"/>
    <n v="6.54"/>
    <m/>
    <m/>
    <m/>
    <m/>
    <m/>
    <m/>
    <m/>
    <m/>
    <m/>
    <s v="DEER:Res:HVAC_Eff_AC"/>
    <s v="Annual"/>
    <n v="20"/>
    <m/>
  </r>
  <r>
    <x v="0"/>
    <x v="0"/>
    <s v="D20v0"/>
    <d v="2019-01-09T08:56:43"/>
    <x v="1"/>
    <x v="1"/>
    <x v="0"/>
    <x v="12"/>
    <x v="2"/>
    <x v="1"/>
    <n v="2.35"/>
    <n v="1390"/>
    <s v="None"/>
    <n v="45.1"/>
    <n v="1.9599999999999999E-2"/>
    <n v="0"/>
    <m/>
    <m/>
    <m/>
    <m/>
    <m/>
    <m/>
    <m/>
    <m/>
    <m/>
    <s v="DEER:Res:HVAC_Eff_AC"/>
    <s v="Annual"/>
    <n v="20"/>
    <m/>
  </r>
  <r>
    <x v="0"/>
    <x v="0"/>
    <s v="D20v0"/>
    <d v="2019-01-09T08:56:43"/>
    <x v="1"/>
    <x v="1"/>
    <x v="0"/>
    <x v="12"/>
    <x v="3"/>
    <x v="1"/>
    <n v="2.35"/>
    <n v="1390"/>
    <s v="None"/>
    <n v="1.26"/>
    <n v="0"/>
    <n v="1.75"/>
    <m/>
    <m/>
    <m/>
    <m/>
    <m/>
    <m/>
    <m/>
    <m/>
    <m/>
    <s v="DEER:Res:HVAC_Eff_AC"/>
    <s v="Annual"/>
    <n v="20"/>
    <m/>
  </r>
  <r>
    <x v="0"/>
    <x v="0"/>
    <s v="D20v0"/>
    <d v="2019-01-09T08:56:43"/>
    <x v="1"/>
    <x v="1"/>
    <x v="0"/>
    <x v="12"/>
    <x v="0"/>
    <x v="0"/>
    <n v="2.35"/>
    <n v="1390"/>
    <s v="None"/>
    <n v="27.3"/>
    <n v="1.9199999999999998E-2"/>
    <n v="1.59"/>
    <m/>
    <m/>
    <m/>
    <m/>
    <m/>
    <m/>
    <m/>
    <m/>
    <m/>
    <s v="DEER:Res:HVAC_Eff_AC"/>
    <s v="Annual"/>
    <n v="20"/>
    <m/>
  </r>
  <r>
    <x v="0"/>
    <x v="0"/>
    <s v="D20v0"/>
    <d v="2019-01-09T08:56:43"/>
    <x v="1"/>
    <x v="1"/>
    <x v="0"/>
    <x v="13"/>
    <x v="1"/>
    <x v="1"/>
    <n v="2.42"/>
    <n v="1390"/>
    <s v="None"/>
    <n v="35.5"/>
    <n v="2.12E-2"/>
    <n v="0.79500000000000004"/>
    <m/>
    <m/>
    <m/>
    <m/>
    <m/>
    <m/>
    <m/>
    <m/>
    <m/>
    <s v="DEER:Res:HVAC_Eff_AC"/>
    <s v="Annual"/>
    <n v="20"/>
    <m/>
  </r>
  <r>
    <x v="0"/>
    <x v="0"/>
    <s v="D20v0"/>
    <d v="2019-01-09T08:56:43"/>
    <x v="1"/>
    <x v="1"/>
    <x v="0"/>
    <x v="13"/>
    <x v="2"/>
    <x v="1"/>
    <n v="2.42"/>
    <n v="1390"/>
    <s v="None"/>
    <n v="42.7"/>
    <n v="2.1600000000000001E-2"/>
    <n v="0"/>
    <m/>
    <m/>
    <m/>
    <m/>
    <m/>
    <m/>
    <m/>
    <m/>
    <m/>
    <s v="DEER:Res:HVAC_Eff_AC"/>
    <s v="Annual"/>
    <n v="20"/>
    <m/>
  </r>
  <r>
    <x v="0"/>
    <x v="0"/>
    <s v="D20v0"/>
    <d v="2019-01-09T08:56:43"/>
    <x v="1"/>
    <x v="1"/>
    <x v="0"/>
    <x v="13"/>
    <x v="3"/>
    <x v="1"/>
    <n v="2.42"/>
    <n v="1390"/>
    <s v="None"/>
    <n v="0.55700000000000005"/>
    <n v="0"/>
    <n v="0.76500000000000001"/>
    <m/>
    <m/>
    <m/>
    <m/>
    <m/>
    <m/>
    <m/>
    <m/>
    <m/>
    <s v="DEER:Res:HVAC_Eff_AC"/>
    <s v="Annual"/>
    <n v="20"/>
    <m/>
  </r>
  <r>
    <x v="0"/>
    <x v="0"/>
    <s v="D20v0"/>
    <d v="2019-01-09T08:56:43"/>
    <x v="1"/>
    <x v="1"/>
    <x v="0"/>
    <x v="13"/>
    <x v="0"/>
    <x v="0"/>
    <n v="2.42"/>
    <n v="1390"/>
    <s v="None"/>
    <n v="36.1"/>
    <n v="2.1000000000000001E-2"/>
    <n v="0.69499999999999995"/>
    <m/>
    <m/>
    <m/>
    <m/>
    <m/>
    <m/>
    <m/>
    <m/>
    <m/>
    <s v="DEER:Res:HVAC_Eff_AC"/>
    <s v="Annual"/>
    <n v="20"/>
    <m/>
  </r>
  <r>
    <x v="0"/>
    <x v="0"/>
    <s v="D20v0"/>
    <d v="2019-01-09T08:56:43"/>
    <x v="1"/>
    <x v="1"/>
    <x v="0"/>
    <x v="5"/>
    <x v="1"/>
    <x v="1"/>
    <n v="1.46"/>
    <n v="1110"/>
    <s v="None"/>
    <n v="13.7"/>
    <n v="1.37E-2"/>
    <n v="3.99"/>
    <m/>
    <m/>
    <m/>
    <m/>
    <m/>
    <m/>
    <m/>
    <m/>
    <m/>
    <s v="DEER:Res:HVAC_Eff_AC"/>
    <s v="Annual"/>
    <n v="20"/>
    <m/>
  </r>
  <r>
    <x v="0"/>
    <x v="0"/>
    <s v="D20v0"/>
    <d v="2019-01-09T08:56:43"/>
    <x v="1"/>
    <x v="1"/>
    <x v="0"/>
    <x v="5"/>
    <x v="2"/>
    <x v="1"/>
    <n v="1.46"/>
    <n v="1110"/>
    <s v="None"/>
    <n v="67.3"/>
    <n v="1.47E-2"/>
    <n v="0"/>
    <m/>
    <m/>
    <m/>
    <m/>
    <m/>
    <m/>
    <m/>
    <m/>
    <m/>
    <s v="DEER:Res:HVAC_Eff_AC"/>
    <s v="Annual"/>
    <n v="20"/>
    <m/>
  </r>
  <r>
    <x v="0"/>
    <x v="0"/>
    <s v="D20v0"/>
    <d v="2019-01-09T08:56:43"/>
    <x v="1"/>
    <x v="1"/>
    <x v="0"/>
    <x v="5"/>
    <x v="3"/>
    <x v="1"/>
    <n v="1.46"/>
    <n v="1110"/>
    <s v="None"/>
    <n v="3.17"/>
    <n v="0"/>
    <n v="3.84"/>
    <m/>
    <m/>
    <m/>
    <m/>
    <m/>
    <m/>
    <m/>
    <m/>
    <m/>
    <s v="DEER:Res:HVAC_Eff_AC"/>
    <s v="Annual"/>
    <n v="20"/>
    <m/>
  </r>
  <r>
    <x v="0"/>
    <x v="0"/>
    <s v="D20v0"/>
    <d v="2019-01-09T08:56:43"/>
    <x v="1"/>
    <x v="1"/>
    <x v="0"/>
    <x v="5"/>
    <x v="0"/>
    <x v="0"/>
    <n v="1.46"/>
    <n v="1110"/>
    <s v="None"/>
    <n v="16.5"/>
    <n v="1.0699999999999999E-2"/>
    <n v="3.57"/>
    <m/>
    <m/>
    <m/>
    <m/>
    <m/>
    <m/>
    <m/>
    <m/>
    <m/>
    <s v="DEER:Res:HVAC_Eff_AC"/>
    <s v="Annual"/>
    <n v="20"/>
    <m/>
  </r>
  <r>
    <x v="0"/>
    <x v="0"/>
    <s v="D20v0"/>
    <d v="2019-01-09T08:56:43"/>
    <x v="1"/>
    <x v="1"/>
    <x v="0"/>
    <x v="6"/>
    <x v="1"/>
    <x v="1"/>
    <n v="1.71"/>
    <n v="1200"/>
    <s v="None"/>
    <n v="12.6"/>
    <n v="1.4800000000000001E-2"/>
    <n v="1.43"/>
    <m/>
    <m/>
    <m/>
    <m/>
    <m/>
    <m/>
    <m/>
    <m/>
    <m/>
    <s v="DEER:Res:HVAC_Eff_AC"/>
    <s v="Annual"/>
    <n v="20"/>
    <m/>
  </r>
  <r>
    <x v="0"/>
    <x v="0"/>
    <s v="D20v0"/>
    <d v="2019-01-09T08:56:43"/>
    <x v="1"/>
    <x v="1"/>
    <x v="0"/>
    <x v="6"/>
    <x v="2"/>
    <x v="1"/>
    <n v="1.71"/>
    <n v="1200"/>
    <s v="None"/>
    <n v="24.9"/>
    <n v="1.5100000000000001E-2"/>
    <n v="0"/>
    <m/>
    <m/>
    <m/>
    <m/>
    <m/>
    <m/>
    <m/>
    <m/>
    <m/>
    <s v="DEER:Res:HVAC_Eff_AC"/>
    <s v="Annual"/>
    <n v="20"/>
    <m/>
  </r>
  <r>
    <x v="0"/>
    <x v="0"/>
    <s v="D20v0"/>
    <d v="2019-01-09T08:56:43"/>
    <x v="1"/>
    <x v="1"/>
    <x v="0"/>
    <x v="6"/>
    <x v="3"/>
    <x v="1"/>
    <n v="1.71"/>
    <n v="1200"/>
    <s v="None"/>
    <n v="1.07"/>
    <n v="0"/>
    <n v="1.37"/>
    <m/>
    <m/>
    <m/>
    <m/>
    <m/>
    <m/>
    <m/>
    <m/>
    <m/>
    <s v="DEER:Res:HVAC_Eff_AC"/>
    <s v="Annual"/>
    <n v="20"/>
    <m/>
  </r>
  <r>
    <x v="0"/>
    <x v="0"/>
    <s v="D20v0"/>
    <d v="2019-01-09T08:56:43"/>
    <x v="1"/>
    <x v="1"/>
    <x v="0"/>
    <x v="6"/>
    <x v="0"/>
    <x v="0"/>
    <n v="1.71"/>
    <n v="1200"/>
    <s v="None"/>
    <n v="10.199999999999999"/>
    <n v="9.75E-3"/>
    <n v="1.29"/>
    <m/>
    <m/>
    <m/>
    <m/>
    <m/>
    <m/>
    <m/>
    <m/>
    <m/>
    <s v="DEER:Res:HVAC_Eff_AC"/>
    <s v="Annual"/>
    <n v="20"/>
    <m/>
  </r>
  <r>
    <x v="0"/>
    <x v="0"/>
    <s v="D20v0"/>
    <d v="2019-01-09T08:56:43"/>
    <x v="1"/>
    <x v="3"/>
    <x v="0"/>
    <x v="10"/>
    <x v="0"/>
    <x v="0"/>
    <n v="3.49"/>
    <n v="1700"/>
    <s v="None"/>
    <n v="46.7"/>
    <n v="8.6400000000000005E-2"/>
    <n v="5.0199999999999996"/>
    <m/>
    <m/>
    <m/>
    <m/>
    <m/>
    <m/>
    <m/>
    <m/>
    <m/>
    <s v="DEER:Res:HVAC_Eff_AC"/>
    <s v="Annual"/>
    <n v="20"/>
    <m/>
  </r>
  <r>
    <x v="0"/>
    <x v="0"/>
    <s v="D20v0"/>
    <d v="2019-01-09T08:56:43"/>
    <x v="1"/>
    <x v="3"/>
    <x v="0"/>
    <x v="11"/>
    <x v="1"/>
    <x v="1"/>
    <n v="3.83"/>
    <n v="1830"/>
    <s v="None"/>
    <n v="39.299999999999997"/>
    <n v="7.1499999999999994E-2"/>
    <n v="5.68"/>
    <m/>
    <m/>
    <m/>
    <m/>
    <m/>
    <m/>
    <m/>
    <m/>
    <m/>
    <s v="DEER:Res:HVAC_Eff_AC"/>
    <s v="Annual"/>
    <n v="20"/>
    <m/>
  </r>
  <r>
    <x v="0"/>
    <x v="0"/>
    <s v="D20v0"/>
    <d v="2019-01-09T08:56:43"/>
    <x v="1"/>
    <x v="3"/>
    <x v="0"/>
    <x v="11"/>
    <x v="2"/>
    <x v="1"/>
    <n v="3.83"/>
    <n v="1830"/>
    <s v="None"/>
    <n v="95.4"/>
    <n v="7.5399999999999995E-2"/>
    <n v="0"/>
    <m/>
    <m/>
    <m/>
    <m/>
    <m/>
    <m/>
    <m/>
    <m/>
    <m/>
    <s v="DEER:Res:HVAC_Eff_AC"/>
    <s v="Annual"/>
    <n v="20"/>
    <m/>
  </r>
  <r>
    <x v="0"/>
    <x v="0"/>
    <s v="D20v0"/>
    <d v="2019-01-09T08:56:43"/>
    <x v="1"/>
    <x v="3"/>
    <x v="0"/>
    <x v="11"/>
    <x v="3"/>
    <x v="1"/>
    <n v="3.83"/>
    <n v="1830"/>
    <s v="None"/>
    <n v="3.42"/>
    <n v="0"/>
    <n v="5.56"/>
    <m/>
    <m/>
    <m/>
    <m/>
    <m/>
    <m/>
    <m/>
    <m/>
    <m/>
    <s v="DEER:Res:HVAC_Eff_AC"/>
    <s v="Annual"/>
    <n v="20"/>
    <m/>
  </r>
  <r>
    <x v="0"/>
    <x v="0"/>
    <s v="D20v0"/>
    <d v="2019-01-09T08:56:43"/>
    <x v="1"/>
    <x v="3"/>
    <x v="0"/>
    <x v="11"/>
    <x v="0"/>
    <x v="0"/>
    <n v="3.83"/>
    <n v="1830"/>
    <s v="None"/>
    <n v="40.4"/>
    <n v="6.8199999999999997E-2"/>
    <n v="5.38"/>
    <m/>
    <m/>
    <m/>
    <m/>
    <m/>
    <m/>
    <m/>
    <m/>
    <m/>
    <s v="DEER:Res:HVAC_Eff_AC"/>
    <s v="Annual"/>
    <n v="20"/>
    <m/>
  </r>
  <r>
    <x v="0"/>
    <x v="0"/>
    <s v="D20v0"/>
    <d v="2019-01-09T08:56:43"/>
    <x v="1"/>
    <x v="3"/>
    <x v="0"/>
    <x v="4"/>
    <x v="1"/>
    <x v="1"/>
    <n v="3.45"/>
    <n v="1690"/>
    <s v="None"/>
    <n v="69.5"/>
    <n v="7.9500000000000001E-2"/>
    <n v="8.11"/>
    <m/>
    <m/>
    <m/>
    <m/>
    <m/>
    <m/>
    <m/>
    <m/>
    <m/>
    <s v="DEER:Res:HVAC_Eff_AC"/>
    <s v="Annual"/>
    <n v="20"/>
    <m/>
  </r>
  <r>
    <x v="0"/>
    <x v="0"/>
    <s v="D20v0"/>
    <d v="2019-01-09T08:56:43"/>
    <x v="1"/>
    <x v="3"/>
    <x v="0"/>
    <x v="4"/>
    <x v="2"/>
    <x v="1"/>
    <n v="3.45"/>
    <n v="1690"/>
    <s v="None"/>
    <n v="161"/>
    <n v="8.8400000000000006E-2"/>
    <n v="0"/>
    <m/>
    <m/>
    <m/>
    <m/>
    <m/>
    <m/>
    <m/>
    <m/>
    <m/>
    <s v="DEER:Res:HVAC_Eff_AC"/>
    <s v="Annual"/>
    <n v="20"/>
    <m/>
  </r>
  <r>
    <x v="0"/>
    <x v="0"/>
    <s v="D20v0"/>
    <d v="2019-01-09T08:56:43"/>
    <x v="1"/>
    <x v="3"/>
    <x v="0"/>
    <x v="4"/>
    <x v="3"/>
    <x v="1"/>
    <n v="3.45"/>
    <n v="1690"/>
    <s v="None"/>
    <n v="5.01"/>
    <n v="0"/>
    <n v="7.95"/>
    <m/>
    <m/>
    <m/>
    <m/>
    <m/>
    <m/>
    <m/>
    <m/>
    <m/>
    <s v="DEER:Res:HVAC_Eff_AC"/>
    <s v="Annual"/>
    <n v="20"/>
    <m/>
  </r>
  <r>
    <x v="0"/>
    <x v="0"/>
    <s v="D20v0"/>
    <d v="2019-01-09T08:56:43"/>
    <x v="1"/>
    <x v="3"/>
    <x v="0"/>
    <x v="4"/>
    <x v="0"/>
    <x v="0"/>
    <n v="3.45"/>
    <n v="1690"/>
    <s v="None"/>
    <n v="73.2"/>
    <n v="7.8600000000000003E-2"/>
    <n v="7.67"/>
    <m/>
    <m/>
    <m/>
    <m/>
    <m/>
    <m/>
    <m/>
    <m/>
    <m/>
    <s v="DEER:Res:HVAC_Eff_AC"/>
    <s v="Annual"/>
    <n v="20"/>
    <m/>
  </r>
  <r>
    <x v="0"/>
    <x v="0"/>
    <s v="D20v0"/>
    <d v="2019-01-09T08:56:43"/>
    <x v="1"/>
    <x v="3"/>
    <x v="0"/>
    <x v="12"/>
    <x v="1"/>
    <x v="1"/>
    <n v="4.2300000000000004"/>
    <n v="1690"/>
    <s v="None"/>
    <n v="89.5"/>
    <n v="9.5299999999999996E-2"/>
    <n v="7.75"/>
    <m/>
    <m/>
    <m/>
    <m/>
    <m/>
    <m/>
    <m/>
    <m/>
    <m/>
    <s v="DEER:Res:HVAC_Eff_AC"/>
    <s v="Annual"/>
    <n v="20"/>
    <m/>
  </r>
  <r>
    <x v="0"/>
    <x v="0"/>
    <s v="D20v0"/>
    <d v="2019-01-09T08:56:43"/>
    <x v="1"/>
    <x v="3"/>
    <x v="0"/>
    <x v="12"/>
    <x v="2"/>
    <x v="1"/>
    <n v="4.2300000000000004"/>
    <n v="1690"/>
    <s v="None"/>
    <n v="198"/>
    <n v="0.10299999999999999"/>
    <n v="0"/>
    <m/>
    <m/>
    <m/>
    <m/>
    <m/>
    <m/>
    <m/>
    <m/>
    <m/>
    <s v="DEER:Res:HVAC_Eff_AC"/>
    <s v="Annual"/>
    <n v="20"/>
    <m/>
  </r>
  <r>
    <x v="0"/>
    <x v="0"/>
    <s v="D20v0"/>
    <d v="2019-01-09T08:56:43"/>
    <x v="1"/>
    <x v="3"/>
    <x v="0"/>
    <x v="12"/>
    <x v="3"/>
    <x v="1"/>
    <n v="4.2300000000000004"/>
    <n v="1690"/>
    <s v="None"/>
    <n v="4.5999999999999996"/>
    <n v="0"/>
    <n v="7.45"/>
    <m/>
    <m/>
    <m/>
    <m/>
    <m/>
    <m/>
    <m/>
    <m/>
    <m/>
    <s v="DEER:Res:HVAC_Eff_AC"/>
    <s v="Annual"/>
    <n v="20"/>
    <m/>
  </r>
  <r>
    <x v="0"/>
    <x v="0"/>
    <s v="D20v0"/>
    <d v="2019-01-09T08:56:43"/>
    <x v="1"/>
    <x v="3"/>
    <x v="0"/>
    <x v="12"/>
    <x v="0"/>
    <x v="0"/>
    <n v="4.2300000000000004"/>
    <n v="1690"/>
    <s v="None"/>
    <n v="91.8"/>
    <n v="9.1899999999999996E-2"/>
    <n v="7.33"/>
    <m/>
    <m/>
    <m/>
    <m/>
    <m/>
    <m/>
    <m/>
    <m/>
    <m/>
    <s v="DEER:Res:HVAC_Eff_AC"/>
    <s v="Annual"/>
    <n v="20"/>
    <m/>
  </r>
  <r>
    <x v="0"/>
    <x v="0"/>
    <s v="D20v0"/>
    <d v="2019-01-09T08:56:43"/>
    <x v="1"/>
    <x v="3"/>
    <x v="0"/>
    <x v="13"/>
    <x v="1"/>
    <x v="1"/>
    <n v="4.7"/>
    <n v="1680"/>
    <s v="None"/>
    <n v="101"/>
    <n v="7.46E-2"/>
    <n v="3.04"/>
    <m/>
    <m/>
    <m/>
    <m/>
    <m/>
    <m/>
    <m/>
    <m/>
    <m/>
    <s v="DEER:Res:HVAC_Eff_AC"/>
    <s v="Annual"/>
    <n v="20"/>
    <m/>
  </r>
  <r>
    <x v="0"/>
    <x v="0"/>
    <s v="D20v0"/>
    <d v="2019-01-09T08:56:43"/>
    <x v="1"/>
    <x v="3"/>
    <x v="0"/>
    <x v="13"/>
    <x v="2"/>
    <x v="1"/>
    <n v="4.7"/>
    <n v="1680"/>
    <s v="None"/>
    <n v="142"/>
    <n v="8.2500000000000004E-2"/>
    <n v="0"/>
    <m/>
    <m/>
    <m/>
    <m/>
    <m/>
    <m/>
    <m/>
    <m/>
    <m/>
    <s v="DEER:Res:HVAC_Eff_AC"/>
    <s v="Annual"/>
    <n v="20"/>
    <m/>
  </r>
  <r>
    <x v="0"/>
    <x v="0"/>
    <s v="D20v0"/>
    <d v="2019-01-09T08:56:43"/>
    <x v="2"/>
    <x v="0"/>
    <x v="0"/>
    <x v="1"/>
    <x v="0"/>
    <x v="0"/>
    <n v="3.5"/>
    <n v="1220"/>
    <s v="None"/>
    <n v="13.8"/>
    <n v="1.5800000000000002E-2"/>
    <n v="9.34"/>
    <m/>
    <m/>
    <m/>
    <m/>
    <m/>
    <m/>
    <m/>
    <m/>
    <m/>
    <s v="DEER:Res:HVAC_Eff_AC"/>
    <s v="Annual"/>
    <n v="20"/>
    <m/>
  </r>
  <r>
    <x v="0"/>
    <x v="0"/>
    <s v="D20v0"/>
    <d v="2019-01-09T08:56:43"/>
    <x v="2"/>
    <x v="0"/>
    <x v="0"/>
    <x v="8"/>
    <x v="1"/>
    <x v="1"/>
    <n v="3.5"/>
    <n v="1210"/>
    <s v="None"/>
    <n v="50.3"/>
    <n v="0.106"/>
    <n v="3.78"/>
    <m/>
    <m/>
    <m/>
    <m/>
    <m/>
    <m/>
    <m/>
    <m/>
    <m/>
    <s v="DEER:Res:HVAC_Eff_AC"/>
    <s v="Annual"/>
    <n v="20"/>
    <m/>
  </r>
  <r>
    <x v="0"/>
    <x v="0"/>
    <s v="D20v0"/>
    <d v="2019-01-09T08:56:43"/>
    <x v="2"/>
    <x v="0"/>
    <x v="0"/>
    <x v="8"/>
    <x v="2"/>
    <x v="1"/>
    <n v="3.5"/>
    <n v="1210"/>
    <s v="None"/>
    <n v="88.2"/>
    <n v="0.11899999999999999"/>
    <n v="0"/>
    <m/>
    <m/>
    <m/>
    <m/>
    <m/>
    <m/>
    <m/>
    <m/>
    <m/>
    <s v="DEER:Res:HVAC_Eff_AC"/>
    <s v="Annual"/>
    <n v="20"/>
    <m/>
  </r>
  <r>
    <x v="0"/>
    <x v="0"/>
    <s v="D20v0"/>
    <d v="2019-01-09T08:56:43"/>
    <x v="2"/>
    <x v="0"/>
    <x v="0"/>
    <x v="8"/>
    <x v="3"/>
    <x v="1"/>
    <n v="3.5"/>
    <n v="1210"/>
    <s v="None"/>
    <n v="2.11"/>
    <n v="0"/>
    <n v="3.39"/>
    <m/>
    <m/>
    <m/>
    <m/>
    <m/>
    <m/>
    <m/>
    <m/>
    <m/>
    <s v="DEER:Res:HVAC_Eff_AC"/>
    <s v="Annual"/>
    <n v="20"/>
    <m/>
  </r>
  <r>
    <x v="0"/>
    <x v="0"/>
    <s v="D20v0"/>
    <d v="2019-01-09T08:56:43"/>
    <x v="2"/>
    <x v="0"/>
    <x v="0"/>
    <x v="8"/>
    <x v="0"/>
    <x v="0"/>
    <n v="3.5"/>
    <n v="1210"/>
    <s v="None"/>
    <n v="9.86"/>
    <n v="1.5699999999999999E-2"/>
    <n v="3.38"/>
    <m/>
    <m/>
    <m/>
    <m/>
    <m/>
    <m/>
    <m/>
    <m/>
    <m/>
    <s v="DEER:Res:HVAC_Eff_AC"/>
    <s v="Annual"/>
    <n v="20"/>
    <m/>
  </r>
  <r>
    <x v="0"/>
    <x v="0"/>
    <s v="D20v0"/>
    <d v="2019-01-09T08:56:43"/>
    <x v="2"/>
    <x v="0"/>
    <x v="0"/>
    <x v="9"/>
    <x v="1"/>
    <x v="1"/>
    <n v="3.5"/>
    <n v="1220"/>
    <s v="None"/>
    <n v="72.3"/>
    <n v="8.8800000000000004E-2"/>
    <n v="3.86"/>
    <m/>
    <m/>
    <m/>
    <m/>
    <m/>
    <m/>
    <m/>
    <m/>
    <m/>
    <s v="DEER:Res:HVAC_Eff_AC"/>
    <s v="Annual"/>
    <n v="20"/>
    <m/>
  </r>
  <r>
    <x v="0"/>
    <x v="0"/>
    <s v="D20v0"/>
    <d v="2019-01-09T08:56:43"/>
    <x v="2"/>
    <x v="0"/>
    <x v="0"/>
    <x v="9"/>
    <x v="2"/>
    <x v="1"/>
    <n v="3.5"/>
    <n v="1220"/>
    <s v="None"/>
    <n v="109"/>
    <n v="9.6199999999999994E-2"/>
    <n v="0"/>
    <m/>
    <m/>
    <m/>
    <m/>
    <m/>
    <m/>
    <m/>
    <m/>
    <m/>
    <s v="DEER:Res:HVAC_Eff_AC"/>
    <s v="Annual"/>
    <n v="20"/>
    <m/>
  </r>
  <r>
    <x v="0"/>
    <x v="0"/>
    <s v="D20v0"/>
    <d v="2019-01-09T08:56:43"/>
    <x v="2"/>
    <x v="0"/>
    <x v="0"/>
    <x v="9"/>
    <x v="3"/>
    <x v="1"/>
    <n v="3.5"/>
    <n v="1220"/>
    <s v="None"/>
    <n v="2.17"/>
    <n v="0"/>
    <n v="3.51"/>
    <m/>
    <m/>
    <m/>
    <m/>
    <m/>
    <m/>
    <m/>
    <m/>
    <m/>
    <s v="DEER:Res:HVAC_Eff_AC"/>
    <s v="Annual"/>
    <n v="20"/>
    <m/>
  </r>
  <r>
    <x v="0"/>
    <x v="0"/>
    <s v="D20v0"/>
    <d v="2019-01-09T08:56:43"/>
    <x v="2"/>
    <x v="0"/>
    <x v="0"/>
    <x v="9"/>
    <x v="0"/>
    <x v="0"/>
    <n v="3.5"/>
    <n v="1220"/>
    <s v="None"/>
    <n v="53.4"/>
    <n v="6.1499999999999999E-2"/>
    <n v="3.42"/>
    <m/>
    <m/>
    <m/>
    <m/>
    <m/>
    <m/>
    <m/>
    <m/>
    <m/>
    <s v="DEER:Res:HVAC_Eff_AC"/>
    <s v="Annual"/>
    <n v="20"/>
    <m/>
  </r>
  <r>
    <x v="0"/>
    <x v="0"/>
    <s v="D20v0"/>
    <d v="2019-01-09T08:56:43"/>
    <x v="2"/>
    <x v="0"/>
    <x v="0"/>
    <x v="10"/>
    <x v="1"/>
    <x v="1"/>
    <n v="3.5"/>
    <n v="1220"/>
    <s v="None"/>
    <n v="108"/>
    <n v="0.17599999999999999"/>
    <n v="6.19"/>
    <m/>
    <m/>
    <m/>
    <m/>
    <m/>
    <m/>
    <m/>
    <m/>
    <m/>
    <s v="DEER:Res:HVAC_Eff_AC"/>
    <s v="Annual"/>
    <n v="20"/>
    <m/>
  </r>
  <r>
    <x v="0"/>
    <x v="0"/>
    <s v="D20v0"/>
    <d v="2019-01-09T08:56:43"/>
    <x v="2"/>
    <x v="0"/>
    <x v="0"/>
    <x v="10"/>
    <x v="2"/>
    <x v="1"/>
    <n v="3.5"/>
    <n v="1220"/>
    <s v="None"/>
    <n v="164"/>
    <n v="0.187"/>
    <n v="0"/>
    <m/>
    <m/>
    <m/>
    <m/>
    <m/>
    <m/>
    <m/>
    <m/>
    <m/>
    <s v="DEER:Res:HVAC_Eff_AC"/>
    <s v="Annual"/>
    <n v="20"/>
    <m/>
  </r>
  <r>
    <x v="0"/>
    <x v="0"/>
    <s v="D20v0"/>
    <d v="2019-01-09T08:56:43"/>
    <x v="2"/>
    <x v="0"/>
    <x v="0"/>
    <x v="10"/>
    <x v="3"/>
    <x v="1"/>
    <n v="3.5"/>
    <n v="1220"/>
    <s v="None"/>
    <n v="3.49"/>
    <n v="0"/>
    <n v="5.54"/>
    <m/>
    <m/>
    <m/>
    <m/>
    <m/>
    <m/>
    <m/>
    <m/>
    <m/>
    <s v="DEER:Res:HVAC_Eff_AC"/>
    <s v="Annual"/>
    <n v="20"/>
    <m/>
  </r>
  <r>
    <x v="0"/>
    <x v="0"/>
    <s v="D20v0"/>
    <d v="2019-01-09T08:56:43"/>
    <x v="2"/>
    <x v="0"/>
    <x v="0"/>
    <x v="10"/>
    <x v="0"/>
    <x v="0"/>
    <n v="3.5"/>
    <n v="1220"/>
    <s v="None"/>
    <n v="86.1"/>
    <n v="0.13200000000000001"/>
    <n v="5.45"/>
    <m/>
    <m/>
    <m/>
    <m/>
    <m/>
    <m/>
    <m/>
    <m/>
    <m/>
    <s v="DEER:Res:HVAC_Eff_AC"/>
    <s v="Annual"/>
    <n v="20"/>
    <m/>
  </r>
  <r>
    <x v="0"/>
    <x v="0"/>
    <s v="D20v0"/>
    <d v="2019-01-09T08:56:43"/>
    <x v="2"/>
    <x v="0"/>
    <x v="0"/>
    <x v="11"/>
    <x v="1"/>
    <x v="1"/>
    <n v="3.5"/>
    <n v="1220"/>
    <s v="None"/>
    <n v="102"/>
    <n v="0.14499999999999999"/>
    <n v="5.59"/>
    <m/>
    <m/>
    <m/>
    <m/>
    <m/>
    <m/>
    <m/>
    <m/>
    <m/>
    <s v="DEER:Res:HVAC_Eff_AC"/>
    <s v="Annual"/>
    <n v="20"/>
    <m/>
  </r>
  <r>
    <x v="0"/>
    <x v="0"/>
    <s v="D20v0"/>
    <d v="2019-01-09T08:56:43"/>
    <x v="2"/>
    <x v="0"/>
    <x v="0"/>
    <x v="11"/>
    <x v="2"/>
    <x v="1"/>
    <n v="3.5"/>
    <n v="1220"/>
    <s v="None"/>
    <n v="159"/>
    <n v="0.153"/>
    <n v="0"/>
    <m/>
    <m/>
    <m/>
    <m/>
    <m/>
    <m/>
    <m/>
    <m/>
    <m/>
    <s v="DEER:Res:HVAC_Eff_AC"/>
    <s v="Annual"/>
    <n v="20"/>
    <m/>
  </r>
  <r>
    <x v="0"/>
    <x v="0"/>
    <s v="D20v0"/>
    <d v="2019-01-09T08:56:43"/>
    <x v="2"/>
    <x v="0"/>
    <x v="0"/>
    <x v="11"/>
    <x v="3"/>
    <x v="1"/>
    <n v="3.5"/>
    <n v="1220"/>
    <s v="None"/>
    <n v="3.11"/>
    <n v="0"/>
    <n v="4.9800000000000004"/>
    <m/>
    <m/>
    <m/>
    <m/>
    <m/>
    <m/>
    <m/>
    <m/>
    <m/>
    <s v="DEER:Res:HVAC_Eff_AC"/>
    <s v="Annual"/>
    <n v="20"/>
    <m/>
  </r>
  <r>
    <x v="0"/>
    <x v="0"/>
    <s v="D20v0"/>
    <d v="2019-01-09T08:56:43"/>
    <x v="2"/>
    <x v="0"/>
    <x v="0"/>
    <x v="11"/>
    <x v="0"/>
    <x v="0"/>
    <n v="3.5"/>
    <n v="1220"/>
    <s v="None"/>
    <n v="107"/>
    <n v="0.14299999999999999"/>
    <n v="4.9000000000000004"/>
    <m/>
    <m/>
    <m/>
    <m/>
    <m/>
    <m/>
    <m/>
    <m/>
    <m/>
    <s v="DEER:Res:HVAC_Eff_AC"/>
    <s v="Annual"/>
    <n v="20"/>
    <m/>
  </r>
  <r>
    <x v="0"/>
    <x v="0"/>
    <s v="D20v0"/>
    <d v="2019-01-09T08:56:43"/>
    <x v="2"/>
    <x v="0"/>
    <x v="0"/>
    <x v="4"/>
    <x v="1"/>
    <x v="1"/>
    <n v="3.5"/>
    <n v="1210"/>
    <s v="None"/>
    <n v="149"/>
    <n v="0.156"/>
    <n v="8.82"/>
    <m/>
    <m/>
    <m/>
    <m/>
    <m/>
    <m/>
    <m/>
    <m/>
    <m/>
    <s v="DEER:Res:HVAC_Eff_AC"/>
    <s v="Annual"/>
    <n v="20"/>
    <m/>
  </r>
  <r>
    <x v="0"/>
    <x v="0"/>
    <s v="D20v0"/>
    <d v="2019-01-09T08:56:43"/>
    <x v="2"/>
    <x v="0"/>
    <x v="0"/>
    <x v="4"/>
    <x v="2"/>
    <x v="1"/>
    <n v="3.5"/>
    <n v="1210"/>
    <s v="None"/>
    <n v="239"/>
    <n v="0.17"/>
    <n v="0"/>
    <m/>
    <m/>
    <m/>
    <m/>
    <m/>
    <m/>
    <m/>
    <m/>
    <m/>
    <s v="DEER:Res:HVAC_Eff_AC"/>
    <s v="Annual"/>
    <n v="20"/>
    <m/>
  </r>
  <r>
    <x v="0"/>
    <x v="0"/>
    <s v="D20v0"/>
    <d v="2019-01-09T08:56:43"/>
    <x v="2"/>
    <x v="0"/>
    <x v="0"/>
    <x v="4"/>
    <x v="3"/>
    <x v="1"/>
    <n v="3.5"/>
    <n v="1210"/>
    <s v="None"/>
    <n v="4.93"/>
    <n v="0"/>
    <n v="7.92"/>
    <m/>
    <m/>
    <m/>
    <m/>
    <m/>
    <m/>
    <m/>
    <m/>
    <m/>
    <s v="DEER:Res:HVAC_Eff_AC"/>
    <s v="Annual"/>
    <n v="20"/>
    <m/>
  </r>
  <r>
    <x v="0"/>
    <x v="0"/>
    <s v="D20v0"/>
    <d v="2019-01-09T08:56:43"/>
    <x v="2"/>
    <x v="0"/>
    <x v="0"/>
    <x v="4"/>
    <x v="0"/>
    <x v="0"/>
    <n v="3.5"/>
    <n v="1210"/>
    <s v="None"/>
    <n v="161"/>
    <n v="0.158"/>
    <n v="7.72"/>
    <m/>
    <m/>
    <m/>
    <m/>
    <m/>
    <m/>
    <m/>
    <m/>
    <m/>
    <s v="DEER:Res:HVAC_Eff_AC"/>
    <s v="Annual"/>
    <n v="20"/>
    <m/>
  </r>
  <r>
    <x v="0"/>
    <x v="0"/>
    <s v="D20v0"/>
    <d v="2019-01-09T08:56:43"/>
    <x v="2"/>
    <x v="0"/>
    <x v="0"/>
    <x v="12"/>
    <x v="1"/>
    <x v="1"/>
    <n v="3.5"/>
    <n v="1230"/>
    <s v="None"/>
    <n v="178"/>
    <n v="0.17499999999999999"/>
    <n v="13.6"/>
    <m/>
    <m/>
    <m/>
    <m/>
    <m/>
    <m/>
    <m/>
    <m/>
    <m/>
    <s v="DEER:Res:HVAC_Eff_AC"/>
    <s v="Annual"/>
    <n v="20"/>
    <m/>
  </r>
  <r>
    <x v="0"/>
    <x v="0"/>
    <s v="D20v0"/>
    <d v="2019-01-09T08:56:43"/>
    <x v="2"/>
    <x v="0"/>
    <x v="0"/>
    <x v="12"/>
    <x v="2"/>
    <x v="1"/>
    <n v="3.5"/>
    <n v="1230"/>
    <s v="None"/>
    <n v="334"/>
    <n v="0.184"/>
    <n v="0"/>
    <m/>
    <m/>
    <m/>
    <m/>
    <m/>
    <m/>
    <m/>
    <m/>
    <m/>
    <s v="DEER:Res:HVAC_Eff_AC"/>
    <s v="Annual"/>
    <n v="20"/>
    <m/>
  </r>
  <r>
    <x v="0"/>
    <x v="0"/>
    <s v="D20v0"/>
    <d v="2019-01-09T08:56:43"/>
    <x v="2"/>
    <x v="0"/>
    <x v="0"/>
    <x v="12"/>
    <x v="3"/>
    <x v="1"/>
    <n v="3.5"/>
    <n v="1230"/>
    <s v="None"/>
    <n v="7.42"/>
    <n v="0"/>
    <n v="11.8"/>
    <m/>
    <m/>
    <m/>
    <m/>
    <m/>
    <m/>
    <m/>
    <m/>
    <m/>
    <s v="DEER:Res:HVAC_Eff_AC"/>
    <s v="Annual"/>
    <n v="20"/>
    <m/>
  </r>
  <r>
    <x v="0"/>
    <x v="0"/>
    <s v="D20v0"/>
    <d v="2019-01-09T08:56:43"/>
    <x v="2"/>
    <x v="0"/>
    <x v="0"/>
    <x v="12"/>
    <x v="0"/>
    <x v="0"/>
    <n v="3.5"/>
    <n v="1230"/>
    <s v="None"/>
    <n v="149"/>
    <n v="0.13100000000000001"/>
    <n v="11.9"/>
    <m/>
    <m/>
    <m/>
    <m/>
    <m/>
    <m/>
    <m/>
    <m/>
    <m/>
    <s v="DEER:Res:HVAC_Eff_AC"/>
    <s v="Annual"/>
    <n v="20"/>
    <m/>
  </r>
  <r>
    <x v="0"/>
    <x v="0"/>
    <s v="D20v0"/>
    <d v="2019-01-09T08:56:43"/>
    <x v="2"/>
    <x v="0"/>
    <x v="0"/>
    <x v="13"/>
    <x v="1"/>
    <x v="1"/>
    <n v="3.5"/>
    <n v="1230"/>
    <s v="None"/>
    <n v="234"/>
    <n v="0.17"/>
    <n v="4.28"/>
    <m/>
    <m/>
    <m/>
    <m/>
    <m/>
    <m/>
    <m/>
    <m/>
    <m/>
    <s v="DEER:Res:HVAC_Eff_AC"/>
    <s v="Annual"/>
    <n v="20"/>
    <m/>
  </r>
  <r>
    <x v="0"/>
    <x v="0"/>
    <s v="D20v0"/>
    <d v="2019-01-09T08:56:43"/>
    <x v="2"/>
    <x v="0"/>
    <x v="0"/>
    <x v="13"/>
    <x v="2"/>
    <x v="1"/>
    <n v="3.5"/>
    <n v="1230"/>
    <s v="None"/>
    <n v="273"/>
    <n v="0.17699999999999999"/>
    <n v="0"/>
    <m/>
    <m/>
    <m/>
    <m/>
    <m/>
    <m/>
    <m/>
    <m/>
    <m/>
    <s v="DEER:Res:HVAC_Eff_AC"/>
    <s v="Annual"/>
    <n v="20"/>
    <m/>
  </r>
  <r>
    <x v="0"/>
    <x v="0"/>
    <s v="D20v0"/>
    <d v="2019-01-09T08:56:43"/>
    <x v="2"/>
    <x v="0"/>
    <x v="0"/>
    <x v="13"/>
    <x v="3"/>
    <x v="1"/>
    <n v="3.5"/>
    <n v="1230"/>
    <s v="None"/>
    <n v="2.4"/>
    <n v="0"/>
    <n v="3.78"/>
    <m/>
    <m/>
    <m/>
    <m/>
    <m/>
    <m/>
    <m/>
    <m/>
    <m/>
    <s v="DEER:Res:HVAC_Eff_AC"/>
    <s v="Annual"/>
    <n v="20"/>
    <m/>
  </r>
  <r>
    <x v="0"/>
    <x v="0"/>
    <s v="D20v0"/>
    <d v="2019-01-09T08:56:43"/>
    <x v="2"/>
    <x v="0"/>
    <x v="0"/>
    <x v="13"/>
    <x v="0"/>
    <x v="0"/>
    <n v="3.5"/>
    <n v="1230"/>
    <s v="None"/>
    <n v="239"/>
    <n v="0.17100000000000001"/>
    <n v="3.75"/>
    <m/>
    <m/>
    <m/>
    <m/>
    <m/>
    <m/>
    <m/>
    <m/>
    <m/>
    <s v="DEER:Res:HVAC_Eff_AC"/>
    <s v="Annual"/>
    <n v="20"/>
    <m/>
  </r>
  <r>
    <x v="0"/>
    <x v="0"/>
    <s v="D20v0"/>
    <d v="2019-01-09T08:56:43"/>
    <x v="2"/>
    <x v="0"/>
    <x v="0"/>
    <x v="5"/>
    <x v="1"/>
    <x v="1"/>
    <n v="3.5"/>
    <n v="1240"/>
    <s v="None"/>
    <n v="66.8"/>
    <n v="7.9699999999999993E-2"/>
    <n v="27.9"/>
    <m/>
    <m/>
    <m/>
    <m/>
    <m/>
    <m/>
    <m/>
    <m/>
    <m/>
    <s v="DEER:Res:HVAC_Eff_AC"/>
    <s v="Annual"/>
    <n v="20"/>
    <m/>
  </r>
  <r>
    <x v="0"/>
    <x v="0"/>
    <s v="D20v0"/>
    <d v="2019-01-09T08:56:43"/>
    <x v="2"/>
    <x v="0"/>
    <x v="0"/>
    <x v="5"/>
    <x v="2"/>
    <x v="1"/>
    <n v="3.5"/>
    <n v="1240"/>
    <s v="None"/>
    <n v="413"/>
    <n v="8.77E-2"/>
    <n v="0"/>
    <m/>
    <m/>
    <m/>
    <m/>
    <m/>
    <m/>
    <m/>
    <m/>
    <m/>
    <s v="DEER:Res:HVAC_Eff_AC"/>
    <s v="Annual"/>
    <n v="20"/>
    <m/>
  </r>
  <r>
    <x v="0"/>
    <x v="0"/>
    <s v="D20v0"/>
    <d v="2019-01-09T08:56:43"/>
    <x v="2"/>
    <x v="0"/>
    <x v="0"/>
    <x v="5"/>
    <x v="3"/>
    <x v="1"/>
    <n v="3.5"/>
    <n v="1240"/>
    <s v="None"/>
    <n v="15.1"/>
    <n v="0"/>
    <n v="23.9"/>
    <m/>
    <m/>
    <m/>
    <m/>
    <m/>
    <m/>
    <m/>
    <m/>
    <m/>
    <s v="DEER:Res:HVAC_Eff_AC"/>
    <s v="Annual"/>
    <n v="20"/>
    <m/>
  </r>
  <r>
    <x v="0"/>
    <x v="0"/>
    <s v="D20v0"/>
    <d v="2019-01-09T08:56:43"/>
    <x v="2"/>
    <x v="0"/>
    <x v="0"/>
    <x v="5"/>
    <x v="0"/>
    <x v="0"/>
    <n v="3.5"/>
    <n v="1240"/>
    <s v="None"/>
    <n v="110"/>
    <n v="8.0699999999999994E-2"/>
    <n v="24.4"/>
    <m/>
    <m/>
    <m/>
    <m/>
    <m/>
    <m/>
    <m/>
    <m/>
    <m/>
    <s v="DEER:Res:HVAC_Eff_AC"/>
    <s v="Annual"/>
    <n v="20"/>
    <m/>
  </r>
  <r>
    <x v="0"/>
    <x v="0"/>
    <s v="D20v0"/>
    <d v="2019-01-09T08:56:43"/>
    <x v="2"/>
    <x v="0"/>
    <x v="0"/>
    <x v="6"/>
    <x v="1"/>
    <x v="1"/>
    <n v="3.5"/>
    <n v="1220"/>
    <s v="None"/>
    <n v="107"/>
    <n v="0.14599999999999999"/>
    <n v="6.07"/>
    <m/>
    <m/>
    <m/>
    <m/>
    <m/>
    <m/>
    <m/>
    <m/>
    <m/>
    <s v="DEER:Res:HVAC_Eff_AC"/>
    <s v="Annual"/>
    <n v="20"/>
    <m/>
  </r>
  <r>
    <x v="0"/>
    <x v="0"/>
    <s v="D20v0"/>
    <d v="2019-01-09T08:56:43"/>
    <x v="2"/>
    <x v="0"/>
    <x v="0"/>
    <x v="6"/>
    <x v="2"/>
    <x v="1"/>
    <n v="3.5"/>
    <n v="1220"/>
    <s v="None"/>
    <n v="167"/>
    <n v="0.155"/>
    <n v="0"/>
    <m/>
    <m/>
    <m/>
    <m/>
    <m/>
    <m/>
    <m/>
    <m/>
    <m/>
    <s v="DEER:Res:HVAC_Eff_AC"/>
    <s v="Annual"/>
    <n v="20"/>
    <m/>
  </r>
  <r>
    <x v="0"/>
    <x v="0"/>
    <s v="D20v0"/>
    <d v="2019-01-09T08:56:43"/>
    <x v="2"/>
    <x v="0"/>
    <x v="0"/>
    <x v="6"/>
    <x v="3"/>
    <x v="1"/>
    <n v="3.5"/>
    <n v="1220"/>
    <s v="None"/>
    <n v="3.39"/>
    <n v="0"/>
    <n v="5.42"/>
    <m/>
    <m/>
    <m/>
    <m/>
    <m/>
    <m/>
    <m/>
    <m/>
    <m/>
    <s v="DEER:Res:HVAC_Eff_AC"/>
    <s v="Annual"/>
    <n v="20"/>
    <m/>
  </r>
  <r>
    <x v="0"/>
    <x v="0"/>
    <s v="D20v0"/>
    <d v="2019-01-09T08:56:43"/>
    <x v="2"/>
    <x v="0"/>
    <x v="0"/>
    <x v="6"/>
    <x v="0"/>
    <x v="0"/>
    <n v="3.5"/>
    <n v="1220"/>
    <s v="None"/>
    <n v="101"/>
    <n v="0.125"/>
    <n v="5.33"/>
    <m/>
    <m/>
    <m/>
    <m/>
    <m/>
    <m/>
    <m/>
    <m/>
    <m/>
    <s v="DEER:Res:HVAC_Eff_AC"/>
    <s v="Annual"/>
    <n v="20"/>
    <m/>
  </r>
  <r>
    <x v="0"/>
    <x v="0"/>
    <s v="D20v0"/>
    <d v="2019-01-09T08:56:43"/>
    <x v="2"/>
    <x v="1"/>
    <x v="0"/>
    <x v="10"/>
    <x v="1"/>
    <x v="1"/>
    <n v="1.87"/>
    <n v="1260"/>
    <s v="None"/>
    <n v="15.9"/>
    <n v="1.8599999999999998E-2"/>
    <n v="1.54"/>
    <m/>
    <m/>
    <m/>
    <m/>
    <m/>
    <m/>
    <m/>
    <m/>
    <m/>
    <s v="DEER:Res:HVAC_Eff_AC"/>
    <s v="Annual"/>
    <n v="20"/>
    <m/>
  </r>
  <r>
    <x v="0"/>
    <x v="0"/>
    <s v="D20v0"/>
    <d v="2019-01-09T08:56:43"/>
    <x v="2"/>
    <x v="1"/>
    <x v="0"/>
    <x v="10"/>
    <x v="2"/>
    <x v="1"/>
    <n v="1.87"/>
    <n v="1260"/>
    <s v="None"/>
    <n v="28.2"/>
    <n v="1.8700000000000001E-2"/>
    <n v="0"/>
    <m/>
    <m/>
    <m/>
    <m/>
    <m/>
    <m/>
    <m/>
    <m/>
    <m/>
    <s v="DEER:Res:HVAC_Eff_AC"/>
    <s v="Annual"/>
    <n v="20"/>
    <m/>
  </r>
  <r>
    <x v="0"/>
    <x v="0"/>
    <s v="D20v0"/>
    <d v="2019-01-09T08:56:43"/>
    <x v="2"/>
    <x v="1"/>
    <x v="0"/>
    <x v="10"/>
    <x v="3"/>
    <x v="1"/>
    <n v="1.87"/>
    <n v="1260"/>
    <s v="None"/>
    <n v="1.1200000000000001"/>
    <n v="0"/>
    <n v="1.48"/>
    <m/>
    <m/>
    <m/>
    <m/>
    <m/>
    <m/>
    <m/>
    <m/>
    <m/>
    <s v="DEER:Res:HVAC_Eff_AC"/>
    <s v="Annual"/>
    <n v="20"/>
    <m/>
  </r>
  <r>
    <x v="0"/>
    <x v="0"/>
    <s v="D20v0"/>
    <d v="2019-01-09T08:56:43"/>
    <x v="2"/>
    <x v="1"/>
    <x v="0"/>
    <x v="10"/>
    <x v="0"/>
    <x v="0"/>
    <n v="1.87"/>
    <n v="1260"/>
    <s v="None"/>
    <n v="12.5"/>
    <n v="1.2999999999999999E-2"/>
    <n v="1.39"/>
    <m/>
    <m/>
    <m/>
    <m/>
    <m/>
    <m/>
    <m/>
    <m/>
    <m/>
    <s v="DEER:Res:HVAC_Eff_AC"/>
    <s v="Annual"/>
    <n v="20"/>
    <m/>
  </r>
  <r>
    <x v="0"/>
    <x v="0"/>
    <s v="D20v0"/>
    <d v="2019-01-09T08:56:43"/>
    <x v="2"/>
    <x v="1"/>
    <x v="0"/>
    <x v="11"/>
    <x v="1"/>
    <x v="1"/>
    <n v="2.0099999999999998"/>
    <n v="1310"/>
    <s v="None"/>
    <n v="10.8"/>
    <n v="1.78E-2"/>
    <n v="1.81"/>
    <m/>
    <m/>
    <m/>
    <m/>
    <m/>
    <m/>
    <m/>
    <m/>
    <m/>
    <s v="DEER:Res:HVAC_Eff_AC"/>
    <s v="Annual"/>
    <n v="20"/>
    <m/>
  </r>
  <r>
    <x v="0"/>
    <x v="0"/>
    <s v="D20v0"/>
    <d v="2019-01-09T08:56:43"/>
    <x v="2"/>
    <x v="1"/>
    <x v="0"/>
    <x v="6"/>
    <x v="0"/>
    <x v="0"/>
    <n v="1.74"/>
    <n v="1210"/>
    <s v="None"/>
    <n v="10.4"/>
    <n v="1.03E-2"/>
    <n v="1.32"/>
    <m/>
    <m/>
    <m/>
    <m/>
    <m/>
    <m/>
    <m/>
    <m/>
    <m/>
    <s v="DEER:Res:HVAC_Eff_AC"/>
    <s v="Annual"/>
    <n v="20"/>
    <m/>
  </r>
  <r>
    <x v="0"/>
    <x v="0"/>
    <s v="D20v0"/>
    <d v="2019-01-09T08:56:43"/>
    <x v="2"/>
    <x v="2"/>
    <x v="0"/>
    <x v="10"/>
    <x v="3"/>
    <x v="1"/>
    <n v="2.7"/>
    <n v="1490"/>
    <s v="None"/>
    <n v="2.2000000000000002"/>
    <n v="0"/>
    <n v="3.42"/>
    <m/>
    <m/>
    <m/>
    <m/>
    <m/>
    <m/>
    <m/>
    <m/>
    <m/>
    <s v="DEER:Res:HVAC_Eff_AC"/>
    <s v="Annual"/>
    <n v="20"/>
    <m/>
  </r>
  <r>
    <x v="0"/>
    <x v="0"/>
    <s v="D20v0"/>
    <d v="2019-01-09T08:56:43"/>
    <x v="2"/>
    <x v="2"/>
    <x v="0"/>
    <x v="5"/>
    <x v="0"/>
    <x v="0"/>
    <n v="2.9"/>
    <n v="1570"/>
    <s v="None"/>
    <n v="35.799999999999997"/>
    <n v="3.6999999999999998E-2"/>
    <n v="11.8"/>
    <m/>
    <m/>
    <m/>
    <m/>
    <m/>
    <m/>
    <m/>
    <m/>
    <m/>
    <s v="DEER:Res:HVAC_Eff_AC"/>
    <s v="Annual"/>
    <n v="20"/>
    <m/>
  </r>
  <r>
    <x v="0"/>
    <x v="0"/>
    <s v="D20v0"/>
    <d v="2019-01-09T08:56:43"/>
    <x v="2"/>
    <x v="2"/>
    <x v="0"/>
    <x v="6"/>
    <x v="1"/>
    <x v="1"/>
    <n v="2.9"/>
    <n v="1530"/>
    <s v="None"/>
    <n v="32.799999999999997"/>
    <n v="5.5E-2"/>
    <n v="3.98"/>
    <m/>
    <m/>
    <m/>
    <m/>
    <m/>
    <m/>
    <m/>
    <m/>
    <m/>
    <s v="DEER:Res:HVAC_Eff_AC"/>
    <s v="Annual"/>
    <n v="20"/>
    <m/>
  </r>
  <r>
    <x v="0"/>
    <x v="0"/>
    <s v="D20v0"/>
    <d v="2019-01-09T08:56:43"/>
    <x v="2"/>
    <x v="2"/>
    <x v="0"/>
    <x v="6"/>
    <x v="2"/>
    <x v="1"/>
    <n v="2.9"/>
    <n v="1530"/>
    <s v="None"/>
    <n v="70.599999999999994"/>
    <n v="5.7000000000000002E-2"/>
    <n v="0"/>
    <m/>
    <m/>
    <m/>
    <m/>
    <m/>
    <m/>
    <m/>
    <m/>
    <m/>
    <s v="DEER:Res:HVAC_Eff_AC"/>
    <s v="Annual"/>
    <n v="20"/>
    <m/>
  </r>
  <r>
    <x v="0"/>
    <x v="0"/>
    <s v="D20v0"/>
    <d v="2019-01-09T08:56:43"/>
    <x v="2"/>
    <x v="2"/>
    <x v="0"/>
    <x v="6"/>
    <x v="3"/>
    <x v="1"/>
    <n v="2.9"/>
    <n v="1530"/>
    <s v="None"/>
    <n v="2.5"/>
    <n v="0"/>
    <n v="3.88"/>
    <m/>
    <m/>
    <m/>
    <m/>
    <m/>
    <m/>
    <m/>
    <m/>
    <m/>
    <s v="DEER:Res:HVAC_Eff_AC"/>
    <s v="Annual"/>
    <n v="20"/>
    <m/>
  </r>
  <r>
    <x v="0"/>
    <x v="0"/>
    <s v="D20v0"/>
    <d v="2019-01-09T08:56:43"/>
    <x v="2"/>
    <x v="2"/>
    <x v="0"/>
    <x v="6"/>
    <x v="0"/>
    <x v="0"/>
    <n v="2.9"/>
    <n v="1530"/>
    <s v="None"/>
    <n v="27"/>
    <n v="0.04"/>
    <n v="3.77"/>
    <m/>
    <m/>
    <m/>
    <m/>
    <m/>
    <m/>
    <m/>
    <m/>
    <m/>
    <s v="DEER:Res:HVAC_Eff_AC"/>
    <s v="Annual"/>
    <n v="20"/>
    <m/>
  </r>
  <r>
    <x v="0"/>
    <x v="0"/>
    <s v="D20v0"/>
    <d v="2019-01-09T08:56:43"/>
    <x v="2"/>
    <x v="3"/>
    <x v="0"/>
    <x v="13"/>
    <x v="0"/>
    <x v="0"/>
    <n v="5.32"/>
    <n v="1640"/>
    <s v="None"/>
    <n v="92.3"/>
    <n v="6.83E-2"/>
    <n v="2.5"/>
    <m/>
    <m/>
    <m/>
    <m/>
    <m/>
    <m/>
    <m/>
    <m/>
    <m/>
    <s v="DEER:Res:HVAC_Eff_AC"/>
    <s v="Annual"/>
    <n v="20"/>
    <m/>
  </r>
  <r>
    <x v="0"/>
    <x v="0"/>
    <s v="D20v0"/>
    <d v="2019-01-09T08:56:43"/>
    <x v="2"/>
    <x v="3"/>
    <x v="0"/>
    <x v="5"/>
    <x v="1"/>
    <x v="1"/>
    <n v="3.26"/>
    <n v="1690"/>
    <s v="None"/>
    <n v="42.8"/>
    <n v="6.54E-2"/>
    <n v="14.7"/>
    <m/>
    <m/>
    <m/>
    <m/>
    <m/>
    <m/>
    <m/>
    <m/>
    <m/>
    <s v="DEER:Res:HVAC_Eff_AC"/>
    <s v="Annual"/>
    <n v="20"/>
    <m/>
  </r>
  <r>
    <x v="0"/>
    <x v="0"/>
    <s v="D20v0"/>
    <d v="2019-01-09T08:56:43"/>
    <x v="2"/>
    <x v="3"/>
    <x v="0"/>
    <x v="5"/>
    <x v="2"/>
    <x v="1"/>
    <n v="3.26"/>
    <n v="1690"/>
    <s v="None"/>
    <n v="259"/>
    <n v="6.88E-2"/>
    <n v="0"/>
    <m/>
    <m/>
    <m/>
    <m/>
    <m/>
    <m/>
    <m/>
    <m/>
    <m/>
    <s v="DEER:Res:HVAC_Eff_AC"/>
    <s v="Annual"/>
    <n v="20"/>
    <m/>
  </r>
  <r>
    <x v="0"/>
    <x v="0"/>
    <s v="D20v0"/>
    <d v="2019-01-09T08:56:43"/>
    <x v="2"/>
    <x v="3"/>
    <x v="0"/>
    <x v="5"/>
    <x v="3"/>
    <x v="1"/>
    <n v="3.26"/>
    <n v="1690"/>
    <s v="None"/>
    <n v="9.49"/>
    <n v="0"/>
    <n v="14.4"/>
    <m/>
    <m/>
    <m/>
    <m/>
    <m/>
    <m/>
    <m/>
    <m/>
    <m/>
    <s v="DEER:Res:HVAC_Eff_AC"/>
    <s v="Annual"/>
    <n v="20"/>
    <m/>
  </r>
  <r>
    <x v="0"/>
    <x v="0"/>
    <s v="D20v0"/>
    <d v="2019-01-09T08:56:43"/>
    <x v="2"/>
    <x v="3"/>
    <x v="0"/>
    <x v="5"/>
    <x v="0"/>
    <x v="0"/>
    <n v="3.26"/>
    <n v="1690"/>
    <s v="None"/>
    <n v="39.5"/>
    <n v="4.3700000000000003E-2"/>
    <n v="14"/>
    <m/>
    <m/>
    <m/>
    <m/>
    <m/>
    <m/>
    <m/>
    <m/>
    <m/>
    <s v="DEER:Res:HVAC_Eff_AC"/>
    <s v="Annual"/>
    <n v="20"/>
    <m/>
  </r>
  <r>
    <x v="0"/>
    <x v="0"/>
    <s v="D20v0"/>
    <d v="2019-01-09T08:56:43"/>
    <x v="2"/>
    <x v="3"/>
    <x v="0"/>
    <x v="6"/>
    <x v="1"/>
    <x v="1"/>
    <n v="3.46"/>
    <n v="1710"/>
    <s v="None"/>
    <n v="41.9"/>
    <n v="7.5300000000000006E-2"/>
    <n v="5.34"/>
    <m/>
    <m/>
    <m/>
    <m/>
    <m/>
    <m/>
    <m/>
    <m/>
    <m/>
    <s v="DEER:Res:HVAC_Eff_AC"/>
    <s v="Annual"/>
    <n v="20"/>
    <m/>
  </r>
  <r>
    <x v="0"/>
    <x v="0"/>
    <s v="D20v0"/>
    <d v="2019-01-09T08:56:43"/>
    <x v="2"/>
    <x v="3"/>
    <x v="0"/>
    <x v="6"/>
    <x v="2"/>
    <x v="1"/>
    <n v="3.46"/>
    <n v="1710"/>
    <s v="None"/>
    <n v="93.6"/>
    <n v="7.8299999999999995E-2"/>
    <n v="0"/>
    <m/>
    <m/>
    <m/>
    <m/>
    <m/>
    <m/>
    <m/>
    <m/>
    <m/>
    <s v="DEER:Res:HVAC_Eff_AC"/>
    <s v="Annual"/>
    <n v="20"/>
    <m/>
  </r>
  <r>
    <x v="0"/>
    <x v="0"/>
    <s v="D20v0"/>
    <d v="2019-01-09T08:56:43"/>
    <x v="2"/>
    <x v="3"/>
    <x v="0"/>
    <x v="6"/>
    <x v="3"/>
    <x v="1"/>
    <n v="3.46"/>
    <n v="1710"/>
    <s v="None"/>
    <n v="3.31"/>
    <n v="0"/>
    <n v="5.23"/>
    <m/>
    <m/>
    <m/>
    <m/>
    <m/>
    <m/>
    <m/>
    <m/>
    <m/>
    <s v="DEER:Res:HVAC_Eff_AC"/>
    <s v="Annual"/>
    <n v="20"/>
    <m/>
  </r>
  <r>
    <x v="0"/>
    <x v="0"/>
    <s v="D20v0"/>
    <d v="2019-01-09T08:56:43"/>
    <x v="2"/>
    <x v="3"/>
    <x v="0"/>
    <x v="6"/>
    <x v="0"/>
    <x v="0"/>
    <n v="3.46"/>
    <n v="1710"/>
    <s v="None"/>
    <n v="34.6"/>
    <n v="5.4899999999999997E-2"/>
    <n v="5.1100000000000003"/>
    <m/>
    <m/>
    <m/>
    <m/>
    <m/>
    <m/>
    <m/>
    <m/>
    <m/>
    <s v="DEER:Res:HVAC_Eff_AC"/>
    <s v="Annual"/>
    <n v="20"/>
    <m/>
  </r>
  <r>
    <x v="0"/>
    <x v="0"/>
    <s v="D20v0"/>
    <d v="2019-01-09T08:56:43"/>
    <x v="3"/>
    <x v="0"/>
    <x v="0"/>
    <x v="12"/>
    <x v="2"/>
    <x v="1"/>
    <n v="3.5"/>
    <n v="1210"/>
    <s v="None"/>
    <n v="301"/>
    <n v="0.183"/>
    <n v="0"/>
    <m/>
    <m/>
    <m/>
    <m/>
    <m/>
    <m/>
    <m/>
    <m/>
    <m/>
    <s v="DEER:Res:HVAC_Eff_AC"/>
    <s v="Annual"/>
    <n v="20"/>
    <m/>
  </r>
  <r>
    <x v="0"/>
    <x v="0"/>
    <s v="D20v0"/>
    <d v="2019-01-09T08:56:43"/>
    <x v="3"/>
    <x v="0"/>
    <x v="0"/>
    <x v="12"/>
    <x v="3"/>
    <x v="1"/>
    <n v="3.5"/>
    <n v="1210"/>
    <s v="None"/>
    <n v="5.78"/>
    <n v="0"/>
    <n v="9.1999999999999993"/>
    <m/>
    <m/>
    <m/>
    <m/>
    <m/>
    <m/>
    <m/>
    <m/>
    <m/>
    <s v="DEER:Res:HVAC_Eff_AC"/>
    <s v="Annual"/>
    <n v="20"/>
    <m/>
  </r>
  <r>
    <x v="0"/>
    <x v="0"/>
    <s v="D20v0"/>
    <d v="2019-01-09T08:56:43"/>
    <x v="3"/>
    <x v="0"/>
    <x v="0"/>
    <x v="12"/>
    <x v="0"/>
    <x v="0"/>
    <n v="3.5"/>
    <n v="1210"/>
    <s v="None"/>
    <n v="41.8"/>
    <n v="3.39E-2"/>
    <n v="9.2200000000000006"/>
    <m/>
    <m/>
    <m/>
    <m/>
    <m/>
    <m/>
    <m/>
    <m/>
    <m/>
    <s v="DEER:Res:HVAC_Eff_AC"/>
    <s v="Annual"/>
    <n v="20"/>
    <m/>
  </r>
  <r>
    <x v="0"/>
    <x v="0"/>
    <s v="D20v0"/>
    <d v="2019-01-09T08:56:43"/>
    <x v="3"/>
    <x v="0"/>
    <x v="0"/>
    <x v="13"/>
    <x v="1"/>
    <x v="1"/>
    <n v="3.5"/>
    <n v="1220"/>
    <s v="None"/>
    <n v="233"/>
    <n v="0.16900000000000001"/>
    <n v="3.81"/>
    <m/>
    <m/>
    <m/>
    <m/>
    <m/>
    <m/>
    <m/>
    <m/>
    <m/>
    <s v="DEER:Res:HVAC_Eff_AC"/>
    <s v="Annual"/>
    <n v="20"/>
    <m/>
  </r>
  <r>
    <x v="0"/>
    <x v="0"/>
    <s v="D20v0"/>
    <d v="2019-01-09T08:56:43"/>
    <x v="3"/>
    <x v="0"/>
    <x v="0"/>
    <x v="13"/>
    <x v="2"/>
    <x v="1"/>
    <n v="3.5"/>
    <n v="1220"/>
    <s v="None"/>
    <n v="269"/>
    <n v="0.17599999999999999"/>
    <n v="0"/>
    <m/>
    <m/>
    <m/>
    <m/>
    <m/>
    <m/>
    <m/>
    <m/>
    <m/>
    <s v="DEER:Res:HVAC_Eff_AC"/>
    <s v="Annual"/>
    <n v="20"/>
    <m/>
  </r>
  <r>
    <x v="0"/>
    <x v="0"/>
    <s v="D20v0"/>
    <d v="2019-01-09T08:56:43"/>
    <x v="3"/>
    <x v="0"/>
    <x v="0"/>
    <x v="13"/>
    <x v="3"/>
    <x v="1"/>
    <n v="3.5"/>
    <n v="1220"/>
    <s v="None"/>
    <n v="2.13"/>
    <n v="0"/>
    <n v="3.37"/>
    <m/>
    <m/>
    <m/>
    <m/>
    <m/>
    <m/>
    <m/>
    <m/>
    <m/>
    <s v="DEER:Res:HVAC_Eff_AC"/>
    <s v="Annual"/>
    <n v="20"/>
    <m/>
  </r>
  <r>
    <x v="0"/>
    <x v="0"/>
    <s v="D20v0"/>
    <d v="2019-01-09T08:56:43"/>
    <x v="3"/>
    <x v="0"/>
    <x v="0"/>
    <x v="13"/>
    <x v="0"/>
    <x v="0"/>
    <n v="3.5"/>
    <n v="1220"/>
    <s v="None"/>
    <n v="133"/>
    <n v="9.4500000000000001E-2"/>
    <n v="3.35"/>
    <m/>
    <m/>
    <m/>
    <m/>
    <m/>
    <m/>
    <m/>
    <m/>
    <m/>
    <s v="DEER:Res:HVAC_Eff_AC"/>
    <s v="Annual"/>
    <n v="20"/>
    <m/>
  </r>
  <r>
    <x v="0"/>
    <x v="0"/>
    <s v="D20v0"/>
    <d v="2019-01-09T08:56:43"/>
    <x v="3"/>
    <x v="0"/>
    <x v="0"/>
    <x v="6"/>
    <x v="1"/>
    <x v="1"/>
    <n v="3.5"/>
    <n v="1210"/>
    <s v="None"/>
    <n v="74.599999999999994"/>
    <n v="0.10299999999999999"/>
    <n v="3.74"/>
    <m/>
    <m/>
    <m/>
    <m/>
    <m/>
    <m/>
    <m/>
    <m/>
    <m/>
    <s v="DEER:Res:HVAC_Eff_AC"/>
    <s v="Annual"/>
    <n v="20"/>
    <m/>
  </r>
  <r>
    <x v="0"/>
    <x v="0"/>
    <s v="D20v0"/>
    <d v="2019-01-09T08:56:43"/>
    <x v="3"/>
    <x v="0"/>
    <x v="0"/>
    <x v="6"/>
    <x v="2"/>
    <x v="1"/>
    <n v="3.5"/>
    <n v="1210"/>
    <s v="None"/>
    <n v="114"/>
    <n v="0.113"/>
    <n v="0"/>
    <m/>
    <m/>
    <m/>
    <m/>
    <m/>
    <m/>
    <m/>
    <m/>
    <m/>
    <s v="DEER:Res:HVAC_Eff_AC"/>
    <s v="Annual"/>
    <n v="20"/>
    <m/>
  </r>
  <r>
    <x v="0"/>
    <x v="0"/>
    <s v="D20v0"/>
    <d v="2019-01-09T08:56:43"/>
    <x v="3"/>
    <x v="0"/>
    <x v="0"/>
    <x v="6"/>
    <x v="3"/>
    <x v="1"/>
    <n v="3.5"/>
    <n v="1210"/>
    <s v="None"/>
    <n v="2.09"/>
    <n v="0"/>
    <n v="3.37"/>
    <m/>
    <m/>
    <m/>
    <m/>
    <m/>
    <m/>
    <m/>
    <m/>
    <m/>
    <s v="DEER:Res:HVAC_Eff_AC"/>
    <s v="Annual"/>
    <n v="20"/>
    <m/>
  </r>
  <r>
    <x v="0"/>
    <x v="0"/>
    <s v="D20v0"/>
    <d v="2019-01-09T08:56:43"/>
    <x v="3"/>
    <x v="0"/>
    <x v="0"/>
    <x v="6"/>
    <x v="0"/>
    <x v="0"/>
    <n v="3.5"/>
    <n v="1210"/>
    <s v="None"/>
    <n v="50"/>
    <n v="6.5199999999999994E-2"/>
    <n v="3.32"/>
    <m/>
    <m/>
    <m/>
    <m/>
    <m/>
    <m/>
    <m/>
    <m/>
    <m/>
    <s v="DEER:Res:HVAC_Eff_AC"/>
    <s v="Annual"/>
    <n v="20"/>
    <m/>
  </r>
  <r>
    <x v="0"/>
    <x v="0"/>
    <s v="D20v0"/>
    <d v="2019-01-09T08:56:43"/>
    <x v="3"/>
    <x v="1"/>
    <x v="0"/>
    <x v="13"/>
    <x v="2"/>
    <x v="1"/>
    <n v="2.4300000000000002"/>
    <n v="1410"/>
    <s v="None"/>
    <n v="43"/>
    <n v="2.1299999999999999E-2"/>
    <n v="0"/>
    <m/>
    <m/>
    <m/>
    <m/>
    <m/>
    <m/>
    <m/>
    <m/>
    <m/>
    <s v="DEER:Res:HVAC_Eff_AC"/>
    <s v="Annual"/>
    <n v="20"/>
    <m/>
  </r>
  <r>
    <x v="0"/>
    <x v="0"/>
    <s v="D20v0"/>
    <d v="2019-01-09T08:56:43"/>
    <x v="3"/>
    <x v="1"/>
    <x v="0"/>
    <x v="13"/>
    <x v="3"/>
    <x v="1"/>
    <n v="2.4300000000000002"/>
    <n v="1410"/>
    <s v="None"/>
    <n v="0.56399999999999995"/>
    <n v="0"/>
    <n v="0.76300000000000001"/>
    <m/>
    <m/>
    <m/>
    <m/>
    <m/>
    <m/>
    <m/>
    <m/>
    <m/>
    <s v="DEER:Res:HVAC_Eff_AC"/>
    <s v="Annual"/>
    <n v="20"/>
    <m/>
  </r>
  <r>
    <x v="0"/>
    <x v="0"/>
    <s v="D20v0"/>
    <d v="2019-01-09T08:56:43"/>
    <x v="3"/>
    <x v="1"/>
    <x v="0"/>
    <x v="13"/>
    <x v="0"/>
    <x v="0"/>
    <n v="2.4300000000000002"/>
    <n v="1410"/>
    <s v="None"/>
    <n v="36.9"/>
    <n v="2.1000000000000001E-2"/>
    <n v="0.69499999999999995"/>
    <m/>
    <m/>
    <m/>
    <m/>
    <m/>
    <m/>
    <m/>
    <m/>
    <m/>
    <s v="DEER:Res:HVAC_Eff_AC"/>
    <s v="Annual"/>
    <n v="20"/>
    <m/>
  </r>
  <r>
    <x v="0"/>
    <x v="0"/>
    <s v="D20v0"/>
    <d v="2019-01-09T08:56:43"/>
    <x v="3"/>
    <x v="3"/>
    <x v="0"/>
    <x v="13"/>
    <x v="2"/>
    <x v="1"/>
    <n v="5.93"/>
    <n v="1600"/>
    <s v="None"/>
    <n v="106"/>
    <n v="6.7100000000000007E-2"/>
    <n v="0"/>
    <m/>
    <m/>
    <m/>
    <m/>
    <m/>
    <m/>
    <m/>
    <m/>
    <m/>
    <s v="DEER:Res:HVAC_Eff_AC"/>
    <s v="Annual"/>
    <n v="20"/>
    <m/>
  </r>
  <r>
    <x v="0"/>
    <x v="0"/>
    <s v="D20v0"/>
    <d v="2019-01-09T08:56:43"/>
    <x v="3"/>
    <x v="3"/>
    <x v="0"/>
    <x v="13"/>
    <x v="3"/>
    <x v="1"/>
    <n v="5.93"/>
    <n v="1600"/>
    <s v="None"/>
    <n v="1.27"/>
    <n v="0"/>
    <n v="2.1"/>
    <m/>
    <m/>
    <m/>
    <m/>
    <m/>
    <m/>
    <m/>
    <m/>
    <m/>
    <s v="DEER:Res:HVAC_Eff_AC"/>
    <s v="Annual"/>
    <n v="20"/>
    <m/>
  </r>
  <r>
    <x v="0"/>
    <x v="0"/>
    <s v="D20v0"/>
    <d v="2019-01-09T08:56:43"/>
    <x v="3"/>
    <x v="3"/>
    <x v="0"/>
    <x v="13"/>
    <x v="0"/>
    <x v="0"/>
    <n v="5.93"/>
    <n v="1600"/>
    <s v="None"/>
    <n v="78.900000000000006"/>
    <n v="6.13E-2"/>
    <n v="2.15"/>
    <m/>
    <m/>
    <m/>
    <m/>
    <m/>
    <m/>
    <m/>
    <m/>
    <m/>
    <s v="DEER:Res:HVAC_Eff_AC"/>
    <s v="Annual"/>
    <n v="20"/>
    <m/>
  </r>
  <r>
    <x v="0"/>
    <x v="0"/>
    <s v="D20v0"/>
    <d v="2019-01-09T08:56:43"/>
    <x v="3"/>
    <x v="3"/>
    <x v="0"/>
    <x v="6"/>
    <x v="1"/>
    <x v="1"/>
    <n v="3.06"/>
    <n v="1810"/>
    <s v="None"/>
    <n v="29.9"/>
    <n v="5.67E-2"/>
    <n v="5.05"/>
    <m/>
    <m/>
    <m/>
    <m/>
    <m/>
    <m/>
    <m/>
    <m/>
    <m/>
    <s v="DEER:Res:HVAC_Eff_AC"/>
    <s v="Annual"/>
    <n v="20"/>
    <m/>
  </r>
  <r>
    <x v="0"/>
    <x v="0"/>
    <s v="D20v0"/>
    <d v="2019-01-09T08:56:43"/>
    <x v="3"/>
    <x v="3"/>
    <x v="0"/>
    <x v="6"/>
    <x v="2"/>
    <x v="1"/>
    <n v="3.06"/>
    <n v="1810"/>
    <s v="None"/>
    <n v="71"/>
    <n v="5.9799999999999999E-2"/>
    <n v="0"/>
    <m/>
    <m/>
    <m/>
    <m/>
    <m/>
    <m/>
    <m/>
    <m/>
    <m/>
    <s v="DEER:Res:HVAC_Eff_AC"/>
    <s v="Annual"/>
    <n v="20"/>
    <m/>
  </r>
  <r>
    <x v="0"/>
    <x v="0"/>
    <s v="D20v0"/>
    <d v="2019-01-09T08:56:43"/>
    <x v="3"/>
    <x v="3"/>
    <x v="0"/>
    <x v="6"/>
    <x v="3"/>
    <x v="1"/>
    <n v="3.06"/>
    <n v="1810"/>
    <s v="None"/>
    <n v="3.23"/>
    <n v="0"/>
    <n v="4.96"/>
    <m/>
    <m/>
    <m/>
    <m/>
    <m/>
    <m/>
    <m/>
    <m/>
    <m/>
    <s v="DEER:Res:HVAC_Eff_AC"/>
    <s v="Annual"/>
    <n v="20"/>
    <m/>
  </r>
  <r>
    <x v="0"/>
    <x v="0"/>
    <s v="D20v0"/>
    <d v="2019-01-09T08:56:43"/>
    <x v="3"/>
    <x v="3"/>
    <x v="0"/>
    <x v="6"/>
    <x v="0"/>
    <x v="0"/>
    <n v="3.06"/>
    <n v="1810"/>
    <s v="None"/>
    <n v="18.100000000000001"/>
    <n v="2.86E-2"/>
    <n v="4.87"/>
    <m/>
    <m/>
    <m/>
    <m/>
    <m/>
    <m/>
    <m/>
    <m/>
    <m/>
    <s v="DEER:Res:HVAC_Eff_AC"/>
    <s v="Annual"/>
    <n v="20"/>
    <m/>
  </r>
  <r>
    <x v="1"/>
    <x v="0"/>
    <s v="D20v0"/>
    <d v="2019-01-09T08:56:43"/>
    <x v="0"/>
    <x v="0"/>
    <x v="0"/>
    <x v="2"/>
    <x v="2"/>
    <x v="1"/>
    <n v="3.5"/>
    <n v="1220"/>
    <s v="None"/>
    <n v="114"/>
    <n v="0.10199999999999999"/>
    <n v="0"/>
    <m/>
    <m/>
    <m/>
    <m/>
    <m/>
    <m/>
    <m/>
    <m/>
    <m/>
    <s v="DEER:Res:HVAC_Eff_AC"/>
    <s v="Annual"/>
    <n v="20"/>
    <m/>
  </r>
  <r>
    <x v="1"/>
    <x v="0"/>
    <s v="D20v0"/>
    <d v="2019-01-09T08:56:43"/>
    <x v="0"/>
    <x v="0"/>
    <x v="0"/>
    <x v="2"/>
    <x v="3"/>
    <x v="1"/>
    <n v="3.5"/>
    <n v="1220"/>
    <s v="None"/>
    <n v="2.8"/>
    <n v="0"/>
    <n v="4.47"/>
    <m/>
    <m/>
    <m/>
    <m/>
    <m/>
    <m/>
    <m/>
    <m/>
    <m/>
    <s v="DEER:Res:HVAC_Eff_AC"/>
    <s v="Annual"/>
    <n v="20"/>
    <m/>
  </r>
  <r>
    <x v="1"/>
    <x v="0"/>
    <s v="D20v0"/>
    <d v="2019-01-09T08:56:43"/>
    <x v="0"/>
    <x v="0"/>
    <x v="0"/>
    <x v="2"/>
    <x v="0"/>
    <x v="0"/>
    <n v="3.5"/>
    <n v="1220"/>
    <s v="None"/>
    <n v="66.3"/>
    <n v="9.2299999999999993E-2"/>
    <n v="4.38"/>
    <m/>
    <m/>
    <m/>
    <m/>
    <m/>
    <m/>
    <m/>
    <m/>
    <m/>
    <s v="DEER:Res:HVAC_Eff_AC"/>
    <s v="Annual"/>
    <n v="20"/>
    <m/>
  </r>
  <r>
    <x v="1"/>
    <x v="0"/>
    <s v="D20v0"/>
    <d v="2019-01-09T08:56:43"/>
    <x v="0"/>
    <x v="1"/>
    <x v="0"/>
    <x v="7"/>
    <x v="0"/>
    <x v="0"/>
    <n v="1.39"/>
    <n v="1080"/>
    <s v="None"/>
    <n v="0.95099999999999996"/>
    <n v="2.1000000000000001E-4"/>
    <n v="0.98699999999999999"/>
    <m/>
    <m/>
    <m/>
    <m/>
    <m/>
    <m/>
    <m/>
    <m/>
    <m/>
    <s v="DEER:Res:HVAC_Eff_AC"/>
    <s v="Annual"/>
    <n v="20"/>
    <m/>
  </r>
  <r>
    <x v="1"/>
    <x v="0"/>
    <s v="D20v0"/>
    <d v="2019-01-09T08:56:43"/>
    <x v="0"/>
    <x v="1"/>
    <x v="0"/>
    <x v="0"/>
    <x v="1"/>
    <x v="1"/>
    <n v="1.36"/>
    <n v="1090"/>
    <s v="None"/>
    <n v="3.12"/>
    <n v="6.7400000000000003E-3"/>
    <n v="0.79300000000000004"/>
    <m/>
    <m/>
    <m/>
    <m/>
    <m/>
    <m/>
    <m/>
    <m/>
    <m/>
    <s v="DEER:Res:HVAC_Eff_AC"/>
    <s v="Annual"/>
    <n v="20"/>
    <m/>
  </r>
  <r>
    <x v="1"/>
    <x v="0"/>
    <s v="D20v0"/>
    <d v="2019-01-09T08:56:43"/>
    <x v="0"/>
    <x v="1"/>
    <x v="0"/>
    <x v="0"/>
    <x v="2"/>
    <x v="1"/>
    <n v="1.36"/>
    <n v="1090"/>
    <s v="None"/>
    <n v="11.8"/>
    <n v="7.0800000000000004E-3"/>
    <n v="0"/>
    <m/>
    <m/>
    <m/>
    <m/>
    <m/>
    <m/>
    <m/>
    <m/>
    <m/>
    <s v="DEER:Res:HVAC_Eff_AC"/>
    <s v="Annual"/>
    <n v="20"/>
    <m/>
  </r>
  <r>
    <x v="1"/>
    <x v="0"/>
    <s v="D20v0"/>
    <d v="2019-01-09T08:56:43"/>
    <x v="0"/>
    <x v="1"/>
    <x v="0"/>
    <x v="0"/>
    <x v="3"/>
    <x v="1"/>
    <n v="1.36"/>
    <n v="1090"/>
    <s v="None"/>
    <n v="0.64600000000000002"/>
    <n v="0"/>
    <n v="0.76300000000000001"/>
    <m/>
    <m/>
    <m/>
    <m/>
    <m/>
    <m/>
    <m/>
    <m/>
    <m/>
    <s v="DEER:Res:HVAC_Eff_AC"/>
    <s v="Annual"/>
    <n v="20"/>
    <m/>
  </r>
  <r>
    <x v="1"/>
    <x v="0"/>
    <s v="D20v0"/>
    <d v="2019-01-09T08:56:43"/>
    <x v="0"/>
    <x v="1"/>
    <x v="0"/>
    <x v="0"/>
    <x v="0"/>
    <x v="0"/>
    <n v="1.36"/>
    <n v="1090"/>
    <s v="None"/>
    <n v="2.2200000000000002"/>
    <n v="2.99E-3"/>
    <n v="0.73199999999999998"/>
    <m/>
    <m/>
    <m/>
    <m/>
    <m/>
    <m/>
    <m/>
    <m/>
    <m/>
    <s v="DEER:Res:HVAC_Eff_AC"/>
    <s v="Annual"/>
    <n v="20"/>
    <m/>
  </r>
  <r>
    <x v="1"/>
    <x v="0"/>
    <s v="D20v0"/>
    <d v="2019-01-09T08:56:43"/>
    <x v="0"/>
    <x v="1"/>
    <x v="0"/>
    <x v="1"/>
    <x v="1"/>
    <x v="1"/>
    <n v="1.39"/>
    <n v="1060"/>
    <s v="None"/>
    <n v="1.04"/>
    <n v="8.0999999999999996E-4"/>
    <n v="0.98399999999999999"/>
    <m/>
    <m/>
    <m/>
    <m/>
    <m/>
    <m/>
    <m/>
    <m/>
    <m/>
    <s v="DEER:Res:HVAC_Eff_AC"/>
    <s v="Annual"/>
    <n v="20"/>
    <m/>
  </r>
  <r>
    <x v="1"/>
    <x v="0"/>
    <s v="D20v0"/>
    <d v="2019-01-09T08:56:43"/>
    <x v="0"/>
    <x v="1"/>
    <x v="0"/>
    <x v="1"/>
    <x v="2"/>
    <x v="1"/>
    <n v="1.39"/>
    <n v="1060"/>
    <s v="None"/>
    <n v="10"/>
    <n v="2.1000000000000001E-4"/>
    <n v="0"/>
    <m/>
    <m/>
    <m/>
    <m/>
    <m/>
    <m/>
    <m/>
    <m/>
    <m/>
    <s v="DEER:Res:HVAC_Eff_AC"/>
    <s v="Annual"/>
    <n v="20"/>
    <m/>
  </r>
  <r>
    <x v="1"/>
    <x v="0"/>
    <s v="D20v0"/>
    <d v="2019-01-09T08:56:43"/>
    <x v="0"/>
    <x v="1"/>
    <x v="0"/>
    <x v="1"/>
    <x v="3"/>
    <x v="1"/>
    <n v="1.39"/>
    <n v="1060"/>
    <s v="None"/>
    <n v="0.79200000000000004"/>
    <n v="0"/>
    <n v="0.94699999999999995"/>
    <m/>
    <m/>
    <m/>
    <m/>
    <m/>
    <m/>
    <m/>
    <m/>
    <m/>
    <s v="DEER:Res:HVAC_Eff_AC"/>
    <s v="Annual"/>
    <n v="20"/>
    <m/>
  </r>
  <r>
    <x v="1"/>
    <x v="0"/>
    <s v="D20v0"/>
    <d v="2019-01-09T08:56:43"/>
    <x v="0"/>
    <x v="1"/>
    <x v="0"/>
    <x v="1"/>
    <x v="0"/>
    <x v="0"/>
    <n v="1.39"/>
    <n v="1060"/>
    <s v="None"/>
    <n v="1.21"/>
    <n v="2.2000000000000001E-4"/>
    <n v="0.92"/>
    <m/>
    <m/>
    <m/>
    <m/>
    <m/>
    <m/>
    <m/>
    <m/>
    <m/>
    <s v="DEER:Res:HVAC_Eff_AC"/>
    <s v="Annual"/>
    <n v="20"/>
    <m/>
  </r>
  <r>
    <x v="1"/>
    <x v="0"/>
    <s v="D20v0"/>
    <d v="2019-01-09T08:56:43"/>
    <x v="0"/>
    <x v="1"/>
    <x v="0"/>
    <x v="2"/>
    <x v="1"/>
    <x v="1"/>
    <n v="1.85"/>
    <n v="1120"/>
    <s v="None"/>
    <n v="6.26"/>
    <n v="9.9299999999999996E-3"/>
    <n v="0.88200000000000001"/>
    <m/>
    <m/>
    <m/>
    <m/>
    <m/>
    <m/>
    <m/>
    <m/>
    <m/>
    <s v="DEER:Res:HVAC_Eff_AC"/>
    <s v="Annual"/>
    <n v="20"/>
    <m/>
  </r>
  <r>
    <x v="1"/>
    <x v="0"/>
    <s v="D20v0"/>
    <d v="2019-01-09T08:56:43"/>
    <x v="0"/>
    <x v="1"/>
    <x v="0"/>
    <x v="2"/>
    <x v="2"/>
    <x v="1"/>
    <n v="1.85"/>
    <n v="1120"/>
    <s v="None"/>
    <n v="14.7"/>
    <n v="1.0200000000000001E-2"/>
    <n v="0"/>
    <m/>
    <m/>
    <m/>
    <m/>
    <m/>
    <m/>
    <m/>
    <m/>
    <m/>
    <s v="DEER:Res:HVAC_Eff_AC"/>
    <s v="Annual"/>
    <n v="20"/>
    <m/>
  </r>
  <r>
    <x v="1"/>
    <x v="0"/>
    <s v="D20v0"/>
    <d v="2019-01-09T08:56:43"/>
    <x v="0"/>
    <x v="1"/>
    <x v="0"/>
    <x v="2"/>
    <x v="3"/>
    <x v="1"/>
    <n v="1.85"/>
    <n v="1120"/>
    <s v="None"/>
    <n v="0.64100000000000001"/>
    <n v="0"/>
    <n v="0.85599999999999998"/>
    <m/>
    <m/>
    <m/>
    <m/>
    <m/>
    <m/>
    <m/>
    <m/>
    <m/>
    <s v="DEER:Res:HVAC_Eff_AC"/>
    <s v="Annual"/>
    <n v="20"/>
    <m/>
  </r>
  <r>
    <x v="1"/>
    <x v="0"/>
    <s v="D20v0"/>
    <d v="2019-01-09T08:56:43"/>
    <x v="0"/>
    <x v="1"/>
    <x v="0"/>
    <x v="2"/>
    <x v="0"/>
    <x v="0"/>
    <n v="1.85"/>
    <n v="1120"/>
    <s v="None"/>
    <n v="7.15"/>
    <n v="9.7199999999999995E-3"/>
    <n v="0.77400000000000002"/>
    <m/>
    <m/>
    <m/>
    <m/>
    <m/>
    <m/>
    <m/>
    <m/>
    <m/>
    <s v="DEER:Res:HVAC_Eff_AC"/>
    <s v="Annual"/>
    <n v="20"/>
    <m/>
  </r>
  <r>
    <x v="1"/>
    <x v="0"/>
    <s v="D20v0"/>
    <d v="2019-01-09T08:56:43"/>
    <x v="0"/>
    <x v="1"/>
    <x v="0"/>
    <x v="3"/>
    <x v="1"/>
    <x v="1"/>
    <n v="1.7"/>
    <n v="1120"/>
    <s v="None"/>
    <n v="5.16"/>
    <n v="8.4200000000000004E-3"/>
    <n v="0.98499999999999999"/>
    <m/>
    <m/>
    <m/>
    <m/>
    <m/>
    <m/>
    <m/>
    <m/>
    <m/>
    <s v="DEER:Res:HVAC_Eff_AC"/>
    <s v="Annual"/>
    <n v="20"/>
    <m/>
  </r>
  <r>
    <x v="1"/>
    <x v="0"/>
    <s v="D20v0"/>
    <d v="2019-01-09T08:56:43"/>
    <x v="0"/>
    <x v="1"/>
    <x v="0"/>
    <x v="3"/>
    <x v="2"/>
    <x v="1"/>
    <n v="1.7"/>
    <n v="1120"/>
    <s v="None"/>
    <n v="14.8"/>
    <n v="9.1000000000000004E-3"/>
    <n v="0"/>
    <m/>
    <m/>
    <m/>
    <m/>
    <m/>
    <m/>
    <m/>
    <m/>
    <m/>
    <s v="DEER:Res:HVAC_Eff_AC"/>
    <s v="Annual"/>
    <n v="20"/>
    <m/>
  </r>
  <r>
    <x v="1"/>
    <x v="0"/>
    <s v="D20v0"/>
    <d v="2019-01-09T08:56:43"/>
    <x v="0"/>
    <x v="1"/>
    <x v="0"/>
    <x v="3"/>
    <x v="3"/>
    <x v="1"/>
    <n v="1.7"/>
    <n v="1120"/>
    <s v="None"/>
    <n v="0.73599999999999999"/>
    <n v="0"/>
    <n v="0.94899999999999995"/>
    <m/>
    <m/>
    <m/>
    <m/>
    <m/>
    <m/>
    <m/>
    <m/>
    <m/>
    <s v="DEER:Res:HVAC_Eff_AC"/>
    <s v="Annual"/>
    <n v="20"/>
    <m/>
  </r>
  <r>
    <x v="1"/>
    <x v="0"/>
    <s v="D20v0"/>
    <d v="2019-01-09T08:56:43"/>
    <x v="0"/>
    <x v="1"/>
    <x v="0"/>
    <x v="3"/>
    <x v="0"/>
    <x v="0"/>
    <n v="1.7"/>
    <n v="1120"/>
    <s v="None"/>
    <n v="5.71"/>
    <n v="7.5100000000000002E-3"/>
    <n v="0.871"/>
    <m/>
    <m/>
    <m/>
    <m/>
    <m/>
    <m/>
    <m/>
    <m/>
    <m/>
    <s v="DEER:Res:HVAC_Eff_AC"/>
    <s v="Annual"/>
    <n v="20"/>
    <m/>
  </r>
  <r>
    <x v="1"/>
    <x v="0"/>
    <s v="D20v0"/>
    <d v="2019-01-09T08:56:43"/>
    <x v="0"/>
    <x v="1"/>
    <x v="0"/>
    <x v="4"/>
    <x v="1"/>
    <x v="1"/>
    <n v="1.73"/>
    <n v="1110"/>
    <s v="None"/>
    <n v="7.98"/>
    <n v="8.0000000000000002E-3"/>
    <n v="1.03"/>
    <m/>
    <m/>
    <m/>
    <m/>
    <m/>
    <m/>
    <m/>
    <m/>
    <m/>
    <s v="DEER:Res:HVAC_Eff_AC"/>
    <s v="Annual"/>
    <n v="20"/>
    <m/>
  </r>
  <r>
    <x v="1"/>
    <x v="0"/>
    <s v="D20v0"/>
    <d v="2019-01-09T08:56:43"/>
    <x v="0"/>
    <x v="1"/>
    <x v="0"/>
    <x v="4"/>
    <x v="2"/>
    <x v="1"/>
    <n v="1.73"/>
    <n v="1110"/>
    <s v="None"/>
    <n v="17.8"/>
    <n v="8.5800000000000008E-3"/>
    <n v="0"/>
    <m/>
    <m/>
    <m/>
    <m/>
    <m/>
    <m/>
    <m/>
    <m/>
    <m/>
    <s v="DEER:Res:HVAC_Eff_AC"/>
    <s v="Annual"/>
    <n v="20"/>
    <m/>
  </r>
  <r>
    <x v="1"/>
    <x v="0"/>
    <s v="D20v0"/>
    <d v="2019-01-09T08:56:43"/>
    <x v="0"/>
    <x v="1"/>
    <x v="0"/>
    <x v="4"/>
    <x v="3"/>
    <x v="1"/>
    <n v="1.73"/>
    <n v="1110"/>
    <s v="None"/>
    <n v="0.75600000000000001"/>
    <n v="0"/>
    <n v="0.996"/>
    <m/>
    <m/>
    <m/>
    <m/>
    <m/>
    <m/>
    <m/>
    <m/>
    <m/>
    <s v="DEER:Res:HVAC_Eff_AC"/>
    <s v="Annual"/>
    <n v="20"/>
    <m/>
  </r>
  <r>
    <x v="1"/>
    <x v="0"/>
    <s v="D20v0"/>
    <d v="2019-01-09T08:56:43"/>
    <x v="0"/>
    <x v="1"/>
    <x v="0"/>
    <x v="4"/>
    <x v="0"/>
    <x v="0"/>
    <n v="1.73"/>
    <n v="1110"/>
    <s v="None"/>
    <n v="8.9700000000000006"/>
    <n v="7.8399999999999997E-3"/>
    <n v="0.90200000000000002"/>
    <m/>
    <m/>
    <m/>
    <m/>
    <m/>
    <m/>
    <m/>
    <m/>
    <m/>
    <s v="DEER:Res:HVAC_Eff_AC"/>
    <s v="Annual"/>
    <n v="20"/>
    <m/>
  </r>
  <r>
    <x v="1"/>
    <x v="0"/>
    <s v="D20v0"/>
    <d v="2019-01-09T08:56:43"/>
    <x v="0"/>
    <x v="1"/>
    <x v="0"/>
    <x v="5"/>
    <x v="1"/>
    <x v="1"/>
    <n v="1.52"/>
    <n v="1130"/>
    <s v="None"/>
    <n v="6.16"/>
    <n v="5.9899999999999997E-3"/>
    <n v="1.7"/>
    <m/>
    <m/>
    <m/>
    <m/>
    <m/>
    <m/>
    <m/>
    <m/>
    <m/>
    <s v="DEER:Res:HVAC_Eff_AC"/>
    <s v="Annual"/>
    <n v="20"/>
    <m/>
  </r>
  <r>
    <x v="1"/>
    <x v="0"/>
    <s v="D20v0"/>
    <d v="2019-01-09T08:56:43"/>
    <x v="0"/>
    <x v="1"/>
    <x v="0"/>
    <x v="5"/>
    <x v="2"/>
    <x v="1"/>
    <n v="1.52"/>
    <n v="1130"/>
    <s v="None"/>
    <n v="28.9"/>
    <n v="6.6499999999999997E-3"/>
    <n v="0"/>
    <m/>
    <m/>
    <m/>
    <m/>
    <m/>
    <m/>
    <m/>
    <m/>
    <m/>
    <s v="DEER:Res:HVAC_Eff_AC"/>
    <s v="Annual"/>
    <n v="20"/>
    <m/>
  </r>
  <r>
    <x v="1"/>
    <x v="0"/>
    <s v="D20v0"/>
    <d v="2019-01-09T08:56:43"/>
    <x v="0"/>
    <x v="2"/>
    <x v="0"/>
    <x v="14"/>
    <x v="2"/>
    <x v="1"/>
    <n v="3"/>
    <n v="1560"/>
    <s v="None"/>
    <n v="46"/>
    <n v="0.02"/>
    <n v="0"/>
    <m/>
    <m/>
    <m/>
    <m/>
    <m/>
    <m/>
    <m/>
    <m/>
    <m/>
    <s v="DEER:Res:HVAC_Eff_AC"/>
    <s v="Annual"/>
    <n v="20"/>
    <m/>
  </r>
  <r>
    <x v="1"/>
    <x v="0"/>
    <s v="D20v0"/>
    <d v="2019-01-09T08:56:43"/>
    <x v="0"/>
    <x v="2"/>
    <x v="0"/>
    <x v="14"/>
    <x v="3"/>
    <x v="1"/>
    <n v="3"/>
    <n v="1560"/>
    <s v="None"/>
    <n v="2.2999999999999998"/>
    <n v="0"/>
    <n v="3.59"/>
    <m/>
    <m/>
    <m/>
    <m/>
    <m/>
    <m/>
    <m/>
    <m/>
    <m/>
    <s v="DEER:Res:HVAC_Eff_AC"/>
    <s v="Annual"/>
    <n v="20"/>
    <m/>
  </r>
  <r>
    <x v="1"/>
    <x v="0"/>
    <s v="D20v0"/>
    <d v="2019-01-09T08:56:43"/>
    <x v="0"/>
    <x v="2"/>
    <x v="0"/>
    <x v="14"/>
    <x v="0"/>
    <x v="0"/>
    <n v="3"/>
    <n v="1560"/>
    <s v="None"/>
    <n v="5.5"/>
    <n v="8.9999999999999993E-3"/>
    <n v="3.54"/>
    <m/>
    <m/>
    <m/>
    <m/>
    <m/>
    <m/>
    <m/>
    <m/>
    <m/>
    <s v="DEER:Res:HVAC_Eff_AC"/>
    <s v="Annual"/>
    <n v="20"/>
    <m/>
  </r>
  <r>
    <x v="1"/>
    <x v="0"/>
    <s v="D20v0"/>
    <d v="2019-01-09T08:56:43"/>
    <x v="0"/>
    <x v="2"/>
    <x v="0"/>
    <x v="7"/>
    <x v="1"/>
    <x v="1"/>
    <n v="2.2000000000000002"/>
    <n v="1410"/>
    <s v="None"/>
    <n v="3.3"/>
    <n v="8.9999999999999993E-3"/>
    <n v="2.81"/>
    <m/>
    <m/>
    <m/>
    <m/>
    <m/>
    <m/>
    <m/>
    <m/>
    <m/>
    <s v="DEER:Res:HVAC_Eff_AC"/>
    <s v="Annual"/>
    <n v="20"/>
    <m/>
  </r>
  <r>
    <x v="1"/>
    <x v="0"/>
    <s v="D20v0"/>
    <d v="2019-01-09T08:56:43"/>
    <x v="0"/>
    <x v="2"/>
    <x v="0"/>
    <x v="7"/>
    <x v="2"/>
    <x v="1"/>
    <n v="2.2000000000000002"/>
    <n v="1410"/>
    <s v="None"/>
    <n v="25.7"/>
    <n v="8.9999999999999993E-3"/>
    <n v="0"/>
    <m/>
    <m/>
    <m/>
    <m/>
    <m/>
    <m/>
    <m/>
    <m/>
    <m/>
    <s v="DEER:Res:HVAC_Eff_AC"/>
    <s v="Annual"/>
    <n v="20"/>
    <m/>
  </r>
  <r>
    <x v="1"/>
    <x v="0"/>
    <s v="D20v0"/>
    <d v="2019-01-09T08:56:43"/>
    <x v="0"/>
    <x v="2"/>
    <x v="0"/>
    <x v="7"/>
    <x v="3"/>
    <x v="1"/>
    <n v="2.2000000000000002"/>
    <n v="1410"/>
    <s v="None"/>
    <n v="1.9"/>
    <n v="0"/>
    <n v="2.76"/>
    <m/>
    <m/>
    <m/>
    <m/>
    <m/>
    <m/>
    <m/>
    <m/>
    <m/>
    <s v="DEER:Res:HVAC_Eff_AC"/>
    <s v="Annual"/>
    <n v="20"/>
    <m/>
  </r>
  <r>
    <x v="1"/>
    <x v="0"/>
    <s v="D20v0"/>
    <d v="2019-01-09T08:56:43"/>
    <x v="0"/>
    <x v="2"/>
    <x v="0"/>
    <x v="7"/>
    <x v="0"/>
    <x v="0"/>
    <n v="2.2000000000000002"/>
    <n v="1410"/>
    <s v="None"/>
    <n v="2.2999999999999998"/>
    <n v="1E-3"/>
    <n v="2.74"/>
    <m/>
    <m/>
    <m/>
    <m/>
    <m/>
    <m/>
    <m/>
    <m/>
    <m/>
    <s v="DEER:Res:HVAC_Eff_AC"/>
    <s v="Annual"/>
    <n v="20"/>
    <m/>
  </r>
  <r>
    <x v="1"/>
    <x v="0"/>
    <s v="D20v0"/>
    <d v="2019-01-09T08:56:43"/>
    <x v="0"/>
    <x v="2"/>
    <x v="0"/>
    <x v="0"/>
    <x v="1"/>
    <x v="1"/>
    <n v="2.2999999999999998"/>
    <n v="1450"/>
    <s v="None"/>
    <n v="8.8000000000000007"/>
    <n v="0.02"/>
    <n v="2.5299999999999998"/>
    <m/>
    <m/>
    <m/>
    <m/>
    <m/>
    <m/>
    <m/>
    <m/>
    <m/>
    <s v="DEER:Res:HVAC_Eff_AC"/>
    <s v="Annual"/>
    <n v="20"/>
    <m/>
  </r>
  <r>
    <x v="1"/>
    <x v="0"/>
    <s v="D20v0"/>
    <d v="2019-01-09T08:56:43"/>
    <x v="0"/>
    <x v="2"/>
    <x v="0"/>
    <x v="0"/>
    <x v="2"/>
    <x v="1"/>
    <n v="2.2999999999999998"/>
    <n v="1450"/>
    <s v="None"/>
    <n v="36.6"/>
    <n v="0.02"/>
    <n v="0"/>
    <m/>
    <m/>
    <m/>
    <m/>
    <m/>
    <m/>
    <m/>
    <m/>
    <m/>
    <s v="DEER:Res:HVAC_Eff_AC"/>
    <s v="Annual"/>
    <n v="20"/>
    <m/>
  </r>
  <r>
    <x v="1"/>
    <x v="0"/>
    <s v="D20v0"/>
    <d v="2019-01-09T08:56:43"/>
    <x v="0"/>
    <x v="2"/>
    <x v="0"/>
    <x v="0"/>
    <x v="3"/>
    <x v="1"/>
    <n v="2.2999999999999998"/>
    <n v="1450"/>
    <s v="None"/>
    <n v="1.7"/>
    <n v="0"/>
    <n v="2.4700000000000002"/>
    <m/>
    <m/>
    <m/>
    <m/>
    <m/>
    <m/>
    <m/>
    <m/>
    <m/>
    <s v="DEER:Res:HVAC_Eff_AC"/>
    <s v="Annual"/>
    <n v="20"/>
    <m/>
  </r>
  <r>
    <x v="1"/>
    <x v="0"/>
    <s v="D20v0"/>
    <d v="2019-01-09T08:56:43"/>
    <x v="0"/>
    <x v="2"/>
    <x v="0"/>
    <x v="0"/>
    <x v="0"/>
    <x v="0"/>
    <n v="2.2999999999999998"/>
    <n v="1450"/>
    <s v="None"/>
    <n v="6.3"/>
    <n v="0.01"/>
    <n v="2.42"/>
    <m/>
    <m/>
    <m/>
    <m/>
    <m/>
    <m/>
    <m/>
    <m/>
    <m/>
    <s v="DEER:Res:HVAC_Eff_AC"/>
    <s v="Annual"/>
    <n v="20"/>
    <m/>
  </r>
  <r>
    <x v="1"/>
    <x v="0"/>
    <s v="D20v0"/>
    <d v="2019-01-09T08:56:43"/>
    <x v="0"/>
    <x v="2"/>
    <x v="0"/>
    <x v="1"/>
    <x v="1"/>
    <x v="1"/>
    <n v="2.8"/>
    <n v="1540"/>
    <s v="None"/>
    <n v="4.3"/>
    <n v="0.01"/>
    <n v="3.98"/>
    <m/>
    <m/>
    <m/>
    <m/>
    <m/>
    <m/>
    <m/>
    <m/>
    <m/>
    <s v="DEER:Res:HVAC_Eff_AC"/>
    <s v="Annual"/>
    <n v="20"/>
    <m/>
  </r>
  <r>
    <x v="1"/>
    <x v="0"/>
    <s v="D20v0"/>
    <d v="2019-01-09T08:56:43"/>
    <x v="0"/>
    <x v="2"/>
    <x v="0"/>
    <x v="1"/>
    <x v="2"/>
    <x v="1"/>
    <n v="2.8"/>
    <n v="1540"/>
    <s v="None"/>
    <n v="39.6"/>
    <n v="0.01"/>
    <n v="0"/>
    <m/>
    <m/>
    <m/>
    <m/>
    <m/>
    <m/>
    <m/>
    <m/>
    <m/>
    <s v="DEER:Res:HVAC_Eff_AC"/>
    <s v="Annual"/>
    <n v="20"/>
    <m/>
  </r>
  <r>
    <x v="1"/>
    <x v="0"/>
    <s v="D20v0"/>
    <d v="2019-01-09T08:56:43"/>
    <x v="0"/>
    <x v="2"/>
    <x v="0"/>
    <x v="1"/>
    <x v="3"/>
    <x v="1"/>
    <n v="2.8"/>
    <n v="1540"/>
    <s v="None"/>
    <n v="2.5"/>
    <n v="0"/>
    <n v="3.85"/>
    <m/>
    <m/>
    <m/>
    <m/>
    <m/>
    <m/>
    <m/>
    <m/>
    <m/>
    <s v="DEER:Res:HVAC_Eff_AC"/>
    <s v="Annual"/>
    <n v="20"/>
    <m/>
  </r>
  <r>
    <x v="1"/>
    <x v="0"/>
    <s v="D20v0"/>
    <d v="2019-01-09T08:56:43"/>
    <x v="0"/>
    <x v="2"/>
    <x v="0"/>
    <x v="1"/>
    <x v="0"/>
    <x v="0"/>
    <n v="2.8"/>
    <n v="1540"/>
    <s v="None"/>
    <n v="3.3"/>
    <n v="2E-3"/>
    <n v="3.82"/>
    <m/>
    <m/>
    <m/>
    <m/>
    <m/>
    <m/>
    <m/>
    <m/>
    <m/>
    <s v="DEER:Res:HVAC_Eff_AC"/>
    <s v="Annual"/>
    <n v="20"/>
    <m/>
  </r>
  <r>
    <x v="1"/>
    <x v="0"/>
    <s v="D20v0"/>
    <d v="2019-01-09T08:56:43"/>
    <x v="0"/>
    <x v="2"/>
    <x v="0"/>
    <x v="2"/>
    <x v="1"/>
    <x v="1"/>
    <n v="3.4"/>
    <n v="1510"/>
    <s v="None"/>
    <n v="28"/>
    <n v="4.7E-2"/>
    <n v="3.32"/>
    <m/>
    <m/>
    <m/>
    <m/>
    <m/>
    <m/>
    <m/>
    <m/>
    <m/>
    <s v="DEER:Res:HVAC_Eff_AC"/>
    <s v="Annual"/>
    <n v="20"/>
    <m/>
  </r>
  <r>
    <x v="1"/>
    <x v="0"/>
    <s v="D20v0"/>
    <d v="2019-01-09T08:56:43"/>
    <x v="0"/>
    <x v="2"/>
    <x v="0"/>
    <x v="2"/>
    <x v="2"/>
    <x v="1"/>
    <n v="3.4"/>
    <n v="1510"/>
    <s v="None"/>
    <n v="64.8"/>
    <n v="4.9000000000000002E-2"/>
    <n v="0"/>
    <m/>
    <m/>
    <m/>
    <m/>
    <m/>
    <m/>
    <m/>
    <m/>
    <m/>
    <s v="DEER:Res:HVAC_Eff_AC"/>
    <s v="Annual"/>
    <n v="20"/>
    <m/>
  </r>
  <r>
    <x v="1"/>
    <x v="0"/>
    <s v="D20v0"/>
    <d v="2019-01-09T08:56:43"/>
    <x v="0"/>
    <x v="2"/>
    <x v="0"/>
    <x v="2"/>
    <x v="3"/>
    <x v="1"/>
    <n v="3.4"/>
    <n v="1510"/>
    <s v="None"/>
    <n v="2"/>
    <n v="0"/>
    <n v="3.17"/>
    <m/>
    <m/>
    <m/>
    <m/>
    <m/>
    <m/>
    <m/>
    <m/>
    <m/>
    <s v="DEER:Res:HVAC_Eff_AC"/>
    <s v="Annual"/>
    <n v="20"/>
    <m/>
  </r>
  <r>
    <x v="1"/>
    <x v="0"/>
    <s v="D20v0"/>
    <d v="2019-01-09T08:56:43"/>
    <x v="0"/>
    <x v="2"/>
    <x v="0"/>
    <x v="2"/>
    <x v="0"/>
    <x v="0"/>
    <n v="3.4"/>
    <n v="1510"/>
    <s v="None"/>
    <n v="28.8"/>
    <n v="4.3999999999999997E-2"/>
    <n v="3.08"/>
    <m/>
    <m/>
    <m/>
    <m/>
    <m/>
    <m/>
    <m/>
    <m/>
    <m/>
    <s v="DEER:Res:HVAC_Eff_AC"/>
    <s v="Annual"/>
    <n v="20"/>
    <m/>
  </r>
  <r>
    <x v="1"/>
    <x v="0"/>
    <s v="D20v0"/>
    <d v="2019-01-09T08:56:43"/>
    <x v="0"/>
    <x v="2"/>
    <x v="0"/>
    <x v="3"/>
    <x v="1"/>
    <x v="1"/>
    <n v="3"/>
    <n v="1500"/>
    <s v="None"/>
    <n v="14.2"/>
    <n v="2.9000000000000001E-2"/>
    <n v="2.9"/>
    <m/>
    <m/>
    <m/>
    <m/>
    <m/>
    <m/>
    <m/>
    <m/>
    <m/>
    <s v="DEER:Res:HVAC_Eff_AC"/>
    <s v="Annual"/>
    <n v="20"/>
    <m/>
  </r>
  <r>
    <x v="1"/>
    <x v="0"/>
    <s v="D20v0"/>
    <d v="2019-01-09T08:56:43"/>
    <x v="0"/>
    <x v="2"/>
    <x v="0"/>
    <x v="3"/>
    <x v="2"/>
    <x v="1"/>
    <n v="3"/>
    <n v="1500"/>
    <s v="None"/>
    <n v="45.3"/>
    <n v="3.2000000000000001E-2"/>
    <n v="0"/>
    <m/>
    <m/>
    <m/>
    <m/>
    <m/>
    <m/>
    <m/>
    <m/>
    <m/>
    <s v="DEER:Res:HVAC_Eff_AC"/>
    <s v="Annual"/>
    <n v="20"/>
    <m/>
  </r>
  <r>
    <x v="1"/>
    <x v="0"/>
    <s v="D20v0"/>
    <d v="2019-01-09T08:56:43"/>
    <x v="0"/>
    <x v="2"/>
    <x v="0"/>
    <x v="3"/>
    <x v="3"/>
    <x v="1"/>
    <n v="3"/>
    <n v="1500"/>
    <s v="None"/>
    <n v="1.8"/>
    <n v="0"/>
    <n v="2.82"/>
    <m/>
    <m/>
    <m/>
    <m/>
    <m/>
    <m/>
    <m/>
    <m/>
    <m/>
    <s v="DEER:Res:HVAC_Eff_AC"/>
    <s v="Annual"/>
    <n v="20"/>
    <m/>
  </r>
  <r>
    <x v="1"/>
    <x v="0"/>
    <s v="D20v0"/>
    <d v="2019-01-09T08:56:43"/>
    <x v="0"/>
    <x v="2"/>
    <x v="0"/>
    <x v="3"/>
    <x v="0"/>
    <x v="0"/>
    <n v="3"/>
    <n v="1500"/>
    <s v="None"/>
    <n v="14.5"/>
    <n v="2.5999999999999999E-2"/>
    <n v="2.72"/>
    <m/>
    <m/>
    <m/>
    <m/>
    <m/>
    <m/>
    <m/>
    <m/>
    <m/>
    <s v="DEER:Res:HVAC_Eff_AC"/>
    <s v="Annual"/>
    <n v="20"/>
    <m/>
  </r>
  <r>
    <x v="1"/>
    <x v="0"/>
    <s v="D20v0"/>
    <d v="2019-01-09T08:56:43"/>
    <x v="0"/>
    <x v="2"/>
    <x v="0"/>
    <x v="4"/>
    <x v="1"/>
    <x v="1"/>
    <n v="3.1"/>
    <n v="1500"/>
    <s v="None"/>
    <n v="26.5"/>
    <n v="0.03"/>
    <n v="2.76"/>
    <m/>
    <m/>
    <m/>
    <m/>
    <m/>
    <m/>
    <m/>
    <m/>
    <m/>
    <s v="DEER:Res:HVAC_Eff_AC"/>
    <s v="Annual"/>
    <n v="20"/>
    <m/>
  </r>
  <r>
    <x v="1"/>
    <x v="0"/>
    <s v="D20v0"/>
    <d v="2019-01-09T08:56:43"/>
    <x v="0"/>
    <x v="2"/>
    <x v="0"/>
    <x v="4"/>
    <x v="2"/>
    <x v="1"/>
    <n v="3.1"/>
    <n v="1500"/>
    <s v="None"/>
    <n v="57.2"/>
    <n v="3.4000000000000002E-2"/>
    <n v="0"/>
    <m/>
    <m/>
    <m/>
    <m/>
    <m/>
    <m/>
    <m/>
    <m/>
    <m/>
    <s v="DEER:Res:HVAC_Eff_AC"/>
    <s v="Annual"/>
    <n v="20"/>
    <m/>
  </r>
  <r>
    <x v="1"/>
    <x v="0"/>
    <s v="D20v0"/>
    <d v="2019-01-09T08:56:43"/>
    <x v="0"/>
    <x v="2"/>
    <x v="0"/>
    <x v="4"/>
    <x v="3"/>
    <x v="1"/>
    <n v="3.1"/>
    <n v="1500"/>
    <s v="None"/>
    <n v="1.7"/>
    <n v="0"/>
    <n v="2.68"/>
    <m/>
    <m/>
    <m/>
    <m/>
    <m/>
    <m/>
    <m/>
    <m/>
    <m/>
    <s v="DEER:Res:HVAC_Eff_AC"/>
    <s v="Annual"/>
    <n v="20"/>
    <m/>
  </r>
  <r>
    <x v="1"/>
    <x v="0"/>
    <s v="D20v0"/>
    <d v="2019-01-09T08:56:43"/>
    <x v="0"/>
    <x v="2"/>
    <x v="0"/>
    <x v="4"/>
    <x v="0"/>
    <x v="0"/>
    <n v="3.1"/>
    <n v="1500"/>
    <s v="None"/>
    <n v="27.4"/>
    <n v="2.9000000000000001E-2"/>
    <n v="2.57"/>
    <m/>
    <m/>
    <m/>
    <m/>
    <m/>
    <m/>
    <m/>
    <m/>
    <m/>
    <s v="DEER:Res:HVAC_Eff_AC"/>
    <s v="Annual"/>
    <n v="20"/>
    <m/>
  </r>
  <r>
    <x v="1"/>
    <x v="0"/>
    <s v="D20v0"/>
    <d v="2019-01-09T08:56:43"/>
    <x v="0"/>
    <x v="2"/>
    <x v="0"/>
    <x v="5"/>
    <x v="1"/>
    <x v="1"/>
    <n v="3.2"/>
    <n v="1690"/>
    <s v="None"/>
    <n v="19.600000000000001"/>
    <n v="2.9000000000000001E-2"/>
    <n v="6.98"/>
    <m/>
    <m/>
    <m/>
    <m/>
    <m/>
    <m/>
    <m/>
    <m/>
    <m/>
    <s v="DEER:Res:HVAC_Eff_AC"/>
    <s v="Annual"/>
    <n v="20"/>
    <m/>
  </r>
  <r>
    <x v="1"/>
    <x v="0"/>
    <s v="D20v0"/>
    <d v="2019-01-09T08:56:43"/>
    <x v="0"/>
    <x v="2"/>
    <x v="0"/>
    <x v="5"/>
    <x v="2"/>
    <x v="1"/>
    <n v="3.2"/>
    <n v="1690"/>
    <s v="None"/>
    <n v="119"/>
    <n v="3.1E-2"/>
    <n v="0"/>
    <m/>
    <m/>
    <m/>
    <m/>
    <m/>
    <m/>
    <m/>
    <m/>
    <m/>
    <s v="DEER:Res:HVAC_Eff_AC"/>
    <s v="Annual"/>
    <n v="20"/>
    <m/>
  </r>
  <r>
    <x v="1"/>
    <x v="0"/>
    <s v="D20v0"/>
    <d v="2019-01-09T08:56:43"/>
    <x v="0"/>
    <x v="2"/>
    <x v="0"/>
    <x v="5"/>
    <x v="3"/>
    <x v="1"/>
    <n v="3.2"/>
    <n v="1690"/>
    <s v="None"/>
    <n v="4.4000000000000004"/>
    <n v="0"/>
    <n v="6.63"/>
    <m/>
    <m/>
    <m/>
    <m/>
    <m/>
    <m/>
    <m/>
    <m/>
    <m/>
    <s v="DEER:Res:HVAC_Eff_AC"/>
    <s v="Annual"/>
    <n v="20"/>
    <m/>
  </r>
  <r>
    <x v="1"/>
    <x v="0"/>
    <s v="D20v0"/>
    <d v="2019-01-09T08:56:43"/>
    <x v="0"/>
    <x v="2"/>
    <x v="0"/>
    <x v="5"/>
    <x v="0"/>
    <x v="0"/>
    <n v="3.2"/>
    <n v="1690"/>
    <s v="None"/>
    <n v="17.2"/>
    <n v="1.6E-2"/>
    <n v="6.55"/>
    <m/>
    <m/>
    <m/>
    <m/>
    <m/>
    <m/>
    <m/>
    <m/>
    <m/>
    <s v="DEER:Res:HVAC_Eff_AC"/>
    <s v="Annual"/>
    <n v="20"/>
    <m/>
  </r>
  <r>
    <x v="1"/>
    <x v="0"/>
    <s v="D20v0"/>
    <d v="2019-01-09T08:56:43"/>
    <x v="0"/>
    <x v="2"/>
    <x v="0"/>
    <x v="6"/>
    <x v="1"/>
    <x v="1"/>
    <n v="2.7"/>
    <n v="1480"/>
    <s v="None"/>
    <n v="11.6"/>
    <n v="2.1000000000000001E-2"/>
    <n v="3.02"/>
    <m/>
    <m/>
    <m/>
    <m/>
    <m/>
    <m/>
    <m/>
    <m/>
    <m/>
    <s v="DEER:Res:HVAC_Eff_AC"/>
    <s v="Annual"/>
    <n v="20"/>
    <m/>
  </r>
  <r>
    <x v="1"/>
    <x v="0"/>
    <s v="D20v0"/>
    <d v="2019-01-09T08:56:43"/>
    <x v="0"/>
    <x v="2"/>
    <x v="0"/>
    <x v="6"/>
    <x v="2"/>
    <x v="1"/>
    <n v="2.7"/>
    <n v="1480"/>
    <s v="None"/>
    <n v="42.1"/>
    <n v="2.3E-2"/>
    <n v="0"/>
    <m/>
    <m/>
    <m/>
    <m/>
    <m/>
    <m/>
    <m/>
    <m/>
    <m/>
    <s v="DEER:Res:HVAC_Eff_AC"/>
    <s v="Annual"/>
    <n v="20"/>
    <m/>
  </r>
  <r>
    <x v="1"/>
    <x v="0"/>
    <s v="D20v0"/>
    <d v="2019-01-09T08:56:43"/>
    <x v="0"/>
    <x v="2"/>
    <x v="0"/>
    <x v="6"/>
    <x v="3"/>
    <x v="1"/>
    <n v="2.7"/>
    <n v="1480"/>
    <s v="None"/>
    <n v="2"/>
    <n v="0"/>
    <n v="2.94"/>
    <m/>
    <m/>
    <m/>
    <m/>
    <m/>
    <m/>
    <m/>
    <m/>
    <m/>
    <s v="DEER:Res:HVAC_Eff_AC"/>
    <s v="Annual"/>
    <n v="20"/>
    <m/>
  </r>
  <r>
    <x v="1"/>
    <x v="0"/>
    <s v="D20v0"/>
    <d v="2019-01-09T08:56:43"/>
    <x v="0"/>
    <x v="2"/>
    <x v="0"/>
    <x v="6"/>
    <x v="0"/>
    <x v="0"/>
    <n v="2.7"/>
    <n v="1480"/>
    <s v="None"/>
    <n v="11"/>
    <n v="1.4999999999999999E-2"/>
    <n v="2.88"/>
    <m/>
    <m/>
    <m/>
    <m/>
    <m/>
    <m/>
    <m/>
    <m/>
    <m/>
    <s v="DEER:Res:HVAC_Eff_AC"/>
    <s v="Annual"/>
    <n v="20"/>
    <m/>
  </r>
  <r>
    <x v="1"/>
    <x v="0"/>
    <s v="D20v0"/>
    <d v="2019-01-09T08:56:43"/>
    <x v="0"/>
    <x v="3"/>
    <x v="0"/>
    <x v="2"/>
    <x v="0"/>
    <x v="0"/>
    <n v="3.66"/>
    <n v="1670"/>
    <s v="None"/>
    <n v="24"/>
    <n v="3.8800000000000001E-2"/>
    <n v="3.26"/>
    <m/>
    <m/>
    <m/>
    <m/>
    <m/>
    <m/>
    <m/>
    <m/>
    <m/>
    <s v="DEER:Res:HVAC_Eff_AC"/>
    <s v="Annual"/>
    <n v="20"/>
    <m/>
  </r>
  <r>
    <x v="1"/>
    <x v="0"/>
    <s v="D20v0"/>
    <d v="2019-01-09T08:56:43"/>
    <x v="0"/>
    <x v="3"/>
    <x v="0"/>
    <x v="3"/>
    <x v="1"/>
    <x v="1"/>
    <n v="3.45"/>
    <n v="1650"/>
    <s v="None"/>
    <n v="16.100000000000001"/>
    <n v="3.4700000000000002E-2"/>
    <n v="3.47"/>
    <m/>
    <m/>
    <m/>
    <m/>
    <m/>
    <m/>
    <m/>
    <m/>
    <m/>
    <s v="DEER:Res:HVAC_Eff_AC"/>
    <s v="Annual"/>
    <n v="20"/>
    <m/>
  </r>
  <r>
    <x v="1"/>
    <x v="0"/>
    <s v="D20v0"/>
    <d v="2019-01-09T08:56:43"/>
    <x v="0"/>
    <x v="3"/>
    <x v="0"/>
    <x v="3"/>
    <x v="2"/>
    <x v="1"/>
    <n v="3.45"/>
    <n v="1650"/>
    <s v="None"/>
    <n v="54.1"/>
    <n v="3.7900000000000003E-2"/>
    <n v="0"/>
    <m/>
    <m/>
    <m/>
    <m/>
    <m/>
    <m/>
    <m/>
    <m/>
    <m/>
    <s v="DEER:Res:HVAC_Eff_AC"/>
    <s v="Annual"/>
    <n v="20"/>
    <m/>
  </r>
  <r>
    <x v="1"/>
    <x v="0"/>
    <s v="D20v0"/>
    <d v="2019-01-09T08:56:43"/>
    <x v="0"/>
    <x v="3"/>
    <x v="0"/>
    <x v="3"/>
    <x v="3"/>
    <x v="1"/>
    <n v="3.45"/>
    <n v="1650"/>
    <s v="None"/>
    <n v="2.14"/>
    <n v="0"/>
    <n v="3.39"/>
    <m/>
    <m/>
    <m/>
    <m/>
    <m/>
    <m/>
    <m/>
    <m/>
    <m/>
    <s v="DEER:Res:HVAC_Eff_AC"/>
    <s v="Annual"/>
    <n v="20"/>
    <m/>
  </r>
  <r>
    <x v="1"/>
    <x v="0"/>
    <s v="D20v0"/>
    <d v="2019-01-09T08:56:43"/>
    <x v="0"/>
    <x v="3"/>
    <x v="0"/>
    <x v="3"/>
    <x v="0"/>
    <x v="0"/>
    <n v="3.45"/>
    <n v="1650"/>
    <s v="None"/>
    <n v="16.2"/>
    <n v="3.0599999999999999E-2"/>
    <n v="3.29"/>
    <m/>
    <m/>
    <m/>
    <m/>
    <m/>
    <m/>
    <m/>
    <m/>
    <m/>
    <s v="DEER:Res:HVAC_Eff_AC"/>
    <s v="Annual"/>
    <n v="20"/>
    <m/>
  </r>
  <r>
    <x v="1"/>
    <x v="0"/>
    <s v="D20v0"/>
    <d v="2019-01-09T08:56:43"/>
    <x v="0"/>
    <x v="3"/>
    <x v="0"/>
    <x v="4"/>
    <x v="1"/>
    <x v="1"/>
    <n v="3.49"/>
    <n v="1670"/>
    <s v="None"/>
    <n v="28.4"/>
    <n v="3.39E-2"/>
    <n v="3.23"/>
    <m/>
    <m/>
    <m/>
    <m/>
    <m/>
    <m/>
    <m/>
    <m/>
    <m/>
    <s v="DEER:Res:HVAC_Eff_AC"/>
    <s v="Annual"/>
    <n v="20"/>
    <m/>
  </r>
  <r>
    <x v="1"/>
    <x v="0"/>
    <s v="D20v0"/>
    <d v="2019-01-09T08:56:43"/>
    <x v="0"/>
    <x v="3"/>
    <x v="0"/>
    <x v="4"/>
    <x v="2"/>
    <x v="1"/>
    <n v="3.49"/>
    <n v="1670"/>
    <s v="None"/>
    <n v="65.3"/>
    <n v="3.7600000000000001E-2"/>
    <n v="0"/>
    <m/>
    <m/>
    <m/>
    <m/>
    <m/>
    <m/>
    <m/>
    <m/>
    <m/>
    <s v="DEER:Res:HVAC_Eff_AC"/>
    <s v="Annual"/>
    <n v="20"/>
    <m/>
  </r>
  <r>
    <x v="1"/>
    <x v="0"/>
    <s v="D20v0"/>
    <d v="2019-01-09T08:56:43"/>
    <x v="0"/>
    <x v="3"/>
    <x v="0"/>
    <x v="4"/>
    <x v="3"/>
    <x v="1"/>
    <n v="3.49"/>
    <n v="1670"/>
    <s v="None"/>
    <n v="1.99"/>
    <n v="0"/>
    <n v="3.16"/>
    <m/>
    <m/>
    <m/>
    <m/>
    <m/>
    <m/>
    <m/>
    <m/>
    <m/>
    <s v="DEER:Res:HVAC_Eff_AC"/>
    <s v="Annual"/>
    <n v="20"/>
    <m/>
  </r>
  <r>
    <x v="1"/>
    <x v="0"/>
    <s v="D20v0"/>
    <d v="2019-01-09T08:56:43"/>
    <x v="0"/>
    <x v="3"/>
    <x v="0"/>
    <x v="4"/>
    <x v="0"/>
    <x v="0"/>
    <n v="3.49"/>
    <n v="1670"/>
    <s v="None"/>
    <n v="29.3"/>
    <n v="3.2800000000000003E-2"/>
    <n v="3.05"/>
    <m/>
    <m/>
    <m/>
    <m/>
    <m/>
    <m/>
    <m/>
    <m/>
    <m/>
    <s v="DEER:Res:HVAC_Eff_AC"/>
    <s v="Annual"/>
    <n v="20"/>
    <m/>
  </r>
  <r>
    <x v="1"/>
    <x v="0"/>
    <s v="D20v0"/>
    <d v="2019-01-09T08:56:43"/>
    <x v="0"/>
    <x v="3"/>
    <x v="0"/>
    <x v="5"/>
    <x v="1"/>
    <x v="1"/>
    <n v="3.17"/>
    <n v="1780"/>
    <s v="None"/>
    <n v="17.399999999999999"/>
    <n v="2.6800000000000001E-2"/>
    <n v="6.27"/>
    <m/>
    <m/>
    <m/>
    <m/>
    <m/>
    <m/>
    <m/>
    <m/>
    <m/>
    <s v="DEER:Res:HVAC_Eff_AC"/>
    <s v="Annual"/>
    <n v="20"/>
    <m/>
  </r>
  <r>
    <x v="1"/>
    <x v="0"/>
    <s v="D20v0"/>
    <d v="2019-01-09T08:56:43"/>
    <x v="0"/>
    <x v="3"/>
    <x v="0"/>
    <x v="5"/>
    <x v="2"/>
    <x v="1"/>
    <n v="3.17"/>
    <n v="1780"/>
    <s v="None"/>
    <n v="111"/>
    <n v="2.8199999999999999E-2"/>
    <n v="0"/>
    <m/>
    <m/>
    <m/>
    <m/>
    <m/>
    <m/>
    <m/>
    <m/>
    <m/>
    <s v="DEER:Res:HVAC_Eff_AC"/>
    <s v="Annual"/>
    <n v="20"/>
    <m/>
  </r>
  <r>
    <x v="1"/>
    <x v="0"/>
    <s v="D20v0"/>
    <d v="2019-01-09T08:56:43"/>
    <x v="0"/>
    <x v="3"/>
    <x v="0"/>
    <x v="5"/>
    <x v="3"/>
    <x v="1"/>
    <n v="3.17"/>
    <n v="1780"/>
    <s v="None"/>
    <n v="4.08"/>
    <n v="0"/>
    <n v="6.12"/>
    <m/>
    <m/>
    <m/>
    <m/>
    <m/>
    <m/>
    <m/>
    <m/>
    <m/>
    <s v="DEER:Res:HVAC_Eff_AC"/>
    <s v="Annual"/>
    <n v="20"/>
    <m/>
  </r>
  <r>
    <x v="1"/>
    <x v="0"/>
    <s v="D20v0"/>
    <d v="2019-01-09T08:56:43"/>
    <x v="0"/>
    <x v="3"/>
    <x v="0"/>
    <x v="5"/>
    <x v="0"/>
    <x v="0"/>
    <n v="3.17"/>
    <n v="1780"/>
    <s v="None"/>
    <n v="14.4"/>
    <n v="1.4999999999999999E-2"/>
    <n v="6.02"/>
    <m/>
    <m/>
    <m/>
    <m/>
    <m/>
    <m/>
    <m/>
    <m/>
    <m/>
    <s v="DEER:Res:HVAC_Eff_AC"/>
    <s v="Annual"/>
    <n v="20"/>
    <m/>
  </r>
  <r>
    <x v="1"/>
    <x v="0"/>
    <s v="D20v0"/>
    <d v="2019-01-09T08:56:43"/>
    <x v="0"/>
    <x v="3"/>
    <x v="0"/>
    <x v="6"/>
    <x v="1"/>
    <x v="1"/>
    <n v="3.2"/>
    <n v="1680"/>
    <s v="None"/>
    <n v="13.3"/>
    <n v="2.58E-2"/>
    <n v="3.85"/>
    <m/>
    <m/>
    <m/>
    <m/>
    <m/>
    <m/>
    <m/>
    <m/>
    <m/>
    <s v="DEER:Res:HVAC_Eff_AC"/>
    <s v="Annual"/>
    <n v="20"/>
    <m/>
  </r>
  <r>
    <x v="1"/>
    <x v="0"/>
    <s v="D20v0"/>
    <d v="2019-01-09T08:56:43"/>
    <x v="0"/>
    <x v="3"/>
    <x v="0"/>
    <x v="6"/>
    <x v="2"/>
    <x v="1"/>
    <n v="3.2"/>
    <n v="1680"/>
    <s v="None"/>
    <n v="52.8"/>
    <n v="2.8000000000000001E-2"/>
    <n v="0"/>
    <m/>
    <m/>
    <m/>
    <m/>
    <m/>
    <m/>
    <m/>
    <m/>
    <m/>
    <s v="DEER:Res:HVAC_Eff_AC"/>
    <s v="Annual"/>
    <n v="20"/>
    <m/>
  </r>
  <r>
    <x v="1"/>
    <x v="0"/>
    <s v="D20v0"/>
    <d v="2019-01-09T08:56:43"/>
    <x v="0"/>
    <x v="3"/>
    <x v="0"/>
    <x v="6"/>
    <x v="3"/>
    <x v="1"/>
    <n v="3.2"/>
    <n v="1680"/>
    <s v="None"/>
    <n v="2.46"/>
    <n v="0"/>
    <n v="3.78"/>
    <m/>
    <m/>
    <m/>
    <m/>
    <m/>
    <m/>
    <m/>
    <m/>
    <m/>
    <s v="DEER:Res:HVAC_Eff_AC"/>
    <s v="Annual"/>
    <n v="20"/>
    <m/>
  </r>
  <r>
    <x v="1"/>
    <x v="0"/>
    <s v="D20v0"/>
    <d v="2019-01-09T08:56:43"/>
    <x v="0"/>
    <x v="3"/>
    <x v="0"/>
    <x v="6"/>
    <x v="0"/>
    <x v="0"/>
    <n v="3.2"/>
    <n v="1680"/>
    <s v="None"/>
    <n v="12.4"/>
    <n v="1.8200000000000001E-2"/>
    <n v="3.71"/>
    <m/>
    <m/>
    <m/>
    <m/>
    <m/>
    <m/>
    <m/>
    <m/>
    <m/>
    <s v="DEER:Res:HVAC_Eff_AC"/>
    <s v="Annual"/>
    <n v="20"/>
    <m/>
  </r>
  <r>
    <x v="1"/>
    <x v="0"/>
    <s v="D20v0"/>
    <d v="2019-01-09T08:56:43"/>
    <x v="1"/>
    <x v="1"/>
    <x v="0"/>
    <x v="11"/>
    <x v="1"/>
    <x v="1"/>
    <n v="2.02"/>
    <n v="1310"/>
    <s v="None"/>
    <n v="4.67"/>
    <n v="7.5599999999999999E-3"/>
    <n v="0.76900000000000002"/>
    <m/>
    <m/>
    <m/>
    <m/>
    <m/>
    <m/>
    <m/>
    <m/>
    <m/>
    <s v="DEER:Res:HVAC_Eff_AC"/>
    <s v="Annual"/>
    <n v="20"/>
    <m/>
  </r>
  <r>
    <x v="1"/>
    <x v="0"/>
    <s v="D20v0"/>
    <d v="2019-01-09T08:56:43"/>
    <x v="1"/>
    <x v="1"/>
    <x v="0"/>
    <x v="11"/>
    <x v="2"/>
    <x v="1"/>
    <n v="2.02"/>
    <n v="1310"/>
    <s v="None"/>
    <n v="11.1"/>
    <n v="7.5599999999999999E-3"/>
    <n v="0"/>
    <m/>
    <m/>
    <m/>
    <m/>
    <m/>
    <m/>
    <m/>
    <m/>
    <m/>
    <s v="DEER:Res:HVAC_Eff_AC"/>
    <s v="Annual"/>
    <n v="20"/>
    <m/>
  </r>
  <r>
    <x v="1"/>
    <x v="0"/>
    <s v="D20v0"/>
    <d v="2019-01-09T08:56:43"/>
    <x v="1"/>
    <x v="1"/>
    <x v="0"/>
    <x v="11"/>
    <x v="3"/>
    <x v="1"/>
    <n v="2.02"/>
    <n v="1310"/>
    <s v="None"/>
    <n v="0.54500000000000004"/>
    <n v="0"/>
    <n v="0.74299999999999999"/>
    <m/>
    <m/>
    <m/>
    <m/>
    <m/>
    <m/>
    <m/>
    <m/>
    <m/>
    <s v="DEER:Res:HVAC_Eff_AC"/>
    <s v="Annual"/>
    <n v="20"/>
    <m/>
  </r>
  <r>
    <x v="1"/>
    <x v="0"/>
    <s v="D20v0"/>
    <d v="2019-01-09T08:56:43"/>
    <x v="1"/>
    <x v="1"/>
    <x v="0"/>
    <x v="11"/>
    <x v="0"/>
    <x v="0"/>
    <n v="2.02"/>
    <n v="1310"/>
    <s v="None"/>
    <n v="5.05"/>
    <n v="6.8999999999999999E-3"/>
    <n v="0.67800000000000005"/>
    <m/>
    <m/>
    <m/>
    <m/>
    <m/>
    <m/>
    <m/>
    <m/>
    <m/>
    <s v="DEER:Res:HVAC_Eff_AC"/>
    <s v="Annual"/>
    <n v="20"/>
    <m/>
  </r>
  <r>
    <x v="1"/>
    <x v="0"/>
    <s v="D20v0"/>
    <d v="2019-01-09T08:56:43"/>
    <x v="1"/>
    <x v="1"/>
    <x v="0"/>
    <x v="4"/>
    <x v="1"/>
    <x v="1"/>
    <n v="1.69"/>
    <n v="1110"/>
    <s v="None"/>
    <n v="8.1"/>
    <n v="8.0700000000000008E-3"/>
    <n v="1.02"/>
    <m/>
    <m/>
    <m/>
    <m/>
    <m/>
    <m/>
    <m/>
    <m/>
    <m/>
    <s v="DEER:Res:HVAC_Eff_AC"/>
    <s v="Annual"/>
    <n v="20"/>
    <m/>
  </r>
  <r>
    <x v="1"/>
    <x v="0"/>
    <s v="D20v0"/>
    <d v="2019-01-09T08:56:43"/>
    <x v="1"/>
    <x v="1"/>
    <x v="0"/>
    <x v="4"/>
    <x v="2"/>
    <x v="1"/>
    <n v="1.69"/>
    <n v="1110"/>
    <s v="None"/>
    <n v="17.899999999999999"/>
    <n v="8.6800000000000002E-3"/>
    <n v="0"/>
    <m/>
    <m/>
    <m/>
    <m/>
    <m/>
    <m/>
    <m/>
    <m/>
    <m/>
    <s v="DEER:Res:HVAC_Eff_AC"/>
    <s v="Annual"/>
    <n v="20"/>
    <m/>
  </r>
  <r>
    <x v="1"/>
    <x v="0"/>
    <s v="D20v0"/>
    <d v="2019-01-09T08:56:43"/>
    <x v="1"/>
    <x v="1"/>
    <x v="0"/>
    <x v="4"/>
    <x v="3"/>
    <x v="1"/>
    <n v="1.69"/>
    <n v="1110"/>
    <s v="None"/>
    <n v="0.75800000000000001"/>
    <n v="0"/>
    <n v="0.98699999999999999"/>
    <m/>
    <m/>
    <m/>
    <m/>
    <m/>
    <m/>
    <m/>
    <m/>
    <m/>
    <s v="DEER:Res:HVAC_Eff_AC"/>
    <s v="Annual"/>
    <n v="20"/>
    <m/>
  </r>
  <r>
    <x v="1"/>
    <x v="0"/>
    <s v="D20v0"/>
    <d v="2019-01-09T08:56:43"/>
    <x v="1"/>
    <x v="1"/>
    <x v="0"/>
    <x v="4"/>
    <x v="0"/>
    <x v="0"/>
    <n v="1.69"/>
    <n v="1110"/>
    <s v="None"/>
    <n v="8.61"/>
    <n v="7.4599999999999996E-3"/>
    <n v="0.89900000000000002"/>
    <m/>
    <m/>
    <m/>
    <m/>
    <m/>
    <m/>
    <m/>
    <m/>
    <m/>
    <s v="DEER:Res:HVAC_Eff_AC"/>
    <s v="Annual"/>
    <n v="20"/>
    <m/>
  </r>
  <r>
    <x v="1"/>
    <x v="0"/>
    <s v="D20v0"/>
    <d v="2019-01-09T08:56:43"/>
    <x v="1"/>
    <x v="1"/>
    <x v="0"/>
    <x v="12"/>
    <x v="1"/>
    <x v="1"/>
    <n v="2.35"/>
    <n v="1390"/>
    <s v="None"/>
    <n v="10.5"/>
    <n v="8.3800000000000003E-3"/>
    <n v="0.77600000000000002"/>
    <m/>
    <m/>
    <m/>
    <m/>
    <m/>
    <m/>
    <m/>
    <m/>
    <m/>
    <s v="DEER:Res:HVAC_Eff_AC"/>
    <s v="Annual"/>
    <n v="20"/>
    <m/>
  </r>
  <r>
    <x v="1"/>
    <x v="0"/>
    <s v="D20v0"/>
    <d v="2019-01-09T08:56:43"/>
    <x v="1"/>
    <x v="1"/>
    <x v="0"/>
    <x v="12"/>
    <x v="2"/>
    <x v="1"/>
    <n v="2.35"/>
    <n v="1390"/>
    <s v="None"/>
    <n v="19.399999999999999"/>
    <n v="8.4700000000000001E-3"/>
    <n v="0"/>
    <m/>
    <m/>
    <m/>
    <m/>
    <m/>
    <m/>
    <m/>
    <m/>
    <m/>
    <s v="DEER:Res:HVAC_Eff_AC"/>
    <s v="Annual"/>
    <n v="20"/>
    <m/>
  </r>
  <r>
    <x v="1"/>
    <x v="0"/>
    <s v="D20v0"/>
    <d v="2019-01-09T08:56:43"/>
    <x v="1"/>
    <x v="1"/>
    <x v="0"/>
    <x v="12"/>
    <x v="3"/>
    <x v="1"/>
    <n v="2.35"/>
    <n v="1390"/>
    <s v="None"/>
    <n v="0.54"/>
    <n v="0"/>
    <n v="0.749"/>
    <m/>
    <m/>
    <m/>
    <m/>
    <m/>
    <m/>
    <m/>
    <m/>
    <m/>
    <s v="DEER:Res:HVAC_Eff_AC"/>
    <s v="Annual"/>
    <n v="20"/>
    <m/>
  </r>
  <r>
    <x v="1"/>
    <x v="0"/>
    <s v="D20v0"/>
    <d v="2019-01-09T08:56:43"/>
    <x v="1"/>
    <x v="1"/>
    <x v="0"/>
    <x v="12"/>
    <x v="0"/>
    <x v="0"/>
    <n v="2.35"/>
    <n v="1390"/>
    <s v="None"/>
    <n v="11.7"/>
    <n v="8.3899999999999999E-3"/>
    <n v="0.67800000000000005"/>
    <m/>
    <m/>
    <m/>
    <m/>
    <m/>
    <m/>
    <m/>
    <m/>
    <m/>
    <s v="DEER:Res:HVAC_Eff_AC"/>
    <s v="Annual"/>
    <n v="20"/>
    <m/>
  </r>
  <r>
    <x v="1"/>
    <x v="0"/>
    <s v="D20v0"/>
    <d v="2019-01-09T08:56:43"/>
    <x v="1"/>
    <x v="1"/>
    <x v="0"/>
    <x v="13"/>
    <x v="1"/>
    <x v="1"/>
    <n v="2.42"/>
    <n v="1390"/>
    <s v="None"/>
    <n v="15.2"/>
    <n v="9.11E-3"/>
    <n v="0.34"/>
    <m/>
    <m/>
    <m/>
    <m/>
    <m/>
    <m/>
    <m/>
    <m/>
    <m/>
    <s v="DEER:Res:HVAC_Eff_AC"/>
    <s v="Annual"/>
    <n v="20"/>
    <m/>
  </r>
  <r>
    <x v="1"/>
    <x v="0"/>
    <s v="D20v0"/>
    <d v="2019-01-09T08:56:43"/>
    <x v="1"/>
    <x v="2"/>
    <x v="0"/>
    <x v="8"/>
    <x v="3"/>
    <x v="1"/>
    <n v="2.5"/>
    <n v="1400"/>
    <s v="None"/>
    <n v="0.8"/>
    <n v="0"/>
    <n v="1.1399999999999999"/>
    <m/>
    <m/>
    <m/>
    <m/>
    <m/>
    <m/>
    <m/>
    <m/>
    <m/>
    <s v="DEER:Res:HVAC_Eff_AC"/>
    <s v="Annual"/>
    <n v="20"/>
    <m/>
  </r>
  <r>
    <x v="1"/>
    <x v="0"/>
    <s v="D20v0"/>
    <d v="2019-01-09T08:56:43"/>
    <x v="1"/>
    <x v="2"/>
    <x v="0"/>
    <x v="8"/>
    <x v="0"/>
    <x v="0"/>
    <n v="2.5"/>
    <n v="1400"/>
    <s v="None"/>
    <n v="3.2"/>
    <n v="6.0000000000000001E-3"/>
    <n v="1.1200000000000001"/>
    <m/>
    <m/>
    <m/>
    <m/>
    <m/>
    <m/>
    <m/>
    <m/>
    <m/>
    <s v="DEER:Res:HVAC_Eff_AC"/>
    <s v="Annual"/>
    <n v="20"/>
    <m/>
  </r>
  <r>
    <x v="1"/>
    <x v="0"/>
    <s v="D20v0"/>
    <d v="2019-01-09T08:56:43"/>
    <x v="1"/>
    <x v="2"/>
    <x v="0"/>
    <x v="9"/>
    <x v="1"/>
    <x v="1"/>
    <n v="2.6"/>
    <n v="1460"/>
    <s v="None"/>
    <n v="11.9"/>
    <n v="1.7000000000000001E-2"/>
    <n v="1.28"/>
    <m/>
    <m/>
    <m/>
    <m/>
    <m/>
    <m/>
    <m/>
    <m/>
    <m/>
    <s v="DEER:Res:HVAC_Eff_AC"/>
    <s v="Annual"/>
    <n v="20"/>
    <m/>
  </r>
  <r>
    <x v="1"/>
    <x v="0"/>
    <s v="D20v0"/>
    <d v="2019-01-09T08:56:43"/>
    <x v="1"/>
    <x v="2"/>
    <x v="0"/>
    <x v="9"/>
    <x v="2"/>
    <x v="1"/>
    <n v="2.6"/>
    <n v="1460"/>
    <s v="None"/>
    <n v="22.2"/>
    <n v="1.7999999999999999E-2"/>
    <n v="0"/>
    <m/>
    <m/>
    <m/>
    <m/>
    <m/>
    <m/>
    <m/>
    <m/>
    <m/>
    <s v="DEER:Res:HVAC_Eff_AC"/>
    <s v="Annual"/>
    <n v="20"/>
    <m/>
  </r>
  <r>
    <x v="1"/>
    <x v="0"/>
    <s v="D20v0"/>
    <d v="2019-01-09T08:56:43"/>
    <x v="1"/>
    <x v="2"/>
    <x v="0"/>
    <x v="9"/>
    <x v="3"/>
    <x v="1"/>
    <n v="2.6"/>
    <n v="1460"/>
    <s v="None"/>
    <n v="0.8"/>
    <n v="0"/>
    <n v="1.25"/>
    <m/>
    <m/>
    <m/>
    <m/>
    <m/>
    <m/>
    <m/>
    <m/>
    <m/>
    <s v="DEER:Res:HVAC_Eff_AC"/>
    <s v="Annual"/>
    <n v="20"/>
    <m/>
  </r>
  <r>
    <x v="1"/>
    <x v="0"/>
    <s v="D20v0"/>
    <d v="2019-01-09T08:56:43"/>
    <x v="1"/>
    <x v="2"/>
    <x v="0"/>
    <x v="9"/>
    <x v="0"/>
    <x v="0"/>
    <n v="2.6"/>
    <n v="1460"/>
    <s v="None"/>
    <n v="7.5"/>
    <n v="0.01"/>
    <n v="1.22"/>
    <m/>
    <m/>
    <m/>
    <m/>
    <m/>
    <m/>
    <m/>
    <m/>
    <m/>
    <s v="DEER:Res:HVAC_Eff_AC"/>
    <s v="Annual"/>
    <n v="20"/>
    <m/>
  </r>
  <r>
    <x v="1"/>
    <x v="0"/>
    <s v="D20v0"/>
    <d v="2019-01-09T08:56:43"/>
    <x v="1"/>
    <x v="2"/>
    <x v="0"/>
    <x v="10"/>
    <x v="1"/>
    <x v="1"/>
    <n v="3"/>
    <n v="1570"/>
    <s v="None"/>
    <n v="19.3"/>
    <n v="3.6999999999999998E-2"/>
    <n v="1.75"/>
    <m/>
    <m/>
    <m/>
    <m/>
    <m/>
    <m/>
    <m/>
    <m/>
    <m/>
    <s v="DEER:Res:HVAC_Eff_AC"/>
    <s v="Annual"/>
    <n v="20"/>
    <m/>
  </r>
  <r>
    <x v="1"/>
    <x v="0"/>
    <s v="D20v0"/>
    <d v="2019-01-09T08:56:43"/>
    <x v="1"/>
    <x v="2"/>
    <x v="0"/>
    <x v="10"/>
    <x v="2"/>
    <x v="1"/>
    <n v="3"/>
    <n v="1570"/>
    <s v="None"/>
    <n v="35.799999999999997"/>
    <n v="3.9E-2"/>
    <n v="0"/>
    <m/>
    <m/>
    <m/>
    <m/>
    <m/>
    <m/>
    <m/>
    <m/>
    <m/>
    <s v="DEER:Res:HVAC_Eff_AC"/>
    <s v="Annual"/>
    <n v="20"/>
    <m/>
  </r>
  <r>
    <x v="1"/>
    <x v="0"/>
    <s v="D20v0"/>
    <d v="2019-01-09T08:56:43"/>
    <x v="1"/>
    <x v="2"/>
    <x v="0"/>
    <x v="10"/>
    <x v="3"/>
    <x v="1"/>
    <n v="3"/>
    <n v="1570"/>
    <s v="None"/>
    <n v="1.1000000000000001"/>
    <n v="0"/>
    <n v="1.71"/>
    <m/>
    <m/>
    <m/>
    <m/>
    <m/>
    <m/>
    <m/>
    <m/>
    <m/>
    <s v="DEER:Res:HVAC_Eff_AC"/>
    <s v="Annual"/>
    <n v="20"/>
    <m/>
  </r>
  <r>
    <x v="1"/>
    <x v="0"/>
    <s v="D20v0"/>
    <d v="2019-01-09T08:56:43"/>
    <x v="1"/>
    <x v="2"/>
    <x v="0"/>
    <x v="10"/>
    <x v="0"/>
    <x v="0"/>
    <n v="3"/>
    <n v="1570"/>
    <s v="None"/>
    <n v="16.8"/>
    <n v="3.1E-2"/>
    <n v="1.65"/>
    <m/>
    <m/>
    <m/>
    <m/>
    <m/>
    <m/>
    <m/>
    <m/>
    <m/>
    <s v="DEER:Res:HVAC_Eff_AC"/>
    <s v="Annual"/>
    <n v="20"/>
    <m/>
  </r>
  <r>
    <x v="1"/>
    <x v="0"/>
    <s v="D20v0"/>
    <d v="2019-01-09T08:56:43"/>
    <x v="1"/>
    <x v="2"/>
    <x v="0"/>
    <x v="11"/>
    <x v="1"/>
    <x v="1"/>
    <n v="3.6"/>
    <n v="1710"/>
    <s v="None"/>
    <n v="17.8"/>
    <n v="3.1E-2"/>
    <n v="2.15"/>
    <m/>
    <m/>
    <m/>
    <m/>
    <m/>
    <m/>
    <m/>
    <m/>
    <m/>
    <s v="DEER:Res:HVAC_Eff_AC"/>
    <s v="Annual"/>
    <n v="20"/>
    <m/>
  </r>
  <r>
    <x v="1"/>
    <x v="0"/>
    <s v="D20v0"/>
    <d v="2019-01-09T08:56:43"/>
    <x v="1"/>
    <x v="2"/>
    <x v="0"/>
    <x v="11"/>
    <x v="2"/>
    <x v="1"/>
    <n v="3.6"/>
    <n v="1710"/>
    <s v="None"/>
    <n v="39.200000000000003"/>
    <n v="3.3000000000000002E-2"/>
    <n v="0"/>
    <m/>
    <m/>
    <m/>
    <m/>
    <m/>
    <m/>
    <m/>
    <m/>
    <m/>
    <s v="DEER:Res:HVAC_Eff_AC"/>
    <s v="Annual"/>
    <n v="20"/>
    <m/>
  </r>
  <r>
    <x v="1"/>
    <x v="0"/>
    <s v="D20v0"/>
    <d v="2019-01-09T08:56:43"/>
    <x v="1"/>
    <x v="2"/>
    <x v="0"/>
    <x v="11"/>
    <x v="3"/>
    <x v="1"/>
    <n v="3.6"/>
    <n v="1710"/>
    <s v="None"/>
    <n v="1.3"/>
    <n v="0"/>
    <n v="2.08"/>
    <m/>
    <m/>
    <m/>
    <m/>
    <m/>
    <m/>
    <m/>
    <m/>
    <m/>
    <s v="DEER:Res:HVAC_Eff_AC"/>
    <s v="Annual"/>
    <n v="20"/>
    <m/>
  </r>
  <r>
    <x v="1"/>
    <x v="0"/>
    <s v="D20v0"/>
    <d v="2019-01-09T08:56:43"/>
    <x v="1"/>
    <x v="2"/>
    <x v="0"/>
    <x v="11"/>
    <x v="0"/>
    <x v="0"/>
    <n v="3.6"/>
    <n v="1710"/>
    <s v="None"/>
    <n v="18.3"/>
    <n v="0.03"/>
    <n v="2.0099999999999998"/>
    <m/>
    <m/>
    <m/>
    <m/>
    <m/>
    <m/>
    <m/>
    <m/>
    <m/>
    <s v="DEER:Res:HVAC_Eff_AC"/>
    <s v="Annual"/>
    <n v="20"/>
    <m/>
  </r>
  <r>
    <x v="1"/>
    <x v="0"/>
    <s v="D20v0"/>
    <d v="2019-01-09T08:56:43"/>
    <x v="1"/>
    <x v="2"/>
    <x v="0"/>
    <x v="4"/>
    <x v="1"/>
    <x v="1"/>
    <n v="3.3"/>
    <n v="1620"/>
    <s v="None"/>
    <n v="30.6"/>
    <n v="3.5000000000000003E-2"/>
    <n v="3.21"/>
    <m/>
    <m/>
    <m/>
    <m/>
    <m/>
    <m/>
    <m/>
    <m/>
    <m/>
    <s v="DEER:Res:HVAC_Eff_AC"/>
    <s v="Annual"/>
    <n v="20"/>
    <m/>
  </r>
  <r>
    <x v="1"/>
    <x v="0"/>
    <s v="D20v0"/>
    <d v="2019-01-09T08:56:43"/>
    <x v="1"/>
    <x v="2"/>
    <x v="0"/>
    <x v="4"/>
    <x v="2"/>
    <x v="1"/>
    <n v="3.3"/>
    <n v="1620"/>
    <s v="None"/>
    <n v="66.7"/>
    <n v="3.9E-2"/>
    <n v="0"/>
    <m/>
    <m/>
    <m/>
    <m/>
    <m/>
    <m/>
    <m/>
    <m/>
    <m/>
    <s v="DEER:Res:HVAC_Eff_AC"/>
    <s v="Annual"/>
    <n v="20"/>
    <m/>
  </r>
  <r>
    <x v="1"/>
    <x v="0"/>
    <s v="D20v0"/>
    <d v="2019-01-09T08:56:43"/>
    <x v="1"/>
    <x v="2"/>
    <x v="0"/>
    <x v="4"/>
    <x v="3"/>
    <x v="1"/>
    <n v="3.3"/>
    <n v="1620"/>
    <s v="None"/>
    <n v="2"/>
    <n v="0"/>
    <n v="3.12"/>
    <m/>
    <m/>
    <m/>
    <m/>
    <m/>
    <m/>
    <m/>
    <m/>
    <m/>
    <s v="DEER:Res:HVAC_Eff_AC"/>
    <s v="Annual"/>
    <n v="20"/>
    <m/>
  </r>
  <r>
    <x v="1"/>
    <x v="0"/>
    <s v="D20v0"/>
    <d v="2019-01-09T08:56:43"/>
    <x v="1"/>
    <x v="2"/>
    <x v="0"/>
    <x v="4"/>
    <x v="0"/>
    <x v="0"/>
    <n v="3.3"/>
    <n v="1620"/>
    <s v="None"/>
    <n v="32.299999999999997"/>
    <n v="3.5000000000000003E-2"/>
    <n v="3.01"/>
    <m/>
    <m/>
    <m/>
    <m/>
    <m/>
    <m/>
    <m/>
    <m/>
    <m/>
    <s v="DEER:Res:HVAC_Eff_AC"/>
    <s v="Annual"/>
    <n v="20"/>
    <m/>
  </r>
  <r>
    <x v="1"/>
    <x v="0"/>
    <s v="D20v0"/>
    <d v="2019-01-09T08:56:43"/>
    <x v="1"/>
    <x v="2"/>
    <x v="0"/>
    <x v="12"/>
    <x v="1"/>
    <x v="1"/>
    <n v="4"/>
    <n v="1630"/>
    <s v="None"/>
    <n v="37.799999999999997"/>
    <n v="0.04"/>
    <n v="3.06"/>
    <m/>
    <m/>
    <m/>
    <m/>
    <m/>
    <m/>
    <m/>
    <m/>
    <m/>
    <s v="DEER:Res:HVAC_Eff_AC"/>
    <s v="Annual"/>
    <n v="20"/>
    <m/>
  </r>
  <r>
    <x v="1"/>
    <x v="0"/>
    <s v="D20v0"/>
    <d v="2019-01-09T08:56:43"/>
    <x v="1"/>
    <x v="2"/>
    <x v="0"/>
    <x v="12"/>
    <x v="2"/>
    <x v="1"/>
    <n v="4"/>
    <n v="1630"/>
    <s v="None"/>
    <n v="79.8"/>
    <n v="4.2999999999999997E-2"/>
    <n v="0"/>
    <m/>
    <m/>
    <m/>
    <m/>
    <m/>
    <m/>
    <m/>
    <m/>
    <m/>
    <s v="DEER:Res:HVAC_Eff_AC"/>
    <s v="Annual"/>
    <n v="20"/>
    <m/>
  </r>
  <r>
    <x v="1"/>
    <x v="0"/>
    <s v="D20v0"/>
    <d v="2019-01-09T08:56:43"/>
    <x v="1"/>
    <x v="2"/>
    <x v="0"/>
    <x v="12"/>
    <x v="3"/>
    <x v="1"/>
    <n v="4"/>
    <n v="1630"/>
    <s v="None"/>
    <n v="1.8"/>
    <n v="0"/>
    <n v="2.92"/>
    <m/>
    <m/>
    <m/>
    <m/>
    <m/>
    <m/>
    <m/>
    <m/>
    <m/>
    <s v="DEER:Res:HVAC_Eff_AC"/>
    <s v="Annual"/>
    <n v="20"/>
    <m/>
  </r>
  <r>
    <x v="1"/>
    <x v="0"/>
    <s v="D20v0"/>
    <d v="2019-01-09T08:56:43"/>
    <x v="1"/>
    <x v="2"/>
    <x v="0"/>
    <x v="12"/>
    <x v="0"/>
    <x v="0"/>
    <n v="4"/>
    <n v="1630"/>
    <s v="None"/>
    <n v="38.9"/>
    <n v="3.7999999999999999E-2"/>
    <n v="2.87"/>
    <m/>
    <m/>
    <m/>
    <m/>
    <m/>
    <m/>
    <m/>
    <m/>
    <m/>
    <s v="DEER:Res:HVAC_Eff_AC"/>
    <s v="Annual"/>
    <n v="20"/>
    <m/>
  </r>
  <r>
    <x v="1"/>
    <x v="0"/>
    <s v="D20v0"/>
    <d v="2019-01-09T08:56:43"/>
    <x v="1"/>
    <x v="2"/>
    <x v="0"/>
    <x v="13"/>
    <x v="1"/>
    <x v="1"/>
    <n v="3.6"/>
    <n v="1520"/>
    <s v="None"/>
    <n v="32.1"/>
    <n v="2.3E-2"/>
    <n v="0.84"/>
    <m/>
    <m/>
    <m/>
    <m/>
    <m/>
    <m/>
    <m/>
    <m/>
    <m/>
    <s v="DEER:Res:HVAC_Eff_AC"/>
    <s v="Annual"/>
    <n v="20"/>
    <m/>
  </r>
  <r>
    <x v="1"/>
    <x v="0"/>
    <s v="D20v0"/>
    <d v="2019-01-09T08:56:43"/>
    <x v="1"/>
    <x v="2"/>
    <x v="0"/>
    <x v="13"/>
    <x v="2"/>
    <x v="1"/>
    <n v="3.6"/>
    <n v="1520"/>
    <s v="None"/>
    <n v="42.5"/>
    <n v="2.5000000000000001E-2"/>
    <n v="0"/>
    <m/>
    <m/>
    <m/>
    <m/>
    <m/>
    <m/>
    <m/>
    <m/>
    <m/>
    <s v="DEER:Res:HVAC_Eff_AC"/>
    <s v="Annual"/>
    <n v="20"/>
    <m/>
  </r>
  <r>
    <x v="1"/>
    <x v="0"/>
    <s v="D20v0"/>
    <d v="2019-01-09T08:56:43"/>
    <x v="1"/>
    <x v="2"/>
    <x v="0"/>
    <x v="13"/>
    <x v="3"/>
    <x v="1"/>
    <n v="3.6"/>
    <n v="1520"/>
    <s v="None"/>
    <n v="0.5"/>
    <n v="0"/>
    <n v="0.79"/>
    <m/>
    <m/>
    <m/>
    <m/>
    <m/>
    <m/>
    <m/>
    <m/>
    <m/>
    <s v="DEER:Res:HVAC_Eff_AC"/>
    <s v="Annual"/>
    <n v="20"/>
    <m/>
  </r>
  <r>
    <x v="1"/>
    <x v="0"/>
    <s v="D20v0"/>
    <d v="2019-01-09T08:56:43"/>
    <x v="1"/>
    <x v="2"/>
    <x v="0"/>
    <x v="13"/>
    <x v="0"/>
    <x v="0"/>
    <n v="3.6"/>
    <n v="1520"/>
    <s v="None"/>
    <n v="32.700000000000003"/>
    <n v="2.3E-2"/>
    <n v="0.77"/>
    <m/>
    <m/>
    <m/>
    <m/>
    <m/>
    <m/>
    <m/>
    <m/>
    <m/>
    <s v="DEER:Res:HVAC_Eff_AC"/>
    <s v="Annual"/>
    <n v="20"/>
    <m/>
  </r>
  <r>
    <x v="1"/>
    <x v="0"/>
    <s v="D20v0"/>
    <d v="2019-01-09T08:56:43"/>
    <x v="1"/>
    <x v="2"/>
    <x v="0"/>
    <x v="5"/>
    <x v="1"/>
    <x v="1"/>
    <n v="3.1"/>
    <n v="1570"/>
    <s v="None"/>
    <n v="17.8"/>
    <n v="2.5999999999999999E-2"/>
    <n v="5.92"/>
    <m/>
    <m/>
    <m/>
    <m/>
    <m/>
    <m/>
    <m/>
    <m/>
    <m/>
    <s v="DEER:Res:HVAC_Eff_AC"/>
    <s v="Annual"/>
    <n v="20"/>
    <m/>
  </r>
  <r>
    <x v="1"/>
    <x v="0"/>
    <s v="D20v0"/>
    <d v="2019-01-09T08:56:43"/>
    <x v="1"/>
    <x v="2"/>
    <x v="0"/>
    <x v="5"/>
    <x v="2"/>
    <x v="1"/>
    <n v="3.1"/>
    <n v="1570"/>
    <s v="None"/>
    <n v="101"/>
    <n v="2.8000000000000001E-2"/>
    <n v="0"/>
    <m/>
    <m/>
    <m/>
    <m/>
    <m/>
    <m/>
    <m/>
    <m/>
    <m/>
    <s v="DEER:Res:HVAC_Eff_AC"/>
    <s v="Annual"/>
    <n v="20"/>
    <m/>
  </r>
  <r>
    <x v="1"/>
    <x v="0"/>
    <s v="D20v0"/>
    <d v="2019-01-09T08:56:43"/>
    <x v="1"/>
    <x v="2"/>
    <x v="0"/>
    <x v="5"/>
    <x v="3"/>
    <x v="1"/>
    <n v="3.1"/>
    <n v="1570"/>
    <s v="None"/>
    <n v="3.7"/>
    <n v="0"/>
    <n v="5.65"/>
    <m/>
    <m/>
    <m/>
    <m/>
    <m/>
    <m/>
    <m/>
    <m/>
    <m/>
    <s v="DEER:Res:HVAC_Eff_AC"/>
    <s v="Annual"/>
    <n v="20"/>
    <m/>
  </r>
  <r>
    <x v="1"/>
    <x v="0"/>
    <s v="D20v0"/>
    <d v="2019-01-09T08:56:43"/>
    <x v="1"/>
    <x v="2"/>
    <x v="0"/>
    <x v="5"/>
    <x v="0"/>
    <x v="0"/>
    <n v="3.1"/>
    <n v="1570"/>
    <s v="None"/>
    <n v="18.8"/>
    <n v="0.02"/>
    <n v="5.54"/>
    <m/>
    <m/>
    <m/>
    <m/>
    <m/>
    <m/>
    <m/>
    <m/>
    <m/>
    <s v="DEER:Res:HVAC_Eff_AC"/>
    <s v="Annual"/>
    <n v="20"/>
    <m/>
  </r>
  <r>
    <x v="1"/>
    <x v="0"/>
    <s v="D20v0"/>
    <d v="2019-01-09T08:56:43"/>
    <x v="1"/>
    <x v="2"/>
    <x v="0"/>
    <x v="6"/>
    <x v="1"/>
    <x v="1"/>
    <n v="3"/>
    <n v="1540"/>
    <s v="None"/>
    <n v="16.600000000000001"/>
    <n v="2.7E-2"/>
    <n v="1.87"/>
    <m/>
    <m/>
    <m/>
    <m/>
    <m/>
    <m/>
    <m/>
    <m/>
    <m/>
    <s v="DEER:Res:HVAC_Eff_AC"/>
    <s v="Annual"/>
    <n v="20"/>
    <m/>
  </r>
  <r>
    <x v="1"/>
    <x v="0"/>
    <s v="D20v0"/>
    <d v="2019-01-09T08:56:43"/>
    <x v="1"/>
    <x v="2"/>
    <x v="0"/>
    <x v="6"/>
    <x v="2"/>
    <x v="1"/>
    <n v="3"/>
    <n v="1540"/>
    <s v="None"/>
    <n v="36.1"/>
    <n v="2.8000000000000001E-2"/>
    <n v="0"/>
    <m/>
    <m/>
    <m/>
    <m/>
    <m/>
    <m/>
    <m/>
    <m/>
    <m/>
    <s v="DEER:Res:HVAC_Eff_AC"/>
    <s v="Annual"/>
    <n v="20"/>
    <m/>
  </r>
  <r>
    <x v="1"/>
    <x v="0"/>
    <s v="D20v0"/>
    <d v="2019-01-09T08:56:43"/>
    <x v="1"/>
    <x v="2"/>
    <x v="0"/>
    <x v="6"/>
    <x v="3"/>
    <x v="1"/>
    <n v="3"/>
    <n v="1540"/>
    <s v="None"/>
    <n v="1.2"/>
    <n v="0"/>
    <n v="1.81"/>
    <m/>
    <m/>
    <m/>
    <m/>
    <m/>
    <m/>
    <m/>
    <m/>
    <m/>
    <s v="DEER:Res:HVAC_Eff_AC"/>
    <s v="Annual"/>
    <n v="20"/>
    <m/>
  </r>
  <r>
    <x v="1"/>
    <x v="0"/>
    <s v="D20v0"/>
    <d v="2019-01-09T08:56:43"/>
    <x v="1"/>
    <x v="3"/>
    <x v="0"/>
    <x v="10"/>
    <x v="2"/>
    <x v="1"/>
    <n v="3.49"/>
    <n v="1700"/>
    <s v="None"/>
    <n v="43.1"/>
    <n v="4.9200000000000001E-2"/>
    <n v="0"/>
    <m/>
    <m/>
    <m/>
    <m/>
    <m/>
    <m/>
    <m/>
    <m/>
    <m/>
    <s v="DEER:Res:HVAC_Eff_AC"/>
    <s v="Annual"/>
    <n v="20"/>
    <m/>
  </r>
  <r>
    <x v="1"/>
    <x v="0"/>
    <s v="D20v0"/>
    <d v="2019-01-09T08:56:43"/>
    <x v="1"/>
    <x v="3"/>
    <x v="0"/>
    <x v="10"/>
    <x v="3"/>
    <x v="1"/>
    <n v="3.49"/>
    <n v="1700"/>
    <s v="None"/>
    <n v="1.33"/>
    <n v="0"/>
    <n v="2.11"/>
    <m/>
    <m/>
    <m/>
    <m/>
    <m/>
    <m/>
    <m/>
    <m/>
    <m/>
    <s v="DEER:Res:HVAC_Eff_AC"/>
    <s v="Annual"/>
    <n v="20"/>
    <m/>
  </r>
  <r>
    <x v="1"/>
    <x v="0"/>
    <s v="D20v0"/>
    <d v="2019-01-09T08:56:43"/>
    <x v="1"/>
    <x v="3"/>
    <x v="0"/>
    <x v="10"/>
    <x v="0"/>
    <x v="0"/>
    <n v="3.49"/>
    <n v="1700"/>
    <s v="None"/>
    <n v="19.600000000000001"/>
    <n v="3.8100000000000002E-2"/>
    <n v="2.0499999999999998"/>
    <m/>
    <m/>
    <m/>
    <m/>
    <m/>
    <m/>
    <m/>
    <m/>
    <m/>
    <s v="DEER:Res:HVAC_Eff_AC"/>
    <s v="Annual"/>
    <n v="20"/>
    <m/>
  </r>
  <r>
    <x v="1"/>
    <x v="0"/>
    <s v="D20v0"/>
    <d v="2019-01-09T08:56:43"/>
    <x v="1"/>
    <x v="3"/>
    <x v="0"/>
    <x v="11"/>
    <x v="1"/>
    <x v="1"/>
    <n v="3.83"/>
    <n v="1830"/>
    <s v="None"/>
    <n v="16.399999999999999"/>
    <n v="3.0700000000000002E-2"/>
    <n v="2.3199999999999998"/>
    <m/>
    <m/>
    <m/>
    <m/>
    <m/>
    <m/>
    <m/>
    <m/>
    <m/>
    <s v="DEER:Res:HVAC_Eff_AC"/>
    <s v="Annual"/>
    <n v="20"/>
    <m/>
  </r>
  <r>
    <x v="1"/>
    <x v="0"/>
    <s v="D20v0"/>
    <d v="2019-01-09T08:56:43"/>
    <x v="1"/>
    <x v="3"/>
    <x v="0"/>
    <x v="11"/>
    <x v="2"/>
    <x v="1"/>
    <n v="3.83"/>
    <n v="1830"/>
    <s v="None"/>
    <n v="39.6"/>
    <n v="3.27E-2"/>
    <n v="0"/>
    <m/>
    <m/>
    <m/>
    <m/>
    <m/>
    <m/>
    <m/>
    <m/>
    <m/>
    <s v="DEER:Res:HVAC_Eff_AC"/>
    <s v="Annual"/>
    <n v="20"/>
    <m/>
  </r>
  <r>
    <x v="1"/>
    <x v="0"/>
    <s v="D20v0"/>
    <d v="2019-01-09T08:56:43"/>
    <x v="1"/>
    <x v="3"/>
    <x v="0"/>
    <x v="11"/>
    <x v="3"/>
    <x v="1"/>
    <n v="3.83"/>
    <n v="1830"/>
    <s v="None"/>
    <n v="1.39"/>
    <n v="0"/>
    <n v="2.27"/>
    <m/>
    <m/>
    <m/>
    <m/>
    <m/>
    <m/>
    <m/>
    <m/>
    <m/>
    <s v="DEER:Res:HVAC_Eff_AC"/>
    <s v="Annual"/>
    <n v="20"/>
    <m/>
  </r>
  <r>
    <x v="1"/>
    <x v="0"/>
    <s v="D20v0"/>
    <d v="2019-01-09T08:56:43"/>
    <x v="1"/>
    <x v="3"/>
    <x v="0"/>
    <x v="11"/>
    <x v="0"/>
    <x v="0"/>
    <n v="3.83"/>
    <n v="1830"/>
    <s v="None"/>
    <n v="16.899999999999999"/>
    <n v="2.93E-2"/>
    <n v="2.2000000000000002"/>
    <m/>
    <m/>
    <m/>
    <m/>
    <m/>
    <m/>
    <m/>
    <m/>
    <m/>
    <s v="DEER:Res:HVAC_Eff_AC"/>
    <s v="Annual"/>
    <n v="20"/>
    <m/>
  </r>
  <r>
    <x v="1"/>
    <x v="0"/>
    <s v="D20v0"/>
    <d v="2019-01-09T08:56:43"/>
    <x v="1"/>
    <x v="3"/>
    <x v="0"/>
    <x v="4"/>
    <x v="1"/>
    <x v="1"/>
    <n v="3.45"/>
    <n v="1690"/>
    <s v="None"/>
    <n v="28.8"/>
    <n v="3.4200000000000001E-2"/>
    <n v="3.31"/>
    <m/>
    <m/>
    <m/>
    <m/>
    <m/>
    <m/>
    <m/>
    <m/>
    <m/>
    <s v="DEER:Res:HVAC_Eff_AC"/>
    <s v="Annual"/>
    <n v="20"/>
    <m/>
  </r>
  <r>
    <x v="1"/>
    <x v="0"/>
    <s v="D20v0"/>
    <d v="2019-01-09T08:56:43"/>
    <x v="1"/>
    <x v="3"/>
    <x v="0"/>
    <x v="4"/>
    <x v="2"/>
    <x v="1"/>
    <n v="3.45"/>
    <n v="1690"/>
    <s v="None"/>
    <n v="66.400000000000006"/>
    <n v="3.7900000000000003E-2"/>
    <n v="0"/>
    <m/>
    <m/>
    <m/>
    <m/>
    <m/>
    <m/>
    <m/>
    <m/>
    <m/>
    <s v="DEER:Res:HVAC_Eff_AC"/>
    <s v="Annual"/>
    <n v="20"/>
    <m/>
  </r>
  <r>
    <x v="1"/>
    <x v="0"/>
    <s v="D20v0"/>
    <d v="2019-01-09T08:56:43"/>
    <x v="1"/>
    <x v="3"/>
    <x v="0"/>
    <x v="4"/>
    <x v="3"/>
    <x v="1"/>
    <n v="3.45"/>
    <n v="1690"/>
    <s v="None"/>
    <n v="2.04"/>
    <n v="0"/>
    <n v="3.24"/>
    <m/>
    <m/>
    <m/>
    <m/>
    <m/>
    <m/>
    <m/>
    <m/>
    <m/>
    <s v="DEER:Res:HVAC_Eff_AC"/>
    <s v="Annual"/>
    <n v="20"/>
    <m/>
  </r>
  <r>
    <x v="1"/>
    <x v="0"/>
    <s v="D20v0"/>
    <d v="2019-01-09T08:56:43"/>
    <x v="1"/>
    <x v="3"/>
    <x v="0"/>
    <x v="4"/>
    <x v="0"/>
    <x v="0"/>
    <n v="3.45"/>
    <n v="1690"/>
    <s v="None"/>
    <n v="30.3"/>
    <n v="3.3799999999999997E-2"/>
    <n v="3.13"/>
    <m/>
    <m/>
    <m/>
    <m/>
    <m/>
    <m/>
    <m/>
    <m/>
    <m/>
    <s v="DEER:Res:HVAC_Eff_AC"/>
    <s v="Annual"/>
    <n v="20"/>
    <m/>
  </r>
  <r>
    <x v="1"/>
    <x v="0"/>
    <s v="D20v0"/>
    <d v="2019-01-09T08:56:43"/>
    <x v="1"/>
    <x v="3"/>
    <x v="0"/>
    <x v="12"/>
    <x v="1"/>
    <x v="1"/>
    <n v="4.2300000000000004"/>
    <n v="1690"/>
    <s v="None"/>
    <n v="37.200000000000003"/>
    <n v="3.9800000000000002E-2"/>
    <n v="3.14"/>
    <m/>
    <m/>
    <m/>
    <m/>
    <m/>
    <m/>
    <m/>
    <m/>
    <m/>
    <s v="DEER:Res:HVAC_Eff_AC"/>
    <s v="Annual"/>
    <n v="20"/>
    <m/>
  </r>
  <r>
    <x v="1"/>
    <x v="0"/>
    <s v="D20v0"/>
    <d v="2019-01-09T08:56:43"/>
    <x v="1"/>
    <x v="3"/>
    <x v="0"/>
    <x v="12"/>
    <x v="2"/>
    <x v="1"/>
    <n v="4.2300000000000004"/>
    <n v="1690"/>
    <s v="None"/>
    <n v="81.400000000000006"/>
    <n v="4.3900000000000002E-2"/>
    <n v="0"/>
    <m/>
    <m/>
    <m/>
    <m/>
    <m/>
    <m/>
    <m/>
    <m/>
    <m/>
    <s v="DEER:Res:HVAC_Eff_AC"/>
    <s v="Annual"/>
    <n v="20"/>
    <m/>
  </r>
  <r>
    <x v="1"/>
    <x v="0"/>
    <s v="D20v0"/>
    <d v="2019-01-09T08:56:43"/>
    <x v="1"/>
    <x v="3"/>
    <x v="0"/>
    <x v="12"/>
    <x v="3"/>
    <x v="1"/>
    <n v="4.2300000000000004"/>
    <n v="1690"/>
    <s v="None"/>
    <n v="1.86"/>
    <n v="0"/>
    <n v="3.02"/>
    <m/>
    <m/>
    <m/>
    <m/>
    <m/>
    <m/>
    <m/>
    <m/>
    <m/>
    <s v="DEER:Res:HVAC_Eff_AC"/>
    <s v="Annual"/>
    <n v="20"/>
    <m/>
  </r>
  <r>
    <x v="1"/>
    <x v="0"/>
    <s v="D20v0"/>
    <d v="2019-01-09T08:56:43"/>
    <x v="1"/>
    <x v="3"/>
    <x v="0"/>
    <x v="12"/>
    <x v="0"/>
    <x v="0"/>
    <n v="4.2300000000000004"/>
    <n v="1690"/>
    <s v="None"/>
    <n v="38.200000000000003"/>
    <n v="3.85E-2"/>
    <n v="2.97"/>
    <m/>
    <m/>
    <m/>
    <m/>
    <m/>
    <m/>
    <m/>
    <m/>
    <m/>
    <s v="DEER:Res:HVAC_Eff_AC"/>
    <s v="Annual"/>
    <n v="20"/>
    <m/>
  </r>
  <r>
    <x v="1"/>
    <x v="0"/>
    <s v="D20v0"/>
    <d v="2019-01-09T08:56:43"/>
    <x v="1"/>
    <x v="3"/>
    <x v="0"/>
    <x v="13"/>
    <x v="1"/>
    <x v="1"/>
    <n v="4.7"/>
    <n v="1680"/>
    <s v="None"/>
    <n v="41.9"/>
    <n v="3.1300000000000001E-2"/>
    <n v="1.24"/>
    <m/>
    <m/>
    <m/>
    <m/>
    <m/>
    <m/>
    <m/>
    <m/>
    <m/>
    <s v="DEER:Res:HVAC_Eff_AC"/>
    <s v="Annual"/>
    <n v="20"/>
    <m/>
  </r>
  <r>
    <x v="1"/>
    <x v="0"/>
    <s v="D20v0"/>
    <d v="2019-01-09T08:56:43"/>
    <x v="1"/>
    <x v="3"/>
    <x v="0"/>
    <x v="13"/>
    <x v="2"/>
    <x v="1"/>
    <n v="4.7"/>
    <n v="1680"/>
    <s v="None"/>
    <n v="58.8"/>
    <n v="3.4700000000000002E-2"/>
    <n v="0"/>
    <m/>
    <m/>
    <m/>
    <m/>
    <m/>
    <m/>
    <m/>
    <m/>
    <m/>
    <s v="DEER:Res:HVAC_Eff_AC"/>
    <s v="Annual"/>
    <n v="20"/>
    <m/>
  </r>
  <r>
    <x v="1"/>
    <x v="0"/>
    <s v="D20v0"/>
    <d v="2019-01-09T08:56:43"/>
    <x v="1"/>
    <x v="3"/>
    <x v="0"/>
    <x v="13"/>
    <x v="3"/>
    <x v="1"/>
    <n v="4.7"/>
    <n v="1680"/>
    <s v="None"/>
    <n v="0.73299999999999998"/>
    <n v="0"/>
    <n v="1.18"/>
    <m/>
    <m/>
    <m/>
    <m/>
    <m/>
    <m/>
    <m/>
    <m/>
    <m/>
    <s v="DEER:Res:HVAC_Eff_AC"/>
    <s v="Annual"/>
    <n v="20"/>
    <m/>
  </r>
  <r>
    <x v="1"/>
    <x v="0"/>
    <s v="D20v0"/>
    <d v="2019-01-09T08:56:43"/>
    <x v="1"/>
    <x v="3"/>
    <x v="0"/>
    <x v="13"/>
    <x v="0"/>
    <x v="0"/>
    <n v="4.7"/>
    <n v="1680"/>
    <s v="None"/>
    <n v="42.5"/>
    <n v="3.1300000000000001E-2"/>
    <n v="1.17"/>
    <m/>
    <m/>
    <m/>
    <m/>
    <m/>
    <m/>
    <m/>
    <m/>
    <m/>
    <s v="DEER:Res:HVAC_Eff_AC"/>
    <s v="Annual"/>
    <n v="20"/>
    <m/>
  </r>
  <r>
    <x v="1"/>
    <x v="0"/>
    <s v="D20v0"/>
    <d v="2019-01-09T08:56:43"/>
    <x v="1"/>
    <x v="3"/>
    <x v="0"/>
    <x v="5"/>
    <x v="1"/>
    <x v="1"/>
    <n v="3.29"/>
    <n v="1700"/>
    <s v="None"/>
    <n v="17.5"/>
    <n v="2.76E-2"/>
    <n v="5.82"/>
    <m/>
    <m/>
    <m/>
    <m/>
    <m/>
    <m/>
    <m/>
    <m/>
    <m/>
    <s v="DEER:Res:HVAC_Eff_AC"/>
    <s v="Annual"/>
    <n v="20"/>
    <m/>
  </r>
  <r>
    <x v="1"/>
    <x v="0"/>
    <s v="D20v0"/>
    <d v="2019-01-09T08:56:43"/>
    <x v="1"/>
    <x v="3"/>
    <x v="0"/>
    <x v="5"/>
    <x v="2"/>
    <x v="1"/>
    <n v="3.29"/>
    <n v="1700"/>
    <s v="None"/>
    <n v="102"/>
    <n v="2.8899999999999999E-2"/>
    <n v="0"/>
    <m/>
    <m/>
    <m/>
    <m/>
    <m/>
    <m/>
    <m/>
    <m/>
    <m/>
    <s v="DEER:Res:HVAC_Eff_AC"/>
    <s v="Annual"/>
    <n v="20"/>
    <m/>
  </r>
  <r>
    <x v="1"/>
    <x v="0"/>
    <s v="D20v0"/>
    <d v="2019-01-09T08:56:43"/>
    <x v="1"/>
    <x v="3"/>
    <x v="0"/>
    <x v="5"/>
    <x v="3"/>
    <x v="1"/>
    <n v="3.29"/>
    <n v="1700"/>
    <s v="None"/>
    <n v="3.74"/>
    <n v="0"/>
    <n v="5.68"/>
    <m/>
    <m/>
    <m/>
    <m/>
    <m/>
    <m/>
    <m/>
    <m/>
    <m/>
    <s v="DEER:Res:HVAC_Eff_AC"/>
    <s v="Annual"/>
    <n v="20"/>
    <m/>
  </r>
  <r>
    <x v="1"/>
    <x v="0"/>
    <s v="D20v0"/>
    <d v="2019-01-09T08:56:43"/>
    <x v="1"/>
    <x v="3"/>
    <x v="0"/>
    <x v="5"/>
    <x v="0"/>
    <x v="0"/>
    <n v="3.29"/>
    <n v="1700"/>
    <s v="None"/>
    <n v="16.100000000000001"/>
    <n v="1.8700000000000001E-2"/>
    <n v="5.56"/>
    <m/>
    <m/>
    <m/>
    <m/>
    <m/>
    <m/>
    <m/>
    <m/>
    <m/>
    <s v="DEER:Res:HVAC_Eff_AC"/>
    <s v="Annual"/>
    <n v="20"/>
    <m/>
  </r>
  <r>
    <x v="1"/>
    <x v="0"/>
    <s v="D20v0"/>
    <d v="2019-01-09T08:56:43"/>
    <x v="1"/>
    <x v="3"/>
    <x v="0"/>
    <x v="6"/>
    <x v="1"/>
    <x v="1"/>
    <n v="3.53"/>
    <n v="1700"/>
    <s v="None"/>
    <n v="19"/>
    <n v="3.2500000000000001E-2"/>
    <n v="2.2799999999999998"/>
    <m/>
    <m/>
    <m/>
    <m/>
    <m/>
    <m/>
    <m/>
    <m/>
    <m/>
    <s v="DEER:Res:HVAC_Eff_AC"/>
    <s v="Annual"/>
    <n v="20"/>
    <m/>
  </r>
  <r>
    <x v="1"/>
    <x v="0"/>
    <s v="D20v0"/>
    <d v="2019-01-09T08:56:43"/>
    <x v="1"/>
    <x v="3"/>
    <x v="0"/>
    <x v="6"/>
    <x v="2"/>
    <x v="1"/>
    <n v="3.53"/>
    <n v="1700"/>
    <s v="None"/>
    <n v="43.1"/>
    <n v="3.4599999999999999E-2"/>
    <n v="0"/>
    <m/>
    <m/>
    <m/>
    <m/>
    <m/>
    <m/>
    <m/>
    <m/>
    <m/>
    <s v="DEER:Res:HVAC_Eff_AC"/>
    <s v="Annual"/>
    <n v="20"/>
    <m/>
  </r>
  <r>
    <x v="1"/>
    <x v="0"/>
    <s v="D20v0"/>
    <d v="2019-01-09T08:56:43"/>
    <x v="1"/>
    <x v="3"/>
    <x v="0"/>
    <x v="6"/>
    <x v="3"/>
    <x v="1"/>
    <n v="3.53"/>
    <n v="1700"/>
    <s v="None"/>
    <n v="1.41"/>
    <n v="0"/>
    <n v="2.23"/>
    <m/>
    <m/>
    <m/>
    <m/>
    <m/>
    <m/>
    <m/>
    <m/>
    <m/>
    <s v="DEER:Res:HVAC_Eff_AC"/>
    <s v="Annual"/>
    <n v="20"/>
    <m/>
  </r>
  <r>
    <x v="1"/>
    <x v="0"/>
    <s v="D20v0"/>
    <d v="2019-01-09T08:56:43"/>
    <x v="1"/>
    <x v="3"/>
    <x v="0"/>
    <x v="6"/>
    <x v="0"/>
    <x v="0"/>
    <n v="3.53"/>
    <n v="1700"/>
    <s v="None"/>
    <n v="16.600000000000001"/>
    <n v="2.5100000000000001E-2"/>
    <n v="2.1800000000000002"/>
    <m/>
    <m/>
    <m/>
    <m/>
    <m/>
    <m/>
    <m/>
    <m/>
    <m/>
    <s v="DEER:Res:HVAC_Eff_AC"/>
    <s v="Annual"/>
    <n v="20"/>
    <m/>
  </r>
  <r>
    <x v="1"/>
    <x v="0"/>
    <s v="D20v0"/>
    <d v="2019-01-09T08:56:43"/>
    <x v="2"/>
    <x v="1"/>
    <x v="0"/>
    <x v="0"/>
    <x v="2"/>
    <x v="1"/>
    <n v="1.49"/>
    <n v="1140"/>
    <s v="None"/>
    <n v="11.5"/>
    <n v="7.2399999999999999E-3"/>
    <n v="0"/>
    <m/>
    <m/>
    <m/>
    <m/>
    <m/>
    <m/>
    <m/>
    <m/>
    <m/>
    <s v="DEER:Res:HVAC_Eff_AC"/>
    <s v="Annual"/>
    <n v="20"/>
    <m/>
  </r>
  <r>
    <x v="1"/>
    <x v="0"/>
    <s v="D20v0"/>
    <d v="2019-01-09T08:56:43"/>
    <x v="2"/>
    <x v="1"/>
    <x v="0"/>
    <x v="0"/>
    <x v="3"/>
    <x v="1"/>
    <n v="1.49"/>
    <n v="1140"/>
    <s v="None"/>
    <n v="0.61"/>
    <n v="0"/>
    <n v="0.749"/>
    <m/>
    <m/>
    <m/>
    <m/>
    <m/>
    <m/>
    <m/>
    <m/>
    <m/>
    <s v="DEER:Res:HVAC_Eff_AC"/>
    <s v="Annual"/>
    <n v="20"/>
    <m/>
  </r>
  <r>
    <x v="1"/>
    <x v="0"/>
    <s v="D20v0"/>
    <d v="2019-01-09T08:56:43"/>
    <x v="2"/>
    <x v="1"/>
    <x v="0"/>
    <x v="0"/>
    <x v="0"/>
    <x v="0"/>
    <n v="1.49"/>
    <n v="1140"/>
    <s v="None"/>
    <n v="0.99"/>
    <n v="7.3999999999999999E-4"/>
    <n v="0.74099999999999999"/>
    <m/>
    <m/>
    <m/>
    <m/>
    <m/>
    <m/>
    <m/>
    <m/>
    <m/>
    <s v="DEER:Res:HVAC_Eff_AC"/>
    <s v="Annual"/>
    <n v="20"/>
    <m/>
  </r>
  <r>
    <x v="1"/>
    <x v="0"/>
    <s v="D20v0"/>
    <d v="2019-01-09T08:56:43"/>
    <x v="2"/>
    <x v="1"/>
    <x v="0"/>
    <x v="1"/>
    <x v="1"/>
    <x v="1"/>
    <n v="1.34"/>
    <n v="1050"/>
    <s v="None"/>
    <n v="1.04"/>
    <n v="8.4000000000000003E-4"/>
    <n v="0.95599999999999996"/>
    <m/>
    <m/>
    <m/>
    <m/>
    <m/>
    <m/>
    <m/>
    <m/>
    <m/>
    <s v="DEER:Res:HVAC_Eff_AC"/>
    <s v="Annual"/>
    <n v="20"/>
    <m/>
  </r>
  <r>
    <x v="1"/>
    <x v="0"/>
    <s v="D20v0"/>
    <d v="2019-01-09T08:56:43"/>
    <x v="2"/>
    <x v="1"/>
    <x v="0"/>
    <x v="1"/>
    <x v="2"/>
    <x v="1"/>
    <n v="1.34"/>
    <n v="1050"/>
    <s v="None"/>
    <n v="9.85"/>
    <n v="2.0000000000000001E-4"/>
    <n v="0"/>
    <m/>
    <m/>
    <m/>
    <m/>
    <m/>
    <m/>
    <m/>
    <m/>
    <m/>
    <s v="DEER:Res:HVAC_Eff_AC"/>
    <s v="Annual"/>
    <n v="20"/>
    <m/>
  </r>
  <r>
    <x v="1"/>
    <x v="0"/>
    <s v="D20v0"/>
    <d v="2019-01-09T08:56:43"/>
    <x v="2"/>
    <x v="1"/>
    <x v="0"/>
    <x v="1"/>
    <x v="3"/>
    <x v="1"/>
    <n v="1.34"/>
    <n v="1050"/>
    <s v="None"/>
    <n v="0.77900000000000003"/>
    <n v="0"/>
    <n v="0.92"/>
    <m/>
    <m/>
    <m/>
    <m/>
    <m/>
    <m/>
    <m/>
    <m/>
    <m/>
    <s v="DEER:Res:HVAC_Eff_AC"/>
    <s v="Annual"/>
    <n v="20"/>
    <m/>
  </r>
  <r>
    <x v="1"/>
    <x v="0"/>
    <s v="D20v0"/>
    <d v="2019-01-09T08:56:43"/>
    <x v="2"/>
    <x v="1"/>
    <x v="0"/>
    <x v="1"/>
    <x v="0"/>
    <x v="0"/>
    <n v="1.34"/>
    <n v="1050"/>
    <s v="None"/>
    <n v="0.81499999999999995"/>
    <n v="0"/>
    <n v="0.91800000000000004"/>
    <m/>
    <m/>
    <m/>
    <m/>
    <m/>
    <m/>
    <m/>
    <m/>
    <m/>
    <s v="DEER:Res:HVAC_Eff_AC"/>
    <s v="Annual"/>
    <n v="20"/>
    <m/>
  </r>
  <r>
    <x v="1"/>
    <x v="0"/>
    <s v="D20v0"/>
    <d v="2019-01-09T08:56:43"/>
    <x v="2"/>
    <x v="1"/>
    <x v="0"/>
    <x v="8"/>
    <x v="1"/>
    <x v="1"/>
    <n v="1.58"/>
    <n v="1150"/>
    <s v="None"/>
    <n v="3.24"/>
    <n v="5.1700000000000001E-3"/>
    <n v="0.56899999999999995"/>
    <m/>
    <m/>
    <m/>
    <m/>
    <m/>
    <m/>
    <m/>
    <m/>
    <m/>
    <s v="DEER:Res:HVAC_Eff_AC"/>
    <s v="Annual"/>
    <n v="20"/>
    <m/>
  </r>
  <r>
    <x v="1"/>
    <x v="0"/>
    <s v="D20v0"/>
    <d v="2019-01-09T08:56:43"/>
    <x v="2"/>
    <x v="1"/>
    <x v="0"/>
    <x v="8"/>
    <x v="2"/>
    <x v="1"/>
    <n v="1.58"/>
    <n v="1150"/>
    <s v="None"/>
    <n v="8.0500000000000007"/>
    <n v="5.3800000000000002E-3"/>
    <n v="0"/>
    <m/>
    <m/>
    <m/>
    <m/>
    <m/>
    <m/>
    <m/>
    <m/>
    <m/>
    <s v="DEER:Res:HVAC_Eff_AC"/>
    <s v="Annual"/>
    <n v="20"/>
    <m/>
  </r>
  <r>
    <x v="1"/>
    <x v="0"/>
    <s v="D20v0"/>
    <d v="2019-01-09T08:56:43"/>
    <x v="2"/>
    <x v="1"/>
    <x v="0"/>
    <x v="8"/>
    <x v="3"/>
    <x v="1"/>
    <n v="1.58"/>
    <n v="1150"/>
    <s v="None"/>
    <n v="0.437"/>
    <n v="0"/>
    <n v="0.54700000000000004"/>
    <m/>
    <m/>
    <m/>
    <m/>
    <m/>
    <m/>
    <m/>
    <m/>
    <m/>
    <s v="DEER:Res:HVAC_Eff_AC"/>
    <s v="Annual"/>
    <n v="20"/>
    <m/>
  </r>
  <r>
    <x v="1"/>
    <x v="0"/>
    <s v="D20v0"/>
    <d v="2019-01-09T08:56:43"/>
    <x v="2"/>
    <x v="1"/>
    <x v="0"/>
    <x v="8"/>
    <x v="0"/>
    <x v="0"/>
    <n v="1.58"/>
    <n v="1150"/>
    <s v="None"/>
    <n v="2.0499999999999998"/>
    <n v="2.4599999999999999E-3"/>
    <n v="0.52400000000000002"/>
    <m/>
    <m/>
    <m/>
    <m/>
    <m/>
    <m/>
    <m/>
    <m/>
    <m/>
    <s v="DEER:Res:HVAC_Eff_AC"/>
    <s v="Annual"/>
    <n v="20"/>
    <m/>
  </r>
  <r>
    <x v="1"/>
    <x v="0"/>
    <s v="D20v0"/>
    <d v="2019-01-09T08:56:43"/>
    <x v="2"/>
    <x v="1"/>
    <x v="0"/>
    <x v="15"/>
    <x v="1"/>
    <x v="1"/>
    <n v="1.37"/>
    <n v="1170"/>
    <s v="None"/>
    <n v="2.31"/>
    <n v="2.9199999999999999E-3"/>
    <n v="0.45200000000000001"/>
    <m/>
    <m/>
    <m/>
    <m/>
    <m/>
    <m/>
    <m/>
    <m/>
    <m/>
    <s v="DEER:Res:HVAC_Eff_AC"/>
    <s v="Annual"/>
    <n v="20"/>
    <m/>
  </r>
  <r>
    <x v="1"/>
    <x v="0"/>
    <s v="D20v0"/>
    <d v="2019-01-09T08:56:43"/>
    <x v="2"/>
    <x v="1"/>
    <x v="0"/>
    <x v="15"/>
    <x v="2"/>
    <x v="1"/>
    <n v="1.37"/>
    <n v="1170"/>
    <s v="None"/>
    <n v="5.44"/>
    <n v="3.3E-3"/>
    <n v="0"/>
    <m/>
    <m/>
    <m/>
    <m/>
    <m/>
    <m/>
    <m/>
    <m/>
    <m/>
    <s v="DEER:Res:HVAC_Eff_AC"/>
    <s v="Annual"/>
    <n v="20"/>
    <m/>
  </r>
  <r>
    <x v="1"/>
    <x v="0"/>
    <s v="D20v0"/>
    <d v="2019-01-09T08:56:43"/>
    <x v="2"/>
    <x v="1"/>
    <x v="0"/>
    <x v="15"/>
    <x v="3"/>
    <x v="1"/>
    <n v="1.37"/>
    <n v="1170"/>
    <s v="None"/>
    <n v="0.36599999999999999"/>
    <n v="0"/>
    <n v="0.435"/>
    <m/>
    <m/>
    <m/>
    <m/>
    <m/>
    <m/>
    <m/>
    <m/>
    <m/>
    <s v="DEER:Res:HVAC_Eff_AC"/>
    <s v="Annual"/>
    <n v="20"/>
    <m/>
  </r>
  <r>
    <x v="1"/>
    <x v="0"/>
    <s v="D20v0"/>
    <d v="2019-01-09T08:56:43"/>
    <x v="2"/>
    <x v="1"/>
    <x v="0"/>
    <x v="15"/>
    <x v="0"/>
    <x v="0"/>
    <n v="1.37"/>
    <n v="1170"/>
    <s v="None"/>
    <n v="1.44"/>
    <n v="1.3600000000000001E-3"/>
    <n v="0.41699999999999998"/>
    <m/>
    <m/>
    <m/>
    <m/>
    <m/>
    <m/>
    <m/>
    <m/>
    <m/>
    <s v="DEER:Res:HVAC_Eff_AC"/>
    <s v="Annual"/>
    <n v="20"/>
    <m/>
  </r>
  <r>
    <x v="1"/>
    <x v="0"/>
    <s v="D20v0"/>
    <d v="2019-01-09T08:56:43"/>
    <x v="2"/>
    <x v="1"/>
    <x v="0"/>
    <x v="9"/>
    <x v="1"/>
    <x v="1"/>
    <n v="1.47"/>
    <n v="1130"/>
    <s v="None"/>
    <n v="4.83"/>
    <n v="5.5500000000000002E-3"/>
    <n v="0.52600000000000002"/>
    <m/>
    <m/>
    <m/>
    <m/>
    <m/>
    <m/>
    <m/>
    <m/>
    <m/>
    <s v="DEER:Res:HVAC_Eff_AC"/>
    <s v="Annual"/>
    <n v="20"/>
    <m/>
  </r>
  <r>
    <x v="1"/>
    <x v="0"/>
    <s v="D20v0"/>
    <d v="2019-01-09T08:56:43"/>
    <x v="2"/>
    <x v="1"/>
    <x v="0"/>
    <x v="9"/>
    <x v="2"/>
    <x v="1"/>
    <n v="1.47"/>
    <n v="1130"/>
    <s v="None"/>
    <n v="9.16"/>
    <n v="5.5500000000000002E-3"/>
    <n v="0"/>
    <m/>
    <m/>
    <m/>
    <m/>
    <m/>
    <m/>
    <m/>
    <m/>
    <m/>
    <s v="DEER:Res:HVAC_Eff_AC"/>
    <s v="Annual"/>
    <n v="20"/>
    <m/>
  </r>
  <r>
    <x v="1"/>
    <x v="0"/>
    <s v="D20v0"/>
    <d v="2019-01-09T08:56:43"/>
    <x v="2"/>
    <x v="1"/>
    <x v="0"/>
    <x v="9"/>
    <x v="3"/>
    <x v="1"/>
    <n v="1.47"/>
    <n v="1130"/>
    <s v="None"/>
    <n v="0.41099999999999998"/>
    <n v="0"/>
    <n v="0.504"/>
    <m/>
    <m/>
    <m/>
    <m/>
    <m/>
    <m/>
    <m/>
    <m/>
    <m/>
    <s v="DEER:Res:HVAC_Eff_AC"/>
    <s v="Annual"/>
    <n v="20"/>
    <m/>
  </r>
  <r>
    <x v="1"/>
    <x v="0"/>
    <s v="D20v0"/>
    <d v="2019-01-09T08:56:43"/>
    <x v="2"/>
    <x v="1"/>
    <x v="0"/>
    <x v="9"/>
    <x v="0"/>
    <x v="0"/>
    <n v="1.47"/>
    <n v="1130"/>
    <s v="None"/>
    <n v="2.76"/>
    <n v="2.63E-3"/>
    <n v="0.48299999999999998"/>
    <m/>
    <m/>
    <m/>
    <m/>
    <m/>
    <m/>
    <m/>
    <m/>
    <m/>
    <s v="DEER:Res:HVAC_Eff_AC"/>
    <s v="Annual"/>
    <n v="20"/>
    <m/>
  </r>
  <r>
    <x v="1"/>
    <x v="0"/>
    <s v="D20v0"/>
    <d v="2019-01-09T08:56:43"/>
    <x v="2"/>
    <x v="1"/>
    <x v="0"/>
    <x v="10"/>
    <x v="1"/>
    <x v="1"/>
    <n v="1.87"/>
    <n v="1260"/>
    <s v="None"/>
    <n v="6.88"/>
    <n v="8.1899999999999994E-3"/>
    <n v="0.66100000000000003"/>
    <m/>
    <m/>
    <m/>
    <m/>
    <m/>
    <m/>
    <m/>
    <m/>
    <m/>
    <s v="DEER:Res:HVAC_Eff_AC"/>
    <s v="Annual"/>
    <n v="20"/>
    <m/>
  </r>
  <r>
    <x v="1"/>
    <x v="0"/>
    <s v="D20v0"/>
    <d v="2019-01-09T08:56:43"/>
    <x v="2"/>
    <x v="1"/>
    <x v="0"/>
    <x v="10"/>
    <x v="2"/>
    <x v="1"/>
    <n v="1.87"/>
    <n v="1260"/>
    <s v="None"/>
    <n v="12.2"/>
    <n v="8.2199999999999999E-3"/>
    <n v="0"/>
    <m/>
    <m/>
    <m/>
    <m/>
    <m/>
    <m/>
    <m/>
    <m/>
    <m/>
    <s v="DEER:Res:HVAC_Eff_AC"/>
    <s v="Annual"/>
    <n v="20"/>
    <m/>
  </r>
  <r>
    <x v="1"/>
    <x v="0"/>
    <s v="D20v0"/>
    <d v="2019-01-09T08:56:43"/>
    <x v="2"/>
    <x v="1"/>
    <x v="0"/>
    <x v="10"/>
    <x v="3"/>
    <x v="1"/>
    <n v="1.87"/>
    <n v="1260"/>
    <s v="None"/>
    <n v="0.47799999999999998"/>
    <n v="0"/>
    <n v="0.63400000000000001"/>
    <m/>
    <m/>
    <m/>
    <m/>
    <m/>
    <m/>
    <m/>
    <m/>
    <m/>
    <s v="DEER:Res:HVAC_Eff_AC"/>
    <s v="Annual"/>
    <n v="20"/>
    <m/>
  </r>
  <r>
    <x v="1"/>
    <x v="0"/>
    <s v="D20v0"/>
    <d v="2019-01-09T08:56:43"/>
    <x v="2"/>
    <x v="1"/>
    <x v="0"/>
    <x v="10"/>
    <x v="0"/>
    <x v="0"/>
    <n v="1.87"/>
    <n v="1260"/>
    <s v="None"/>
    <n v="5.4"/>
    <n v="5.7000000000000002E-3"/>
    <n v="0.59499999999999997"/>
    <m/>
    <m/>
    <m/>
    <m/>
    <m/>
    <m/>
    <m/>
    <m/>
    <m/>
    <s v="DEER:Res:HVAC_Eff_AC"/>
    <s v="Annual"/>
    <n v="20"/>
    <m/>
  </r>
  <r>
    <x v="1"/>
    <x v="0"/>
    <s v="D20v0"/>
    <d v="2019-01-09T08:56:43"/>
    <x v="2"/>
    <x v="1"/>
    <x v="0"/>
    <x v="11"/>
    <x v="1"/>
    <x v="1"/>
    <n v="2.0099999999999998"/>
    <n v="1310"/>
    <s v="None"/>
    <n v="4.67"/>
    <n v="7.5599999999999999E-3"/>
    <n v="0.77400000000000002"/>
    <m/>
    <m/>
    <m/>
    <m/>
    <m/>
    <m/>
    <m/>
    <m/>
    <m/>
    <s v="DEER:Res:HVAC_Eff_AC"/>
    <s v="Annual"/>
    <n v="20"/>
    <m/>
  </r>
  <r>
    <x v="1"/>
    <x v="0"/>
    <s v="D20v0"/>
    <d v="2019-01-09T08:56:43"/>
    <x v="2"/>
    <x v="1"/>
    <x v="0"/>
    <x v="11"/>
    <x v="2"/>
    <x v="1"/>
    <n v="2.0099999999999998"/>
    <n v="1310"/>
    <s v="None"/>
    <n v="11.1"/>
    <n v="7.5599999999999999E-3"/>
    <n v="0"/>
    <m/>
    <m/>
    <m/>
    <m/>
    <m/>
    <m/>
    <m/>
    <m/>
    <m/>
    <s v="DEER:Res:HVAC_Eff_AC"/>
    <s v="Annual"/>
    <n v="20"/>
    <m/>
  </r>
  <r>
    <x v="1"/>
    <x v="0"/>
    <s v="D20v0"/>
    <d v="2019-01-09T08:56:43"/>
    <x v="2"/>
    <x v="1"/>
    <x v="0"/>
    <x v="11"/>
    <x v="3"/>
    <x v="1"/>
    <n v="2.0099999999999998"/>
    <n v="1310"/>
    <s v="None"/>
    <n v="0.55000000000000004"/>
    <n v="0"/>
    <n v="0.748"/>
    <m/>
    <m/>
    <m/>
    <m/>
    <m/>
    <m/>
    <m/>
    <m/>
    <m/>
    <s v="DEER:Res:HVAC_Eff_AC"/>
    <s v="Annual"/>
    <n v="20"/>
    <m/>
  </r>
  <r>
    <x v="1"/>
    <x v="0"/>
    <s v="D20v0"/>
    <d v="2019-01-09T08:56:43"/>
    <x v="2"/>
    <x v="1"/>
    <x v="0"/>
    <x v="11"/>
    <x v="0"/>
    <x v="0"/>
    <n v="2.0099999999999998"/>
    <n v="1310"/>
    <s v="None"/>
    <n v="5.1100000000000003"/>
    <n v="6.9800000000000001E-3"/>
    <n v="0.68200000000000005"/>
    <m/>
    <m/>
    <m/>
    <m/>
    <m/>
    <m/>
    <m/>
    <m/>
    <m/>
    <s v="DEER:Res:HVAC_Eff_AC"/>
    <s v="Annual"/>
    <n v="20"/>
    <m/>
  </r>
  <r>
    <x v="1"/>
    <x v="0"/>
    <s v="D20v0"/>
    <d v="2019-01-09T08:56:43"/>
    <x v="2"/>
    <x v="1"/>
    <x v="0"/>
    <x v="4"/>
    <x v="1"/>
    <x v="1"/>
    <n v="1.74"/>
    <n v="1100"/>
    <s v="None"/>
    <n v="7.97"/>
    <n v="7.9500000000000005E-3"/>
    <n v="0.97199999999999998"/>
    <m/>
    <m/>
    <m/>
    <m/>
    <m/>
    <m/>
    <m/>
    <m/>
    <m/>
    <s v="DEER:Res:HVAC_Eff_AC"/>
    <s v="Annual"/>
    <n v="20"/>
    <m/>
  </r>
  <r>
    <x v="1"/>
    <x v="0"/>
    <s v="D20v0"/>
    <d v="2019-01-09T08:56:43"/>
    <x v="2"/>
    <x v="1"/>
    <x v="0"/>
    <x v="4"/>
    <x v="2"/>
    <x v="1"/>
    <n v="1.74"/>
    <n v="1100"/>
    <s v="None"/>
    <n v="17.3"/>
    <n v="8.5400000000000007E-3"/>
    <n v="0"/>
    <m/>
    <m/>
    <m/>
    <m/>
    <m/>
    <m/>
    <m/>
    <m/>
    <m/>
    <s v="DEER:Res:HVAC_Eff_AC"/>
    <s v="Annual"/>
    <n v="20"/>
    <m/>
  </r>
  <r>
    <x v="1"/>
    <x v="0"/>
    <s v="D20v0"/>
    <d v="2019-01-09T08:56:43"/>
    <x v="2"/>
    <x v="1"/>
    <x v="0"/>
    <x v="4"/>
    <x v="3"/>
    <x v="1"/>
    <n v="1.74"/>
    <n v="1100"/>
    <s v="None"/>
    <n v="0.71599999999999997"/>
    <n v="0"/>
    <n v="0.94099999999999995"/>
    <m/>
    <m/>
    <m/>
    <m/>
    <m/>
    <m/>
    <m/>
    <m/>
    <m/>
    <s v="DEER:Res:HVAC_Eff_AC"/>
    <s v="Annual"/>
    <n v="20"/>
    <m/>
  </r>
  <r>
    <x v="1"/>
    <x v="0"/>
    <s v="D20v0"/>
    <d v="2019-01-09T08:56:43"/>
    <x v="2"/>
    <x v="1"/>
    <x v="0"/>
    <x v="4"/>
    <x v="0"/>
    <x v="0"/>
    <n v="1.74"/>
    <n v="1100"/>
    <s v="None"/>
    <n v="8.56"/>
    <n v="7.4700000000000001E-3"/>
    <n v="0.85599999999999998"/>
    <m/>
    <m/>
    <m/>
    <m/>
    <m/>
    <m/>
    <m/>
    <m/>
    <m/>
    <s v="DEER:Res:HVAC_Eff_AC"/>
    <s v="Annual"/>
    <n v="20"/>
    <m/>
  </r>
  <r>
    <x v="1"/>
    <x v="0"/>
    <s v="D20v0"/>
    <d v="2019-01-09T08:56:43"/>
    <x v="2"/>
    <x v="1"/>
    <x v="0"/>
    <x v="12"/>
    <x v="1"/>
    <x v="1"/>
    <n v="2.3199999999999998"/>
    <n v="1390"/>
    <s v="None"/>
    <n v="10.8"/>
    <n v="8.3599999999999994E-3"/>
    <n v="0.79"/>
    <m/>
    <m/>
    <m/>
    <m/>
    <m/>
    <m/>
    <m/>
    <m/>
    <m/>
    <s v="DEER:Res:HVAC_Eff_AC"/>
    <s v="Annual"/>
    <n v="20"/>
    <m/>
  </r>
  <r>
    <x v="1"/>
    <x v="0"/>
    <s v="D20v0"/>
    <d v="2019-01-09T08:56:43"/>
    <x v="2"/>
    <x v="1"/>
    <x v="0"/>
    <x v="12"/>
    <x v="2"/>
    <x v="1"/>
    <n v="2.3199999999999998"/>
    <n v="1390"/>
    <s v="None"/>
    <n v="19.8"/>
    <n v="8.4700000000000001E-3"/>
    <n v="0"/>
    <m/>
    <m/>
    <m/>
    <m/>
    <m/>
    <m/>
    <m/>
    <m/>
    <m/>
    <s v="DEER:Res:HVAC_Eff_AC"/>
    <s v="Annual"/>
    <n v="20"/>
    <m/>
  </r>
  <r>
    <x v="1"/>
    <x v="0"/>
    <s v="D20v0"/>
    <d v="2019-01-09T08:56:43"/>
    <x v="2"/>
    <x v="1"/>
    <x v="0"/>
    <x v="12"/>
    <x v="3"/>
    <x v="1"/>
    <n v="2.3199999999999998"/>
    <n v="1390"/>
    <s v="None"/>
    <n v="0.55200000000000005"/>
    <n v="0"/>
    <n v="0.76300000000000001"/>
    <m/>
    <m/>
    <m/>
    <m/>
    <m/>
    <m/>
    <m/>
    <m/>
    <m/>
    <s v="DEER:Res:HVAC_Eff_AC"/>
    <s v="Annual"/>
    <n v="20"/>
    <m/>
  </r>
  <r>
    <x v="1"/>
    <x v="0"/>
    <s v="D20v0"/>
    <d v="2019-01-09T08:56:43"/>
    <x v="2"/>
    <x v="1"/>
    <x v="0"/>
    <x v="12"/>
    <x v="0"/>
    <x v="0"/>
    <n v="2.3199999999999998"/>
    <n v="1390"/>
    <s v="None"/>
    <n v="11.9"/>
    <n v="8.3700000000000007E-3"/>
    <n v="0.69099999999999995"/>
    <m/>
    <m/>
    <m/>
    <m/>
    <m/>
    <m/>
    <m/>
    <m/>
    <m/>
    <s v="DEER:Res:HVAC_Eff_AC"/>
    <s v="Annual"/>
    <n v="20"/>
    <m/>
  </r>
  <r>
    <x v="1"/>
    <x v="0"/>
    <s v="D20v0"/>
    <d v="2019-01-09T08:56:43"/>
    <x v="2"/>
    <x v="1"/>
    <x v="0"/>
    <x v="13"/>
    <x v="1"/>
    <x v="1"/>
    <n v="2.5"/>
    <n v="1410"/>
    <s v="None"/>
    <n v="15.1"/>
    <n v="8.94E-3"/>
    <n v="0.33400000000000002"/>
    <m/>
    <m/>
    <m/>
    <m/>
    <m/>
    <m/>
    <m/>
    <m/>
    <m/>
    <s v="DEER:Res:HVAC_Eff_AC"/>
    <s v="Annual"/>
    <n v="20"/>
    <m/>
  </r>
  <r>
    <x v="1"/>
    <x v="0"/>
    <s v="D20v0"/>
    <d v="2019-01-09T08:56:43"/>
    <x v="2"/>
    <x v="1"/>
    <x v="0"/>
    <x v="13"/>
    <x v="2"/>
    <x v="1"/>
    <n v="2.5"/>
    <n v="1410"/>
    <s v="None"/>
    <n v="18"/>
    <n v="8.94E-3"/>
    <n v="0"/>
    <m/>
    <m/>
    <m/>
    <m/>
    <m/>
    <m/>
    <m/>
    <m/>
    <m/>
    <s v="DEER:Res:HVAC_Eff_AC"/>
    <s v="Annual"/>
    <n v="20"/>
    <m/>
  </r>
  <r>
    <x v="1"/>
    <x v="0"/>
    <s v="D20v0"/>
    <d v="2019-01-09T08:56:43"/>
    <x v="2"/>
    <x v="1"/>
    <x v="0"/>
    <x v="13"/>
    <x v="3"/>
    <x v="1"/>
    <n v="2.5"/>
    <n v="1410"/>
    <s v="None"/>
    <n v="0.23100000000000001"/>
    <n v="0"/>
    <n v="0.32100000000000001"/>
    <m/>
    <m/>
    <m/>
    <m/>
    <m/>
    <m/>
    <m/>
    <m/>
    <m/>
    <s v="DEER:Res:HVAC_Eff_AC"/>
    <s v="Annual"/>
    <n v="20"/>
    <m/>
  </r>
  <r>
    <x v="1"/>
    <x v="0"/>
    <s v="D20v0"/>
    <d v="2019-01-09T08:56:43"/>
    <x v="2"/>
    <x v="1"/>
    <x v="0"/>
    <x v="13"/>
    <x v="0"/>
    <x v="0"/>
    <n v="2.5"/>
    <n v="1410"/>
    <s v="None"/>
    <n v="15.3"/>
    <n v="8.8599999999999998E-3"/>
    <n v="0.29199999999999998"/>
    <m/>
    <m/>
    <m/>
    <m/>
    <m/>
    <m/>
    <m/>
    <m/>
    <m/>
    <s v="DEER:Res:HVAC_Eff_AC"/>
    <s v="Annual"/>
    <n v="20"/>
    <m/>
  </r>
  <r>
    <x v="1"/>
    <x v="0"/>
    <s v="D20v0"/>
    <d v="2019-01-09T08:56:43"/>
    <x v="2"/>
    <x v="1"/>
    <x v="0"/>
    <x v="5"/>
    <x v="1"/>
    <x v="1"/>
    <n v="1.52"/>
    <n v="1130"/>
    <s v="None"/>
    <n v="6.39"/>
    <n v="6.13E-3"/>
    <n v="1.72"/>
    <m/>
    <m/>
    <m/>
    <m/>
    <m/>
    <m/>
    <m/>
    <m/>
    <m/>
    <s v="DEER:Res:HVAC_Eff_AC"/>
    <s v="Annual"/>
    <n v="20"/>
    <m/>
  </r>
  <r>
    <x v="1"/>
    <x v="0"/>
    <s v="D20v0"/>
    <d v="2019-01-09T08:56:43"/>
    <x v="2"/>
    <x v="1"/>
    <x v="0"/>
    <x v="5"/>
    <x v="2"/>
    <x v="1"/>
    <n v="1.52"/>
    <n v="1130"/>
    <s v="None"/>
    <n v="29.6"/>
    <n v="6.7999999999999996E-3"/>
    <n v="0"/>
    <m/>
    <m/>
    <m/>
    <m/>
    <m/>
    <m/>
    <m/>
    <m/>
    <m/>
    <s v="DEER:Res:HVAC_Eff_AC"/>
    <s v="Annual"/>
    <n v="20"/>
    <m/>
  </r>
  <r>
    <x v="1"/>
    <x v="0"/>
    <s v="D20v0"/>
    <d v="2019-01-09T08:56:43"/>
    <x v="2"/>
    <x v="1"/>
    <x v="0"/>
    <x v="5"/>
    <x v="3"/>
    <x v="1"/>
    <n v="1.52"/>
    <n v="1130"/>
    <s v="None"/>
    <n v="1.34"/>
    <n v="0"/>
    <n v="1.65"/>
    <m/>
    <m/>
    <m/>
    <m/>
    <m/>
    <m/>
    <m/>
    <m/>
    <m/>
    <s v="DEER:Res:HVAC_Eff_AC"/>
    <s v="Annual"/>
    <n v="20"/>
    <m/>
  </r>
  <r>
    <x v="1"/>
    <x v="0"/>
    <s v="D20v0"/>
    <d v="2019-01-09T08:56:43"/>
    <x v="2"/>
    <x v="1"/>
    <x v="0"/>
    <x v="5"/>
    <x v="0"/>
    <x v="0"/>
    <n v="1.52"/>
    <n v="1130"/>
    <s v="None"/>
    <n v="9.31"/>
    <n v="6.2100000000000002E-3"/>
    <n v="1.51"/>
    <m/>
    <m/>
    <m/>
    <m/>
    <m/>
    <m/>
    <m/>
    <m/>
    <m/>
    <s v="DEER:Res:HVAC_Eff_AC"/>
    <s v="Annual"/>
    <n v="20"/>
    <m/>
  </r>
  <r>
    <x v="1"/>
    <x v="0"/>
    <s v="D20v0"/>
    <d v="2019-01-09T08:56:43"/>
    <x v="2"/>
    <x v="2"/>
    <x v="0"/>
    <x v="0"/>
    <x v="0"/>
    <x v="0"/>
    <n v="2.6"/>
    <n v="1620"/>
    <s v="None"/>
    <n v="8.9"/>
    <n v="1.7000000000000001E-2"/>
    <n v="2.78"/>
    <m/>
    <m/>
    <m/>
    <m/>
    <m/>
    <m/>
    <m/>
    <m/>
    <m/>
    <s v="DEER:Res:HVAC_Eff_AC"/>
    <s v="Annual"/>
    <n v="20"/>
    <m/>
  </r>
  <r>
    <x v="1"/>
    <x v="0"/>
    <s v="D20v0"/>
    <d v="2019-01-09T08:56:43"/>
    <x v="2"/>
    <x v="2"/>
    <x v="0"/>
    <x v="1"/>
    <x v="1"/>
    <x v="1"/>
    <n v="2.8"/>
    <n v="1580"/>
    <s v="None"/>
    <n v="3.9"/>
    <n v="8.9999999999999993E-3"/>
    <n v="4"/>
    <m/>
    <m/>
    <m/>
    <m/>
    <m/>
    <m/>
    <m/>
    <m/>
    <m/>
    <s v="DEER:Res:HVAC_Eff_AC"/>
    <s v="Annual"/>
    <n v="20"/>
    <m/>
  </r>
  <r>
    <x v="1"/>
    <x v="0"/>
    <s v="D20v0"/>
    <d v="2019-01-09T08:56:43"/>
    <x v="2"/>
    <x v="2"/>
    <x v="0"/>
    <x v="1"/>
    <x v="2"/>
    <x v="1"/>
    <n v="2.8"/>
    <n v="1580"/>
    <s v="None"/>
    <n v="39.799999999999997"/>
    <n v="8.9999999999999993E-3"/>
    <n v="0"/>
    <m/>
    <m/>
    <m/>
    <m/>
    <m/>
    <m/>
    <m/>
    <m/>
    <m/>
    <s v="DEER:Res:HVAC_Eff_AC"/>
    <s v="Annual"/>
    <n v="20"/>
    <m/>
  </r>
  <r>
    <x v="1"/>
    <x v="0"/>
    <s v="D20v0"/>
    <d v="2019-01-09T08:56:43"/>
    <x v="2"/>
    <x v="2"/>
    <x v="0"/>
    <x v="1"/>
    <x v="3"/>
    <x v="1"/>
    <n v="2.8"/>
    <n v="1580"/>
    <s v="None"/>
    <n v="2.6"/>
    <n v="0"/>
    <n v="3.9"/>
    <m/>
    <m/>
    <m/>
    <m/>
    <m/>
    <m/>
    <m/>
    <m/>
    <m/>
    <s v="DEER:Res:HVAC_Eff_AC"/>
    <s v="Annual"/>
    <n v="20"/>
    <m/>
  </r>
  <r>
    <x v="1"/>
    <x v="0"/>
    <s v="D20v0"/>
    <d v="2019-01-09T08:56:43"/>
    <x v="2"/>
    <x v="2"/>
    <x v="0"/>
    <x v="1"/>
    <x v="0"/>
    <x v="0"/>
    <n v="2.8"/>
    <n v="1580"/>
    <s v="None"/>
    <n v="3"/>
    <n v="1E-3"/>
    <n v="3.88"/>
    <m/>
    <m/>
    <m/>
    <m/>
    <m/>
    <m/>
    <m/>
    <m/>
    <m/>
    <s v="DEER:Res:HVAC_Eff_AC"/>
    <s v="Annual"/>
    <n v="20"/>
    <m/>
  </r>
  <r>
    <x v="1"/>
    <x v="0"/>
    <s v="D20v0"/>
    <d v="2019-01-09T08:56:43"/>
    <x v="2"/>
    <x v="2"/>
    <x v="0"/>
    <x v="8"/>
    <x v="1"/>
    <x v="1"/>
    <n v="2.7"/>
    <n v="1500"/>
    <s v="None"/>
    <n v="6.7"/>
    <n v="1.7999999999999999E-2"/>
    <n v="1.31"/>
    <m/>
    <m/>
    <m/>
    <m/>
    <m/>
    <m/>
    <m/>
    <m/>
    <m/>
    <s v="DEER:Res:HVAC_Eff_AC"/>
    <s v="Annual"/>
    <n v="20"/>
    <m/>
  </r>
  <r>
    <x v="1"/>
    <x v="0"/>
    <s v="D20v0"/>
    <d v="2019-01-09T08:56:43"/>
    <x v="2"/>
    <x v="2"/>
    <x v="0"/>
    <x v="8"/>
    <x v="2"/>
    <x v="1"/>
    <n v="2.7"/>
    <n v="1500"/>
    <s v="None"/>
    <n v="18"/>
    <n v="1.9E-2"/>
    <n v="0"/>
    <m/>
    <m/>
    <m/>
    <m/>
    <m/>
    <m/>
    <m/>
    <m/>
    <m/>
    <s v="DEER:Res:HVAC_Eff_AC"/>
    <s v="Annual"/>
    <n v="20"/>
    <m/>
  </r>
  <r>
    <x v="1"/>
    <x v="0"/>
    <s v="D20v0"/>
    <d v="2019-01-09T08:56:43"/>
    <x v="2"/>
    <x v="2"/>
    <x v="0"/>
    <x v="8"/>
    <x v="3"/>
    <x v="1"/>
    <n v="2.7"/>
    <n v="1500"/>
    <s v="None"/>
    <n v="0.8"/>
    <n v="0"/>
    <n v="1.28"/>
    <m/>
    <m/>
    <m/>
    <m/>
    <m/>
    <m/>
    <m/>
    <m/>
    <m/>
    <s v="DEER:Res:HVAC_Eff_AC"/>
    <s v="Annual"/>
    <n v="20"/>
    <m/>
  </r>
  <r>
    <x v="1"/>
    <x v="0"/>
    <s v="D20v0"/>
    <d v="2019-01-09T08:56:43"/>
    <x v="2"/>
    <x v="2"/>
    <x v="0"/>
    <x v="8"/>
    <x v="0"/>
    <x v="0"/>
    <n v="2.7"/>
    <n v="1500"/>
    <s v="None"/>
    <n v="3.6"/>
    <n v="8.0000000000000002E-3"/>
    <n v="1.25"/>
    <m/>
    <m/>
    <m/>
    <m/>
    <m/>
    <m/>
    <m/>
    <m/>
    <m/>
    <s v="DEER:Res:HVAC_Eff_AC"/>
    <s v="Annual"/>
    <n v="20"/>
    <m/>
  </r>
  <r>
    <x v="1"/>
    <x v="0"/>
    <s v="D20v0"/>
    <d v="2019-01-09T08:56:43"/>
    <x v="2"/>
    <x v="2"/>
    <x v="0"/>
    <x v="15"/>
    <x v="1"/>
    <x v="1"/>
    <n v="1.9"/>
    <n v="1410"/>
    <s v="None"/>
    <n v="6.5"/>
    <n v="1.2E-2"/>
    <n v="1.19"/>
    <m/>
    <m/>
    <m/>
    <m/>
    <m/>
    <m/>
    <m/>
    <m/>
    <m/>
    <s v="DEER:Res:HVAC_Eff_AC"/>
    <s v="Annual"/>
    <n v="20"/>
    <m/>
  </r>
  <r>
    <x v="1"/>
    <x v="0"/>
    <s v="D20v0"/>
    <d v="2019-01-09T08:56:43"/>
    <x v="2"/>
    <x v="2"/>
    <x v="0"/>
    <x v="15"/>
    <x v="2"/>
    <x v="1"/>
    <n v="1.9"/>
    <n v="1410"/>
    <s v="None"/>
    <n v="14.8"/>
    <n v="1.2999999999999999E-2"/>
    <n v="0"/>
    <m/>
    <m/>
    <m/>
    <m/>
    <m/>
    <m/>
    <m/>
    <m/>
    <m/>
    <s v="DEER:Res:HVAC_Eff_AC"/>
    <s v="Annual"/>
    <n v="20"/>
    <m/>
  </r>
  <r>
    <x v="1"/>
    <x v="0"/>
    <s v="D20v0"/>
    <d v="2019-01-09T08:56:43"/>
    <x v="2"/>
    <x v="2"/>
    <x v="0"/>
    <x v="15"/>
    <x v="3"/>
    <x v="1"/>
    <n v="1.9"/>
    <n v="1410"/>
    <s v="None"/>
    <n v="0.8"/>
    <n v="0"/>
    <n v="1.17"/>
    <m/>
    <m/>
    <m/>
    <m/>
    <m/>
    <m/>
    <m/>
    <m/>
    <m/>
    <s v="DEER:Res:HVAC_Eff_AC"/>
    <s v="Annual"/>
    <n v="20"/>
    <m/>
  </r>
  <r>
    <x v="1"/>
    <x v="0"/>
    <s v="D20v0"/>
    <d v="2019-01-09T08:56:43"/>
    <x v="2"/>
    <x v="2"/>
    <x v="0"/>
    <x v="15"/>
    <x v="0"/>
    <x v="0"/>
    <n v="1.9"/>
    <n v="1410"/>
    <s v="None"/>
    <n v="2.4"/>
    <n v="3.0000000000000001E-3"/>
    <n v="1.1499999999999999"/>
    <m/>
    <m/>
    <m/>
    <m/>
    <m/>
    <m/>
    <m/>
    <m/>
    <m/>
    <s v="DEER:Res:HVAC_Eff_AC"/>
    <s v="Annual"/>
    <n v="20"/>
    <m/>
  </r>
  <r>
    <x v="1"/>
    <x v="0"/>
    <s v="D20v0"/>
    <d v="2019-01-09T08:56:43"/>
    <x v="2"/>
    <x v="2"/>
    <x v="0"/>
    <x v="9"/>
    <x v="1"/>
    <x v="1"/>
    <n v="2.5"/>
    <n v="1450"/>
    <s v="None"/>
    <n v="11"/>
    <n v="1.6E-2"/>
    <n v="1.25"/>
    <m/>
    <m/>
    <m/>
    <m/>
    <m/>
    <m/>
    <m/>
    <m/>
    <m/>
    <s v="DEER:Res:HVAC_Eff_AC"/>
    <s v="Annual"/>
    <n v="20"/>
    <m/>
  </r>
  <r>
    <x v="1"/>
    <x v="0"/>
    <s v="D20v0"/>
    <d v="2019-01-09T08:56:43"/>
    <x v="2"/>
    <x v="2"/>
    <x v="0"/>
    <x v="9"/>
    <x v="2"/>
    <x v="1"/>
    <n v="2.5"/>
    <n v="1450"/>
    <s v="None"/>
    <n v="21"/>
    <n v="1.7000000000000001E-2"/>
    <n v="0"/>
    <m/>
    <m/>
    <m/>
    <m/>
    <m/>
    <m/>
    <m/>
    <m/>
    <m/>
    <s v="DEER:Res:HVAC_Eff_AC"/>
    <s v="Annual"/>
    <n v="20"/>
    <m/>
  </r>
  <r>
    <x v="1"/>
    <x v="0"/>
    <s v="D20v0"/>
    <d v="2019-01-09T08:56:43"/>
    <x v="2"/>
    <x v="2"/>
    <x v="0"/>
    <x v="9"/>
    <x v="3"/>
    <x v="1"/>
    <n v="2.5"/>
    <n v="1450"/>
    <s v="None"/>
    <n v="0.8"/>
    <n v="0"/>
    <n v="1.22"/>
    <m/>
    <m/>
    <m/>
    <m/>
    <m/>
    <m/>
    <m/>
    <m/>
    <m/>
    <s v="DEER:Res:HVAC_Eff_AC"/>
    <s v="Annual"/>
    <n v="20"/>
    <m/>
  </r>
  <r>
    <x v="1"/>
    <x v="0"/>
    <s v="D20v0"/>
    <d v="2019-01-09T08:56:43"/>
    <x v="2"/>
    <x v="2"/>
    <x v="0"/>
    <x v="9"/>
    <x v="0"/>
    <x v="0"/>
    <n v="2.5"/>
    <n v="1450"/>
    <s v="None"/>
    <n v="6.2"/>
    <n v="8.0000000000000002E-3"/>
    <n v="1.19"/>
    <m/>
    <m/>
    <m/>
    <m/>
    <m/>
    <m/>
    <m/>
    <m/>
    <m/>
    <s v="DEER:Res:HVAC_Eff_AC"/>
    <s v="Annual"/>
    <n v="20"/>
    <m/>
  </r>
  <r>
    <x v="1"/>
    <x v="0"/>
    <s v="D20v0"/>
    <d v="2019-01-09T08:56:43"/>
    <x v="2"/>
    <x v="2"/>
    <x v="0"/>
    <x v="10"/>
    <x v="1"/>
    <x v="1"/>
    <n v="2.7"/>
    <n v="1490"/>
    <s v="None"/>
    <n v="15.5"/>
    <n v="2.9000000000000001E-2"/>
    <n v="1.45"/>
    <m/>
    <m/>
    <m/>
    <m/>
    <m/>
    <m/>
    <m/>
    <m/>
    <m/>
    <s v="DEER:Res:HVAC_Eff_AC"/>
    <s v="Annual"/>
    <n v="20"/>
    <m/>
  </r>
  <r>
    <x v="1"/>
    <x v="0"/>
    <s v="D20v0"/>
    <d v="2019-01-09T08:56:43"/>
    <x v="2"/>
    <x v="2"/>
    <x v="0"/>
    <x v="10"/>
    <x v="2"/>
    <x v="1"/>
    <n v="2.7"/>
    <n v="1490"/>
    <s v="None"/>
    <n v="28.8"/>
    <n v="0.03"/>
    <n v="0"/>
    <m/>
    <m/>
    <m/>
    <m/>
    <m/>
    <m/>
    <m/>
    <m/>
    <m/>
    <s v="DEER:Res:HVAC_Eff_AC"/>
    <s v="Annual"/>
    <n v="20"/>
    <m/>
  </r>
  <r>
    <x v="1"/>
    <x v="0"/>
    <s v="D20v0"/>
    <d v="2019-01-09T08:56:43"/>
    <x v="2"/>
    <x v="2"/>
    <x v="0"/>
    <x v="10"/>
    <x v="3"/>
    <x v="1"/>
    <n v="2.7"/>
    <n v="1490"/>
    <s v="None"/>
    <n v="0.9"/>
    <n v="0"/>
    <n v="1.41"/>
    <m/>
    <m/>
    <m/>
    <m/>
    <m/>
    <m/>
    <m/>
    <m/>
    <m/>
    <s v="DEER:Res:HVAC_Eff_AC"/>
    <s v="Annual"/>
    <n v="20"/>
    <m/>
  </r>
  <r>
    <x v="1"/>
    <x v="0"/>
    <s v="D20v0"/>
    <d v="2019-01-09T08:56:43"/>
    <x v="2"/>
    <x v="2"/>
    <x v="0"/>
    <x v="10"/>
    <x v="0"/>
    <x v="0"/>
    <n v="2.7"/>
    <n v="1490"/>
    <s v="None"/>
    <n v="12.8"/>
    <n v="2.1999999999999999E-2"/>
    <n v="1.36"/>
    <m/>
    <m/>
    <m/>
    <m/>
    <m/>
    <m/>
    <m/>
    <m/>
    <m/>
    <s v="DEER:Res:HVAC_Eff_AC"/>
    <s v="Annual"/>
    <n v="20"/>
    <m/>
  </r>
  <r>
    <x v="1"/>
    <x v="0"/>
    <s v="D20v0"/>
    <d v="2019-01-09T08:56:43"/>
    <x v="2"/>
    <x v="2"/>
    <x v="0"/>
    <x v="11"/>
    <x v="1"/>
    <x v="1"/>
    <n v="3.6"/>
    <n v="1750"/>
    <s v="None"/>
    <n v="16.7"/>
    <n v="0.03"/>
    <n v="2.17"/>
    <m/>
    <m/>
    <m/>
    <m/>
    <m/>
    <m/>
    <m/>
    <m/>
    <m/>
    <s v="DEER:Res:HVAC_Eff_AC"/>
    <s v="Annual"/>
    <n v="20"/>
    <m/>
  </r>
  <r>
    <x v="1"/>
    <x v="0"/>
    <s v="D20v0"/>
    <d v="2019-01-09T08:56:43"/>
    <x v="2"/>
    <x v="2"/>
    <x v="0"/>
    <x v="11"/>
    <x v="2"/>
    <x v="1"/>
    <n v="3.6"/>
    <n v="1750"/>
    <s v="None"/>
    <n v="38.299999999999997"/>
    <n v="3.2000000000000001E-2"/>
    <n v="0"/>
    <m/>
    <m/>
    <m/>
    <m/>
    <m/>
    <m/>
    <m/>
    <m/>
    <m/>
    <s v="DEER:Res:HVAC_Eff_AC"/>
    <s v="Annual"/>
    <n v="20"/>
    <m/>
  </r>
  <r>
    <x v="1"/>
    <x v="0"/>
    <s v="D20v0"/>
    <d v="2019-01-09T08:56:43"/>
    <x v="2"/>
    <x v="2"/>
    <x v="0"/>
    <x v="11"/>
    <x v="3"/>
    <x v="1"/>
    <n v="3.6"/>
    <n v="1750"/>
    <s v="None"/>
    <n v="1.3"/>
    <n v="0"/>
    <n v="2.11"/>
    <m/>
    <m/>
    <m/>
    <m/>
    <m/>
    <m/>
    <m/>
    <m/>
    <m/>
    <s v="DEER:Res:HVAC_Eff_AC"/>
    <s v="Annual"/>
    <n v="20"/>
    <m/>
  </r>
  <r>
    <x v="1"/>
    <x v="0"/>
    <s v="D20v0"/>
    <d v="2019-01-09T08:56:43"/>
    <x v="2"/>
    <x v="2"/>
    <x v="0"/>
    <x v="11"/>
    <x v="0"/>
    <x v="0"/>
    <n v="3.6"/>
    <n v="1750"/>
    <s v="None"/>
    <n v="17.2"/>
    <n v="2.9000000000000001E-2"/>
    <n v="2.04"/>
    <m/>
    <m/>
    <m/>
    <m/>
    <m/>
    <m/>
    <m/>
    <m/>
    <m/>
    <s v="DEER:Res:HVAC_Eff_AC"/>
    <s v="Annual"/>
    <n v="20"/>
    <m/>
  </r>
  <r>
    <x v="1"/>
    <x v="0"/>
    <s v="D20v0"/>
    <d v="2019-01-09T08:56:43"/>
    <x v="2"/>
    <x v="2"/>
    <x v="0"/>
    <x v="4"/>
    <x v="1"/>
    <x v="1"/>
    <n v="3.2"/>
    <n v="1570"/>
    <s v="None"/>
    <n v="27.6"/>
    <n v="3.2000000000000001E-2"/>
    <n v="2.96"/>
    <m/>
    <m/>
    <m/>
    <m/>
    <m/>
    <m/>
    <m/>
    <m/>
    <m/>
    <s v="DEER:Res:HVAC_Eff_AC"/>
    <s v="Annual"/>
    <n v="20"/>
    <m/>
  </r>
  <r>
    <x v="1"/>
    <x v="0"/>
    <s v="D20v0"/>
    <d v="2019-01-09T08:56:43"/>
    <x v="2"/>
    <x v="2"/>
    <x v="0"/>
    <x v="4"/>
    <x v="2"/>
    <x v="1"/>
    <n v="3.2"/>
    <n v="1570"/>
    <s v="None"/>
    <n v="60.8"/>
    <n v="3.5000000000000003E-2"/>
    <n v="0"/>
    <m/>
    <m/>
    <m/>
    <m/>
    <m/>
    <m/>
    <m/>
    <m/>
    <m/>
    <s v="DEER:Res:HVAC_Eff_AC"/>
    <s v="Annual"/>
    <n v="20"/>
    <m/>
  </r>
  <r>
    <x v="1"/>
    <x v="0"/>
    <s v="D20v0"/>
    <d v="2019-01-09T08:56:43"/>
    <x v="2"/>
    <x v="2"/>
    <x v="0"/>
    <x v="4"/>
    <x v="3"/>
    <x v="1"/>
    <n v="3.2"/>
    <n v="1570"/>
    <s v="None"/>
    <n v="1.8"/>
    <n v="0"/>
    <n v="2.89"/>
    <m/>
    <m/>
    <m/>
    <m/>
    <m/>
    <m/>
    <m/>
    <m/>
    <m/>
    <s v="DEER:Res:HVAC_Eff_AC"/>
    <s v="Annual"/>
    <n v="20"/>
    <m/>
  </r>
  <r>
    <x v="1"/>
    <x v="0"/>
    <s v="D20v0"/>
    <d v="2019-01-09T08:56:43"/>
    <x v="2"/>
    <x v="2"/>
    <x v="0"/>
    <x v="4"/>
    <x v="0"/>
    <x v="0"/>
    <n v="3.2"/>
    <n v="1570"/>
    <s v="None"/>
    <n v="29"/>
    <n v="3.1E-2"/>
    <n v="2.78"/>
    <m/>
    <m/>
    <m/>
    <m/>
    <m/>
    <m/>
    <m/>
    <m/>
    <m/>
    <s v="DEER:Res:HVAC_Eff_AC"/>
    <s v="Annual"/>
    <n v="20"/>
    <m/>
  </r>
  <r>
    <x v="1"/>
    <x v="0"/>
    <s v="D20v0"/>
    <d v="2019-01-09T08:56:43"/>
    <x v="2"/>
    <x v="2"/>
    <x v="0"/>
    <x v="12"/>
    <x v="1"/>
    <x v="1"/>
    <n v="3.8"/>
    <n v="1660"/>
    <s v="None"/>
    <n v="34.799999999999997"/>
    <n v="3.5999999999999997E-2"/>
    <n v="2.93"/>
    <m/>
    <m/>
    <m/>
    <m/>
    <m/>
    <m/>
    <m/>
    <m/>
    <m/>
    <s v="DEER:Res:HVAC_Eff_AC"/>
    <s v="Annual"/>
    <n v="20"/>
    <m/>
  </r>
  <r>
    <x v="1"/>
    <x v="0"/>
    <s v="D20v0"/>
    <d v="2019-01-09T08:56:43"/>
    <x v="2"/>
    <x v="2"/>
    <x v="0"/>
    <x v="12"/>
    <x v="2"/>
    <x v="1"/>
    <n v="3.8"/>
    <n v="1660"/>
    <s v="None"/>
    <n v="75.8"/>
    <n v="0.04"/>
    <n v="0"/>
    <m/>
    <m/>
    <m/>
    <m/>
    <m/>
    <m/>
    <m/>
    <m/>
    <m/>
    <s v="DEER:Res:HVAC_Eff_AC"/>
    <s v="Annual"/>
    <n v="20"/>
    <m/>
  </r>
  <r>
    <x v="1"/>
    <x v="0"/>
    <s v="D20v0"/>
    <d v="2019-01-09T08:56:43"/>
    <x v="2"/>
    <x v="2"/>
    <x v="0"/>
    <x v="12"/>
    <x v="3"/>
    <x v="1"/>
    <n v="3.8"/>
    <n v="1660"/>
    <s v="None"/>
    <n v="1.8"/>
    <n v="0"/>
    <n v="2.82"/>
    <m/>
    <m/>
    <m/>
    <m/>
    <m/>
    <m/>
    <m/>
    <m/>
    <m/>
    <s v="DEER:Res:HVAC_Eff_AC"/>
    <s v="Annual"/>
    <n v="20"/>
    <m/>
  </r>
  <r>
    <x v="1"/>
    <x v="0"/>
    <s v="D20v0"/>
    <d v="2019-01-09T08:56:43"/>
    <x v="2"/>
    <x v="2"/>
    <x v="0"/>
    <x v="12"/>
    <x v="0"/>
    <x v="0"/>
    <n v="3.8"/>
    <n v="1660"/>
    <s v="None"/>
    <n v="36.700000000000003"/>
    <n v="3.5999999999999997E-2"/>
    <n v="2.76"/>
    <m/>
    <m/>
    <m/>
    <m/>
    <m/>
    <m/>
    <m/>
    <m/>
    <m/>
    <s v="DEER:Res:HVAC_Eff_AC"/>
    <s v="Annual"/>
    <n v="20"/>
    <m/>
  </r>
  <r>
    <x v="1"/>
    <x v="0"/>
    <s v="D20v0"/>
    <d v="2019-01-09T08:56:43"/>
    <x v="2"/>
    <x v="2"/>
    <x v="0"/>
    <x v="13"/>
    <x v="1"/>
    <x v="1"/>
    <n v="3.6"/>
    <n v="1480"/>
    <s v="None"/>
    <n v="27.4"/>
    <n v="1.9E-2"/>
    <n v="0.67"/>
    <m/>
    <m/>
    <m/>
    <m/>
    <m/>
    <m/>
    <m/>
    <m/>
    <m/>
    <s v="DEER:Res:HVAC_Eff_AC"/>
    <s v="Annual"/>
    <n v="20"/>
    <m/>
  </r>
  <r>
    <x v="1"/>
    <x v="0"/>
    <s v="D20v0"/>
    <d v="2019-01-09T08:56:43"/>
    <x v="2"/>
    <x v="2"/>
    <x v="0"/>
    <x v="13"/>
    <x v="2"/>
    <x v="1"/>
    <n v="3.6"/>
    <n v="1480"/>
    <s v="None"/>
    <n v="35.200000000000003"/>
    <n v="0.02"/>
    <n v="0"/>
    <m/>
    <m/>
    <m/>
    <m/>
    <m/>
    <m/>
    <m/>
    <m/>
    <m/>
    <s v="DEER:Res:HVAC_Eff_AC"/>
    <s v="Annual"/>
    <n v="20"/>
    <m/>
  </r>
  <r>
    <x v="1"/>
    <x v="0"/>
    <s v="D20v0"/>
    <d v="2019-01-09T08:56:43"/>
    <x v="2"/>
    <x v="2"/>
    <x v="0"/>
    <x v="13"/>
    <x v="3"/>
    <x v="1"/>
    <n v="3.6"/>
    <n v="1480"/>
    <s v="None"/>
    <n v="0.4"/>
    <n v="0"/>
    <n v="0.63"/>
    <m/>
    <m/>
    <m/>
    <m/>
    <m/>
    <m/>
    <m/>
    <m/>
    <m/>
    <s v="DEER:Res:HVAC_Eff_AC"/>
    <s v="Annual"/>
    <n v="20"/>
    <m/>
  </r>
  <r>
    <x v="1"/>
    <x v="0"/>
    <s v="D20v0"/>
    <d v="2019-01-09T08:56:43"/>
    <x v="2"/>
    <x v="2"/>
    <x v="0"/>
    <x v="13"/>
    <x v="0"/>
    <x v="0"/>
    <n v="3.6"/>
    <n v="1480"/>
    <s v="None"/>
    <n v="27.7"/>
    <n v="1.9E-2"/>
    <n v="0.62"/>
    <m/>
    <m/>
    <m/>
    <m/>
    <m/>
    <m/>
    <m/>
    <m/>
    <m/>
    <s v="DEER:Res:HVAC_Eff_AC"/>
    <s v="Annual"/>
    <n v="20"/>
    <m/>
  </r>
  <r>
    <x v="1"/>
    <x v="0"/>
    <s v="D20v0"/>
    <d v="2019-01-09T08:56:43"/>
    <x v="2"/>
    <x v="2"/>
    <x v="0"/>
    <x v="5"/>
    <x v="1"/>
    <x v="1"/>
    <n v="2.9"/>
    <n v="1570"/>
    <s v="None"/>
    <n v="15.3"/>
    <n v="2.3E-2"/>
    <n v="5.08"/>
    <m/>
    <m/>
    <m/>
    <m/>
    <m/>
    <m/>
    <m/>
    <m/>
    <m/>
    <s v="DEER:Res:HVAC_Eff_AC"/>
    <s v="Annual"/>
    <n v="20"/>
    <m/>
  </r>
  <r>
    <x v="1"/>
    <x v="0"/>
    <s v="D20v0"/>
    <d v="2019-01-09T08:56:43"/>
    <x v="2"/>
    <x v="2"/>
    <x v="0"/>
    <x v="5"/>
    <x v="2"/>
    <x v="1"/>
    <n v="2.9"/>
    <n v="1570"/>
    <s v="None"/>
    <n v="89.3"/>
    <n v="2.4E-2"/>
    <n v="0"/>
    <m/>
    <m/>
    <m/>
    <m/>
    <m/>
    <m/>
    <m/>
    <m/>
    <m/>
    <s v="DEER:Res:HVAC_Eff_AC"/>
    <s v="Annual"/>
    <n v="20"/>
    <m/>
  </r>
  <r>
    <x v="1"/>
    <x v="0"/>
    <s v="D20v0"/>
    <d v="2019-01-09T08:56:43"/>
    <x v="2"/>
    <x v="3"/>
    <x v="0"/>
    <x v="1"/>
    <x v="2"/>
    <x v="1"/>
    <n v="3.2"/>
    <n v="1740"/>
    <s v="None"/>
    <n v="47.9"/>
    <n v="1.12E-2"/>
    <n v="0"/>
    <m/>
    <m/>
    <m/>
    <m/>
    <m/>
    <m/>
    <m/>
    <m/>
    <m/>
    <s v="DEER:Res:HVAC_Eff_AC"/>
    <s v="Annual"/>
    <n v="20"/>
    <m/>
  </r>
  <r>
    <x v="1"/>
    <x v="0"/>
    <s v="D20v0"/>
    <d v="2019-01-09T08:56:43"/>
    <x v="2"/>
    <x v="3"/>
    <x v="0"/>
    <x v="1"/>
    <x v="3"/>
    <x v="1"/>
    <n v="3.2"/>
    <n v="1740"/>
    <s v="None"/>
    <n v="3.05"/>
    <n v="0"/>
    <n v="4.72"/>
    <m/>
    <m/>
    <m/>
    <m/>
    <m/>
    <m/>
    <m/>
    <m/>
    <m/>
    <s v="DEER:Res:HVAC_Eff_AC"/>
    <s v="Annual"/>
    <n v="20"/>
    <m/>
  </r>
  <r>
    <x v="1"/>
    <x v="0"/>
    <s v="D20v0"/>
    <d v="2019-01-09T08:56:43"/>
    <x v="2"/>
    <x v="3"/>
    <x v="0"/>
    <x v="1"/>
    <x v="0"/>
    <x v="0"/>
    <n v="3.2"/>
    <n v="1740"/>
    <s v="None"/>
    <n v="3.57"/>
    <n v="1.41E-3"/>
    <n v="4.7"/>
    <m/>
    <m/>
    <m/>
    <m/>
    <m/>
    <m/>
    <m/>
    <m/>
    <m/>
    <s v="DEER:Res:HVAC_Eff_AC"/>
    <s v="Annual"/>
    <n v="20"/>
    <m/>
  </r>
  <r>
    <x v="1"/>
    <x v="0"/>
    <s v="D20v0"/>
    <d v="2019-01-09T08:56:43"/>
    <x v="2"/>
    <x v="3"/>
    <x v="0"/>
    <x v="8"/>
    <x v="1"/>
    <x v="1"/>
    <n v="3.36"/>
    <n v="1730"/>
    <s v="None"/>
    <n v="8.8000000000000007"/>
    <n v="2.6700000000000002E-2"/>
    <n v="1.78"/>
    <m/>
    <m/>
    <m/>
    <m/>
    <m/>
    <m/>
    <m/>
    <m/>
    <m/>
    <s v="DEER:Res:HVAC_Eff_AC"/>
    <s v="Annual"/>
    <n v="20"/>
    <m/>
  </r>
  <r>
    <x v="1"/>
    <x v="0"/>
    <s v="D20v0"/>
    <d v="2019-01-09T08:56:43"/>
    <x v="2"/>
    <x v="3"/>
    <x v="0"/>
    <x v="8"/>
    <x v="2"/>
    <x v="1"/>
    <n v="3.36"/>
    <n v="1730"/>
    <s v="None"/>
    <n v="24.1"/>
    <n v="2.8000000000000001E-2"/>
    <n v="0"/>
    <m/>
    <m/>
    <m/>
    <m/>
    <m/>
    <m/>
    <m/>
    <m/>
    <m/>
    <s v="DEER:Res:HVAC_Eff_AC"/>
    <s v="Annual"/>
    <n v="20"/>
    <m/>
  </r>
  <r>
    <x v="1"/>
    <x v="0"/>
    <s v="D20v0"/>
    <d v="2019-01-09T08:56:43"/>
    <x v="2"/>
    <x v="3"/>
    <x v="0"/>
    <x v="8"/>
    <x v="3"/>
    <x v="1"/>
    <n v="3.36"/>
    <n v="1730"/>
    <s v="None"/>
    <n v="1.1000000000000001"/>
    <n v="0"/>
    <n v="1.74"/>
    <m/>
    <m/>
    <m/>
    <m/>
    <m/>
    <m/>
    <m/>
    <m/>
    <m/>
    <s v="DEER:Res:HVAC_Eff_AC"/>
    <s v="Annual"/>
    <n v="20"/>
    <m/>
  </r>
  <r>
    <x v="1"/>
    <x v="0"/>
    <s v="D20v0"/>
    <d v="2019-01-09T08:56:43"/>
    <x v="2"/>
    <x v="3"/>
    <x v="0"/>
    <x v="8"/>
    <x v="0"/>
    <x v="0"/>
    <n v="3.36"/>
    <n v="1730"/>
    <s v="None"/>
    <n v="4.6399999999999997"/>
    <n v="1.11E-2"/>
    <n v="1.72"/>
    <m/>
    <m/>
    <m/>
    <m/>
    <m/>
    <m/>
    <m/>
    <m/>
    <m/>
    <s v="DEER:Res:HVAC_Eff_AC"/>
    <s v="Annual"/>
    <n v="20"/>
    <m/>
  </r>
  <r>
    <x v="1"/>
    <x v="0"/>
    <s v="D20v0"/>
    <d v="2019-01-09T08:56:43"/>
    <x v="2"/>
    <x v="3"/>
    <x v="0"/>
    <x v="15"/>
    <x v="1"/>
    <x v="1"/>
    <n v="2.5299999999999998"/>
    <n v="1660"/>
    <s v="None"/>
    <n v="10.9"/>
    <n v="2.1499999999999998E-2"/>
    <n v="1.95"/>
    <m/>
    <m/>
    <m/>
    <m/>
    <m/>
    <m/>
    <m/>
    <m/>
    <m/>
    <s v="DEER:Res:HVAC_Eff_AC"/>
    <s v="Annual"/>
    <n v="20"/>
    <m/>
  </r>
  <r>
    <x v="1"/>
    <x v="0"/>
    <s v="D20v0"/>
    <d v="2019-01-09T08:56:43"/>
    <x v="2"/>
    <x v="3"/>
    <x v="0"/>
    <x v="15"/>
    <x v="2"/>
    <x v="1"/>
    <n v="2.5299999999999998"/>
    <n v="1660"/>
    <s v="None"/>
    <n v="24.4"/>
    <n v="2.2499999999999999E-2"/>
    <n v="0"/>
    <m/>
    <m/>
    <m/>
    <m/>
    <m/>
    <m/>
    <m/>
    <m/>
    <m/>
    <s v="DEER:Res:HVAC_Eff_AC"/>
    <s v="Annual"/>
    <n v="20"/>
    <m/>
  </r>
  <r>
    <x v="1"/>
    <x v="0"/>
    <s v="D20v0"/>
    <d v="2019-01-09T08:56:43"/>
    <x v="2"/>
    <x v="3"/>
    <x v="0"/>
    <x v="15"/>
    <x v="3"/>
    <x v="1"/>
    <n v="2.5299999999999998"/>
    <n v="1660"/>
    <s v="None"/>
    <n v="1.29"/>
    <n v="0"/>
    <n v="1.92"/>
    <m/>
    <m/>
    <m/>
    <m/>
    <m/>
    <m/>
    <m/>
    <m/>
    <m/>
    <s v="DEER:Res:HVAC_Eff_AC"/>
    <s v="Annual"/>
    <n v="20"/>
    <m/>
  </r>
  <r>
    <x v="1"/>
    <x v="0"/>
    <s v="D20v0"/>
    <d v="2019-01-09T08:56:43"/>
    <x v="2"/>
    <x v="3"/>
    <x v="0"/>
    <x v="15"/>
    <x v="0"/>
    <x v="0"/>
    <n v="2.5299999999999998"/>
    <n v="1660"/>
    <s v="None"/>
    <n v="3.41"/>
    <n v="4.4000000000000003E-3"/>
    <n v="1.91"/>
    <m/>
    <m/>
    <m/>
    <m/>
    <m/>
    <m/>
    <m/>
    <m/>
    <m/>
    <s v="DEER:Res:HVAC_Eff_AC"/>
    <s v="Annual"/>
    <n v="20"/>
    <m/>
  </r>
  <r>
    <x v="1"/>
    <x v="0"/>
    <s v="D20v0"/>
    <d v="2019-01-09T08:56:43"/>
    <x v="2"/>
    <x v="3"/>
    <x v="0"/>
    <x v="9"/>
    <x v="1"/>
    <x v="1"/>
    <n v="3.07"/>
    <n v="1620"/>
    <s v="None"/>
    <n v="14.2"/>
    <n v="2.1000000000000001E-2"/>
    <n v="1.62"/>
    <m/>
    <m/>
    <m/>
    <m/>
    <m/>
    <m/>
    <m/>
    <m/>
    <m/>
    <s v="DEER:Res:HVAC_Eff_AC"/>
    <s v="Annual"/>
    <n v="20"/>
    <m/>
  </r>
  <r>
    <x v="1"/>
    <x v="0"/>
    <s v="D20v0"/>
    <d v="2019-01-09T08:56:43"/>
    <x v="2"/>
    <x v="3"/>
    <x v="0"/>
    <x v="9"/>
    <x v="2"/>
    <x v="1"/>
    <n v="3.07"/>
    <n v="1620"/>
    <s v="None"/>
    <n v="27.1"/>
    <n v="2.23E-2"/>
    <n v="0"/>
    <m/>
    <m/>
    <m/>
    <m/>
    <m/>
    <m/>
    <m/>
    <m/>
    <m/>
    <s v="DEER:Res:HVAC_Eff_AC"/>
    <s v="Annual"/>
    <n v="20"/>
    <m/>
  </r>
  <r>
    <x v="1"/>
    <x v="0"/>
    <s v="D20v0"/>
    <d v="2019-01-09T08:56:43"/>
    <x v="2"/>
    <x v="3"/>
    <x v="0"/>
    <x v="9"/>
    <x v="3"/>
    <x v="1"/>
    <n v="3.07"/>
    <n v="1620"/>
    <s v="None"/>
    <n v="1.03"/>
    <n v="0"/>
    <n v="1.6"/>
    <m/>
    <m/>
    <m/>
    <m/>
    <m/>
    <m/>
    <m/>
    <m/>
    <m/>
    <s v="DEER:Res:HVAC_Eff_AC"/>
    <s v="Annual"/>
    <n v="20"/>
    <m/>
  </r>
  <r>
    <x v="1"/>
    <x v="0"/>
    <s v="D20v0"/>
    <d v="2019-01-09T08:56:43"/>
    <x v="2"/>
    <x v="3"/>
    <x v="0"/>
    <x v="9"/>
    <x v="0"/>
    <x v="0"/>
    <n v="3.07"/>
    <n v="1620"/>
    <s v="None"/>
    <n v="7.92"/>
    <n v="1.0500000000000001E-2"/>
    <n v="1.57"/>
    <m/>
    <m/>
    <m/>
    <m/>
    <m/>
    <m/>
    <m/>
    <m/>
    <m/>
    <s v="DEER:Res:HVAC_Eff_AC"/>
    <s v="Annual"/>
    <n v="20"/>
    <m/>
  </r>
  <r>
    <x v="1"/>
    <x v="0"/>
    <s v="D20v0"/>
    <d v="2019-01-09T08:56:43"/>
    <x v="2"/>
    <x v="3"/>
    <x v="0"/>
    <x v="10"/>
    <x v="1"/>
    <x v="1"/>
    <n v="3.49"/>
    <n v="1690"/>
    <s v="None"/>
    <n v="22.7"/>
    <n v="4.6800000000000001E-2"/>
    <n v="2.13"/>
    <m/>
    <m/>
    <m/>
    <m/>
    <m/>
    <m/>
    <m/>
    <m/>
    <m/>
    <s v="DEER:Res:HVAC_Eff_AC"/>
    <s v="Annual"/>
    <n v="20"/>
    <m/>
  </r>
  <r>
    <x v="1"/>
    <x v="0"/>
    <s v="D20v0"/>
    <d v="2019-01-09T08:56:43"/>
    <x v="2"/>
    <x v="3"/>
    <x v="0"/>
    <x v="10"/>
    <x v="2"/>
    <x v="1"/>
    <n v="3.49"/>
    <n v="1690"/>
    <s v="None"/>
    <n v="43"/>
    <n v="4.9299999999999997E-2"/>
    <n v="0"/>
    <m/>
    <m/>
    <m/>
    <m/>
    <m/>
    <m/>
    <m/>
    <m/>
    <m/>
    <s v="DEER:Res:HVAC_Eff_AC"/>
    <s v="Annual"/>
    <n v="20"/>
    <m/>
  </r>
  <r>
    <x v="1"/>
    <x v="0"/>
    <s v="D20v0"/>
    <d v="2019-01-09T08:56:43"/>
    <x v="2"/>
    <x v="3"/>
    <x v="0"/>
    <x v="10"/>
    <x v="3"/>
    <x v="1"/>
    <n v="3.49"/>
    <n v="1690"/>
    <s v="None"/>
    <n v="1.32"/>
    <n v="0"/>
    <n v="2.09"/>
    <m/>
    <m/>
    <m/>
    <m/>
    <m/>
    <m/>
    <m/>
    <m/>
    <m/>
    <s v="DEER:Res:HVAC_Eff_AC"/>
    <s v="Annual"/>
    <n v="20"/>
    <m/>
  </r>
  <r>
    <x v="1"/>
    <x v="0"/>
    <s v="D20v0"/>
    <d v="2019-01-09T08:56:43"/>
    <x v="2"/>
    <x v="3"/>
    <x v="0"/>
    <x v="10"/>
    <x v="0"/>
    <x v="0"/>
    <n v="3.49"/>
    <n v="1690"/>
    <s v="None"/>
    <n v="19"/>
    <n v="3.6799999999999999E-2"/>
    <n v="2.0299999999999998"/>
    <m/>
    <m/>
    <m/>
    <m/>
    <m/>
    <m/>
    <m/>
    <m/>
    <m/>
    <s v="DEER:Res:HVAC_Eff_AC"/>
    <s v="Annual"/>
    <n v="20"/>
    <m/>
  </r>
  <r>
    <x v="1"/>
    <x v="0"/>
    <s v="D20v0"/>
    <d v="2019-01-09T08:56:43"/>
    <x v="2"/>
    <x v="3"/>
    <x v="0"/>
    <x v="11"/>
    <x v="1"/>
    <x v="1"/>
    <n v="3.83"/>
    <n v="1830"/>
    <s v="None"/>
    <n v="16.5"/>
    <n v="3.0800000000000001E-2"/>
    <n v="2.31"/>
    <m/>
    <m/>
    <m/>
    <m/>
    <m/>
    <m/>
    <m/>
    <m/>
    <m/>
    <s v="DEER:Res:HVAC_Eff_AC"/>
    <s v="Annual"/>
    <n v="20"/>
    <m/>
  </r>
  <r>
    <x v="1"/>
    <x v="0"/>
    <s v="D20v0"/>
    <d v="2019-01-09T08:56:43"/>
    <x v="2"/>
    <x v="3"/>
    <x v="0"/>
    <x v="11"/>
    <x v="2"/>
    <x v="1"/>
    <n v="3.83"/>
    <n v="1830"/>
    <s v="None"/>
    <n v="39.6"/>
    <n v="3.2800000000000003E-2"/>
    <n v="0"/>
    <m/>
    <m/>
    <m/>
    <m/>
    <m/>
    <m/>
    <m/>
    <m/>
    <m/>
    <s v="DEER:Res:HVAC_Eff_AC"/>
    <s v="Annual"/>
    <n v="20"/>
    <m/>
  </r>
  <r>
    <x v="1"/>
    <x v="0"/>
    <s v="D20v0"/>
    <d v="2019-01-09T08:56:43"/>
    <x v="2"/>
    <x v="3"/>
    <x v="0"/>
    <x v="11"/>
    <x v="3"/>
    <x v="1"/>
    <n v="3.83"/>
    <n v="1830"/>
    <s v="None"/>
    <n v="1.38"/>
    <n v="0"/>
    <n v="2.2599999999999998"/>
    <m/>
    <m/>
    <m/>
    <m/>
    <m/>
    <m/>
    <m/>
    <m/>
    <m/>
    <s v="DEER:Res:HVAC_Eff_AC"/>
    <s v="Annual"/>
    <n v="20"/>
    <m/>
  </r>
  <r>
    <x v="1"/>
    <x v="0"/>
    <s v="D20v0"/>
    <d v="2019-01-09T08:56:43"/>
    <x v="2"/>
    <x v="3"/>
    <x v="0"/>
    <x v="11"/>
    <x v="0"/>
    <x v="0"/>
    <n v="3.83"/>
    <n v="1830"/>
    <s v="None"/>
    <n v="16.899999999999999"/>
    <n v="2.93E-2"/>
    <n v="2.19"/>
    <m/>
    <m/>
    <m/>
    <m/>
    <m/>
    <m/>
    <m/>
    <m/>
    <m/>
    <s v="DEER:Res:HVAC_Eff_AC"/>
    <s v="Annual"/>
    <n v="20"/>
    <m/>
  </r>
  <r>
    <x v="1"/>
    <x v="0"/>
    <s v="D20v0"/>
    <d v="2019-01-09T08:56:43"/>
    <x v="2"/>
    <x v="3"/>
    <x v="0"/>
    <x v="4"/>
    <x v="1"/>
    <x v="1"/>
    <n v="3.45"/>
    <n v="1690"/>
    <s v="None"/>
    <n v="28.8"/>
    <n v="3.4200000000000001E-2"/>
    <n v="3.3"/>
    <m/>
    <m/>
    <m/>
    <m/>
    <m/>
    <m/>
    <m/>
    <m/>
    <m/>
    <s v="DEER:Res:HVAC_Eff_AC"/>
    <s v="Annual"/>
    <n v="20"/>
    <m/>
  </r>
  <r>
    <x v="1"/>
    <x v="0"/>
    <s v="D20v0"/>
    <d v="2019-01-09T08:56:43"/>
    <x v="2"/>
    <x v="3"/>
    <x v="0"/>
    <x v="4"/>
    <x v="2"/>
    <x v="1"/>
    <n v="3.45"/>
    <n v="1690"/>
    <s v="None"/>
    <n v="66.400000000000006"/>
    <n v="3.7999999999999999E-2"/>
    <n v="0"/>
    <m/>
    <m/>
    <m/>
    <m/>
    <m/>
    <m/>
    <m/>
    <m/>
    <m/>
    <s v="DEER:Res:HVAC_Eff_AC"/>
    <s v="Annual"/>
    <n v="20"/>
    <m/>
  </r>
  <r>
    <x v="1"/>
    <x v="0"/>
    <s v="D20v0"/>
    <d v="2019-01-09T08:56:43"/>
    <x v="2"/>
    <x v="3"/>
    <x v="0"/>
    <x v="4"/>
    <x v="3"/>
    <x v="1"/>
    <n v="3.45"/>
    <n v="1690"/>
    <s v="None"/>
    <n v="2.04"/>
    <n v="0"/>
    <n v="3.24"/>
    <m/>
    <m/>
    <m/>
    <m/>
    <m/>
    <m/>
    <m/>
    <m/>
    <m/>
    <s v="DEER:Res:HVAC_Eff_AC"/>
    <s v="Annual"/>
    <n v="20"/>
    <m/>
  </r>
  <r>
    <x v="1"/>
    <x v="0"/>
    <s v="D20v0"/>
    <d v="2019-01-09T08:56:43"/>
    <x v="2"/>
    <x v="3"/>
    <x v="0"/>
    <x v="4"/>
    <x v="0"/>
    <x v="0"/>
    <n v="3.45"/>
    <n v="1690"/>
    <s v="None"/>
    <n v="30.2"/>
    <n v="3.3599999999999998E-2"/>
    <n v="3.12"/>
    <m/>
    <m/>
    <m/>
    <m/>
    <m/>
    <m/>
    <m/>
    <m/>
    <m/>
    <s v="DEER:Res:HVAC_Eff_AC"/>
    <s v="Annual"/>
    <n v="20"/>
    <m/>
  </r>
  <r>
    <x v="1"/>
    <x v="0"/>
    <s v="D20v0"/>
    <d v="2019-01-09T08:56:43"/>
    <x v="2"/>
    <x v="3"/>
    <x v="0"/>
    <x v="12"/>
    <x v="1"/>
    <x v="1"/>
    <n v="4.03"/>
    <n v="1710"/>
    <s v="None"/>
    <n v="38.299999999999997"/>
    <n v="4.0800000000000003E-2"/>
    <n v="3.26"/>
    <m/>
    <m/>
    <m/>
    <m/>
    <m/>
    <m/>
    <m/>
    <m/>
    <m/>
    <s v="DEER:Res:HVAC_Eff_AC"/>
    <s v="Annual"/>
    <n v="20"/>
    <m/>
  </r>
  <r>
    <x v="1"/>
    <x v="0"/>
    <s v="D20v0"/>
    <d v="2019-01-09T08:56:43"/>
    <x v="2"/>
    <x v="3"/>
    <x v="0"/>
    <x v="12"/>
    <x v="2"/>
    <x v="1"/>
    <n v="4.03"/>
    <n v="1710"/>
    <s v="None"/>
    <n v="84.4"/>
    <n v="4.48E-2"/>
    <n v="0"/>
    <m/>
    <m/>
    <m/>
    <m/>
    <m/>
    <m/>
    <m/>
    <m/>
    <m/>
    <s v="DEER:Res:HVAC_Eff_AC"/>
    <s v="Annual"/>
    <n v="20"/>
    <m/>
  </r>
  <r>
    <x v="1"/>
    <x v="0"/>
    <s v="D20v0"/>
    <d v="2019-01-09T08:56:43"/>
    <x v="2"/>
    <x v="3"/>
    <x v="0"/>
    <x v="12"/>
    <x v="3"/>
    <x v="1"/>
    <n v="4.03"/>
    <n v="1710"/>
    <s v="None"/>
    <n v="1.95"/>
    <n v="0"/>
    <n v="3.15"/>
    <m/>
    <m/>
    <m/>
    <m/>
    <m/>
    <m/>
    <m/>
    <m/>
    <m/>
    <s v="DEER:Res:HVAC_Eff_AC"/>
    <s v="Annual"/>
    <n v="20"/>
    <m/>
  </r>
  <r>
    <x v="1"/>
    <x v="0"/>
    <s v="D20v0"/>
    <d v="2019-01-09T08:56:43"/>
    <x v="2"/>
    <x v="3"/>
    <x v="0"/>
    <x v="12"/>
    <x v="0"/>
    <x v="0"/>
    <n v="4.03"/>
    <n v="1710"/>
    <s v="None"/>
    <n v="40.6"/>
    <n v="4.07E-2"/>
    <n v="3.08"/>
    <m/>
    <m/>
    <m/>
    <m/>
    <m/>
    <m/>
    <m/>
    <m/>
    <m/>
    <s v="DEER:Res:HVAC_Eff_AC"/>
    <s v="Annual"/>
    <n v="20"/>
    <m/>
  </r>
  <r>
    <x v="1"/>
    <x v="0"/>
    <s v="D20v0"/>
    <d v="2019-01-09T08:56:43"/>
    <x v="2"/>
    <x v="3"/>
    <x v="0"/>
    <x v="13"/>
    <x v="1"/>
    <x v="1"/>
    <n v="5.32"/>
    <n v="1640"/>
    <s v="None"/>
    <n v="38"/>
    <n v="2.8899999999999999E-2"/>
    <n v="1.08"/>
    <m/>
    <m/>
    <m/>
    <m/>
    <m/>
    <m/>
    <m/>
    <m/>
    <m/>
    <s v="DEER:Res:HVAC_Eff_AC"/>
    <s v="Annual"/>
    <n v="20"/>
    <m/>
  </r>
  <r>
    <x v="1"/>
    <x v="0"/>
    <s v="D20v0"/>
    <d v="2019-01-09T08:56:43"/>
    <x v="2"/>
    <x v="3"/>
    <x v="0"/>
    <x v="13"/>
    <x v="2"/>
    <x v="1"/>
    <n v="5.32"/>
    <n v="1640"/>
    <s v="None"/>
    <n v="52.4"/>
    <n v="3.1899999999999998E-2"/>
    <n v="0"/>
    <m/>
    <m/>
    <m/>
    <m/>
    <m/>
    <m/>
    <m/>
    <m/>
    <m/>
    <s v="DEER:Res:HVAC_Eff_AC"/>
    <s v="Annual"/>
    <n v="20"/>
    <m/>
  </r>
  <r>
    <x v="1"/>
    <x v="0"/>
    <s v="D20v0"/>
    <d v="2019-01-09T08:56:43"/>
    <x v="2"/>
    <x v="3"/>
    <x v="0"/>
    <x v="13"/>
    <x v="3"/>
    <x v="1"/>
    <n v="5.32"/>
    <n v="1640"/>
    <s v="None"/>
    <n v="0.622"/>
    <n v="0"/>
    <n v="1.01"/>
    <m/>
    <m/>
    <m/>
    <m/>
    <m/>
    <m/>
    <m/>
    <m/>
    <m/>
    <s v="DEER:Res:HVAC_Eff_AC"/>
    <s v="Annual"/>
    <n v="20"/>
    <m/>
  </r>
  <r>
    <x v="1"/>
    <x v="0"/>
    <s v="D20v0"/>
    <d v="2019-01-09T08:56:43"/>
    <x v="2"/>
    <x v="3"/>
    <x v="0"/>
    <x v="13"/>
    <x v="0"/>
    <x v="0"/>
    <n v="5.32"/>
    <n v="1640"/>
    <s v="None"/>
    <n v="38.200000000000003"/>
    <n v="2.86E-2"/>
    <n v="1.02"/>
    <m/>
    <m/>
    <m/>
    <m/>
    <m/>
    <m/>
    <m/>
    <m/>
    <m/>
    <s v="DEER:Res:HVAC_Eff_AC"/>
    <s v="Annual"/>
    <n v="20"/>
    <m/>
  </r>
  <r>
    <x v="1"/>
    <x v="0"/>
    <s v="D20v0"/>
    <d v="2019-01-09T08:56:43"/>
    <x v="3"/>
    <x v="1"/>
    <x v="0"/>
    <x v="12"/>
    <x v="2"/>
    <x v="1"/>
    <n v="2.31"/>
    <n v="1410"/>
    <s v="None"/>
    <n v="21.2"/>
    <n v="8.2400000000000008E-3"/>
    <n v="0"/>
    <m/>
    <m/>
    <m/>
    <m/>
    <m/>
    <m/>
    <m/>
    <m/>
    <m/>
    <s v="DEER:Res:HVAC_Eff_AC"/>
    <s v="Annual"/>
    <n v="20"/>
    <m/>
  </r>
  <r>
    <x v="1"/>
    <x v="0"/>
    <s v="D20v0"/>
    <d v="2019-01-09T08:56:43"/>
    <x v="3"/>
    <x v="1"/>
    <x v="0"/>
    <x v="12"/>
    <x v="3"/>
    <x v="1"/>
    <n v="2.31"/>
    <n v="1410"/>
    <s v="None"/>
    <n v="0.59299999999999997"/>
    <n v="0"/>
    <n v="0.82899999999999996"/>
    <m/>
    <m/>
    <m/>
    <m/>
    <m/>
    <m/>
    <m/>
    <m/>
    <m/>
    <s v="DEER:Res:HVAC_Eff_AC"/>
    <s v="Annual"/>
    <n v="20"/>
    <m/>
  </r>
  <r>
    <x v="1"/>
    <x v="0"/>
    <s v="D20v0"/>
    <d v="2019-01-09T08:56:43"/>
    <x v="3"/>
    <x v="1"/>
    <x v="0"/>
    <x v="12"/>
    <x v="0"/>
    <x v="0"/>
    <n v="2.31"/>
    <n v="1410"/>
    <s v="None"/>
    <n v="12.6"/>
    <n v="8.2299999999999995E-3"/>
    <n v="0.752"/>
    <m/>
    <m/>
    <m/>
    <m/>
    <m/>
    <m/>
    <m/>
    <m/>
    <m/>
    <s v="DEER:Res:HVAC_Eff_AC"/>
    <s v="Annual"/>
    <n v="20"/>
    <m/>
  </r>
  <r>
    <x v="1"/>
    <x v="0"/>
    <s v="D20v0"/>
    <d v="2019-01-09T08:56:43"/>
    <x v="3"/>
    <x v="1"/>
    <x v="0"/>
    <x v="13"/>
    <x v="1"/>
    <x v="1"/>
    <n v="2.4300000000000002"/>
    <n v="1410"/>
    <s v="None"/>
    <n v="15.5"/>
    <n v="9.0299999999999998E-3"/>
    <n v="0.34100000000000003"/>
    <m/>
    <m/>
    <m/>
    <m/>
    <m/>
    <m/>
    <m/>
    <m/>
    <m/>
    <s v="DEER:Res:HVAC_Eff_AC"/>
    <s v="Annual"/>
    <n v="20"/>
    <m/>
  </r>
  <r>
    <x v="1"/>
    <x v="0"/>
    <s v="D20v0"/>
    <d v="2019-01-09T08:56:43"/>
    <x v="3"/>
    <x v="1"/>
    <x v="0"/>
    <x v="13"/>
    <x v="2"/>
    <x v="1"/>
    <n v="2.4300000000000002"/>
    <n v="1410"/>
    <s v="None"/>
    <n v="18.399999999999999"/>
    <n v="9.0299999999999998E-3"/>
    <n v="0"/>
    <m/>
    <m/>
    <m/>
    <m/>
    <m/>
    <m/>
    <m/>
    <m/>
    <m/>
    <s v="DEER:Res:HVAC_Eff_AC"/>
    <s v="Annual"/>
    <n v="20"/>
    <m/>
  </r>
  <r>
    <x v="1"/>
    <x v="0"/>
    <s v="D20v0"/>
    <d v="2019-01-09T08:56:43"/>
    <x v="3"/>
    <x v="1"/>
    <x v="0"/>
    <x v="13"/>
    <x v="3"/>
    <x v="1"/>
    <n v="2.4300000000000002"/>
    <n v="1410"/>
    <s v="None"/>
    <n v="0.24199999999999999"/>
    <n v="0"/>
    <n v="0.32700000000000001"/>
    <m/>
    <m/>
    <m/>
    <m/>
    <m/>
    <m/>
    <m/>
    <m/>
    <m/>
    <s v="DEER:Res:HVAC_Eff_AC"/>
    <s v="Annual"/>
    <n v="20"/>
    <m/>
  </r>
  <r>
    <x v="1"/>
    <x v="0"/>
    <s v="D20v0"/>
    <d v="2019-01-09T08:56:43"/>
    <x v="3"/>
    <x v="1"/>
    <x v="0"/>
    <x v="13"/>
    <x v="0"/>
    <x v="0"/>
    <n v="2.4300000000000002"/>
    <n v="1410"/>
    <s v="None"/>
    <n v="15.9"/>
    <n v="9.0299999999999998E-3"/>
    <n v="0.29799999999999999"/>
    <m/>
    <m/>
    <m/>
    <m/>
    <m/>
    <m/>
    <m/>
    <m/>
    <m/>
    <s v="DEER:Res:HVAC_Eff_AC"/>
    <s v="Annual"/>
    <n v="20"/>
    <m/>
  </r>
  <r>
    <x v="1"/>
    <x v="0"/>
    <s v="D20v0"/>
    <d v="2019-01-09T08:56:43"/>
    <x v="3"/>
    <x v="1"/>
    <x v="0"/>
    <x v="6"/>
    <x v="1"/>
    <x v="1"/>
    <n v="1.5"/>
    <n v="1190"/>
    <s v="None"/>
    <n v="2.91"/>
    <n v="4.13E-3"/>
    <n v="0.51600000000000001"/>
    <m/>
    <m/>
    <m/>
    <m/>
    <m/>
    <m/>
    <m/>
    <m/>
    <m/>
    <s v="DEER:Res:HVAC_Eff_AC"/>
    <s v="Annual"/>
    <n v="20"/>
    <m/>
  </r>
  <r>
    <x v="1"/>
    <x v="0"/>
    <s v="D20v0"/>
    <d v="2019-01-09T08:56:43"/>
    <x v="3"/>
    <x v="1"/>
    <x v="0"/>
    <x v="6"/>
    <x v="2"/>
    <x v="1"/>
    <n v="1.5"/>
    <n v="1190"/>
    <s v="None"/>
    <n v="6.81"/>
    <n v="4.47E-3"/>
    <n v="0"/>
    <m/>
    <m/>
    <m/>
    <m/>
    <m/>
    <m/>
    <m/>
    <m/>
    <m/>
    <s v="DEER:Res:HVAC_Eff_AC"/>
    <s v="Annual"/>
    <n v="20"/>
    <m/>
  </r>
  <r>
    <x v="1"/>
    <x v="0"/>
    <s v="D20v0"/>
    <d v="2019-01-09T08:56:43"/>
    <x v="3"/>
    <x v="1"/>
    <x v="0"/>
    <x v="6"/>
    <x v="3"/>
    <x v="1"/>
    <n v="1.5"/>
    <n v="1190"/>
    <s v="None"/>
    <n v="0.40200000000000002"/>
    <n v="0"/>
    <n v="0.497"/>
    <m/>
    <m/>
    <m/>
    <m/>
    <m/>
    <m/>
    <m/>
    <m/>
    <m/>
    <s v="DEER:Res:HVAC_Eff_AC"/>
    <s v="Annual"/>
    <n v="20"/>
    <m/>
  </r>
  <r>
    <x v="1"/>
    <x v="0"/>
    <s v="D20v0"/>
    <d v="2019-01-09T08:56:43"/>
    <x v="3"/>
    <x v="1"/>
    <x v="0"/>
    <x v="6"/>
    <x v="0"/>
    <x v="0"/>
    <n v="1.5"/>
    <n v="1190"/>
    <s v="None"/>
    <n v="1.98"/>
    <n v="2.2200000000000002E-3"/>
    <n v="0.47399999999999998"/>
    <m/>
    <m/>
    <m/>
    <m/>
    <m/>
    <m/>
    <m/>
    <m/>
    <m/>
    <s v="DEER:Res:HVAC_Eff_AC"/>
    <s v="Annual"/>
    <n v="20"/>
    <m/>
  </r>
  <r>
    <x v="1"/>
    <x v="0"/>
    <s v="D20v0"/>
    <d v="2019-01-09T08:56:43"/>
    <x v="3"/>
    <x v="2"/>
    <x v="0"/>
    <x v="12"/>
    <x v="2"/>
    <x v="1"/>
    <n v="4.5999999999999996"/>
    <n v="1570"/>
    <s v="None"/>
    <n v="77.8"/>
    <n v="4.4999999999999998E-2"/>
    <n v="0"/>
    <m/>
    <m/>
    <m/>
    <m/>
    <m/>
    <m/>
    <m/>
    <m/>
    <m/>
    <s v="DEER:Res:HVAC_Eff_AC"/>
    <s v="Annual"/>
    <n v="20"/>
    <m/>
  </r>
  <r>
    <x v="1"/>
    <x v="0"/>
    <s v="D20v0"/>
    <d v="2019-01-09T08:56:43"/>
    <x v="3"/>
    <x v="2"/>
    <x v="0"/>
    <x v="12"/>
    <x v="3"/>
    <x v="1"/>
    <n v="4.5999999999999996"/>
    <n v="1570"/>
    <s v="None"/>
    <n v="1.7"/>
    <n v="0"/>
    <n v="2.76"/>
    <m/>
    <m/>
    <m/>
    <m/>
    <m/>
    <m/>
    <m/>
    <m/>
    <m/>
    <s v="DEER:Res:HVAC_Eff_AC"/>
    <s v="Annual"/>
    <n v="20"/>
    <m/>
  </r>
  <r>
    <x v="1"/>
    <x v="0"/>
    <s v="D20v0"/>
    <d v="2019-01-09T08:56:43"/>
    <x v="3"/>
    <x v="2"/>
    <x v="0"/>
    <x v="12"/>
    <x v="0"/>
    <x v="0"/>
    <n v="4.5999999999999996"/>
    <n v="1570"/>
    <s v="None"/>
    <n v="24.8"/>
    <n v="2.4E-2"/>
    <n v="2.75"/>
    <m/>
    <m/>
    <m/>
    <m/>
    <m/>
    <m/>
    <m/>
    <m/>
    <m/>
    <s v="DEER:Res:HVAC_Eff_AC"/>
    <s v="Annual"/>
    <n v="20"/>
    <m/>
  </r>
  <r>
    <x v="1"/>
    <x v="0"/>
    <s v="D20v0"/>
    <d v="2019-01-09T08:56:43"/>
    <x v="3"/>
    <x v="2"/>
    <x v="0"/>
    <x v="13"/>
    <x v="1"/>
    <x v="1"/>
    <n v="5.7"/>
    <n v="1590"/>
    <s v="None"/>
    <n v="31"/>
    <n v="2.5000000000000001E-2"/>
    <n v="0.89"/>
    <m/>
    <m/>
    <m/>
    <m/>
    <m/>
    <m/>
    <m/>
    <m/>
    <m/>
    <s v="DEER:Res:HVAC_Eff_AC"/>
    <s v="Annual"/>
    <n v="20"/>
    <m/>
  </r>
  <r>
    <x v="1"/>
    <x v="0"/>
    <s v="D20v0"/>
    <d v="2019-01-09T08:56:43"/>
    <x v="3"/>
    <x v="2"/>
    <x v="0"/>
    <x v="13"/>
    <x v="2"/>
    <x v="1"/>
    <n v="5.7"/>
    <n v="1590"/>
    <s v="None"/>
    <n v="42.3"/>
    <n v="2.7E-2"/>
    <n v="0"/>
    <m/>
    <m/>
    <m/>
    <m/>
    <m/>
    <m/>
    <m/>
    <m/>
    <m/>
    <s v="DEER:Res:HVAC_Eff_AC"/>
    <s v="Annual"/>
    <n v="20"/>
    <m/>
  </r>
  <r>
    <x v="1"/>
    <x v="0"/>
    <s v="D20v0"/>
    <d v="2019-01-09T08:56:43"/>
    <x v="3"/>
    <x v="2"/>
    <x v="0"/>
    <x v="13"/>
    <x v="3"/>
    <x v="1"/>
    <n v="5.7"/>
    <n v="1590"/>
    <s v="None"/>
    <n v="0.5"/>
    <n v="0"/>
    <n v="0.82"/>
    <m/>
    <m/>
    <m/>
    <m/>
    <m/>
    <m/>
    <m/>
    <m/>
    <m/>
    <s v="DEER:Res:HVAC_Eff_AC"/>
    <s v="Annual"/>
    <n v="20"/>
    <m/>
  </r>
  <r>
    <x v="1"/>
    <x v="0"/>
    <s v="D20v0"/>
    <d v="2019-01-09T08:56:43"/>
    <x v="3"/>
    <x v="2"/>
    <x v="0"/>
    <x v="13"/>
    <x v="0"/>
    <x v="0"/>
    <n v="5.7"/>
    <n v="1590"/>
    <s v="None"/>
    <n v="31.6"/>
    <n v="2.5000000000000001E-2"/>
    <n v="0.84"/>
    <m/>
    <m/>
    <m/>
    <m/>
    <m/>
    <m/>
    <m/>
    <m/>
    <m/>
    <s v="DEER:Res:HVAC_Eff_AC"/>
    <s v="Annual"/>
    <n v="20"/>
    <m/>
  </r>
  <r>
    <x v="1"/>
    <x v="0"/>
    <s v="D20v0"/>
    <d v="2019-01-09T08:56:43"/>
    <x v="3"/>
    <x v="2"/>
    <x v="0"/>
    <x v="6"/>
    <x v="1"/>
    <x v="1"/>
    <n v="2.6"/>
    <n v="1580"/>
    <s v="None"/>
    <n v="10.5"/>
    <n v="1.9E-2"/>
    <n v="1.55"/>
    <m/>
    <m/>
    <m/>
    <m/>
    <m/>
    <m/>
    <m/>
    <m/>
    <m/>
    <s v="DEER:Res:HVAC_Eff_AC"/>
    <s v="Annual"/>
    <n v="20"/>
    <m/>
  </r>
  <r>
    <x v="1"/>
    <x v="0"/>
    <s v="D20v0"/>
    <d v="2019-01-09T08:56:43"/>
    <x v="3"/>
    <x v="2"/>
    <x v="0"/>
    <x v="6"/>
    <x v="2"/>
    <x v="1"/>
    <n v="2.6"/>
    <n v="1580"/>
    <s v="None"/>
    <n v="23.2"/>
    <n v="0.02"/>
    <n v="0"/>
    <m/>
    <m/>
    <m/>
    <m/>
    <m/>
    <m/>
    <m/>
    <m/>
    <m/>
    <s v="DEER:Res:HVAC_Eff_AC"/>
    <s v="Annual"/>
    <n v="20"/>
    <m/>
  </r>
  <r>
    <x v="1"/>
    <x v="0"/>
    <s v="D20v0"/>
    <d v="2019-01-09T08:56:43"/>
    <x v="3"/>
    <x v="2"/>
    <x v="0"/>
    <x v="6"/>
    <x v="3"/>
    <x v="1"/>
    <n v="2.6"/>
    <n v="1580"/>
    <s v="None"/>
    <n v="1"/>
    <n v="0"/>
    <n v="1.51"/>
    <m/>
    <m/>
    <m/>
    <m/>
    <m/>
    <m/>
    <m/>
    <m/>
    <m/>
    <s v="DEER:Res:HVAC_Eff_AC"/>
    <s v="Annual"/>
    <n v="20"/>
    <m/>
  </r>
  <r>
    <x v="1"/>
    <x v="0"/>
    <s v="D20v0"/>
    <d v="2019-01-09T08:56:43"/>
    <x v="3"/>
    <x v="2"/>
    <x v="0"/>
    <x v="6"/>
    <x v="0"/>
    <x v="0"/>
    <n v="2.6"/>
    <n v="1580"/>
    <s v="None"/>
    <n v="6.5"/>
    <n v="0.01"/>
    <n v="1.48"/>
    <m/>
    <m/>
    <m/>
    <m/>
    <m/>
    <m/>
    <m/>
    <m/>
    <m/>
    <s v="DEER:Res:HVAC_Eff_AC"/>
    <s v="Annual"/>
    <n v="20"/>
    <m/>
  </r>
  <r>
    <x v="0"/>
    <x v="0"/>
    <s v="D20v0"/>
    <d v="2019-11-06T15:54:57"/>
    <x v="4"/>
    <x v="0"/>
    <x v="0"/>
    <x v="16"/>
    <x v="1"/>
    <x v="1"/>
    <n v="3.5"/>
    <n v="1210"/>
    <s v="None"/>
    <n v="9.3000000000000007"/>
    <n v="0"/>
    <n v="11.8"/>
    <m/>
    <m/>
    <m/>
    <m/>
    <m/>
    <m/>
    <m/>
    <m/>
    <m/>
    <s v="DEER:Res:HVAC_Eff_AC"/>
    <s v="Annual"/>
    <n v="20"/>
    <m/>
  </r>
  <r>
    <x v="0"/>
    <x v="0"/>
    <s v="D20v0"/>
    <d v="2019-11-06T15:54:57"/>
    <x v="4"/>
    <x v="0"/>
    <x v="0"/>
    <x v="16"/>
    <x v="2"/>
    <x v="1"/>
    <n v="3.5"/>
    <n v="1210"/>
    <s v="None"/>
    <n v="105"/>
    <n v="0"/>
    <n v="0"/>
    <m/>
    <m/>
    <m/>
    <m/>
    <m/>
    <m/>
    <m/>
    <m/>
    <m/>
    <s v="DEER:Res:HVAC_Eff_AC"/>
    <s v="Annual"/>
    <n v="20"/>
    <m/>
  </r>
  <r>
    <x v="0"/>
    <x v="0"/>
    <s v="D20v0"/>
    <d v="2019-11-06T15:54:57"/>
    <x v="4"/>
    <x v="0"/>
    <x v="0"/>
    <x v="16"/>
    <x v="3"/>
    <x v="1"/>
    <n v="3.5"/>
    <n v="1210"/>
    <s v="None"/>
    <n v="6.61"/>
    <n v="0"/>
    <n v="10.6"/>
    <m/>
    <m/>
    <m/>
    <m/>
    <m/>
    <m/>
    <m/>
    <m/>
    <m/>
    <s v="DEER:Res:HVAC_Eff_AC"/>
    <s v="Annual"/>
    <n v="20"/>
    <m/>
  </r>
  <r>
    <x v="0"/>
    <x v="0"/>
    <s v="D20v0"/>
    <d v="2019-11-06T15:54:57"/>
    <x v="4"/>
    <x v="1"/>
    <x v="0"/>
    <x v="16"/>
    <x v="1"/>
    <x v="1"/>
    <n v="1.06"/>
    <n v="1050"/>
    <s v="None"/>
    <n v="3.97"/>
    <n v="0"/>
    <n v="3.69"/>
    <m/>
    <m/>
    <m/>
    <m/>
    <m/>
    <m/>
    <m/>
    <m/>
    <m/>
    <s v="DEER:Res:HVAC_Eff_AC"/>
    <s v="Annual"/>
    <n v="20"/>
    <m/>
  </r>
  <r>
    <x v="0"/>
    <x v="0"/>
    <s v="D20v0"/>
    <d v="2019-11-06T15:54:57"/>
    <x v="4"/>
    <x v="1"/>
    <x v="0"/>
    <x v="16"/>
    <x v="2"/>
    <x v="1"/>
    <n v="1.06"/>
    <n v="1050"/>
    <s v="None"/>
    <n v="39.1"/>
    <n v="0"/>
    <n v="0"/>
    <m/>
    <m/>
    <m/>
    <m/>
    <m/>
    <m/>
    <m/>
    <m/>
    <m/>
    <s v="DEER:Res:HVAC_Eff_AC"/>
    <s v="Annual"/>
    <n v="20"/>
    <m/>
  </r>
  <r>
    <x v="0"/>
    <x v="0"/>
    <s v="D20v0"/>
    <d v="2019-11-06T15:54:57"/>
    <x v="4"/>
    <x v="1"/>
    <x v="0"/>
    <x v="16"/>
    <x v="3"/>
    <x v="1"/>
    <n v="1.06"/>
    <n v="1050"/>
    <s v="None"/>
    <n v="3.31"/>
    <n v="0"/>
    <n v="3.46"/>
    <m/>
    <m/>
    <m/>
    <m/>
    <m/>
    <m/>
    <m/>
    <m/>
    <m/>
    <s v="DEER:Res:HVAC_Eff_AC"/>
    <s v="Annual"/>
    <n v="20"/>
    <m/>
  </r>
  <r>
    <x v="0"/>
    <x v="0"/>
    <s v="D20v0"/>
    <d v="2019-11-06T15:54:57"/>
    <x v="4"/>
    <x v="2"/>
    <x v="0"/>
    <x v="16"/>
    <x v="1"/>
    <x v="1"/>
    <n v="1.9"/>
    <n v="1620"/>
    <s v="None"/>
    <n v="10.9"/>
    <n v="0"/>
    <n v="13.3"/>
    <m/>
    <m/>
    <m/>
    <m/>
    <m/>
    <m/>
    <m/>
    <m/>
    <m/>
    <s v="DEER:Res:HVAC_Eff_AC"/>
    <s v="Annual"/>
    <n v="20"/>
    <m/>
  </r>
  <r>
    <x v="0"/>
    <x v="0"/>
    <s v="D20v0"/>
    <d v="2019-11-06T15:54:57"/>
    <x v="4"/>
    <x v="2"/>
    <x v="0"/>
    <x v="16"/>
    <x v="2"/>
    <x v="1"/>
    <n v="1.9"/>
    <n v="1620"/>
    <s v="None"/>
    <n v="146"/>
    <n v="0"/>
    <n v="0"/>
    <m/>
    <m/>
    <m/>
    <m/>
    <m/>
    <m/>
    <m/>
    <m/>
    <m/>
    <s v="DEER:Res:HVAC_Eff_AC"/>
    <s v="Annual"/>
    <n v="20"/>
    <m/>
  </r>
  <r>
    <x v="0"/>
    <x v="0"/>
    <s v="D20v0"/>
    <d v="2019-11-06T15:54:57"/>
    <x v="4"/>
    <x v="2"/>
    <x v="0"/>
    <x v="16"/>
    <x v="3"/>
    <x v="1"/>
    <n v="1.9"/>
    <n v="1620"/>
    <s v="None"/>
    <n v="9.8000000000000007"/>
    <n v="0"/>
    <n v="13"/>
    <m/>
    <m/>
    <m/>
    <m/>
    <m/>
    <m/>
    <m/>
    <m/>
    <m/>
    <s v="DEER:Res:HVAC_Eff_AC"/>
    <s v="Annual"/>
    <n v="20"/>
    <m/>
  </r>
  <r>
    <x v="0"/>
    <x v="0"/>
    <s v="D20v0"/>
    <d v="2019-11-06T15:54:57"/>
    <x v="4"/>
    <x v="3"/>
    <x v="0"/>
    <x v="16"/>
    <x v="1"/>
    <x v="1"/>
    <n v="2.06"/>
    <n v="1830"/>
    <s v="None"/>
    <n v="13.2"/>
    <n v="0"/>
    <n v="16.399999999999999"/>
    <m/>
    <m/>
    <m/>
    <m/>
    <m/>
    <m/>
    <m/>
    <m/>
    <m/>
    <s v="DEER:Res:HVAC_Eff_AC"/>
    <s v="Annual"/>
    <n v="20"/>
    <m/>
  </r>
  <r>
    <x v="0"/>
    <x v="0"/>
    <s v="D20v0"/>
    <d v="2019-11-06T15:54:57"/>
    <x v="4"/>
    <x v="3"/>
    <x v="0"/>
    <x v="16"/>
    <x v="2"/>
    <x v="1"/>
    <n v="2.06"/>
    <n v="1830"/>
    <s v="None"/>
    <n v="182"/>
    <n v="0"/>
    <n v="0"/>
    <m/>
    <m/>
    <m/>
    <m/>
    <m/>
    <m/>
    <m/>
    <m/>
    <m/>
    <s v="DEER:Res:HVAC_Eff_AC"/>
    <s v="Annual"/>
    <n v="20"/>
    <m/>
  </r>
  <r>
    <x v="0"/>
    <x v="0"/>
    <s v="D20v0"/>
    <d v="2019-11-06T15:54:57"/>
    <x v="4"/>
    <x v="3"/>
    <x v="0"/>
    <x v="16"/>
    <x v="3"/>
    <x v="1"/>
    <n v="2.06"/>
    <n v="1830"/>
    <s v="None"/>
    <n v="12.1"/>
    <n v="0"/>
    <n v="16.2"/>
    <m/>
    <m/>
    <m/>
    <m/>
    <m/>
    <m/>
    <m/>
    <m/>
    <m/>
    <s v="DEER:Res:HVAC_Eff_AC"/>
    <s v="Annual"/>
    <n v="20"/>
    <m/>
  </r>
  <r>
    <x v="1"/>
    <x v="0"/>
    <s v="D20v0"/>
    <d v="2019-11-06T15:54:57"/>
    <x v="4"/>
    <x v="0"/>
    <x v="0"/>
    <x v="16"/>
    <x v="1"/>
    <x v="1"/>
    <n v="3.5"/>
    <n v="1210"/>
    <s v="None"/>
    <n v="4.24"/>
    <n v="0"/>
    <n v="5.4"/>
    <m/>
    <m/>
    <m/>
    <m/>
    <m/>
    <m/>
    <m/>
    <m/>
    <m/>
    <s v="DEER:Res:HVAC_Eff_AC"/>
    <s v="Annual"/>
    <n v="20"/>
    <m/>
  </r>
  <r>
    <x v="1"/>
    <x v="0"/>
    <s v="D20v0"/>
    <d v="2019-11-06T15:54:57"/>
    <x v="4"/>
    <x v="0"/>
    <x v="0"/>
    <x v="16"/>
    <x v="2"/>
    <x v="1"/>
    <n v="3.5"/>
    <n v="1210"/>
    <s v="None"/>
    <n v="47.5"/>
    <n v="0"/>
    <n v="0"/>
    <m/>
    <m/>
    <m/>
    <m/>
    <m/>
    <m/>
    <m/>
    <m/>
    <m/>
    <s v="DEER:Res:HVAC_Eff_AC"/>
    <s v="Annual"/>
    <n v="20"/>
    <m/>
  </r>
  <r>
    <x v="1"/>
    <x v="0"/>
    <s v="D20v0"/>
    <d v="2019-11-06T15:54:57"/>
    <x v="4"/>
    <x v="0"/>
    <x v="0"/>
    <x v="16"/>
    <x v="3"/>
    <x v="1"/>
    <n v="3.5"/>
    <n v="1210"/>
    <s v="None"/>
    <n v="3.03"/>
    <n v="0"/>
    <n v="4.8600000000000003"/>
    <m/>
    <m/>
    <m/>
    <m/>
    <m/>
    <m/>
    <m/>
    <m/>
    <m/>
    <s v="DEER:Res:HVAC_Eff_AC"/>
    <s v="Annual"/>
    <n v="20"/>
    <m/>
  </r>
  <r>
    <x v="1"/>
    <x v="0"/>
    <s v="D20v0"/>
    <d v="2019-11-06T15:54:57"/>
    <x v="4"/>
    <x v="1"/>
    <x v="0"/>
    <x v="16"/>
    <x v="1"/>
    <x v="1"/>
    <n v="1.06"/>
    <n v="1050"/>
    <s v="None"/>
    <n v="1.69"/>
    <n v="0"/>
    <n v="1.58"/>
    <m/>
    <m/>
    <m/>
    <m/>
    <m/>
    <m/>
    <m/>
    <m/>
    <m/>
    <s v="DEER:Res:HVAC_Eff_AC"/>
    <s v="Annual"/>
    <n v="20"/>
    <m/>
  </r>
  <r>
    <x v="1"/>
    <x v="0"/>
    <s v="D20v0"/>
    <d v="2019-11-06T15:54:57"/>
    <x v="4"/>
    <x v="1"/>
    <x v="0"/>
    <x v="16"/>
    <x v="2"/>
    <x v="1"/>
    <n v="1.06"/>
    <n v="1050"/>
    <s v="None"/>
    <n v="16.8"/>
    <n v="0"/>
    <n v="0"/>
    <m/>
    <m/>
    <m/>
    <m/>
    <m/>
    <m/>
    <m/>
    <m/>
    <m/>
    <s v="DEER:Res:HVAC_Eff_AC"/>
    <s v="Annual"/>
    <n v="20"/>
    <m/>
  </r>
  <r>
    <x v="1"/>
    <x v="0"/>
    <s v="D20v0"/>
    <d v="2019-11-06T15:54:57"/>
    <x v="4"/>
    <x v="1"/>
    <x v="0"/>
    <x v="16"/>
    <x v="3"/>
    <x v="1"/>
    <n v="1.06"/>
    <n v="1050"/>
    <s v="None"/>
    <n v="1.41"/>
    <n v="0"/>
    <n v="1.47"/>
    <m/>
    <m/>
    <m/>
    <m/>
    <m/>
    <m/>
    <m/>
    <m/>
    <m/>
    <s v="DEER:Res:HVAC_Eff_AC"/>
    <s v="Annual"/>
    <n v="20"/>
    <m/>
  </r>
  <r>
    <x v="1"/>
    <x v="0"/>
    <s v="D20v0"/>
    <d v="2019-11-06T15:54:57"/>
    <x v="4"/>
    <x v="2"/>
    <x v="0"/>
    <x v="16"/>
    <x v="1"/>
    <x v="1"/>
    <n v="1.9"/>
    <n v="1620"/>
    <s v="None"/>
    <n v="4.5"/>
    <n v="0"/>
    <n v="5.5"/>
    <m/>
    <m/>
    <m/>
    <m/>
    <m/>
    <m/>
    <m/>
    <m/>
    <m/>
    <s v="DEER:Res:HVAC_Eff_AC"/>
    <s v="Annual"/>
    <n v="20"/>
    <m/>
  </r>
  <r>
    <x v="1"/>
    <x v="0"/>
    <s v="D20v0"/>
    <d v="2019-11-06T15:54:57"/>
    <x v="4"/>
    <x v="2"/>
    <x v="0"/>
    <x v="16"/>
    <x v="2"/>
    <x v="1"/>
    <n v="1.9"/>
    <n v="1620"/>
    <s v="None"/>
    <n v="59.7"/>
    <n v="0"/>
    <n v="0"/>
    <m/>
    <m/>
    <m/>
    <m/>
    <m/>
    <m/>
    <m/>
    <m/>
    <m/>
    <s v="DEER:Res:HVAC_Eff_AC"/>
    <s v="Annual"/>
    <n v="20"/>
    <m/>
  </r>
  <r>
    <x v="1"/>
    <x v="0"/>
    <s v="D20v0"/>
    <d v="2019-11-06T15:54:57"/>
    <x v="4"/>
    <x v="2"/>
    <x v="0"/>
    <x v="16"/>
    <x v="3"/>
    <x v="1"/>
    <n v="1.9"/>
    <n v="1620"/>
    <s v="None"/>
    <n v="4"/>
    <n v="0"/>
    <n v="5.38"/>
    <m/>
    <m/>
    <m/>
    <m/>
    <m/>
    <m/>
    <m/>
    <m/>
    <m/>
    <s v="DEER:Res:HVAC_Eff_AC"/>
    <s v="Annual"/>
    <n v="20"/>
    <m/>
  </r>
  <r>
    <x v="1"/>
    <x v="0"/>
    <s v="D20v0"/>
    <d v="2019-11-06T15:54:57"/>
    <x v="4"/>
    <x v="3"/>
    <x v="0"/>
    <x v="16"/>
    <x v="1"/>
    <x v="1"/>
    <n v="2.06"/>
    <n v="1830"/>
    <s v="None"/>
    <n v="5.41"/>
    <n v="0"/>
    <n v="6.74"/>
    <m/>
    <m/>
    <m/>
    <m/>
    <m/>
    <m/>
    <m/>
    <m/>
    <m/>
    <s v="DEER:Res:HVAC_Eff_AC"/>
    <s v="Annual"/>
    <n v="20"/>
    <m/>
  </r>
  <r>
    <x v="1"/>
    <x v="0"/>
    <s v="D20v0"/>
    <d v="2019-11-06T15:54:57"/>
    <x v="4"/>
    <x v="3"/>
    <x v="0"/>
    <x v="16"/>
    <x v="2"/>
    <x v="1"/>
    <n v="2.06"/>
    <n v="1830"/>
    <s v="None"/>
    <n v="73.900000000000006"/>
    <n v="0"/>
    <n v="0"/>
    <m/>
    <m/>
    <m/>
    <m/>
    <m/>
    <m/>
    <m/>
    <m/>
    <m/>
    <s v="DEER:Res:HVAC_Eff_AC"/>
    <s v="Annual"/>
    <n v="20"/>
    <m/>
  </r>
  <r>
    <x v="1"/>
    <x v="0"/>
    <s v="D20v0"/>
    <d v="2019-11-06T15:54:57"/>
    <x v="4"/>
    <x v="3"/>
    <x v="0"/>
    <x v="16"/>
    <x v="3"/>
    <x v="1"/>
    <n v="2.06"/>
    <n v="1830"/>
    <s v="None"/>
    <n v="4.93"/>
    <n v="0"/>
    <n v="6.63"/>
    <m/>
    <m/>
    <m/>
    <m/>
    <m/>
    <m/>
    <m/>
    <m/>
    <m/>
    <s v="DEER:Res:HVAC_Eff_AC"/>
    <s v="Annual"/>
    <n v="20"/>
    <m/>
  </r>
  <r>
    <x v="0"/>
    <x v="0"/>
    <s v="D20v0"/>
    <d v="2019-11-06T15:54:57"/>
    <x v="4"/>
    <x v="0"/>
    <x v="1"/>
    <x v="16"/>
    <x v="1"/>
    <x v="1"/>
    <n v="3.5"/>
    <n v="1240"/>
    <s v="None"/>
    <n v="3.76"/>
    <n v="0"/>
    <n v="4.6100000000000003"/>
    <m/>
    <m/>
    <m/>
    <m/>
    <m/>
    <m/>
    <m/>
    <m/>
    <m/>
    <s v="DEER:Res:HVAC_Eff_AC"/>
    <s v="Annual"/>
    <n v="20"/>
    <m/>
  </r>
  <r>
    <x v="0"/>
    <x v="0"/>
    <s v="D20v0"/>
    <d v="2019-11-06T15:54:57"/>
    <x v="4"/>
    <x v="0"/>
    <x v="1"/>
    <x v="16"/>
    <x v="2"/>
    <x v="1"/>
    <n v="3.5"/>
    <n v="1240"/>
    <s v="None"/>
    <n v="41.6"/>
    <n v="0"/>
    <n v="0"/>
    <m/>
    <m/>
    <m/>
    <m/>
    <m/>
    <m/>
    <m/>
    <m/>
    <m/>
    <s v="DEER:Res:HVAC_Eff_AC"/>
    <s v="Annual"/>
    <n v="20"/>
    <m/>
  </r>
  <r>
    <x v="0"/>
    <x v="0"/>
    <s v="D20v0"/>
    <d v="2019-11-06T15:54:57"/>
    <x v="4"/>
    <x v="0"/>
    <x v="1"/>
    <x v="16"/>
    <x v="3"/>
    <x v="1"/>
    <n v="3.5"/>
    <n v="1240"/>
    <s v="None"/>
    <n v="2.67"/>
    <n v="0"/>
    <n v="4.13"/>
    <m/>
    <m/>
    <m/>
    <m/>
    <m/>
    <m/>
    <m/>
    <m/>
    <m/>
    <s v="DEER:Res:HVAC_Eff_AC"/>
    <s v="Annual"/>
    <n v="20"/>
    <m/>
  </r>
  <r>
    <x v="0"/>
    <x v="0"/>
    <s v="D20v0"/>
    <d v="2019-11-06T15:54:57"/>
    <x v="4"/>
    <x v="1"/>
    <x v="1"/>
    <x v="16"/>
    <x v="1"/>
    <x v="1"/>
    <n v="1"/>
    <n v="999"/>
    <s v="None"/>
    <n v="2.91"/>
    <n v="0"/>
    <n v="2.37"/>
    <m/>
    <m/>
    <m/>
    <m/>
    <m/>
    <m/>
    <m/>
    <m/>
    <m/>
    <s v="DEER:Res:HVAC_Eff_AC"/>
    <s v="Annual"/>
    <n v="20"/>
    <m/>
  </r>
  <r>
    <x v="0"/>
    <x v="0"/>
    <s v="D20v0"/>
    <d v="2019-11-06T15:54:57"/>
    <x v="4"/>
    <x v="1"/>
    <x v="1"/>
    <x v="16"/>
    <x v="2"/>
    <x v="1"/>
    <n v="1"/>
    <n v="999"/>
    <s v="None"/>
    <n v="26.6"/>
    <n v="0"/>
    <n v="0"/>
    <m/>
    <m/>
    <m/>
    <m/>
    <m/>
    <m/>
    <m/>
    <m/>
    <m/>
    <s v="DEER:Res:HVAC_Eff_AC"/>
    <s v="Annual"/>
    <n v="20"/>
    <m/>
  </r>
  <r>
    <x v="0"/>
    <x v="0"/>
    <s v="D20v0"/>
    <d v="2019-11-06T15:54:57"/>
    <x v="4"/>
    <x v="1"/>
    <x v="1"/>
    <x v="16"/>
    <x v="3"/>
    <x v="1"/>
    <n v="1"/>
    <n v="999"/>
    <s v="None"/>
    <n v="2.19"/>
    <n v="0"/>
    <n v="2.08"/>
    <m/>
    <m/>
    <m/>
    <m/>
    <m/>
    <m/>
    <m/>
    <m/>
    <m/>
    <s v="DEER:Res:HVAC_Eff_AC"/>
    <s v="Annual"/>
    <n v="20"/>
    <m/>
  </r>
  <r>
    <x v="0"/>
    <x v="0"/>
    <s v="D20v0"/>
    <d v="2019-11-06T15:54:57"/>
    <x v="4"/>
    <x v="2"/>
    <x v="1"/>
    <x v="16"/>
    <x v="1"/>
    <x v="1"/>
    <n v="1.8"/>
    <n v="1750"/>
    <s v="None"/>
    <n v="6"/>
    <n v="0"/>
    <n v="7.42"/>
    <m/>
    <m/>
    <m/>
    <m/>
    <m/>
    <m/>
    <m/>
    <m/>
    <m/>
    <s v="DEER:Res:HVAC_Eff_AC"/>
    <s v="Annual"/>
    <n v="20"/>
    <m/>
  </r>
  <r>
    <x v="0"/>
    <x v="0"/>
    <s v="D20v0"/>
    <d v="2019-11-06T15:54:57"/>
    <x v="4"/>
    <x v="2"/>
    <x v="1"/>
    <x v="16"/>
    <x v="2"/>
    <x v="1"/>
    <n v="1.8"/>
    <n v="1750"/>
    <s v="None"/>
    <n v="77.2"/>
    <n v="0"/>
    <n v="0"/>
    <m/>
    <m/>
    <m/>
    <m/>
    <m/>
    <m/>
    <m/>
    <m/>
    <m/>
    <s v="DEER:Res:HVAC_Eff_AC"/>
    <s v="Annual"/>
    <n v="20"/>
    <m/>
  </r>
  <r>
    <x v="0"/>
    <x v="0"/>
    <s v="D20v0"/>
    <d v="2019-11-06T15:54:57"/>
    <x v="4"/>
    <x v="2"/>
    <x v="1"/>
    <x v="16"/>
    <x v="3"/>
    <x v="1"/>
    <n v="1.8"/>
    <n v="1750"/>
    <s v="None"/>
    <n v="5.3"/>
    <n v="0"/>
    <n v="7.15"/>
    <m/>
    <m/>
    <m/>
    <m/>
    <m/>
    <m/>
    <m/>
    <m/>
    <m/>
    <s v="DEER:Res:HVAC_Eff_AC"/>
    <s v="Annual"/>
    <n v="20"/>
    <m/>
  </r>
  <r>
    <x v="0"/>
    <x v="0"/>
    <s v="D20v0"/>
    <d v="2019-11-06T15:54:57"/>
    <x v="4"/>
    <x v="3"/>
    <x v="1"/>
    <x v="16"/>
    <x v="1"/>
    <x v="1"/>
    <n v="2.33"/>
    <n v="2300"/>
    <s v="None"/>
    <n v="8.2100000000000009"/>
    <n v="0"/>
    <n v="11.1"/>
    <m/>
    <m/>
    <m/>
    <m/>
    <m/>
    <m/>
    <m/>
    <m/>
    <m/>
    <s v="DEER:Res:HVAC_Eff_AC"/>
    <s v="Annual"/>
    <n v="20"/>
    <m/>
  </r>
  <r>
    <x v="0"/>
    <x v="0"/>
    <s v="D20v0"/>
    <d v="2019-11-06T15:54:57"/>
    <x v="4"/>
    <x v="3"/>
    <x v="1"/>
    <x v="16"/>
    <x v="2"/>
    <x v="1"/>
    <n v="2.33"/>
    <n v="2300"/>
    <s v="None"/>
    <n v="114"/>
    <n v="0"/>
    <n v="0"/>
    <m/>
    <m/>
    <m/>
    <m/>
    <m/>
    <m/>
    <m/>
    <m/>
    <m/>
    <s v="DEER:Res:HVAC_Eff_AC"/>
    <s v="Annual"/>
    <n v="20"/>
    <m/>
  </r>
  <r>
    <x v="0"/>
    <x v="0"/>
    <s v="D20v0"/>
    <d v="2019-11-06T15:54:57"/>
    <x v="4"/>
    <x v="3"/>
    <x v="1"/>
    <x v="16"/>
    <x v="3"/>
    <x v="1"/>
    <n v="2.33"/>
    <n v="2300"/>
    <s v="None"/>
    <n v="7.58"/>
    <n v="0"/>
    <n v="10.8"/>
    <m/>
    <m/>
    <m/>
    <m/>
    <m/>
    <m/>
    <m/>
    <m/>
    <m/>
    <s v="DEER:Res:HVAC_Eff_AC"/>
    <s v="Annual"/>
    <n v="20"/>
    <m/>
  </r>
  <r>
    <x v="1"/>
    <x v="0"/>
    <s v="D20v0"/>
    <d v="2019-11-06T15:54:57"/>
    <x v="4"/>
    <x v="0"/>
    <x v="1"/>
    <x v="16"/>
    <x v="1"/>
    <x v="1"/>
    <n v="3.5"/>
    <n v="1240"/>
    <s v="None"/>
    <n v="1.7"/>
    <n v="0"/>
    <n v="2.1"/>
    <m/>
    <m/>
    <m/>
    <m/>
    <m/>
    <m/>
    <m/>
    <m/>
    <m/>
    <s v="DEER:Res:HVAC_Eff_AC"/>
    <s v="Annual"/>
    <n v="20"/>
    <m/>
  </r>
  <r>
    <x v="1"/>
    <x v="0"/>
    <s v="D20v0"/>
    <d v="2019-11-06T15:54:57"/>
    <x v="4"/>
    <x v="0"/>
    <x v="1"/>
    <x v="16"/>
    <x v="2"/>
    <x v="1"/>
    <n v="3.5"/>
    <n v="1240"/>
    <s v="None"/>
    <n v="18.8"/>
    <n v="0"/>
    <n v="0"/>
    <m/>
    <m/>
    <m/>
    <m/>
    <m/>
    <m/>
    <m/>
    <m/>
    <m/>
    <s v="DEER:Res:HVAC_Eff_AC"/>
    <s v="Annual"/>
    <n v="20"/>
    <m/>
  </r>
  <r>
    <x v="1"/>
    <x v="0"/>
    <s v="D20v0"/>
    <d v="2019-11-06T15:54:57"/>
    <x v="4"/>
    <x v="0"/>
    <x v="1"/>
    <x v="16"/>
    <x v="3"/>
    <x v="1"/>
    <n v="3.5"/>
    <n v="1240"/>
    <s v="None"/>
    <n v="1.22"/>
    <n v="0"/>
    <n v="1.89"/>
    <m/>
    <m/>
    <m/>
    <m/>
    <m/>
    <m/>
    <m/>
    <m/>
    <m/>
    <s v="DEER:Res:HVAC_Eff_AC"/>
    <s v="Annual"/>
    <n v="20"/>
    <m/>
  </r>
  <r>
    <x v="1"/>
    <x v="0"/>
    <s v="D20v0"/>
    <d v="2019-11-06T15:54:57"/>
    <x v="4"/>
    <x v="1"/>
    <x v="1"/>
    <x v="16"/>
    <x v="1"/>
    <x v="1"/>
    <n v="1"/>
    <n v="999"/>
    <s v="None"/>
    <n v="1.24"/>
    <n v="0"/>
    <n v="1.01"/>
    <m/>
    <m/>
    <m/>
    <m/>
    <m/>
    <m/>
    <m/>
    <m/>
    <m/>
    <s v="DEER:Res:HVAC_Eff_AC"/>
    <s v="Annual"/>
    <n v="20"/>
    <m/>
  </r>
  <r>
    <x v="1"/>
    <x v="0"/>
    <s v="D20v0"/>
    <d v="2019-11-06T15:54:57"/>
    <x v="4"/>
    <x v="1"/>
    <x v="1"/>
    <x v="16"/>
    <x v="2"/>
    <x v="1"/>
    <n v="1"/>
    <n v="999"/>
    <s v="None"/>
    <n v="11.3"/>
    <n v="0"/>
    <n v="0"/>
    <m/>
    <m/>
    <m/>
    <m/>
    <m/>
    <m/>
    <m/>
    <m/>
    <m/>
    <s v="DEER:Res:HVAC_Eff_AC"/>
    <s v="Annual"/>
    <n v="20"/>
    <m/>
  </r>
  <r>
    <x v="1"/>
    <x v="0"/>
    <s v="D20v0"/>
    <d v="2019-11-06T15:54:57"/>
    <x v="4"/>
    <x v="1"/>
    <x v="1"/>
    <x v="16"/>
    <x v="3"/>
    <x v="1"/>
    <n v="1"/>
    <n v="999"/>
    <s v="None"/>
    <n v="0.93200000000000005"/>
    <n v="0"/>
    <n v="0.88300000000000001"/>
    <m/>
    <m/>
    <m/>
    <m/>
    <m/>
    <m/>
    <m/>
    <m/>
    <m/>
    <s v="DEER:Res:HVAC_Eff_AC"/>
    <s v="Annual"/>
    <n v="20"/>
    <m/>
  </r>
  <r>
    <x v="1"/>
    <x v="0"/>
    <s v="D20v0"/>
    <d v="2019-11-06T15:54:57"/>
    <x v="4"/>
    <x v="2"/>
    <x v="1"/>
    <x v="16"/>
    <x v="1"/>
    <x v="1"/>
    <n v="1.8"/>
    <n v="1750"/>
    <s v="None"/>
    <n v="2.5"/>
    <n v="0"/>
    <n v="3.05"/>
    <m/>
    <m/>
    <m/>
    <m/>
    <m/>
    <m/>
    <m/>
    <m/>
    <m/>
    <s v="DEER:Res:HVAC_Eff_AC"/>
    <s v="Annual"/>
    <n v="20"/>
    <m/>
  </r>
  <r>
    <x v="1"/>
    <x v="0"/>
    <s v="D20v0"/>
    <d v="2019-11-06T15:54:57"/>
    <x v="4"/>
    <x v="2"/>
    <x v="1"/>
    <x v="16"/>
    <x v="2"/>
    <x v="1"/>
    <n v="1.8"/>
    <n v="1750"/>
    <s v="None"/>
    <n v="31.5"/>
    <n v="0"/>
    <n v="0"/>
    <m/>
    <m/>
    <m/>
    <m/>
    <m/>
    <m/>
    <m/>
    <m/>
    <m/>
    <s v="DEER:Res:HVAC_Eff_AC"/>
    <s v="Annual"/>
    <n v="20"/>
    <m/>
  </r>
  <r>
    <x v="1"/>
    <x v="0"/>
    <s v="D20v0"/>
    <d v="2019-11-06T15:54:57"/>
    <x v="4"/>
    <x v="2"/>
    <x v="1"/>
    <x v="16"/>
    <x v="3"/>
    <x v="1"/>
    <n v="1.8"/>
    <n v="1750"/>
    <s v="None"/>
    <n v="2.2000000000000002"/>
    <n v="0"/>
    <n v="2.94"/>
    <m/>
    <m/>
    <m/>
    <m/>
    <m/>
    <m/>
    <m/>
    <m/>
    <m/>
    <s v="DEER:Res:HVAC_Eff_AC"/>
    <s v="Annual"/>
    <n v="20"/>
    <m/>
  </r>
  <r>
    <x v="1"/>
    <x v="0"/>
    <s v="D20v0"/>
    <d v="2019-11-06T15:54:57"/>
    <x v="4"/>
    <x v="3"/>
    <x v="1"/>
    <x v="16"/>
    <x v="1"/>
    <x v="1"/>
    <n v="2.33"/>
    <n v="2300"/>
    <s v="None"/>
    <n v="3.35"/>
    <n v="0"/>
    <n v="4.53"/>
    <m/>
    <m/>
    <m/>
    <m/>
    <m/>
    <m/>
    <m/>
    <m/>
    <m/>
    <s v="DEER:Res:HVAC_Eff_AC"/>
    <s v="Annual"/>
    <n v="20"/>
    <m/>
  </r>
  <r>
    <x v="1"/>
    <x v="0"/>
    <s v="D20v0"/>
    <d v="2019-11-06T15:54:57"/>
    <x v="4"/>
    <x v="3"/>
    <x v="1"/>
    <x v="16"/>
    <x v="2"/>
    <x v="1"/>
    <n v="2.33"/>
    <n v="2300"/>
    <s v="None"/>
    <n v="46.2"/>
    <n v="0"/>
    <n v="0"/>
    <m/>
    <m/>
    <m/>
    <m/>
    <m/>
    <m/>
    <m/>
    <m/>
    <m/>
    <s v="DEER:Res:HVAC_Eff_AC"/>
    <s v="Annual"/>
    <n v="20"/>
    <m/>
  </r>
  <r>
    <x v="1"/>
    <x v="0"/>
    <s v="D20v0"/>
    <d v="2019-11-06T15:54:57"/>
    <x v="4"/>
    <x v="3"/>
    <x v="1"/>
    <x v="16"/>
    <x v="3"/>
    <x v="1"/>
    <n v="2.33"/>
    <n v="2300"/>
    <s v="None"/>
    <n v="3.09"/>
    <n v="0"/>
    <n v="4.42"/>
    <m/>
    <m/>
    <m/>
    <m/>
    <m/>
    <m/>
    <m/>
    <m/>
    <m/>
    <s v="DEER:Res:HVAC_Eff_AC"/>
    <s v="Annual"/>
    <n v="20"/>
    <m/>
  </r>
  <r>
    <x v="0"/>
    <x v="0"/>
    <s v="D20v0"/>
    <d v="2019-11-06T15:56:05"/>
    <x v="4"/>
    <x v="0"/>
    <x v="0"/>
    <x v="14"/>
    <x v="1"/>
    <x v="1"/>
    <n v="3.5"/>
    <n v="1210"/>
    <s v="None"/>
    <n v="36.200000000000003"/>
    <n v="0.104"/>
    <n v="12.1"/>
    <m/>
    <m/>
    <m/>
    <m/>
    <m/>
    <m/>
    <m/>
    <m/>
    <m/>
    <s v="DEER:Res:HVAC_Eff_AC"/>
    <s v="Annual"/>
    <n v="20"/>
    <m/>
  </r>
  <r>
    <x v="0"/>
    <x v="0"/>
    <s v="D20v0"/>
    <d v="2019-11-06T15:56:05"/>
    <x v="4"/>
    <x v="0"/>
    <x v="0"/>
    <x v="14"/>
    <x v="2"/>
    <x v="1"/>
    <n v="3.5"/>
    <n v="1210"/>
    <s v="None"/>
    <n v="154"/>
    <n v="0.115"/>
    <n v="0"/>
    <m/>
    <m/>
    <m/>
    <m/>
    <m/>
    <m/>
    <m/>
    <m/>
    <m/>
    <s v="DEER:Res:HVAC_Eff_AC"/>
    <s v="Annual"/>
    <n v="20"/>
    <m/>
  </r>
  <r>
    <x v="0"/>
    <x v="0"/>
    <s v="D20v0"/>
    <d v="2019-11-06T15:56:05"/>
    <x v="4"/>
    <x v="0"/>
    <x v="0"/>
    <x v="14"/>
    <x v="3"/>
    <x v="1"/>
    <n v="3.5"/>
    <n v="1210"/>
    <s v="None"/>
    <n v="6.69"/>
    <n v="0"/>
    <n v="10.7"/>
    <m/>
    <m/>
    <m/>
    <m/>
    <m/>
    <m/>
    <m/>
    <m/>
    <m/>
    <s v="DEER:Res:HVAC_Eff_AC"/>
    <s v="Annual"/>
    <n v="20"/>
    <m/>
  </r>
  <r>
    <x v="0"/>
    <x v="0"/>
    <s v="D20v0"/>
    <d v="2019-11-06T15:56:05"/>
    <x v="4"/>
    <x v="1"/>
    <x v="0"/>
    <x v="14"/>
    <x v="1"/>
    <x v="1"/>
    <n v="1.48"/>
    <n v="1080"/>
    <s v="None"/>
    <n v="6.61"/>
    <n v="1.5599999999999999E-2"/>
    <n v="2.29"/>
    <m/>
    <m/>
    <m/>
    <m/>
    <m/>
    <m/>
    <m/>
    <m/>
    <m/>
    <s v="DEER:Res:HVAC_Eff_AC"/>
    <s v="Annual"/>
    <n v="20"/>
    <m/>
  </r>
  <r>
    <x v="0"/>
    <x v="0"/>
    <s v="D20v0"/>
    <d v="2019-11-06T15:56:05"/>
    <x v="4"/>
    <x v="1"/>
    <x v="0"/>
    <x v="14"/>
    <x v="2"/>
    <x v="1"/>
    <n v="1.48"/>
    <n v="1080"/>
    <s v="None"/>
    <n v="30.1"/>
    <n v="1.6500000000000001E-2"/>
    <n v="0"/>
    <m/>
    <m/>
    <m/>
    <m/>
    <m/>
    <m/>
    <m/>
    <m/>
    <m/>
    <s v="DEER:Res:HVAC_Eff_AC"/>
    <s v="Annual"/>
    <n v="20"/>
    <m/>
  </r>
  <r>
    <x v="0"/>
    <x v="0"/>
    <s v="D20v0"/>
    <d v="2019-11-06T15:56:05"/>
    <x v="4"/>
    <x v="1"/>
    <x v="0"/>
    <x v="14"/>
    <x v="3"/>
    <x v="1"/>
    <n v="1.48"/>
    <n v="1080"/>
    <s v="None"/>
    <n v="1.81"/>
    <n v="0"/>
    <n v="2.21"/>
    <m/>
    <m/>
    <m/>
    <m/>
    <m/>
    <m/>
    <m/>
    <m/>
    <m/>
    <s v="DEER:Res:HVAC_Eff_AC"/>
    <s v="Annual"/>
    <n v="20"/>
    <m/>
  </r>
  <r>
    <x v="0"/>
    <x v="0"/>
    <s v="D20v0"/>
    <d v="2019-11-06T15:56:05"/>
    <x v="4"/>
    <x v="2"/>
    <x v="0"/>
    <x v="14"/>
    <x v="1"/>
    <x v="1"/>
    <n v="3"/>
    <n v="1560"/>
    <s v="None"/>
    <n v="14.2"/>
    <n v="4.3999999999999997E-2"/>
    <n v="8.9700000000000006"/>
    <m/>
    <m/>
    <m/>
    <m/>
    <m/>
    <m/>
    <m/>
    <m/>
    <m/>
    <s v="DEER:Res:HVAC_Eff_AC"/>
    <s v="Annual"/>
    <n v="20"/>
    <m/>
  </r>
  <r>
    <x v="0"/>
    <x v="0"/>
    <s v="D20v0"/>
    <d v="2019-11-06T15:56:05"/>
    <x v="4"/>
    <x v="2"/>
    <x v="0"/>
    <x v="14"/>
    <x v="2"/>
    <x v="1"/>
    <n v="3"/>
    <n v="1560"/>
    <s v="None"/>
    <n v="112"/>
    <n v="4.5999999999999999E-2"/>
    <n v="0"/>
    <m/>
    <m/>
    <m/>
    <m/>
    <m/>
    <m/>
    <m/>
    <m/>
    <m/>
    <s v="DEER:Res:HVAC_Eff_AC"/>
    <s v="Annual"/>
    <n v="20"/>
    <m/>
  </r>
  <r>
    <x v="0"/>
    <x v="0"/>
    <s v="D20v0"/>
    <d v="2019-11-06T15:56:05"/>
    <x v="4"/>
    <x v="2"/>
    <x v="0"/>
    <x v="14"/>
    <x v="3"/>
    <x v="1"/>
    <n v="3"/>
    <n v="1560"/>
    <s v="None"/>
    <n v="5.7"/>
    <n v="0"/>
    <n v="8.69"/>
    <m/>
    <m/>
    <m/>
    <m/>
    <m/>
    <m/>
    <m/>
    <m/>
    <m/>
    <s v="DEER:Res:HVAC_Eff_AC"/>
    <s v="Annual"/>
    <n v="20"/>
    <m/>
  </r>
  <r>
    <x v="0"/>
    <x v="0"/>
    <s v="D20v0"/>
    <d v="2019-11-06T15:56:05"/>
    <x v="4"/>
    <x v="3"/>
    <x v="0"/>
    <x v="14"/>
    <x v="1"/>
    <x v="1"/>
    <n v="3.42"/>
    <n v="1720"/>
    <s v="None"/>
    <n v="14.3"/>
    <n v="4.6100000000000002E-2"/>
    <n v="10.6"/>
    <m/>
    <m/>
    <m/>
    <m/>
    <m/>
    <m/>
    <m/>
    <m/>
    <m/>
    <s v="DEER:Res:HVAC_Eff_AC"/>
    <s v="Annual"/>
    <n v="20"/>
    <m/>
  </r>
  <r>
    <x v="0"/>
    <x v="0"/>
    <s v="D20v0"/>
    <d v="2019-11-06T15:56:05"/>
    <x v="4"/>
    <x v="3"/>
    <x v="0"/>
    <x v="14"/>
    <x v="2"/>
    <x v="1"/>
    <n v="3.42"/>
    <n v="1720"/>
    <s v="None"/>
    <n v="131"/>
    <n v="4.87E-2"/>
    <n v="0"/>
    <m/>
    <m/>
    <m/>
    <m/>
    <m/>
    <m/>
    <m/>
    <m/>
    <m/>
    <s v="DEER:Res:HVAC_Eff_AC"/>
    <s v="Annual"/>
    <n v="20"/>
    <m/>
  </r>
  <r>
    <x v="0"/>
    <x v="0"/>
    <s v="D20v0"/>
    <d v="2019-11-06T15:56:05"/>
    <x v="4"/>
    <x v="3"/>
    <x v="0"/>
    <x v="14"/>
    <x v="3"/>
    <x v="1"/>
    <n v="3.42"/>
    <n v="1720"/>
    <s v="None"/>
    <n v="6.65"/>
    <n v="0"/>
    <n v="10.3"/>
    <m/>
    <m/>
    <m/>
    <m/>
    <m/>
    <m/>
    <m/>
    <m/>
    <m/>
    <s v="DEER:Res:HVAC_Eff_AC"/>
    <s v="Annual"/>
    <n v="20"/>
    <m/>
  </r>
  <r>
    <x v="1"/>
    <x v="0"/>
    <s v="D20v0"/>
    <d v="2019-11-06T15:56:05"/>
    <x v="4"/>
    <x v="0"/>
    <x v="0"/>
    <x v="14"/>
    <x v="1"/>
    <x v="1"/>
    <n v="3.5"/>
    <n v="1210"/>
    <s v="None"/>
    <n v="16.7"/>
    <n v="4.7E-2"/>
    <n v="5.51"/>
    <m/>
    <m/>
    <m/>
    <m/>
    <m/>
    <m/>
    <m/>
    <m/>
    <m/>
    <s v="DEER:Res:HVAC_Eff_AC"/>
    <s v="Annual"/>
    <n v="20"/>
    <m/>
  </r>
  <r>
    <x v="1"/>
    <x v="0"/>
    <s v="D20v0"/>
    <d v="2019-11-06T15:56:05"/>
    <x v="4"/>
    <x v="0"/>
    <x v="0"/>
    <x v="14"/>
    <x v="2"/>
    <x v="1"/>
    <n v="3.5"/>
    <n v="1210"/>
    <s v="None"/>
    <n v="69.5"/>
    <n v="5.1900000000000002E-2"/>
    <n v="0"/>
    <m/>
    <m/>
    <m/>
    <m/>
    <m/>
    <m/>
    <m/>
    <m/>
    <m/>
    <s v="DEER:Res:HVAC_Eff_AC"/>
    <s v="Annual"/>
    <n v="20"/>
    <m/>
  </r>
  <r>
    <x v="1"/>
    <x v="0"/>
    <s v="D20v0"/>
    <d v="2019-11-06T15:56:05"/>
    <x v="4"/>
    <x v="0"/>
    <x v="0"/>
    <x v="14"/>
    <x v="3"/>
    <x v="1"/>
    <n v="3.5"/>
    <n v="1210"/>
    <s v="None"/>
    <n v="3.06"/>
    <n v="0"/>
    <n v="4.9000000000000004"/>
    <m/>
    <m/>
    <m/>
    <m/>
    <m/>
    <m/>
    <m/>
    <m/>
    <m/>
    <s v="DEER:Res:HVAC_Eff_AC"/>
    <s v="Annual"/>
    <n v="20"/>
    <m/>
  </r>
  <r>
    <x v="1"/>
    <x v="0"/>
    <s v="D20v0"/>
    <d v="2019-11-06T15:56:05"/>
    <x v="4"/>
    <x v="1"/>
    <x v="0"/>
    <x v="14"/>
    <x v="1"/>
    <x v="1"/>
    <n v="1.48"/>
    <n v="1080"/>
    <s v="None"/>
    <n v="2.81"/>
    <n v="6.6400000000000001E-3"/>
    <n v="0.98099999999999998"/>
    <m/>
    <m/>
    <m/>
    <m/>
    <m/>
    <m/>
    <m/>
    <m/>
    <m/>
    <s v="DEER:Res:HVAC_Eff_AC"/>
    <s v="Annual"/>
    <n v="20"/>
    <m/>
  </r>
  <r>
    <x v="1"/>
    <x v="0"/>
    <s v="D20v0"/>
    <d v="2019-11-06T15:56:05"/>
    <x v="4"/>
    <x v="1"/>
    <x v="0"/>
    <x v="14"/>
    <x v="2"/>
    <x v="1"/>
    <n v="1.48"/>
    <n v="1080"/>
    <s v="None"/>
    <n v="12.9"/>
    <n v="6.8300000000000001E-3"/>
    <n v="0"/>
    <m/>
    <m/>
    <m/>
    <m/>
    <m/>
    <m/>
    <m/>
    <m/>
    <m/>
    <s v="DEER:Res:HVAC_Eff_AC"/>
    <s v="Annual"/>
    <n v="20"/>
    <m/>
  </r>
  <r>
    <x v="1"/>
    <x v="0"/>
    <s v="D20v0"/>
    <d v="2019-11-06T15:56:05"/>
    <x v="4"/>
    <x v="1"/>
    <x v="0"/>
    <x v="14"/>
    <x v="3"/>
    <x v="1"/>
    <n v="1.48"/>
    <n v="1080"/>
    <s v="None"/>
    <n v="0.77"/>
    <n v="0"/>
    <n v="0.94499999999999995"/>
    <m/>
    <m/>
    <m/>
    <m/>
    <m/>
    <m/>
    <m/>
    <m/>
    <m/>
    <s v="DEER:Res:HVAC_Eff_AC"/>
    <s v="Annual"/>
    <n v="20"/>
    <m/>
  </r>
  <r>
    <x v="1"/>
    <x v="0"/>
    <s v="D20v0"/>
    <d v="2019-11-06T15:56:05"/>
    <x v="4"/>
    <x v="2"/>
    <x v="0"/>
    <x v="14"/>
    <x v="1"/>
    <x v="1"/>
    <n v="3"/>
    <n v="1560"/>
    <s v="None"/>
    <n v="6"/>
    <n v="1.9E-2"/>
    <n v="3.71"/>
    <m/>
    <m/>
    <m/>
    <m/>
    <m/>
    <m/>
    <m/>
    <m/>
    <m/>
    <s v="DEER:Res:HVAC_Eff_AC"/>
    <s v="Annual"/>
    <n v="20"/>
    <m/>
  </r>
  <r>
    <x v="1"/>
    <x v="0"/>
    <s v="D20v0"/>
    <d v="2019-11-06T15:56:05"/>
    <x v="4"/>
    <x v="3"/>
    <x v="0"/>
    <x v="14"/>
    <x v="1"/>
    <x v="1"/>
    <n v="3.42"/>
    <n v="1720"/>
    <s v="None"/>
    <n v="5.92"/>
    <n v="1.95E-2"/>
    <n v="4.32"/>
    <m/>
    <m/>
    <m/>
    <m/>
    <m/>
    <m/>
    <m/>
    <m/>
    <m/>
    <s v="DEER:Res:HVAC_Eff_AC"/>
    <s v="Annual"/>
    <n v="20"/>
    <m/>
  </r>
  <r>
    <x v="1"/>
    <x v="0"/>
    <s v="D20v0"/>
    <d v="2019-11-06T15:56:05"/>
    <x v="4"/>
    <x v="3"/>
    <x v="0"/>
    <x v="14"/>
    <x v="2"/>
    <x v="1"/>
    <n v="3.42"/>
    <n v="1720"/>
    <s v="None"/>
    <n v="53.3"/>
    <n v="2.0400000000000001E-2"/>
    <n v="0"/>
    <m/>
    <m/>
    <m/>
    <m/>
    <m/>
    <m/>
    <m/>
    <m/>
    <m/>
    <s v="DEER:Res:HVAC_Eff_AC"/>
    <s v="Annual"/>
    <n v="20"/>
    <m/>
  </r>
  <r>
    <x v="1"/>
    <x v="0"/>
    <s v="D20v0"/>
    <d v="2019-11-06T15:56:05"/>
    <x v="4"/>
    <x v="3"/>
    <x v="0"/>
    <x v="14"/>
    <x v="3"/>
    <x v="1"/>
    <n v="3.42"/>
    <n v="1720"/>
    <s v="None"/>
    <n v="2.72"/>
    <n v="0"/>
    <n v="4.22"/>
    <m/>
    <m/>
    <m/>
    <m/>
    <m/>
    <m/>
    <m/>
    <m/>
    <m/>
    <s v="DEER:Res:HVAC_Eff_AC"/>
    <s v="Annual"/>
    <n v="20"/>
    <m/>
  </r>
  <r>
    <x v="0"/>
    <x v="0"/>
    <s v="D20v0"/>
    <d v="2019-11-06T15:56:05"/>
    <x v="4"/>
    <x v="0"/>
    <x v="1"/>
    <x v="14"/>
    <x v="1"/>
    <x v="1"/>
    <n v="3.5"/>
    <n v="1240"/>
    <s v="None"/>
    <n v="143"/>
    <n v="7.8899999999999998E-2"/>
    <n v="6.07"/>
    <m/>
    <m/>
    <m/>
    <m/>
    <m/>
    <m/>
    <m/>
    <m/>
    <m/>
    <s v="DEER:Res:HVAC_Eff_AC"/>
    <s v="Annual"/>
    <n v="20"/>
    <m/>
  </r>
  <r>
    <x v="0"/>
    <x v="0"/>
    <s v="D20v0"/>
    <d v="2019-11-06T15:56:05"/>
    <x v="4"/>
    <x v="0"/>
    <x v="1"/>
    <x v="14"/>
    <x v="2"/>
    <x v="1"/>
    <n v="3.5"/>
    <n v="1240"/>
    <s v="None"/>
    <n v="202"/>
    <n v="8.5900000000000004E-2"/>
    <n v="0"/>
    <m/>
    <m/>
    <m/>
    <m/>
    <m/>
    <m/>
    <m/>
    <m/>
    <m/>
    <s v="DEER:Res:HVAC_Eff_AC"/>
    <s v="Annual"/>
    <n v="20"/>
    <m/>
  </r>
  <r>
    <x v="0"/>
    <x v="0"/>
    <s v="D20v0"/>
    <d v="2019-11-06T15:56:05"/>
    <x v="4"/>
    <x v="0"/>
    <x v="1"/>
    <x v="14"/>
    <x v="3"/>
    <x v="1"/>
    <n v="3.5"/>
    <n v="1240"/>
    <s v="None"/>
    <n v="3.5"/>
    <n v="0"/>
    <n v="5.41"/>
    <m/>
    <m/>
    <m/>
    <m/>
    <m/>
    <m/>
    <m/>
    <m/>
    <m/>
    <s v="DEER:Res:HVAC_Eff_AC"/>
    <s v="Annual"/>
    <n v="20"/>
    <m/>
  </r>
  <r>
    <x v="0"/>
    <x v="0"/>
    <s v="D20v0"/>
    <d v="2019-11-06T15:56:05"/>
    <x v="4"/>
    <x v="1"/>
    <x v="1"/>
    <x v="14"/>
    <x v="1"/>
    <x v="1"/>
    <n v="1"/>
    <n v="1070"/>
    <s v="None"/>
    <n v="6.37"/>
    <n v="1.34E-2"/>
    <n v="1.51"/>
    <m/>
    <m/>
    <m/>
    <m/>
    <m/>
    <m/>
    <m/>
    <m/>
    <m/>
    <s v="DEER:Res:HVAC_Eff_AC"/>
    <s v="Annual"/>
    <n v="20"/>
    <m/>
  </r>
  <r>
    <x v="0"/>
    <x v="0"/>
    <s v="D20v0"/>
    <d v="2019-11-06T15:56:05"/>
    <x v="4"/>
    <x v="1"/>
    <x v="1"/>
    <x v="14"/>
    <x v="2"/>
    <x v="1"/>
    <n v="1"/>
    <n v="1070"/>
    <s v="None"/>
    <n v="21.8"/>
    <n v="1.41E-2"/>
    <n v="0"/>
    <m/>
    <m/>
    <m/>
    <m/>
    <m/>
    <m/>
    <m/>
    <m/>
    <m/>
    <s v="DEER:Res:HVAC_Eff_AC"/>
    <s v="Annual"/>
    <n v="20"/>
    <m/>
  </r>
  <r>
    <x v="0"/>
    <x v="0"/>
    <s v="D20v0"/>
    <d v="2019-11-06T15:56:05"/>
    <x v="4"/>
    <x v="1"/>
    <x v="1"/>
    <x v="14"/>
    <x v="3"/>
    <x v="1"/>
    <n v="1"/>
    <n v="1070"/>
    <s v="None"/>
    <n v="1.42"/>
    <n v="0"/>
    <n v="1.38"/>
    <m/>
    <m/>
    <m/>
    <m/>
    <m/>
    <m/>
    <m/>
    <m/>
    <m/>
    <s v="DEER:Res:HVAC_Eff_AC"/>
    <s v="Annual"/>
    <n v="20"/>
    <m/>
  </r>
  <r>
    <x v="0"/>
    <x v="0"/>
    <s v="D20v0"/>
    <d v="2019-11-06T15:56:05"/>
    <x v="4"/>
    <x v="2"/>
    <x v="1"/>
    <x v="14"/>
    <x v="1"/>
    <x v="1"/>
    <n v="1.6"/>
    <n v="1410"/>
    <s v="None"/>
    <n v="25.7"/>
    <n v="3.9E-2"/>
    <n v="6.44"/>
    <m/>
    <m/>
    <m/>
    <m/>
    <m/>
    <m/>
    <m/>
    <m/>
    <m/>
    <s v="DEER:Res:HVAC_Eff_AC"/>
    <s v="Annual"/>
    <n v="20"/>
    <m/>
  </r>
  <r>
    <x v="0"/>
    <x v="0"/>
    <s v="D20v0"/>
    <d v="2019-11-06T15:56:05"/>
    <x v="4"/>
    <x v="2"/>
    <x v="1"/>
    <x v="14"/>
    <x v="2"/>
    <x v="1"/>
    <n v="1.6"/>
    <n v="1410"/>
    <s v="None"/>
    <n v="95.2"/>
    <n v="4.1000000000000002E-2"/>
    <n v="0"/>
    <m/>
    <m/>
    <m/>
    <m/>
    <m/>
    <m/>
    <m/>
    <m/>
    <m/>
    <s v="DEER:Res:HVAC_Eff_AC"/>
    <s v="Annual"/>
    <n v="20"/>
    <m/>
  </r>
  <r>
    <x v="0"/>
    <x v="0"/>
    <s v="D20v0"/>
    <d v="2019-11-06T15:56:05"/>
    <x v="4"/>
    <x v="2"/>
    <x v="1"/>
    <x v="14"/>
    <x v="3"/>
    <x v="1"/>
    <n v="1.6"/>
    <n v="1410"/>
    <s v="None"/>
    <n v="4.5999999999999996"/>
    <n v="0"/>
    <n v="6.2"/>
    <m/>
    <m/>
    <m/>
    <m/>
    <m/>
    <m/>
    <m/>
    <m/>
    <m/>
    <s v="DEER:Res:HVAC_Eff_AC"/>
    <s v="Annual"/>
    <n v="20"/>
    <m/>
  </r>
  <r>
    <x v="0"/>
    <x v="0"/>
    <s v="D20v0"/>
    <d v="2019-11-06T15:56:05"/>
    <x v="4"/>
    <x v="3"/>
    <x v="1"/>
    <x v="14"/>
    <x v="1"/>
    <x v="1"/>
    <n v="2.21"/>
    <n v="1950"/>
    <s v="None"/>
    <n v="29.2"/>
    <n v="6.9500000000000006E-2"/>
    <n v="13.9"/>
    <m/>
    <m/>
    <m/>
    <m/>
    <m/>
    <m/>
    <m/>
    <m/>
    <m/>
    <s v="DEER:Res:HVAC_Eff_AC"/>
    <s v="Annual"/>
    <n v="20"/>
    <m/>
  </r>
  <r>
    <x v="0"/>
    <x v="0"/>
    <s v="D20v0"/>
    <d v="2019-11-06T15:56:05"/>
    <x v="4"/>
    <x v="3"/>
    <x v="1"/>
    <x v="14"/>
    <x v="2"/>
    <x v="1"/>
    <n v="2.21"/>
    <n v="1950"/>
    <s v="None"/>
    <n v="182"/>
    <n v="7.0000000000000007E-2"/>
    <n v="0"/>
    <m/>
    <m/>
    <m/>
    <m/>
    <m/>
    <m/>
    <m/>
    <m/>
    <m/>
    <s v="DEER:Res:HVAC_Eff_AC"/>
    <s v="Annual"/>
    <n v="20"/>
    <m/>
  </r>
  <r>
    <x v="0"/>
    <x v="0"/>
    <s v="D20v0"/>
    <d v="2019-11-06T15:56:05"/>
    <x v="4"/>
    <x v="3"/>
    <x v="1"/>
    <x v="14"/>
    <x v="3"/>
    <x v="1"/>
    <n v="2.21"/>
    <n v="1950"/>
    <s v="None"/>
    <n v="9.68"/>
    <n v="0"/>
    <n v="13.6"/>
    <m/>
    <m/>
    <m/>
    <m/>
    <m/>
    <m/>
    <m/>
    <m/>
    <m/>
    <s v="DEER:Res:HVAC_Eff_AC"/>
    <s v="Annual"/>
    <n v="20"/>
    <m/>
  </r>
  <r>
    <x v="1"/>
    <x v="0"/>
    <s v="D20v0"/>
    <d v="2019-11-06T15:56:05"/>
    <x v="4"/>
    <x v="0"/>
    <x v="1"/>
    <x v="14"/>
    <x v="1"/>
    <x v="1"/>
    <n v="3.5"/>
    <n v="1240"/>
    <s v="None"/>
    <n v="85"/>
    <n v="3.5700000000000003E-2"/>
    <n v="2.76"/>
    <m/>
    <m/>
    <m/>
    <m/>
    <m/>
    <m/>
    <m/>
    <m/>
    <m/>
    <s v="DEER:Res:HVAC_Eff_AC"/>
    <s v="Annual"/>
    <n v="20"/>
    <m/>
  </r>
  <r>
    <x v="1"/>
    <x v="0"/>
    <s v="D20v0"/>
    <d v="2019-11-06T15:56:05"/>
    <x v="4"/>
    <x v="0"/>
    <x v="1"/>
    <x v="14"/>
    <x v="2"/>
    <x v="1"/>
    <n v="3.5"/>
    <n v="1240"/>
    <s v="None"/>
    <n v="112"/>
    <n v="3.95E-2"/>
    <n v="0"/>
    <m/>
    <m/>
    <m/>
    <m/>
    <m/>
    <m/>
    <m/>
    <m/>
    <m/>
    <s v="DEER:Res:HVAC_Eff_AC"/>
    <s v="Annual"/>
    <n v="20"/>
    <m/>
  </r>
  <r>
    <x v="1"/>
    <x v="0"/>
    <s v="D20v0"/>
    <d v="2019-11-06T15:56:05"/>
    <x v="4"/>
    <x v="0"/>
    <x v="1"/>
    <x v="14"/>
    <x v="3"/>
    <x v="1"/>
    <n v="3.5"/>
    <n v="1240"/>
    <s v="None"/>
    <n v="1.6"/>
    <n v="0"/>
    <n v="2.48"/>
    <m/>
    <m/>
    <m/>
    <m/>
    <m/>
    <m/>
    <m/>
    <m/>
    <m/>
    <s v="DEER:Res:HVAC_Eff_AC"/>
    <s v="Annual"/>
    <n v="20"/>
    <m/>
  </r>
  <r>
    <x v="1"/>
    <x v="0"/>
    <s v="D20v0"/>
    <d v="2019-11-06T15:56:05"/>
    <x v="4"/>
    <x v="1"/>
    <x v="1"/>
    <x v="14"/>
    <x v="1"/>
    <x v="1"/>
    <n v="1"/>
    <n v="1070"/>
    <s v="None"/>
    <n v="2.7"/>
    <n v="5.4000000000000003E-3"/>
    <n v="0.64600000000000002"/>
    <m/>
    <m/>
    <m/>
    <m/>
    <m/>
    <m/>
    <m/>
    <m/>
    <m/>
    <s v="DEER:Res:HVAC_Eff_AC"/>
    <s v="Annual"/>
    <n v="20"/>
    <m/>
  </r>
  <r>
    <x v="1"/>
    <x v="0"/>
    <s v="D20v0"/>
    <d v="2019-11-06T15:56:05"/>
    <x v="4"/>
    <x v="1"/>
    <x v="1"/>
    <x v="14"/>
    <x v="2"/>
    <x v="1"/>
    <n v="1"/>
    <n v="1070"/>
    <s v="None"/>
    <n v="9.4"/>
    <n v="6.4000000000000003E-3"/>
    <n v="0"/>
    <m/>
    <m/>
    <m/>
    <m/>
    <m/>
    <m/>
    <m/>
    <m/>
    <m/>
    <s v="DEER:Res:HVAC_Eff_AC"/>
    <s v="Annual"/>
    <n v="20"/>
    <m/>
  </r>
  <r>
    <x v="1"/>
    <x v="0"/>
    <s v="D20v0"/>
    <d v="2019-11-06T15:56:05"/>
    <x v="4"/>
    <x v="1"/>
    <x v="1"/>
    <x v="14"/>
    <x v="3"/>
    <x v="1"/>
    <n v="1"/>
    <n v="1070"/>
    <s v="None"/>
    <n v="0.60799999999999998"/>
    <n v="0"/>
    <n v="0.59"/>
    <m/>
    <m/>
    <m/>
    <m/>
    <m/>
    <m/>
    <m/>
    <m/>
    <m/>
    <s v="DEER:Res:HVAC_Eff_AC"/>
    <s v="Annual"/>
    <n v="20"/>
    <m/>
  </r>
  <r>
    <x v="1"/>
    <x v="0"/>
    <s v="D20v0"/>
    <d v="2019-11-06T15:56:05"/>
    <x v="4"/>
    <x v="2"/>
    <x v="1"/>
    <x v="14"/>
    <x v="1"/>
    <x v="1"/>
    <n v="1.6"/>
    <n v="1410"/>
    <s v="None"/>
    <n v="12.8"/>
    <n v="1.7000000000000001E-2"/>
    <n v="2.67"/>
    <m/>
    <m/>
    <m/>
    <m/>
    <m/>
    <m/>
    <m/>
    <m/>
    <m/>
    <s v="DEER:Res:HVAC_Eff_AC"/>
    <s v="Annual"/>
    <n v="20"/>
    <m/>
  </r>
  <r>
    <x v="1"/>
    <x v="0"/>
    <s v="D20v0"/>
    <d v="2019-11-06T15:56:05"/>
    <x v="4"/>
    <x v="2"/>
    <x v="1"/>
    <x v="14"/>
    <x v="2"/>
    <x v="1"/>
    <n v="1.6"/>
    <n v="1410"/>
    <s v="None"/>
    <n v="41.5"/>
    <n v="1.7999999999999999E-2"/>
    <n v="0"/>
    <m/>
    <m/>
    <m/>
    <m/>
    <m/>
    <m/>
    <m/>
    <m/>
    <m/>
    <s v="DEER:Res:HVAC_Eff_AC"/>
    <s v="Annual"/>
    <n v="20"/>
    <m/>
  </r>
  <r>
    <x v="1"/>
    <x v="0"/>
    <s v="D20v0"/>
    <d v="2019-11-06T15:56:05"/>
    <x v="4"/>
    <x v="2"/>
    <x v="1"/>
    <x v="14"/>
    <x v="3"/>
    <x v="1"/>
    <n v="1.6"/>
    <n v="1410"/>
    <s v="None"/>
    <n v="1.9"/>
    <n v="0"/>
    <n v="2.57"/>
    <m/>
    <m/>
    <m/>
    <m/>
    <m/>
    <m/>
    <m/>
    <m/>
    <m/>
    <s v="DEER:Res:HVAC_Eff_AC"/>
    <s v="Annual"/>
    <n v="20"/>
    <m/>
  </r>
  <r>
    <x v="1"/>
    <x v="0"/>
    <s v="D20v0"/>
    <d v="2020-09-17T17:53:25"/>
    <x v="4"/>
    <x v="2"/>
    <x v="1"/>
    <x v="14"/>
    <x v="0"/>
    <x v="1"/>
    <n v="1.6"/>
    <n v="1410"/>
    <s v="None"/>
    <n v="10.7"/>
    <n v="8.0000000000000002E-3"/>
    <n v="2.5299999999999998"/>
    <m/>
    <m/>
    <m/>
    <m/>
    <m/>
    <m/>
    <m/>
    <m/>
    <m/>
    <s v="DEER:Res:HVAC_Eff_AC"/>
    <s v="Annual"/>
    <n v="20"/>
    <m/>
  </r>
  <r>
    <x v="1"/>
    <x v="0"/>
    <s v="D20v0"/>
    <d v="2019-11-06T15:56:05"/>
    <x v="4"/>
    <x v="3"/>
    <x v="1"/>
    <x v="14"/>
    <x v="1"/>
    <x v="1"/>
    <n v="2.21"/>
    <n v="1950"/>
    <s v="None"/>
    <n v="12.3"/>
    <n v="3.0800000000000001E-2"/>
    <n v="5.67"/>
    <m/>
    <m/>
    <m/>
    <m/>
    <m/>
    <m/>
    <m/>
    <m/>
    <m/>
    <s v="DEER:Res:HVAC_Eff_AC"/>
    <s v="Annual"/>
    <n v="20"/>
    <m/>
  </r>
  <r>
    <x v="1"/>
    <x v="0"/>
    <s v="D20v0"/>
    <d v="2019-11-06T15:56:05"/>
    <x v="4"/>
    <x v="3"/>
    <x v="1"/>
    <x v="14"/>
    <x v="2"/>
    <x v="1"/>
    <n v="2.21"/>
    <n v="1950"/>
    <s v="None"/>
    <n v="74.099999999999994"/>
    <n v="3.1E-2"/>
    <n v="0"/>
    <m/>
    <m/>
    <m/>
    <m/>
    <m/>
    <m/>
    <m/>
    <m/>
    <m/>
    <s v="DEER:Res:HVAC_Eff_AC"/>
    <s v="Annual"/>
    <n v="20"/>
    <m/>
  </r>
  <r>
    <x v="1"/>
    <x v="0"/>
    <s v="D20v0"/>
    <d v="2019-11-06T15:56:05"/>
    <x v="4"/>
    <x v="3"/>
    <x v="1"/>
    <x v="14"/>
    <x v="3"/>
    <x v="1"/>
    <n v="2.21"/>
    <n v="1950"/>
    <s v="None"/>
    <n v="3.94"/>
    <n v="0"/>
    <n v="5.53"/>
    <m/>
    <m/>
    <m/>
    <m/>
    <m/>
    <m/>
    <m/>
    <m/>
    <m/>
    <s v="DEER:Res:HVAC_Eff_AC"/>
    <s v="Annual"/>
    <n v="20"/>
    <m/>
  </r>
  <r>
    <x v="1"/>
    <x v="0"/>
    <s v="D20v0"/>
    <d v="2019-11-06T15:56:36"/>
    <x v="4"/>
    <x v="2"/>
    <x v="0"/>
    <x v="14"/>
    <x v="2"/>
    <x v="1"/>
    <n v="3"/>
    <n v="1560"/>
    <s v="None"/>
    <n v="46"/>
    <n v="0.02"/>
    <n v="0"/>
    <m/>
    <m/>
    <m/>
    <m/>
    <m/>
    <m/>
    <m/>
    <m/>
    <m/>
    <s v="DEER:Res:HVAC_Eff_AC"/>
    <s v="Annual"/>
    <n v="20"/>
    <m/>
  </r>
  <r>
    <x v="1"/>
    <x v="0"/>
    <s v="D20v0"/>
    <d v="2019-11-06T15:56:36"/>
    <x v="4"/>
    <x v="2"/>
    <x v="0"/>
    <x v="14"/>
    <x v="3"/>
    <x v="1"/>
    <n v="3"/>
    <n v="1560"/>
    <s v="None"/>
    <n v="2.2999999999999998"/>
    <n v="0"/>
    <n v="3.59"/>
    <m/>
    <m/>
    <m/>
    <m/>
    <m/>
    <m/>
    <m/>
    <m/>
    <m/>
    <s v="DEER:Res:HVAC_Eff_AC"/>
    <s v="Annual"/>
    <n v="20"/>
    <m/>
  </r>
  <r>
    <x v="0"/>
    <x v="0"/>
    <s v="D20v0"/>
    <d v="2019-11-06T15:57:21"/>
    <x v="4"/>
    <x v="0"/>
    <x v="0"/>
    <x v="7"/>
    <x v="1"/>
    <x v="1"/>
    <n v="3.5"/>
    <n v="1210"/>
    <s v="None"/>
    <n v="23.7"/>
    <n v="6.3100000000000003E-2"/>
    <n v="9.2899999999999991"/>
    <m/>
    <m/>
    <m/>
    <m/>
    <m/>
    <m/>
    <m/>
    <m/>
    <m/>
    <s v="DEER:Res:HVAC_Eff_AC"/>
    <s v="Annual"/>
    <n v="20"/>
    <m/>
  </r>
  <r>
    <x v="0"/>
    <x v="0"/>
    <s v="D20v0"/>
    <d v="2019-11-06T15:57:21"/>
    <x v="4"/>
    <x v="0"/>
    <x v="0"/>
    <x v="7"/>
    <x v="2"/>
    <x v="1"/>
    <n v="3.5"/>
    <n v="1210"/>
    <s v="None"/>
    <n v="91.7"/>
    <n v="7.4099999999999999E-2"/>
    <n v="0"/>
    <m/>
    <m/>
    <m/>
    <m/>
    <m/>
    <m/>
    <m/>
    <m/>
    <m/>
    <s v="DEER:Res:HVAC_Eff_AC"/>
    <s v="Annual"/>
    <n v="20"/>
    <m/>
  </r>
  <r>
    <x v="0"/>
    <x v="0"/>
    <s v="D20v0"/>
    <d v="2019-11-06T15:57:21"/>
    <x v="4"/>
    <x v="0"/>
    <x v="0"/>
    <x v="7"/>
    <x v="3"/>
    <x v="1"/>
    <n v="3.5"/>
    <n v="1210"/>
    <s v="None"/>
    <n v="5.21"/>
    <n v="0"/>
    <n v="8.39"/>
    <m/>
    <m/>
    <m/>
    <m/>
    <m/>
    <m/>
    <m/>
    <m/>
    <m/>
    <s v="DEER:Res:HVAC_Eff_AC"/>
    <s v="Annual"/>
    <n v="20"/>
    <m/>
  </r>
  <r>
    <x v="0"/>
    <x v="0"/>
    <s v="D20v0"/>
    <d v="2019-11-06T15:57:21"/>
    <x v="4"/>
    <x v="1"/>
    <x v="0"/>
    <x v="7"/>
    <x v="1"/>
    <x v="1"/>
    <n v="1.39"/>
    <n v="1080"/>
    <s v="None"/>
    <n v="2.86"/>
    <n v="4.9300000000000004E-3"/>
    <n v="2.41"/>
    <m/>
    <m/>
    <m/>
    <m/>
    <m/>
    <m/>
    <m/>
    <m/>
    <m/>
    <s v="DEER:Res:HVAC_Eff_AC"/>
    <s v="Annual"/>
    <n v="20"/>
    <m/>
  </r>
  <r>
    <x v="0"/>
    <x v="0"/>
    <s v="D20v0"/>
    <d v="2019-11-06T15:57:21"/>
    <x v="4"/>
    <x v="1"/>
    <x v="0"/>
    <x v="7"/>
    <x v="2"/>
    <x v="1"/>
    <n v="1.39"/>
    <n v="1080"/>
    <s v="None"/>
    <n v="22.1"/>
    <n v="4.9899999999999996E-3"/>
    <n v="0"/>
    <m/>
    <m/>
    <m/>
    <m/>
    <m/>
    <m/>
    <m/>
    <m/>
    <m/>
    <s v="DEER:Res:HVAC_Eff_AC"/>
    <s v="Annual"/>
    <n v="20"/>
    <m/>
  </r>
  <r>
    <x v="0"/>
    <x v="0"/>
    <s v="D20v0"/>
    <d v="2019-11-06T15:57:21"/>
    <x v="4"/>
    <x v="1"/>
    <x v="0"/>
    <x v="7"/>
    <x v="3"/>
    <x v="1"/>
    <n v="1.39"/>
    <n v="1080"/>
    <s v="None"/>
    <n v="1.93"/>
    <n v="0"/>
    <n v="2.33"/>
    <m/>
    <m/>
    <m/>
    <m/>
    <m/>
    <m/>
    <m/>
    <m/>
    <m/>
    <s v="DEER:Res:HVAC_Eff_AC"/>
    <s v="Annual"/>
    <n v="20"/>
    <m/>
  </r>
  <r>
    <x v="0"/>
    <x v="0"/>
    <s v="D20v0"/>
    <d v="2019-11-06T15:57:21"/>
    <x v="4"/>
    <x v="2"/>
    <x v="0"/>
    <x v="7"/>
    <x v="1"/>
    <x v="1"/>
    <n v="2.2000000000000002"/>
    <n v="1410"/>
    <s v="None"/>
    <n v="8"/>
    <n v="0.02"/>
    <n v="6.82"/>
    <m/>
    <m/>
    <m/>
    <m/>
    <m/>
    <m/>
    <m/>
    <m/>
    <m/>
    <s v="DEER:Res:HVAC_Eff_AC"/>
    <s v="Annual"/>
    <n v="20"/>
    <m/>
  </r>
  <r>
    <x v="0"/>
    <x v="0"/>
    <s v="D20v0"/>
    <d v="2019-11-06T15:57:21"/>
    <x v="4"/>
    <x v="2"/>
    <x v="0"/>
    <x v="7"/>
    <x v="2"/>
    <x v="1"/>
    <n v="2.2000000000000002"/>
    <n v="1410"/>
    <s v="None"/>
    <n v="62.2"/>
    <n v="2.1999999999999999E-2"/>
    <n v="0"/>
    <m/>
    <m/>
    <m/>
    <m/>
    <m/>
    <m/>
    <m/>
    <m/>
    <m/>
    <s v="DEER:Res:HVAC_Eff_AC"/>
    <s v="Annual"/>
    <n v="20"/>
    <m/>
  </r>
  <r>
    <x v="0"/>
    <x v="0"/>
    <s v="D20v0"/>
    <d v="2019-11-06T15:57:21"/>
    <x v="4"/>
    <x v="2"/>
    <x v="0"/>
    <x v="7"/>
    <x v="3"/>
    <x v="1"/>
    <n v="2.2000000000000002"/>
    <n v="1410"/>
    <s v="None"/>
    <n v="4.5999999999999996"/>
    <n v="0"/>
    <n v="6.69"/>
    <m/>
    <m/>
    <m/>
    <m/>
    <m/>
    <m/>
    <m/>
    <m/>
    <m/>
    <s v="DEER:Res:HVAC_Eff_AC"/>
    <s v="Annual"/>
    <n v="20"/>
    <m/>
  </r>
  <r>
    <x v="0"/>
    <x v="0"/>
    <s v="D20v0"/>
    <d v="2019-11-06T15:57:21"/>
    <x v="4"/>
    <x v="3"/>
    <x v="0"/>
    <x v="7"/>
    <x v="1"/>
    <x v="1"/>
    <n v="2.9"/>
    <n v="1690"/>
    <s v="None"/>
    <n v="11.8"/>
    <n v="3.1600000000000003E-2"/>
    <n v="10.4"/>
    <m/>
    <m/>
    <m/>
    <m/>
    <m/>
    <m/>
    <m/>
    <m/>
    <m/>
    <s v="DEER:Res:HVAC_Eff_AC"/>
    <s v="Annual"/>
    <n v="20"/>
    <m/>
  </r>
  <r>
    <x v="0"/>
    <x v="0"/>
    <s v="D20v0"/>
    <d v="2019-11-06T15:57:21"/>
    <x v="4"/>
    <x v="3"/>
    <x v="0"/>
    <x v="7"/>
    <x v="2"/>
    <x v="1"/>
    <n v="2.9"/>
    <n v="1690"/>
    <s v="None"/>
    <n v="94.2"/>
    <n v="3.4599999999999999E-2"/>
    <n v="0"/>
    <m/>
    <m/>
    <m/>
    <m/>
    <m/>
    <m/>
    <m/>
    <m/>
    <m/>
    <s v="DEER:Res:HVAC_Eff_AC"/>
    <s v="Annual"/>
    <n v="20"/>
    <m/>
  </r>
  <r>
    <x v="1"/>
    <x v="0"/>
    <s v="D20v0"/>
    <d v="2019-11-06T15:57:21"/>
    <x v="4"/>
    <x v="0"/>
    <x v="0"/>
    <x v="7"/>
    <x v="1"/>
    <x v="1"/>
    <n v="3.5"/>
    <n v="1210"/>
    <s v="None"/>
    <n v="11"/>
    <n v="2.9700000000000001E-2"/>
    <n v="4.24"/>
    <m/>
    <m/>
    <m/>
    <m/>
    <m/>
    <m/>
    <m/>
    <m/>
    <m/>
    <s v="DEER:Res:HVAC_Eff_AC"/>
    <s v="Annual"/>
    <n v="20"/>
    <m/>
  </r>
  <r>
    <x v="1"/>
    <x v="0"/>
    <s v="D20v0"/>
    <d v="2019-11-06T15:57:21"/>
    <x v="4"/>
    <x v="0"/>
    <x v="0"/>
    <x v="7"/>
    <x v="2"/>
    <x v="1"/>
    <n v="3.5"/>
    <n v="1210"/>
    <s v="None"/>
    <n v="42"/>
    <n v="3.56E-2"/>
    <n v="0"/>
    <m/>
    <m/>
    <m/>
    <m/>
    <m/>
    <m/>
    <m/>
    <m/>
    <m/>
    <s v="DEER:Res:HVAC_Eff_AC"/>
    <s v="Annual"/>
    <n v="20"/>
    <m/>
  </r>
  <r>
    <x v="1"/>
    <x v="0"/>
    <s v="D20v0"/>
    <d v="2019-11-06T15:57:21"/>
    <x v="4"/>
    <x v="0"/>
    <x v="0"/>
    <x v="7"/>
    <x v="3"/>
    <x v="1"/>
    <n v="3.5"/>
    <n v="1210"/>
    <s v="None"/>
    <n v="2.39"/>
    <n v="0"/>
    <n v="3.86"/>
    <m/>
    <m/>
    <m/>
    <m/>
    <m/>
    <m/>
    <m/>
    <m/>
    <m/>
    <s v="DEER:Res:HVAC_Eff_AC"/>
    <s v="Annual"/>
    <n v="20"/>
    <m/>
  </r>
  <r>
    <x v="1"/>
    <x v="0"/>
    <s v="D20v0"/>
    <d v="2019-11-06T15:57:21"/>
    <x v="4"/>
    <x v="1"/>
    <x v="0"/>
    <x v="7"/>
    <x v="1"/>
    <x v="1"/>
    <n v="1.39"/>
    <n v="1080"/>
    <s v="None"/>
    <n v="1.22"/>
    <n v="2.3400000000000001E-3"/>
    <n v="1.03"/>
    <m/>
    <m/>
    <m/>
    <m/>
    <m/>
    <m/>
    <m/>
    <m/>
    <m/>
    <s v="DEER:Res:HVAC_Eff_AC"/>
    <s v="Annual"/>
    <n v="20"/>
    <m/>
  </r>
  <r>
    <x v="1"/>
    <x v="0"/>
    <s v="D20v0"/>
    <d v="2019-11-06T15:57:21"/>
    <x v="4"/>
    <x v="1"/>
    <x v="0"/>
    <x v="7"/>
    <x v="2"/>
    <x v="1"/>
    <n v="1.39"/>
    <n v="1080"/>
    <s v="None"/>
    <n v="9.4600000000000009"/>
    <n v="2.3400000000000001E-3"/>
    <n v="0"/>
    <m/>
    <m/>
    <m/>
    <m/>
    <m/>
    <m/>
    <m/>
    <m/>
    <m/>
    <s v="DEER:Res:HVAC_Eff_AC"/>
    <s v="Annual"/>
    <n v="20"/>
    <m/>
  </r>
  <r>
    <x v="1"/>
    <x v="0"/>
    <s v="D20v0"/>
    <d v="2019-11-06T15:57:21"/>
    <x v="4"/>
    <x v="1"/>
    <x v="0"/>
    <x v="7"/>
    <x v="3"/>
    <x v="1"/>
    <n v="1.39"/>
    <n v="1080"/>
    <s v="None"/>
    <n v="0.82499999999999996"/>
    <n v="0"/>
    <n v="0.995"/>
    <m/>
    <m/>
    <m/>
    <m/>
    <m/>
    <m/>
    <m/>
    <m/>
    <m/>
    <s v="DEER:Res:HVAC_Eff_AC"/>
    <s v="Annual"/>
    <n v="20"/>
    <m/>
  </r>
  <r>
    <x v="1"/>
    <x v="0"/>
    <s v="D20v0"/>
    <d v="2019-11-06T15:57:21"/>
    <x v="4"/>
    <x v="3"/>
    <x v="0"/>
    <x v="7"/>
    <x v="1"/>
    <x v="1"/>
    <n v="2.9"/>
    <n v="1690"/>
    <s v="None"/>
    <n v="4.8600000000000003"/>
    <n v="1.3100000000000001E-2"/>
    <n v="4.2300000000000004"/>
    <m/>
    <m/>
    <m/>
    <m/>
    <m/>
    <m/>
    <m/>
    <m/>
    <m/>
    <s v="DEER:Res:HVAC_Eff_AC"/>
    <s v="Annual"/>
    <n v="20"/>
    <m/>
  </r>
  <r>
    <x v="1"/>
    <x v="0"/>
    <s v="D20v0"/>
    <d v="2019-11-06T15:57:21"/>
    <x v="4"/>
    <x v="3"/>
    <x v="0"/>
    <x v="7"/>
    <x v="2"/>
    <x v="1"/>
    <n v="2.9"/>
    <n v="1690"/>
    <s v="None"/>
    <n v="38.4"/>
    <n v="1.46E-2"/>
    <n v="0"/>
    <m/>
    <m/>
    <m/>
    <m/>
    <m/>
    <m/>
    <m/>
    <m/>
    <m/>
    <s v="DEER:Res:HVAC_Eff_AC"/>
    <s v="Annual"/>
    <n v="20"/>
    <m/>
  </r>
  <r>
    <x v="1"/>
    <x v="0"/>
    <s v="D20v0"/>
    <d v="2019-11-06T15:57:21"/>
    <x v="4"/>
    <x v="3"/>
    <x v="0"/>
    <x v="7"/>
    <x v="3"/>
    <x v="1"/>
    <n v="2.9"/>
    <n v="1690"/>
    <s v="None"/>
    <n v="2.76"/>
    <n v="0"/>
    <n v="4.16"/>
    <m/>
    <m/>
    <m/>
    <m/>
    <m/>
    <m/>
    <m/>
    <m/>
    <m/>
    <s v="DEER:Res:HVAC_Eff_AC"/>
    <s v="Annual"/>
    <n v="20"/>
    <m/>
  </r>
  <r>
    <x v="0"/>
    <x v="0"/>
    <s v="D20v0"/>
    <d v="2019-11-06T15:57:21"/>
    <x v="4"/>
    <x v="0"/>
    <x v="1"/>
    <x v="7"/>
    <x v="1"/>
    <x v="1"/>
    <n v="3.5"/>
    <n v="1240"/>
    <s v="None"/>
    <n v="141"/>
    <n v="3.7499999999999999E-2"/>
    <n v="5.8"/>
    <m/>
    <m/>
    <m/>
    <m/>
    <m/>
    <m/>
    <m/>
    <m/>
    <m/>
    <s v="DEER:Res:HVAC_Eff_AC"/>
    <s v="Annual"/>
    <n v="20"/>
    <m/>
  </r>
  <r>
    <x v="0"/>
    <x v="0"/>
    <s v="D20v0"/>
    <d v="2019-11-06T15:57:21"/>
    <x v="4"/>
    <x v="0"/>
    <x v="1"/>
    <x v="7"/>
    <x v="2"/>
    <x v="1"/>
    <n v="3.5"/>
    <n v="1240"/>
    <s v="None"/>
    <n v="185"/>
    <n v="4.2999999999999997E-2"/>
    <n v="0"/>
    <m/>
    <m/>
    <m/>
    <m/>
    <m/>
    <m/>
    <m/>
    <m/>
    <m/>
    <s v="DEER:Res:HVAC_Eff_AC"/>
    <s v="Annual"/>
    <n v="20"/>
    <m/>
  </r>
  <r>
    <x v="0"/>
    <x v="0"/>
    <s v="D20v0"/>
    <d v="2019-11-06T15:57:21"/>
    <x v="4"/>
    <x v="0"/>
    <x v="1"/>
    <x v="7"/>
    <x v="3"/>
    <x v="1"/>
    <n v="3.5"/>
    <n v="1240"/>
    <s v="None"/>
    <n v="3.36"/>
    <n v="0"/>
    <n v="5.23"/>
    <m/>
    <m/>
    <m/>
    <m/>
    <m/>
    <m/>
    <m/>
    <m/>
    <m/>
    <s v="DEER:Res:HVAC_Eff_AC"/>
    <s v="Annual"/>
    <n v="20"/>
    <m/>
  </r>
  <r>
    <x v="0"/>
    <x v="0"/>
    <s v="D20v0"/>
    <d v="2019-11-06T15:57:21"/>
    <x v="4"/>
    <x v="1"/>
    <x v="1"/>
    <x v="7"/>
    <x v="1"/>
    <x v="1"/>
    <n v="1"/>
    <n v="999"/>
    <s v="None"/>
    <n v="2.5299999999999998"/>
    <n v="3.9399999999999999E-3"/>
    <n v="1.84"/>
    <m/>
    <m/>
    <m/>
    <m/>
    <m/>
    <m/>
    <m/>
    <m/>
    <m/>
    <s v="DEER:Res:HVAC_Eff_AC"/>
    <s v="Annual"/>
    <n v="20"/>
    <m/>
  </r>
  <r>
    <x v="0"/>
    <x v="0"/>
    <s v="D20v0"/>
    <d v="2019-11-06T15:57:21"/>
    <x v="4"/>
    <x v="1"/>
    <x v="1"/>
    <x v="7"/>
    <x v="2"/>
    <x v="1"/>
    <n v="1"/>
    <n v="999"/>
    <s v="None"/>
    <n v="18.2"/>
    <n v="4.4200000000000003E-3"/>
    <n v="0"/>
    <m/>
    <m/>
    <m/>
    <m/>
    <m/>
    <m/>
    <m/>
    <m/>
    <m/>
    <s v="DEER:Res:HVAC_Eff_AC"/>
    <s v="Annual"/>
    <n v="20"/>
    <m/>
  </r>
  <r>
    <x v="0"/>
    <x v="0"/>
    <s v="D20v0"/>
    <d v="2019-11-06T15:57:21"/>
    <x v="4"/>
    <x v="1"/>
    <x v="1"/>
    <x v="7"/>
    <x v="3"/>
    <x v="1"/>
    <n v="1"/>
    <n v="999"/>
    <s v="None"/>
    <n v="1.68"/>
    <n v="0"/>
    <n v="1.77"/>
    <m/>
    <m/>
    <m/>
    <m/>
    <m/>
    <m/>
    <m/>
    <m/>
    <m/>
    <s v="DEER:Res:HVAC_Eff_AC"/>
    <s v="Annual"/>
    <n v="20"/>
    <m/>
  </r>
  <r>
    <x v="0"/>
    <x v="0"/>
    <s v="D20v0"/>
    <d v="2019-11-06T15:57:21"/>
    <x v="4"/>
    <x v="2"/>
    <x v="1"/>
    <x v="7"/>
    <x v="1"/>
    <x v="1"/>
    <n v="1.9"/>
    <n v="1510"/>
    <s v="None"/>
    <n v="6.7"/>
    <n v="1.2999999999999999E-2"/>
    <n v="4.4400000000000004"/>
    <m/>
    <m/>
    <m/>
    <m/>
    <m/>
    <m/>
    <m/>
    <m/>
    <m/>
    <s v="DEER:Res:HVAC_Eff_AC"/>
    <s v="Annual"/>
    <n v="20"/>
    <m/>
  </r>
  <r>
    <x v="0"/>
    <x v="0"/>
    <s v="D20v0"/>
    <d v="2019-11-06T15:57:21"/>
    <x v="4"/>
    <x v="2"/>
    <x v="1"/>
    <x v="7"/>
    <x v="2"/>
    <x v="1"/>
    <n v="1.9"/>
    <n v="1510"/>
    <s v="None"/>
    <n v="42.5"/>
    <n v="1.4E-2"/>
    <n v="0"/>
    <m/>
    <m/>
    <m/>
    <m/>
    <m/>
    <m/>
    <m/>
    <m/>
    <m/>
    <s v="DEER:Res:HVAC_Eff_AC"/>
    <s v="Annual"/>
    <n v="20"/>
    <m/>
  </r>
  <r>
    <x v="0"/>
    <x v="0"/>
    <s v="D20v0"/>
    <d v="2019-11-06T15:57:21"/>
    <x v="4"/>
    <x v="2"/>
    <x v="1"/>
    <x v="7"/>
    <x v="3"/>
    <x v="1"/>
    <n v="1.9"/>
    <n v="1510"/>
    <s v="None"/>
    <n v="3.1"/>
    <n v="0"/>
    <n v="4.3099999999999996"/>
    <m/>
    <m/>
    <m/>
    <m/>
    <m/>
    <m/>
    <m/>
    <m/>
    <m/>
    <s v="DEER:Res:HVAC_Eff_AC"/>
    <s v="Annual"/>
    <n v="20"/>
    <m/>
  </r>
  <r>
    <x v="0"/>
    <x v="0"/>
    <s v="D20v0"/>
    <d v="2019-11-06T15:57:21"/>
    <x v="4"/>
    <x v="3"/>
    <x v="1"/>
    <x v="7"/>
    <x v="1"/>
    <x v="1"/>
    <n v="3.23"/>
    <n v="2300"/>
    <s v="None"/>
    <n v="10.199999999999999"/>
    <n v="2.6800000000000001E-2"/>
    <n v="8.44"/>
    <m/>
    <m/>
    <m/>
    <m/>
    <m/>
    <m/>
    <m/>
    <m/>
    <m/>
    <s v="DEER:Res:HVAC_Eff_AC"/>
    <s v="Annual"/>
    <n v="20"/>
    <m/>
  </r>
  <r>
    <x v="0"/>
    <x v="0"/>
    <s v="D20v0"/>
    <d v="2019-11-06T15:57:21"/>
    <x v="4"/>
    <x v="3"/>
    <x v="1"/>
    <x v="7"/>
    <x v="2"/>
    <x v="1"/>
    <n v="3.23"/>
    <n v="2300"/>
    <s v="None"/>
    <n v="77"/>
    <n v="2.7199999999999998E-2"/>
    <n v="0"/>
    <m/>
    <m/>
    <m/>
    <m/>
    <m/>
    <m/>
    <m/>
    <m/>
    <m/>
    <s v="DEER:Res:HVAC_Eff_AC"/>
    <s v="Annual"/>
    <n v="20"/>
    <m/>
  </r>
  <r>
    <x v="0"/>
    <x v="0"/>
    <s v="D20v0"/>
    <d v="2019-11-06T15:57:21"/>
    <x v="4"/>
    <x v="3"/>
    <x v="1"/>
    <x v="7"/>
    <x v="3"/>
    <x v="1"/>
    <n v="3.23"/>
    <n v="2300"/>
    <s v="None"/>
    <n v="5.27"/>
    <n v="0"/>
    <n v="8.23"/>
    <m/>
    <m/>
    <m/>
    <m/>
    <m/>
    <m/>
    <m/>
    <m/>
    <m/>
    <s v="DEER:Res:HVAC_Eff_AC"/>
    <s v="Annual"/>
    <n v="20"/>
    <m/>
  </r>
  <r>
    <x v="1"/>
    <x v="0"/>
    <s v="D20v0"/>
    <d v="2019-11-06T15:57:21"/>
    <x v="4"/>
    <x v="0"/>
    <x v="1"/>
    <x v="7"/>
    <x v="1"/>
    <x v="1"/>
    <n v="3.5"/>
    <n v="1240"/>
    <s v="None"/>
    <n v="87.2"/>
    <n v="1.83E-2"/>
    <n v="2.65"/>
    <m/>
    <m/>
    <m/>
    <m/>
    <m/>
    <m/>
    <m/>
    <m/>
    <m/>
    <s v="DEER:Res:HVAC_Eff_AC"/>
    <s v="Annual"/>
    <n v="20"/>
    <m/>
  </r>
  <r>
    <x v="1"/>
    <x v="0"/>
    <s v="D20v0"/>
    <d v="2019-11-06T15:57:21"/>
    <x v="4"/>
    <x v="0"/>
    <x v="1"/>
    <x v="7"/>
    <x v="2"/>
    <x v="1"/>
    <n v="3.5"/>
    <n v="1240"/>
    <s v="None"/>
    <n v="107"/>
    <n v="2.1000000000000001E-2"/>
    <n v="0"/>
    <m/>
    <m/>
    <m/>
    <m/>
    <m/>
    <m/>
    <m/>
    <m/>
    <m/>
    <s v="DEER:Res:HVAC_Eff_AC"/>
    <s v="Annual"/>
    <n v="20"/>
    <m/>
  </r>
  <r>
    <x v="1"/>
    <x v="0"/>
    <s v="D20v0"/>
    <d v="2019-11-06T15:57:21"/>
    <x v="4"/>
    <x v="0"/>
    <x v="1"/>
    <x v="7"/>
    <x v="3"/>
    <x v="1"/>
    <n v="3.5"/>
    <n v="1240"/>
    <s v="None"/>
    <n v="1.55"/>
    <n v="0"/>
    <n v="2.41"/>
    <m/>
    <m/>
    <m/>
    <m/>
    <m/>
    <m/>
    <m/>
    <m/>
    <m/>
    <s v="DEER:Res:HVAC_Eff_AC"/>
    <s v="Annual"/>
    <n v="20"/>
    <m/>
  </r>
  <r>
    <x v="1"/>
    <x v="0"/>
    <s v="D20v0"/>
    <d v="2019-11-06T15:57:21"/>
    <x v="4"/>
    <x v="1"/>
    <x v="1"/>
    <x v="7"/>
    <x v="1"/>
    <x v="1"/>
    <n v="1"/>
    <n v="999"/>
    <s v="None"/>
    <n v="1.08"/>
    <n v="1.75E-3"/>
    <n v="0.78100000000000003"/>
    <m/>
    <m/>
    <m/>
    <m/>
    <m/>
    <m/>
    <m/>
    <m/>
    <m/>
    <s v="DEER:Res:HVAC_Eff_AC"/>
    <s v="Annual"/>
    <n v="20"/>
    <m/>
  </r>
  <r>
    <x v="1"/>
    <x v="0"/>
    <s v="D20v0"/>
    <d v="2019-11-06T15:57:21"/>
    <x v="4"/>
    <x v="1"/>
    <x v="1"/>
    <x v="7"/>
    <x v="2"/>
    <x v="1"/>
    <n v="1"/>
    <n v="999"/>
    <s v="None"/>
    <n v="7.76"/>
    <n v="2E-3"/>
    <n v="0"/>
    <m/>
    <m/>
    <m/>
    <m/>
    <m/>
    <m/>
    <m/>
    <m/>
    <m/>
    <s v="DEER:Res:HVAC_Eff_AC"/>
    <s v="Annual"/>
    <n v="20"/>
    <m/>
  </r>
  <r>
    <x v="1"/>
    <x v="0"/>
    <s v="D20v0"/>
    <d v="2019-11-06T15:57:21"/>
    <x v="4"/>
    <x v="1"/>
    <x v="1"/>
    <x v="7"/>
    <x v="3"/>
    <x v="1"/>
    <n v="1"/>
    <n v="999"/>
    <s v="None"/>
    <n v="0.71299999999999997"/>
    <n v="0"/>
    <n v="0.75"/>
    <m/>
    <m/>
    <m/>
    <m/>
    <m/>
    <m/>
    <m/>
    <m/>
    <m/>
    <s v="DEER:Res:HVAC_Eff_AC"/>
    <s v="Annual"/>
    <n v="20"/>
    <m/>
  </r>
  <r>
    <x v="1"/>
    <x v="0"/>
    <s v="D20v0"/>
    <d v="2019-11-06T15:57:21"/>
    <x v="4"/>
    <x v="2"/>
    <x v="1"/>
    <x v="7"/>
    <x v="1"/>
    <x v="1"/>
    <n v="1.9"/>
    <n v="1510"/>
    <s v="None"/>
    <n v="3"/>
    <n v="6.0000000000000001E-3"/>
    <n v="1.83"/>
    <m/>
    <m/>
    <m/>
    <m/>
    <m/>
    <m/>
    <m/>
    <m/>
    <m/>
    <s v="DEER:Res:HVAC_Eff_AC"/>
    <s v="Annual"/>
    <n v="20"/>
    <m/>
  </r>
  <r>
    <x v="1"/>
    <x v="0"/>
    <s v="D20v0"/>
    <d v="2019-11-06T15:57:21"/>
    <x v="4"/>
    <x v="2"/>
    <x v="1"/>
    <x v="7"/>
    <x v="2"/>
    <x v="1"/>
    <n v="1.9"/>
    <n v="1510"/>
    <s v="None"/>
    <n v="17.8"/>
    <n v="6.0000000000000001E-3"/>
    <n v="0"/>
    <m/>
    <m/>
    <m/>
    <m/>
    <m/>
    <m/>
    <m/>
    <m/>
    <m/>
    <s v="DEER:Res:HVAC_Eff_AC"/>
    <s v="Annual"/>
    <n v="20"/>
    <m/>
  </r>
  <r>
    <x v="1"/>
    <x v="0"/>
    <s v="D20v0"/>
    <d v="2019-11-06T15:57:21"/>
    <x v="4"/>
    <x v="2"/>
    <x v="1"/>
    <x v="7"/>
    <x v="3"/>
    <x v="1"/>
    <n v="1.9"/>
    <n v="1510"/>
    <s v="None"/>
    <n v="1.3"/>
    <n v="0"/>
    <n v="1.78"/>
    <m/>
    <m/>
    <m/>
    <m/>
    <m/>
    <m/>
    <m/>
    <m/>
    <m/>
    <s v="DEER:Res:HVAC_Eff_AC"/>
    <s v="Annual"/>
    <n v="20"/>
    <m/>
  </r>
  <r>
    <x v="1"/>
    <x v="0"/>
    <s v="D20v0"/>
    <d v="2019-11-06T15:57:21"/>
    <x v="4"/>
    <x v="3"/>
    <x v="1"/>
    <x v="7"/>
    <x v="1"/>
    <x v="1"/>
    <n v="3.23"/>
    <n v="2300"/>
    <s v="None"/>
    <n v="4.1900000000000004"/>
    <n v="1.1299999999999999E-2"/>
    <n v="3.44"/>
    <m/>
    <m/>
    <m/>
    <m/>
    <m/>
    <m/>
    <m/>
    <m/>
    <m/>
    <s v="DEER:Res:HVAC_Eff_AC"/>
    <s v="Annual"/>
    <n v="20"/>
    <m/>
  </r>
  <r>
    <x v="1"/>
    <x v="0"/>
    <s v="D20v0"/>
    <d v="2019-11-06T15:57:21"/>
    <x v="4"/>
    <x v="3"/>
    <x v="1"/>
    <x v="7"/>
    <x v="2"/>
    <x v="1"/>
    <n v="3.23"/>
    <n v="2300"/>
    <s v="None"/>
    <n v="31.3"/>
    <n v="1.14E-2"/>
    <n v="0"/>
    <m/>
    <m/>
    <m/>
    <m/>
    <m/>
    <m/>
    <m/>
    <m/>
    <m/>
    <s v="DEER:Res:HVAC_Eff_AC"/>
    <s v="Annual"/>
    <n v="20"/>
    <m/>
  </r>
  <r>
    <x v="1"/>
    <x v="0"/>
    <s v="D20v0"/>
    <d v="2019-11-06T15:57:21"/>
    <x v="4"/>
    <x v="3"/>
    <x v="1"/>
    <x v="7"/>
    <x v="3"/>
    <x v="1"/>
    <n v="3.23"/>
    <n v="2300"/>
    <s v="None"/>
    <n v="2.14"/>
    <n v="0"/>
    <n v="3.35"/>
    <m/>
    <m/>
    <m/>
    <m/>
    <m/>
    <m/>
    <m/>
    <m/>
    <m/>
    <s v="DEER:Res:HVAC_Eff_AC"/>
    <s v="Annual"/>
    <n v="20"/>
    <m/>
  </r>
  <r>
    <x v="0"/>
    <x v="0"/>
    <s v="D20v0"/>
    <d v="2019-01-09T08:56:43"/>
    <x v="0"/>
    <x v="0"/>
    <x v="0"/>
    <x v="16"/>
    <x v="1"/>
    <x v="1"/>
    <n v="3.5"/>
    <n v="1210"/>
    <s v="None"/>
    <n v="9.3000000000000007"/>
    <n v="0"/>
    <n v="11.8"/>
    <m/>
    <m/>
    <m/>
    <m/>
    <m/>
    <m/>
    <m/>
    <m/>
    <m/>
    <s v="DEER:Res:HVAC_Eff_AC"/>
    <s v="Annual"/>
    <n v="20"/>
    <m/>
  </r>
  <r>
    <x v="0"/>
    <x v="0"/>
    <s v="D20v0"/>
    <d v="2019-01-09T08:56:43"/>
    <x v="0"/>
    <x v="0"/>
    <x v="0"/>
    <x v="16"/>
    <x v="2"/>
    <x v="1"/>
    <n v="3.5"/>
    <n v="1210"/>
    <s v="None"/>
    <n v="105"/>
    <n v="0"/>
    <n v="0"/>
    <m/>
    <m/>
    <m/>
    <m/>
    <m/>
    <m/>
    <m/>
    <m/>
    <m/>
    <s v="DEER:Res:HVAC_Eff_AC"/>
    <s v="Annual"/>
    <n v="20"/>
    <m/>
  </r>
  <r>
    <x v="0"/>
    <x v="0"/>
    <s v="D20v0"/>
    <d v="2019-01-09T08:56:43"/>
    <x v="0"/>
    <x v="0"/>
    <x v="0"/>
    <x v="16"/>
    <x v="3"/>
    <x v="1"/>
    <n v="3.5"/>
    <n v="1210"/>
    <s v="None"/>
    <n v="6.61"/>
    <n v="0"/>
    <n v="10.6"/>
    <m/>
    <m/>
    <m/>
    <m/>
    <m/>
    <m/>
    <m/>
    <m/>
    <m/>
    <s v="DEER:Res:HVAC_Eff_AC"/>
    <s v="Annual"/>
    <n v="20"/>
    <m/>
  </r>
  <r>
    <x v="0"/>
    <x v="0"/>
    <s v="D20v0"/>
    <d v="2019-01-09T08:56:43"/>
    <x v="0"/>
    <x v="0"/>
    <x v="0"/>
    <x v="16"/>
    <x v="0"/>
    <x v="0"/>
    <n v="3.5"/>
    <n v="1210"/>
    <s v="None"/>
    <n v="8.6300000000000008"/>
    <n v="0"/>
    <n v="10.5"/>
    <m/>
    <m/>
    <m/>
    <m/>
    <m/>
    <m/>
    <m/>
    <m/>
    <m/>
    <s v="DEER:Res:HVAC_Eff_AC"/>
    <s v="Annual"/>
    <n v="20"/>
    <m/>
  </r>
  <r>
    <x v="0"/>
    <x v="0"/>
    <s v="D20v0"/>
    <d v="2019-01-09T08:56:43"/>
    <x v="0"/>
    <x v="0"/>
    <x v="0"/>
    <x v="14"/>
    <x v="1"/>
    <x v="1"/>
    <n v="3.5"/>
    <n v="1210"/>
    <s v="None"/>
    <n v="36.200000000000003"/>
    <n v="0.104"/>
    <n v="12.1"/>
    <m/>
    <m/>
    <m/>
    <m/>
    <m/>
    <m/>
    <m/>
    <m/>
    <m/>
    <s v="DEER:Res:HVAC_Eff_AC"/>
    <s v="Annual"/>
    <n v="20"/>
    <m/>
  </r>
  <r>
    <x v="0"/>
    <x v="0"/>
    <s v="D20v0"/>
    <d v="2019-01-09T08:56:43"/>
    <x v="0"/>
    <x v="0"/>
    <x v="0"/>
    <x v="14"/>
    <x v="2"/>
    <x v="1"/>
    <n v="3.5"/>
    <n v="1210"/>
    <s v="None"/>
    <n v="154"/>
    <n v="0.115"/>
    <n v="0"/>
    <m/>
    <m/>
    <m/>
    <m/>
    <m/>
    <m/>
    <m/>
    <m/>
    <m/>
    <s v="DEER:Res:HVAC_Eff_AC"/>
    <s v="Annual"/>
    <n v="20"/>
    <m/>
  </r>
  <r>
    <x v="0"/>
    <x v="0"/>
    <s v="D20v0"/>
    <d v="2019-01-09T08:56:43"/>
    <x v="0"/>
    <x v="0"/>
    <x v="0"/>
    <x v="14"/>
    <x v="3"/>
    <x v="1"/>
    <n v="3.5"/>
    <n v="1210"/>
    <s v="None"/>
    <n v="6.69"/>
    <n v="0"/>
    <n v="10.7"/>
    <m/>
    <m/>
    <m/>
    <m/>
    <m/>
    <m/>
    <m/>
    <m/>
    <m/>
    <s v="DEER:Res:HVAC_Eff_AC"/>
    <s v="Annual"/>
    <n v="20"/>
    <m/>
  </r>
  <r>
    <x v="0"/>
    <x v="0"/>
    <s v="D20v0"/>
    <d v="2019-01-09T08:56:43"/>
    <x v="0"/>
    <x v="0"/>
    <x v="0"/>
    <x v="14"/>
    <x v="0"/>
    <x v="0"/>
    <n v="3.5"/>
    <n v="1210"/>
    <s v="None"/>
    <n v="47.5"/>
    <n v="9.74E-2"/>
    <n v="10.6"/>
    <m/>
    <m/>
    <m/>
    <m/>
    <m/>
    <m/>
    <m/>
    <m/>
    <m/>
    <s v="DEER:Res:HVAC_Eff_AC"/>
    <s v="Annual"/>
    <n v="20"/>
    <m/>
  </r>
  <r>
    <x v="0"/>
    <x v="0"/>
    <s v="D20v0"/>
    <d v="2019-01-09T08:56:43"/>
    <x v="0"/>
    <x v="0"/>
    <x v="0"/>
    <x v="7"/>
    <x v="1"/>
    <x v="1"/>
    <n v="3.5"/>
    <n v="1210"/>
    <s v="None"/>
    <n v="23.7"/>
    <n v="6.3100000000000003E-2"/>
    <n v="9.2899999999999991"/>
    <m/>
    <m/>
    <m/>
    <m/>
    <m/>
    <m/>
    <m/>
    <m/>
    <m/>
    <s v="DEER:Res:HVAC_Eff_AC"/>
    <s v="Annual"/>
    <n v="20"/>
    <m/>
  </r>
  <r>
    <x v="0"/>
    <x v="0"/>
    <s v="D20v0"/>
    <d v="2019-01-09T08:56:43"/>
    <x v="0"/>
    <x v="0"/>
    <x v="0"/>
    <x v="7"/>
    <x v="2"/>
    <x v="1"/>
    <n v="3.5"/>
    <n v="1210"/>
    <s v="None"/>
    <n v="91.7"/>
    <n v="7.4099999999999999E-2"/>
    <n v="0"/>
    <m/>
    <m/>
    <m/>
    <m/>
    <m/>
    <m/>
    <m/>
    <m/>
    <m/>
    <s v="DEER:Res:HVAC_Eff_AC"/>
    <s v="Annual"/>
    <n v="20"/>
    <m/>
  </r>
  <r>
    <x v="0"/>
    <x v="0"/>
    <s v="D20v0"/>
    <d v="2019-01-09T08:56:43"/>
    <x v="0"/>
    <x v="0"/>
    <x v="0"/>
    <x v="7"/>
    <x v="3"/>
    <x v="1"/>
    <n v="3.5"/>
    <n v="1210"/>
    <s v="None"/>
    <n v="5.21"/>
    <n v="0"/>
    <n v="8.39"/>
    <m/>
    <m/>
    <m/>
    <m/>
    <m/>
    <m/>
    <m/>
    <m/>
    <m/>
    <s v="DEER:Res:HVAC_Eff_AC"/>
    <s v="Annual"/>
    <n v="20"/>
    <m/>
  </r>
  <r>
    <x v="0"/>
    <x v="0"/>
    <s v="D20v0"/>
    <d v="2019-01-09T08:56:43"/>
    <x v="0"/>
    <x v="0"/>
    <x v="0"/>
    <x v="7"/>
    <x v="0"/>
    <x v="0"/>
    <n v="3.5"/>
    <n v="1210"/>
    <s v="None"/>
    <n v="21.2"/>
    <n v="3.8100000000000002E-2"/>
    <n v="8.23"/>
    <m/>
    <m/>
    <m/>
    <m/>
    <m/>
    <m/>
    <m/>
    <m/>
    <m/>
    <s v="DEER:Res:HVAC_Eff_AC"/>
    <s v="Annual"/>
    <n v="20"/>
    <m/>
  </r>
  <r>
    <x v="0"/>
    <x v="0"/>
    <s v="D20v0"/>
    <d v="2019-01-09T08:56:43"/>
    <x v="0"/>
    <x v="0"/>
    <x v="0"/>
    <x v="0"/>
    <x v="1"/>
    <x v="1"/>
    <n v="3.5"/>
    <n v="1210"/>
    <s v="None"/>
    <n v="58.7"/>
    <n v="0.11600000000000001"/>
    <n v="7.99"/>
    <m/>
    <m/>
    <m/>
    <m/>
    <m/>
    <m/>
    <m/>
    <m/>
    <m/>
    <s v="DEER:Res:HVAC_Eff_AC"/>
    <s v="Annual"/>
    <n v="20"/>
    <m/>
  </r>
  <r>
    <x v="0"/>
    <x v="0"/>
    <s v="D20v0"/>
    <d v="2019-01-09T08:56:43"/>
    <x v="0"/>
    <x v="0"/>
    <x v="0"/>
    <x v="0"/>
    <x v="2"/>
    <x v="1"/>
    <n v="3.5"/>
    <n v="1210"/>
    <s v="None"/>
    <n v="144"/>
    <n v="0.125"/>
    <n v="0"/>
    <m/>
    <m/>
    <m/>
    <m/>
    <m/>
    <m/>
    <m/>
    <m/>
    <m/>
    <s v="DEER:Res:HVAC_Eff_AC"/>
    <s v="Annual"/>
    <n v="20"/>
    <m/>
  </r>
  <r>
    <x v="0"/>
    <x v="0"/>
    <s v="D20v0"/>
    <d v="2019-01-09T08:56:43"/>
    <x v="0"/>
    <x v="0"/>
    <x v="0"/>
    <x v="0"/>
    <x v="3"/>
    <x v="1"/>
    <n v="3.5"/>
    <n v="1210"/>
    <s v="None"/>
    <n v="4.4400000000000004"/>
    <n v="0"/>
    <n v="7.08"/>
    <m/>
    <m/>
    <m/>
    <m/>
    <m/>
    <m/>
    <m/>
    <m/>
    <m/>
    <s v="DEER:Res:HVAC_Eff_AC"/>
    <s v="Annual"/>
    <n v="20"/>
    <m/>
  </r>
  <r>
    <x v="0"/>
    <x v="0"/>
    <s v="D20v0"/>
    <d v="2019-01-09T08:56:43"/>
    <x v="0"/>
    <x v="1"/>
    <x v="0"/>
    <x v="16"/>
    <x v="1"/>
    <x v="1"/>
    <n v="1.06"/>
    <n v="1050"/>
    <s v="None"/>
    <n v="3.97"/>
    <n v="0"/>
    <n v="3.69"/>
    <m/>
    <m/>
    <m/>
    <m/>
    <m/>
    <m/>
    <m/>
    <m/>
    <m/>
    <s v="DEER:Res:HVAC_Eff_AC"/>
    <s v="Annual"/>
    <n v="20"/>
    <m/>
  </r>
  <r>
    <x v="0"/>
    <x v="0"/>
    <s v="D20v0"/>
    <d v="2019-01-09T08:56:43"/>
    <x v="0"/>
    <x v="1"/>
    <x v="0"/>
    <x v="16"/>
    <x v="2"/>
    <x v="1"/>
    <n v="1.06"/>
    <n v="1050"/>
    <s v="None"/>
    <n v="39.1"/>
    <n v="0"/>
    <n v="0"/>
    <m/>
    <m/>
    <m/>
    <m/>
    <m/>
    <m/>
    <m/>
    <m/>
    <m/>
    <s v="DEER:Res:HVAC_Eff_AC"/>
    <s v="Annual"/>
    <n v="20"/>
    <m/>
  </r>
  <r>
    <x v="0"/>
    <x v="0"/>
    <s v="D20v0"/>
    <d v="2019-01-09T08:56:43"/>
    <x v="0"/>
    <x v="1"/>
    <x v="0"/>
    <x v="16"/>
    <x v="3"/>
    <x v="1"/>
    <n v="1.06"/>
    <n v="1050"/>
    <s v="None"/>
    <n v="3.31"/>
    <n v="0"/>
    <n v="3.46"/>
    <m/>
    <m/>
    <m/>
    <m/>
    <m/>
    <m/>
    <m/>
    <m/>
    <m/>
    <s v="DEER:Res:HVAC_Eff_AC"/>
    <s v="Annual"/>
    <n v="20"/>
    <m/>
  </r>
  <r>
    <x v="0"/>
    <x v="0"/>
    <s v="D20v0"/>
    <d v="2019-01-09T08:56:43"/>
    <x v="0"/>
    <x v="1"/>
    <x v="0"/>
    <x v="16"/>
    <x v="0"/>
    <x v="0"/>
    <n v="1.06"/>
    <n v="1050"/>
    <s v="None"/>
    <n v="3.49"/>
    <n v="0"/>
    <n v="3.45"/>
    <m/>
    <m/>
    <m/>
    <m/>
    <m/>
    <m/>
    <m/>
    <m/>
    <m/>
    <s v="DEER:Res:HVAC_Eff_AC"/>
    <s v="Annual"/>
    <n v="20"/>
    <m/>
  </r>
  <r>
    <x v="0"/>
    <x v="0"/>
    <s v="D20v0"/>
    <d v="2019-01-09T08:56:43"/>
    <x v="0"/>
    <x v="1"/>
    <x v="0"/>
    <x v="14"/>
    <x v="1"/>
    <x v="1"/>
    <n v="1.48"/>
    <n v="1080"/>
    <s v="None"/>
    <n v="6.61"/>
    <n v="1.5599999999999999E-2"/>
    <n v="2.29"/>
    <m/>
    <m/>
    <m/>
    <m/>
    <m/>
    <m/>
    <m/>
    <m/>
    <m/>
    <s v="DEER:Res:HVAC_Eff_AC"/>
    <s v="Annual"/>
    <n v="20"/>
    <m/>
  </r>
  <r>
    <x v="0"/>
    <x v="0"/>
    <s v="D20v0"/>
    <d v="2019-01-09T08:56:43"/>
    <x v="0"/>
    <x v="1"/>
    <x v="0"/>
    <x v="14"/>
    <x v="2"/>
    <x v="1"/>
    <n v="1.48"/>
    <n v="1080"/>
    <s v="None"/>
    <n v="30.1"/>
    <n v="1.6500000000000001E-2"/>
    <n v="0"/>
    <m/>
    <m/>
    <m/>
    <m/>
    <m/>
    <m/>
    <m/>
    <m/>
    <m/>
    <s v="DEER:Res:HVAC_Eff_AC"/>
    <s v="Annual"/>
    <n v="20"/>
    <m/>
  </r>
  <r>
    <x v="0"/>
    <x v="0"/>
    <s v="D20v0"/>
    <d v="2019-01-09T08:56:43"/>
    <x v="0"/>
    <x v="1"/>
    <x v="0"/>
    <x v="14"/>
    <x v="3"/>
    <x v="1"/>
    <n v="1.48"/>
    <n v="1080"/>
    <s v="None"/>
    <n v="1.81"/>
    <n v="0"/>
    <n v="2.21"/>
    <m/>
    <m/>
    <m/>
    <m/>
    <m/>
    <m/>
    <m/>
    <m/>
    <m/>
    <s v="DEER:Res:HVAC_Eff_AC"/>
    <s v="Annual"/>
    <n v="20"/>
    <m/>
  </r>
  <r>
    <x v="0"/>
    <x v="0"/>
    <s v="D20v0"/>
    <d v="2019-01-09T08:56:43"/>
    <x v="0"/>
    <x v="1"/>
    <x v="0"/>
    <x v="14"/>
    <x v="0"/>
    <x v="0"/>
    <n v="1.48"/>
    <n v="1080"/>
    <s v="None"/>
    <n v="5.0199999999999996"/>
    <n v="6.4999999999999997E-3"/>
    <n v="2.13"/>
    <m/>
    <m/>
    <m/>
    <m/>
    <m/>
    <m/>
    <m/>
    <m/>
    <m/>
    <s v="DEER:Res:HVAC_Eff_AC"/>
    <s v="Annual"/>
    <n v="20"/>
    <m/>
  </r>
  <r>
    <x v="0"/>
    <x v="0"/>
    <s v="D20v0"/>
    <d v="2019-01-09T08:56:43"/>
    <x v="0"/>
    <x v="1"/>
    <x v="0"/>
    <x v="7"/>
    <x v="1"/>
    <x v="1"/>
    <n v="1.39"/>
    <n v="1080"/>
    <s v="None"/>
    <n v="2.86"/>
    <n v="4.9300000000000004E-3"/>
    <n v="2.41"/>
    <m/>
    <m/>
    <m/>
    <m/>
    <m/>
    <m/>
    <m/>
    <m/>
    <m/>
    <s v="DEER:Res:HVAC_Eff_AC"/>
    <s v="Annual"/>
    <n v="20"/>
    <m/>
  </r>
  <r>
    <x v="0"/>
    <x v="0"/>
    <s v="D20v0"/>
    <d v="2019-01-09T08:56:43"/>
    <x v="0"/>
    <x v="1"/>
    <x v="0"/>
    <x v="7"/>
    <x v="2"/>
    <x v="1"/>
    <n v="1.39"/>
    <n v="1080"/>
    <s v="None"/>
    <n v="22.1"/>
    <n v="4.9899999999999996E-3"/>
    <n v="0"/>
    <m/>
    <m/>
    <m/>
    <m/>
    <m/>
    <m/>
    <m/>
    <m/>
    <m/>
    <s v="DEER:Res:HVAC_Eff_AC"/>
    <s v="Annual"/>
    <n v="20"/>
    <m/>
  </r>
  <r>
    <x v="0"/>
    <x v="0"/>
    <s v="D20v0"/>
    <d v="2019-01-09T08:56:43"/>
    <x v="0"/>
    <x v="1"/>
    <x v="0"/>
    <x v="7"/>
    <x v="3"/>
    <x v="1"/>
    <n v="1.39"/>
    <n v="1080"/>
    <s v="None"/>
    <n v="1.93"/>
    <n v="0"/>
    <n v="2.33"/>
    <m/>
    <m/>
    <m/>
    <m/>
    <m/>
    <m/>
    <m/>
    <m/>
    <m/>
    <s v="DEER:Res:HVAC_Eff_AC"/>
    <s v="Annual"/>
    <n v="20"/>
    <m/>
  </r>
  <r>
    <x v="0"/>
    <x v="0"/>
    <s v="D20v0"/>
    <d v="2019-01-09T08:56:43"/>
    <x v="0"/>
    <x v="1"/>
    <x v="0"/>
    <x v="7"/>
    <x v="0"/>
    <x v="0"/>
    <n v="1.39"/>
    <n v="1080"/>
    <s v="None"/>
    <n v="2.23"/>
    <n v="4.4000000000000002E-4"/>
    <n v="2.31"/>
    <m/>
    <m/>
    <m/>
    <m/>
    <m/>
    <m/>
    <m/>
    <m/>
    <m/>
    <s v="DEER:Res:HVAC_Eff_AC"/>
    <s v="Annual"/>
    <n v="20"/>
    <m/>
  </r>
  <r>
    <x v="0"/>
    <x v="0"/>
    <s v="D20v0"/>
    <d v="2019-01-09T08:56:43"/>
    <x v="0"/>
    <x v="1"/>
    <x v="0"/>
    <x v="0"/>
    <x v="1"/>
    <x v="1"/>
    <n v="1.36"/>
    <n v="1090"/>
    <s v="None"/>
    <n v="7.31"/>
    <n v="1.5299999999999999E-2"/>
    <n v="1.86"/>
    <m/>
    <m/>
    <m/>
    <m/>
    <m/>
    <m/>
    <m/>
    <m/>
    <m/>
    <s v="DEER:Res:HVAC_Eff_AC"/>
    <s v="Annual"/>
    <n v="20"/>
    <m/>
  </r>
  <r>
    <x v="0"/>
    <x v="0"/>
    <s v="D20v0"/>
    <d v="2019-01-09T08:56:43"/>
    <x v="0"/>
    <x v="1"/>
    <x v="0"/>
    <x v="0"/>
    <x v="2"/>
    <x v="1"/>
    <n v="1.36"/>
    <n v="1090"/>
    <s v="None"/>
    <n v="27.5"/>
    <n v="1.6199999999999999E-2"/>
    <n v="0"/>
    <m/>
    <m/>
    <m/>
    <m/>
    <m/>
    <m/>
    <m/>
    <m/>
    <m/>
    <s v="DEER:Res:HVAC_Eff_AC"/>
    <s v="Annual"/>
    <n v="20"/>
    <m/>
  </r>
  <r>
    <x v="0"/>
    <x v="0"/>
    <s v="D20v0"/>
    <d v="2019-01-09T08:56:43"/>
    <x v="0"/>
    <x v="1"/>
    <x v="0"/>
    <x v="0"/>
    <x v="3"/>
    <x v="1"/>
    <n v="1.36"/>
    <n v="1090"/>
    <s v="None"/>
    <n v="1.51"/>
    <n v="0"/>
    <n v="1.79"/>
    <m/>
    <m/>
    <m/>
    <m/>
    <m/>
    <m/>
    <m/>
    <m/>
    <m/>
    <s v="DEER:Res:HVAC_Eff_AC"/>
    <s v="Annual"/>
    <n v="20"/>
    <m/>
  </r>
  <r>
    <x v="0"/>
    <x v="0"/>
    <s v="D20v0"/>
    <d v="2019-01-09T08:56:43"/>
    <x v="0"/>
    <x v="1"/>
    <x v="0"/>
    <x v="0"/>
    <x v="0"/>
    <x v="0"/>
    <n v="1.36"/>
    <n v="1090"/>
    <s v="None"/>
    <n v="5.19"/>
    <n v="6.7999999999999996E-3"/>
    <n v="1.71"/>
    <m/>
    <m/>
    <m/>
    <m/>
    <m/>
    <m/>
    <m/>
    <m/>
    <m/>
    <s v="DEER:Res:HVAC_Eff_AC"/>
    <s v="Annual"/>
    <n v="20"/>
    <m/>
  </r>
  <r>
    <x v="0"/>
    <x v="0"/>
    <s v="D20v0"/>
    <d v="2019-01-09T08:56:43"/>
    <x v="0"/>
    <x v="1"/>
    <x v="0"/>
    <x v="1"/>
    <x v="1"/>
    <x v="1"/>
    <n v="1.39"/>
    <n v="1060"/>
    <s v="None"/>
    <n v="2.46"/>
    <n v="1.7700000000000001E-3"/>
    <n v="2.2999999999999998"/>
    <m/>
    <m/>
    <m/>
    <m/>
    <m/>
    <m/>
    <m/>
    <m/>
    <m/>
    <s v="DEER:Res:HVAC_Eff_AC"/>
    <s v="Annual"/>
    <n v="20"/>
    <m/>
  </r>
  <r>
    <x v="0"/>
    <x v="0"/>
    <s v="D20v0"/>
    <d v="2019-01-09T08:56:43"/>
    <x v="0"/>
    <x v="1"/>
    <x v="0"/>
    <x v="1"/>
    <x v="2"/>
    <x v="1"/>
    <n v="1.39"/>
    <n v="1060"/>
    <s v="None"/>
    <n v="23.4"/>
    <n v="1.3500000000000001E-3"/>
    <n v="0"/>
    <m/>
    <m/>
    <m/>
    <m/>
    <m/>
    <m/>
    <m/>
    <m/>
    <m/>
    <s v="DEER:Res:HVAC_Eff_AC"/>
    <s v="Annual"/>
    <n v="20"/>
    <m/>
  </r>
  <r>
    <x v="0"/>
    <x v="0"/>
    <s v="D20v0"/>
    <d v="2019-01-09T08:56:43"/>
    <x v="0"/>
    <x v="1"/>
    <x v="0"/>
    <x v="1"/>
    <x v="3"/>
    <x v="1"/>
    <n v="1.39"/>
    <n v="1060"/>
    <s v="None"/>
    <n v="1.86"/>
    <n v="0"/>
    <n v="2.2200000000000002"/>
    <m/>
    <m/>
    <m/>
    <m/>
    <m/>
    <m/>
    <m/>
    <m/>
    <m/>
    <s v="DEER:Res:HVAC_Eff_AC"/>
    <s v="Annual"/>
    <n v="20"/>
    <m/>
  </r>
  <r>
    <x v="0"/>
    <x v="0"/>
    <s v="D20v0"/>
    <d v="2019-01-09T08:56:43"/>
    <x v="0"/>
    <x v="1"/>
    <x v="0"/>
    <x v="1"/>
    <x v="0"/>
    <x v="0"/>
    <n v="1.39"/>
    <n v="1060"/>
    <s v="None"/>
    <n v="2.84"/>
    <n v="5.2999999999999998E-4"/>
    <n v="2.16"/>
    <m/>
    <m/>
    <m/>
    <m/>
    <m/>
    <m/>
    <m/>
    <m/>
    <m/>
    <s v="DEER:Res:HVAC_Eff_AC"/>
    <s v="Annual"/>
    <n v="20"/>
    <m/>
  </r>
  <r>
    <x v="0"/>
    <x v="0"/>
    <s v="D20v0"/>
    <d v="2019-01-09T08:56:43"/>
    <x v="0"/>
    <x v="1"/>
    <x v="0"/>
    <x v="2"/>
    <x v="1"/>
    <x v="1"/>
    <n v="1.85"/>
    <n v="1120"/>
    <s v="None"/>
    <n v="14.7"/>
    <n v="2.29E-2"/>
    <n v="2.0699999999999998"/>
    <m/>
    <m/>
    <m/>
    <m/>
    <m/>
    <m/>
    <m/>
    <m/>
    <m/>
    <s v="DEER:Res:HVAC_Eff_AC"/>
    <s v="Annual"/>
    <n v="20"/>
    <m/>
  </r>
  <r>
    <x v="0"/>
    <x v="0"/>
    <s v="D20v0"/>
    <d v="2019-01-09T08:56:43"/>
    <x v="0"/>
    <x v="1"/>
    <x v="0"/>
    <x v="2"/>
    <x v="2"/>
    <x v="1"/>
    <n v="1.85"/>
    <n v="1120"/>
    <s v="None"/>
    <n v="34.299999999999997"/>
    <n v="2.35E-2"/>
    <n v="0"/>
    <m/>
    <m/>
    <m/>
    <m/>
    <m/>
    <m/>
    <m/>
    <m/>
    <m/>
    <s v="DEER:Res:HVAC_Eff_AC"/>
    <s v="Annual"/>
    <n v="20"/>
    <m/>
  </r>
  <r>
    <x v="0"/>
    <x v="0"/>
    <s v="D20v0"/>
    <d v="2019-01-09T08:56:43"/>
    <x v="0"/>
    <x v="1"/>
    <x v="0"/>
    <x v="2"/>
    <x v="3"/>
    <x v="1"/>
    <n v="1.85"/>
    <n v="1120"/>
    <s v="None"/>
    <n v="1.51"/>
    <n v="0"/>
    <n v="2.0099999999999998"/>
    <m/>
    <m/>
    <m/>
    <m/>
    <m/>
    <m/>
    <m/>
    <m/>
    <m/>
    <s v="DEER:Res:HVAC_Eff_AC"/>
    <s v="Annual"/>
    <n v="20"/>
    <m/>
  </r>
  <r>
    <x v="0"/>
    <x v="0"/>
    <s v="D20v0"/>
    <d v="2019-01-09T08:56:43"/>
    <x v="0"/>
    <x v="1"/>
    <x v="0"/>
    <x v="2"/>
    <x v="0"/>
    <x v="0"/>
    <n v="1.85"/>
    <n v="1120"/>
    <s v="None"/>
    <n v="16.7"/>
    <n v="2.24E-2"/>
    <n v="1.82"/>
    <m/>
    <m/>
    <m/>
    <m/>
    <m/>
    <m/>
    <m/>
    <m/>
    <m/>
    <s v="DEER:Res:HVAC_Eff_AC"/>
    <s v="Annual"/>
    <n v="20"/>
    <m/>
  </r>
  <r>
    <x v="0"/>
    <x v="0"/>
    <s v="D20v0"/>
    <d v="2019-01-09T08:56:43"/>
    <x v="0"/>
    <x v="1"/>
    <x v="0"/>
    <x v="3"/>
    <x v="1"/>
    <x v="1"/>
    <n v="1.7"/>
    <n v="1120"/>
    <s v="None"/>
    <n v="12.1"/>
    <n v="1.9599999999999999E-2"/>
    <n v="2.31"/>
    <m/>
    <m/>
    <m/>
    <m/>
    <m/>
    <m/>
    <m/>
    <m/>
    <m/>
    <s v="DEER:Res:HVAC_Eff_AC"/>
    <s v="Annual"/>
    <n v="20"/>
    <m/>
  </r>
  <r>
    <x v="0"/>
    <x v="0"/>
    <s v="D20v0"/>
    <d v="2019-01-09T08:56:43"/>
    <x v="0"/>
    <x v="1"/>
    <x v="0"/>
    <x v="3"/>
    <x v="2"/>
    <x v="1"/>
    <n v="1.7"/>
    <n v="1120"/>
    <s v="None"/>
    <n v="34.6"/>
    <n v="2.0899999999999998E-2"/>
    <n v="0"/>
    <m/>
    <m/>
    <m/>
    <m/>
    <m/>
    <m/>
    <m/>
    <m/>
    <m/>
    <s v="DEER:Res:HVAC_Eff_AC"/>
    <s v="Annual"/>
    <n v="20"/>
    <m/>
  </r>
  <r>
    <x v="0"/>
    <x v="0"/>
    <s v="D20v0"/>
    <d v="2019-01-09T08:56:43"/>
    <x v="0"/>
    <x v="1"/>
    <x v="0"/>
    <x v="3"/>
    <x v="3"/>
    <x v="1"/>
    <n v="1.7"/>
    <n v="1120"/>
    <s v="None"/>
    <n v="1.73"/>
    <n v="0"/>
    <n v="2.23"/>
    <m/>
    <m/>
    <m/>
    <m/>
    <m/>
    <m/>
    <m/>
    <m/>
    <m/>
    <s v="DEER:Res:HVAC_Eff_AC"/>
    <s v="Annual"/>
    <n v="20"/>
    <m/>
  </r>
  <r>
    <x v="0"/>
    <x v="0"/>
    <s v="D20v0"/>
    <d v="2019-01-09T08:56:43"/>
    <x v="0"/>
    <x v="1"/>
    <x v="0"/>
    <x v="3"/>
    <x v="0"/>
    <x v="0"/>
    <n v="1.7"/>
    <n v="1120"/>
    <s v="None"/>
    <n v="13.4"/>
    <n v="1.7500000000000002E-2"/>
    <n v="2.04"/>
    <m/>
    <m/>
    <m/>
    <m/>
    <m/>
    <m/>
    <m/>
    <m/>
    <m/>
    <s v="DEER:Res:HVAC_Eff_AC"/>
    <s v="Annual"/>
    <n v="20"/>
    <m/>
  </r>
  <r>
    <x v="0"/>
    <x v="0"/>
    <s v="D20v0"/>
    <d v="2019-01-09T08:56:43"/>
    <x v="0"/>
    <x v="1"/>
    <x v="0"/>
    <x v="4"/>
    <x v="1"/>
    <x v="1"/>
    <n v="1.73"/>
    <n v="1110"/>
    <s v="None"/>
    <n v="18.7"/>
    <n v="1.89E-2"/>
    <n v="2.41"/>
    <m/>
    <m/>
    <m/>
    <m/>
    <m/>
    <m/>
    <m/>
    <m/>
    <m/>
    <s v="DEER:Res:HVAC_Eff_AC"/>
    <s v="Annual"/>
    <n v="20"/>
    <m/>
  </r>
  <r>
    <x v="0"/>
    <x v="0"/>
    <s v="D20v0"/>
    <d v="2019-01-09T08:56:43"/>
    <x v="0"/>
    <x v="1"/>
    <x v="0"/>
    <x v="4"/>
    <x v="2"/>
    <x v="1"/>
    <n v="1.73"/>
    <n v="1110"/>
    <s v="None"/>
    <n v="41.5"/>
    <n v="1.9699999999999999E-2"/>
    <n v="0"/>
    <m/>
    <m/>
    <m/>
    <m/>
    <m/>
    <m/>
    <m/>
    <m/>
    <m/>
    <s v="DEER:Res:HVAC_Eff_AC"/>
    <s v="Annual"/>
    <n v="20"/>
    <m/>
  </r>
  <r>
    <x v="0"/>
    <x v="0"/>
    <s v="D20v0"/>
    <d v="2019-01-09T08:56:43"/>
    <x v="0"/>
    <x v="1"/>
    <x v="0"/>
    <x v="4"/>
    <x v="3"/>
    <x v="1"/>
    <n v="1.73"/>
    <n v="1110"/>
    <s v="None"/>
    <n v="1.78"/>
    <n v="0"/>
    <n v="2.34"/>
    <m/>
    <m/>
    <m/>
    <m/>
    <m/>
    <m/>
    <m/>
    <m/>
    <m/>
    <s v="DEER:Res:HVAC_Eff_AC"/>
    <s v="Annual"/>
    <n v="20"/>
    <m/>
  </r>
  <r>
    <x v="0"/>
    <x v="0"/>
    <s v="D20v0"/>
    <d v="2019-01-09T08:56:43"/>
    <x v="0"/>
    <x v="1"/>
    <x v="0"/>
    <x v="4"/>
    <x v="0"/>
    <x v="0"/>
    <n v="1.73"/>
    <n v="1110"/>
    <s v="None"/>
    <n v="21"/>
    <n v="1.84E-2"/>
    <n v="2.11"/>
    <m/>
    <m/>
    <m/>
    <m/>
    <m/>
    <m/>
    <m/>
    <m/>
    <m/>
    <s v="DEER:Res:HVAC_Eff_AC"/>
    <s v="Annual"/>
    <n v="20"/>
    <m/>
  </r>
  <r>
    <x v="0"/>
    <x v="0"/>
    <s v="D20v0"/>
    <d v="2019-01-09T08:56:43"/>
    <x v="0"/>
    <x v="1"/>
    <x v="0"/>
    <x v="5"/>
    <x v="1"/>
    <x v="1"/>
    <n v="1.52"/>
    <n v="1130"/>
    <s v="None"/>
    <n v="14.4"/>
    <n v="1.4E-2"/>
    <n v="3.96"/>
    <m/>
    <m/>
    <m/>
    <m/>
    <m/>
    <m/>
    <m/>
    <m/>
    <m/>
    <s v="DEER:Res:HVAC_Eff_AC"/>
    <s v="Annual"/>
    <n v="20"/>
    <m/>
  </r>
  <r>
    <x v="0"/>
    <x v="0"/>
    <s v="D20v0"/>
    <d v="2019-01-09T08:56:43"/>
    <x v="0"/>
    <x v="1"/>
    <x v="0"/>
    <x v="5"/>
    <x v="2"/>
    <x v="1"/>
    <n v="1.52"/>
    <n v="1130"/>
    <s v="None"/>
    <n v="67.2"/>
    <n v="1.5100000000000001E-2"/>
    <n v="0"/>
    <m/>
    <m/>
    <m/>
    <m/>
    <m/>
    <m/>
    <m/>
    <m/>
    <m/>
    <s v="DEER:Res:HVAC_Eff_AC"/>
    <s v="Annual"/>
    <n v="20"/>
    <m/>
  </r>
  <r>
    <x v="0"/>
    <x v="0"/>
    <s v="D20v0"/>
    <d v="2019-01-09T08:56:43"/>
    <x v="0"/>
    <x v="1"/>
    <x v="0"/>
    <x v="5"/>
    <x v="3"/>
    <x v="1"/>
    <n v="1.52"/>
    <n v="1130"/>
    <s v="None"/>
    <n v="3.09"/>
    <n v="0"/>
    <n v="3.81"/>
    <m/>
    <m/>
    <m/>
    <m/>
    <m/>
    <m/>
    <m/>
    <m/>
    <m/>
    <s v="DEER:Res:HVAC_Eff_AC"/>
    <s v="Annual"/>
    <n v="20"/>
    <m/>
  </r>
  <r>
    <x v="0"/>
    <x v="0"/>
    <s v="D20v0"/>
    <d v="2019-01-09T08:56:43"/>
    <x v="0"/>
    <x v="2"/>
    <x v="0"/>
    <x v="16"/>
    <x v="1"/>
    <x v="1"/>
    <n v="1.9"/>
    <n v="1620"/>
    <s v="None"/>
    <n v="10.9"/>
    <n v="0"/>
    <n v="13.3"/>
    <m/>
    <m/>
    <m/>
    <m/>
    <m/>
    <m/>
    <m/>
    <m/>
    <m/>
    <s v="DEER:Res:HVAC_Eff_AC"/>
    <s v="Annual"/>
    <n v="20"/>
    <m/>
  </r>
  <r>
    <x v="0"/>
    <x v="0"/>
    <s v="D20v0"/>
    <d v="2019-01-09T08:56:43"/>
    <x v="0"/>
    <x v="2"/>
    <x v="0"/>
    <x v="16"/>
    <x v="2"/>
    <x v="1"/>
    <n v="1.9"/>
    <n v="1620"/>
    <s v="None"/>
    <n v="146"/>
    <n v="0"/>
    <n v="0"/>
    <m/>
    <m/>
    <m/>
    <m/>
    <m/>
    <m/>
    <m/>
    <m/>
    <m/>
    <s v="DEER:Res:HVAC_Eff_AC"/>
    <s v="Annual"/>
    <n v="20"/>
    <m/>
  </r>
  <r>
    <x v="0"/>
    <x v="0"/>
    <s v="D20v0"/>
    <d v="2019-01-09T08:56:43"/>
    <x v="0"/>
    <x v="2"/>
    <x v="0"/>
    <x v="16"/>
    <x v="3"/>
    <x v="1"/>
    <n v="1.9"/>
    <n v="1620"/>
    <s v="None"/>
    <n v="9.8000000000000007"/>
    <n v="0"/>
    <n v="13"/>
    <m/>
    <m/>
    <m/>
    <m/>
    <m/>
    <m/>
    <m/>
    <m/>
    <m/>
    <s v="DEER:Res:HVAC_Eff_AC"/>
    <s v="Annual"/>
    <n v="20"/>
    <m/>
  </r>
  <r>
    <x v="0"/>
    <x v="0"/>
    <s v="D20v0"/>
    <d v="2019-01-09T08:56:43"/>
    <x v="0"/>
    <x v="2"/>
    <x v="0"/>
    <x v="16"/>
    <x v="0"/>
    <x v="0"/>
    <n v="1.9"/>
    <n v="1620"/>
    <s v="None"/>
    <n v="10.1"/>
    <n v="0"/>
    <n v="13"/>
    <m/>
    <m/>
    <m/>
    <m/>
    <m/>
    <m/>
    <m/>
    <m/>
    <m/>
    <s v="DEER:Res:HVAC_Eff_AC"/>
    <s v="Annual"/>
    <n v="20"/>
    <m/>
  </r>
  <r>
    <x v="0"/>
    <x v="0"/>
    <s v="D20v0"/>
    <d v="2019-01-09T08:56:43"/>
    <x v="0"/>
    <x v="2"/>
    <x v="0"/>
    <x v="14"/>
    <x v="1"/>
    <x v="1"/>
    <n v="3"/>
    <n v="1560"/>
    <s v="None"/>
    <n v="14.2"/>
    <n v="4.3999999999999997E-2"/>
    <n v="8.9700000000000006"/>
    <m/>
    <m/>
    <m/>
    <m/>
    <m/>
    <m/>
    <m/>
    <m/>
    <m/>
    <s v="DEER:Res:HVAC_Eff_AC"/>
    <s v="Annual"/>
    <n v="20"/>
    <m/>
  </r>
  <r>
    <x v="0"/>
    <x v="0"/>
    <s v="D20v0"/>
    <d v="2019-01-09T08:56:43"/>
    <x v="0"/>
    <x v="2"/>
    <x v="0"/>
    <x v="14"/>
    <x v="2"/>
    <x v="1"/>
    <n v="3"/>
    <n v="1560"/>
    <s v="None"/>
    <n v="112"/>
    <n v="4.5999999999999999E-2"/>
    <n v="0"/>
    <m/>
    <m/>
    <m/>
    <m/>
    <m/>
    <m/>
    <m/>
    <m/>
    <m/>
    <s v="DEER:Res:HVAC_Eff_AC"/>
    <s v="Annual"/>
    <n v="20"/>
    <m/>
  </r>
  <r>
    <x v="0"/>
    <x v="0"/>
    <s v="D20v0"/>
    <d v="2019-01-09T08:56:43"/>
    <x v="0"/>
    <x v="2"/>
    <x v="0"/>
    <x v="14"/>
    <x v="3"/>
    <x v="1"/>
    <n v="3"/>
    <n v="1560"/>
    <s v="None"/>
    <n v="5.7"/>
    <n v="0"/>
    <n v="8.69"/>
    <m/>
    <m/>
    <m/>
    <m/>
    <m/>
    <m/>
    <m/>
    <m/>
    <m/>
    <s v="DEER:Res:HVAC_Eff_AC"/>
    <s v="Annual"/>
    <n v="20"/>
    <m/>
  </r>
  <r>
    <x v="0"/>
    <x v="0"/>
    <s v="D20v0"/>
    <d v="2019-01-09T08:56:43"/>
    <x v="0"/>
    <x v="2"/>
    <x v="0"/>
    <x v="14"/>
    <x v="0"/>
    <x v="0"/>
    <n v="3"/>
    <n v="1560"/>
    <s v="None"/>
    <n v="13"/>
    <n v="2.1000000000000001E-2"/>
    <n v="8.57"/>
    <m/>
    <m/>
    <m/>
    <m/>
    <m/>
    <m/>
    <m/>
    <m/>
    <m/>
    <s v="DEER:Res:HVAC_Eff_AC"/>
    <s v="Annual"/>
    <n v="20"/>
    <m/>
  </r>
  <r>
    <x v="0"/>
    <x v="0"/>
    <s v="D20v0"/>
    <d v="2019-01-09T08:56:43"/>
    <x v="0"/>
    <x v="2"/>
    <x v="0"/>
    <x v="7"/>
    <x v="1"/>
    <x v="1"/>
    <n v="2.2000000000000002"/>
    <n v="1410"/>
    <s v="None"/>
    <n v="8"/>
    <n v="0.02"/>
    <n v="6.82"/>
    <m/>
    <m/>
    <m/>
    <m/>
    <m/>
    <m/>
    <m/>
    <m/>
    <m/>
    <s v="DEER:Res:HVAC_Eff_AC"/>
    <s v="Annual"/>
    <n v="20"/>
    <m/>
  </r>
  <r>
    <x v="0"/>
    <x v="0"/>
    <s v="D20v0"/>
    <d v="2019-01-09T08:56:43"/>
    <x v="0"/>
    <x v="2"/>
    <x v="0"/>
    <x v="7"/>
    <x v="2"/>
    <x v="1"/>
    <n v="2.2000000000000002"/>
    <n v="1410"/>
    <s v="None"/>
    <n v="62.2"/>
    <n v="2.1999999999999999E-2"/>
    <n v="0"/>
    <m/>
    <m/>
    <m/>
    <m/>
    <m/>
    <m/>
    <m/>
    <m/>
    <m/>
    <s v="DEER:Res:HVAC_Eff_AC"/>
    <s v="Annual"/>
    <n v="20"/>
    <m/>
  </r>
  <r>
    <x v="0"/>
    <x v="0"/>
    <s v="D20v0"/>
    <d v="2019-01-09T08:56:43"/>
    <x v="0"/>
    <x v="2"/>
    <x v="0"/>
    <x v="7"/>
    <x v="3"/>
    <x v="1"/>
    <n v="2.2000000000000002"/>
    <n v="1410"/>
    <s v="None"/>
    <n v="4.5999999999999996"/>
    <n v="0"/>
    <n v="6.69"/>
    <m/>
    <m/>
    <m/>
    <m/>
    <m/>
    <m/>
    <m/>
    <m/>
    <m/>
    <s v="DEER:Res:HVAC_Eff_AC"/>
    <s v="Annual"/>
    <n v="20"/>
    <m/>
  </r>
  <r>
    <x v="0"/>
    <x v="0"/>
    <s v="D20v0"/>
    <d v="2019-01-09T08:56:43"/>
    <x v="0"/>
    <x v="2"/>
    <x v="0"/>
    <x v="7"/>
    <x v="0"/>
    <x v="0"/>
    <n v="2.2000000000000002"/>
    <n v="1410"/>
    <s v="None"/>
    <n v="5.6"/>
    <n v="3.0000000000000001E-3"/>
    <n v="6.65"/>
    <m/>
    <m/>
    <m/>
    <m/>
    <m/>
    <m/>
    <m/>
    <m/>
    <m/>
    <s v="DEER:Res:HVAC_Eff_AC"/>
    <s v="Annual"/>
    <n v="20"/>
    <m/>
  </r>
  <r>
    <x v="0"/>
    <x v="0"/>
    <s v="D20v0"/>
    <d v="2019-01-09T08:56:43"/>
    <x v="0"/>
    <x v="2"/>
    <x v="0"/>
    <x v="0"/>
    <x v="1"/>
    <x v="1"/>
    <n v="2.2999999999999998"/>
    <n v="1450"/>
    <s v="None"/>
    <n v="21.1"/>
    <n v="4.4999999999999998E-2"/>
    <n v="6.14"/>
    <m/>
    <m/>
    <m/>
    <m/>
    <m/>
    <m/>
    <m/>
    <m/>
    <m/>
    <s v="DEER:Res:HVAC_Eff_AC"/>
    <s v="Annual"/>
    <n v="20"/>
    <m/>
  </r>
  <r>
    <x v="0"/>
    <x v="0"/>
    <s v="D20v0"/>
    <d v="2019-01-09T08:56:43"/>
    <x v="0"/>
    <x v="2"/>
    <x v="0"/>
    <x v="0"/>
    <x v="2"/>
    <x v="1"/>
    <n v="2.2999999999999998"/>
    <n v="1450"/>
    <s v="None"/>
    <n v="88.3"/>
    <n v="4.7E-2"/>
    <n v="0"/>
    <m/>
    <m/>
    <m/>
    <m/>
    <m/>
    <m/>
    <m/>
    <m/>
    <m/>
    <s v="DEER:Res:HVAC_Eff_AC"/>
    <s v="Annual"/>
    <n v="20"/>
    <m/>
  </r>
  <r>
    <x v="0"/>
    <x v="0"/>
    <s v="D20v0"/>
    <d v="2019-01-09T08:56:43"/>
    <x v="0"/>
    <x v="2"/>
    <x v="0"/>
    <x v="0"/>
    <x v="3"/>
    <x v="1"/>
    <n v="2.2999999999999998"/>
    <n v="1450"/>
    <s v="None"/>
    <n v="4.2"/>
    <n v="0"/>
    <n v="6"/>
    <m/>
    <m/>
    <m/>
    <m/>
    <m/>
    <m/>
    <m/>
    <m/>
    <m/>
    <s v="DEER:Res:HVAC_Eff_AC"/>
    <s v="Annual"/>
    <n v="20"/>
    <m/>
  </r>
  <r>
    <x v="0"/>
    <x v="0"/>
    <s v="D20v0"/>
    <d v="2019-01-09T08:56:43"/>
    <x v="0"/>
    <x v="2"/>
    <x v="0"/>
    <x v="0"/>
    <x v="0"/>
    <x v="0"/>
    <n v="2.2999999999999998"/>
    <n v="1450"/>
    <s v="None"/>
    <n v="15.1"/>
    <n v="2.3E-2"/>
    <n v="5.87"/>
    <m/>
    <m/>
    <m/>
    <m/>
    <m/>
    <m/>
    <m/>
    <m/>
    <m/>
    <s v="DEER:Res:HVAC_Eff_AC"/>
    <s v="Annual"/>
    <n v="20"/>
    <m/>
  </r>
  <r>
    <x v="0"/>
    <x v="0"/>
    <s v="D20v0"/>
    <d v="2019-01-09T08:56:43"/>
    <x v="0"/>
    <x v="2"/>
    <x v="0"/>
    <x v="1"/>
    <x v="1"/>
    <x v="1"/>
    <n v="2.8"/>
    <n v="1540"/>
    <s v="None"/>
    <n v="10.199999999999999"/>
    <n v="2.3E-2"/>
    <n v="9.61"/>
    <m/>
    <m/>
    <m/>
    <m/>
    <m/>
    <m/>
    <m/>
    <m/>
    <m/>
    <s v="DEER:Res:HVAC_Eff_AC"/>
    <s v="Annual"/>
    <n v="20"/>
    <m/>
  </r>
  <r>
    <x v="0"/>
    <x v="0"/>
    <s v="D20v0"/>
    <d v="2019-01-09T08:56:43"/>
    <x v="0"/>
    <x v="2"/>
    <x v="0"/>
    <x v="1"/>
    <x v="2"/>
    <x v="1"/>
    <n v="2.8"/>
    <n v="1540"/>
    <s v="None"/>
    <n v="95.7"/>
    <n v="2.4E-2"/>
    <n v="0"/>
    <m/>
    <m/>
    <m/>
    <m/>
    <m/>
    <m/>
    <m/>
    <m/>
    <m/>
    <s v="DEER:Res:HVAC_Eff_AC"/>
    <s v="Annual"/>
    <n v="20"/>
    <m/>
  </r>
  <r>
    <x v="0"/>
    <x v="0"/>
    <s v="D20v0"/>
    <d v="2019-01-09T08:56:43"/>
    <x v="0"/>
    <x v="2"/>
    <x v="0"/>
    <x v="1"/>
    <x v="3"/>
    <x v="1"/>
    <n v="2.8"/>
    <n v="1540"/>
    <s v="None"/>
    <n v="6.1"/>
    <n v="0"/>
    <n v="9.31"/>
    <m/>
    <m/>
    <m/>
    <m/>
    <m/>
    <m/>
    <m/>
    <m/>
    <m/>
    <s v="DEER:Res:HVAC_Eff_AC"/>
    <s v="Annual"/>
    <n v="20"/>
    <m/>
  </r>
  <r>
    <x v="0"/>
    <x v="0"/>
    <s v="D20v0"/>
    <d v="2019-01-09T08:56:43"/>
    <x v="0"/>
    <x v="2"/>
    <x v="0"/>
    <x v="1"/>
    <x v="0"/>
    <x v="0"/>
    <n v="2.8"/>
    <n v="1540"/>
    <s v="None"/>
    <n v="8"/>
    <n v="4.0000000000000001E-3"/>
    <n v="9.24"/>
    <m/>
    <m/>
    <m/>
    <m/>
    <m/>
    <m/>
    <m/>
    <m/>
    <m/>
    <s v="DEER:Res:HVAC_Eff_AC"/>
    <s v="Annual"/>
    <n v="20"/>
    <m/>
  </r>
  <r>
    <x v="0"/>
    <x v="0"/>
    <s v="D20v0"/>
    <d v="2019-01-09T08:56:43"/>
    <x v="0"/>
    <x v="2"/>
    <x v="0"/>
    <x v="3"/>
    <x v="2"/>
    <x v="1"/>
    <n v="3"/>
    <n v="1500"/>
    <s v="None"/>
    <n v="109"/>
    <n v="7.2999999999999995E-2"/>
    <n v="0"/>
    <m/>
    <m/>
    <m/>
    <m/>
    <m/>
    <m/>
    <m/>
    <m/>
    <m/>
    <s v="DEER:Res:HVAC_Eff_AC"/>
    <s v="Annual"/>
    <n v="20"/>
    <m/>
  </r>
  <r>
    <x v="0"/>
    <x v="0"/>
    <s v="D20v0"/>
    <d v="2019-01-09T08:56:43"/>
    <x v="0"/>
    <x v="2"/>
    <x v="0"/>
    <x v="3"/>
    <x v="3"/>
    <x v="1"/>
    <n v="3"/>
    <n v="1500"/>
    <s v="None"/>
    <n v="4.4000000000000004"/>
    <n v="0"/>
    <n v="6.85"/>
    <m/>
    <m/>
    <m/>
    <m/>
    <m/>
    <m/>
    <m/>
    <m/>
    <m/>
    <s v="DEER:Res:HVAC_Eff_AC"/>
    <s v="Annual"/>
    <n v="20"/>
    <m/>
  </r>
  <r>
    <x v="0"/>
    <x v="0"/>
    <s v="D20v0"/>
    <d v="2019-01-09T08:56:43"/>
    <x v="0"/>
    <x v="2"/>
    <x v="0"/>
    <x v="3"/>
    <x v="0"/>
    <x v="0"/>
    <n v="3"/>
    <n v="1500"/>
    <s v="None"/>
    <n v="34.6"/>
    <n v="6.0999999999999999E-2"/>
    <n v="6.63"/>
    <m/>
    <m/>
    <m/>
    <m/>
    <m/>
    <m/>
    <m/>
    <m/>
    <m/>
    <s v="DEER:Res:HVAC_Eff_AC"/>
    <s v="Annual"/>
    <n v="20"/>
    <m/>
  </r>
  <r>
    <x v="0"/>
    <x v="0"/>
    <s v="D20v0"/>
    <d v="2019-01-09T08:56:43"/>
    <x v="0"/>
    <x v="2"/>
    <x v="0"/>
    <x v="4"/>
    <x v="1"/>
    <x v="1"/>
    <n v="3.1"/>
    <n v="1500"/>
    <s v="None"/>
    <n v="62.5"/>
    <n v="7.0000000000000007E-2"/>
    <n v="6.66"/>
    <m/>
    <m/>
    <m/>
    <m/>
    <m/>
    <m/>
    <m/>
    <m/>
    <m/>
    <s v="DEER:Res:HVAC_Eff_AC"/>
    <s v="Annual"/>
    <n v="20"/>
    <m/>
  </r>
  <r>
    <x v="0"/>
    <x v="0"/>
    <s v="D20v0"/>
    <d v="2019-01-09T08:56:43"/>
    <x v="0"/>
    <x v="2"/>
    <x v="0"/>
    <x v="4"/>
    <x v="2"/>
    <x v="1"/>
    <n v="3.1"/>
    <n v="1500"/>
    <s v="None"/>
    <n v="136"/>
    <n v="7.6999999999999999E-2"/>
    <n v="0"/>
    <m/>
    <m/>
    <m/>
    <m/>
    <m/>
    <m/>
    <m/>
    <m/>
    <m/>
    <s v="DEER:Res:HVAC_Eff_AC"/>
    <s v="Annual"/>
    <n v="20"/>
    <m/>
  </r>
  <r>
    <x v="0"/>
    <x v="0"/>
    <s v="D20v0"/>
    <d v="2019-01-09T08:56:43"/>
    <x v="0"/>
    <x v="2"/>
    <x v="0"/>
    <x v="4"/>
    <x v="3"/>
    <x v="1"/>
    <n v="3.1"/>
    <n v="1500"/>
    <s v="None"/>
    <n v="4.0999999999999996"/>
    <n v="0"/>
    <n v="6.47"/>
    <m/>
    <m/>
    <m/>
    <m/>
    <m/>
    <m/>
    <m/>
    <m/>
    <m/>
    <s v="DEER:Res:HVAC_Eff_AC"/>
    <s v="Annual"/>
    <n v="20"/>
    <m/>
  </r>
  <r>
    <x v="0"/>
    <x v="0"/>
    <s v="D20v0"/>
    <d v="2019-01-09T08:56:43"/>
    <x v="0"/>
    <x v="2"/>
    <x v="0"/>
    <x v="4"/>
    <x v="0"/>
    <x v="0"/>
    <n v="3.1"/>
    <n v="1500"/>
    <s v="None"/>
    <n v="64.7"/>
    <n v="6.8000000000000005E-2"/>
    <n v="6.22"/>
    <m/>
    <m/>
    <m/>
    <m/>
    <m/>
    <m/>
    <m/>
    <m/>
    <m/>
    <s v="DEER:Res:HVAC_Eff_AC"/>
    <s v="Annual"/>
    <n v="20"/>
    <m/>
  </r>
  <r>
    <x v="0"/>
    <x v="0"/>
    <s v="D20v0"/>
    <d v="2019-01-09T08:56:43"/>
    <x v="0"/>
    <x v="2"/>
    <x v="0"/>
    <x v="5"/>
    <x v="1"/>
    <x v="1"/>
    <n v="3.2"/>
    <n v="1690"/>
    <s v="None"/>
    <n v="46.4"/>
    <n v="6.7000000000000004E-2"/>
    <n v="16.7"/>
    <m/>
    <m/>
    <m/>
    <m/>
    <m/>
    <m/>
    <m/>
    <m/>
    <m/>
    <s v="DEER:Res:HVAC_Eff_AC"/>
    <s v="Annual"/>
    <n v="20"/>
    <m/>
  </r>
  <r>
    <x v="0"/>
    <x v="0"/>
    <s v="D20v0"/>
    <d v="2019-01-09T08:56:43"/>
    <x v="0"/>
    <x v="2"/>
    <x v="0"/>
    <x v="5"/>
    <x v="2"/>
    <x v="1"/>
    <n v="3.2"/>
    <n v="1690"/>
    <s v="None"/>
    <n v="287"/>
    <n v="7.0999999999999994E-2"/>
    <n v="0"/>
    <m/>
    <m/>
    <m/>
    <m/>
    <m/>
    <m/>
    <m/>
    <m/>
    <m/>
    <s v="DEER:Res:HVAC_Eff_AC"/>
    <s v="Annual"/>
    <n v="20"/>
    <m/>
  </r>
  <r>
    <x v="0"/>
    <x v="0"/>
    <s v="D20v0"/>
    <d v="2019-01-09T08:56:43"/>
    <x v="0"/>
    <x v="2"/>
    <x v="0"/>
    <x v="5"/>
    <x v="3"/>
    <x v="1"/>
    <n v="3.2"/>
    <n v="1690"/>
    <s v="None"/>
    <n v="10.5"/>
    <n v="0"/>
    <n v="15.8"/>
    <m/>
    <m/>
    <m/>
    <m/>
    <m/>
    <m/>
    <m/>
    <m/>
    <m/>
    <s v="DEER:Res:HVAC_Eff_AC"/>
    <s v="Annual"/>
    <n v="20"/>
    <m/>
  </r>
  <r>
    <x v="0"/>
    <x v="0"/>
    <s v="D20v0"/>
    <d v="2019-01-09T08:56:43"/>
    <x v="0"/>
    <x v="2"/>
    <x v="0"/>
    <x v="5"/>
    <x v="0"/>
    <x v="0"/>
    <n v="3.2"/>
    <n v="1690"/>
    <s v="None"/>
    <n v="40.6"/>
    <n v="3.7999999999999999E-2"/>
    <n v="15.7"/>
    <m/>
    <m/>
    <m/>
    <m/>
    <m/>
    <m/>
    <m/>
    <m/>
    <m/>
    <s v="DEER:Res:HVAC_Eff_AC"/>
    <s v="Annual"/>
    <n v="20"/>
    <m/>
  </r>
  <r>
    <x v="0"/>
    <x v="0"/>
    <s v="D20v0"/>
    <d v="2019-01-09T08:56:43"/>
    <x v="0"/>
    <x v="2"/>
    <x v="0"/>
    <x v="6"/>
    <x v="1"/>
    <x v="1"/>
    <n v="2.7"/>
    <n v="1480"/>
    <s v="None"/>
    <n v="27.4"/>
    <n v="4.9000000000000002E-2"/>
    <n v="7.31"/>
    <m/>
    <m/>
    <m/>
    <m/>
    <m/>
    <m/>
    <m/>
    <m/>
    <m/>
    <s v="DEER:Res:HVAC_Eff_AC"/>
    <s v="Annual"/>
    <n v="20"/>
    <m/>
  </r>
  <r>
    <x v="0"/>
    <x v="0"/>
    <s v="D20v0"/>
    <d v="2019-01-09T08:56:43"/>
    <x v="0"/>
    <x v="2"/>
    <x v="0"/>
    <x v="6"/>
    <x v="2"/>
    <x v="1"/>
    <n v="2.7"/>
    <n v="1480"/>
    <s v="None"/>
    <n v="101"/>
    <n v="5.2999999999999999E-2"/>
    <n v="0"/>
    <m/>
    <m/>
    <m/>
    <m/>
    <m/>
    <m/>
    <m/>
    <m/>
    <m/>
    <s v="DEER:Res:HVAC_Eff_AC"/>
    <s v="Annual"/>
    <n v="20"/>
    <m/>
  </r>
  <r>
    <x v="0"/>
    <x v="0"/>
    <s v="D20v0"/>
    <d v="2019-01-09T08:56:43"/>
    <x v="0"/>
    <x v="2"/>
    <x v="0"/>
    <x v="6"/>
    <x v="3"/>
    <x v="1"/>
    <n v="2.7"/>
    <n v="1480"/>
    <s v="None"/>
    <n v="4.7"/>
    <n v="0"/>
    <n v="7.11"/>
    <m/>
    <m/>
    <m/>
    <m/>
    <m/>
    <m/>
    <m/>
    <m/>
    <m/>
    <s v="DEER:Res:HVAC_Eff_AC"/>
    <s v="Annual"/>
    <n v="20"/>
    <m/>
  </r>
  <r>
    <x v="0"/>
    <x v="0"/>
    <s v="D20v0"/>
    <d v="2019-01-09T08:56:43"/>
    <x v="0"/>
    <x v="2"/>
    <x v="0"/>
    <x v="6"/>
    <x v="0"/>
    <x v="0"/>
    <n v="2.7"/>
    <n v="1480"/>
    <s v="None"/>
    <n v="26.1"/>
    <n v="3.5999999999999997E-2"/>
    <n v="6.97"/>
    <m/>
    <m/>
    <m/>
    <m/>
    <m/>
    <m/>
    <m/>
    <m/>
    <m/>
    <s v="DEER:Res:HVAC_Eff_AC"/>
    <s v="Annual"/>
    <n v="20"/>
    <m/>
  </r>
  <r>
    <x v="0"/>
    <x v="0"/>
    <s v="D20v0"/>
    <d v="2019-01-09T08:56:43"/>
    <x v="0"/>
    <x v="3"/>
    <x v="0"/>
    <x v="16"/>
    <x v="1"/>
    <x v="1"/>
    <n v="2.06"/>
    <n v="1830"/>
    <s v="None"/>
    <n v="13.2"/>
    <n v="0"/>
    <n v="16.399999999999999"/>
    <m/>
    <m/>
    <m/>
    <m/>
    <m/>
    <m/>
    <m/>
    <m/>
    <m/>
    <s v="DEER:Res:HVAC_Eff_AC"/>
    <s v="Annual"/>
    <n v="20"/>
    <m/>
  </r>
  <r>
    <x v="0"/>
    <x v="0"/>
    <s v="D20v0"/>
    <d v="2019-01-09T08:56:43"/>
    <x v="0"/>
    <x v="3"/>
    <x v="0"/>
    <x v="16"/>
    <x v="2"/>
    <x v="1"/>
    <n v="2.06"/>
    <n v="1830"/>
    <s v="None"/>
    <n v="182"/>
    <n v="0"/>
    <n v="0"/>
    <m/>
    <m/>
    <m/>
    <m/>
    <m/>
    <m/>
    <m/>
    <m/>
    <m/>
    <s v="DEER:Res:HVAC_Eff_AC"/>
    <s v="Annual"/>
    <n v="20"/>
    <m/>
  </r>
  <r>
    <x v="0"/>
    <x v="0"/>
    <s v="D20v0"/>
    <d v="2019-01-09T08:56:43"/>
    <x v="0"/>
    <x v="3"/>
    <x v="0"/>
    <x v="16"/>
    <x v="3"/>
    <x v="1"/>
    <n v="2.06"/>
    <n v="1830"/>
    <s v="None"/>
    <n v="12.1"/>
    <n v="0"/>
    <n v="16.2"/>
    <m/>
    <m/>
    <m/>
    <m/>
    <m/>
    <m/>
    <m/>
    <m/>
    <m/>
    <s v="DEER:Res:HVAC_Eff_AC"/>
    <s v="Annual"/>
    <n v="20"/>
    <m/>
  </r>
  <r>
    <x v="0"/>
    <x v="0"/>
    <s v="D20v0"/>
    <d v="2019-01-09T08:56:43"/>
    <x v="0"/>
    <x v="3"/>
    <x v="0"/>
    <x v="16"/>
    <x v="0"/>
    <x v="0"/>
    <n v="2.06"/>
    <n v="1830"/>
    <s v="None"/>
    <n v="12.2"/>
    <n v="0"/>
    <n v="16.2"/>
    <m/>
    <m/>
    <m/>
    <m/>
    <m/>
    <m/>
    <m/>
    <m/>
    <m/>
    <s v="DEER:Res:HVAC_Eff_AC"/>
    <s v="Annual"/>
    <n v="20"/>
    <m/>
  </r>
  <r>
    <x v="0"/>
    <x v="0"/>
    <s v="D20v0"/>
    <d v="2019-01-09T08:56:43"/>
    <x v="0"/>
    <x v="3"/>
    <x v="0"/>
    <x v="14"/>
    <x v="1"/>
    <x v="1"/>
    <n v="3.42"/>
    <n v="1720"/>
    <s v="None"/>
    <n v="14.3"/>
    <n v="4.6100000000000002E-2"/>
    <n v="10.6"/>
    <m/>
    <m/>
    <m/>
    <m/>
    <m/>
    <m/>
    <m/>
    <m/>
    <m/>
    <s v="DEER:Res:HVAC_Eff_AC"/>
    <s v="Annual"/>
    <n v="20"/>
    <m/>
  </r>
  <r>
    <x v="0"/>
    <x v="0"/>
    <s v="D20v0"/>
    <d v="2019-01-09T08:56:43"/>
    <x v="0"/>
    <x v="3"/>
    <x v="0"/>
    <x v="14"/>
    <x v="2"/>
    <x v="1"/>
    <n v="3.42"/>
    <n v="1720"/>
    <s v="None"/>
    <n v="131"/>
    <n v="4.87E-2"/>
    <n v="0"/>
    <m/>
    <m/>
    <m/>
    <m/>
    <m/>
    <m/>
    <m/>
    <m/>
    <m/>
    <s v="DEER:Res:HVAC_Eff_AC"/>
    <s v="Annual"/>
    <n v="20"/>
    <m/>
  </r>
  <r>
    <x v="0"/>
    <x v="0"/>
    <s v="D20v0"/>
    <d v="2019-01-09T08:56:43"/>
    <x v="0"/>
    <x v="3"/>
    <x v="0"/>
    <x v="14"/>
    <x v="3"/>
    <x v="1"/>
    <n v="3.42"/>
    <n v="1720"/>
    <s v="None"/>
    <n v="6.65"/>
    <n v="0"/>
    <n v="10.3"/>
    <m/>
    <m/>
    <m/>
    <m/>
    <m/>
    <m/>
    <m/>
    <m/>
    <m/>
    <s v="DEER:Res:HVAC_Eff_AC"/>
    <s v="Annual"/>
    <n v="20"/>
    <m/>
  </r>
  <r>
    <x v="0"/>
    <x v="0"/>
    <s v="D20v0"/>
    <d v="2019-01-09T08:56:43"/>
    <x v="0"/>
    <x v="3"/>
    <x v="0"/>
    <x v="14"/>
    <x v="0"/>
    <x v="0"/>
    <n v="3.42"/>
    <n v="1720"/>
    <s v="None"/>
    <n v="12.2"/>
    <n v="1.8200000000000001E-2"/>
    <n v="10.199999999999999"/>
    <m/>
    <m/>
    <m/>
    <m/>
    <m/>
    <m/>
    <m/>
    <m/>
    <m/>
    <s v="DEER:Res:HVAC_Eff_AC"/>
    <s v="Annual"/>
    <n v="20"/>
    <m/>
  </r>
  <r>
    <x v="0"/>
    <x v="0"/>
    <s v="D20v0"/>
    <d v="2019-01-09T08:56:43"/>
    <x v="0"/>
    <x v="3"/>
    <x v="0"/>
    <x v="7"/>
    <x v="1"/>
    <x v="1"/>
    <n v="2.9"/>
    <n v="1690"/>
    <s v="None"/>
    <n v="11.8"/>
    <n v="3.1600000000000003E-2"/>
    <n v="10.4"/>
    <m/>
    <m/>
    <m/>
    <m/>
    <m/>
    <m/>
    <m/>
    <m/>
    <m/>
    <s v="DEER:Res:HVAC_Eff_AC"/>
    <s v="Annual"/>
    <n v="20"/>
    <m/>
  </r>
  <r>
    <x v="0"/>
    <x v="0"/>
    <s v="D20v0"/>
    <d v="2019-01-09T08:56:43"/>
    <x v="0"/>
    <x v="3"/>
    <x v="0"/>
    <x v="7"/>
    <x v="2"/>
    <x v="1"/>
    <n v="2.9"/>
    <n v="1690"/>
    <s v="None"/>
    <n v="94.2"/>
    <n v="3.4599999999999999E-2"/>
    <n v="0"/>
    <m/>
    <m/>
    <m/>
    <m/>
    <m/>
    <m/>
    <m/>
    <m/>
    <m/>
    <s v="DEER:Res:HVAC_Eff_AC"/>
    <s v="Annual"/>
    <n v="20"/>
    <m/>
  </r>
  <r>
    <x v="0"/>
    <x v="0"/>
    <s v="D20v0"/>
    <d v="2019-01-09T08:56:43"/>
    <x v="0"/>
    <x v="3"/>
    <x v="0"/>
    <x v="5"/>
    <x v="0"/>
    <x v="0"/>
    <n v="3.17"/>
    <n v="1780"/>
    <s v="None"/>
    <n v="34.9"/>
    <n v="3.5400000000000001E-2"/>
    <n v="14.7"/>
    <m/>
    <m/>
    <m/>
    <m/>
    <m/>
    <m/>
    <m/>
    <m/>
    <m/>
    <s v="DEER:Res:HVAC_Eff_AC"/>
    <s v="Annual"/>
    <n v="20"/>
    <m/>
  </r>
  <r>
    <x v="0"/>
    <x v="0"/>
    <s v="D20v0"/>
    <d v="2019-01-09T08:56:43"/>
    <x v="0"/>
    <x v="3"/>
    <x v="0"/>
    <x v="6"/>
    <x v="1"/>
    <x v="1"/>
    <n v="3.2"/>
    <n v="1680"/>
    <s v="None"/>
    <n v="32.1"/>
    <n v="6.0699999999999997E-2"/>
    <n v="9.44"/>
    <m/>
    <m/>
    <m/>
    <m/>
    <m/>
    <m/>
    <m/>
    <m/>
    <m/>
    <s v="DEER:Res:HVAC_Eff_AC"/>
    <s v="Annual"/>
    <n v="20"/>
    <m/>
  </r>
  <r>
    <x v="0"/>
    <x v="0"/>
    <s v="D20v0"/>
    <d v="2019-01-09T08:56:43"/>
    <x v="0"/>
    <x v="3"/>
    <x v="0"/>
    <x v="6"/>
    <x v="2"/>
    <x v="1"/>
    <n v="3.2"/>
    <n v="1680"/>
    <s v="None"/>
    <n v="129"/>
    <n v="6.5000000000000002E-2"/>
    <n v="0"/>
    <m/>
    <m/>
    <m/>
    <m/>
    <m/>
    <m/>
    <m/>
    <m/>
    <m/>
    <s v="DEER:Res:HVAC_Eff_AC"/>
    <s v="Annual"/>
    <n v="20"/>
    <m/>
  </r>
  <r>
    <x v="0"/>
    <x v="0"/>
    <s v="D20v0"/>
    <d v="2019-01-09T08:56:43"/>
    <x v="0"/>
    <x v="3"/>
    <x v="0"/>
    <x v="6"/>
    <x v="3"/>
    <x v="1"/>
    <n v="3.2"/>
    <n v="1680"/>
    <s v="None"/>
    <n v="6.03"/>
    <n v="0"/>
    <n v="9.26"/>
    <m/>
    <m/>
    <m/>
    <m/>
    <m/>
    <m/>
    <m/>
    <m/>
    <m/>
    <s v="DEER:Res:HVAC_Eff_AC"/>
    <s v="Annual"/>
    <n v="20"/>
    <m/>
  </r>
  <r>
    <x v="0"/>
    <x v="0"/>
    <s v="D20v0"/>
    <d v="2019-01-09T08:56:43"/>
    <x v="0"/>
    <x v="3"/>
    <x v="0"/>
    <x v="6"/>
    <x v="0"/>
    <x v="0"/>
    <n v="3.2"/>
    <n v="1680"/>
    <s v="None"/>
    <n v="30"/>
    <n v="4.2599999999999999E-2"/>
    <n v="9.09"/>
    <m/>
    <m/>
    <m/>
    <m/>
    <m/>
    <m/>
    <m/>
    <m/>
    <m/>
    <s v="DEER:Res:HVAC_Eff_AC"/>
    <s v="Annual"/>
    <n v="20"/>
    <m/>
  </r>
  <r>
    <x v="0"/>
    <x v="0"/>
    <s v="D20v0"/>
    <d v="2019-01-09T08:56:43"/>
    <x v="1"/>
    <x v="0"/>
    <x v="0"/>
    <x v="1"/>
    <x v="1"/>
    <x v="1"/>
    <n v="3.5"/>
    <n v="1220"/>
    <s v="None"/>
    <n v="20.399999999999999"/>
    <n v="4.9200000000000001E-2"/>
    <n v="10.4"/>
    <m/>
    <m/>
    <m/>
    <m/>
    <m/>
    <m/>
    <m/>
    <m/>
    <m/>
    <s v="DEER:Res:HVAC_Eff_AC"/>
    <s v="Annual"/>
    <n v="20"/>
    <m/>
  </r>
  <r>
    <x v="0"/>
    <x v="0"/>
    <s v="D20v0"/>
    <d v="2019-01-09T08:56:43"/>
    <x v="1"/>
    <x v="0"/>
    <x v="0"/>
    <x v="1"/>
    <x v="2"/>
    <x v="1"/>
    <n v="3.5"/>
    <n v="1220"/>
    <s v="None"/>
    <n v="104"/>
    <n v="5.5599999999999997E-2"/>
    <n v="0"/>
    <m/>
    <m/>
    <m/>
    <m/>
    <m/>
    <m/>
    <m/>
    <m/>
    <m/>
    <s v="DEER:Res:HVAC_Eff_AC"/>
    <s v="Annual"/>
    <n v="20"/>
    <m/>
  </r>
  <r>
    <x v="0"/>
    <x v="0"/>
    <s v="D20v0"/>
    <d v="2019-01-09T08:56:43"/>
    <x v="1"/>
    <x v="0"/>
    <x v="0"/>
    <x v="1"/>
    <x v="3"/>
    <x v="1"/>
    <n v="3.5"/>
    <n v="1220"/>
    <s v="None"/>
    <n v="5.8"/>
    <n v="0"/>
    <n v="9.2899999999999991"/>
    <m/>
    <m/>
    <m/>
    <m/>
    <m/>
    <m/>
    <m/>
    <m/>
    <m/>
    <s v="DEER:Res:HVAC_Eff_AC"/>
    <s v="Annual"/>
    <n v="20"/>
    <m/>
  </r>
  <r>
    <x v="0"/>
    <x v="0"/>
    <s v="D20v0"/>
    <d v="2019-01-09T08:56:43"/>
    <x v="1"/>
    <x v="0"/>
    <x v="0"/>
    <x v="1"/>
    <x v="0"/>
    <x v="0"/>
    <n v="3.5"/>
    <n v="1220"/>
    <s v="None"/>
    <n v="26.5"/>
    <n v="4.1399999999999999E-2"/>
    <n v="9.14"/>
    <m/>
    <m/>
    <m/>
    <m/>
    <m/>
    <m/>
    <m/>
    <m/>
    <m/>
    <s v="DEER:Res:HVAC_Eff_AC"/>
    <s v="Annual"/>
    <n v="20"/>
    <m/>
  </r>
  <r>
    <x v="0"/>
    <x v="0"/>
    <s v="D20v0"/>
    <d v="2019-01-09T08:56:43"/>
    <x v="1"/>
    <x v="0"/>
    <x v="0"/>
    <x v="8"/>
    <x v="1"/>
    <x v="1"/>
    <n v="3.5"/>
    <n v="1210"/>
    <s v="None"/>
    <n v="50.3"/>
    <n v="0.106"/>
    <n v="3.84"/>
    <m/>
    <m/>
    <m/>
    <m/>
    <m/>
    <m/>
    <m/>
    <m/>
    <m/>
    <s v="DEER:Res:HVAC_Eff_AC"/>
    <s v="Annual"/>
    <n v="20"/>
    <m/>
  </r>
  <r>
    <x v="0"/>
    <x v="0"/>
    <s v="D20v0"/>
    <d v="2019-01-09T08:56:43"/>
    <x v="1"/>
    <x v="1"/>
    <x v="0"/>
    <x v="1"/>
    <x v="1"/>
    <x v="1"/>
    <n v="1.48"/>
    <n v="1070"/>
    <s v="None"/>
    <n v="2.42"/>
    <n v="1.3500000000000001E-3"/>
    <n v="2.4900000000000002"/>
    <m/>
    <m/>
    <m/>
    <m/>
    <m/>
    <m/>
    <m/>
    <m/>
    <m/>
    <s v="DEER:Res:HVAC_Eff_AC"/>
    <s v="Annual"/>
    <n v="20"/>
    <m/>
  </r>
  <r>
    <x v="0"/>
    <x v="0"/>
    <s v="D20v0"/>
    <d v="2019-01-09T08:56:43"/>
    <x v="1"/>
    <x v="1"/>
    <x v="0"/>
    <x v="1"/>
    <x v="2"/>
    <x v="1"/>
    <n v="1.48"/>
    <n v="1070"/>
    <s v="None"/>
    <n v="24.5"/>
    <n v="6.8000000000000005E-4"/>
    <n v="0"/>
    <m/>
    <m/>
    <m/>
    <m/>
    <m/>
    <m/>
    <m/>
    <m/>
    <m/>
    <s v="DEER:Res:HVAC_Eff_AC"/>
    <s v="Annual"/>
    <n v="20"/>
    <m/>
  </r>
  <r>
    <x v="0"/>
    <x v="0"/>
    <s v="D20v0"/>
    <d v="2019-01-09T08:56:43"/>
    <x v="1"/>
    <x v="1"/>
    <x v="0"/>
    <x v="1"/>
    <x v="3"/>
    <x v="1"/>
    <n v="1.48"/>
    <n v="1070"/>
    <s v="None"/>
    <n v="1.96"/>
    <n v="0"/>
    <n v="2.41"/>
    <m/>
    <m/>
    <m/>
    <m/>
    <m/>
    <m/>
    <m/>
    <m/>
    <m/>
    <s v="DEER:Res:HVAC_Eff_AC"/>
    <s v="Annual"/>
    <n v="20"/>
    <m/>
  </r>
  <r>
    <x v="0"/>
    <x v="0"/>
    <s v="D20v0"/>
    <d v="2019-01-09T08:56:43"/>
    <x v="1"/>
    <x v="1"/>
    <x v="0"/>
    <x v="1"/>
    <x v="0"/>
    <x v="0"/>
    <n v="1.48"/>
    <n v="1070"/>
    <s v="None"/>
    <n v="1.96"/>
    <n v="0"/>
    <n v="2.41"/>
    <m/>
    <m/>
    <m/>
    <m/>
    <m/>
    <m/>
    <m/>
    <m/>
    <m/>
    <s v="DEER:Res:HVAC_Eff_AC"/>
    <s v="Annual"/>
    <n v="20"/>
    <m/>
  </r>
  <r>
    <x v="0"/>
    <x v="0"/>
    <s v="D20v0"/>
    <d v="2019-01-09T08:56:43"/>
    <x v="1"/>
    <x v="1"/>
    <x v="0"/>
    <x v="8"/>
    <x v="1"/>
    <x v="1"/>
    <n v="1.59"/>
    <n v="1130"/>
    <s v="None"/>
    <n v="7.33"/>
    <n v="1.1900000000000001E-2"/>
    <n v="1.31"/>
    <m/>
    <m/>
    <m/>
    <m/>
    <m/>
    <m/>
    <m/>
    <m/>
    <m/>
    <s v="DEER:Res:HVAC_Eff_AC"/>
    <s v="Annual"/>
    <n v="20"/>
    <m/>
  </r>
  <r>
    <x v="0"/>
    <x v="0"/>
    <s v="D20v0"/>
    <d v="2019-01-09T08:56:43"/>
    <x v="1"/>
    <x v="1"/>
    <x v="0"/>
    <x v="8"/>
    <x v="2"/>
    <x v="1"/>
    <n v="1.59"/>
    <n v="1130"/>
    <s v="None"/>
    <n v="18.5"/>
    <n v="1.2500000000000001E-2"/>
    <n v="0"/>
    <m/>
    <m/>
    <m/>
    <m/>
    <m/>
    <m/>
    <m/>
    <m/>
    <m/>
    <s v="DEER:Res:HVAC_Eff_AC"/>
    <s v="Annual"/>
    <n v="20"/>
    <m/>
  </r>
  <r>
    <x v="0"/>
    <x v="0"/>
    <s v="D20v0"/>
    <d v="2019-01-09T08:56:43"/>
    <x v="1"/>
    <x v="1"/>
    <x v="0"/>
    <x v="8"/>
    <x v="3"/>
    <x v="1"/>
    <n v="1.59"/>
    <n v="1130"/>
    <s v="None"/>
    <n v="1.01"/>
    <n v="0"/>
    <n v="1.26"/>
    <m/>
    <m/>
    <m/>
    <m/>
    <m/>
    <m/>
    <m/>
    <m/>
    <m/>
    <s v="DEER:Res:HVAC_Eff_AC"/>
    <s v="Annual"/>
    <n v="20"/>
    <m/>
  </r>
  <r>
    <x v="0"/>
    <x v="0"/>
    <s v="D20v0"/>
    <d v="2019-01-09T08:56:43"/>
    <x v="1"/>
    <x v="1"/>
    <x v="0"/>
    <x v="8"/>
    <x v="0"/>
    <x v="0"/>
    <n v="1.59"/>
    <n v="1130"/>
    <s v="None"/>
    <n v="3.87"/>
    <n v="4.45E-3"/>
    <n v="1.22"/>
    <m/>
    <m/>
    <m/>
    <m/>
    <m/>
    <m/>
    <m/>
    <m/>
    <m/>
    <s v="DEER:Res:HVAC_Eff_AC"/>
    <s v="Annual"/>
    <n v="20"/>
    <m/>
  </r>
  <r>
    <x v="0"/>
    <x v="0"/>
    <s v="D20v0"/>
    <d v="2019-01-09T08:56:43"/>
    <x v="1"/>
    <x v="1"/>
    <x v="0"/>
    <x v="9"/>
    <x v="1"/>
    <x v="1"/>
    <n v="1.47"/>
    <n v="1150"/>
    <s v="None"/>
    <n v="11.2"/>
    <n v="1.26E-2"/>
    <n v="1.24"/>
    <m/>
    <m/>
    <m/>
    <m/>
    <m/>
    <m/>
    <m/>
    <m/>
    <m/>
    <s v="DEER:Res:HVAC_Eff_AC"/>
    <s v="Annual"/>
    <n v="20"/>
    <m/>
  </r>
  <r>
    <x v="0"/>
    <x v="0"/>
    <s v="D20v0"/>
    <d v="2019-01-09T08:56:43"/>
    <x v="1"/>
    <x v="1"/>
    <x v="0"/>
    <x v="9"/>
    <x v="2"/>
    <x v="1"/>
    <n v="1.47"/>
    <n v="1150"/>
    <s v="None"/>
    <n v="21.2"/>
    <n v="1.26E-2"/>
    <n v="0"/>
    <m/>
    <m/>
    <m/>
    <m/>
    <m/>
    <m/>
    <m/>
    <m/>
    <m/>
    <s v="DEER:Res:HVAC_Eff_AC"/>
    <s v="Annual"/>
    <n v="20"/>
    <m/>
  </r>
  <r>
    <x v="0"/>
    <x v="0"/>
    <s v="D20v0"/>
    <d v="2019-01-09T08:56:43"/>
    <x v="1"/>
    <x v="1"/>
    <x v="0"/>
    <x v="9"/>
    <x v="3"/>
    <x v="1"/>
    <n v="1.47"/>
    <n v="1150"/>
    <s v="None"/>
    <n v="0.96899999999999997"/>
    <n v="0"/>
    <n v="1.19"/>
    <m/>
    <m/>
    <m/>
    <m/>
    <m/>
    <m/>
    <m/>
    <m/>
    <m/>
    <s v="DEER:Res:HVAC_Eff_AC"/>
    <s v="Annual"/>
    <n v="20"/>
    <m/>
  </r>
  <r>
    <x v="0"/>
    <x v="0"/>
    <s v="D20v0"/>
    <d v="2019-01-09T08:56:43"/>
    <x v="1"/>
    <x v="1"/>
    <x v="0"/>
    <x v="9"/>
    <x v="0"/>
    <x v="0"/>
    <n v="1.47"/>
    <n v="1150"/>
    <s v="None"/>
    <n v="7.3"/>
    <n v="6.94E-3"/>
    <n v="1.1299999999999999"/>
    <m/>
    <m/>
    <m/>
    <m/>
    <m/>
    <m/>
    <m/>
    <m/>
    <m/>
    <s v="DEER:Res:HVAC_Eff_AC"/>
    <s v="Annual"/>
    <n v="20"/>
    <m/>
  </r>
  <r>
    <x v="0"/>
    <x v="0"/>
    <s v="D20v0"/>
    <d v="2019-01-09T08:56:43"/>
    <x v="1"/>
    <x v="1"/>
    <x v="0"/>
    <x v="10"/>
    <x v="1"/>
    <x v="1"/>
    <n v="1.86"/>
    <n v="1290"/>
    <s v="None"/>
    <n v="16.2"/>
    <n v="1.9E-2"/>
    <n v="1.57"/>
    <m/>
    <m/>
    <m/>
    <m/>
    <m/>
    <m/>
    <m/>
    <m/>
    <m/>
    <s v="DEER:Res:HVAC_Eff_AC"/>
    <s v="Annual"/>
    <n v="20"/>
    <m/>
  </r>
  <r>
    <x v="0"/>
    <x v="0"/>
    <s v="D20v0"/>
    <d v="2019-01-09T08:56:43"/>
    <x v="1"/>
    <x v="1"/>
    <x v="0"/>
    <x v="10"/>
    <x v="2"/>
    <x v="1"/>
    <n v="1.86"/>
    <n v="1290"/>
    <s v="None"/>
    <n v="28.9"/>
    <n v="1.9E-2"/>
    <n v="0"/>
    <m/>
    <m/>
    <m/>
    <m/>
    <m/>
    <m/>
    <m/>
    <m/>
    <m/>
    <s v="DEER:Res:HVAC_Eff_AC"/>
    <s v="Annual"/>
    <n v="20"/>
    <m/>
  </r>
  <r>
    <x v="0"/>
    <x v="0"/>
    <s v="D20v0"/>
    <d v="2019-01-09T08:56:43"/>
    <x v="1"/>
    <x v="1"/>
    <x v="0"/>
    <x v="10"/>
    <x v="3"/>
    <x v="1"/>
    <n v="1.86"/>
    <n v="1290"/>
    <s v="None"/>
    <n v="1.1399999999999999"/>
    <n v="0"/>
    <n v="1.51"/>
    <m/>
    <m/>
    <m/>
    <m/>
    <m/>
    <m/>
    <m/>
    <m/>
    <m/>
    <s v="DEER:Res:HVAC_Eff_AC"/>
    <s v="Annual"/>
    <n v="20"/>
    <m/>
  </r>
  <r>
    <x v="0"/>
    <x v="0"/>
    <s v="D20v0"/>
    <d v="2019-01-09T08:56:43"/>
    <x v="1"/>
    <x v="1"/>
    <x v="0"/>
    <x v="10"/>
    <x v="0"/>
    <x v="0"/>
    <n v="1.86"/>
    <n v="1290"/>
    <s v="None"/>
    <n v="14.5"/>
    <n v="1.52E-2"/>
    <n v="1.4"/>
    <m/>
    <m/>
    <m/>
    <m/>
    <m/>
    <m/>
    <m/>
    <m/>
    <m/>
    <s v="DEER:Res:HVAC_Eff_AC"/>
    <s v="Annual"/>
    <n v="20"/>
    <m/>
  </r>
  <r>
    <x v="0"/>
    <x v="0"/>
    <s v="D20v0"/>
    <d v="2019-01-09T08:56:43"/>
    <x v="1"/>
    <x v="1"/>
    <x v="0"/>
    <x v="11"/>
    <x v="1"/>
    <x v="1"/>
    <n v="2.02"/>
    <n v="1310"/>
    <s v="None"/>
    <n v="10.8"/>
    <n v="1.78E-2"/>
    <n v="1.79"/>
    <m/>
    <m/>
    <m/>
    <m/>
    <m/>
    <m/>
    <m/>
    <m/>
    <m/>
    <s v="DEER:Res:HVAC_Eff_AC"/>
    <s v="Annual"/>
    <n v="20"/>
    <m/>
  </r>
  <r>
    <x v="0"/>
    <x v="0"/>
    <s v="D20v0"/>
    <d v="2019-01-09T08:56:43"/>
    <x v="1"/>
    <x v="1"/>
    <x v="0"/>
    <x v="11"/>
    <x v="2"/>
    <x v="1"/>
    <n v="2.02"/>
    <n v="1310"/>
    <s v="None"/>
    <n v="25.8"/>
    <n v="1.78E-2"/>
    <n v="0"/>
    <m/>
    <m/>
    <m/>
    <m/>
    <m/>
    <m/>
    <m/>
    <m/>
    <m/>
    <s v="DEER:Res:HVAC_Eff_AC"/>
    <s v="Annual"/>
    <n v="20"/>
    <m/>
  </r>
  <r>
    <x v="0"/>
    <x v="0"/>
    <s v="D20v0"/>
    <d v="2019-01-09T08:56:43"/>
    <x v="1"/>
    <x v="1"/>
    <x v="0"/>
    <x v="11"/>
    <x v="3"/>
    <x v="1"/>
    <n v="2.02"/>
    <n v="1310"/>
    <s v="None"/>
    <n v="1.28"/>
    <n v="0"/>
    <n v="1.74"/>
    <m/>
    <m/>
    <m/>
    <m/>
    <m/>
    <m/>
    <m/>
    <m/>
    <m/>
    <s v="DEER:Res:HVAC_Eff_AC"/>
    <s v="Annual"/>
    <n v="20"/>
    <m/>
  </r>
  <r>
    <x v="0"/>
    <x v="0"/>
    <s v="D20v0"/>
    <d v="2019-01-09T08:56:43"/>
    <x v="1"/>
    <x v="1"/>
    <x v="0"/>
    <x v="11"/>
    <x v="0"/>
    <x v="0"/>
    <n v="2.02"/>
    <n v="1310"/>
    <s v="None"/>
    <n v="11.7"/>
    <n v="1.6299999999999999E-2"/>
    <n v="1.58"/>
    <m/>
    <m/>
    <m/>
    <m/>
    <m/>
    <m/>
    <m/>
    <m/>
    <m/>
    <s v="DEER:Res:HVAC_Eff_AC"/>
    <s v="Annual"/>
    <n v="20"/>
    <m/>
  </r>
  <r>
    <x v="0"/>
    <x v="0"/>
    <s v="D20v0"/>
    <d v="2019-01-09T08:56:43"/>
    <x v="1"/>
    <x v="1"/>
    <x v="0"/>
    <x v="4"/>
    <x v="1"/>
    <x v="1"/>
    <n v="1.69"/>
    <n v="1110"/>
    <s v="None"/>
    <n v="19"/>
    <n v="1.9099999999999999E-2"/>
    <n v="2.39"/>
    <m/>
    <m/>
    <m/>
    <m/>
    <m/>
    <m/>
    <m/>
    <m/>
    <m/>
    <s v="DEER:Res:HVAC_Eff_AC"/>
    <s v="Annual"/>
    <n v="20"/>
    <m/>
  </r>
  <r>
    <x v="0"/>
    <x v="0"/>
    <s v="D20v0"/>
    <d v="2019-01-09T08:56:43"/>
    <x v="1"/>
    <x v="1"/>
    <x v="0"/>
    <x v="4"/>
    <x v="2"/>
    <x v="1"/>
    <n v="1.69"/>
    <n v="1110"/>
    <s v="None"/>
    <n v="41.8"/>
    <n v="1.9800000000000002E-2"/>
    <n v="0"/>
    <m/>
    <m/>
    <m/>
    <m/>
    <m/>
    <m/>
    <m/>
    <m/>
    <m/>
    <s v="DEER:Res:HVAC_Eff_AC"/>
    <s v="Annual"/>
    <n v="20"/>
    <m/>
  </r>
  <r>
    <x v="0"/>
    <x v="0"/>
    <s v="D20v0"/>
    <d v="2019-01-09T08:56:43"/>
    <x v="1"/>
    <x v="1"/>
    <x v="0"/>
    <x v="4"/>
    <x v="3"/>
    <x v="1"/>
    <n v="1.69"/>
    <n v="1110"/>
    <s v="None"/>
    <n v="1.78"/>
    <n v="0"/>
    <n v="2.3199999999999998"/>
    <m/>
    <m/>
    <m/>
    <m/>
    <m/>
    <m/>
    <m/>
    <m/>
    <m/>
    <s v="DEER:Res:HVAC_Eff_AC"/>
    <s v="Annual"/>
    <n v="20"/>
    <m/>
  </r>
  <r>
    <x v="0"/>
    <x v="0"/>
    <s v="D20v0"/>
    <d v="2019-01-09T08:56:43"/>
    <x v="1"/>
    <x v="1"/>
    <x v="0"/>
    <x v="4"/>
    <x v="0"/>
    <x v="0"/>
    <n v="1.69"/>
    <n v="1110"/>
    <s v="None"/>
    <n v="20.2"/>
    <n v="1.7500000000000002E-2"/>
    <n v="2.11"/>
    <m/>
    <m/>
    <m/>
    <m/>
    <m/>
    <m/>
    <m/>
    <m/>
    <m/>
    <s v="DEER:Res:HVAC_Eff_AC"/>
    <s v="Annual"/>
    <n v="20"/>
    <m/>
  </r>
  <r>
    <x v="0"/>
    <x v="0"/>
    <s v="D20v0"/>
    <d v="2019-01-09T08:56:43"/>
    <x v="1"/>
    <x v="1"/>
    <x v="0"/>
    <x v="12"/>
    <x v="1"/>
    <x v="1"/>
    <n v="2.35"/>
    <n v="1390"/>
    <s v="None"/>
    <n v="24.7"/>
    <n v="1.9199999999999998E-2"/>
    <n v="1.82"/>
    <m/>
    <m/>
    <m/>
    <m/>
    <m/>
    <m/>
    <m/>
    <m/>
    <m/>
    <s v="DEER:Res:HVAC_Eff_AC"/>
    <s v="Annual"/>
    <n v="20"/>
    <m/>
  </r>
  <r>
    <x v="0"/>
    <x v="0"/>
    <s v="D20v0"/>
    <d v="2019-01-09T08:56:43"/>
    <x v="1"/>
    <x v="2"/>
    <x v="0"/>
    <x v="1"/>
    <x v="1"/>
    <x v="1"/>
    <n v="2.8"/>
    <n v="1490"/>
    <s v="None"/>
    <n v="8.3000000000000007"/>
    <n v="1.7999999999999999E-2"/>
    <n v="9.0299999999999994"/>
    <m/>
    <m/>
    <m/>
    <m/>
    <m/>
    <m/>
    <m/>
    <m/>
    <m/>
    <s v="DEER:Res:HVAC_Eff_AC"/>
    <s v="Annual"/>
    <n v="20"/>
    <m/>
  </r>
  <r>
    <x v="0"/>
    <x v="0"/>
    <s v="D20v0"/>
    <d v="2019-01-09T08:56:43"/>
    <x v="1"/>
    <x v="2"/>
    <x v="0"/>
    <x v="1"/>
    <x v="2"/>
    <x v="1"/>
    <n v="2.8"/>
    <n v="1490"/>
    <s v="None"/>
    <n v="89.3"/>
    <n v="1.9E-2"/>
    <n v="0"/>
    <m/>
    <m/>
    <m/>
    <m/>
    <m/>
    <m/>
    <m/>
    <m/>
    <m/>
    <s v="DEER:Res:HVAC_Eff_AC"/>
    <s v="Annual"/>
    <n v="20"/>
    <m/>
  </r>
  <r>
    <x v="0"/>
    <x v="0"/>
    <s v="D20v0"/>
    <d v="2019-01-09T08:56:43"/>
    <x v="1"/>
    <x v="2"/>
    <x v="0"/>
    <x v="1"/>
    <x v="3"/>
    <x v="1"/>
    <n v="2.8"/>
    <n v="1490"/>
    <s v="None"/>
    <n v="5.8"/>
    <n v="0"/>
    <n v="8.83"/>
    <m/>
    <m/>
    <m/>
    <m/>
    <m/>
    <m/>
    <m/>
    <m/>
    <m/>
    <s v="DEER:Res:HVAC_Eff_AC"/>
    <s v="Annual"/>
    <n v="20"/>
    <m/>
  </r>
  <r>
    <x v="0"/>
    <x v="0"/>
    <s v="D20v0"/>
    <d v="2019-01-09T08:56:43"/>
    <x v="1"/>
    <x v="2"/>
    <x v="0"/>
    <x v="1"/>
    <x v="0"/>
    <x v="0"/>
    <n v="2.8"/>
    <n v="1490"/>
    <s v="None"/>
    <n v="8.4"/>
    <n v="7.0000000000000001E-3"/>
    <n v="8.7200000000000006"/>
    <m/>
    <m/>
    <m/>
    <m/>
    <m/>
    <m/>
    <m/>
    <m/>
    <m/>
    <s v="DEER:Res:HVAC_Eff_AC"/>
    <s v="Annual"/>
    <n v="20"/>
    <m/>
  </r>
  <r>
    <x v="0"/>
    <x v="0"/>
    <s v="D20v0"/>
    <d v="2019-01-09T08:56:43"/>
    <x v="1"/>
    <x v="2"/>
    <x v="0"/>
    <x v="8"/>
    <x v="1"/>
    <x v="1"/>
    <n v="2.5"/>
    <n v="1400"/>
    <s v="None"/>
    <n v="15.3"/>
    <n v="0.04"/>
    <n v="2.82"/>
    <m/>
    <m/>
    <m/>
    <m/>
    <m/>
    <m/>
    <m/>
    <m/>
    <m/>
    <s v="DEER:Res:HVAC_Eff_AC"/>
    <s v="Annual"/>
    <n v="20"/>
    <m/>
  </r>
  <r>
    <x v="0"/>
    <x v="0"/>
    <s v="D20v0"/>
    <d v="2019-01-09T08:56:43"/>
    <x v="1"/>
    <x v="2"/>
    <x v="0"/>
    <x v="8"/>
    <x v="2"/>
    <x v="1"/>
    <n v="2.5"/>
    <n v="1400"/>
    <s v="None"/>
    <n v="39.700000000000003"/>
    <n v="4.2000000000000003E-2"/>
    <n v="0"/>
    <m/>
    <m/>
    <m/>
    <m/>
    <m/>
    <m/>
    <m/>
    <m/>
    <m/>
    <s v="DEER:Res:HVAC_Eff_AC"/>
    <s v="Annual"/>
    <n v="20"/>
    <m/>
  </r>
  <r>
    <x v="0"/>
    <x v="0"/>
    <s v="D20v0"/>
    <d v="2019-01-09T08:56:43"/>
    <x v="1"/>
    <x v="2"/>
    <x v="0"/>
    <x v="8"/>
    <x v="3"/>
    <x v="1"/>
    <n v="2.5"/>
    <n v="1400"/>
    <s v="None"/>
    <n v="1.8"/>
    <n v="0"/>
    <n v="2.74"/>
    <m/>
    <m/>
    <m/>
    <m/>
    <m/>
    <m/>
    <m/>
    <m/>
    <m/>
    <s v="DEER:Res:HVAC_Eff_AC"/>
    <s v="Annual"/>
    <n v="20"/>
    <m/>
  </r>
  <r>
    <x v="0"/>
    <x v="0"/>
    <s v="D20v0"/>
    <d v="2019-01-09T08:56:43"/>
    <x v="1"/>
    <x v="2"/>
    <x v="0"/>
    <x v="8"/>
    <x v="0"/>
    <x v="0"/>
    <n v="2.5"/>
    <n v="1400"/>
    <s v="None"/>
    <n v="7.5"/>
    <n v="1.4999999999999999E-2"/>
    <n v="2.69"/>
    <m/>
    <m/>
    <m/>
    <m/>
    <m/>
    <m/>
    <m/>
    <m/>
    <m/>
    <s v="DEER:Res:HVAC_Eff_AC"/>
    <s v="Annual"/>
    <n v="20"/>
    <m/>
  </r>
  <r>
    <x v="0"/>
    <x v="0"/>
    <s v="D20v0"/>
    <d v="2019-01-09T08:56:43"/>
    <x v="1"/>
    <x v="2"/>
    <x v="0"/>
    <x v="9"/>
    <x v="1"/>
    <x v="1"/>
    <n v="2.6"/>
    <n v="1460"/>
    <s v="None"/>
    <n v="27.6"/>
    <n v="3.9E-2"/>
    <n v="3.1"/>
    <m/>
    <m/>
    <m/>
    <m/>
    <m/>
    <m/>
    <m/>
    <m/>
    <m/>
    <s v="DEER:Res:HVAC_Eff_AC"/>
    <s v="Annual"/>
    <n v="20"/>
    <m/>
  </r>
  <r>
    <x v="0"/>
    <x v="0"/>
    <s v="D20v0"/>
    <d v="2019-01-09T08:56:43"/>
    <x v="1"/>
    <x v="2"/>
    <x v="0"/>
    <x v="9"/>
    <x v="2"/>
    <x v="1"/>
    <n v="2.6"/>
    <n v="1460"/>
    <s v="None"/>
    <n v="52.6"/>
    <n v="4.1000000000000002E-2"/>
    <n v="0"/>
    <m/>
    <m/>
    <m/>
    <m/>
    <m/>
    <m/>
    <m/>
    <m/>
    <m/>
    <s v="DEER:Res:HVAC_Eff_AC"/>
    <s v="Annual"/>
    <n v="20"/>
    <m/>
  </r>
  <r>
    <x v="0"/>
    <x v="0"/>
    <s v="D20v0"/>
    <d v="2019-01-09T08:56:43"/>
    <x v="1"/>
    <x v="2"/>
    <x v="0"/>
    <x v="9"/>
    <x v="3"/>
    <x v="1"/>
    <n v="2.6"/>
    <n v="1460"/>
    <s v="None"/>
    <n v="2"/>
    <n v="0"/>
    <n v="3.03"/>
    <m/>
    <m/>
    <m/>
    <m/>
    <m/>
    <m/>
    <m/>
    <m/>
    <m/>
    <s v="DEER:Res:HVAC_Eff_AC"/>
    <s v="Annual"/>
    <n v="20"/>
    <m/>
  </r>
  <r>
    <x v="0"/>
    <x v="0"/>
    <s v="D20v0"/>
    <d v="2019-01-09T08:56:43"/>
    <x v="1"/>
    <x v="2"/>
    <x v="0"/>
    <x v="9"/>
    <x v="0"/>
    <x v="0"/>
    <n v="2.6"/>
    <n v="1460"/>
    <s v="None"/>
    <n v="17.5"/>
    <n v="2.1999999999999999E-2"/>
    <n v="2.96"/>
    <m/>
    <m/>
    <m/>
    <m/>
    <m/>
    <m/>
    <m/>
    <m/>
    <m/>
    <s v="DEER:Res:HVAC_Eff_AC"/>
    <s v="Annual"/>
    <n v="20"/>
    <m/>
  </r>
  <r>
    <x v="0"/>
    <x v="0"/>
    <s v="D20v0"/>
    <d v="2019-01-09T08:56:43"/>
    <x v="1"/>
    <x v="2"/>
    <x v="0"/>
    <x v="10"/>
    <x v="1"/>
    <x v="1"/>
    <n v="3"/>
    <n v="1570"/>
    <s v="None"/>
    <n v="45.4"/>
    <n v="8.4000000000000005E-2"/>
    <n v="4.26"/>
    <m/>
    <m/>
    <m/>
    <m/>
    <m/>
    <m/>
    <m/>
    <m/>
    <m/>
    <s v="DEER:Res:HVAC_Eff_AC"/>
    <s v="Annual"/>
    <n v="20"/>
    <m/>
  </r>
  <r>
    <x v="0"/>
    <x v="0"/>
    <s v="D20v0"/>
    <d v="2019-01-09T08:56:43"/>
    <x v="1"/>
    <x v="2"/>
    <x v="0"/>
    <x v="10"/>
    <x v="2"/>
    <x v="1"/>
    <n v="3"/>
    <n v="1570"/>
    <s v="None"/>
    <n v="84.8"/>
    <n v="8.5999999999999993E-2"/>
    <n v="0"/>
    <m/>
    <m/>
    <m/>
    <m/>
    <m/>
    <m/>
    <m/>
    <m/>
    <m/>
    <s v="DEER:Res:HVAC_Eff_AC"/>
    <s v="Annual"/>
    <n v="20"/>
    <m/>
  </r>
  <r>
    <x v="0"/>
    <x v="0"/>
    <s v="D20v0"/>
    <d v="2019-01-09T08:56:43"/>
    <x v="1"/>
    <x v="2"/>
    <x v="0"/>
    <x v="10"/>
    <x v="3"/>
    <x v="1"/>
    <n v="3"/>
    <n v="1570"/>
    <s v="None"/>
    <n v="2.7"/>
    <n v="0"/>
    <n v="4.1500000000000004"/>
    <m/>
    <m/>
    <m/>
    <m/>
    <m/>
    <m/>
    <m/>
    <m/>
    <m/>
    <s v="DEER:Res:HVAC_Eff_AC"/>
    <s v="Annual"/>
    <n v="20"/>
    <m/>
  </r>
  <r>
    <x v="0"/>
    <x v="0"/>
    <s v="D20v0"/>
    <d v="2019-01-09T08:56:43"/>
    <x v="1"/>
    <x v="2"/>
    <x v="0"/>
    <x v="10"/>
    <x v="0"/>
    <x v="0"/>
    <n v="3"/>
    <n v="1570"/>
    <s v="None"/>
    <n v="39.6"/>
    <n v="6.9000000000000006E-2"/>
    <n v="4.0199999999999996"/>
    <m/>
    <m/>
    <m/>
    <m/>
    <m/>
    <m/>
    <m/>
    <m/>
    <m/>
    <s v="DEER:Res:HVAC_Eff_AC"/>
    <s v="Annual"/>
    <n v="20"/>
    <m/>
  </r>
  <r>
    <x v="0"/>
    <x v="0"/>
    <s v="D20v0"/>
    <d v="2019-01-09T08:56:43"/>
    <x v="1"/>
    <x v="2"/>
    <x v="0"/>
    <x v="11"/>
    <x v="1"/>
    <x v="1"/>
    <n v="3.6"/>
    <n v="1710"/>
    <s v="None"/>
    <n v="41.4"/>
    <n v="7.1999999999999995E-2"/>
    <n v="5.2"/>
    <m/>
    <m/>
    <m/>
    <m/>
    <m/>
    <m/>
    <m/>
    <m/>
    <m/>
    <s v="DEER:Res:HVAC_Eff_AC"/>
    <s v="Annual"/>
    <n v="20"/>
    <m/>
  </r>
  <r>
    <x v="0"/>
    <x v="0"/>
    <s v="D20v0"/>
    <d v="2019-01-09T08:56:43"/>
    <x v="1"/>
    <x v="2"/>
    <x v="0"/>
    <x v="11"/>
    <x v="2"/>
    <x v="1"/>
    <n v="3.6"/>
    <n v="1710"/>
    <s v="None"/>
    <n v="92.7"/>
    <n v="7.4999999999999997E-2"/>
    <n v="0"/>
    <m/>
    <m/>
    <m/>
    <m/>
    <m/>
    <m/>
    <m/>
    <m/>
    <m/>
    <s v="DEER:Res:HVAC_Eff_AC"/>
    <s v="Annual"/>
    <n v="20"/>
    <m/>
  </r>
  <r>
    <x v="0"/>
    <x v="0"/>
    <s v="D20v0"/>
    <d v="2019-01-09T08:56:43"/>
    <x v="1"/>
    <x v="2"/>
    <x v="0"/>
    <x v="11"/>
    <x v="3"/>
    <x v="1"/>
    <n v="3.6"/>
    <n v="1710"/>
    <s v="None"/>
    <n v="3.1"/>
    <n v="0"/>
    <n v="5.05"/>
    <m/>
    <m/>
    <m/>
    <m/>
    <m/>
    <m/>
    <m/>
    <m/>
    <m/>
    <s v="DEER:Res:HVAC_Eff_AC"/>
    <s v="Annual"/>
    <n v="20"/>
    <m/>
  </r>
  <r>
    <x v="0"/>
    <x v="0"/>
    <s v="D20v0"/>
    <d v="2019-01-09T08:56:43"/>
    <x v="1"/>
    <x v="2"/>
    <x v="0"/>
    <x v="11"/>
    <x v="0"/>
    <x v="0"/>
    <n v="3.6"/>
    <n v="1710"/>
    <s v="None"/>
    <n v="42.7"/>
    <n v="6.8000000000000005E-2"/>
    <n v="4.88"/>
    <m/>
    <m/>
    <m/>
    <m/>
    <m/>
    <m/>
    <m/>
    <m/>
    <m/>
    <s v="DEER:Res:HVAC_Eff_AC"/>
    <s v="Annual"/>
    <n v="20"/>
    <m/>
  </r>
  <r>
    <x v="0"/>
    <x v="0"/>
    <s v="D20v0"/>
    <d v="2019-01-09T08:56:43"/>
    <x v="1"/>
    <x v="2"/>
    <x v="0"/>
    <x v="4"/>
    <x v="1"/>
    <x v="1"/>
    <n v="3.3"/>
    <n v="1620"/>
    <s v="None"/>
    <n v="72.5"/>
    <n v="8.2000000000000003E-2"/>
    <n v="7.79"/>
    <m/>
    <m/>
    <m/>
    <m/>
    <m/>
    <m/>
    <m/>
    <m/>
    <m/>
    <s v="DEER:Res:HVAC_Eff_AC"/>
    <s v="Annual"/>
    <n v="20"/>
    <m/>
  </r>
  <r>
    <x v="0"/>
    <x v="0"/>
    <s v="D20v0"/>
    <d v="2019-01-09T08:56:43"/>
    <x v="1"/>
    <x v="2"/>
    <x v="0"/>
    <x v="4"/>
    <x v="2"/>
    <x v="1"/>
    <n v="3.3"/>
    <n v="1620"/>
    <s v="None"/>
    <n v="159"/>
    <n v="0.09"/>
    <n v="0"/>
    <m/>
    <m/>
    <m/>
    <m/>
    <m/>
    <m/>
    <m/>
    <m/>
    <m/>
    <s v="DEER:Res:HVAC_Eff_AC"/>
    <s v="Annual"/>
    <n v="20"/>
    <m/>
  </r>
  <r>
    <x v="0"/>
    <x v="0"/>
    <s v="D20v0"/>
    <d v="2019-01-09T08:56:43"/>
    <x v="1"/>
    <x v="2"/>
    <x v="0"/>
    <x v="4"/>
    <x v="3"/>
    <x v="1"/>
    <n v="3.3"/>
    <n v="1620"/>
    <s v="None"/>
    <n v="4.8"/>
    <n v="0"/>
    <n v="7.58"/>
    <m/>
    <m/>
    <m/>
    <m/>
    <m/>
    <m/>
    <m/>
    <m/>
    <m/>
    <s v="DEER:Res:HVAC_Eff_AC"/>
    <s v="Annual"/>
    <n v="20"/>
    <m/>
  </r>
  <r>
    <x v="0"/>
    <x v="0"/>
    <s v="D20v0"/>
    <d v="2019-01-09T08:56:43"/>
    <x v="1"/>
    <x v="2"/>
    <x v="0"/>
    <x v="4"/>
    <x v="0"/>
    <x v="0"/>
    <n v="3.3"/>
    <n v="1620"/>
    <s v="None"/>
    <n v="76.599999999999994"/>
    <n v="8.1000000000000003E-2"/>
    <n v="7.31"/>
    <m/>
    <m/>
    <m/>
    <m/>
    <m/>
    <m/>
    <m/>
    <m/>
    <m/>
    <s v="DEER:Res:HVAC_Eff_AC"/>
    <s v="Annual"/>
    <n v="20"/>
    <m/>
  </r>
  <r>
    <x v="0"/>
    <x v="0"/>
    <s v="D20v0"/>
    <d v="2019-01-09T08:56:43"/>
    <x v="1"/>
    <x v="2"/>
    <x v="0"/>
    <x v="12"/>
    <x v="1"/>
    <x v="1"/>
    <n v="4"/>
    <n v="1630"/>
    <s v="None"/>
    <n v="89.5"/>
    <n v="9.4E-2"/>
    <n v="7.46"/>
    <m/>
    <m/>
    <m/>
    <m/>
    <m/>
    <m/>
    <m/>
    <m/>
    <m/>
    <s v="DEER:Res:HVAC_Eff_AC"/>
    <s v="Annual"/>
    <n v="20"/>
    <m/>
  </r>
  <r>
    <x v="0"/>
    <x v="0"/>
    <s v="D20v0"/>
    <d v="2019-01-09T08:56:43"/>
    <x v="1"/>
    <x v="2"/>
    <x v="0"/>
    <x v="12"/>
    <x v="2"/>
    <x v="1"/>
    <n v="4"/>
    <n v="1630"/>
    <s v="None"/>
    <n v="191"/>
    <n v="0.10100000000000001"/>
    <n v="0"/>
    <m/>
    <m/>
    <m/>
    <m/>
    <m/>
    <m/>
    <m/>
    <m/>
    <m/>
    <s v="DEER:Res:HVAC_Eff_AC"/>
    <s v="Annual"/>
    <n v="20"/>
    <m/>
  </r>
  <r>
    <x v="0"/>
    <x v="0"/>
    <s v="D20v0"/>
    <d v="2019-01-09T08:56:43"/>
    <x v="1"/>
    <x v="2"/>
    <x v="0"/>
    <x v="12"/>
    <x v="3"/>
    <x v="1"/>
    <n v="4"/>
    <n v="1630"/>
    <s v="None"/>
    <n v="4.4000000000000004"/>
    <n v="0"/>
    <n v="7.1"/>
    <m/>
    <m/>
    <m/>
    <m/>
    <m/>
    <m/>
    <m/>
    <m/>
    <m/>
    <s v="DEER:Res:HVAC_Eff_AC"/>
    <s v="Annual"/>
    <n v="20"/>
    <m/>
  </r>
  <r>
    <x v="0"/>
    <x v="0"/>
    <s v="D20v0"/>
    <d v="2019-01-09T08:56:43"/>
    <x v="1"/>
    <x v="2"/>
    <x v="0"/>
    <x v="12"/>
    <x v="0"/>
    <x v="0"/>
    <n v="4"/>
    <n v="1630"/>
    <s v="None"/>
    <n v="92.1"/>
    <n v="0.09"/>
    <n v="6.99"/>
    <m/>
    <m/>
    <m/>
    <m/>
    <m/>
    <m/>
    <m/>
    <m/>
    <m/>
    <s v="DEER:Res:HVAC_Eff_AC"/>
    <s v="Annual"/>
    <n v="20"/>
    <m/>
  </r>
  <r>
    <x v="0"/>
    <x v="0"/>
    <s v="D20v0"/>
    <d v="2019-01-09T08:56:43"/>
    <x v="1"/>
    <x v="2"/>
    <x v="0"/>
    <x v="13"/>
    <x v="1"/>
    <x v="1"/>
    <n v="3.6"/>
    <n v="1520"/>
    <s v="None"/>
    <n v="75.900000000000006"/>
    <n v="5.2999999999999999E-2"/>
    <n v="2.0099999999999998"/>
    <m/>
    <m/>
    <m/>
    <m/>
    <m/>
    <m/>
    <m/>
    <m/>
    <m/>
    <s v="DEER:Res:HVAC_Eff_AC"/>
    <s v="Annual"/>
    <n v="20"/>
    <m/>
  </r>
  <r>
    <x v="0"/>
    <x v="0"/>
    <s v="D20v0"/>
    <d v="2019-01-09T08:56:43"/>
    <x v="1"/>
    <x v="2"/>
    <x v="0"/>
    <x v="13"/>
    <x v="2"/>
    <x v="1"/>
    <n v="3.6"/>
    <n v="1520"/>
    <s v="None"/>
    <n v="101"/>
    <n v="5.8000000000000003E-2"/>
    <n v="0"/>
    <m/>
    <m/>
    <m/>
    <m/>
    <m/>
    <m/>
    <m/>
    <m/>
    <m/>
    <s v="DEER:Res:HVAC_Eff_AC"/>
    <s v="Annual"/>
    <n v="20"/>
    <m/>
  </r>
  <r>
    <x v="0"/>
    <x v="0"/>
    <s v="D20v0"/>
    <d v="2019-01-09T08:56:43"/>
    <x v="1"/>
    <x v="2"/>
    <x v="0"/>
    <x v="13"/>
    <x v="3"/>
    <x v="1"/>
    <n v="3.6"/>
    <n v="1520"/>
    <s v="None"/>
    <n v="1.2"/>
    <n v="0"/>
    <n v="1.92"/>
    <m/>
    <m/>
    <m/>
    <m/>
    <m/>
    <m/>
    <m/>
    <m/>
    <m/>
    <s v="DEER:Res:HVAC_Eff_AC"/>
    <s v="Annual"/>
    <n v="20"/>
    <m/>
  </r>
  <r>
    <x v="0"/>
    <x v="0"/>
    <s v="D20v0"/>
    <d v="2019-01-09T08:56:43"/>
    <x v="1"/>
    <x v="2"/>
    <x v="0"/>
    <x v="13"/>
    <x v="0"/>
    <x v="0"/>
    <n v="3.6"/>
    <n v="1520"/>
    <s v="None"/>
    <n v="77.2"/>
    <n v="5.2999999999999999E-2"/>
    <n v="1.87"/>
    <m/>
    <m/>
    <m/>
    <m/>
    <m/>
    <m/>
    <m/>
    <m/>
    <m/>
    <s v="DEER:Res:HVAC_Eff_AC"/>
    <s v="Annual"/>
    <n v="20"/>
    <m/>
  </r>
  <r>
    <x v="0"/>
    <x v="0"/>
    <s v="D20v0"/>
    <d v="2019-01-09T08:56:43"/>
    <x v="1"/>
    <x v="2"/>
    <x v="0"/>
    <x v="5"/>
    <x v="1"/>
    <x v="1"/>
    <n v="3.1"/>
    <n v="1570"/>
    <s v="None"/>
    <n v="42.1"/>
    <n v="6.2E-2"/>
    <n v="14.2"/>
    <m/>
    <m/>
    <m/>
    <m/>
    <m/>
    <m/>
    <m/>
    <m/>
    <m/>
    <s v="DEER:Res:HVAC_Eff_AC"/>
    <s v="Annual"/>
    <n v="20"/>
    <m/>
  </r>
  <r>
    <x v="0"/>
    <x v="0"/>
    <s v="D20v0"/>
    <d v="2019-01-09T08:56:43"/>
    <x v="1"/>
    <x v="2"/>
    <x v="0"/>
    <x v="5"/>
    <x v="2"/>
    <x v="1"/>
    <n v="3.1"/>
    <n v="1570"/>
    <s v="None"/>
    <n v="243"/>
    <n v="6.5000000000000002E-2"/>
    <n v="0"/>
    <m/>
    <m/>
    <m/>
    <m/>
    <m/>
    <m/>
    <m/>
    <m/>
    <m/>
    <s v="DEER:Res:HVAC_Eff_AC"/>
    <s v="Annual"/>
    <n v="20"/>
    <m/>
  </r>
  <r>
    <x v="0"/>
    <x v="0"/>
    <s v="D20v0"/>
    <d v="2019-01-09T08:56:43"/>
    <x v="1"/>
    <x v="2"/>
    <x v="0"/>
    <x v="5"/>
    <x v="3"/>
    <x v="1"/>
    <n v="3.1"/>
    <n v="1570"/>
    <s v="None"/>
    <n v="8.9"/>
    <n v="0"/>
    <n v="13.5"/>
    <m/>
    <m/>
    <m/>
    <m/>
    <m/>
    <m/>
    <m/>
    <m/>
    <m/>
    <s v="DEER:Res:HVAC_Eff_AC"/>
    <s v="Annual"/>
    <n v="20"/>
    <m/>
  </r>
  <r>
    <x v="0"/>
    <x v="0"/>
    <s v="D20v0"/>
    <d v="2019-01-09T08:56:43"/>
    <x v="1"/>
    <x v="2"/>
    <x v="0"/>
    <x v="5"/>
    <x v="0"/>
    <x v="0"/>
    <n v="3.1"/>
    <n v="1570"/>
    <s v="None"/>
    <n v="44.4"/>
    <n v="4.4999999999999998E-2"/>
    <n v="13.3"/>
    <m/>
    <m/>
    <m/>
    <m/>
    <m/>
    <m/>
    <m/>
    <m/>
    <m/>
    <s v="DEER:Res:HVAC_Eff_AC"/>
    <s v="Annual"/>
    <n v="20"/>
    <m/>
  </r>
  <r>
    <x v="0"/>
    <x v="0"/>
    <s v="D20v0"/>
    <d v="2019-01-09T08:56:43"/>
    <x v="1"/>
    <x v="2"/>
    <x v="0"/>
    <x v="6"/>
    <x v="1"/>
    <x v="1"/>
    <n v="3"/>
    <n v="1540"/>
    <s v="None"/>
    <n v="39"/>
    <n v="6.2E-2"/>
    <n v="4.5199999999999996"/>
    <m/>
    <m/>
    <m/>
    <m/>
    <m/>
    <m/>
    <m/>
    <m/>
    <m/>
    <s v="DEER:Res:HVAC_Eff_AC"/>
    <s v="Annual"/>
    <n v="20"/>
    <m/>
  </r>
  <r>
    <x v="0"/>
    <x v="0"/>
    <s v="D20v0"/>
    <d v="2019-01-09T08:56:43"/>
    <x v="1"/>
    <x v="2"/>
    <x v="0"/>
    <x v="6"/>
    <x v="2"/>
    <x v="1"/>
    <n v="3"/>
    <n v="1540"/>
    <s v="None"/>
    <n v="85.9"/>
    <n v="6.4000000000000001E-2"/>
    <n v="0"/>
    <m/>
    <m/>
    <m/>
    <m/>
    <m/>
    <m/>
    <m/>
    <m/>
    <m/>
    <s v="DEER:Res:HVAC_Eff_AC"/>
    <s v="Annual"/>
    <n v="20"/>
    <m/>
  </r>
  <r>
    <x v="0"/>
    <x v="0"/>
    <s v="D20v0"/>
    <d v="2019-01-09T08:56:43"/>
    <x v="1"/>
    <x v="2"/>
    <x v="0"/>
    <x v="6"/>
    <x v="3"/>
    <x v="1"/>
    <n v="3"/>
    <n v="1540"/>
    <s v="None"/>
    <n v="2.8"/>
    <n v="0"/>
    <n v="4.38"/>
    <m/>
    <m/>
    <m/>
    <m/>
    <m/>
    <m/>
    <m/>
    <m/>
    <m/>
    <s v="DEER:Res:HVAC_Eff_AC"/>
    <s v="Annual"/>
    <n v="20"/>
    <m/>
  </r>
  <r>
    <x v="0"/>
    <x v="0"/>
    <s v="D20v0"/>
    <d v="2019-01-09T08:56:43"/>
    <x v="1"/>
    <x v="2"/>
    <x v="0"/>
    <x v="6"/>
    <x v="0"/>
    <x v="0"/>
    <n v="3"/>
    <n v="1540"/>
    <s v="None"/>
    <n v="34.4"/>
    <n v="4.8000000000000001E-2"/>
    <n v="4.26"/>
    <m/>
    <m/>
    <m/>
    <m/>
    <m/>
    <m/>
    <m/>
    <m/>
    <m/>
    <s v="DEER:Res:HVAC_Eff_AC"/>
    <s v="Annual"/>
    <n v="20"/>
    <m/>
  </r>
  <r>
    <x v="0"/>
    <x v="0"/>
    <s v="D20v0"/>
    <d v="2019-01-09T08:56:43"/>
    <x v="1"/>
    <x v="3"/>
    <x v="0"/>
    <x v="1"/>
    <x v="1"/>
    <x v="1"/>
    <n v="3.23"/>
    <n v="1640"/>
    <s v="None"/>
    <n v="10.4"/>
    <n v="2.41E-2"/>
    <n v="11.4"/>
    <m/>
    <m/>
    <m/>
    <m/>
    <m/>
    <m/>
    <m/>
    <m/>
    <m/>
    <s v="DEER:Res:HVAC_Eff_AC"/>
    <s v="Annual"/>
    <n v="20"/>
    <m/>
  </r>
  <r>
    <x v="0"/>
    <x v="0"/>
    <s v="D20v0"/>
    <d v="2019-01-09T08:56:43"/>
    <x v="1"/>
    <x v="3"/>
    <x v="0"/>
    <x v="1"/>
    <x v="2"/>
    <x v="1"/>
    <n v="3.23"/>
    <n v="1640"/>
    <s v="None"/>
    <n v="113"/>
    <n v="2.5600000000000001E-2"/>
    <n v="0"/>
    <m/>
    <m/>
    <m/>
    <m/>
    <m/>
    <m/>
    <m/>
    <m/>
    <m/>
    <s v="DEER:Res:HVAC_Eff_AC"/>
    <s v="Annual"/>
    <n v="20"/>
    <m/>
  </r>
  <r>
    <x v="0"/>
    <x v="0"/>
    <s v="D20v0"/>
    <d v="2019-01-09T08:56:43"/>
    <x v="1"/>
    <x v="3"/>
    <x v="0"/>
    <x v="1"/>
    <x v="3"/>
    <x v="1"/>
    <n v="3.23"/>
    <n v="1640"/>
    <s v="None"/>
    <n v="7.22"/>
    <n v="0"/>
    <n v="11.2"/>
    <m/>
    <m/>
    <m/>
    <m/>
    <m/>
    <m/>
    <m/>
    <m/>
    <m/>
    <s v="DEER:Res:HVAC_Eff_AC"/>
    <s v="Annual"/>
    <n v="20"/>
    <m/>
  </r>
  <r>
    <x v="0"/>
    <x v="0"/>
    <s v="D20v0"/>
    <d v="2019-01-09T08:56:43"/>
    <x v="1"/>
    <x v="3"/>
    <x v="0"/>
    <x v="1"/>
    <x v="0"/>
    <x v="0"/>
    <n v="3.23"/>
    <n v="1640"/>
    <s v="None"/>
    <n v="10.8"/>
    <n v="9.7900000000000001E-3"/>
    <n v="11"/>
    <m/>
    <m/>
    <m/>
    <m/>
    <m/>
    <m/>
    <m/>
    <m/>
    <m/>
    <s v="DEER:Res:HVAC_Eff_AC"/>
    <s v="Annual"/>
    <n v="20"/>
    <m/>
  </r>
  <r>
    <x v="0"/>
    <x v="0"/>
    <s v="D20v0"/>
    <d v="2019-01-09T08:56:43"/>
    <x v="1"/>
    <x v="3"/>
    <x v="0"/>
    <x v="8"/>
    <x v="1"/>
    <x v="1"/>
    <n v="3.32"/>
    <n v="1660"/>
    <s v="None"/>
    <n v="20.8"/>
    <n v="6.2799999999999995E-2"/>
    <n v="4.18"/>
    <m/>
    <m/>
    <m/>
    <m/>
    <m/>
    <m/>
    <m/>
    <m/>
    <m/>
    <s v="DEER:Res:HVAC_Eff_AC"/>
    <s v="Annual"/>
    <n v="20"/>
    <m/>
  </r>
  <r>
    <x v="0"/>
    <x v="0"/>
    <s v="D20v0"/>
    <d v="2019-01-09T08:56:43"/>
    <x v="1"/>
    <x v="3"/>
    <x v="0"/>
    <x v="8"/>
    <x v="2"/>
    <x v="1"/>
    <n v="3.32"/>
    <n v="1660"/>
    <s v="None"/>
    <n v="56.9"/>
    <n v="6.4799999999999996E-2"/>
    <n v="0"/>
    <m/>
    <m/>
    <m/>
    <m/>
    <m/>
    <m/>
    <m/>
    <m/>
    <m/>
    <s v="DEER:Res:HVAC_Eff_AC"/>
    <s v="Annual"/>
    <n v="20"/>
    <m/>
  </r>
  <r>
    <x v="0"/>
    <x v="0"/>
    <s v="D20v0"/>
    <d v="2019-01-09T08:56:43"/>
    <x v="1"/>
    <x v="3"/>
    <x v="0"/>
    <x v="8"/>
    <x v="3"/>
    <x v="1"/>
    <n v="3.32"/>
    <n v="1660"/>
    <s v="None"/>
    <n v="2.6"/>
    <n v="0"/>
    <n v="4.09"/>
    <m/>
    <m/>
    <m/>
    <m/>
    <m/>
    <m/>
    <m/>
    <m/>
    <m/>
    <s v="DEER:Res:HVAC_Eff_AC"/>
    <s v="Annual"/>
    <n v="20"/>
    <m/>
  </r>
  <r>
    <x v="0"/>
    <x v="0"/>
    <s v="D20v0"/>
    <d v="2019-01-09T08:56:43"/>
    <x v="1"/>
    <x v="3"/>
    <x v="0"/>
    <x v="8"/>
    <x v="0"/>
    <x v="0"/>
    <n v="3.32"/>
    <n v="1660"/>
    <s v="None"/>
    <n v="10.4"/>
    <n v="2.4299999999999999E-2"/>
    <n v="4.04"/>
    <m/>
    <m/>
    <m/>
    <m/>
    <m/>
    <m/>
    <m/>
    <m/>
    <m/>
    <s v="DEER:Res:HVAC_Eff_AC"/>
    <s v="Annual"/>
    <n v="20"/>
    <m/>
  </r>
  <r>
    <x v="0"/>
    <x v="0"/>
    <s v="D20v0"/>
    <d v="2019-01-09T08:56:43"/>
    <x v="1"/>
    <x v="3"/>
    <x v="0"/>
    <x v="9"/>
    <x v="1"/>
    <x v="1"/>
    <n v="3.07"/>
    <n v="1620"/>
    <s v="None"/>
    <n v="33.299999999999997"/>
    <n v="0.05"/>
    <n v="3.98"/>
    <m/>
    <m/>
    <m/>
    <m/>
    <m/>
    <m/>
    <m/>
    <m/>
    <m/>
    <s v="DEER:Res:HVAC_Eff_AC"/>
    <s v="Annual"/>
    <n v="20"/>
    <m/>
  </r>
  <r>
    <x v="0"/>
    <x v="0"/>
    <s v="D20v0"/>
    <d v="2019-01-09T08:56:43"/>
    <x v="1"/>
    <x v="3"/>
    <x v="0"/>
    <x v="9"/>
    <x v="2"/>
    <x v="1"/>
    <n v="3.07"/>
    <n v="1620"/>
    <s v="None"/>
    <n v="65.2"/>
    <n v="5.2200000000000003E-2"/>
    <n v="0"/>
    <m/>
    <m/>
    <m/>
    <m/>
    <m/>
    <m/>
    <m/>
    <m/>
    <m/>
    <s v="DEER:Res:HVAC_Eff_AC"/>
    <s v="Annual"/>
    <n v="20"/>
    <m/>
  </r>
  <r>
    <x v="0"/>
    <x v="0"/>
    <s v="D20v0"/>
    <d v="2019-01-09T08:56:43"/>
    <x v="1"/>
    <x v="3"/>
    <x v="0"/>
    <x v="9"/>
    <x v="3"/>
    <x v="1"/>
    <n v="3.07"/>
    <n v="1620"/>
    <s v="None"/>
    <n v="2.54"/>
    <n v="0"/>
    <n v="3.92"/>
    <m/>
    <m/>
    <m/>
    <m/>
    <m/>
    <m/>
    <m/>
    <m/>
    <m/>
    <s v="DEER:Res:HVAC_Eff_AC"/>
    <s v="Annual"/>
    <n v="20"/>
    <m/>
  </r>
  <r>
    <x v="0"/>
    <x v="0"/>
    <s v="D20v0"/>
    <d v="2019-01-09T08:56:43"/>
    <x v="1"/>
    <x v="3"/>
    <x v="0"/>
    <x v="9"/>
    <x v="0"/>
    <x v="0"/>
    <n v="3.07"/>
    <n v="1620"/>
    <s v="None"/>
    <n v="20.2"/>
    <n v="2.7199999999999998E-2"/>
    <n v="3.84"/>
    <m/>
    <m/>
    <m/>
    <m/>
    <m/>
    <m/>
    <m/>
    <m/>
    <m/>
    <s v="DEER:Res:HVAC_Eff_AC"/>
    <s v="Annual"/>
    <n v="20"/>
    <m/>
  </r>
  <r>
    <x v="0"/>
    <x v="0"/>
    <s v="D20v0"/>
    <d v="2019-01-09T08:56:43"/>
    <x v="1"/>
    <x v="3"/>
    <x v="0"/>
    <x v="10"/>
    <x v="1"/>
    <x v="1"/>
    <n v="3.49"/>
    <n v="1700"/>
    <s v="None"/>
    <n v="53.9"/>
    <n v="0.106"/>
    <n v="5.27"/>
    <m/>
    <m/>
    <m/>
    <m/>
    <m/>
    <m/>
    <m/>
    <m/>
    <m/>
    <s v="DEER:Res:HVAC_Eff_AC"/>
    <s v="Annual"/>
    <n v="20"/>
    <m/>
  </r>
  <r>
    <x v="0"/>
    <x v="0"/>
    <s v="D20v0"/>
    <d v="2019-01-09T08:56:43"/>
    <x v="1"/>
    <x v="3"/>
    <x v="0"/>
    <x v="10"/>
    <x v="2"/>
    <x v="1"/>
    <n v="3.49"/>
    <n v="1700"/>
    <s v="None"/>
    <n v="103"/>
    <n v="0.108"/>
    <n v="0"/>
    <m/>
    <m/>
    <m/>
    <m/>
    <m/>
    <m/>
    <m/>
    <m/>
    <m/>
    <s v="DEER:Res:HVAC_Eff_AC"/>
    <s v="Annual"/>
    <n v="20"/>
    <m/>
  </r>
  <r>
    <x v="0"/>
    <x v="0"/>
    <s v="D20v0"/>
    <d v="2019-01-09T08:56:43"/>
    <x v="1"/>
    <x v="3"/>
    <x v="0"/>
    <x v="10"/>
    <x v="3"/>
    <x v="1"/>
    <n v="3.49"/>
    <n v="1700"/>
    <s v="None"/>
    <n v="3.26"/>
    <n v="0"/>
    <n v="5.17"/>
    <m/>
    <m/>
    <m/>
    <m/>
    <m/>
    <m/>
    <m/>
    <m/>
    <m/>
    <s v="DEER:Res:HVAC_Eff_AC"/>
    <s v="Annual"/>
    <n v="20"/>
    <m/>
  </r>
  <r>
    <x v="0"/>
    <x v="0"/>
    <s v="D20v0"/>
    <d v="2019-01-09T08:56:43"/>
    <x v="1"/>
    <x v="3"/>
    <x v="0"/>
    <x v="13"/>
    <x v="3"/>
    <x v="1"/>
    <n v="4.7"/>
    <n v="1680"/>
    <s v="None"/>
    <n v="1.81"/>
    <n v="0"/>
    <n v="2.91"/>
    <m/>
    <m/>
    <m/>
    <m/>
    <m/>
    <m/>
    <m/>
    <m/>
    <m/>
    <s v="DEER:Res:HVAC_Eff_AC"/>
    <s v="Annual"/>
    <n v="20"/>
    <m/>
  </r>
  <r>
    <x v="0"/>
    <x v="0"/>
    <s v="D20v0"/>
    <d v="2019-01-09T08:56:43"/>
    <x v="1"/>
    <x v="3"/>
    <x v="0"/>
    <x v="13"/>
    <x v="0"/>
    <x v="0"/>
    <n v="4.7"/>
    <n v="1680"/>
    <s v="None"/>
    <n v="103"/>
    <n v="7.4499999999999997E-2"/>
    <n v="2.88"/>
    <m/>
    <m/>
    <m/>
    <m/>
    <m/>
    <m/>
    <m/>
    <m/>
    <m/>
    <s v="DEER:Res:HVAC_Eff_AC"/>
    <s v="Annual"/>
    <n v="20"/>
    <m/>
  </r>
  <r>
    <x v="0"/>
    <x v="0"/>
    <s v="D20v0"/>
    <d v="2019-01-09T08:56:43"/>
    <x v="1"/>
    <x v="3"/>
    <x v="0"/>
    <x v="5"/>
    <x v="1"/>
    <x v="1"/>
    <n v="3.29"/>
    <n v="1700"/>
    <s v="None"/>
    <n v="42.2"/>
    <n v="6.5000000000000002E-2"/>
    <n v="14.2"/>
    <m/>
    <m/>
    <m/>
    <m/>
    <m/>
    <m/>
    <m/>
    <m/>
    <m/>
    <s v="DEER:Res:HVAC_Eff_AC"/>
    <s v="Annual"/>
    <n v="20"/>
    <m/>
  </r>
  <r>
    <x v="0"/>
    <x v="0"/>
    <s v="D20v0"/>
    <d v="2019-01-09T08:56:43"/>
    <x v="1"/>
    <x v="3"/>
    <x v="0"/>
    <x v="5"/>
    <x v="2"/>
    <x v="1"/>
    <n v="3.29"/>
    <n v="1700"/>
    <s v="None"/>
    <n v="251"/>
    <n v="6.8199999999999997E-2"/>
    <n v="0"/>
    <m/>
    <m/>
    <m/>
    <m/>
    <m/>
    <m/>
    <m/>
    <m/>
    <m/>
    <s v="DEER:Res:HVAC_Eff_AC"/>
    <s v="Annual"/>
    <n v="20"/>
    <m/>
  </r>
  <r>
    <x v="0"/>
    <x v="0"/>
    <s v="D20v0"/>
    <d v="2019-01-09T08:56:43"/>
    <x v="1"/>
    <x v="3"/>
    <x v="0"/>
    <x v="5"/>
    <x v="3"/>
    <x v="1"/>
    <n v="3.29"/>
    <n v="1700"/>
    <s v="None"/>
    <n v="9.16"/>
    <n v="0"/>
    <n v="13.9"/>
    <m/>
    <m/>
    <m/>
    <m/>
    <m/>
    <m/>
    <m/>
    <m/>
    <m/>
    <s v="DEER:Res:HVAC_Eff_AC"/>
    <s v="Annual"/>
    <n v="20"/>
    <m/>
  </r>
  <r>
    <x v="0"/>
    <x v="0"/>
    <s v="D20v0"/>
    <d v="2019-01-09T08:56:43"/>
    <x v="1"/>
    <x v="3"/>
    <x v="0"/>
    <x v="5"/>
    <x v="0"/>
    <x v="0"/>
    <n v="3.29"/>
    <n v="1700"/>
    <s v="None"/>
    <n v="39.1"/>
    <n v="4.3999999999999997E-2"/>
    <n v="13.6"/>
    <m/>
    <m/>
    <m/>
    <m/>
    <m/>
    <m/>
    <m/>
    <m/>
    <m/>
    <s v="DEER:Res:HVAC_Eff_AC"/>
    <s v="Annual"/>
    <n v="20"/>
    <m/>
  </r>
  <r>
    <x v="0"/>
    <x v="0"/>
    <s v="D20v0"/>
    <d v="2019-01-09T08:56:43"/>
    <x v="1"/>
    <x v="3"/>
    <x v="0"/>
    <x v="6"/>
    <x v="1"/>
    <x v="1"/>
    <n v="3.53"/>
    <n v="1700"/>
    <s v="None"/>
    <n v="45.4"/>
    <n v="7.5800000000000006E-2"/>
    <n v="5.6"/>
    <m/>
    <m/>
    <m/>
    <m/>
    <m/>
    <m/>
    <m/>
    <m/>
    <m/>
    <s v="DEER:Res:HVAC_Eff_AC"/>
    <s v="Annual"/>
    <n v="20"/>
    <m/>
  </r>
  <r>
    <x v="0"/>
    <x v="0"/>
    <s v="D20v0"/>
    <d v="2019-01-09T08:56:43"/>
    <x v="1"/>
    <x v="3"/>
    <x v="0"/>
    <x v="6"/>
    <x v="2"/>
    <x v="1"/>
    <n v="3.53"/>
    <n v="1700"/>
    <s v="None"/>
    <n v="104"/>
    <n v="7.9200000000000007E-2"/>
    <n v="0"/>
    <m/>
    <m/>
    <m/>
    <m/>
    <m/>
    <m/>
    <m/>
    <m/>
    <m/>
    <s v="DEER:Res:HVAC_Eff_AC"/>
    <s v="Annual"/>
    <n v="20"/>
    <m/>
  </r>
  <r>
    <x v="0"/>
    <x v="0"/>
    <s v="D20v0"/>
    <d v="2019-01-09T08:56:43"/>
    <x v="1"/>
    <x v="3"/>
    <x v="0"/>
    <x v="6"/>
    <x v="3"/>
    <x v="1"/>
    <n v="3.53"/>
    <n v="1700"/>
    <s v="None"/>
    <n v="3.46"/>
    <n v="0"/>
    <n v="5.47"/>
    <m/>
    <m/>
    <m/>
    <m/>
    <m/>
    <m/>
    <m/>
    <m/>
    <m/>
    <s v="DEER:Res:HVAC_Eff_AC"/>
    <s v="Annual"/>
    <n v="20"/>
    <m/>
  </r>
  <r>
    <x v="0"/>
    <x v="0"/>
    <s v="D20v0"/>
    <d v="2019-01-09T08:56:43"/>
    <x v="1"/>
    <x v="3"/>
    <x v="0"/>
    <x v="6"/>
    <x v="0"/>
    <x v="0"/>
    <n v="3.53"/>
    <n v="1700"/>
    <s v="None"/>
    <n v="39.700000000000003"/>
    <n v="5.8299999999999998E-2"/>
    <n v="5.34"/>
    <m/>
    <m/>
    <m/>
    <m/>
    <m/>
    <m/>
    <m/>
    <m/>
    <m/>
    <s v="DEER:Res:HVAC_Eff_AC"/>
    <s v="Annual"/>
    <n v="20"/>
    <m/>
  </r>
  <r>
    <x v="0"/>
    <x v="0"/>
    <s v="D20v0"/>
    <d v="2019-01-09T08:56:43"/>
    <x v="2"/>
    <x v="0"/>
    <x v="0"/>
    <x v="0"/>
    <x v="1"/>
    <x v="1"/>
    <n v="3.5"/>
    <n v="1240"/>
    <s v="None"/>
    <n v="78.5"/>
    <n v="0.13500000000000001"/>
    <n v="12"/>
    <m/>
    <m/>
    <m/>
    <m/>
    <m/>
    <m/>
    <m/>
    <m/>
    <m/>
    <s v="DEER:Res:HVAC_Eff_AC"/>
    <s v="Annual"/>
    <n v="20"/>
    <m/>
  </r>
  <r>
    <x v="0"/>
    <x v="0"/>
    <s v="D20v0"/>
    <d v="2019-01-09T08:56:43"/>
    <x v="2"/>
    <x v="0"/>
    <x v="0"/>
    <x v="0"/>
    <x v="2"/>
    <x v="1"/>
    <n v="3.5"/>
    <n v="1240"/>
    <s v="None"/>
    <n v="212"/>
    <n v="0.153"/>
    <n v="0"/>
    <m/>
    <m/>
    <m/>
    <m/>
    <m/>
    <m/>
    <m/>
    <m/>
    <m/>
    <s v="DEER:Res:HVAC_Eff_AC"/>
    <s v="Annual"/>
    <n v="20"/>
    <m/>
  </r>
  <r>
    <x v="0"/>
    <x v="0"/>
    <s v="D20v0"/>
    <d v="2019-01-09T08:56:43"/>
    <x v="2"/>
    <x v="0"/>
    <x v="0"/>
    <x v="0"/>
    <x v="3"/>
    <x v="1"/>
    <n v="3.5"/>
    <n v="1240"/>
    <s v="None"/>
    <n v="6.62"/>
    <n v="0"/>
    <n v="10.5"/>
    <m/>
    <m/>
    <m/>
    <m/>
    <m/>
    <m/>
    <m/>
    <m/>
    <m/>
    <s v="DEER:Res:HVAC_Eff_AC"/>
    <s v="Annual"/>
    <n v="20"/>
    <m/>
  </r>
  <r>
    <x v="0"/>
    <x v="0"/>
    <s v="D20v0"/>
    <d v="2019-01-09T08:56:43"/>
    <x v="2"/>
    <x v="0"/>
    <x v="0"/>
    <x v="0"/>
    <x v="0"/>
    <x v="0"/>
    <n v="3.5"/>
    <n v="1240"/>
    <s v="None"/>
    <n v="95.1"/>
    <n v="0.13700000000000001"/>
    <n v="10.5"/>
    <m/>
    <m/>
    <m/>
    <m/>
    <m/>
    <m/>
    <m/>
    <m/>
    <m/>
    <s v="DEER:Res:HVAC_Eff_AC"/>
    <s v="Annual"/>
    <n v="20"/>
    <m/>
  </r>
  <r>
    <x v="0"/>
    <x v="0"/>
    <s v="D20v0"/>
    <d v="2019-01-09T08:56:43"/>
    <x v="2"/>
    <x v="0"/>
    <x v="0"/>
    <x v="1"/>
    <x v="1"/>
    <x v="1"/>
    <n v="3.5"/>
    <n v="1220"/>
    <s v="None"/>
    <n v="20.5"/>
    <n v="4.9399999999999999E-2"/>
    <n v="10.5"/>
    <m/>
    <m/>
    <m/>
    <m/>
    <m/>
    <m/>
    <m/>
    <m/>
    <m/>
    <s v="DEER:Res:HVAC_Eff_AC"/>
    <s v="Annual"/>
    <n v="20"/>
    <m/>
  </r>
  <r>
    <x v="0"/>
    <x v="0"/>
    <s v="D20v0"/>
    <d v="2019-01-09T08:56:43"/>
    <x v="2"/>
    <x v="0"/>
    <x v="0"/>
    <x v="1"/>
    <x v="2"/>
    <x v="1"/>
    <n v="3.5"/>
    <n v="1220"/>
    <s v="None"/>
    <n v="104"/>
    <n v="5.5800000000000002E-2"/>
    <n v="0"/>
    <m/>
    <m/>
    <m/>
    <m/>
    <m/>
    <m/>
    <m/>
    <m/>
    <m/>
    <s v="DEER:Res:HVAC_Eff_AC"/>
    <s v="Annual"/>
    <n v="20"/>
    <m/>
  </r>
  <r>
    <x v="0"/>
    <x v="0"/>
    <s v="D20v0"/>
    <d v="2019-01-09T08:56:43"/>
    <x v="2"/>
    <x v="0"/>
    <x v="0"/>
    <x v="1"/>
    <x v="3"/>
    <x v="1"/>
    <n v="3.5"/>
    <n v="1220"/>
    <s v="None"/>
    <n v="5.87"/>
    <n v="0"/>
    <n v="9.4"/>
    <m/>
    <m/>
    <m/>
    <m/>
    <m/>
    <m/>
    <m/>
    <m/>
    <m/>
    <s v="DEER:Res:HVAC_Eff_AC"/>
    <s v="Annual"/>
    <n v="20"/>
    <m/>
  </r>
  <r>
    <x v="0"/>
    <x v="0"/>
    <s v="D20v0"/>
    <d v="2019-01-09T08:56:43"/>
    <x v="2"/>
    <x v="1"/>
    <x v="0"/>
    <x v="0"/>
    <x v="1"/>
    <x v="1"/>
    <n v="1.49"/>
    <n v="1140"/>
    <s v="None"/>
    <n v="7.02"/>
    <n v="1.52E-2"/>
    <n v="1.82"/>
    <m/>
    <m/>
    <m/>
    <m/>
    <m/>
    <m/>
    <m/>
    <m/>
    <m/>
    <s v="DEER:Res:HVAC_Eff_AC"/>
    <s v="Annual"/>
    <n v="20"/>
    <m/>
  </r>
  <r>
    <x v="0"/>
    <x v="0"/>
    <s v="D20v0"/>
    <d v="2019-01-09T08:56:43"/>
    <x v="2"/>
    <x v="1"/>
    <x v="0"/>
    <x v="0"/>
    <x v="2"/>
    <x v="1"/>
    <n v="1.49"/>
    <n v="1140"/>
    <s v="None"/>
    <n v="26.7"/>
    <n v="1.5900000000000001E-2"/>
    <n v="0"/>
    <m/>
    <m/>
    <m/>
    <m/>
    <m/>
    <m/>
    <m/>
    <m/>
    <m/>
    <s v="DEER:Res:HVAC_Eff_AC"/>
    <s v="Annual"/>
    <n v="20"/>
    <m/>
  </r>
  <r>
    <x v="0"/>
    <x v="0"/>
    <s v="D20v0"/>
    <d v="2019-01-09T08:56:43"/>
    <x v="2"/>
    <x v="1"/>
    <x v="0"/>
    <x v="0"/>
    <x v="3"/>
    <x v="1"/>
    <n v="1.49"/>
    <n v="1140"/>
    <s v="None"/>
    <n v="1.43"/>
    <n v="0"/>
    <n v="1.76"/>
    <m/>
    <m/>
    <m/>
    <m/>
    <m/>
    <m/>
    <m/>
    <m/>
    <m/>
    <s v="DEER:Res:HVAC_Eff_AC"/>
    <s v="Annual"/>
    <n v="20"/>
    <m/>
  </r>
  <r>
    <x v="0"/>
    <x v="0"/>
    <s v="D20v0"/>
    <d v="2019-01-09T08:56:43"/>
    <x v="2"/>
    <x v="1"/>
    <x v="0"/>
    <x v="0"/>
    <x v="0"/>
    <x v="0"/>
    <n v="1.49"/>
    <n v="1140"/>
    <s v="None"/>
    <n v="2.31"/>
    <n v="1.6800000000000001E-3"/>
    <n v="1.74"/>
    <m/>
    <m/>
    <m/>
    <m/>
    <m/>
    <m/>
    <m/>
    <m/>
    <m/>
    <s v="DEER:Res:HVAC_Eff_AC"/>
    <s v="Annual"/>
    <n v="20"/>
    <m/>
  </r>
  <r>
    <x v="0"/>
    <x v="0"/>
    <s v="D20v0"/>
    <d v="2019-01-09T08:56:43"/>
    <x v="2"/>
    <x v="1"/>
    <x v="0"/>
    <x v="1"/>
    <x v="1"/>
    <x v="1"/>
    <n v="1.34"/>
    <n v="1050"/>
    <s v="None"/>
    <n v="2.46"/>
    <n v="1.8E-3"/>
    <n v="2.2400000000000002"/>
    <m/>
    <m/>
    <m/>
    <m/>
    <m/>
    <m/>
    <m/>
    <m/>
    <m/>
    <s v="DEER:Res:HVAC_Eff_AC"/>
    <s v="Annual"/>
    <n v="20"/>
    <m/>
  </r>
  <r>
    <x v="0"/>
    <x v="0"/>
    <s v="D20v0"/>
    <d v="2019-01-09T08:56:43"/>
    <x v="2"/>
    <x v="1"/>
    <x v="0"/>
    <x v="1"/>
    <x v="2"/>
    <x v="1"/>
    <n v="1.34"/>
    <n v="1050"/>
    <s v="None"/>
    <n v="23"/>
    <n v="1.4400000000000001E-3"/>
    <n v="0"/>
    <m/>
    <m/>
    <m/>
    <m/>
    <m/>
    <m/>
    <m/>
    <m/>
    <m/>
    <s v="DEER:Res:HVAC_Eff_AC"/>
    <s v="Annual"/>
    <n v="20"/>
    <m/>
  </r>
  <r>
    <x v="0"/>
    <x v="0"/>
    <s v="D20v0"/>
    <d v="2019-01-09T08:56:43"/>
    <x v="2"/>
    <x v="1"/>
    <x v="0"/>
    <x v="1"/>
    <x v="3"/>
    <x v="1"/>
    <n v="1.34"/>
    <n v="1050"/>
    <s v="None"/>
    <n v="1.83"/>
    <n v="0"/>
    <n v="2.16"/>
    <m/>
    <m/>
    <m/>
    <m/>
    <m/>
    <m/>
    <m/>
    <m/>
    <m/>
    <s v="DEER:Res:HVAC_Eff_AC"/>
    <s v="Annual"/>
    <n v="20"/>
    <m/>
  </r>
  <r>
    <x v="0"/>
    <x v="0"/>
    <s v="D20v0"/>
    <d v="2019-01-09T08:56:43"/>
    <x v="2"/>
    <x v="1"/>
    <x v="0"/>
    <x v="1"/>
    <x v="0"/>
    <x v="0"/>
    <n v="1.34"/>
    <n v="1050"/>
    <s v="None"/>
    <n v="1.91"/>
    <n v="0"/>
    <n v="2.15"/>
    <m/>
    <m/>
    <m/>
    <m/>
    <m/>
    <m/>
    <m/>
    <m/>
    <m/>
    <s v="DEER:Res:HVAC_Eff_AC"/>
    <s v="Annual"/>
    <n v="20"/>
    <m/>
  </r>
  <r>
    <x v="0"/>
    <x v="0"/>
    <s v="D20v0"/>
    <d v="2019-01-09T08:56:43"/>
    <x v="2"/>
    <x v="1"/>
    <x v="0"/>
    <x v="8"/>
    <x v="1"/>
    <x v="1"/>
    <n v="1.58"/>
    <n v="1150"/>
    <s v="None"/>
    <n v="7.38"/>
    <n v="1.2E-2"/>
    <n v="1.33"/>
    <m/>
    <m/>
    <m/>
    <m/>
    <m/>
    <m/>
    <m/>
    <m/>
    <m/>
    <s v="DEER:Res:HVAC_Eff_AC"/>
    <s v="Annual"/>
    <n v="20"/>
    <m/>
  </r>
  <r>
    <x v="0"/>
    <x v="0"/>
    <s v="D20v0"/>
    <d v="2019-01-09T08:56:43"/>
    <x v="2"/>
    <x v="1"/>
    <x v="0"/>
    <x v="8"/>
    <x v="2"/>
    <x v="1"/>
    <n v="1.58"/>
    <n v="1150"/>
    <s v="None"/>
    <n v="18.7"/>
    <n v="1.2500000000000001E-2"/>
    <n v="0"/>
    <m/>
    <m/>
    <m/>
    <m/>
    <m/>
    <m/>
    <m/>
    <m/>
    <m/>
    <s v="DEER:Res:HVAC_Eff_AC"/>
    <s v="Annual"/>
    <n v="20"/>
    <m/>
  </r>
  <r>
    <x v="0"/>
    <x v="0"/>
    <s v="D20v0"/>
    <d v="2019-01-09T08:56:43"/>
    <x v="2"/>
    <x v="1"/>
    <x v="0"/>
    <x v="8"/>
    <x v="3"/>
    <x v="1"/>
    <n v="1.58"/>
    <n v="1150"/>
    <s v="None"/>
    <n v="1.02"/>
    <n v="0"/>
    <n v="1.28"/>
    <m/>
    <m/>
    <m/>
    <m/>
    <m/>
    <m/>
    <m/>
    <m/>
    <m/>
    <s v="DEER:Res:HVAC_Eff_AC"/>
    <s v="Annual"/>
    <n v="20"/>
    <m/>
  </r>
  <r>
    <x v="0"/>
    <x v="0"/>
    <s v="D20v0"/>
    <d v="2019-01-09T08:56:43"/>
    <x v="2"/>
    <x v="1"/>
    <x v="0"/>
    <x v="8"/>
    <x v="0"/>
    <x v="0"/>
    <n v="1.58"/>
    <n v="1150"/>
    <s v="None"/>
    <n v="4.7"/>
    <n v="5.7000000000000002E-3"/>
    <n v="1.23"/>
    <m/>
    <m/>
    <m/>
    <m/>
    <m/>
    <m/>
    <m/>
    <m/>
    <m/>
    <s v="DEER:Res:HVAC_Eff_AC"/>
    <s v="Annual"/>
    <n v="20"/>
    <m/>
  </r>
  <r>
    <x v="0"/>
    <x v="0"/>
    <s v="D20v0"/>
    <d v="2019-01-09T08:56:43"/>
    <x v="2"/>
    <x v="1"/>
    <x v="0"/>
    <x v="15"/>
    <x v="1"/>
    <x v="1"/>
    <n v="1.37"/>
    <n v="1170"/>
    <s v="None"/>
    <n v="5.22"/>
    <n v="6.9300000000000004E-3"/>
    <n v="1.06"/>
    <m/>
    <m/>
    <m/>
    <m/>
    <m/>
    <m/>
    <m/>
    <m/>
    <m/>
    <s v="DEER:Res:HVAC_Eff_AC"/>
    <s v="Annual"/>
    <n v="20"/>
    <m/>
  </r>
  <r>
    <x v="0"/>
    <x v="0"/>
    <s v="D20v0"/>
    <d v="2019-01-09T08:56:43"/>
    <x v="2"/>
    <x v="1"/>
    <x v="0"/>
    <x v="15"/>
    <x v="2"/>
    <x v="1"/>
    <n v="1.37"/>
    <n v="1170"/>
    <s v="None"/>
    <n v="12.7"/>
    <n v="7.3000000000000001E-3"/>
    <n v="0"/>
    <m/>
    <m/>
    <m/>
    <m/>
    <m/>
    <m/>
    <m/>
    <m/>
    <m/>
    <s v="DEER:Res:HVAC_Eff_AC"/>
    <s v="Annual"/>
    <n v="20"/>
    <m/>
  </r>
  <r>
    <x v="0"/>
    <x v="0"/>
    <s v="D20v0"/>
    <d v="2019-01-09T08:56:43"/>
    <x v="2"/>
    <x v="1"/>
    <x v="0"/>
    <x v="15"/>
    <x v="3"/>
    <x v="1"/>
    <n v="1.37"/>
    <n v="1170"/>
    <s v="None"/>
    <n v="0.85499999999999998"/>
    <n v="0"/>
    <n v="1.02"/>
    <m/>
    <m/>
    <m/>
    <m/>
    <m/>
    <m/>
    <m/>
    <m/>
    <m/>
    <s v="DEER:Res:HVAC_Eff_AC"/>
    <s v="Annual"/>
    <n v="20"/>
    <m/>
  </r>
  <r>
    <x v="0"/>
    <x v="0"/>
    <s v="D20v0"/>
    <d v="2019-01-09T08:56:43"/>
    <x v="2"/>
    <x v="1"/>
    <x v="0"/>
    <x v="15"/>
    <x v="0"/>
    <x v="0"/>
    <n v="1.37"/>
    <n v="1170"/>
    <s v="None"/>
    <n v="3.28"/>
    <n v="3.2000000000000002E-3"/>
    <n v="0.97899999999999998"/>
    <m/>
    <m/>
    <m/>
    <m/>
    <m/>
    <m/>
    <m/>
    <m/>
    <m/>
    <s v="DEER:Res:HVAC_Eff_AC"/>
    <s v="Annual"/>
    <n v="20"/>
    <m/>
  </r>
  <r>
    <x v="0"/>
    <x v="0"/>
    <s v="D20v0"/>
    <d v="2019-01-09T08:56:43"/>
    <x v="2"/>
    <x v="1"/>
    <x v="0"/>
    <x v="9"/>
    <x v="1"/>
    <x v="1"/>
    <n v="1.47"/>
    <n v="1130"/>
    <s v="None"/>
    <n v="11.2"/>
    <n v="1.2699999999999999E-2"/>
    <n v="1.23"/>
    <m/>
    <m/>
    <m/>
    <m/>
    <m/>
    <m/>
    <m/>
    <m/>
    <m/>
    <s v="DEER:Res:HVAC_Eff_AC"/>
    <s v="Annual"/>
    <n v="20"/>
    <m/>
  </r>
  <r>
    <x v="0"/>
    <x v="0"/>
    <s v="D20v0"/>
    <d v="2019-01-09T08:56:43"/>
    <x v="2"/>
    <x v="1"/>
    <x v="0"/>
    <x v="9"/>
    <x v="2"/>
    <x v="1"/>
    <n v="1.47"/>
    <n v="1130"/>
    <s v="None"/>
    <n v="21.2"/>
    <n v="1.2699999999999999E-2"/>
    <n v="0"/>
    <m/>
    <m/>
    <m/>
    <m/>
    <m/>
    <m/>
    <m/>
    <m/>
    <m/>
    <s v="DEER:Res:HVAC_Eff_AC"/>
    <s v="Annual"/>
    <n v="20"/>
    <m/>
  </r>
  <r>
    <x v="0"/>
    <x v="0"/>
    <s v="D20v0"/>
    <d v="2019-01-09T08:56:43"/>
    <x v="2"/>
    <x v="1"/>
    <x v="0"/>
    <x v="9"/>
    <x v="3"/>
    <x v="1"/>
    <n v="1.47"/>
    <n v="1130"/>
    <s v="None"/>
    <n v="0.96399999999999997"/>
    <n v="0"/>
    <n v="1.18"/>
    <m/>
    <m/>
    <m/>
    <m/>
    <m/>
    <m/>
    <m/>
    <m/>
    <m/>
    <s v="DEER:Res:HVAC_Eff_AC"/>
    <s v="Annual"/>
    <n v="20"/>
    <m/>
  </r>
  <r>
    <x v="0"/>
    <x v="0"/>
    <s v="D20v0"/>
    <d v="2019-01-09T08:56:43"/>
    <x v="2"/>
    <x v="1"/>
    <x v="0"/>
    <x v="9"/>
    <x v="0"/>
    <x v="0"/>
    <n v="1.47"/>
    <n v="1130"/>
    <s v="None"/>
    <n v="6.42"/>
    <n v="6.0000000000000001E-3"/>
    <n v="1.1299999999999999"/>
    <m/>
    <m/>
    <m/>
    <m/>
    <m/>
    <m/>
    <m/>
    <m/>
    <m/>
    <s v="DEER:Res:HVAC_Eff_AC"/>
    <s v="Annual"/>
    <n v="20"/>
    <m/>
  </r>
  <r>
    <x v="0"/>
    <x v="0"/>
    <s v="D20v0"/>
    <d v="2019-01-09T08:56:43"/>
    <x v="2"/>
    <x v="1"/>
    <x v="0"/>
    <x v="11"/>
    <x v="2"/>
    <x v="1"/>
    <n v="2.0099999999999998"/>
    <n v="1310"/>
    <s v="None"/>
    <n v="25.9"/>
    <n v="1.78E-2"/>
    <n v="0"/>
    <m/>
    <m/>
    <m/>
    <m/>
    <m/>
    <m/>
    <m/>
    <m/>
    <m/>
    <s v="DEER:Res:HVAC_Eff_AC"/>
    <s v="Annual"/>
    <n v="20"/>
    <m/>
  </r>
  <r>
    <x v="0"/>
    <x v="0"/>
    <s v="D20v0"/>
    <d v="2019-01-09T08:56:43"/>
    <x v="2"/>
    <x v="1"/>
    <x v="0"/>
    <x v="11"/>
    <x v="3"/>
    <x v="1"/>
    <n v="2.0099999999999998"/>
    <n v="1310"/>
    <s v="None"/>
    <n v="1.29"/>
    <n v="0"/>
    <n v="1.75"/>
    <m/>
    <m/>
    <m/>
    <m/>
    <m/>
    <m/>
    <m/>
    <m/>
    <m/>
    <s v="DEER:Res:HVAC_Eff_AC"/>
    <s v="Annual"/>
    <n v="20"/>
    <m/>
  </r>
  <r>
    <x v="0"/>
    <x v="0"/>
    <s v="D20v0"/>
    <d v="2019-01-09T08:56:43"/>
    <x v="2"/>
    <x v="1"/>
    <x v="0"/>
    <x v="11"/>
    <x v="0"/>
    <x v="0"/>
    <n v="2.0099999999999998"/>
    <n v="1310"/>
    <s v="None"/>
    <n v="11.9"/>
    <n v="1.6500000000000001E-2"/>
    <n v="1.59"/>
    <m/>
    <m/>
    <m/>
    <m/>
    <m/>
    <m/>
    <m/>
    <m/>
    <m/>
    <s v="DEER:Res:HVAC_Eff_AC"/>
    <s v="Annual"/>
    <n v="20"/>
    <m/>
  </r>
  <r>
    <x v="0"/>
    <x v="0"/>
    <s v="D20v0"/>
    <d v="2019-01-09T08:56:43"/>
    <x v="2"/>
    <x v="1"/>
    <x v="0"/>
    <x v="4"/>
    <x v="1"/>
    <x v="1"/>
    <n v="1.74"/>
    <n v="1100"/>
    <s v="None"/>
    <n v="18.7"/>
    <n v="1.8800000000000001E-2"/>
    <n v="2.2799999999999998"/>
    <m/>
    <m/>
    <m/>
    <m/>
    <m/>
    <m/>
    <m/>
    <m/>
    <m/>
    <s v="DEER:Res:HVAC_Eff_AC"/>
    <s v="Annual"/>
    <n v="20"/>
    <m/>
  </r>
  <r>
    <x v="0"/>
    <x v="0"/>
    <s v="D20v0"/>
    <d v="2019-01-09T08:56:43"/>
    <x v="2"/>
    <x v="1"/>
    <x v="0"/>
    <x v="4"/>
    <x v="2"/>
    <x v="1"/>
    <n v="1.74"/>
    <n v="1100"/>
    <s v="None"/>
    <n v="40.200000000000003"/>
    <n v="1.9400000000000001E-2"/>
    <n v="0"/>
    <m/>
    <m/>
    <m/>
    <m/>
    <m/>
    <m/>
    <m/>
    <m/>
    <m/>
    <s v="DEER:Res:HVAC_Eff_AC"/>
    <s v="Annual"/>
    <n v="20"/>
    <m/>
  </r>
  <r>
    <x v="0"/>
    <x v="0"/>
    <s v="D20v0"/>
    <d v="2019-01-09T08:56:43"/>
    <x v="2"/>
    <x v="1"/>
    <x v="0"/>
    <x v="4"/>
    <x v="3"/>
    <x v="1"/>
    <n v="1.74"/>
    <n v="1100"/>
    <s v="None"/>
    <n v="1.69"/>
    <n v="0"/>
    <n v="2.21"/>
    <m/>
    <m/>
    <m/>
    <m/>
    <m/>
    <m/>
    <m/>
    <m/>
    <m/>
    <s v="DEER:Res:HVAC_Eff_AC"/>
    <s v="Annual"/>
    <n v="20"/>
    <m/>
  </r>
  <r>
    <x v="0"/>
    <x v="0"/>
    <s v="D20v0"/>
    <d v="2019-01-09T08:56:43"/>
    <x v="2"/>
    <x v="1"/>
    <x v="0"/>
    <x v="4"/>
    <x v="0"/>
    <x v="0"/>
    <n v="1.74"/>
    <n v="1100"/>
    <s v="None"/>
    <n v="20"/>
    <n v="1.7500000000000002E-2"/>
    <n v="2"/>
    <m/>
    <m/>
    <m/>
    <m/>
    <m/>
    <m/>
    <m/>
    <m/>
    <m/>
    <s v="DEER:Res:HVAC_Eff_AC"/>
    <s v="Annual"/>
    <n v="20"/>
    <m/>
  </r>
  <r>
    <x v="0"/>
    <x v="0"/>
    <s v="D20v0"/>
    <d v="2019-01-09T08:56:43"/>
    <x v="2"/>
    <x v="1"/>
    <x v="0"/>
    <x v="12"/>
    <x v="1"/>
    <x v="1"/>
    <n v="2.3199999999999998"/>
    <n v="1390"/>
    <s v="None"/>
    <n v="25.2"/>
    <n v="1.9099999999999999E-2"/>
    <n v="1.85"/>
    <m/>
    <m/>
    <m/>
    <m/>
    <m/>
    <m/>
    <m/>
    <m/>
    <m/>
    <s v="DEER:Res:HVAC_Eff_AC"/>
    <s v="Annual"/>
    <n v="20"/>
    <m/>
  </r>
  <r>
    <x v="0"/>
    <x v="0"/>
    <s v="D20v0"/>
    <d v="2019-01-09T08:56:43"/>
    <x v="2"/>
    <x v="1"/>
    <x v="0"/>
    <x v="12"/>
    <x v="2"/>
    <x v="1"/>
    <n v="2.3199999999999998"/>
    <n v="1390"/>
    <s v="None"/>
    <n v="46.1"/>
    <n v="1.9699999999999999E-2"/>
    <n v="0"/>
    <m/>
    <m/>
    <m/>
    <m/>
    <m/>
    <m/>
    <m/>
    <m/>
    <m/>
    <s v="DEER:Res:HVAC_Eff_AC"/>
    <s v="Annual"/>
    <n v="20"/>
    <m/>
  </r>
  <r>
    <x v="0"/>
    <x v="0"/>
    <s v="D20v0"/>
    <d v="2019-01-09T08:56:43"/>
    <x v="2"/>
    <x v="1"/>
    <x v="0"/>
    <x v="12"/>
    <x v="3"/>
    <x v="1"/>
    <n v="2.3199999999999998"/>
    <n v="1390"/>
    <s v="None"/>
    <n v="1.29"/>
    <n v="0"/>
    <n v="1.79"/>
    <m/>
    <m/>
    <m/>
    <m/>
    <m/>
    <m/>
    <m/>
    <m/>
    <m/>
    <s v="DEER:Res:HVAC_Eff_AC"/>
    <s v="Annual"/>
    <n v="20"/>
    <m/>
  </r>
  <r>
    <x v="0"/>
    <x v="0"/>
    <s v="D20v0"/>
    <d v="2019-01-09T08:56:43"/>
    <x v="2"/>
    <x v="1"/>
    <x v="0"/>
    <x v="12"/>
    <x v="0"/>
    <x v="0"/>
    <n v="2.3199999999999998"/>
    <n v="1390"/>
    <s v="None"/>
    <n v="27.8"/>
    <n v="1.9199999999999998E-2"/>
    <n v="1.62"/>
    <m/>
    <m/>
    <m/>
    <m/>
    <m/>
    <m/>
    <m/>
    <m/>
    <m/>
    <s v="DEER:Res:HVAC_Eff_AC"/>
    <s v="Annual"/>
    <n v="20"/>
    <m/>
  </r>
  <r>
    <x v="0"/>
    <x v="0"/>
    <s v="D20v0"/>
    <d v="2019-01-09T08:56:43"/>
    <x v="2"/>
    <x v="1"/>
    <x v="0"/>
    <x v="13"/>
    <x v="1"/>
    <x v="1"/>
    <n v="2.5"/>
    <n v="1410"/>
    <s v="None"/>
    <n v="35.1"/>
    <n v="2.0799999999999999E-2"/>
    <n v="0.78"/>
    <m/>
    <m/>
    <m/>
    <m/>
    <m/>
    <m/>
    <m/>
    <m/>
    <m/>
    <s v="DEER:Res:HVAC_Eff_AC"/>
    <s v="Annual"/>
    <n v="20"/>
    <m/>
  </r>
  <r>
    <x v="0"/>
    <x v="0"/>
    <s v="D20v0"/>
    <d v="2019-01-09T08:56:43"/>
    <x v="2"/>
    <x v="1"/>
    <x v="0"/>
    <x v="13"/>
    <x v="2"/>
    <x v="1"/>
    <n v="2.5"/>
    <n v="1410"/>
    <s v="None"/>
    <n v="42"/>
    <n v="2.12E-2"/>
    <n v="0"/>
    <m/>
    <m/>
    <m/>
    <m/>
    <m/>
    <m/>
    <m/>
    <m/>
    <m/>
    <s v="DEER:Res:HVAC_Eff_AC"/>
    <s v="Annual"/>
    <n v="20"/>
    <m/>
  </r>
  <r>
    <x v="0"/>
    <x v="0"/>
    <s v="D20v0"/>
    <d v="2019-01-09T08:56:43"/>
    <x v="2"/>
    <x v="1"/>
    <x v="0"/>
    <x v="13"/>
    <x v="3"/>
    <x v="1"/>
    <n v="2.5"/>
    <n v="1410"/>
    <s v="None"/>
    <n v="0.53900000000000003"/>
    <n v="0"/>
    <n v="0.751"/>
    <m/>
    <m/>
    <m/>
    <m/>
    <m/>
    <m/>
    <m/>
    <m/>
    <m/>
    <s v="DEER:Res:HVAC_Eff_AC"/>
    <s v="Annual"/>
    <n v="20"/>
    <m/>
  </r>
  <r>
    <x v="0"/>
    <x v="0"/>
    <s v="D20v0"/>
    <d v="2019-01-09T08:56:43"/>
    <x v="2"/>
    <x v="1"/>
    <x v="0"/>
    <x v="13"/>
    <x v="0"/>
    <x v="0"/>
    <n v="2.5"/>
    <n v="1410"/>
    <s v="None"/>
    <n v="35.6"/>
    <n v="2.07E-2"/>
    <n v="0.68200000000000005"/>
    <m/>
    <m/>
    <m/>
    <m/>
    <m/>
    <m/>
    <m/>
    <m/>
    <m/>
    <s v="DEER:Res:HVAC_Eff_AC"/>
    <s v="Annual"/>
    <n v="20"/>
    <m/>
  </r>
  <r>
    <x v="0"/>
    <x v="0"/>
    <s v="D20v0"/>
    <d v="2019-01-09T08:56:43"/>
    <x v="2"/>
    <x v="1"/>
    <x v="0"/>
    <x v="5"/>
    <x v="1"/>
    <x v="1"/>
    <n v="1.52"/>
    <n v="1130"/>
    <s v="None"/>
    <n v="14.9"/>
    <n v="1.43E-2"/>
    <n v="4.0199999999999996"/>
    <m/>
    <m/>
    <m/>
    <m/>
    <m/>
    <m/>
    <m/>
    <m/>
    <m/>
    <s v="DEER:Res:HVAC_Eff_AC"/>
    <s v="Annual"/>
    <n v="20"/>
    <m/>
  </r>
  <r>
    <x v="0"/>
    <x v="0"/>
    <s v="D20v0"/>
    <d v="2019-01-09T08:56:43"/>
    <x v="2"/>
    <x v="1"/>
    <x v="0"/>
    <x v="5"/>
    <x v="2"/>
    <x v="1"/>
    <n v="1.52"/>
    <n v="1130"/>
    <s v="None"/>
    <n v="68.900000000000006"/>
    <n v="1.54E-2"/>
    <n v="0"/>
    <m/>
    <m/>
    <m/>
    <m/>
    <m/>
    <m/>
    <m/>
    <m/>
    <m/>
    <s v="DEER:Res:HVAC_Eff_AC"/>
    <s v="Annual"/>
    <n v="20"/>
    <m/>
  </r>
  <r>
    <x v="0"/>
    <x v="0"/>
    <s v="D20v0"/>
    <d v="2019-01-09T08:56:43"/>
    <x v="2"/>
    <x v="1"/>
    <x v="0"/>
    <x v="5"/>
    <x v="3"/>
    <x v="1"/>
    <n v="1.52"/>
    <n v="1130"/>
    <s v="None"/>
    <n v="3.14"/>
    <n v="0"/>
    <n v="3.87"/>
    <m/>
    <m/>
    <m/>
    <m/>
    <m/>
    <m/>
    <m/>
    <m/>
    <m/>
    <s v="DEER:Res:HVAC_Eff_AC"/>
    <s v="Annual"/>
    <n v="20"/>
    <m/>
  </r>
  <r>
    <x v="0"/>
    <x v="0"/>
    <s v="D20v0"/>
    <d v="2019-01-09T08:56:43"/>
    <x v="2"/>
    <x v="1"/>
    <x v="0"/>
    <x v="5"/>
    <x v="0"/>
    <x v="0"/>
    <n v="1.52"/>
    <n v="1130"/>
    <s v="None"/>
    <n v="21.7"/>
    <n v="1.44E-2"/>
    <n v="3.52"/>
    <m/>
    <m/>
    <m/>
    <m/>
    <m/>
    <m/>
    <m/>
    <m/>
    <m/>
    <s v="DEER:Res:HVAC_Eff_AC"/>
    <s v="Annual"/>
    <n v="20"/>
    <m/>
  </r>
  <r>
    <x v="0"/>
    <x v="0"/>
    <s v="D20v0"/>
    <d v="2019-01-09T08:56:43"/>
    <x v="2"/>
    <x v="1"/>
    <x v="0"/>
    <x v="6"/>
    <x v="1"/>
    <x v="1"/>
    <n v="1.74"/>
    <n v="1210"/>
    <s v="None"/>
    <n v="13.5"/>
    <n v="1.5800000000000002E-2"/>
    <n v="1.46"/>
    <m/>
    <m/>
    <m/>
    <m/>
    <m/>
    <m/>
    <m/>
    <m/>
    <m/>
    <s v="DEER:Res:HVAC_Eff_AC"/>
    <s v="Annual"/>
    <n v="20"/>
    <m/>
  </r>
  <r>
    <x v="0"/>
    <x v="0"/>
    <s v="D20v0"/>
    <d v="2019-01-09T08:56:43"/>
    <x v="2"/>
    <x v="1"/>
    <x v="0"/>
    <x v="6"/>
    <x v="2"/>
    <x v="1"/>
    <n v="1.74"/>
    <n v="1210"/>
    <s v="None"/>
    <n v="25.6"/>
    <n v="1.6E-2"/>
    <n v="0"/>
    <m/>
    <m/>
    <m/>
    <m/>
    <m/>
    <m/>
    <m/>
    <m/>
    <m/>
    <s v="DEER:Res:HVAC_Eff_AC"/>
    <s v="Annual"/>
    <n v="20"/>
    <m/>
  </r>
  <r>
    <x v="0"/>
    <x v="0"/>
    <s v="D20v0"/>
    <d v="2019-01-09T08:56:43"/>
    <x v="2"/>
    <x v="1"/>
    <x v="0"/>
    <x v="6"/>
    <x v="3"/>
    <x v="1"/>
    <n v="1.74"/>
    <n v="1210"/>
    <s v="None"/>
    <n v="1.08"/>
    <n v="0"/>
    <n v="1.4"/>
    <m/>
    <m/>
    <m/>
    <m/>
    <m/>
    <m/>
    <m/>
    <m/>
    <m/>
    <s v="DEER:Res:HVAC_Eff_AC"/>
    <s v="Annual"/>
    <n v="20"/>
    <m/>
  </r>
  <r>
    <x v="0"/>
    <x v="0"/>
    <s v="D20v0"/>
    <d v="2019-01-09T08:56:43"/>
    <x v="2"/>
    <x v="2"/>
    <x v="0"/>
    <x v="0"/>
    <x v="1"/>
    <x v="1"/>
    <n v="2.6"/>
    <n v="1620"/>
    <s v="None"/>
    <n v="22.7"/>
    <n v="5.1999999999999998E-2"/>
    <n v="7.1"/>
    <m/>
    <m/>
    <m/>
    <m/>
    <m/>
    <m/>
    <m/>
    <m/>
    <m/>
    <s v="DEER:Res:HVAC_Eff_AC"/>
    <s v="Annual"/>
    <n v="20"/>
    <m/>
  </r>
  <r>
    <x v="0"/>
    <x v="0"/>
    <s v="D20v0"/>
    <d v="2019-01-09T08:56:43"/>
    <x v="2"/>
    <x v="2"/>
    <x v="0"/>
    <x v="0"/>
    <x v="2"/>
    <x v="1"/>
    <n v="2.6"/>
    <n v="1620"/>
    <s v="None"/>
    <n v="99.8"/>
    <n v="5.5E-2"/>
    <n v="0"/>
    <m/>
    <m/>
    <m/>
    <m/>
    <m/>
    <m/>
    <m/>
    <m/>
    <m/>
    <s v="DEER:Res:HVAC_Eff_AC"/>
    <s v="Annual"/>
    <n v="20"/>
    <m/>
  </r>
  <r>
    <x v="0"/>
    <x v="0"/>
    <s v="D20v0"/>
    <d v="2019-01-09T08:56:43"/>
    <x v="2"/>
    <x v="2"/>
    <x v="0"/>
    <x v="0"/>
    <x v="3"/>
    <x v="1"/>
    <n v="2.6"/>
    <n v="1620"/>
    <s v="None"/>
    <n v="4.7"/>
    <n v="0"/>
    <n v="6.94"/>
    <m/>
    <m/>
    <m/>
    <m/>
    <m/>
    <m/>
    <m/>
    <m/>
    <m/>
    <s v="DEER:Res:HVAC_Eff_AC"/>
    <s v="Annual"/>
    <n v="20"/>
    <m/>
  </r>
  <r>
    <x v="0"/>
    <x v="0"/>
    <s v="D20v0"/>
    <d v="2019-01-09T08:56:43"/>
    <x v="2"/>
    <x v="2"/>
    <x v="0"/>
    <x v="0"/>
    <x v="0"/>
    <x v="0"/>
    <n v="2.6"/>
    <n v="1620"/>
    <s v="None"/>
    <n v="21.5"/>
    <n v="0.04"/>
    <n v="6.76"/>
    <m/>
    <m/>
    <m/>
    <m/>
    <m/>
    <m/>
    <m/>
    <m/>
    <m/>
    <s v="DEER:Res:HVAC_Eff_AC"/>
    <s v="Annual"/>
    <n v="20"/>
    <m/>
  </r>
  <r>
    <x v="0"/>
    <x v="0"/>
    <s v="D20v0"/>
    <d v="2019-01-09T08:56:43"/>
    <x v="2"/>
    <x v="2"/>
    <x v="0"/>
    <x v="1"/>
    <x v="1"/>
    <x v="1"/>
    <n v="2.8"/>
    <n v="1580"/>
    <s v="None"/>
    <n v="9.5"/>
    <n v="2.1000000000000001E-2"/>
    <n v="9.75"/>
    <m/>
    <m/>
    <m/>
    <m/>
    <m/>
    <m/>
    <m/>
    <m/>
    <m/>
    <s v="DEER:Res:HVAC_Eff_AC"/>
    <s v="Annual"/>
    <n v="20"/>
    <m/>
  </r>
  <r>
    <x v="0"/>
    <x v="0"/>
    <s v="D20v0"/>
    <d v="2019-01-09T08:56:43"/>
    <x v="2"/>
    <x v="2"/>
    <x v="0"/>
    <x v="1"/>
    <x v="2"/>
    <x v="1"/>
    <n v="2.8"/>
    <n v="1580"/>
    <s v="None"/>
    <n v="97.1"/>
    <n v="2.1999999999999999E-2"/>
    <n v="0"/>
    <m/>
    <m/>
    <m/>
    <m/>
    <m/>
    <m/>
    <m/>
    <m/>
    <m/>
    <s v="DEER:Res:HVAC_Eff_AC"/>
    <s v="Annual"/>
    <n v="20"/>
    <m/>
  </r>
  <r>
    <x v="0"/>
    <x v="0"/>
    <s v="D20v0"/>
    <d v="2019-01-09T08:56:43"/>
    <x v="2"/>
    <x v="2"/>
    <x v="0"/>
    <x v="1"/>
    <x v="3"/>
    <x v="1"/>
    <n v="2.8"/>
    <n v="1580"/>
    <s v="None"/>
    <n v="6.3"/>
    <n v="0"/>
    <n v="9.52"/>
    <m/>
    <m/>
    <m/>
    <m/>
    <m/>
    <m/>
    <m/>
    <m/>
    <m/>
    <s v="DEER:Res:HVAC_Eff_AC"/>
    <s v="Annual"/>
    <n v="20"/>
    <m/>
  </r>
  <r>
    <x v="0"/>
    <x v="0"/>
    <s v="D20v0"/>
    <d v="2019-01-09T08:56:43"/>
    <x v="2"/>
    <x v="2"/>
    <x v="0"/>
    <x v="1"/>
    <x v="0"/>
    <x v="0"/>
    <n v="2.8"/>
    <n v="1580"/>
    <s v="None"/>
    <n v="7.4"/>
    <n v="3.0000000000000001E-3"/>
    <n v="9.4700000000000006"/>
    <m/>
    <m/>
    <m/>
    <m/>
    <m/>
    <m/>
    <m/>
    <m/>
    <m/>
    <s v="DEER:Res:HVAC_Eff_AC"/>
    <s v="Annual"/>
    <n v="20"/>
    <m/>
  </r>
  <r>
    <x v="0"/>
    <x v="0"/>
    <s v="D20v0"/>
    <d v="2019-01-09T08:56:43"/>
    <x v="2"/>
    <x v="2"/>
    <x v="0"/>
    <x v="8"/>
    <x v="1"/>
    <x v="1"/>
    <n v="2.7"/>
    <n v="1500"/>
    <s v="None"/>
    <n v="15.9"/>
    <n v="4.3999999999999997E-2"/>
    <n v="3.18"/>
    <m/>
    <m/>
    <m/>
    <m/>
    <m/>
    <m/>
    <m/>
    <m/>
    <m/>
    <s v="DEER:Res:HVAC_Eff_AC"/>
    <s v="Annual"/>
    <n v="20"/>
    <m/>
  </r>
  <r>
    <x v="0"/>
    <x v="0"/>
    <s v="D20v0"/>
    <d v="2019-01-09T08:56:43"/>
    <x v="2"/>
    <x v="2"/>
    <x v="0"/>
    <x v="8"/>
    <x v="2"/>
    <x v="1"/>
    <n v="2.7"/>
    <n v="1500"/>
    <s v="None"/>
    <n v="43.4"/>
    <n v="4.4999999999999998E-2"/>
    <n v="0"/>
    <m/>
    <m/>
    <m/>
    <m/>
    <m/>
    <m/>
    <m/>
    <m/>
    <m/>
    <s v="DEER:Res:HVAC_Eff_AC"/>
    <s v="Annual"/>
    <n v="20"/>
    <m/>
  </r>
  <r>
    <x v="0"/>
    <x v="0"/>
    <s v="D20v0"/>
    <d v="2019-01-09T08:56:43"/>
    <x v="2"/>
    <x v="2"/>
    <x v="0"/>
    <x v="8"/>
    <x v="3"/>
    <x v="1"/>
    <n v="2.7"/>
    <n v="1500"/>
    <s v="None"/>
    <n v="2"/>
    <n v="0"/>
    <n v="3.1"/>
    <m/>
    <m/>
    <m/>
    <m/>
    <m/>
    <m/>
    <m/>
    <m/>
    <m/>
    <s v="DEER:Res:HVAC_Eff_AC"/>
    <s v="Annual"/>
    <n v="20"/>
    <m/>
  </r>
  <r>
    <x v="0"/>
    <x v="0"/>
    <s v="D20v0"/>
    <d v="2019-01-09T08:56:43"/>
    <x v="2"/>
    <x v="2"/>
    <x v="0"/>
    <x v="8"/>
    <x v="0"/>
    <x v="0"/>
    <n v="2.7"/>
    <n v="1500"/>
    <s v="None"/>
    <n v="8.6"/>
    <n v="1.7999999999999999E-2"/>
    <n v="3.04"/>
    <m/>
    <m/>
    <m/>
    <m/>
    <m/>
    <m/>
    <m/>
    <m/>
    <m/>
    <s v="DEER:Res:HVAC_Eff_AC"/>
    <s v="Annual"/>
    <n v="20"/>
    <m/>
  </r>
  <r>
    <x v="0"/>
    <x v="0"/>
    <s v="D20v0"/>
    <d v="2019-01-09T08:56:43"/>
    <x v="2"/>
    <x v="2"/>
    <x v="0"/>
    <x v="15"/>
    <x v="1"/>
    <x v="1"/>
    <n v="1.9"/>
    <n v="1410"/>
    <s v="None"/>
    <n v="15.4"/>
    <n v="2.8000000000000001E-2"/>
    <n v="2.88"/>
    <m/>
    <m/>
    <m/>
    <m/>
    <m/>
    <m/>
    <m/>
    <m/>
    <m/>
    <s v="DEER:Res:HVAC_Eff_AC"/>
    <s v="Annual"/>
    <n v="20"/>
    <m/>
  </r>
  <r>
    <x v="0"/>
    <x v="0"/>
    <s v="D20v0"/>
    <d v="2019-01-09T08:56:43"/>
    <x v="2"/>
    <x v="2"/>
    <x v="0"/>
    <x v="15"/>
    <x v="2"/>
    <x v="1"/>
    <n v="1.9"/>
    <n v="1410"/>
    <s v="None"/>
    <n v="35.5"/>
    <n v="2.9000000000000001E-2"/>
    <n v="0"/>
    <m/>
    <m/>
    <m/>
    <m/>
    <m/>
    <m/>
    <m/>
    <m/>
    <m/>
    <s v="DEER:Res:HVAC_Eff_AC"/>
    <s v="Annual"/>
    <n v="20"/>
    <m/>
  </r>
  <r>
    <x v="0"/>
    <x v="0"/>
    <s v="D20v0"/>
    <d v="2019-01-09T08:56:43"/>
    <x v="2"/>
    <x v="2"/>
    <x v="0"/>
    <x v="15"/>
    <x v="3"/>
    <x v="1"/>
    <n v="1.9"/>
    <n v="1410"/>
    <s v="None"/>
    <n v="2"/>
    <n v="0"/>
    <n v="2.83"/>
    <m/>
    <m/>
    <m/>
    <m/>
    <m/>
    <m/>
    <m/>
    <m/>
    <m/>
    <s v="DEER:Res:HVAC_Eff_AC"/>
    <s v="Annual"/>
    <n v="20"/>
    <m/>
  </r>
  <r>
    <x v="0"/>
    <x v="0"/>
    <s v="D20v0"/>
    <d v="2019-01-09T08:56:43"/>
    <x v="2"/>
    <x v="2"/>
    <x v="0"/>
    <x v="15"/>
    <x v="0"/>
    <x v="0"/>
    <n v="1.9"/>
    <n v="1410"/>
    <s v="None"/>
    <n v="5.7"/>
    <n v="7.0000000000000001E-3"/>
    <n v="2.79"/>
    <m/>
    <m/>
    <m/>
    <m/>
    <m/>
    <m/>
    <m/>
    <m/>
    <m/>
    <s v="DEER:Res:HVAC_Eff_AC"/>
    <s v="Annual"/>
    <n v="20"/>
    <m/>
  </r>
  <r>
    <x v="0"/>
    <x v="0"/>
    <s v="D20v0"/>
    <d v="2019-01-09T08:56:43"/>
    <x v="2"/>
    <x v="2"/>
    <x v="0"/>
    <x v="9"/>
    <x v="1"/>
    <x v="1"/>
    <n v="2.5"/>
    <n v="1450"/>
    <s v="None"/>
    <n v="25.8"/>
    <n v="3.6999999999999998E-2"/>
    <n v="3.03"/>
    <m/>
    <m/>
    <m/>
    <m/>
    <m/>
    <m/>
    <m/>
    <m/>
    <m/>
    <s v="DEER:Res:HVAC_Eff_AC"/>
    <s v="Annual"/>
    <n v="20"/>
    <m/>
  </r>
  <r>
    <x v="0"/>
    <x v="0"/>
    <s v="D20v0"/>
    <d v="2019-01-09T08:56:43"/>
    <x v="2"/>
    <x v="2"/>
    <x v="0"/>
    <x v="9"/>
    <x v="2"/>
    <x v="1"/>
    <n v="2.5"/>
    <n v="1450"/>
    <s v="None"/>
    <n v="50.1"/>
    <n v="3.9E-2"/>
    <n v="0"/>
    <m/>
    <m/>
    <m/>
    <m/>
    <m/>
    <m/>
    <m/>
    <m/>
    <m/>
    <s v="DEER:Res:HVAC_Eff_AC"/>
    <s v="Annual"/>
    <n v="20"/>
    <m/>
  </r>
  <r>
    <x v="0"/>
    <x v="0"/>
    <s v="D20v0"/>
    <d v="2019-01-09T08:56:43"/>
    <x v="2"/>
    <x v="2"/>
    <x v="0"/>
    <x v="9"/>
    <x v="3"/>
    <x v="1"/>
    <n v="2.5"/>
    <n v="1450"/>
    <s v="None"/>
    <n v="2"/>
    <n v="0"/>
    <n v="2.97"/>
    <m/>
    <m/>
    <m/>
    <m/>
    <m/>
    <m/>
    <m/>
    <m/>
    <m/>
    <s v="DEER:Res:HVAC_Eff_AC"/>
    <s v="Annual"/>
    <n v="20"/>
    <m/>
  </r>
  <r>
    <x v="0"/>
    <x v="0"/>
    <s v="D20v0"/>
    <d v="2019-01-09T08:56:43"/>
    <x v="2"/>
    <x v="2"/>
    <x v="0"/>
    <x v="9"/>
    <x v="0"/>
    <x v="0"/>
    <n v="2.5"/>
    <n v="1450"/>
    <s v="None"/>
    <n v="14.6"/>
    <n v="1.7999999999999999E-2"/>
    <n v="2.9"/>
    <m/>
    <m/>
    <m/>
    <m/>
    <m/>
    <m/>
    <m/>
    <m/>
    <m/>
    <s v="DEER:Res:HVAC_Eff_AC"/>
    <s v="Annual"/>
    <n v="20"/>
    <m/>
  </r>
  <r>
    <x v="0"/>
    <x v="0"/>
    <s v="D20v0"/>
    <d v="2019-01-09T08:56:43"/>
    <x v="2"/>
    <x v="2"/>
    <x v="0"/>
    <x v="10"/>
    <x v="1"/>
    <x v="1"/>
    <n v="2.7"/>
    <n v="1490"/>
    <s v="None"/>
    <n v="36.700000000000003"/>
    <n v="6.6000000000000003E-2"/>
    <n v="3.51"/>
    <m/>
    <m/>
    <m/>
    <m/>
    <m/>
    <m/>
    <m/>
    <m/>
    <m/>
    <s v="DEER:Res:HVAC_Eff_AC"/>
    <s v="Annual"/>
    <n v="20"/>
    <m/>
  </r>
  <r>
    <x v="0"/>
    <x v="0"/>
    <s v="D20v0"/>
    <d v="2019-01-09T08:56:43"/>
    <x v="2"/>
    <x v="2"/>
    <x v="0"/>
    <x v="10"/>
    <x v="2"/>
    <x v="1"/>
    <n v="2.7"/>
    <n v="1490"/>
    <s v="None"/>
    <n v="68.599999999999994"/>
    <n v="6.7000000000000004E-2"/>
    <n v="0"/>
    <m/>
    <m/>
    <m/>
    <m/>
    <m/>
    <m/>
    <m/>
    <m/>
    <m/>
    <s v="DEER:Res:HVAC_Eff_AC"/>
    <s v="Annual"/>
    <n v="20"/>
    <m/>
  </r>
  <r>
    <x v="0"/>
    <x v="0"/>
    <s v="D20v0"/>
    <d v="2019-01-09T08:56:43"/>
    <x v="2"/>
    <x v="2"/>
    <x v="0"/>
    <x v="10"/>
    <x v="0"/>
    <x v="0"/>
    <n v="2.7"/>
    <n v="1490"/>
    <s v="None"/>
    <n v="30.2"/>
    <n v="5.0999999999999997E-2"/>
    <n v="3.3"/>
    <m/>
    <m/>
    <m/>
    <m/>
    <m/>
    <m/>
    <m/>
    <m/>
    <m/>
    <s v="DEER:Res:HVAC_Eff_AC"/>
    <s v="Annual"/>
    <n v="20"/>
    <m/>
  </r>
  <r>
    <x v="0"/>
    <x v="0"/>
    <s v="D20v0"/>
    <d v="2019-01-09T08:56:43"/>
    <x v="2"/>
    <x v="2"/>
    <x v="0"/>
    <x v="11"/>
    <x v="1"/>
    <x v="1"/>
    <n v="3.6"/>
    <n v="1750"/>
    <s v="None"/>
    <n v="39.5"/>
    <n v="7.0000000000000007E-2"/>
    <n v="5.27"/>
    <m/>
    <m/>
    <m/>
    <m/>
    <m/>
    <m/>
    <m/>
    <m/>
    <m/>
    <s v="DEER:Res:HVAC_Eff_AC"/>
    <s v="Annual"/>
    <n v="20"/>
    <m/>
  </r>
  <r>
    <x v="0"/>
    <x v="0"/>
    <s v="D20v0"/>
    <d v="2019-01-09T08:56:43"/>
    <x v="2"/>
    <x v="2"/>
    <x v="0"/>
    <x v="11"/>
    <x v="2"/>
    <x v="1"/>
    <n v="3.6"/>
    <n v="1750"/>
    <s v="None"/>
    <n v="91.4"/>
    <n v="7.2999999999999995E-2"/>
    <n v="0"/>
    <m/>
    <m/>
    <m/>
    <m/>
    <m/>
    <m/>
    <m/>
    <m/>
    <m/>
    <s v="DEER:Res:HVAC_Eff_AC"/>
    <s v="Annual"/>
    <n v="20"/>
    <m/>
  </r>
  <r>
    <x v="0"/>
    <x v="0"/>
    <s v="D20v0"/>
    <d v="2019-01-09T08:56:43"/>
    <x v="2"/>
    <x v="2"/>
    <x v="0"/>
    <x v="11"/>
    <x v="3"/>
    <x v="1"/>
    <n v="3.6"/>
    <n v="1750"/>
    <s v="None"/>
    <n v="3.2"/>
    <n v="0"/>
    <n v="5.14"/>
    <m/>
    <m/>
    <m/>
    <m/>
    <m/>
    <m/>
    <m/>
    <m/>
    <m/>
    <s v="DEER:Res:HVAC_Eff_AC"/>
    <s v="Annual"/>
    <n v="20"/>
    <m/>
  </r>
  <r>
    <x v="0"/>
    <x v="0"/>
    <s v="D20v0"/>
    <d v="2019-01-09T08:56:43"/>
    <x v="2"/>
    <x v="2"/>
    <x v="0"/>
    <x v="11"/>
    <x v="0"/>
    <x v="0"/>
    <n v="3.6"/>
    <n v="1750"/>
    <s v="None"/>
    <n v="40.6"/>
    <n v="6.6000000000000003E-2"/>
    <n v="4.97"/>
    <m/>
    <m/>
    <m/>
    <m/>
    <m/>
    <m/>
    <m/>
    <m/>
    <m/>
    <s v="DEER:Res:HVAC_Eff_AC"/>
    <s v="Annual"/>
    <n v="20"/>
    <m/>
  </r>
  <r>
    <x v="0"/>
    <x v="0"/>
    <s v="D20v0"/>
    <d v="2019-01-09T08:56:43"/>
    <x v="2"/>
    <x v="2"/>
    <x v="0"/>
    <x v="4"/>
    <x v="1"/>
    <x v="1"/>
    <n v="3.2"/>
    <n v="1570"/>
    <s v="None"/>
    <n v="65.599999999999994"/>
    <n v="7.3999999999999996E-2"/>
    <n v="7.2"/>
    <m/>
    <m/>
    <m/>
    <m/>
    <m/>
    <m/>
    <m/>
    <m/>
    <m/>
    <s v="DEER:Res:HVAC_Eff_AC"/>
    <s v="Annual"/>
    <n v="20"/>
    <m/>
  </r>
  <r>
    <x v="0"/>
    <x v="0"/>
    <s v="D20v0"/>
    <d v="2019-01-09T08:56:43"/>
    <x v="2"/>
    <x v="2"/>
    <x v="0"/>
    <x v="4"/>
    <x v="2"/>
    <x v="1"/>
    <n v="3.2"/>
    <n v="1570"/>
    <s v="None"/>
    <n v="146"/>
    <n v="8.2000000000000003E-2"/>
    <n v="0"/>
    <m/>
    <m/>
    <m/>
    <m/>
    <m/>
    <m/>
    <m/>
    <m/>
    <m/>
    <s v="DEER:Res:HVAC_Eff_AC"/>
    <s v="Annual"/>
    <n v="20"/>
    <m/>
  </r>
  <r>
    <x v="0"/>
    <x v="0"/>
    <s v="D20v0"/>
    <d v="2019-01-09T08:56:43"/>
    <x v="2"/>
    <x v="2"/>
    <x v="0"/>
    <x v="4"/>
    <x v="3"/>
    <x v="1"/>
    <n v="3.2"/>
    <n v="1570"/>
    <s v="None"/>
    <n v="4.5"/>
    <n v="0"/>
    <n v="7.02"/>
    <m/>
    <m/>
    <m/>
    <m/>
    <m/>
    <m/>
    <m/>
    <m/>
    <m/>
    <s v="DEER:Res:HVAC_Eff_AC"/>
    <s v="Annual"/>
    <n v="20"/>
    <m/>
  </r>
  <r>
    <x v="0"/>
    <x v="0"/>
    <s v="D20v0"/>
    <d v="2019-01-09T08:56:43"/>
    <x v="2"/>
    <x v="2"/>
    <x v="0"/>
    <x v="4"/>
    <x v="0"/>
    <x v="0"/>
    <n v="3.2"/>
    <n v="1570"/>
    <s v="None"/>
    <n v="69"/>
    <n v="7.2999999999999995E-2"/>
    <n v="6.76"/>
    <m/>
    <m/>
    <m/>
    <m/>
    <m/>
    <m/>
    <m/>
    <m/>
    <m/>
    <s v="DEER:Res:HVAC_Eff_AC"/>
    <s v="Annual"/>
    <n v="20"/>
    <m/>
  </r>
  <r>
    <x v="0"/>
    <x v="0"/>
    <s v="D20v0"/>
    <d v="2019-01-09T08:56:43"/>
    <x v="2"/>
    <x v="2"/>
    <x v="0"/>
    <x v="12"/>
    <x v="1"/>
    <x v="1"/>
    <n v="3.8"/>
    <n v="1660"/>
    <s v="None"/>
    <n v="83.2"/>
    <n v="8.6999999999999994E-2"/>
    <n v="7.19"/>
    <m/>
    <m/>
    <m/>
    <m/>
    <m/>
    <m/>
    <m/>
    <m/>
    <m/>
    <s v="DEER:Res:HVAC_Eff_AC"/>
    <s v="Annual"/>
    <n v="20"/>
    <m/>
  </r>
  <r>
    <x v="0"/>
    <x v="0"/>
    <s v="D20v0"/>
    <d v="2019-01-09T08:56:43"/>
    <x v="2"/>
    <x v="2"/>
    <x v="0"/>
    <x v="12"/>
    <x v="2"/>
    <x v="1"/>
    <n v="3.8"/>
    <n v="1660"/>
    <s v="None"/>
    <n v="184"/>
    <n v="9.4E-2"/>
    <n v="0"/>
    <m/>
    <m/>
    <m/>
    <m/>
    <m/>
    <m/>
    <m/>
    <m/>
    <m/>
    <s v="DEER:Res:HVAC_Eff_AC"/>
    <s v="Annual"/>
    <n v="20"/>
    <m/>
  </r>
  <r>
    <x v="0"/>
    <x v="0"/>
    <s v="D20v0"/>
    <d v="2019-01-09T08:56:43"/>
    <x v="2"/>
    <x v="2"/>
    <x v="0"/>
    <x v="12"/>
    <x v="3"/>
    <x v="1"/>
    <n v="3.8"/>
    <n v="1660"/>
    <s v="None"/>
    <n v="4.3"/>
    <n v="0"/>
    <n v="6.93"/>
    <m/>
    <m/>
    <m/>
    <m/>
    <m/>
    <m/>
    <m/>
    <m/>
    <m/>
    <s v="DEER:Res:HVAC_Eff_AC"/>
    <s v="Annual"/>
    <n v="20"/>
    <m/>
  </r>
  <r>
    <x v="0"/>
    <x v="0"/>
    <s v="D20v0"/>
    <d v="2019-01-09T08:56:43"/>
    <x v="2"/>
    <x v="2"/>
    <x v="0"/>
    <x v="12"/>
    <x v="0"/>
    <x v="0"/>
    <n v="3.8"/>
    <n v="1660"/>
    <s v="None"/>
    <n v="88"/>
    <n v="8.5999999999999993E-2"/>
    <n v="6.78"/>
    <m/>
    <m/>
    <m/>
    <m/>
    <m/>
    <m/>
    <m/>
    <m/>
    <m/>
    <s v="DEER:Res:HVAC_Eff_AC"/>
    <s v="Annual"/>
    <n v="20"/>
    <m/>
  </r>
  <r>
    <x v="0"/>
    <x v="0"/>
    <s v="D20v0"/>
    <d v="2019-01-09T08:56:43"/>
    <x v="2"/>
    <x v="2"/>
    <x v="0"/>
    <x v="13"/>
    <x v="1"/>
    <x v="1"/>
    <n v="3.6"/>
    <n v="1480"/>
    <s v="None"/>
    <n v="64.3"/>
    <n v="4.4999999999999998E-2"/>
    <n v="1.61"/>
    <m/>
    <m/>
    <m/>
    <m/>
    <m/>
    <m/>
    <m/>
    <m/>
    <m/>
    <s v="DEER:Res:HVAC_Eff_AC"/>
    <s v="Annual"/>
    <n v="20"/>
    <m/>
  </r>
  <r>
    <x v="0"/>
    <x v="0"/>
    <s v="D20v0"/>
    <d v="2019-01-09T08:56:43"/>
    <x v="2"/>
    <x v="2"/>
    <x v="0"/>
    <x v="13"/>
    <x v="2"/>
    <x v="1"/>
    <n v="3.6"/>
    <n v="1480"/>
    <s v="None"/>
    <n v="82.8"/>
    <n v="4.8000000000000001E-2"/>
    <n v="0"/>
    <m/>
    <m/>
    <m/>
    <m/>
    <m/>
    <m/>
    <m/>
    <m/>
    <m/>
    <s v="DEER:Res:HVAC_Eff_AC"/>
    <s v="Annual"/>
    <n v="20"/>
    <m/>
  </r>
  <r>
    <x v="0"/>
    <x v="0"/>
    <s v="D20v0"/>
    <d v="2019-01-09T08:56:43"/>
    <x v="2"/>
    <x v="2"/>
    <x v="0"/>
    <x v="13"/>
    <x v="3"/>
    <x v="1"/>
    <n v="3.6"/>
    <n v="1480"/>
    <s v="None"/>
    <n v="1"/>
    <n v="0"/>
    <n v="1.52"/>
    <m/>
    <m/>
    <m/>
    <m/>
    <m/>
    <m/>
    <m/>
    <m/>
    <m/>
    <s v="DEER:Res:HVAC_Eff_AC"/>
    <s v="Annual"/>
    <n v="20"/>
    <m/>
  </r>
  <r>
    <x v="0"/>
    <x v="0"/>
    <s v="D20v0"/>
    <d v="2019-01-09T08:56:43"/>
    <x v="2"/>
    <x v="2"/>
    <x v="0"/>
    <x v="13"/>
    <x v="0"/>
    <x v="0"/>
    <n v="3.6"/>
    <n v="1480"/>
    <s v="None"/>
    <n v="65"/>
    <n v="4.3999999999999997E-2"/>
    <n v="1.48"/>
    <m/>
    <m/>
    <m/>
    <m/>
    <m/>
    <m/>
    <m/>
    <m/>
    <m/>
    <s v="DEER:Res:HVAC_Eff_AC"/>
    <s v="Annual"/>
    <n v="20"/>
    <m/>
  </r>
  <r>
    <x v="0"/>
    <x v="0"/>
    <s v="D20v0"/>
    <d v="2019-01-09T08:56:43"/>
    <x v="2"/>
    <x v="2"/>
    <x v="0"/>
    <x v="5"/>
    <x v="1"/>
    <x v="1"/>
    <n v="2.9"/>
    <n v="1570"/>
    <s v="None"/>
    <n v="36.799999999999997"/>
    <n v="5.3999999999999999E-2"/>
    <n v="12.4"/>
    <m/>
    <m/>
    <m/>
    <m/>
    <m/>
    <m/>
    <m/>
    <m/>
    <m/>
    <s v="DEER:Res:HVAC_Eff_AC"/>
    <s v="Annual"/>
    <n v="20"/>
    <m/>
  </r>
  <r>
    <x v="0"/>
    <x v="0"/>
    <s v="D20v0"/>
    <d v="2019-01-09T08:56:43"/>
    <x v="2"/>
    <x v="2"/>
    <x v="0"/>
    <x v="5"/>
    <x v="2"/>
    <x v="1"/>
    <n v="2.9"/>
    <n v="1570"/>
    <s v="None"/>
    <n v="218"/>
    <n v="5.7000000000000002E-2"/>
    <n v="0"/>
    <m/>
    <m/>
    <m/>
    <m/>
    <m/>
    <m/>
    <m/>
    <m/>
    <m/>
    <s v="DEER:Res:HVAC_Eff_AC"/>
    <s v="Annual"/>
    <n v="20"/>
    <m/>
  </r>
  <r>
    <x v="0"/>
    <x v="0"/>
    <s v="D20v0"/>
    <d v="2019-01-09T08:56:43"/>
    <x v="2"/>
    <x v="2"/>
    <x v="0"/>
    <x v="5"/>
    <x v="3"/>
    <x v="1"/>
    <n v="2.9"/>
    <n v="1570"/>
    <s v="None"/>
    <n v="8.1"/>
    <n v="0"/>
    <n v="12.1"/>
    <m/>
    <m/>
    <m/>
    <m/>
    <m/>
    <m/>
    <m/>
    <m/>
    <m/>
    <s v="DEER:Res:HVAC_Eff_AC"/>
    <s v="Annual"/>
    <n v="20"/>
    <m/>
  </r>
  <r>
    <x v="0"/>
    <x v="0"/>
    <s v="D20v0"/>
    <d v="2019-01-09T08:56:43"/>
    <x v="2"/>
    <x v="3"/>
    <x v="0"/>
    <x v="0"/>
    <x v="1"/>
    <x v="1"/>
    <n v="2.88"/>
    <n v="1740"/>
    <s v="None"/>
    <n v="25.7"/>
    <n v="6.0100000000000001E-2"/>
    <n v="8.26"/>
    <m/>
    <m/>
    <m/>
    <m/>
    <m/>
    <m/>
    <m/>
    <m/>
    <m/>
    <s v="DEER:Res:HVAC_Eff_AC"/>
    <s v="Annual"/>
    <n v="20"/>
    <m/>
  </r>
  <r>
    <x v="0"/>
    <x v="0"/>
    <s v="D20v0"/>
    <d v="2019-01-09T08:56:43"/>
    <x v="2"/>
    <x v="3"/>
    <x v="0"/>
    <x v="0"/>
    <x v="2"/>
    <x v="1"/>
    <n v="2.88"/>
    <n v="1740"/>
    <s v="None"/>
    <n v="115"/>
    <n v="6.2700000000000006E-2"/>
    <n v="0"/>
    <m/>
    <m/>
    <m/>
    <m/>
    <m/>
    <m/>
    <m/>
    <m/>
    <m/>
    <s v="DEER:Res:HVAC_Eff_AC"/>
    <s v="Annual"/>
    <n v="20"/>
    <m/>
  </r>
  <r>
    <x v="0"/>
    <x v="0"/>
    <s v="D20v0"/>
    <d v="2019-01-09T08:56:43"/>
    <x v="2"/>
    <x v="3"/>
    <x v="0"/>
    <x v="0"/>
    <x v="3"/>
    <x v="1"/>
    <n v="2.88"/>
    <n v="1740"/>
    <s v="None"/>
    <n v="5.39"/>
    <n v="0"/>
    <n v="8.09"/>
    <m/>
    <m/>
    <m/>
    <m/>
    <m/>
    <m/>
    <m/>
    <m/>
    <m/>
    <s v="DEER:Res:HVAC_Eff_AC"/>
    <s v="Annual"/>
    <n v="20"/>
    <m/>
  </r>
  <r>
    <x v="0"/>
    <x v="0"/>
    <s v="D20v0"/>
    <d v="2019-01-09T08:56:43"/>
    <x v="2"/>
    <x v="3"/>
    <x v="0"/>
    <x v="0"/>
    <x v="0"/>
    <x v="0"/>
    <n v="2.88"/>
    <n v="1740"/>
    <s v="None"/>
    <n v="25.1"/>
    <n v="4.7300000000000002E-2"/>
    <n v="7.87"/>
    <m/>
    <m/>
    <m/>
    <m/>
    <m/>
    <m/>
    <m/>
    <m/>
    <m/>
    <s v="DEER:Res:HVAC_Eff_AC"/>
    <s v="Annual"/>
    <n v="20"/>
    <m/>
  </r>
  <r>
    <x v="0"/>
    <x v="0"/>
    <s v="D20v0"/>
    <d v="2019-01-09T08:56:43"/>
    <x v="2"/>
    <x v="3"/>
    <x v="0"/>
    <x v="1"/>
    <x v="1"/>
    <x v="1"/>
    <n v="3.2"/>
    <n v="1740"/>
    <s v="None"/>
    <n v="11.1"/>
    <n v="2.4899999999999999E-2"/>
    <n v="11.8"/>
    <m/>
    <m/>
    <m/>
    <m/>
    <m/>
    <m/>
    <m/>
    <m/>
    <m/>
    <s v="DEER:Res:HVAC_Eff_AC"/>
    <s v="Annual"/>
    <n v="20"/>
    <m/>
  </r>
  <r>
    <x v="0"/>
    <x v="0"/>
    <s v="D20v0"/>
    <d v="2019-01-09T08:56:43"/>
    <x v="2"/>
    <x v="3"/>
    <x v="0"/>
    <x v="1"/>
    <x v="2"/>
    <x v="1"/>
    <n v="3.2"/>
    <n v="1740"/>
    <s v="None"/>
    <n v="118"/>
    <n v="2.64E-2"/>
    <n v="0"/>
    <m/>
    <m/>
    <m/>
    <m/>
    <m/>
    <m/>
    <m/>
    <m/>
    <m/>
    <s v="DEER:Res:HVAC_Eff_AC"/>
    <s v="Annual"/>
    <n v="20"/>
    <m/>
  </r>
  <r>
    <x v="0"/>
    <x v="0"/>
    <s v="D20v0"/>
    <d v="2019-01-09T08:56:43"/>
    <x v="2"/>
    <x v="3"/>
    <x v="0"/>
    <x v="1"/>
    <x v="3"/>
    <x v="1"/>
    <n v="3.2"/>
    <n v="1740"/>
    <s v="None"/>
    <n v="7.5"/>
    <n v="0"/>
    <n v="11.6"/>
    <m/>
    <m/>
    <m/>
    <m/>
    <m/>
    <m/>
    <m/>
    <m/>
    <m/>
    <s v="DEER:Res:HVAC_Eff_AC"/>
    <s v="Annual"/>
    <n v="20"/>
    <m/>
  </r>
  <r>
    <x v="0"/>
    <x v="0"/>
    <s v="D20v0"/>
    <d v="2019-01-09T08:56:43"/>
    <x v="2"/>
    <x v="3"/>
    <x v="0"/>
    <x v="1"/>
    <x v="0"/>
    <x v="0"/>
    <n v="3.2"/>
    <n v="1740"/>
    <s v="None"/>
    <n v="8.77"/>
    <n v="3.3700000000000002E-3"/>
    <n v="11.5"/>
    <m/>
    <m/>
    <m/>
    <m/>
    <m/>
    <m/>
    <m/>
    <m/>
    <m/>
    <s v="DEER:Res:HVAC_Eff_AC"/>
    <s v="Annual"/>
    <n v="20"/>
    <m/>
  </r>
  <r>
    <x v="0"/>
    <x v="0"/>
    <s v="D20v0"/>
    <d v="2019-01-09T08:56:43"/>
    <x v="2"/>
    <x v="3"/>
    <x v="0"/>
    <x v="8"/>
    <x v="1"/>
    <x v="1"/>
    <n v="3.36"/>
    <n v="1730"/>
    <s v="None"/>
    <n v="20.9"/>
    <n v="6.3399999999999998E-2"/>
    <n v="4.3499999999999996"/>
    <m/>
    <m/>
    <m/>
    <m/>
    <m/>
    <m/>
    <m/>
    <m/>
    <m/>
    <s v="DEER:Res:HVAC_Eff_AC"/>
    <s v="Annual"/>
    <n v="20"/>
    <m/>
  </r>
  <r>
    <x v="0"/>
    <x v="0"/>
    <s v="D20v0"/>
    <d v="2019-01-09T08:56:43"/>
    <x v="2"/>
    <x v="3"/>
    <x v="0"/>
    <x v="8"/>
    <x v="2"/>
    <x v="1"/>
    <n v="3.36"/>
    <n v="1730"/>
    <s v="None"/>
    <n v="58.7"/>
    <n v="6.5299999999999997E-2"/>
    <n v="0"/>
    <m/>
    <m/>
    <m/>
    <m/>
    <m/>
    <m/>
    <m/>
    <m/>
    <m/>
    <s v="DEER:Res:HVAC_Eff_AC"/>
    <s v="Annual"/>
    <n v="20"/>
    <m/>
  </r>
  <r>
    <x v="0"/>
    <x v="0"/>
    <s v="D20v0"/>
    <d v="2019-01-09T08:56:43"/>
    <x v="2"/>
    <x v="3"/>
    <x v="0"/>
    <x v="8"/>
    <x v="3"/>
    <x v="1"/>
    <n v="3.36"/>
    <n v="1730"/>
    <s v="None"/>
    <n v="2.7"/>
    <n v="0"/>
    <n v="4.26"/>
    <m/>
    <m/>
    <m/>
    <m/>
    <m/>
    <m/>
    <m/>
    <m/>
    <m/>
    <s v="DEER:Res:HVAC_Eff_AC"/>
    <s v="Annual"/>
    <n v="20"/>
    <m/>
  </r>
  <r>
    <x v="0"/>
    <x v="0"/>
    <s v="D20v0"/>
    <d v="2019-01-09T08:56:43"/>
    <x v="2"/>
    <x v="3"/>
    <x v="0"/>
    <x v="8"/>
    <x v="0"/>
    <x v="0"/>
    <n v="3.36"/>
    <n v="1730"/>
    <s v="None"/>
    <n v="11.1"/>
    <n v="2.63E-2"/>
    <n v="4.2"/>
    <m/>
    <m/>
    <m/>
    <m/>
    <m/>
    <m/>
    <m/>
    <m/>
    <m/>
    <s v="DEER:Res:HVAC_Eff_AC"/>
    <s v="Annual"/>
    <n v="20"/>
    <m/>
  </r>
  <r>
    <x v="0"/>
    <x v="0"/>
    <s v="D20v0"/>
    <d v="2019-01-09T08:56:43"/>
    <x v="2"/>
    <x v="3"/>
    <x v="0"/>
    <x v="15"/>
    <x v="1"/>
    <x v="1"/>
    <n v="2.5299999999999998"/>
    <n v="1660"/>
    <s v="None"/>
    <n v="25.9"/>
    <n v="4.9700000000000001E-2"/>
    <n v="4.76"/>
    <m/>
    <m/>
    <m/>
    <m/>
    <m/>
    <m/>
    <m/>
    <m/>
    <m/>
    <s v="DEER:Res:HVAC_Eff_AC"/>
    <s v="Annual"/>
    <n v="20"/>
    <m/>
  </r>
  <r>
    <x v="0"/>
    <x v="0"/>
    <s v="D20v0"/>
    <d v="2019-01-09T08:56:43"/>
    <x v="2"/>
    <x v="3"/>
    <x v="0"/>
    <x v="15"/>
    <x v="2"/>
    <x v="1"/>
    <n v="2.5299999999999998"/>
    <n v="1660"/>
    <s v="None"/>
    <n v="59.1"/>
    <n v="5.2299999999999999E-2"/>
    <n v="0"/>
    <m/>
    <m/>
    <m/>
    <m/>
    <m/>
    <m/>
    <m/>
    <m/>
    <m/>
    <s v="DEER:Res:HVAC_Eff_AC"/>
    <s v="Annual"/>
    <n v="20"/>
    <m/>
  </r>
  <r>
    <x v="0"/>
    <x v="0"/>
    <s v="D20v0"/>
    <d v="2019-01-09T08:56:43"/>
    <x v="2"/>
    <x v="3"/>
    <x v="0"/>
    <x v="15"/>
    <x v="3"/>
    <x v="1"/>
    <n v="2.5299999999999998"/>
    <n v="1660"/>
    <s v="None"/>
    <n v="3.17"/>
    <n v="0"/>
    <n v="4.6900000000000004"/>
    <m/>
    <m/>
    <m/>
    <m/>
    <m/>
    <m/>
    <m/>
    <m/>
    <m/>
    <s v="DEER:Res:HVAC_Eff_AC"/>
    <s v="Annual"/>
    <n v="20"/>
    <m/>
  </r>
  <r>
    <x v="0"/>
    <x v="0"/>
    <s v="D20v0"/>
    <d v="2019-01-09T08:56:43"/>
    <x v="2"/>
    <x v="3"/>
    <x v="0"/>
    <x v="15"/>
    <x v="0"/>
    <x v="0"/>
    <n v="2.5299999999999998"/>
    <n v="1660"/>
    <s v="None"/>
    <n v="8.19"/>
    <n v="1.0200000000000001E-2"/>
    <n v="4.6500000000000004"/>
    <m/>
    <m/>
    <m/>
    <m/>
    <m/>
    <m/>
    <m/>
    <m/>
    <m/>
    <s v="DEER:Res:HVAC_Eff_AC"/>
    <s v="Annual"/>
    <n v="20"/>
    <m/>
  </r>
  <r>
    <x v="0"/>
    <x v="0"/>
    <s v="D20v0"/>
    <d v="2019-01-09T08:56:43"/>
    <x v="2"/>
    <x v="3"/>
    <x v="0"/>
    <x v="9"/>
    <x v="1"/>
    <x v="1"/>
    <n v="3.07"/>
    <n v="1620"/>
    <s v="None"/>
    <n v="33.200000000000003"/>
    <n v="4.9799999999999997E-2"/>
    <n v="3.98"/>
    <m/>
    <m/>
    <m/>
    <m/>
    <m/>
    <m/>
    <m/>
    <m/>
    <m/>
    <s v="DEER:Res:HVAC_Eff_AC"/>
    <s v="Annual"/>
    <n v="20"/>
    <m/>
  </r>
  <r>
    <x v="0"/>
    <x v="0"/>
    <s v="D20v0"/>
    <d v="2019-01-09T08:56:43"/>
    <x v="2"/>
    <x v="3"/>
    <x v="0"/>
    <x v="9"/>
    <x v="2"/>
    <x v="1"/>
    <n v="3.07"/>
    <n v="1620"/>
    <s v="None"/>
    <n v="65"/>
    <n v="5.21E-2"/>
    <n v="0"/>
    <m/>
    <m/>
    <m/>
    <m/>
    <m/>
    <m/>
    <m/>
    <m/>
    <m/>
    <s v="DEER:Res:HVAC_Eff_AC"/>
    <s v="Annual"/>
    <n v="20"/>
    <m/>
  </r>
  <r>
    <x v="0"/>
    <x v="0"/>
    <s v="D20v0"/>
    <d v="2019-01-09T08:56:43"/>
    <x v="2"/>
    <x v="3"/>
    <x v="0"/>
    <x v="9"/>
    <x v="3"/>
    <x v="1"/>
    <n v="3.07"/>
    <n v="1620"/>
    <s v="None"/>
    <n v="2.5299999999999998"/>
    <n v="0"/>
    <n v="3.91"/>
    <m/>
    <m/>
    <m/>
    <m/>
    <m/>
    <m/>
    <m/>
    <m/>
    <m/>
    <s v="DEER:Res:HVAC_Eff_AC"/>
    <s v="Annual"/>
    <n v="20"/>
    <m/>
  </r>
  <r>
    <x v="0"/>
    <x v="0"/>
    <s v="D20v0"/>
    <d v="2019-01-09T08:56:43"/>
    <x v="2"/>
    <x v="3"/>
    <x v="0"/>
    <x v="9"/>
    <x v="0"/>
    <x v="0"/>
    <n v="3.07"/>
    <n v="1620"/>
    <s v="None"/>
    <n v="18.7"/>
    <n v="2.4899999999999999E-2"/>
    <n v="3.84"/>
    <m/>
    <m/>
    <m/>
    <m/>
    <m/>
    <m/>
    <m/>
    <m/>
    <m/>
    <s v="DEER:Res:HVAC_Eff_AC"/>
    <s v="Annual"/>
    <n v="20"/>
    <m/>
  </r>
  <r>
    <x v="0"/>
    <x v="0"/>
    <s v="D20v0"/>
    <d v="2019-01-09T08:56:43"/>
    <x v="2"/>
    <x v="3"/>
    <x v="0"/>
    <x v="10"/>
    <x v="1"/>
    <x v="1"/>
    <n v="3.49"/>
    <n v="1690"/>
    <s v="None"/>
    <n v="54.2"/>
    <n v="0.106"/>
    <n v="5.23"/>
    <m/>
    <m/>
    <m/>
    <m/>
    <m/>
    <m/>
    <m/>
    <m/>
    <m/>
    <s v="DEER:Res:HVAC_Eff_AC"/>
    <s v="Annual"/>
    <n v="20"/>
    <m/>
  </r>
  <r>
    <x v="0"/>
    <x v="0"/>
    <s v="D20v0"/>
    <d v="2019-01-09T08:56:43"/>
    <x v="2"/>
    <x v="3"/>
    <x v="0"/>
    <x v="10"/>
    <x v="2"/>
    <x v="1"/>
    <n v="3.49"/>
    <n v="1690"/>
    <s v="None"/>
    <n v="103"/>
    <n v="0.109"/>
    <n v="0"/>
    <m/>
    <m/>
    <m/>
    <m/>
    <m/>
    <m/>
    <m/>
    <m/>
    <m/>
    <s v="DEER:Res:HVAC_Eff_AC"/>
    <s v="Annual"/>
    <n v="20"/>
    <m/>
  </r>
  <r>
    <x v="0"/>
    <x v="0"/>
    <s v="D20v0"/>
    <d v="2019-01-09T08:56:43"/>
    <x v="2"/>
    <x v="3"/>
    <x v="0"/>
    <x v="10"/>
    <x v="3"/>
    <x v="1"/>
    <n v="3.49"/>
    <n v="1690"/>
    <s v="None"/>
    <n v="3.23"/>
    <n v="0"/>
    <n v="5.13"/>
    <m/>
    <m/>
    <m/>
    <m/>
    <m/>
    <m/>
    <m/>
    <m/>
    <m/>
    <s v="DEER:Res:HVAC_Eff_AC"/>
    <s v="Annual"/>
    <n v="20"/>
    <m/>
  </r>
  <r>
    <x v="0"/>
    <x v="0"/>
    <s v="D20v0"/>
    <d v="2019-01-09T08:56:43"/>
    <x v="2"/>
    <x v="3"/>
    <x v="0"/>
    <x v="10"/>
    <x v="0"/>
    <x v="0"/>
    <n v="3.49"/>
    <n v="1690"/>
    <s v="None"/>
    <n v="45.3"/>
    <n v="8.3400000000000002E-2"/>
    <n v="4.99"/>
    <m/>
    <m/>
    <m/>
    <m/>
    <m/>
    <m/>
    <m/>
    <m/>
    <m/>
    <s v="DEER:Res:HVAC_Eff_AC"/>
    <s v="Annual"/>
    <n v="20"/>
    <m/>
  </r>
  <r>
    <x v="0"/>
    <x v="0"/>
    <s v="D20v0"/>
    <d v="2019-01-09T08:56:43"/>
    <x v="2"/>
    <x v="3"/>
    <x v="0"/>
    <x v="11"/>
    <x v="1"/>
    <x v="1"/>
    <n v="3.83"/>
    <n v="1830"/>
    <s v="None"/>
    <n v="39.4"/>
    <n v="7.1800000000000003E-2"/>
    <n v="5.66"/>
    <m/>
    <m/>
    <m/>
    <m/>
    <m/>
    <m/>
    <m/>
    <m/>
    <m/>
    <s v="DEER:Res:HVAC_Eff_AC"/>
    <s v="Annual"/>
    <n v="20"/>
    <m/>
  </r>
  <r>
    <x v="0"/>
    <x v="0"/>
    <s v="D20v0"/>
    <d v="2019-01-09T08:56:43"/>
    <x v="2"/>
    <x v="3"/>
    <x v="0"/>
    <x v="11"/>
    <x v="2"/>
    <x v="1"/>
    <n v="3.83"/>
    <n v="1830"/>
    <s v="None"/>
    <n v="95.4"/>
    <n v="7.5700000000000003E-2"/>
    <n v="0"/>
    <m/>
    <m/>
    <m/>
    <m/>
    <m/>
    <m/>
    <m/>
    <m/>
    <m/>
    <s v="DEER:Res:HVAC_Eff_AC"/>
    <s v="Annual"/>
    <n v="20"/>
    <m/>
  </r>
  <r>
    <x v="0"/>
    <x v="0"/>
    <s v="D20v0"/>
    <d v="2019-01-09T08:56:43"/>
    <x v="2"/>
    <x v="3"/>
    <x v="0"/>
    <x v="11"/>
    <x v="3"/>
    <x v="1"/>
    <n v="3.83"/>
    <n v="1830"/>
    <s v="None"/>
    <n v="3.41"/>
    <n v="0"/>
    <n v="5.54"/>
    <m/>
    <m/>
    <m/>
    <m/>
    <m/>
    <m/>
    <m/>
    <m/>
    <m/>
    <s v="DEER:Res:HVAC_Eff_AC"/>
    <s v="Annual"/>
    <n v="20"/>
    <m/>
  </r>
  <r>
    <x v="0"/>
    <x v="0"/>
    <s v="D20v0"/>
    <d v="2019-01-09T08:56:43"/>
    <x v="2"/>
    <x v="3"/>
    <x v="0"/>
    <x v="11"/>
    <x v="0"/>
    <x v="0"/>
    <n v="3.83"/>
    <n v="1830"/>
    <s v="None"/>
    <n v="40.4"/>
    <n v="6.8099999999999994E-2"/>
    <n v="5.37"/>
    <m/>
    <m/>
    <m/>
    <m/>
    <m/>
    <m/>
    <m/>
    <m/>
    <m/>
    <s v="DEER:Res:HVAC_Eff_AC"/>
    <s v="Annual"/>
    <n v="20"/>
    <m/>
  </r>
  <r>
    <x v="0"/>
    <x v="0"/>
    <s v="D20v0"/>
    <d v="2019-01-09T08:56:43"/>
    <x v="2"/>
    <x v="3"/>
    <x v="0"/>
    <x v="4"/>
    <x v="1"/>
    <x v="1"/>
    <n v="3.45"/>
    <n v="1690"/>
    <s v="None"/>
    <n v="69.5"/>
    <n v="7.9699999999999993E-2"/>
    <n v="8.1"/>
    <m/>
    <m/>
    <m/>
    <m/>
    <m/>
    <m/>
    <m/>
    <m/>
    <m/>
    <s v="DEER:Res:HVAC_Eff_AC"/>
    <s v="Annual"/>
    <n v="20"/>
    <m/>
  </r>
  <r>
    <x v="0"/>
    <x v="0"/>
    <s v="D20v0"/>
    <d v="2019-01-09T08:56:43"/>
    <x v="2"/>
    <x v="3"/>
    <x v="0"/>
    <x v="4"/>
    <x v="2"/>
    <x v="1"/>
    <n v="3.45"/>
    <n v="1690"/>
    <s v="None"/>
    <n v="161"/>
    <n v="8.8599999999999998E-2"/>
    <n v="0"/>
    <m/>
    <m/>
    <m/>
    <m/>
    <m/>
    <m/>
    <m/>
    <m/>
    <m/>
    <s v="DEER:Res:HVAC_Eff_AC"/>
    <s v="Annual"/>
    <n v="20"/>
    <m/>
  </r>
  <r>
    <x v="0"/>
    <x v="0"/>
    <s v="D20v0"/>
    <d v="2019-01-09T08:56:43"/>
    <x v="2"/>
    <x v="3"/>
    <x v="0"/>
    <x v="4"/>
    <x v="3"/>
    <x v="1"/>
    <n v="3.45"/>
    <n v="1690"/>
    <s v="None"/>
    <n v="5"/>
    <n v="0"/>
    <n v="7.94"/>
    <m/>
    <m/>
    <m/>
    <m/>
    <m/>
    <m/>
    <m/>
    <m/>
    <m/>
    <s v="DEER:Res:HVAC_Eff_AC"/>
    <s v="Annual"/>
    <n v="20"/>
    <m/>
  </r>
  <r>
    <x v="0"/>
    <x v="0"/>
    <s v="D20v0"/>
    <d v="2019-01-09T08:56:43"/>
    <x v="2"/>
    <x v="3"/>
    <x v="0"/>
    <x v="4"/>
    <x v="0"/>
    <x v="0"/>
    <n v="3.45"/>
    <n v="1690"/>
    <s v="None"/>
    <n v="72.900000000000006"/>
    <n v="7.8299999999999995E-2"/>
    <n v="7.66"/>
    <m/>
    <m/>
    <m/>
    <m/>
    <m/>
    <m/>
    <m/>
    <m/>
    <m/>
    <s v="DEER:Res:HVAC_Eff_AC"/>
    <s v="Annual"/>
    <n v="20"/>
    <m/>
  </r>
  <r>
    <x v="0"/>
    <x v="0"/>
    <s v="D20v0"/>
    <d v="2019-01-09T08:56:43"/>
    <x v="2"/>
    <x v="3"/>
    <x v="0"/>
    <x v="12"/>
    <x v="1"/>
    <x v="1"/>
    <n v="4.03"/>
    <n v="1710"/>
    <s v="None"/>
    <n v="92"/>
    <n v="9.7500000000000003E-2"/>
    <n v="8.0299999999999994"/>
    <m/>
    <m/>
    <m/>
    <m/>
    <m/>
    <m/>
    <m/>
    <m/>
    <m/>
    <s v="DEER:Res:HVAC_Eff_AC"/>
    <s v="Annual"/>
    <n v="20"/>
    <m/>
  </r>
  <r>
    <x v="0"/>
    <x v="0"/>
    <s v="D20v0"/>
    <d v="2019-01-09T08:56:43"/>
    <x v="2"/>
    <x v="3"/>
    <x v="0"/>
    <x v="12"/>
    <x v="2"/>
    <x v="1"/>
    <n v="4.03"/>
    <n v="1710"/>
    <s v="None"/>
    <n v="205"/>
    <n v="0.105"/>
    <n v="0"/>
    <m/>
    <m/>
    <m/>
    <m/>
    <m/>
    <m/>
    <m/>
    <m/>
    <m/>
    <s v="DEER:Res:HVAC_Eff_AC"/>
    <s v="Annual"/>
    <n v="20"/>
    <m/>
  </r>
  <r>
    <x v="0"/>
    <x v="0"/>
    <s v="D20v0"/>
    <d v="2019-01-09T08:56:43"/>
    <x v="2"/>
    <x v="3"/>
    <x v="0"/>
    <x v="12"/>
    <x v="3"/>
    <x v="1"/>
    <n v="4.03"/>
    <n v="1710"/>
    <s v="None"/>
    <n v="4.8"/>
    <n v="0"/>
    <n v="7.75"/>
    <m/>
    <m/>
    <m/>
    <m/>
    <m/>
    <m/>
    <m/>
    <m/>
    <m/>
    <s v="DEER:Res:HVAC_Eff_AC"/>
    <s v="Annual"/>
    <n v="20"/>
    <m/>
  </r>
  <r>
    <x v="0"/>
    <x v="0"/>
    <s v="D20v0"/>
    <d v="2019-01-09T08:56:43"/>
    <x v="2"/>
    <x v="3"/>
    <x v="0"/>
    <x v="12"/>
    <x v="0"/>
    <x v="0"/>
    <n v="4.03"/>
    <n v="1710"/>
    <s v="None"/>
    <n v="97.5"/>
    <n v="9.7199999999999995E-2"/>
    <n v="7.59"/>
    <m/>
    <m/>
    <m/>
    <m/>
    <m/>
    <m/>
    <m/>
    <m/>
    <m/>
    <s v="DEER:Res:HVAC_Eff_AC"/>
    <s v="Annual"/>
    <n v="20"/>
    <m/>
  </r>
  <r>
    <x v="0"/>
    <x v="0"/>
    <s v="D20v0"/>
    <d v="2019-01-09T08:56:43"/>
    <x v="2"/>
    <x v="3"/>
    <x v="0"/>
    <x v="13"/>
    <x v="1"/>
    <x v="1"/>
    <n v="5.32"/>
    <n v="1640"/>
    <s v="None"/>
    <n v="91.8"/>
    <n v="6.8900000000000003E-2"/>
    <n v="2.65"/>
    <m/>
    <m/>
    <m/>
    <m/>
    <m/>
    <m/>
    <m/>
    <m/>
    <m/>
    <s v="DEER:Res:HVAC_Eff_AC"/>
    <s v="Annual"/>
    <n v="20"/>
    <m/>
  </r>
  <r>
    <x v="0"/>
    <x v="0"/>
    <s v="D20v0"/>
    <d v="2019-01-09T08:56:43"/>
    <x v="2"/>
    <x v="3"/>
    <x v="0"/>
    <x v="13"/>
    <x v="2"/>
    <x v="1"/>
    <n v="5.32"/>
    <n v="1640"/>
    <s v="None"/>
    <n v="127"/>
    <n v="7.5800000000000006E-2"/>
    <n v="0"/>
    <m/>
    <m/>
    <m/>
    <m/>
    <m/>
    <m/>
    <m/>
    <m/>
    <m/>
    <s v="DEER:Res:HVAC_Eff_AC"/>
    <s v="Annual"/>
    <n v="20"/>
    <m/>
  </r>
  <r>
    <x v="0"/>
    <x v="0"/>
    <s v="D20v0"/>
    <d v="2019-01-09T08:56:43"/>
    <x v="2"/>
    <x v="3"/>
    <x v="0"/>
    <x v="13"/>
    <x v="3"/>
    <x v="1"/>
    <n v="5.32"/>
    <n v="1640"/>
    <s v="None"/>
    <n v="1.53"/>
    <n v="0"/>
    <n v="2.4900000000000002"/>
    <m/>
    <m/>
    <m/>
    <m/>
    <m/>
    <m/>
    <m/>
    <m/>
    <m/>
    <s v="DEER:Res:HVAC_Eff_AC"/>
    <s v="Annual"/>
    <n v="20"/>
    <m/>
  </r>
  <r>
    <x v="0"/>
    <x v="0"/>
    <s v="D20v0"/>
    <d v="2019-01-09T08:56:43"/>
    <x v="3"/>
    <x v="0"/>
    <x v="0"/>
    <x v="8"/>
    <x v="1"/>
    <x v="1"/>
    <n v="3.5"/>
    <n v="1220"/>
    <s v="None"/>
    <n v="50.3"/>
    <n v="0.106"/>
    <n v="4.5"/>
    <m/>
    <m/>
    <m/>
    <m/>
    <m/>
    <m/>
    <m/>
    <m/>
    <m/>
    <s v="DEER:Res:HVAC_Eff_AC"/>
    <s v="Annual"/>
    <n v="20"/>
    <m/>
  </r>
  <r>
    <x v="0"/>
    <x v="0"/>
    <s v="D20v0"/>
    <d v="2019-01-09T08:56:43"/>
    <x v="3"/>
    <x v="0"/>
    <x v="0"/>
    <x v="8"/>
    <x v="2"/>
    <x v="1"/>
    <n v="3.5"/>
    <n v="1220"/>
    <s v="None"/>
    <n v="93.3"/>
    <n v="0.12"/>
    <n v="0"/>
    <m/>
    <m/>
    <m/>
    <m/>
    <m/>
    <m/>
    <m/>
    <m/>
    <m/>
    <s v="DEER:Res:HVAC_Eff_AC"/>
    <s v="Annual"/>
    <n v="20"/>
    <m/>
  </r>
  <r>
    <x v="0"/>
    <x v="0"/>
    <s v="D20v0"/>
    <d v="2019-01-09T08:56:43"/>
    <x v="3"/>
    <x v="0"/>
    <x v="0"/>
    <x v="8"/>
    <x v="3"/>
    <x v="1"/>
    <n v="3.5"/>
    <n v="1220"/>
    <s v="None"/>
    <n v="2.5099999999999998"/>
    <n v="0"/>
    <n v="4.03"/>
    <m/>
    <m/>
    <m/>
    <m/>
    <m/>
    <m/>
    <m/>
    <m/>
    <m/>
    <s v="DEER:Res:HVAC_Eff_AC"/>
    <s v="Annual"/>
    <n v="20"/>
    <m/>
  </r>
  <r>
    <x v="0"/>
    <x v="0"/>
    <s v="D20v0"/>
    <d v="2019-01-09T08:56:43"/>
    <x v="3"/>
    <x v="0"/>
    <x v="0"/>
    <x v="8"/>
    <x v="0"/>
    <x v="0"/>
    <n v="3.5"/>
    <n v="1220"/>
    <s v="None"/>
    <n v="32.1"/>
    <n v="0.06"/>
    <n v="3.98"/>
    <m/>
    <m/>
    <m/>
    <m/>
    <m/>
    <m/>
    <m/>
    <m/>
    <m/>
    <s v="DEER:Res:HVAC_Eff_AC"/>
    <s v="Annual"/>
    <n v="20"/>
    <m/>
  </r>
  <r>
    <x v="0"/>
    <x v="0"/>
    <s v="D20v0"/>
    <d v="2019-01-09T08:56:43"/>
    <x v="3"/>
    <x v="0"/>
    <x v="0"/>
    <x v="15"/>
    <x v="1"/>
    <x v="1"/>
    <n v="3.5"/>
    <n v="1210"/>
    <s v="None"/>
    <n v="49.2"/>
    <n v="6.7400000000000002E-2"/>
    <n v="2.57"/>
    <m/>
    <m/>
    <m/>
    <m/>
    <m/>
    <m/>
    <m/>
    <m/>
    <m/>
    <s v="DEER:Res:HVAC_Eff_AC"/>
    <s v="Annual"/>
    <n v="20"/>
    <m/>
  </r>
  <r>
    <x v="0"/>
    <x v="0"/>
    <s v="D20v0"/>
    <d v="2019-01-09T08:56:43"/>
    <x v="3"/>
    <x v="0"/>
    <x v="0"/>
    <x v="15"/>
    <x v="2"/>
    <x v="1"/>
    <n v="3.5"/>
    <n v="1210"/>
    <s v="None"/>
    <n v="75.2"/>
    <n v="7.9699999999999993E-2"/>
    <n v="0"/>
    <m/>
    <m/>
    <m/>
    <m/>
    <m/>
    <m/>
    <m/>
    <m/>
    <m/>
    <s v="DEER:Res:HVAC_Eff_AC"/>
    <s v="Annual"/>
    <n v="20"/>
    <m/>
  </r>
  <r>
    <x v="0"/>
    <x v="0"/>
    <s v="D20v0"/>
    <d v="2019-01-09T08:56:43"/>
    <x v="3"/>
    <x v="0"/>
    <x v="0"/>
    <x v="15"/>
    <x v="3"/>
    <x v="1"/>
    <n v="3.5"/>
    <n v="1210"/>
    <s v="None"/>
    <n v="1.45"/>
    <n v="0"/>
    <n v="2.35"/>
    <m/>
    <m/>
    <m/>
    <m/>
    <m/>
    <m/>
    <m/>
    <m/>
    <m/>
    <s v="DEER:Res:HVAC_Eff_AC"/>
    <s v="Annual"/>
    <n v="20"/>
    <m/>
  </r>
  <r>
    <x v="0"/>
    <x v="0"/>
    <s v="D20v0"/>
    <d v="2019-01-09T08:56:43"/>
    <x v="3"/>
    <x v="0"/>
    <x v="0"/>
    <x v="15"/>
    <x v="0"/>
    <x v="0"/>
    <n v="3.5"/>
    <n v="1210"/>
    <s v="None"/>
    <n v="13.8"/>
    <n v="1.67E-2"/>
    <n v="2.33"/>
    <m/>
    <m/>
    <m/>
    <m/>
    <m/>
    <m/>
    <m/>
    <m/>
    <m/>
    <s v="DEER:Res:HVAC_Eff_AC"/>
    <s v="Annual"/>
    <n v="20"/>
    <m/>
  </r>
  <r>
    <x v="0"/>
    <x v="0"/>
    <s v="D20v0"/>
    <d v="2019-01-09T08:56:43"/>
    <x v="3"/>
    <x v="0"/>
    <x v="0"/>
    <x v="9"/>
    <x v="1"/>
    <x v="1"/>
    <n v="3.5"/>
    <n v="1200"/>
    <s v="None"/>
    <n v="70.099999999999994"/>
    <n v="8.6300000000000002E-2"/>
    <n v="3.08"/>
    <m/>
    <m/>
    <m/>
    <m/>
    <m/>
    <m/>
    <m/>
    <m/>
    <m/>
    <s v="DEER:Res:HVAC_Eff_AC"/>
    <s v="Annual"/>
    <n v="20"/>
    <m/>
  </r>
  <r>
    <x v="0"/>
    <x v="0"/>
    <s v="D20v0"/>
    <d v="2019-01-09T08:56:43"/>
    <x v="3"/>
    <x v="0"/>
    <x v="0"/>
    <x v="9"/>
    <x v="2"/>
    <x v="1"/>
    <n v="3.5"/>
    <n v="1200"/>
    <s v="None"/>
    <n v="102"/>
    <n v="9.06E-2"/>
    <n v="0"/>
    <m/>
    <m/>
    <m/>
    <m/>
    <m/>
    <m/>
    <m/>
    <m/>
    <m/>
    <s v="DEER:Res:HVAC_Eff_AC"/>
    <s v="Annual"/>
    <n v="20"/>
    <m/>
  </r>
  <r>
    <x v="0"/>
    <x v="0"/>
    <s v="D20v0"/>
    <d v="2019-01-09T08:56:43"/>
    <x v="3"/>
    <x v="0"/>
    <x v="0"/>
    <x v="9"/>
    <x v="3"/>
    <x v="1"/>
    <n v="3.5"/>
    <n v="1200"/>
    <s v="None"/>
    <n v="1.74"/>
    <n v="0"/>
    <n v="2.81"/>
    <m/>
    <m/>
    <m/>
    <m/>
    <m/>
    <m/>
    <m/>
    <m/>
    <m/>
    <s v="DEER:Res:HVAC_Eff_AC"/>
    <s v="Annual"/>
    <n v="20"/>
    <m/>
  </r>
  <r>
    <x v="0"/>
    <x v="0"/>
    <s v="D20v0"/>
    <d v="2019-01-09T08:56:43"/>
    <x v="3"/>
    <x v="0"/>
    <x v="0"/>
    <x v="9"/>
    <x v="0"/>
    <x v="0"/>
    <n v="3.5"/>
    <n v="1200"/>
    <s v="None"/>
    <n v="47.4"/>
    <n v="5.4899999999999997E-2"/>
    <n v="2.74"/>
    <m/>
    <m/>
    <m/>
    <m/>
    <m/>
    <m/>
    <m/>
    <m/>
    <m/>
    <s v="DEER:Res:HVAC_Eff_AC"/>
    <s v="Annual"/>
    <n v="20"/>
    <m/>
  </r>
  <r>
    <x v="0"/>
    <x v="0"/>
    <s v="D20v0"/>
    <d v="2019-01-09T08:56:43"/>
    <x v="3"/>
    <x v="0"/>
    <x v="0"/>
    <x v="11"/>
    <x v="1"/>
    <x v="1"/>
    <n v="3.5"/>
    <n v="1210"/>
    <s v="None"/>
    <n v="101"/>
    <n v="0.14299999999999999"/>
    <n v="4.87"/>
    <m/>
    <m/>
    <m/>
    <m/>
    <m/>
    <m/>
    <m/>
    <m/>
    <m/>
    <s v="DEER:Res:HVAC_Eff_AC"/>
    <s v="Annual"/>
    <n v="20"/>
    <m/>
  </r>
  <r>
    <x v="0"/>
    <x v="0"/>
    <s v="D20v0"/>
    <d v="2019-01-09T08:56:43"/>
    <x v="3"/>
    <x v="0"/>
    <x v="0"/>
    <x v="11"/>
    <x v="2"/>
    <x v="1"/>
    <n v="3.5"/>
    <n v="1210"/>
    <s v="None"/>
    <n v="153"/>
    <n v="0.151"/>
    <n v="0"/>
    <m/>
    <m/>
    <m/>
    <m/>
    <m/>
    <m/>
    <m/>
    <m/>
    <m/>
    <s v="DEER:Res:HVAC_Eff_AC"/>
    <s v="Annual"/>
    <n v="20"/>
    <m/>
  </r>
  <r>
    <x v="0"/>
    <x v="0"/>
    <s v="D20v0"/>
    <d v="2019-01-09T08:56:43"/>
    <x v="3"/>
    <x v="0"/>
    <x v="0"/>
    <x v="11"/>
    <x v="3"/>
    <x v="1"/>
    <n v="3.5"/>
    <n v="1210"/>
    <s v="None"/>
    <n v="2.72"/>
    <n v="0"/>
    <n v="4.3600000000000003"/>
    <m/>
    <m/>
    <m/>
    <m/>
    <m/>
    <m/>
    <m/>
    <m/>
    <m/>
    <s v="DEER:Res:HVAC_Eff_AC"/>
    <s v="Annual"/>
    <n v="20"/>
    <m/>
  </r>
  <r>
    <x v="0"/>
    <x v="0"/>
    <s v="D20v0"/>
    <d v="2019-01-09T08:56:43"/>
    <x v="3"/>
    <x v="0"/>
    <x v="0"/>
    <x v="11"/>
    <x v="0"/>
    <x v="0"/>
    <n v="3.5"/>
    <n v="1210"/>
    <s v="None"/>
    <n v="93.7"/>
    <n v="0.125"/>
    <n v="4.28"/>
    <m/>
    <m/>
    <m/>
    <m/>
    <m/>
    <m/>
    <m/>
    <m/>
    <m/>
    <s v="DEER:Res:HVAC_Eff_AC"/>
    <s v="Annual"/>
    <n v="20"/>
    <m/>
  </r>
  <r>
    <x v="0"/>
    <x v="0"/>
    <s v="D20v0"/>
    <d v="2019-01-09T08:56:43"/>
    <x v="3"/>
    <x v="0"/>
    <x v="0"/>
    <x v="12"/>
    <x v="1"/>
    <x v="1"/>
    <n v="3.5"/>
    <n v="1210"/>
    <s v="None"/>
    <n v="175"/>
    <n v="0.17299999999999999"/>
    <n v="10.6"/>
    <m/>
    <m/>
    <m/>
    <m/>
    <m/>
    <m/>
    <m/>
    <m/>
    <m/>
    <s v="DEER:Res:HVAC_Eff_AC"/>
    <s v="Annual"/>
    <n v="20"/>
    <m/>
  </r>
  <r>
    <x v="0"/>
    <x v="0"/>
    <s v="D20v0"/>
    <d v="2019-01-09T08:56:43"/>
    <x v="3"/>
    <x v="1"/>
    <x v="0"/>
    <x v="8"/>
    <x v="1"/>
    <x v="1"/>
    <n v="1.59"/>
    <n v="1180"/>
    <s v="None"/>
    <n v="7.47"/>
    <n v="1.18E-2"/>
    <n v="1.38"/>
    <m/>
    <m/>
    <m/>
    <m/>
    <m/>
    <m/>
    <m/>
    <m/>
    <m/>
    <s v="DEER:Res:HVAC_Eff_AC"/>
    <s v="Annual"/>
    <n v="20"/>
    <m/>
  </r>
  <r>
    <x v="0"/>
    <x v="0"/>
    <s v="D20v0"/>
    <d v="2019-01-09T08:56:43"/>
    <x v="3"/>
    <x v="1"/>
    <x v="0"/>
    <x v="8"/>
    <x v="2"/>
    <x v="1"/>
    <n v="1.59"/>
    <n v="1180"/>
    <s v="None"/>
    <n v="19.2"/>
    <n v="1.24E-2"/>
    <n v="0"/>
    <m/>
    <m/>
    <m/>
    <m/>
    <m/>
    <m/>
    <m/>
    <m/>
    <m/>
    <s v="DEER:Res:HVAC_Eff_AC"/>
    <s v="Annual"/>
    <n v="20"/>
    <m/>
  </r>
  <r>
    <x v="0"/>
    <x v="0"/>
    <s v="D20v0"/>
    <d v="2019-01-09T08:56:43"/>
    <x v="3"/>
    <x v="1"/>
    <x v="0"/>
    <x v="8"/>
    <x v="3"/>
    <x v="1"/>
    <n v="1.59"/>
    <n v="1180"/>
    <s v="None"/>
    <n v="1.05"/>
    <n v="0"/>
    <n v="1.32"/>
    <m/>
    <m/>
    <m/>
    <m/>
    <m/>
    <m/>
    <m/>
    <m/>
    <m/>
    <s v="DEER:Res:HVAC_Eff_AC"/>
    <s v="Annual"/>
    <n v="20"/>
    <m/>
  </r>
  <r>
    <x v="0"/>
    <x v="0"/>
    <s v="D20v0"/>
    <d v="2019-01-09T08:56:43"/>
    <x v="3"/>
    <x v="1"/>
    <x v="0"/>
    <x v="8"/>
    <x v="0"/>
    <x v="0"/>
    <n v="1.59"/>
    <n v="1180"/>
    <s v="None"/>
    <n v="4.45"/>
    <n v="5.11E-3"/>
    <n v="1.27"/>
    <m/>
    <m/>
    <m/>
    <m/>
    <m/>
    <m/>
    <m/>
    <m/>
    <m/>
    <s v="DEER:Res:HVAC_Eff_AC"/>
    <s v="Annual"/>
    <n v="20"/>
    <m/>
  </r>
  <r>
    <x v="0"/>
    <x v="0"/>
    <s v="D20v0"/>
    <d v="2019-01-09T08:56:43"/>
    <x v="3"/>
    <x v="1"/>
    <x v="0"/>
    <x v="15"/>
    <x v="1"/>
    <x v="1"/>
    <n v="1.35"/>
    <n v="1160"/>
    <s v="None"/>
    <n v="5.0999999999999996"/>
    <n v="7.0600000000000003E-3"/>
    <n v="1.02"/>
    <m/>
    <m/>
    <m/>
    <m/>
    <m/>
    <m/>
    <m/>
    <m/>
    <m/>
    <s v="DEER:Res:HVAC_Eff_AC"/>
    <s v="Annual"/>
    <n v="20"/>
    <m/>
  </r>
  <r>
    <x v="0"/>
    <x v="0"/>
    <s v="D20v0"/>
    <d v="2019-01-09T08:56:43"/>
    <x v="3"/>
    <x v="1"/>
    <x v="0"/>
    <x v="15"/>
    <x v="2"/>
    <x v="1"/>
    <n v="1.35"/>
    <n v="1160"/>
    <s v="None"/>
    <n v="12.3"/>
    <n v="7.4999999999999997E-3"/>
    <n v="0"/>
    <m/>
    <m/>
    <m/>
    <m/>
    <m/>
    <m/>
    <m/>
    <m/>
    <m/>
    <s v="DEER:Res:HVAC_Eff_AC"/>
    <s v="Annual"/>
    <n v="20"/>
    <m/>
  </r>
  <r>
    <x v="0"/>
    <x v="0"/>
    <s v="D20v0"/>
    <d v="2019-01-09T08:56:43"/>
    <x v="3"/>
    <x v="1"/>
    <x v="0"/>
    <x v="15"/>
    <x v="3"/>
    <x v="1"/>
    <n v="1.35"/>
    <n v="1160"/>
    <s v="None"/>
    <n v="0.82199999999999995"/>
    <n v="0"/>
    <n v="0.97899999999999998"/>
    <m/>
    <m/>
    <m/>
    <m/>
    <m/>
    <m/>
    <m/>
    <m/>
    <m/>
    <s v="DEER:Res:HVAC_Eff_AC"/>
    <s v="Annual"/>
    <n v="20"/>
    <m/>
  </r>
  <r>
    <x v="0"/>
    <x v="0"/>
    <s v="D20v0"/>
    <d v="2019-01-09T08:56:43"/>
    <x v="3"/>
    <x v="1"/>
    <x v="0"/>
    <x v="15"/>
    <x v="0"/>
    <x v="0"/>
    <n v="1.35"/>
    <n v="1160"/>
    <s v="None"/>
    <n v="2.4900000000000002"/>
    <n v="2.2899999999999999E-3"/>
    <n v="0.95"/>
    <m/>
    <m/>
    <m/>
    <m/>
    <m/>
    <m/>
    <m/>
    <m/>
    <m/>
    <s v="DEER:Res:HVAC_Eff_AC"/>
    <s v="Annual"/>
    <n v="20"/>
    <m/>
  </r>
  <r>
    <x v="0"/>
    <x v="0"/>
    <s v="D20v0"/>
    <d v="2019-01-09T08:56:43"/>
    <x v="3"/>
    <x v="1"/>
    <x v="0"/>
    <x v="9"/>
    <x v="1"/>
    <x v="1"/>
    <n v="1.32"/>
    <n v="1220"/>
    <s v="None"/>
    <n v="11.4"/>
    <n v="1.1900000000000001E-2"/>
    <n v="1.1599999999999999"/>
    <m/>
    <m/>
    <m/>
    <m/>
    <m/>
    <m/>
    <m/>
    <m/>
    <m/>
    <s v="DEER:Res:HVAC_Eff_AC"/>
    <s v="Annual"/>
    <n v="20"/>
    <m/>
  </r>
  <r>
    <x v="0"/>
    <x v="0"/>
    <s v="D20v0"/>
    <d v="2019-01-09T08:56:43"/>
    <x v="3"/>
    <x v="1"/>
    <x v="0"/>
    <x v="9"/>
    <x v="2"/>
    <x v="1"/>
    <n v="1.32"/>
    <n v="1220"/>
    <s v="None"/>
    <n v="21.1"/>
    <n v="1.23E-2"/>
    <n v="0"/>
    <m/>
    <m/>
    <m/>
    <m/>
    <m/>
    <m/>
    <m/>
    <m/>
    <m/>
    <s v="DEER:Res:HVAC_Eff_AC"/>
    <s v="Annual"/>
    <n v="20"/>
    <m/>
  </r>
  <r>
    <x v="0"/>
    <x v="0"/>
    <s v="D20v0"/>
    <d v="2019-01-09T08:56:43"/>
    <x v="3"/>
    <x v="1"/>
    <x v="0"/>
    <x v="9"/>
    <x v="3"/>
    <x v="1"/>
    <n v="1.32"/>
    <n v="1220"/>
    <s v="None"/>
    <n v="0.93600000000000005"/>
    <n v="0"/>
    <n v="1.1100000000000001"/>
    <m/>
    <m/>
    <m/>
    <m/>
    <m/>
    <m/>
    <m/>
    <m/>
    <m/>
    <s v="DEER:Res:HVAC_Eff_AC"/>
    <s v="Annual"/>
    <n v="20"/>
    <m/>
  </r>
  <r>
    <x v="0"/>
    <x v="0"/>
    <s v="D20v0"/>
    <d v="2019-01-09T08:56:43"/>
    <x v="3"/>
    <x v="1"/>
    <x v="0"/>
    <x v="9"/>
    <x v="0"/>
    <x v="0"/>
    <n v="1.32"/>
    <n v="1220"/>
    <s v="None"/>
    <n v="9.3800000000000008"/>
    <n v="8.5900000000000004E-3"/>
    <n v="1.04"/>
    <m/>
    <m/>
    <m/>
    <m/>
    <m/>
    <m/>
    <m/>
    <m/>
    <m/>
    <s v="DEER:Res:HVAC_Eff_AC"/>
    <s v="Annual"/>
    <n v="20"/>
    <m/>
  </r>
  <r>
    <x v="0"/>
    <x v="0"/>
    <s v="D20v0"/>
    <d v="2019-01-09T08:56:43"/>
    <x v="3"/>
    <x v="1"/>
    <x v="0"/>
    <x v="11"/>
    <x v="1"/>
    <x v="1"/>
    <n v="1.99"/>
    <n v="1310"/>
    <s v="None"/>
    <n v="10.8"/>
    <n v="1.78E-2"/>
    <n v="1.83"/>
    <m/>
    <m/>
    <m/>
    <m/>
    <m/>
    <m/>
    <m/>
    <m/>
    <m/>
    <s v="DEER:Res:HVAC_Eff_AC"/>
    <s v="Annual"/>
    <n v="20"/>
    <m/>
  </r>
  <r>
    <x v="0"/>
    <x v="0"/>
    <s v="D20v0"/>
    <d v="2019-01-09T08:56:43"/>
    <x v="3"/>
    <x v="1"/>
    <x v="0"/>
    <x v="11"/>
    <x v="2"/>
    <x v="1"/>
    <n v="1.99"/>
    <n v="1310"/>
    <s v="None"/>
    <n v="26.1"/>
    <n v="1.7899999999999999E-2"/>
    <n v="0"/>
    <m/>
    <m/>
    <m/>
    <m/>
    <m/>
    <m/>
    <m/>
    <m/>
    <m/>
    <s v="DEER:Res:HVAC_Eff_AC"/>
    <s v="Annual"/>
    <n v="20"/>
    <m/>
  </r>
  <r>
    <x v="0"/>
    <x v="0"/>
    <s v="D20v0"/>
    <d v="2019-01-09T08:56:43"/>
    <x v="3"/>
    <x v="1"/>
    <x v="0"/>
    <x v="11"/>
    <x v="3"/>
    <x v="1"/>
    <n v="1.99"/>
    <n v="1310"/>
    <s v="None"/>
    <n v="1.31"/>
    <n v="0"/>
    <n v="1.77"/>
    <m/>
    <m/>
    <m/>
    <m/>
    <m/>
    <m/>
    <m/>
    <m/>
    <m/>
    <s v="DEER:Res:HVAC_Eff_AC"/>
    <s v="Annual"/>
    <n v="20"/>
    <m/>
  </r>
  <r>
    <x v="0"/>
    <x v="0"/>
    <s v="D20v0"/>
    <d v="2019-01-09T08:56:43"/>
    <x v="3"/>
    <x v="1"/>
    <x v="0"/>
    <x v="11"/>
    <x v="0"/>
    <x v="0"/>
    <n v="1.99"/>
    <n v="1310"/>
    <s v="None"/>
    <n v="10.7"/>
    <n v="1.46E-2"/>
    <n v="1.63"/>
    <m/>
    <m/>
    <m/>
    <m/>
    <m/>
    <m/>
    <m/>
    <m/>
    <m/>
    <s v="DEER:Res:HVAC_Eff_AC"/>
    <s v="Annual"/>
    <n v="20"/>
    <m/>
  </r>
  <r>
    <x v="0"/>
    <x v="0"/>
    <s v="D20v0"/>
    <d v="2019-01-09T08:56:43"/>
    <x v="3"/>
    <x v="1"/>
    <x v="0"/>
    <x v="12"/>
    <x v="1"/>
    <x v="1"/>
    <n v="2.31"/>
    <n v="1410"/>
    <s v="None"/>
    <n v="26.3"/>
    <n v="1.8599999999999998E-2"/>
    <n v="2.02"/>
    <m/>
    <m/>
    <m/>
    <m/>
    <m/>
    <m/>
    <m/>
    <m/>
    <m/>
    <s v="DEER:Res:HVAC_Eff_AC"/>
    <s v="Annual"/>
    <n v="20"/>
    <m/>
  </r>
  <r>
    <x v="0"/>
    <x v="0"/>
    <s v="D20v0"/>
    <d v="2019-01-09T08:56:43"/>
    <x v="3"/>
    <x v="1"/>
    <x v="0"/>
    <x v="12"/>
    <x v="2"/>
    <x v="1"/>
    <n v="2.31"/>
    <n v="1410"/>
    <s v="None"/>
    <n v="49.2"/>
    <n v="1.95E-2"/>
    <n v="0"/>
    <m/>
    <m/>
    <m/>
    <m/>
    <m/>
    <m/>
    <m/>
    <m/>
    <m/>
    <s v="DEER:Res:HVAC_Eff_AC"/>
    <s v="Annual"/>
    <n v="20"/>
    <m/>
  </r>
  <r>
    <x v="0"/>
    <x v="0"/>
    <s v="D20v0"/>
    <d v="2019-01-09T08:56:43"/>
    <x v="3"/>
    <x v="1"/>
    <x v="0"/>
    <x v="12"/>
    <x v="3"/>
    <x v="1"/>
    <n v="2.31"/>
    <n v="1410"/>
    <s v="None"/>
    <n v="1.38"/>
    <n v="0"/>
    <n v="1.94"/>
    <m/>
    <m/>
    <m/>
    <m/>
    <m/>
    <m/>
    <m/>
    <m/>
    <m/>
    <s v="DEER:Res:HVAC_Eff_AC"/>
    <s v="Annual"/>
    <n v="20"/>
    <m/>
  </r>
  <r>
    <x v="0"/>
    <x v="0"/>
    <s v="D20v0"/>
    <d v="2019-01-09T08:56:43"/>
    <x v="3"/>
    <x v="1"/>
    <x v="0"/>
    <x v="12"/>
    <x v="0"/>
    <x v="0"/>
    <n v="2.31"/>
    <n v="1410"/>
    <s v="None"/>
    <n v="29.2"/>
    <n v="1.8700000000000001E-2"/>
    <n v="1.76"/>
    <m/>
    <m/>
    <m/>
    <m/>
    <m/>
    <m/>
    <m/>
    <m/>
    <m/>
    <s v="DEER:Res:HVAC_Eff_AC"/>
    <s v="Annual"/>
    <n v="20"/>
    <m/>
  </r>
  <r>
    <x v="0"/>
    <x v="0"/>
    <s v="D20v0"/>
    <d v="2019-01-09T08:56:43"/>
    <x v="3"/>
    <x v="1"/>
    <x v="0"/>
    <x v="13"/>
    <x v="1"/>
    <x v="1"/>
    <n v="2.4300000000000002"/>
    <n v="1410"/>
    <s v="None"/>
    <n v="36"/>
    <n v="2.0899999999999998E-2"/>
    <n v="0.79500000000000004"/>
    <m/>
    <m/>
    <m/>
    <m/>
    <m/>
    <m/>
    <m/>
    <m/>
    <m/>
    <s v="DEER:Res:HVAC_Eff_AC"/>
    <s v="Annual"/>
    <n v="20"/>
    <m/>
  </r>
  <r>
    <x v="0"/>
    <x v="0"/>
    <s v="D20v0"/>
    <d v="2019-01-09T08:56:43"/>
    <x v="3"/>
    <x v="1"/>
    <x v="0"/>
    <x v="6"/>
    <x v="1"/>
    <x v="1"/>
    <n v="1.5"/>
    <n v="1190"/>
    <s v="None"/>
    <n v="6.66"/>
    <n v="9.7099999999999999E-3"/>
    <n v="1.21"/>
    <m/>
    <m/>
    <m/>
    <m/>
    <m/>
    <m/>
    <m/>
    <m/>
    <m/>
    <s v="DEER:Res:HVAC_Eff_AC"/>
    <s v="Annual"/>
    <n v="20"/>
    <m/>
  </r>
  <r>
    <x v="0"/>
    <x v="0"/>
    <s v="D20v0"/>
    <d v="2019-01-09T08:56:43"/>
    <x v="3"/>
    <x v="1"/>
    <x v="0"/>
    <x v="6"/>
    <x v="2"/>
    <x v="1"/>
    <n v="1.5"/>
    <n v="1190"/>
    <s v="None"/>
    <n v="15.8"/>
    <n v="1.01E-2"/>
    <n v="0"/>
    <m/>
    <m/>
    <m/>
    <m/>
    <m/>
    <m/>
    <m/>
    <m/>
    <m/>
    <s v="DEER:Res:HVAC_Eff_AC"/>
    <s v="Annual"/>
    <n v="20"/>
    <m/>
  </r>
  <r>
    <x v="0"/>
    <x v="0"/>
    <s v="D20v0"/>
    <d v="2019-01-09T08:56:43"/>
    <x v="3"/>
    <x v="1"/>
    <x v="0"/>
    <x v="6"/>
    <x v="3"/>
    <x v="1"/>
    <n v="1.5"/>
    <n v="1190"/>
    <s v="None"/>
    <n v="0.94"/>
    <n v="0"/>
    <n v="1.17"/>
    <m/>
    <m/>
    <m/>
    <m/>
    <m/>
    <m/>
    <m/>
    <m/>
    <m/>
    <s v="DEER:Res:HVAC_Eff_AC"/>
    <s v="Annual"/>
    <n v="20"/>
    <m/>
  </r>
  <r>
    <x v="0"/>
    <x v="0"/>
    <s v="D20v0"/>
    <d v="2019-01-09T08:56:43"/>
    <x v="3"/>
    <x v="1"/>
    <x v="0"/>
    <x v="6"/>
    <x v="0"/>
    <x v="0"/>
    <n v="1.5"/>
    <n v="1190"/>
    <s v="None"/>
    <n v="4.5599999999999996"/>
    <n v="5.2199999999999998E-3"/>
    <n v="1.1100000000000001"/>
    <m/>
    <m/>
    <m/>
    <m/>
    <m/>
    <m/>
    <m/>
    <m/>
    <m/>
    <s v="DEER:Res:HVAC_Eff_AC"/>
    <s v="Annual"/>
    <n v="20"/>
    <m/>
  </r>
  <r>
    <x v="0"/>
    <x v="0"/>
    <s v="D20v0"/>
    <d v="2019-01-09T08:56:43"/>
    <x v="3"/>
    <x v="2"/>
    <x v="0"/>
    <x v="8"/>
    <x v="1"/>
    <x v="1"/>
    <n v="3"/>
    <n v="1850"/>
    <s v="None"/>
    <n v="18.2"/>
    <n v="5.2999999999999999E-2"/>
    <n v="4.26"/>
    <m/>
    <m/>
    <m/>
    <m/>
    <m/>
    <m/>
    <m/>
    <m/>
    <m/>
    <s v="DEER:Res:HVAC_Eff_AC"/>
    <s v="Annual"/>
    <n v="20"/>
    <m/>
  </r>
  <r>
    <x v="0"/>
    <x v="0"/>
    <s v="D20v0"/>
    <d v="2019-01-09T08:56:43"/>
    <x v="3"/>
    <x v="2"/>
    <x v="0"/>
    <x v="8"/>
    <x v="2"/>
    <x v="1"/>
    <n v="3"/>
    <n v="1850"/>
    <s v="None"/>
    <n v="55.5"/>
    <n v="5.3999999999999999E-2"/>
    <n v="0"/>
    <m/>
    <m/>
    <m/>
    <m/>
    <m/>
    <m/>
    <m/>
    <m/>
    <m/>
    <s v="DEER:Res:HVAC_Eff_AC"/>
    <s v="Annual"/>
    <n v="20"/>
    <m/>
  </r>
  <r>
    <x v="0"/>
    <x v="0"/>
    <s v="D20v0"/>
    <d v="2019-01-09T08:56:43"/>
    <x v="3"/>
    <x v="2"/>
    <x v="0"/>
    <x v="8"/>
    <x v="3"/>
    <x v="1"/>
    <n v="3"/>
    <n v="1850"/>
    <s v="None"/>
    <n v="2.7"/>
    <n v="0"/>
    <n v="4.16"/>
    <m/>
    <m/>
    <m/>
    <m/>
    <m/>
    <m/>
    <m/>
    <m/>
    <m/>
    <s v="DEER:Res:HVAC_Eff_AC"/>
    <s v="Annual"/>
    <n v="20"/>
    <m/>
  </r>
  <r>
    <x v="0"/>
    <x v="0"/>
    <s v="D20v0"/>
    <d v="2019-01-09T08:56:43"/>
    <x v="3"/>
    <x v="2"/>
    <x v="0"/>
    <x v="8"/>
    <x v="0"/>
    <x v="0"/>
    <n v="3"/>
    <n v="1850"/>
    <s v="None"/>
    <n v="11.7"/>
    <n v="2.7E-2"/>
    <n v="4.08"/>
    <m/>
    <m/>
    <m/>
    <m/>
    <m/>
    <m/>
    <m/>
    <m/>
    <m/>
    <s v="DEER:Res:HVAC_Eff_AC"/>
    <s v="Annual"/>
    <n v="20"/>
    <m/>
  </r>
  <r>
    <x v="0"/>
    <x v="0"/>
    <s v="D20v0"/>
    <d v="2019-01-09T08:56:43"/>
    <x v="3"/>
    <x v="2"/>
    <x v="0"/>
    <x v="15"/>
    <x v="1"/>
    <x v="1"/>
    <n v="2.2000000000000002"/>
    <n v="1540"/>
    <s v="None"/>
    <n v="19.399999999999999"/>
    <n v="3.5000000000000003E-2"/>
    <n v="3.4"/>
    <m/>
    <m/>
    <m/>
    <m/>
    <m/>
    <m/>
    <m/>
    <m/>
    <m/>
    <s v="DEER:Res:HVAC_Eff_AC"/>
    <s v="Annual"/>
    <n v="20"/>
    <m/>
  </r>
  <r>
    <x v="0"/>
    <x v="0"/>
    <s v="D20v0"/>
    <d v="2019-01-09T08:56:43"/>
    <x v="3"/>
    <x v="2"/>
    <x v="0"/>
    <x v="15"/>
    <x v="2"/>
    <x v="1"/>
    <n v="2.2000000000000002"/>
    <n v="1540"/>
    <s v="None"/>
    <n v="43.7"/>
    <n v="3.6999999999999998E-2"/>
    <n v="0"/>
    <m/>
    <m/>
    <m/>
    <m/>
    <m/>
    <m/>
    <m/>
    <m/>
    <m/>
    <s v="DEER:Res:HVAC_Eff_AC"/>
    <s v="Annual"/>
    <n v="20"/>
    <m/>
  </r>
  <r>
    <x v="0"/>
    <x v="0"/>
    <s v="D20v0"/>
    <d v="2019-01-09T08:56:43"/>
    <x v="3"/>
    <x v="2"/>
    <x v="0"/>
    <x v="15"/>
    <x v="3"/>
    <x v="1"/>
    <n v="2.2000000000000002"/>
    <n v="1540"/>
    <s v="None"/>
    <n v="2.2999999999999998"/>
    <n v="0"/>
    <n v="3.33"/>
    <m/>
    <m/>
    <m/>
    <m/>
    <m/>
    <m/>
    <m/>
    <m/>
    <m/>
    <s v="DEER:Res:HVAC_Eff_AC"/>
    <s v="Annual"/>
    <n v="20"/>
    <m/>
  </r>
  <r>
    <x v="0"/>
    <x v="0"/>
    <s v="D20v0"/>
    <d v="2019-01-09T08:56:43"/>
    <x v="3"/>
    <x v="2"/>
    <x v="0"/>
    <x v="15"/>
    <x v="0"/>
    <x v="0"/>
    <n v="2.2000000000000002"/>
    <n v="1540"/>
    <s v="None"/>
    <n v="8.3000000000000007"/>
    <n v="1.0999999999999999E-2"/>
    <n v="3.28"/>
    <m/>
    <m/>
    <m/>
    <m/>
    <m/>
    <m/>
    <m/>
    <m/>
    <m/>
    <s v="DEER:Res:HVAC_Eff_AC"/>
    <s v="Annual"/>
    <n v="20"/>
    <m/>
  </r>
  <r>
    <x v="0"/>
    <x v="0"/>
    <s v="D20v0"/>
    <d v="2019-01-09T08:56:43"/>
    <x v="3"/>
    <x v="2"/>
    <x v="0"/>
    <x v="9"/>
    <x v="1"/>
    <x v="1"/>
    <n v="2.2999999999999998"/>
    <n v="1500"/>
    <s v="None"/>
    <n v="27.6"/>
    <n v="3.6999999999999998E-2"/>
    <n v="2.4"/>
    <m/>
    <m/>
    <m/>
    <m/>
    <m/>
    <m/>
    <m/>
    <m/>
    <m/>
    <s v="DEER:Res:HVAC_Eff_AC"/>
    <s v="Annual"/>
    <n v="20"/>
    <m/>
  </r>
  <r>
    <x v="0"/>
    <x v="0"/>
    <s v="D20v0"/>
    <d v="2019-01-09T08:56:43"/>
    <x v="3"/>
    <x v="2"/>
    <x v="0"/>
    <x v="9"/>
    <x v="2"/>
    <x v="1"/>
    <n v="2.2999999999999998"/>
    <n v="1500"/>
    <s v="None"/>
    <n v="48.5"/>
    <n v="3.7999999999999999E-2"/>
    <n v="0"/>
    <m/>
    <m/>
    <m/>
    <m/>
    <m/>
    <m/>
    <m/>
    <m/>
    <m/>
    <s v="DEER:Res:HVAC_Eff_AC"/>
    <s v="Annual"/>
    <n v="20"/>
    <m/>
  </r>
  <r>
    <x v="0"/>
    <x v="0"/>
    <s v="D20v0"/>
    <d v="2019-01-09T08:56:43"/>
    <x v="3"/>
    <x v="2"/>
    <x v="0"/>
    <x v="9"/>
    <x v="3"/>
    <x v="1"/>
    <n v="2.2999999999999998"/>
    <n v="1500"/>
    <s v="None"/>
    <n v="1.6"/>
    <n v="0"/>
    <n v="2.3199999999999998"/>
    <m/>
    <m/>
    <m/>
    <m/>
    <m/>
    <m/>
    <m/>
    <m/>
    <m/>
    <s v="DEER:Res:HVAC_Eff_AC"/>
    <s v="Annual"/>
    <n v="20"/>
    <m/>
  </r>
  <r>
    <x v="0"/>
    <x v="0"/>
    <s v="D20v0"/>
    <d v="2019-01-09T08:56:43"/>
    <x v="3"/>
    <x v="2"/>
    <x v="0"/>
    <x v="9"/>
    <x v="0"/>
    <x v="0"/>
    <n v="2.2999999999999998"/>
    <n v="1500"/>
    <s v="None"/>
    <n v="23"/>
    <n v="2.9000000000000001E-2"/>
    <n v="2.23"/>
    <m/>
    <m/>
    <m/>
    <m/>
    <m/>
    <m/>
    <m/>
    <m/>
    <m/>
    <s v="DEER:Res:HVAC_Eff_AC"/>
    <s v="Annual"/>
    <n v="20"/>
    <m/>
  </r>
  <r>
    <x v="0"/>
    <x v="0"/>
    <s v="D20v0"/>
    <d v="2019-01-09T08:56:43"/>
    <x v="3"/>
    <x v="2"/>
    <x v="0"/>
    <x v="11"/>
    <x v="1"/>
    <x v="1"/>
    <n v="3.3"/>
    <n v="1610"/>
    <s v="None"/>
    <n v="35.9"/>
    <n v="6.2E-2"/>
    <n v="4.5"/>
    <m/>
    <m/>
    <m/>
    <m/>
    <m/>
    <m/>
    <m/>
    <m/>
    <m/>
    <s v="DEER:Res:HVAC_Eff_AC"/>
    <s v="Annual"/>
    <n v="20"/>
    <m/>
  </r>
  <r>
    <x v="0"/>
    <x v="0"/>
    <s v="D20v0"/>
    <d v="2019-01-09T08:56:43"/>
    <x v="3"/>
    <x v="2"/>
    <x v="0"/>
    <x v="11"/>
    <x v="2"/>
    <x v="1"/>
    <n v="3.3"/>
    <n v="1610"/>
    <s v="None"/>
    <n v="79.5"/>
    <n v="6.5000000000000002E-2"/>
    <n v="0"/>
    <m/>
    <m/>
    <m/>
    <m/>
    <m/>
    <m/>
    <m/>
    <m/>
    <m/>
    <s v="DEER:Res:HVAC_Eff_AC"/>
    <s v="Annual"/>
    <n v="20"/>
    <m/>
  </r>
  <r>
    <x v="0"/>
    <x v="0"/>
    <s v="D20v0"/>
    <d v="2019-01-09T08:56:43"/>
    <x v="3"/>
    <x v="2"/>
    <x v="0"/>
    <x v="11"/>
    <x v="3"/>
    <x v="1"/>
    <n v="3.3"/>
    <n v="1610"/>
    <s v="None"/>
    <n v="2.7"/>
    <n v="0"/>
    <n v="4.37"/>
    <m/>
    <m/>
    <m/>
    <m/>
    <m/>
    <m/>
    <m/>
    <m/>
    <m/>
    <s v="DEER:Res:HVAC_Eff_AC"/>
    <s v="Annual"/>
    <n v="20"/>
    <m/>
  </r>
  <r>
    <x v="0"/>
    <x v="0"/>
    <s v="D20v0"/>
    <d v="2019-01-09T08:56:43"/>
    <x v="3"/>
    <x v="2"/>
    <x v="0"/>
    <x v="11"/>
    <x v="0"/>
    <x v="0"/>
    <n v="3.3"/>
    <n v="1610"/>
    <s v="None"/>
    <n v="30.8"/>
    <n v="4.8000000000000001E-2"/>
    <n v="4.2300000000000004"/>
    <m/>
    <m/>
    <m/>
    <m/>
    <m/>
    <m/>
    <m/>
    <m/>
    <m/>
    <s v="DEER:Res:HVAC_Eff_AC"/>
    <s v="Annual"/>
    <n v="20"/>
    <m/>
  </r>
  <r>
    <x v="0"/>
    <x v="0"/>
    <s v="D20v0"/>
    <d v="2019-01-09T08:56:43"/>
    <x v="3"/>
    <x v="2"/>
    <x v="0"/>
    <x v="12"/>
    <x v="1"/>
    <x v="1"/>
    <n v="4.5999999999999996"/>
    <n v="1570"/>
    <s v="None"/>
    <n v="91"/>
    <n v="9.6000000000000002E-2"/>
    <n v="7.14"/>
    <m/>
    <m/>
    <m/>
    <m/>
    <m/>
    <m/>
    <m/>
    <m/>
    <m/>
    <s v="DEER:Res:HVAC_Eff_AC"/>
    <s v="Annual"/>
    <n v="20"/>
    <m/>
  </r>
  <r>
    <x v="0"/>
    <x v="0"/>
    <s v="D20v0"/>
    <d v="2019-01-09T08:56:43"/>
    <x v="3"/>
    <x v="2"/>
    <x v="0"/>
    <x v="12"/>
    <x v="2"/>
    <x v="1"/>
    <n v="4.5999999999999996"/>
    <n v="1570"/>
    <s v="None"/>
    <n v="185"/>
    <n v="0.10299999999999999"/>
    <n v="0"/>
    <m/>
    <m/>
    <m/>
    <m/>
    <m/>
    <m/>
    <m/>
    <m/>
    <m/>
    <s v="DEER:Res:HVAC_Eff_AC"/>
    <s v="Annual"/>
    <n v="20"/>
    <m/>
  </r>
  <r>
    <x v="0"/>
    <x v="0"/>
    <s v="D20v0"/>
    <d v="2019-01-09T08:56:43"/>
    <x v="3"/>
    <x v="2"/>
    <x v="0"/>
    <x v="12"/>
    <x v="3"/>
    <x v="1"/>
    <n v="4.5999999999999996"/>
    <n v="1570"/>
    <s v="None"/>
    <n v="4.0999999999999996"/>
    <n v="0"/>
    <n v="6.66"/>
    <m/>
    <m/>
    <m/>
    <m/>
    <m/>
    <m/>
    <m/>
    <m/>
    <m/>
    <s v="DEER:Res:HVAC_Eff_AC"/>
    <s v="Annual"/>
    <n v="20"/>
    <m/>
  </r>
  <r>
    <x v="0"/>
    <x v="0"/>
    <s v="D20v0"/>
    <d v="2019-01-09T08:56:43"/>
    <x v="3"/>
    <x v="2"/>
    <x v="0"/>
    <x v="12"/>
    <x v="0"/>
    <x v="0"/>
    <n v="4.5999999999999996"/>
    <n v="1570"/>
    <s v="None"/>
    <n v="59.1"/>
    <n v="5.8000000000000003E-2"/>
    <n v="6.65"/>
    <m/>
    <m/>
    <m/>
    <m/>
    <m/>
    <m/>
    <m/>
    <m/>
    <m/>
    <s v="DEER:Res:HVAC_Eff_AC"/>
    <s v="Annual"/>
    <n v="20"/>
    <m/>
  </r>
  <r>
    <x v="0"/>
    <x v="0"/>
    <s v="D20v0"/>
    <d v="2019-01-09T08:56:43"/>
    <x v="3"/>
    <x v="2"/>
    <x v="0"/>
    <x v="13"/>
    <x v="1"/>
    <x v="1"/>
    <n v="5.7"/>
    <n v="1590"/>
    <s v="None"/>
    <n v="74.7"/>
    <n v="5.8000000000000003E-2"/>
    <n v="2.17"/>
    <m/>
    <m/>
    <m/>
    <m/>
    <m/>
    <m/>
    <m/>
    <m/>
    <m/>
    <s v="DEER:Res:HVAC_Eff_AC"/>
    <s v="Annual"/>
    <n v="20"/>
    <m/>
  </r>
  <r>
    <x v="0"/>
    <x v="0"/>
    <s v="D20v0"/>
    <d v="2019-01-09T08:56:43"/>
    <x v="3"/>
    <x v="2"/>
    <x v="0"/>
    <x v="13"/>
    <x v="2"/>
    <x v="1"/>
    <n v="5.7"/>
    <n v="1590"/>
    <s v="None"/>
    <n v="102"/>
    <n v="6.4000000000000001E-2"/>
    <n v="0"/>
    <m/>
    <m/>
    <m/>
    <m/>
    <m/>
    <m/>
    <m/>
    <m/>
    <m/>
    <s v="DEER:Res:HVAC_Eff_AC"/>
    <s v="Annual"/>
    <n v="20"/>
    <m/>
  </r>
  <r>
    <x v="0"/>
    <x v="0"/>
    <s v="D20v0"/>
    <d v="2019-01-09T08:56:43"/>
    <x v="3"/>
    <x v="2"/>
    <x v="0"/>
    <x v="13"/>
    <x v="3"/>
    <x v="1"/>
    <n v="5.7"/>
    <n v="1590"/>
    <s v="None"/>
    <n v="1.2"/>
    <n v="0"/>
    <n v="2.02"/>
    <m/>
    <m/>
    <m/>
    <m/>
    <m/>
    <m/>
    <m/>
    <m/>
    <m/>
    <s v="DEER:Res:HVAC_Eff_AC"/>
    <s v="Annual"/>
    <n v="20"/>
    <m/>
  </r>
  <r>
    <x v="0"/>
    <x v="0"/>
    <s v="D20v0"/>
    <d v="2019-01-09T08:56:43"/>
    <x v="3"/>
    <x v="2"/>
    <x v="0"/>
    <x v="13"/>
    <x v="0"/>
    <x v="0"/>
    <n v="5.7"/>
    <n v="1590"/>
    <s v="None"/>
    <n v="76.099999999999994"/>
    <n v="5.8999999999999997E-2"/>
    <n v="2.0499999999999998"/>
    <m/>
    <m/>
    <m/>
    <m/>
    <m/>
    <m/>
    <m/>
    <m/>
    <m/>
    <s v="DEER:Res:HVAC_Eff_AC"/>
    <s v="Annual"/>
    <n v="20"/>
    <m/>
  </r>
  <r>
    <x v="0"/>
    <x v="0"/>
    <s v="D20v0"/>
    <d v="2019-01-09T08:56:43"/>
    <x v="3"/>
    <x v="2"/>
    <x v="0"/>
    <x v="6"/>
    <x v="1"/>
    <x v="1"/>
    <n v="2.6"/>
    <n v="1580"/>
    <s v="None"/>
    <n v="24.5"/>
    <n v="4.3999999999999997E-2"/>
    <n v="3.75"/>
    <m/>
    <m/>
    <m/>
    <m/>
    <m/>
    <m/>
    <m/>
    <m/>
    <m/>
    <s v="DEER:Res:HVAC_Eff_AC"/>
    <s v="Annual"/>
    <n v="20"/>
    <m/>
  </r>
  <r>
    <x v="0"/>
    <x v="0"/>
    <s v="D20v0"/>
    <d v="2019-01-09T08:56:43"/>
    <x v="3"/>
    <x v="2"/>
    <x v="0"/>
    <x v="6"/>
    <x v="2"/>
    <x v="1"/>
    <n v="2.6"/>
    <n v="1580"/>
    <s v="None"/>
    <n v="55.2"/>
    <n v="4.5999999999999999E-2"/>
    <n v="0"/>
    <m/>
    <m/>
    <m/>
    <m/>
    <m/>
    <m/>
    <m/>
    <m/>
    <m/>
    <s v="DEER:Res:HVAC_Eff_AC"/>
    <s v="Annual"/>
    <n v="20"/>
    <m/>
  </r>
  <r>
    <x v="0"/>
    <x v="0"/>
    <s v="D20v0"/>
    <d v="2019-01-09T08:56:43"/>
    <x v="3"/>
    <x v="2"/>
    <x v="0"/>
    <x v="6"/>
    <x v="3"/>
    <x v="1"/>
    <n v="2.6"/>
    <n v="1580"/>
    <s v="None"/>
    <n v="2.4"/>
    <n v="0"/>
    <n v="3.66"/>
    <m/>
    <m/>
    <m/>
    <m/>
    <m/>
    <m/>
    <m/>
    <m/>
    <m/>
    <s v="DEER:Res:HVAC_Eff_AC"/>
    <s v="Annual"/>
    <n v="20"/>
    <m/>
  </r>
  <r>
    <x v="0"/>
    <x v="0"/>
    <s v="D20v0"/>
    <d v="2019-01-09T08:56:43"/>
    <x v="3"/>
    <x v="2"/>
    <x v="0"/>
    <x v="6"/>
    <x v="0"/>
    <x v="0"/>
    <n v="2.6"/>
    <n v="1580"/>
    <s v="None"/>
    <n v="15.3"/>
    <n v="2.3E-2"/>
    <n v="3.59"/>
    <m/>
    <m/>
    <m/>
    <m/>
    <m/>
    <m/>
    <m/>
    <m/>
    <m/>
    <s v="DEER:Res:HVAC_Eff_AC"/>
    <s v="Annual"/>
    <n v="20"/>
    <m/>
  </r>
  <r>
    <x v="0"/>
    <x v="0"/>
    <s v="D20v0"/>
    <d v="2019-01-09T08:56:43"/>
    <x v="3"/>
    <x v="3"/>
    <x v="0"/>
    <x v="8"/>
    <x v="1"/>
    <x v="1"/>
    <n v="3.53"/>
    <n v="2070"/>
    <s v="None"/>
    <n v="21.7"/>
    <n v="6.5799999999999997E-2"/>
    <n v="5.2"/>
    <m/>
    <m/>
    <m/>
    <m/>
    <m/>
    <m/>
    <m/>
    <m/>
    <m/>
    <s v="DEER:Res:HVAC_Eff_AC"/>
    <s v="Annual"/>
    <n v="20"/>
    <m/>
  </r>
  <r>
    <x v="0"/>
    <x v="0"/>
    <s v="D20v0"/>
    <d v="2019-01-09T08:56:43"/>
    <x v="3"/>
    <x v="3"/>
    <x v="0"/>
    <x v="8"/>
    <x v="2"/>
    <x v="1"/>
    <n v="3.53"/>
    <n v="2070"/>
    <s v="None"/>
    <n v="67.400000000000006"/>
    <n v="6.8099999999999994E-2"/>
    <n v="0"/>
    <m/>
    <m/>
    <m/>
    <m/>
    <m/>
    <m/>
    <m/>
    <m/>
    <m/>
    <s v="DEER:Res:HVAC_Eff_AC"/>
    <s v="Annual"/>
    <n v="20"/>
    <m/>
  </r>
  <r>
    <x v="0"/>
    <x v="0"/>
    <s v="D20v0"/>
    <d v="2019-01-09T08:56:43"/>
    <x v="3"/>
    <x v="3"/>
    <x v="0"/>
    <x v="8"/>
    <x v="3"/>
    <x v="1"/>
    <n v="3.53"/>
    <n v="2070"/>
    <s v="None"/>
    <n v="3.2"/>
    <n v="0"/>
    <n v="5.09"/>
    <m/>
    <m/>
    <m/>
    <m/>
    <m/>
    <m/>
    <m/>
    <m/>
    <m/>
    <s v="DEER:Res:HVAC_Eff_AC"/>
    <s v="Annual"/>
    <n v="20"/>
    <m/>
  </r>
  <r>
    <x v="0"/>
    <x v="0"/>
    <s v="D20v0"/>
    <d v="2019-01-09T08:56:43"/>
    <x v="3"/>
    <x v="3"/>
    <x v="0"/>
    <x v="8"/>
    <x v="0"/>
    <x v="0"/>
    <n v="3.53"/>
    <n v="2070"/>
    <s v="None"/>
    <n v="14.1"/>
    <n v="3.4200000000000001E-2"/>
    <n v="5"/>
    <m/>
    <m/>
    <m/>
    <m/>
    <m/>
    <m/>
    <m/>
    <m/>
    <m/>
    <s v="DEER:Res:HVAC_Eff_AC"/>
    <s v="Annual"/>
    <n v="20"/>
    <m/>
  </r>
  <r>
    <x v="0"/>
    <x v="0"/>
    <s v="D20v0"/>
    <d v="2019-01-09T08:56:43"/>
    <x v="3"/>
    <x v="3"/>
    <x v="0"/>
    <x v="15"/>
    <x v="1"/>
    <x v="1"/>
    <n v="2.59"/>
    <n v="1780"/>
    <s v="None"/>
    <n v="25.9"/>
    <n v="4.8899999999999999E-2"/>
    <n v="4.8499999999999996"/>
    <m/>
    <m/>
    <m/>
    <m/>
    <m/>
    <m/>
    <m/>
    <m/>
    <m/>
    <s v="DEER:Res:HVAC_Eff_AC"/>
    <s v="Annual"/>
    <n v="20"/>
    <m/>
  </r>
  <r>
    <x v="0"/>
    <x v="0"/>
    <s v="D20v0"/>
    <d v="2019-01-09T08:56:43"/>
    <x v="3"/>
    <x v="3"/>
    <x v="0"/>
    <x v="15"/>
    <x v="2"/>
    <x v="1"/>
    <n v="2.59"/>
    <n v="1780"/>
    <s v="None"/>
    <n v="60.2"/>
    <n v="5.1999999999999998E-2"/>
    <n v="0"/>
    <m/>
    <m/>
    <m/>
    <m/>
    <m/>
    <m/>
    <m/>
    <m/>
    <m/>
    <s v="DEER:Res:HVAC_Eff_AC"/>
    <s v="Annual"/>
    <n v="20"/>
    <m/>
  </r>
  <r>
    <x v="0"/>
    <x v="0"/>
    <s v="D20v0"/>
    <d v="2019-01-09T08:56:43"/>
    <x v="3"/>
    <x v="3"/>
    <x v="0"/>
    <x v="15"/>
    <x v="3"/>
    <x v="1"/>
    <n v="2.59"/>
    <n v="1780"/>
    <s v="None"/>
    <n v="3.22"/>
    <n v="0"/>
    <n v="4.7699999999999996"/>
    <m/>
    <m/>
    <m/>
    <m/>
    <m/>
    <m/>
    <m/>
    <m/>
    <m/>
    <s v="DEER:Res:HVAC_Eff_AC"/>
    <s v="Annual"/>
    <n v="20"/>
    <m/>
  </r>
  <r>
    <x v="0"/>
    <x v="0"/>
    <s v="D20v0"/>
    <d v="2019-01-09T08:56:43"/>
    <x v="3"/>
    <x v="3"/>
    <x v="0"/>
    <x v="15"/>
    <x v="0"/>
    <x v="0"/>
    <n v="2.59"/>
    <n v="1780"/>
    <s v="None"/>
    <n v="11.3"/>
    <n v="1.6199999999999999E-2"/>
    <n v="4.71"/>
    <m/>
    <m/>
    <m/>
    <m/>
    <m/>
    <m/>
    <m/>
    <m/>
    <m/>
    <s v="DEER:Res:HVAC_Eff_AC"/>
    <s v="Annual"/>
    <n v="20"/>
    <m/>
  </r>
  <r>
    <x v="0"/>
    <x v="0"/>
    <s v="D20v0"/>
    <d v="2019-01-09T08:56:43"/>
    <x v="3"/>
    <x v="3"/>
    <x v="0"/>
    <x v="9"/>
    <x v="1"/>
    <x v="1"/>
    <n v="3.34"/>
    <n v="2010"/>
    <s v="None"/>
    <n v="38.5"/>
    <n v="5.8299999999999998E-2"/>
    <n v="4"/>
    <m/>
    <m/>
    <m/>
    <m/>
    <m/>
    <m/>
    <m/>
    <m/>
    <m/>
    <s v="DEER:Res:HVAC_Eff_AC"/>
    <s v="Annual"/>
    <n v="20"/>
    <m/>
  </r>
  <r>
    <x v="0"/>
    <x v="0"/>
    <s v="D20v0"/>
    <d v="2019-01-09T08:56:43"/>
    <x v="3"/>
    <x v="3"/>
    <x v="0"/>
    <x v="9"/>
    <x v="2"/>
    <x v="1"/>
    <n v="3.34"/>
    <n v="2010"/>
    <s v="None"/>
    <n v="72.099999999999994"/>
    <n v="6.0600000000000001E-2"/>
    <n v="0"/>
    <m/>
    <m/>
    <m/>
    <m/>
    <m/>
    <m/>
    <m/>
    <m/>
    <m/>
    <s v="DEER:Res:HVAC_Eff_AC"/>
    <s v="Annual"/>
    <n v="20"/>
    <m/>
  </r>
  <r>
    <x v="0"/>
    <x v="0"/>
    <s v="D20v0"/>
    <d v="2019-01-09T08:56:43"/>
    <x v="3"/>
    <x v="3"/>
    <x v="0"/>
    <x v="9"/>
    <x v="3"/>
    <x v="1"/>
    <n v="3.34"/>
    <n v="2010"/>
    <s v="None"/>
    <n v="2.4900000000000002"/>
    <n v="0"/>
    <n v="3.91"/>
    <m/>
    <m/>
    <m/>
    <m/>
    <m/>
    <m/>
    <m/>
    <m/>
    <m/>
    <s v="DEER:Res:HVAC_Eff_AC"/>
    <s v="Annual"/>
    <n v="20"/>
    <m/>
  </r>
  <r>
    <x v="0"/>
    <x v="0"/>
    <s v="D20v0"/>
    <d v="2019-01-09T08:56:43"/>
    <x v="3"/>
    <x v="3"/>
    <x v="0"/>
    <x v="9"/>
    <x v="0"/>
    <x v="0"/>
    <n v="3.34"/>
    <n v="2010"/>
    <s v="None"/>
    <n v="35.299999999999997"/>
    <n v="5.0799999999999998E-2"/>
    <n v="3.8"/>
    <m/>
    <m/>
    <m/>
    <m/>
    <m/>
    <m/>
    <m/>
    <m/>
    <m/>
    <s v="DEER:Res:HVAC_Eff_AC"/>
    <s v="Annual"/>
    <n v="20"/>
    <m/>
  </r>
  <r>
    <x v="0"/>
    <x v="0"/>
    <s v="D20v0"/>
    <d v="2019-01-09T08:56:43"/>
    <x v="3"/>
    <x v="3"/>
    <x v="0"/>
    <x v="11"/>
    <x v="1"/>
    <x v="1"/>
    <n v="3.84"/>
    <n v="1780"/>
    <s v="None"/>
    <n v="38"/>
    <n v="7.0099999999999996E-2"/>
    <n v="5.48"/>
    <m/>
    <m/>
    <m/>
    <m/>
    <m/>
    <m/>
    <m/>
    <m/>
    <m/>
    <s v="DEER:Res:HVAC_Eff_AC"/>
    <s v="Annual"/>
    <n v="20"/>
    <m/>
  </r>
  <r>
    <x v="0"/>
    <x v="0"/>
    <s v="D20v0"/>
    <d v="2019-01-09T08:56:43"/>
    <x v="3"/>
    <x v="3"/>
    <x v="0"/>
    <x v="11"/>
    <x v="2"/>
    <x v="1"/>
    <n v="3.84"/>
    <n v="1780"/>
    <s v="None"/>
    <n v="91.4"/>
    <n v="7.3099999999999998E-2"/>
    <n v="0"/>
    <m/>
    <m/>
    <m/>
    <m/>
    <m/>
    <m/>
    <m/>
    <m/>
    <m/>
    <s v="DEER:Res:HVAC_Eff_AC"/>
    <s v="Annual"/>
    <n v="20"/>
    <m/>
  </r>
  <r>
    <x v="0"/>
    <x v="0"/>
    <s v="D20v0"/>
    <d v="2019-01-09T08:56:43"/>
    <x v="3"/>
    <x v="3"/>
    <x v="0"/>
    <x v="11"/>
    <x v="3"/>
    <x v="1"/>
    <n v="3.84"/>
    <n v="1780"/>
    <s v="None"/>
    <n v="3.3"/>
    <n v="0"/>
    <n v="5.37"/>
    <m/>
    <m/>
    <m/>
    <m/>
    <m/>
    <m/>
    <m/>
    <m/>
    <m/>
    <s v="DEER:Res:HVAC_Eff_AC"/>
    <s v="Annual"/>
    <n v="20"/>
    <m/>
  </r>
  <r>
    <x v="0"/>
    <x v="0"/>
    <s v="D20v0"/>
    <d v="2019-01-09T08:56:43"/>
    <x v="3"/>
    <x v="3"/>
    <x v="0"/>
    <x v="11"/>
    <x v="0"/>
    <x v="0"/>
    <n v="3.84"/>
    <n v="1780"/>
    <s v="None"/>
    <n v="31.1"/>
    <n v="5.1999999999999998E-2"/>
    <n v="5.23"/>
    <m/>
    <m/>
    <m/>
    <m/>
    <m/>
    <m/>
    <m/>
    <m/>
    <m/>
    <s v="DEER:Res:HVAC_Eff_AC"/>
    <s v="Annual"/>
    <n v="20"/>
    <m/>
  </r>
  <r>
    <x v="0"/>
    <x v="0"/>
    <s v="D20v0"/>
    <d v="2019-01-09T08:56:43"/>
    <x v="3"/>
    <x v="3"/>
    <x v="0"/>
    <x v="12"/>
    <x v="1"/>
    <x v="1"/>
    <n v="4.8600000000000003"/>
    <n v="1630"/>
    <s v="None"/>
    <n v="81.7"/>
    <n v="8.8300000000000003E-2"/>
    <n v="6.85"/>
    <m/>
    <m/>
    <m/>
    <m/>
    <m/>
    <m/>
    <m/>
    <m/>
    <m/>
    <s v="DEER:Res:HVAC_Eff_AC"/>
    <s v="Annual"/>
    <n v="20"/>
    <m/>
  </r>
  <r>
    <x v="0"/>
    <x v="0"/>
    <s v="D20v0"/>
    <d v="2019-01-09T08:56:43"/>
    <x v="3"/>
    <x v="3"/>
    <x v="0"/>
    <x v="12"/>
    <x v="2"/>
    <x v="1"/>
    <n v="4.8600000000000003"/>
    <n v="1630"/>
    <s v="None"/>
    <n v="174"/>
    <n v="9.5399999999999999E-2"/>
    <n v="0"/>
    <m/>
    <m/>
    <m/>
    <m/>
    <m/>
    <m/>
    <m/>
    <m/>
    <m/>
    <s v="DEER:Res:HVAC_Eff_AC"/>
    <s v="Annual"/>
    <n v="20"/>
    <m/>
  </r>
  <r>
    <x v="0"/>
    <x v="0"/>
    <s v="D20v0"/>
    <d v="2019-01-09T08:56:43"/>
    <x v="3"/>
    <x v="3"/>
    <x v="0"/>
    <x v="12"/>
    <x v="3"/>
    <x v="1"/>
    <n v="4.8600000000000003"/>
    <n v="1630"/>
    <s v="None"/>
    <n v="3.95"/>
    <n v="0"/>
    <n v="6.49"/>
    <m/>
    <m/>
    <m/>
    <m/>
    <m/>
    <m/>
    <m/>
    <m/>
    <m/>
    <s v="DEER:Res:HVAC_Eff_AC"/>
    <s v="Annual"/>
    <n v="20"/>
    <m/>
  </r>
  <r>
    <x v="0"/>
    <x v="0"/>
    <s v="D20v0"/>
    <d v="2019-01-09T08:56:43"/>
    <x v="3"/>
    <x v="3"/>
    <x v="0"/>
    <x v="12"/>
    <x v="0"/>
    <x v="0"/>
    <n v="4.8600000000000003"/>
    <n v="1630"/>
    <s v="None"/>
    <n v="62.8"/>
    <n v="6.3E-2"/>
    <n v="6.48"/>
    <m/>
    <m/>
    <m/>
    <m/>
    <m/>
    <m/>
    <m/>
    <m/>
    <m/>
    <s v="DEER:Res:HVAC_Eff_AC"/>
    <s v="Annual"/>
    <n v="20"/>
    <m/>
  </r>
  <r>
    <x v="0"/>
    <x v="0"/>
    <s v="D20v0"/>
    <d v="2019-01-09T08:56:43"/>
    <x v="3"/>
    <x v="3"/>
    <x v="0"/>
    <x v="13"/>
    <x v="1"/>
    <x v="1"/>
    <n v="5.93"/>
    <n v="1600"/>
    <s v="None"/>
    <n v="77.3"/>
    <n v="6.0999999999999999E-2"/>
    <n v="2.27"/>
    <m/>
    <m/>
    <m/>
    <m/>
    <m/>
    <m/>
    <m/>
    <m/>
    <m/>
    <s v="DEER:Res:HVAC_Eff_AC"/>
    <s v="Annual"/>
    <n v="20"/>
    <m/>
  </r>
  <r>
    <x v="1"/>
    <x v="0"/>
    <s v="D20v0"/>
    <d v="2019-01-09T08:56:43"/>
    <x v="0"/>
    <x v="0"/>
    <x v="0"/>
    <x v="16"/>
    <x v="1"/>
    <x v="1"/>
    <n v="3.5"/>
    <n v="1210"/>
    <s v="None"/>
    <n v="4.24"/>
    <n v="0"/>
    <n v="5.4"/>
    <m/>
    <m/>
    <m/>
    <m/>
    <m/>
    <m/>
    <m/>
    <m/>
    <m/>
    <s v="DEER:Res:HVAC_Eff_AC"/>
    <s v="Annual"/>
    <n v="20"/>
    <m/>
  </r>
  <r>
    <x v="1"/>
    <x v="0"/>
    <s v="D20v0"/>
    <d v="2019-01-09T08:56:43"/>
    <x v="0"/>
    <x v="0"/>
    <x v="0"/>
    <x v="16"/>
    <x v="2"/>
    <x v="1"/>
    <n v="3.5"/>
    <n v="1210"/>
    <s v="None"/>
    <n v="47.5"/>
    <n v="0"/>
    <n v="0"/>
    <m/>
    <m/>
    <m/>
    <m/>
    <m/>
    <m/>
    <m/>
    <m/>
    <m/>
    <s v="DEER:Res:HVAC_Eff_AC"/>
    <s v="Annual"/>
    <n v="20"/>
    <m/>
  </r>
  <r>
    <x v="1"/>
    <x v="0"/>
    <s v="D20v0"/>
    <d v="2019-01-09T08:56:43"/>
    <x v="0"/>
    <x v="0"/>
    <x v="0"/>
    <x v="16"/>
    <x v="3"/>
    <x v="1"/>
    <n v="3.5"/>
    <n v="1210"/>
    <s v="None"/>
    <n v="3.03"/>
    <n v="0"/>
    <n v="4.8600000000000003"/>
    <m/>
    <m/>
    <m/>
    <m/>
    <m/>
    <m/>
    <m/>
    <m/>
    <m/>
    <s v="DEER:Res:HVAC_Eff_AC"/>
    <s v="Annual"/>
    <n v="20"/>
    <m/>
  </r>
  <r>
    <x v="1"/>
    <x v="0"/>
    <s v="D20v0"/>
    <d v="2019-01-09T08:56:43"/>
    <x v="0"/>
    <x v="0"/>
    <x v="0"/>
    <x v="16"/>
    <x v="0"/>
    <x v="0"/>
    <n v="3.5"/>
    <n v="1210"/>
    <s v="None"/>
    <n v="3.94"/>
    <n v="0"/>
    <n v="4.84"/>
    <m/>
    <m/>
    <m/>
    <m/>
    <m/>
    <m/>
    <m/>
    <m/>
    <m/>
    <s v="DEER:Res:HVAC_Eff_AC"/>
    <s v="Annual"/>
    <n v="20"/>
    <m/>
  </r>
  <r>
    <x v="1"/>
    <x v="0"/>
    <s v="D20v0"/>
    <d v="2019-01-09T08:56:43"/>
    <x v="0"/>
    <x v="0"/>
    <x v="0"/>
    <x v="14"/>
    <x v="1"/>
    <x v="1"/>
    <n v="3.5"/>
    <n v="1210"/>
    <s v="None"/>
    <n v="16.7"/>
    <n v="4.7E-2"/>
    <n v="5.51"/>
    <m/>
    <m/>
    <m/>
    <m/>
    <m/>
    <m/>
    <m/>
    <m/>
    <m/>
    <s v="DEER:Res:HVAC_Eff_AC"/>
    <s v="Annual"/>
    <n v="20"/>
    <m/>
  </r>
  <r>
    <x v="1"/>
    <x v="0"/>
    <s v="D20v0"/>
    <d v="2019-01-09T08:56:43"/>
    <x v="0"/>
    <x v="0"/>
    <x v="0"/>
    <x v="14"/>
    <x v="2"/>
    <x v="1"/>
    <n v="3.5"/>
    <n v="1210"/>
    <s v="None"/>
    <n v="69.5"/>
    <n v="5.1900000000000002E-2"/>
    <n v="0"/>
    <m/>
    <m/>
    <m/>
    <m/>
    <m/>
    <m/>
    <m/>
    <m/>
    <m/>
    <s v="DEER:Res:HVAC_Eff_AC"/>
    <s v="Annual"/>
    <n v="20"/>
    <m/>
  </r>
  <r>
    <x v="1"/>
    <x v="0"/>
    <s v="D20v0"/>
    <d v="2019-01-09T08:56:43"/>
    <x v="0"/>
    <x v="0"/>
    <x v="0"/>
    <x v="14"/>
    <x v="3"/>
    <x v="1"/>
    <n v="3.5"/>
    <n v="1210"/>
    <s v="None"/>
    <n v="3.06"/>
    <n v="0"/>
    <n v="4.9000000000000004"/>
    <m/>
    <m/>
    <m/>
    <m/>
    <m/>
    <m/>
    <m/>
    <m/>
    <m/>
    <s v="DEER:Res:HVAC_Eff_AC"/>
    <s v="Annual"/>
    <n v="20"/>
    <m/>
  </r>
  <r>
    <x v="1"/>
    <x v="0"/>
    <s v="D20v0"/>
    <d v="2019-01-09T08:56:43"/>
    <x v="0"/>
    <x v="0"/>
    <x v="0"/>
    <x v="14"/>
    <x v="0"/>
    <x v="0"/>
    <n v="3.5"/>
    <n v="1210"/>
    <s v="None"/>
    <n v="21.8"/>
    <n v="4.3900000000000002E-2"/>
    <n v="4.83"/>
    <m/>
    <m/>
    <m/>
    <m/>
    <m/>
    <m/>
    <m/>
    <m/>
    <m/>
    <s v="DEER:Res:HVAC_Eff_AC"/>
    <s v="Annual"/>
    <n v="20"/>
    <m/>
  </r>
  <r>
    <x v="1"/>
    <x v="0"/>
    <s v="D20v0"/>
    <d v="2019-01-09T08:56:43"/>
    <x v="0"/>
    <x v="0"/>
    <x v="0"/>
    <x v="7"/>
    <x v="1"/>
    <x v="1"/>
    <n v="3.5"/>
    <n v="1210"/>
    <s v="None"/>
    <n v="11"/>
    <n v="2.9700000000000001E-2"/>
    <n v="4.24"/>
    <m/>
    <m/>
    <m/>
    <m/>
    <m/>
    <m/>
    <m/>
    <m/>
    <m/>
    <s v="DEER:Res:HVAC_Eff_AC"/>
    <s v="Annual"/>
    <n v="20"/>
    <m/>
  </r>
  <r>
    <x v="1"/>
    <x v="0"/>
    <s v="D20v0"/>
    <d v="2019-01-09T08:56:43"/>
    <x v="0"/>
    <x v="0"/>
    <x v="0"/>
    <x v="7"/>
    <x v="2"/>
    <x v="1"/>
    <n v="3.5"/>
    <n v="1210"/>
    <s v="None"/>
    <n v="42"/>
    <n v="3.56E-2"/>
    <n v="0"/>
    <m/>
    <m/>
    <m/>
    <m/>
    <m/>
    <m/>
    <m/>
    <m/>
    <m/>
    <s v="DEER:Res:HVAC_Eff_AC"/>
    <s v="Annual"/>
    <n v="20"/>
    <m/>
  </r>
  <r>
    <x v="1"/>
    <x v="0"/>
    <s v="D20v0"/>
    <d v="2019-01-09T08:56:43"/>
    <x v="0"/>
    <x v="0"/>
    <x v="0"/>
    <x v="7"/>
    <x v="3"/>
    <x v="1"/>
    <n v="3.5"/>
    <n v="1210"/>
    <s v="None"/>
    <n v="2.39"/>
    <n v="0"/>
    <n v="3.86"/>
    <m/>
    <m/>
    <m/>
    <m/>
    <m/>
    <m/>
    <m/>
    <m/>
    <m/>
    <s v="DEER:Res:HVAC_Eff_AC"/>
    <s v="Annual"/>
    <n v="20"/>
    <m/>
  </r>
  <r>
    <x v="1"/>
    <x v="0"/>
    <s v="D20v0"/>
    <d v="2019-01-09T08:56:43"/>
    <x v="0"/>
    <x v="0"/>
    <x v="0"/>
    <x v="7"/>
    <x v="0"/>
    <x v="0"/>
    <n v="3.5"/>
    <n v="1210"/>
    <s v="None"/>
    <n v="9.7799999999999994"/>
    <n v="1.7999999999999999E-2"/>
    <n v="3.77"/>
    <m/>
    <m/>
    <m/>
    <m/>
    <m/>
    <m/>
    <m/>
    <m/>
    <m/>
    <s v="DEER:Res:HVAC_Eff_AC"/>
    <s v="Annual"/>
    <n v="20"/>
    <m/>
  </r>
  <r>
    <x v="1"/>
    <x v="0"/>
    <s v="D20v0"/>
    <d v="2019-01-09T08:56:43"/>
    <x v="0"/>
    <x v="0"/>
    <x v="0"/>
    <x v="0"/>
    <x v="1"/>
    <x v="1"/>
    <n v="3.5"/>
    <n v="1210"/>
    <s v="None"/>
    <n v="27.1"/>
    <n v="5.3400000000000003E-2"/>
    <n v="3.63"/>
    <m/>
    <m/>
    <m/>
    <m/>
    <m/>
    <m/>
    <m/>
    <m/>
    <m/>
    <s v="DEER:Res:HVAC_Eff_AC"/>
    <s v="Annual"/>
    <n v="20"/>
    <m/>
  </r>
  <r>
    <x v="1"/>
    <x v="0"/>
    <s v="D20v0"/>
    <d v="2019-01-09T08:56:43"/>
    <x v="0"/>
    <x v="0"/>
    <x v="0"/>
    <x v="0"/>
    <x v="2"/>
    <x v="1"/>
    <n v="3.5"/>
    <n v="1210"/>
    <s v="None"/>
    <n v="65.900000000000006"/>
    <n v="6.0600000000000001E-2"/>
    <n v="0"/>
    <m/>
    <m/>
    <m/>
    <m/>
    <m/>
    <m/>
    <m/>
    <m/>
    <m/>
    <s v="DEER:Res:HVAC_Eff_AC"/>
    <s v="Annual"/>
    <n v="20"/>
    <m/>
  </r>
  <r>
    <x v="1"/>
    <x v="0"/>
    <s v="D20v0"/>
    <d v="2019-01-09T08:56:43"/>
    <x v="0"/>
    <x v="0"/>
    <x v="0"/>
    <x v="0"/>
    <x v="3"/>
    <x v="1"/>
    <n v="3.5"/>
    <n v="1210"/>
    <s v="None"/>
    <n v="2.0299999999999998"/>
    <n v="0"/>
    <n v="3.25"/>
    <m/>
    <m/>
    <m/>
    <m/>
    <m/>
    <m/>
    <m/>
    <m/>
    <m/>
    <s v="DEER:Res:HVAC_Eff_AC"/>
    <s v="Annual"/>
    <n v="20"/>
    <m/>
  </r>
  <r>
    <x v="1"/>
    <x v="0"/>
    <s v="D20v0"/>
    <d v="2019-01-09T08:56:43"/>
    <x v="0"/>
    <x v="0"/>
    <x v="0"/>
    <x v="0"/>
    <x v="0"/>
    <x v="0"/>
    <n v="3.5"/>
    <n v="1210"/>
    <s v="None"/>
    <n v="25"/>
    <n v="4.1700000000000001E-2"/>
    <n v="3.2"/>
    <m/>
    <m/>
    <m/>
    <m/>
    <m/>
    <m/>
    <m/>
    <m/>
    <m/>
    <s v="DEER:Res:HVAC_Eff_AC"/>
    <s v="Annual"/>
    <n v="20"/>
    <m/>
  </r>
  <r>
    <x v="1"/>
    <x v="0"/>
    <s v="D20v0"/>
    <d v="2019-01-09T08:56:43"/>
    <x v="0"/>
    <x v="0"/>
    <x v="0"/>
    <x v="1"/>
    <x v="1"/>
    <x v="1"/>
    <n v="3.5"/>
    <n v="1210"/>
    <s v="None"/>
    <n v="9.32"/>
    <n v="2.2700000000000001E-2"/>
    <n v="4.6100000000000003"/>
    <m/>
    <m/>
    <m/>
    <m/>
    <m/>
    <m/>
    <m/>
    <m/>
    <m/>
    <s v="DEER:Res:HVAC_Eff_AC"/>
    <s v="Annual"/>
    <n v="20"/>
    <m/>
  </r>
  <r>
    <x v="1"/>
    <x v="0"/>
    <s v="D20v0"/>
    <d v="2019-01-09T08:56:43"/>
    <x v="0"/>
    <x v="0"/>
    <x v="0"/>
    <x v="1"/>
    <x v="2"/>
    <x v="1"/>
    <n v="3.5"/>
    <n v="1210"/>
    <s v="None"/>
    <n v="46.1"/>
    <n v="2.5700000000000001E-2"/>
    <n v="0"/>
    <m/>
    <m/>
    <m/>
    <m/>
    <m/>
    <m/>
    <m/>
    <m/>
    <m/>
    <s v="DEER:Res:HVAC_Eff_AC"/>
    <s v="Annual"/>
    <n v="20"/>
    <m/>
  </r>
  <r>
    <x v="1"/>
    <x v="0"/>
    <s v="D20v0"/>
    <d v="2019-01-09T08:56:43"/>
    <x v="0"/>
    <x v="0"/>
    <x v="0"/>
    <x v="1"/>
    <x v="3"/>
    <x v="1"/>
    <n v="3.5"/>
    <n v="1210"/>
    <s v="None"/>
    <n v="2.58"/>
    <n v="0"/>
    <n v="4.1399999999999997"/>
    <m/>
    <m/>
    <m/>
    <m/>
    <m/>
    <m/>
    <m/>
    <m/>
    <m/>
    <s v="DEER:Res:HVAC_Eff_AC"/>
    <s v="Annual"/>
    <n v="20"/>
    <m/>
  </r>
  <r>
    <x v="1"/>
    <x v="0"/>
    <s v="D20v0"/>
    <d v="2019-01-09T08:56:43"/>
    <x v="0"/>
    <x v="0"/>
    <x v="0"/>
    <x v="1"/>
    <x v="0"/>
    <x v="0"/>
    <n v="3.5"/>
    <n v="1210"/>
    <s v="None"/>
    <n v="4.28"/>
    <n v="3.4399999999999999E-3"/>
    <n v="4.13"/>
    <m/>
    <m/>
    <m/>
    <m/>
    <m/>
    <m/>
    <m/>
    <m/>
    <m/>
    <s v="DEER:Res:HVAC_Eff_AC"/>
    <s v="Annual"/>
    <n v="20"/>
    <m/>
  </r>
  <r>
    <x v="1"/>
    <x v="0"/>
    <s v="D20v0"/>
    <d v="2019-01-09T08:56:43"/>
    <x v="0"/>
    <x v="0"/>
    <x v="0"/>
    <x v="2"/>
    <x v="1"/>
    <x v="1"/>
    <n v="3.5"/>
    <n v="1220"/>
    <s v="None"/>
    <n v="64.5"/>
    <n v="9.8299999999999998E-2"/>
    <n v="5"/>
    <m/>
    <m/>
    <m/>
    <m/>
    <m/>
    <m/>
    <m/>
    <m/>
    <m/>
    <s v="DEER:Res:HVAC_Eff_AC"/>
    <s v="Annual"/>
    <n v="20"/>
    <m/>
  </r>
  <r>
    <x v="1"/>
    <x v="0"/>
    <s v="D20v0"/>
    <d v="2019-01-09T08:56:43"/>
    <x v="0"/>
    <x v="0"/>
    <x v="0"/>
    <x v="3"/>
    <x v="1"/>
    <x v="1"/>
    <n v="3.5"/>
    <n v="1210"/>
    <s v="None"/>
    <n v="39.4"/>
    <n v="7.0900000000000005E-2"/>
    <n v="5.0599999999999996"/>
    <m/>
    <m/>
    <m/>
    <m/>
    <m/>
    <m/>
    <m/>
    <m/>
    <m/>
    <s v="DEER:Res:HVAC_Eff_AC"/>
    <s v="Annual"/>
    <n v="20"/>
    <m/>
  </r>
  <r>
    <x v="1"/>
    <x v="0"/>
    <s v="D20v0"/>
    <d v="2019-01-09T08:56:43"/>
    <x v="0"/>
    <x v="0"/>
    <x v="0"/>
    <x v="3"/>
    <x v="2"/>
    <x v="1"/>
    <n v="3.5"/>
    <n v="1210"/>
    <s v="None"/>
    <n v="86.2"/>
    <n v="7.7299999999999994E-2"/>
    <n v="0"/>
    <m/>
    <m/>
    <m/>
    <m/>
    <m/>
    <m/>
    <m/>
    <m/>
    <m/>
    <s v="DEER:Res:HVAC_Eff_AC"/>
    <s v="Annual"/>
    <n v="20"/>
    <m/>
  </r>
  <r>
    <x v="1"/>
    <x v="0"/>
    <s v="D20v0"/>
    <d v="2019-01-09T08:56:43"/>
    <x v="0"/>
    <x v="0"/>
    <x v="0"/>
    <x v="3"/>
    <x v="3"/>
    <x v="1"/>
    <n v="3.5"/>
    <n v="1210"/>
    <s v="None"/>
    <n v="2.83"/>
    <n v="0"/>
    <n v="4.54"/>
    <m/>
    <m/>
    <m/>
    <m/>
    <m/>
    <m/>
    <m/>
    <m/>
    <m/>
    <s v="DEER:Res:HVAC_Eff_AC"/>
    <s v="Annual"/>
    <n v="20"/>
    <m/>
  </r>
  <r>
    <x v="1"/>
    <x v="0"/>
    <s v="D20v0"/>
    <d v="2019-01-09T08:56:43"/>
    <x v="0"/>
    <x v="0"/>
    <x v="0"/>
    <x v="3"/>
    <x v="0"/>
    <x v="0"/>
    <n v="3.5"/>
    <n v="1210"/>
    <s v="None"/>
    <n v="44"/>
    <n v="6.9699999999999998E-2"/>
    <n v="4.43"/>
    <m/>
    <m/>
    <m/>
    <m/>
    <m/>
    <m/>
    <m/>
    <m/>
    <m/>
    <s v="DEER:Res:HVAC_Eff_AC"/>
    <s v="Annual"/>
    <n v="20"/>
    <m/>
  </r>
  <r>
    <x v="1"/>
    <x v="0"/>
    <s v="D20v0"/>
    <d v="2019-01-09T08:56:43"/>
    <x v="0"/>
    <x v="0"/>
    <x v="0"/>
    <x v="4"/>
    <x v="1"/>
    <x v="1"/>
    <n v="3.5"/>
    <n v="1210"/>
    <s v="None"/>
    <n v="68.2"/>
    <n v="7.0599999999999996E-2"/>
    <n v="3.97"/>
    <m/>
    <m/>
    <m/>
    <m/>
    <m/>
    <m/>
    <m/>
    <m/>
    <m/>
    <s v="DEER:Res:HVAC_Eff_AC"/>
    <s v="Annual"/>
    <n v="20"/>
    <m/>
  </r>
  <r>
    <x v="1"/>
    <x v="0"/>
    <s v="D20v0"/>
    <d v="2019-01-09T08:56:43"/>
    <x v="0"/>
    <x v="0"/>
    <x v="0"/>
    <x v="4"/>
    <x v="2"/>
    <x v="1"/>
    <n v="3.5"/>
    <n v="1210"/>
    <s v="None"/>
    <n v="109"/>
    <n v="7.7399999999999997E-2"/>
    <n v="0"/>
    <m/>
    <m/>
    <m/>
    <m/>
    <m/>
    <m/>
    <m/>
    <m/>
    <m/>
    <s v="DEER:Res:HVAC_Eff_AC"/>
    <s v="Annual"/>
    <n v="20"/>
    <m/>
  </r>
  <r>
    <x v="1"/>
    <x v="0"/>
    <s v="D20v0"/>
    <d v="2019-01-09T08:56:43"/>
    <x v="0"/>
    <x v="0"/>
    <x v="0"/>
    <x v="4"/>
    <x v="3"/>
    <x v="1"/>
    <n v="3.5"/>
    <n v="1210"/>
    <s v="None"/>
    <n v="2.23"/>
    <n v="0"/>
    <n v="3.59"/>
    <m/>
    <m/>
    <m/>
    <m/>
    <m/>
    <m/>
    <m/>
    <m/>
    <m/>
    <s v="DEER:Res:HVAC_Eff_AC"/>
    <s v="Annual"/>
    <n v="20"/>
    <m/>
  </r>
  <r>
    <x v="1"/>
    <x v="0"/>
    <s v="D20v0"/>
    <d v="2019-01-09T08:56:43"/>
    <x v="0"/>
    <x v="0"/>
    <x v="0"/>
    <x v="4"/>
    <x v="0"/>
    <x v="0"/>
    <n v="3.5"/>
    <n v="1210"/>
    <s v="None"/>
    <n v="69.2"/>
    <n v="6.7400000000000002E-2"/>
    <n v="3.48"/>
    <m/>
    <m/>
    <m/>
    <m/>
    <m/>
    <m/>
    <m/>
    <m/>
    <m/>
    <s v="DEER:Res:HVAC_Eff_AC"/>
    <s v="Annual"/>
    <n v="20"/>
    <m/>
  </r>
  <r>
    <x v="1"/>
    <x v="0"/>
    <s v="D20v0"/>
    <d v="2019-01-09T08:56:43"/>
    <x v="0"/>
    <x v="0"/>
    <x v="0"/>
    <x v="5"/>
    <x v="1"/>
    <x v="1"/>
    <n v="3.5"/>
    <n v="1230"/>
    <s v="None"/>
    <n v="31.2"/>
    <n v="3.8600000000000002E-2"/>
    <n v="10.7"/>
    <m/>
    <m/>
    <m/>
    <m/>
    <m/>
    <m/>
    <m/>
    <m/>
    <m/>
    <s v="DEER:Res:HVAC_Eff_AC"/>
    <s v="Annual"/>
    <n v="20"/>
    <m/>
  </r>
  <r>
    <x v="1"/>
    <x v="0"/>
    <s v="D20v0"/>
    <d v="2019-01-09T08:56:43"/>
    <x v="0"/>
    <x v="0"/>
    <x v="0"/>
    <x v="5"/>
    <x v="2"/>
    <x v="1"/>
    <n v="3.5"/>
    <n v="1230"/>
    <s v="None"/>
    <n v="162"/>
    <n v="4.3200000000000002E-2"/>
    <n v="0"/>
    <m/>
    <m/>
    <m/>
    <m/>
    <m/>
    <m/>
    <m/>
    <m/>
    <m/>
    <s v="DEER:Res:HVAC_Eff_AC"/>
    <s v="Annual"/>
    <n v="20"/>
    <m/>
  </r>
  <r>
    <x v="1"/>
    <x v="0"/>
    <s v="D20v0"/>
    <d v="2019-01-09T08:56:43"/>
    <x v="0"/>
    <x v="0"/>
    <x v="0"/>
    <x v="5"/>
    <x v="3"/>
    <x v="1"/>
    <n v="3.5"/>
    <n v="1230"/>
    <s v="None"/>
    <n v="5.91"/>
    <n v="0"/>
    <n v="9.3800000000000008"/>
    <m/>
    <m/>
    <m/>
    <m/>
    <m/>
    <m/>
    <m/>
    <m/>
    <m/>
    <s v="DEER:Res:HVAC_Eff_AC"/>
    <s v="Annual"/>
    <n v="20"/>
    <m/>
  </r>
  <r>
    <x v="1"/>
    <x v="0"/>
    <s v="D20v0"/>
    <d v="2019-01-09T08:56:43"/>
    <x v="0"/>
    <x v="0"/>
    <x v="0"/>
    <x v="5"/>
    <x v="0"/>
    <x v="0"/>
    <n v="3.5"/>
    <n v="1230"/>
    <s v="None"/>
    <n v="31.6"/>
    <n v="2.4199999999999999E-2"/>
    <n v="9.3800000000000008"/>
    <m/>
    <m/>
    <m/>
    <m/>
    <m/>
    <m/>
    <m/>
    <m/>
    <m/>
    <s v="DEER:Res:HVAC_Eff_AC"/>
    <s v="Annual"/>
    <n v="20"/>
    <m/>
  </r>
  <r>
    <x v="1"/>
    <x v="0"/>
    <s v="D20v0"/>
    <d v="2019-01-09T08:56:43"/>
    <x v="0"/>
    <x v="0"/>
    <x v="0"/>
    <x v="6"/>
    <x v="1"/>
    <x v="1"/>
    <n v="3.5"/>
    <n v="1220"/>
    <s v="None"/>
    <n v="43.6"/>
    <n v="6.6299999999999998E-2"/>
    <n v="5.1100000000000003"/>
    <m/>
    <m/>
    <m/>
    <m/>
    <m/>
    <m/>
    <m/>
    <m/>
    <m/>
    <s v="DEER:Res:HVAC_Eff_AC"/>
    <s v="Annual"/>
    <n v="20"/>
    <m/>
  </r>
  <r>
    <x v="1"/>
    <x v="0"/>
    <s v="D20v0"/>
    <d v="2019-01-09T08:56:43"/>
    <x v="0"/>
    <x v="0"/>
    <x v="0"/>
    <x v="6"/>
    <x v="2"/>
    <x v="1"/>
    <n v="3.5"/>
    <n v="1220"/>
    <s v="None"/>
    <n v="93.8"/>
    <n v="7.1400000000000005E-2"/>
    <n v="0"/>
    <m/>
    <m/>
    <m/>
    <m/>
    <m/>
    <m/>
    <m/>
    <m/>
    <m/>
    <s v="DEER:Res:HVAC_Eff_AC"/>
    <s v="Annual"/>
    <n v="20"/>
    <m/>
  </r>
  <r>
    <x v="1"/>
    <x v="0"/>
    <s v="D20v0"/>
    <d v="2019-01-09T08:56:43"/>
    <x v="0"/>
    <x v="0"/>
    <x v="0"/>
    <x v="6"/>
    <x v="3"/>
    <x v="1"/>
    <n v="3.5"/>
    <n v="1220"/>
    <s v="None"/>
    <n v="2.85"/>
    <n v="0"/>
    <n v="4.5599999999999996"/>
    <m/>
    <m/>
    <m/>
    <m/>
    <m/>
    <m/>
    <m/>
    <m/>
    <m/>
    <s v="DEER:Res:HVAC_Eff_AC"/>
    <s v="Annual"/>
    <n v="20"/>
    <m/>
  </r>
  <r>
    <x v="1"/>
    <x v="0"/>
    <s v="D20v0"/>
    <d v="2019-01-09T08:56:43"/>
    <x v="0"/>
    <x v="0"/>
    <x v="0"/>
    <x v="6"/>
    <x v="0"/>
    <x v="0"/>
    <n v="3.5"/>
    <n v="1220"/>
    <s v="None"/>
    <n v="45.1"/>
    <n v="5.9799999999999999E-2"/>
    <n v="4.4800000000000004"/>
    <m/>
    <m/>
    <m/>
    <m/>
    <m/>
    <m/>
    <m/>
    <m/>
    <m/>
    <s v="DEER:Res:HVAC_Eff_AC"/>
    <s v="Annual"/>
    <n v="20"/>
    <m/>
  </r>
  <r>
    <x v="1"/>
    <x v="0"/>
    <s v="D20v0"/>
    <d v="2019-01-09T08:56:43"/>
    <x v="0"/>
    <x v="1"/>
    <x v="0"/>
    <x v="16"/>
    <x v="1"/>
    <x v="1"/>
    <n v="1.06"/>
    <n v="1050"/>
    <s v="None"/>
    <n v="1.69"/>
    <n v="0"/>
    <n v="1.58"/>
    <m/>
    <m/>
    <m/>
    <m/>
    <m/>
    <m/>
    <m/>
    <m/>
    <m/>
    <s v="DEER:Res:HVAC_Eff_AC"/>
    <s v="Annual"/>
    <n v="20"/>
    <m/>
  </r>
  <r>
    <x v="1"/>
    <x v="0"/>
    <s v="D20v0"/>
    <d v="2019-01-09T08:56:43"/>
    <x v="0"/>
    <x v="1"/>
    <x v="0"/>
    <x v="16"/>
    <x v="2"/>
    <x v="1"/>
    <n v="1.06"/>
    <n v="1050"/>
    <s v="None"/>
    <n v="16.8"/>
    <n v="0"/>
    <n v="0"/>
    <m/>
    <m/>
    <m/>
    <m/>
    <m/>
    <m/>
    <m/>
    <m/>
    <m/>
    <s v="DEER:Res:HVAC_Eff_AC"/>
    <s v="Annual"/>
    <n v="20"/>
    <m/>
  </r>
  <r>
    <x v="1"/>
    <x v="0"/>
    <s v="D20v0"/>
    <d v="2019-01-09T08:56:43"/>
    <x v="0"/>
    <x v="1"/>
    <x v="0"/>
    <x v="16"/>
    <x v="3"/>
    <x v="1"/>
    <n v="1.06"/>
    <n v="1050"/>
    <s v="None"/>
    <n v="1.41"/>
    <n v="0"/>
    <n v="1.47"/>
    <m/>
    <m/>
    <m/>
    <m/>
    <m/>
    <m/>
    <m/>
    <m/>
    <m/>
    <s v="DEER:Res:HVAC_Eff_AC"/>
    <s v="Annual"/>
    <n v="20"/>
    <m/>
  </r>
  <r>
    <x v="1"/>
    <x v="0"/>
    <s v="D20v0"/>
    <d v="2019-01-09T08:56:43"/>
    <x v="0"/>
    <x v="1"/>
    <x v="0"/>
    <x v="16"/>
    <x v="0"/>
    <x v="0"/>
    <n v="1.06"/>
    <n v="1050"/>
    <s v="None"/>
    <n v="1.49"/>
    <n v="0"/>
    <n v="1.47"/>
    <m/>
    <m/>
    <m/>
    <m/>
    <m/>
    <m/>
    <m/>
    <m/>
    <m/>
    <s v="DEER:Res:HVAC_Eff_AC"/>
    <s v="Annual"/>
    <n v="20"/>
    <m/>
  </r>
  <r>
    <x v="1"/>
    <x v="0"/>
    <s v="D20v0"/>
    <d v="2019-01-09T08:56:43"/>
    <x v="0"/>
    <x v="1"/>
    <x v="0"/>
    <x v="14"/>
    <x v="1"/>
    <x v="1"/>
    <n v="1.48"/>
    <n v="1080"/>
    <s v="None"/>
    <n v="2.81"/>
    <n v="6.6400000000000001E-3"/>
    <n v="0.98099999999999998"/>
    <m/>
    <m/>
    <m/>
    <m/>
    <m/>
    <m/>
    <m/>
    <m/>
    <m/>
    <s v="DEER:Res:HVAC_Eff_AC"/>
    <s v="Annual"/>
    <n v="20"/>
    <m/>
  </r>
  <r>
    <x v="1"/>
    <x v="0"/>
    <s v="D20v0"/>
    <d v="2019-01-09T08:56:43"/>
    <x v="0"/>
    <x v="1"/>
    <x v="0"/>
    <x v="14"/>
    <x v="2"/>
    <x v="1"/>
    <n v="1.48"/>
    <n v="1080"/>
    <s v="None"/>
    <n v="12.9"/>
    <n v="6.8300000000000001E-3"/>
    <n v="0"/>
    <m/>
    <m/>
    <m/>
    <m/>
    <m/>
    <m/>
    <m/>
    <m/>
    <m/>
    <s v="DEER:Res:HVAC_Eff_AC"/>
    <s v="Annual"/>
    <n v="20"/>
    <m/>
  </r>
  <r>
    <x v="1"/>
    <x v="0"/>
    <s v="D20v0"/>
    <d v="2019-01-09T08:56:43"/>
    <x v="0"/>
    <x v="1"/>
    <x v="0"/>
    <x v="14"/>
    <x v="3"/>
    <x v="1"/>
    <n v="1.48"/>
    <n v="1080"/>
    <s v="None"/>
    <n v="0.77"/>
    <n v="0"/>
    <n v="0.94499999999999995"/>
    <m/>
    <m/>
    <m/>
    <m/>
    <m/>
    <m/>
    <m/>
    <m/>
    <m/>
    <s v="DEER:Res:HVAC_Eff_AC"/>
    <s v="Annual"/>
    <n v="20"/>
    <m/>
  </r>
  <r>
    <x v="1"/>
    <x v="0"/>
    <s v="D20v0"/>
    <d v="2019-01-09T08:56:43"/>
    <x v="0"/>
    <x v="1"/>
    <x v="0"/>
    <x v="14"/>
    <x v="0"/>
    <x v="0"/>
    <n v="1.48"/>
    <n v="1080"/>
    <s v="None"/>
    <n v="2.14"/>
    <n v="2.7599999999999999E-3"/>
    <n v="0.90900000000000003"/>
    <m/>
    <m/>
    <m/>
    <m/>
    <m/>
    <m/>
    <m/>
    <m/>
    <m/>
    <s v="DEER:Res:HVAC_Eff_AC"/>
    <s v="Annual"/>
    <n v="20"/>
    <m/>
  </r>
  <r>
    <x v="1"/>
    <x v="0"/>
    <s v="D20v0"/>
    <d v="2019-01-09T08:56:43"/>
    <x v="0"/>
    <x v="1"/>
    <x v="0"/>
    <x v="7"/>
    <x v="1"/>
    <x v="1"/>
    <n v="1.39"/>
    <n v="1080"/>
    <s v="None"/>
    <n v="1.22"/>
    <n v="2.3400000000000001E-3"/>
    <n v="1.03"/>
    <m/>
    <m/>
    <m/>
    <m/>
    <m/>
    <m/>
    <m/>
    <m/>
    <m/>
    <s v="DEER:Res:HVAC_Eff_AC"/>
    <s v="Annual"/>
    <n v="20"/>
    <m/>
  </r>
  <r>
    <x v="1"/>
    <x v="0"/>
    <s v="D20v0"/>
    <d v="2019-01-09T08:56:43"/>
    <x v="0"/>
    <x v="1"/>
    <x v="0"/>
    <x v="7"/>
    <x v="2"/>
    <x v="1"/>
    <n v="1.39"/>
    <n v="1080"/>
    <s v="None"/>
    <n v="9.4600000000000009"/>
    <n v="2.3400000000000001E-3"/>
    <n v="0"/>
    <m/>
    <m/>
    <m/>
    <m/>
    <m/>
    <m/>
    <m/>
    <m/>
    <m/>
    <s v="DEER:Res:HVAC_Eff_AC"/>
    <s v="Annual"/>
    <n v="20"/>
    <m/>
  </r>
  <r>
    <x v="1"/>
    <x v="0"/>
    <s v="D20v0"/>
    <d v="2019-01-09T08:56:43"/>
    <x v="0"/>
    <x v="1"/>
    <x v="0"/>
    <x v="7"/>
    <x v="3"/>
    <x v="1"/>
    <n v="1.39"/>
    <n v="1080"/>
    <s v="None"/>
    <n v="0.82499999999999996"/>
    <n v="0"/>
    <n v="0.995"/>
    <m/>
    <m/>
    <m/>
    <m/>
    <m/>
    <m/>
    <m/>
    <m/>
    <m/>
    <s v="DEER:Res:HVAC_Eff_AC"/>
    <s v="Annual"/>
    <n v="20"/>
    <m/>
  </r>
  <r>
    <x v="0"/>
    <x v="0"/>
    <s v="D20v0"/>
    <d v="2019-11-06T15:57:48"/>
    <x v="4"/>
    <x v="3"/>
    <x v="0"/>
    <x v="7"/>
    <x v="3"/>
    <x v="1"/>
    <n v="2.9"/>
    <n v="1690"/>
    <s v="None"/>
    <n v="6.77"/>
    <n v="0"/>
    <n v="10.199999999999999"/>
    <m/>
    <m/>
    <m/>
    <m/>
    <m/>
    <m/>
    <m/>
    <m/>
    <m/>
    <s v="DEER:Res:HVAC_Eff_AC"/>
    <s v="Annual"/>
    <n v="20"/>
    <m/>
  </r>
  <r>
    <x v="0"/>
    <x v="0"/>
    <s v="D20v0"/>
    <d v="2020-09-17T17:53:25"/>
    <x v="4"/>
    <x v="3"/>
    <x v="0"/>
    <x v="7"/>
    <x v="0"/>
    <x v="1"/>
    <n v="2.9"/>
    <n v="1690"/>
    <s v="None"/>
    <n v="8.01"/>
    <n v="4.15E-3"/>
    <n v="10.1"/>
    <m/>
    <m/>
    <m/>
    <m/>
    <m/>
    <m/>
    <m/>
    <m/>
    <m/>
    <s v="DEER:Res:HVAC_Eff_AC"/>
    <s v="Annual"/>
    <n v="20"/>
    <m/>
  </r>
  <r>
    <x v="1"/>
    <x v="0"/>
    <s v="D20v0"/>
    <d v="2019-01-09T08:56:43"/>
    <x v="0"/>
    <x v="1"/>
    <x v="0"/>
    <x v="5"/>
    <x v="3"/>
    <x v="1"/>
    <n v="1.52"/>
    <n v="1130"/>
    <s v="None"/>
    <n v="1.32"/>
    <n v="0"/>
    <n v="1.63"/>
    <m/>
    <m/>
    <m/>
    <m/>
    <m/>
    <m/>
    <m/>
    <m/>
    <m/>
    <s v="DEER:Res:HVAC_Eff_AC"/>
    <s v="Annual"/>
    <n v="20"/>
    <m/>
  </r>
  <r>
    <x v="1"/>
    <x v="0"/>
    <s v="D20v0"/>
    <d v="2019-01-09T08:56:43"/>
    <x v="0"/>
    <x v="1"/>
    <x v="0"/>
    <x v="5"/>
    <x v="0"/>
    <x v="0"/>
    <n v="1.52"/>
    <n v="1130"/>
    <s v="None"/>
    <n v="7"/>
    <n v="4.4799999999999996E-3"/>
    <n v="1.52"/>
    <m/>
    <m/>
    <m/>
    <m/>
    <m/>
    <m/>
    <m/>
    <m/>
    <m/>
    <s v="DEER:Res:HVAC_Eff_AC"/>
    <s v="Annual"/>
    <n v="20"/>
    <m/>
  </r>
  <r>
    <x v="1"/>
    <x v="0"/>
    <s v="D20v0"/>
    <d v="2019-01-09T08:56:43"/>
    <x v="0"/>
    <x v="1"/>
    <x v="0"/>
    <x v="6"/>
    <x v="1"/>
    <x v="1"/>
    <n v="1.49"/>
    <n v="1090"/>
    <s v="None"/>
    <n v="3.12"/>
    <n v="5.1700000000000001E-3"/>
    <n v="0.97499999999999998"/>
    <m/>
    <m/>
    <m/>
    <m/>
    <m/>
    <m/>
    <m/>
    <m/>
    <m/>
    <s v="DEER:Res:HVAC_Eff_AC"/>
    <s v="Annual"/>
    <n v="20"/>
    <m/>
  </r>
  <r>
    <x v="1"/>
    <x v="0"/>
    <s v="D20v0"/>
    <d v="2019-01-09T08:56:43"/>
    <x v="0"/>
    <x v="1"/>
    <x v="0"/>
    <x v="6"/>
    <x v="2"/>
    <x v="1"/>
    <n v="1.49"/>
    <n v="1090"/>
    <s v="None"/>
    <n v="12"/>
    <n v="5.4099999999999999E-3"/>
    <n v="0"/>
    <m/>
    <m/>
    <m/>
    <m/>
    <m/>
    <m/>
    <m/>
    <m/>
    <m/>
    <s v="DEER:Res:HVAC_Eff_AC"/>
    <s v="Annual"/>
    <n v="20"/>
    <m/>
  </r>
  <r>
    <x v="1"/>
    <x v="0"/>
    <s v="D20v0"/>
    <d v="2019-01-09T08:56:43"/>
    <x v="0"/>
    <x v="1"/>
    <x v="0"/>
    <x v="6"/>
    <x v="3"/>
    <x v="1"/>
    <n v="1.49"/>
    <n v="1090"/>
    <s v="None"/>
    <n v="0.76600000000000001"/>
    <n v="0"/>
    <n v="0.94099999999999995"/>
    <m/>
    <m/>
    <m/>
    <m/>
    <m/>
    <m/>
    <m/>
    <m/>
    <m/>
    <s v="DEER:Res:HVAC_Eff_AC"/>
    <s v="Annual"/>
    <n v="20"/>
    <m/>
  </r>
  <r>
    <x v="1"/>
    <x v="0"/>
    <s v="D20v0"/>
    <d v="2019-01-09T08:56:43"/>
    <x v="0"/>
    <x v="1"/>
    <x v="0"/>
    <x v="6"/>
    <x v="0"/>
    <x v="0"/>
    <n v="1.49"/>
    <n v="1090"/>
    <s v="None"/>
    <n v="3.04"/>
    <n v="3.1900000000000001E-3"/>
    <n v="0.90400000000000003"/>
    <m/>
    <m/>
    <m/>
    <m/>
    <m/>
    <m/>
    <m/>
    <m/>
    <m/>
    <s v="DEER:Res:HVAC_Eff_AC"/>
    <s v="Annual"/>
    <n v="20"/>
    <m/>
  </r>
  <r>
    <x v="1"/>
    <x v="0"/>
    <s v="D20v0"/>
    <d v="2019-01-09T08:56:43"/>
    <x v="0"/>
    <x v="2"/>
    <x v="0"/>
    <x v="16"/>
    <x v="1"/>
    <x v="1"/>
    <n v="1.9"/>
    <n v="1620"/>
    <s v="None"/>
    <n v="4.5"/>
    <n v="0"/>
    <n v="5.5"/>
    <m/>
    <m/>
    <m/>
    <m/>
    <m/>
    <m/>
    <m/>
    <m/>
    <m/>
    <s v="DEER:Res:HVAC_Eff_AC"/>
    <s v="Annual"/>
    <n v="20"/>
    <m/>
  </r>
  <r>
    <x v="1"/>
    <x v="0"/>
    <s v="D20v0"/>
    <d v="2019-11-06T15:57:48"/>
    <x v="4"/>
    <x v="2"/>
    <x v="0"/>
    <x v="7"/>
    <x v="1"/>
    <x v="1"/>
    <n v="2.2000000000000002"/>
    <n v="1410"/>
    <s v="None"/>
    <n v="3.3"/>
    <n v="8.9999999999999993E-3"/>
    <n v="2.81"/>
    <m/>
    <m/>
    <m/>
    <m/>
    <m/>
    <m/>
    <m/>
    <m/>
    <m/>
    <s v="DEER:Res:HVAC_Eff_AC"/>
    <s v="Annual"/>
    <n v="20"/>
    <m/>
  </r>
  <r>
    <x v="1"/>
    <x v="0"/>
    <s v="D20v0"/>
    <d v="2019-11-06T15:57:48"/>
    <x v="4"/>
    <x v="2"/>
    <x v="0"/>
    <x v="7"/>
    <x v="2"/>
    <x v="1"/>
    <n v="2.2000000000000002"/>
    <n v="1410"/>
    <s v="None"/>
    <n v="25.7"/>
    <n v="8.9999999999999993E-3"/>
    <n v="0"/>
    <m/>
    <m/>
    <m/>
    <m/>
    <m/>
    <m/>
    <m/>
    <m/>
    <m/>
    <s v="DEER:Res:HVAC_Eff_AC"/>
    <s v="Annual"/>
    <n v="20"/>
    <m/>
  </r>
  <r>
    <x v="1"/>
    <x v="0"/>
    <s v="D20v0"/>
    <d v="2019-11-06T15:57:48"/>
    <x v="4"/>
    <x v="2"/>
    <x v="0"/>
    <x v="7"/>
    <x v="3"/>
    <x v="1"/>
    <n v="2.2000000000000002"/>
    <n v="1410"/>
    <s v="None"/>
    <n v="1.9"/>
    <n v="0"/>
    <n v="2.76"/>
    <m/>
    <m/>
    <m/>
    <m/>
    <m/>
    <m/>
    <m/>
    <m/>
    <m/>
    <s v="DEER:Res:HVAC_Eff_AC"/>
    <s v="Annual"/>
    <n v="20"/>
    <m/>
  </r>
  <r>
    <x v="1"/>
    <x v="0"/>
    <s v="D20v0"/>
    <d v="2019-01-09T08:56:43"/>
    <x v="0"/>
    <x v="2"/>
    <x v="0"/>
    <x v="16"/>
    <x v="2"/>
    <x v="1"/>
    <n v="1.9"/>
    <n v="1620"/>
    <s v="None"/>
    <n v="59.7"/>
    <n v="0"/>
    <n v="0"/>
    <m/>
    <m/>
    <m/>
    <m/>
    <m/>
    <m/>
    <m/>
    <m/>
    <m/>
    <s v="DEER:Res:HVAC_Eff_AC"/>
    <s v="Annual"/>
    <n v="20"/>
    <m/>
  </r>
  <r>
    <x v="1"/>
    <x v="0"/>
    <s v="D20v0"/>
    <d v="2019-01-09T08:56:43"/>
    <x v="0"/>
    <x v="2"/>
    <x v="0"/>
    <x v="16"/>
    <x v="3"/>
    <x v="1"/>
    <n v="1.9"/>
    <n v="1620"/>
    <s v="None"/>
    <n v="4"/>
    <n v="0"/>
    <n v="5.38"/>
    <m/>
    <m/>
    <m/>
    <m/>
    <m/>
    <m/>
    <m/>
    <m/>
    <m/>
    <s v="DEER:Res:HVAC_Eff_AC"/>
    <s v="Annual"/>
    <n v="20"/>
    <m/>
  </r>
  <r>
    <x v="1"/>
    <x v="0"/>
    <s v="D20v0"/>
    <d v="2019-01-09T08:56:43"/>
    <x v="0"/>
    <x v="2"/>
    <x v="0"/>
    <x v="16"/>
    <x v="0"/>
    <x v="0"/>
    <n v="1.9"/>
    <n v="1620"/>
    <s v="None"/>
    <n v="4.0999999999999996"/>
    <n v="0"/>
    <n v="5.37"/>
    <m/>
    <m/>
    <m/>
    <m/>
    <m/>
    <m/>
    <m/>
    <m/>
    <m/>
    <s v="DEER:Res:HVAC_Eff_AC"/>
    <s v="Annual"/>
    <n v="20"/>
    <m/>
  </r>
  <r>
    <x v="1"/>
    <x v="0"/>
    <s v="D20v0"/>
    <d v="2019-01-09T08:56:43"/>
    <x v="0"/>
    <x v="2"/>
    <x v="0"/>
    <x v="14"/>
    <x v="1"/>
    <x v="1"/>
    <n v="3"/>
    <n v="1560"/>
    <s v="None"/>
    <n v="6"/>
    <n v="1.9E-2"/>
    <n v="3.71"/>
    <m/>
    <m/>
    <m/>
    <m/>
    <m/>
    <m/>
    <m/>
    <m/>
    <m/>
    <s v="DEER:Res:HVAC_Eff_AC"/>
    <s v="Annual"/>
    <n v="20"/>
    <m/>
  </r>
  <r>
    <x v="1"/>
    <x v="0"/>
    <s v="D20v0"/>
    <d v="2019-01-09T08:56:43"/>
    <x v="0"/>
    <x v="3"/>
    <x v="0"/>
    <x v="16"/>
    <x v="1"/>
    <x v="1"/>
    <n v="2.06"/>
    <n v="1830"/>
    <s v="None"/>
    <n v="5.41"/>
    <n v="0"/>
    <n v="6.74"/>
    <m/>
    <m/>
    <m/>
    <m/>
    <m/>
    <m/>
    <m/>
    <m/>
    <m/>
    <s v="DEER:Res:HVAC_Eff_AC"/>
    <s v="Annual"/>
    <n v="20"/>
    <m/>
  </r>
  <r>
    <x v="1"/>
    <x v="0"/>
    <s v="D20v0"/>
    <d v="2019-01-09T08:56:43"/>
    <x v="0"/>
    <x v="3"/>
    <x v="0"/>
    <x v="16"/>
    <x v="2"/>
    <x v="1"/>
    <n v="2.06"/>
    <n v="1830"/>
    <s v="None"/>
    <n v="73.900000000000006"/>
    <n v="0"/>
    <n v="0"/>
    <m/>
    <m/>
    <m/>
    <m/>
    <m/>
    <m/>
    <m/>
    <m/>
    <m/>
    <s v="DEER:Res:HVAC_Eff_AC"/>
    <s v="Annual"/>
    <n v="20"/>
    <m/>
  </r>
  <r>
    <x v="1"/>
    <x v="0"/>
    <s v="D20v0"/>
    <d v="2019-01-09T08:56:43"/>
    <x v="0"/>
    <x v="3"/>
    <x v="0"/>
    <x v="16"/>
    <x v="3"/>
    <x v="1"/>
    <n v="2.06"/>
    <n v="1830"/>
    <s v="None"/>
    <n v="4.93"/>
    <n v="0"/>
    <n v="6.63"/>
    <m/>
    <m/>
    <m/>
    <m/>
    <m/>
    <m/>
    <m/>
    <m/>
    <m/>
    <s v="DEER:Res:HVAC_Eff_AC"/>
    <s v="Annual"/>
    <n v="20"/>
    <m/>
  </r>
  <r>
    <x v="1"/>
    <x v="0"/>
    <s v="D20v0"/>
    <d v="2019-01-09T08:56:43"/>
    <x v="0"/>
    <x v="3"/>
    <x v="0"/>
    <x v="16"/>
    <x v="0"/>
    <x v="0"/>
    <n v="2.06"/>
    <n v="1830"/>
    <s v="None"/>
    <n v="4.9800000000000004"/>
    <n v="0"/>
    <n v="6.63"/>
    <m/>
    <m/>
    <m/>
    <m/>
    <m/>
    <m/>
    <m/>
    <m/>
    <m/>
    <s v="DEER:Res:HVAC_Eff_AC"/>
    <s v="Annual"/>
    <n v="20"/>
    <m/>
  </r>
  <r>
    <x v="1"/>
    <x v="0"/>
    <s v="D20v0"/>
    <d v="2019-01-09T08:56:43"/>
    <x v="0"/>
    <x v="3"/>
    <x v="0"/>
    <x v="14"/>
    <x v="1"/>
    <x v="1"/>
    <n v="3.42"/>
    <n v="1720"/>
    <s v="None"/>
    <n v="5.92"/>
    <n v="1.95E-2"/>
    <n v="4.32"/>
    <m/>
    <m/>
    <m/>
    <m/>
    <m/>
    <m/>
    <m/>
    <m/>
    <m/>
    <s v="DEER:Res:HVAC_Eff_AC"/>
    <s v="Annual"/>
    <n v="20"/>
    <m/>
  </r>
  <r>
    <x v="1"/>
    <x v="0"/>
    <s v="D20v0"/>
    <d v="2019-01-09T08:56:43"/>
    <x v="0"/>
    <x v="3"/>
    <x v="0"/>
    <x v="14"/>
    <x v="2"/>
    <x v="1"/>
    <n v="3.42"/>
    <n v="1720"/>
    <s v="None"/>
    <n v="53.3"/>
    <n v="2.0400000000000001E-2"/>
    <n v="0"/>
    <m/>
    <m/>
    <m/>
    <m/>
    <m/>
    <m/>
    <m/>
    <m/>
    <m/>
    <s v="DEER:Res:HVAC_Eff_AC"/>
    <s v="Annual"/>
    <n v="20"/>
    <m/>
  </r>
  <r>
    <x v="1"/>
    <x v="0"/>
    <s v="D20v0"/>
    <d v="2019-01-09T08:56:43"/>
    <x v="0"/>
    <x v="3"/>
    <x v="0"/>
    <x v="14"/>
    <x v="3"/>
    <x v="1"/>
    <n v="3.42"/>
    <n v="1720"/>
    <s v="None"/>
    <n v="2.72"/>
    <n v="0"/>
    <n v="4.22"/>
    <m/>
    <m/>
    <m/>
    <m/>
    <m/>
    <m/>
    <m/>
    <m/>
    <m/>
    <s v="DEER:Res:HVAC_Eff_AC"/>
    <s v="Annual"/>
    <n v="20"/>
    <m/>
  </r>
  <r>
    <x v="1"/>
    <x v="0"/>
    <s v="D20v0"/>
    <d v="2019-01-09T08:56:43"/>
    <x v="0"/>
    <x v="3"/>
    <x v="0"/>
    <x v="14"/>
    <x v="0"/>
    <x v="0"/>
    <n v="3.42"/>
    <n v="1720"/>
    <s v="None"/>
    <n v="4.99"/>
    <n v="7.7000000000000002E-3"/>
    <n v="4.17"/>
    <m/>
    <m/>
    <m/>
    <m/>
    <m/>
    <m/>
    <m/>
    <m/>
    <m/>
    <s v="DEER:Res:HVAC_Eff_AC"/>
    <s v="Annual"/>
    <n v="20"/>
    <m/>
  </r>
  <r>
    <x v="1"/>
    <x v="0"/>
    <s v="D20v0"/>
    <d v="2019-01-09T08:56:43"/>
    <x v="0"/>
    <x v="3"/>
    <x v="0"/>
    <x v="7"/>
    <x v="1"/>
    <x v="1"/>
    <n v="2.9"/>
    <n v="1690"/>
    <s v="None"/>
    <n v="4.8600000000000003"/>
    <n v="1.3100000000000001E-2"/>
    <n v="4.2300000000000004"/>
    <m/>
    <m/>
    <m/>
    <m/>
    <m/>
    <m/>
    <m/>
    <m/>
    <m/>
    <s v="DEER:Res:HVAC_Eff_AC"/>
    <s v="Annual"/>
    <n v="20"/>
    <m/>
  </r>
  <r>
    <x v="1"/>
    <x v="0"/>
    <s v="D20v0"/>
    <d v="2019-01-09T08:56:43"/>
    <x v="0"/>
    <x v="3"/>
    <x v="0"/>
    <x v="7"/>
    <x v="2"/>
    <x v="1"/>
    <n v="2.9"/>
    <n v="1690"/>
    <s v="None"/>
    <n v="38.4"/>
    <n v="1.46E-2"/>
    <n v="0"/>
    <m/>
    <m/>
    <m/>
    <m/>
    <m/>
    <m/>
    <m/>
    <m/>
    <m/>
    <s v="DEER:Res:HVAC_Eff_AC"/>
    <s v="Annual"/>
    <n v="20"/>
    <m/>
  </r>
  <r>
    <x v="1"/>
    <x v="0"/>
    <s v="D20v0"/>
    <d v="2019-01-09T08:56:43"/>
    <x v="0"/>
    <x v="3"/>
    <x v="0"/>
    <x v="7"/>
    <x v="3"/>
    <x v="1"/>
    <n v="2.9"/>
    <n v="1690"/>
    <s v="None"/>
    <n v="2.76"/>
    <n v="0"/>
    <n v="4.16"/>
    <m/>
    <m/>
    <m/>
    <m/>
    <m/>
    <m/>
    <m/>
    <m/>
    <m/>
    <s v="DEER:Res:HVAC_Eff_AC"/>
    <s v="Annual"/>
    <n v="20"/>
    <m/>
  </r>
  <r>
    <x v="1"/>
    <x v="0"/>
    <s v="D20v0"/>
    <d v="2019-01-09T08:56:43"/>
    <x v="0"/>
    <x v="3"/>
    <x v="0"/>
    <x v="7"/>
    <x v="0"/>
    <x v="0"/>
    <n v="2.9"/>
    <n v="1690"/>
    <s v="None"/>
    <n v="3.27"/>
    <n v="1.73E-3"/>
    <n v="4.1399999999999997"/>
    <m/>
    <m/>
    <m/>
    <m/>
    <m/>
    <m/>
    <m/>
    <m/>
    <m/>
    <s v="DEER:Res:HVAC_Eff_AC"/>
    <s v="Annual"/>
    <n v="20"/>
    <m/>
  </r>
  <r>
    <x v="1"/>
    <x v="0"/>
    <s v="D20v0"/>
    <d v="2019-01-09T08:56:43"/>
    <x v="0"/>
    <x v="3"/>
    <x v="0"/>
    <x v="0"/>
    <x v="1"/>
    <x v="1"/>
    <n v="2.79"/>
    <n v="1670"/>
    <s v="None"/>
    <n v="11.7"/>
    <n v="2.64E-2"/>
    <n v="3.52"/>
    <m/>
    <m/>
    <m/>
    <m/>
    <m/>
    <m/>
    <m/>
    <m/>
    <m/>
    <s v="DEER:Res:HVAC_Eff_AC"/>
    <s v="Annual"/>
    <n v="20"/>
    <m/>
  </r>
  <r>
    <x v="1"/>
    <x v="0"/>
    <s v="D20v0"/>
    <d v="2019-01-09T08:56:43"/>
    <x v="0"/>
    <x v="3"/>
    <x v="0"/>
    <x v="0"/>
    <x v="2"/>
    <x v="1"/>
    <n v="2.79"/>
    <n v="1670"/>
    <s v="None"/>
    <n v="50.4"/>
    <n v="2.7199999999999998E-2"/>
    <n v="0"/>
    <m/>
    <m/>
    <m/>
    <m/>
    <m/>
    <m/>
    <m/>
    <m/>
    <m/>
    <s v="DEER:Res:HVAC_Eff_AC"/>
    <s v="Annual"/>
    <n v="20"/>
    <m/>
  </r>
  <r>
    <x v="1"/>
    <x v="0"/>
    <s v="D20v0"/>
    <d v="2019-01-09T08:56:43"/>
    <x v="0"/>
    <x v="3"/>
    <x v="0"/>
    <x v="0"/>
    <x v="3"/>
    <x v="1"/>
    <n v="2.79"/>
    <n v="1670"/>
    <s v="None"/>
    <n v="2.33"/>
    <n v="0"/>
    <n v="3.45"/>
    <m/>
    <m/>
    <m/>
    <m/>
    <m/>
    <m/>
    <m/>
    <m/>
    <m/>
    <s v="DEER:Res:HVAC_Eff_AC"/>
    <s v="Annual"/>
    <n v="20"/>
    <m/>
  </r>
  <r>
    <x v="1"/>
    <x v="0"/>
    <s v="D20v0"/>
    <d v="2019-01-09T08:56:43"/>
    <x v="0"/>
    <x v="3"/>
    <x v="0"/>
    <x v="0"/>
    <x v="0"/>
    <x v="0"/>
    <n v="2.79"/>
    <n v="1670"/>
    <s v="None"/>
    <n v="8.1999999999999993"/>
    <n v="1.3599999999999999E-2"/>
    <n v="3.39"/>
    <m/>
    <m/>
    <m/>
    <m/>
    <m/>
    <m/>
    <m/>
    <m/>
    <m/>
    <s v="DEER:Res:HVAC_Eff_AC"/>
    <s v="Annual"/>
    <n v="20"/>
    <m/>
  </r>
  <r>
    <x v="1"/>
    <x v="0"/>
    <s v="D20v0"/>
    <d v="2019-01-09T08:56:43"/>
    <x v="0"/>
    <x v="3"/>
    <x v="0"/>
    <x v="1"/>
    <x v="1"/>
    <x v="1"/>
    <n v="3.17"/>
    <n v="1730"/>
    <s v="None"/>
    <n v="4.5"/>
    <n v="1.0500000000000001E-2"/>
    <n v="4.79"/>
    <m/>
    <m/>
    <m/>
    <m/>
    <m/>
    <m/>
    <m/>
    <m/>
    <m/>
    <s v="DEER:Res:HVAC_Eff_AC"/>
    <s v="Annual"/>
    <n v="20"/>
    <m/>
  </r>
  <r>
    <x v="1"/>
    <x v="0"/>
    <s v="D20v0"/>
    <d v="2019-01-09T08:56:43"/>
    <x v="0"/>
    <x v="3"/>
    <x v="0"/>
    <x v="1"/>
    <x v="2"/>
    <x v="1"/>
    <n v="3.17"/>
    <n v="1730"/>
    <s v="None"/>
    <n v="47.5"/>
    <n v="1.1299999999999999E-2"/>
    <n v="0"/>
    <m/>
    <m/>
    <m/>
    <m/>
    <m/>
    <m/>
    <m/>
    <m/>
    <m/>
    <s v="DEER:Res:HVAC_Eff_AC"/>
    <s v="Annual"/>
    <n v="20"/>
    <m/>
  </r>
  <r>
    <x v="1"/>
    <x v="0"/>
    <s v="D20v0"/>
    <d v="2019-01-09T08:56:43"/>
    <x v="0"/>
    <x v="3"/>
    <x v="0"/>
    <x v="1"/>
    <x v="3"/>
    <x v="1"/>
    <n v="3.17"/>
    <n v="1730"/>
    <s v="None"/>
    <n v="3.04"/>
    <n v="0"/>
    <n v="4.6900000000000004"/>
    <m/>
    <m/>
    <m/>
    <m/>
    <m/>
    <m/>
    <m/>
    <m/>
    <m/>
    <s v="DEER:Res:HVAC_Eff_AC"/>
    <s v="Annual"/>
    <n v="20"/>
    <m/>
  </r>
  <r>
    <x v="1"/>
    <x v="0"/>
    <s v="D20v0"/>
    <d v="2019-01-09T08:56:43"/>
    <x v="0"/>
    <x v="3"/>
    <x v="0"/>
    <x v="1"/>
    <x v="0"/>
    <x v="0"/>
    <n v="3.17"/>
    <n v="1730"/>
    <s v="None"/>
    <n v="3.83"/>
    <n v="2.1800000000000001E-3"/>
    <n v="4.6500000000000004"/>
    <m/>
    <m/>
    <m/>
    <m/>
    <m/>
    <m/>
    <m/>
    <m/>
    <m/>
    <s v="DEER:Res:HVAC_Eff_AC"/>
    <s v="Annual"/>
    <n v="20"/>
    <m/>
  </r>
  <r>
    <x v="1"/>
    <x v="0"/>
    <s v="D20v0"/>
    <d v="2019-01-09T08:56:43"/>
    <x v="0"/>
    <x v="3"/>
    <x v="0"/>
    <x v="2"/>
    <x v="1"/>
    <x v="1"/>
    <n v="3.66"/>
    <n v="1670"/>
    <s v="None"/>
    <n v="23.4"/>
    <n v="4.1399999999999999E-2"/>
    <n v="3.44"/>
    <m/>
    <m/>
    <m/>
    <m/>
    <m/>
    <m/>
    <m/>
    <m/>
    <m/>
    <s v="DEER:Res:HVAC_Eff_AC"/>
    <s v="Annual"/>
    <n v="20"/>
    <m/>
  </r>
  <r>
    <x v="1"/>
    <x v="0"/>
    <s v="D20v0"/>
    <d v="2019-01-09T08:56:43"/>
    <x v="0"/>
    <x v="3"/>
    <x v="0"/>
    <x v="2"/>
    <x v="2"/>
    <x v="1"/>
    <n v="3.66"/>
    <n v="1670"/>
    <s v="None"/>
    <n v="63.6"/>
    <n v="4.4499999999999998E-2"/>
    <n v="0"/>
    <m/>
    <m/>
    <m/>
    <m/>
    <m/>
    <m/>
    <m/>
    <m/>
    <m/>
    <s v="DEER:Res:HVAC_Eff_AC"/>
    <s v="Annual"/>
    <n v="20"/>
    <m/>
  </r>
  <r>
    <x v="1"/>
    <x v="0"/>
    <s v="D20v0"/>
    <d v="2019-01-09T08:56:43"/>
    <x v="0"/>
    <x v="3"/>
    <x v="0"/>
    <x v="2"/>
    <x v="3"/>
    <x v="1"/>
    <n v="3.66"/>
    <n v="1670"/>
    <s v="None"/>
    <n v="2.09"/>
    <n v="0"/>
    <n v="3.36"/>
    <m/>
    <m/>
    <m/>
    <m/>
    <m/>
    <m/>
    <m/>
    <m/>
    <m/>
    <s v="DEER:Res:HVAC_Eff_AC"/>
    <s v="Annual"/>
    <n v="20"/>
    <m/>
  </r>
  <r>
    <x v="1"/>
    <x v="0"/>
    <s v="D20v0"/>
    <d v="2019-01-09T08:56:43"/>
    <x v="1"/>
    <x v="0"/>
    <x v="0"/>
    <x v="1"/>
    <x v="1"/>
    <x v="1"/>
    <n v="3.5"/>
    <n v="1220"/>
    <s v="None"/>
    <n v="9.43"/>
    <n v="2.3E-2"/>
    <n v="4.75"/>
    <m/>
    <m/>
    <m/>
    <m/>
    <m/>
    <m/>
    <m/>
    <m/>
    <m/>
    <s v="DEER:Res:HVAC_Eff_AC"/>
    <s v="Annual"/>
    <n v="20"/>
    <m/>
  </r>
  <r>
    <x v="1"/>
    <x v="0"/>
    <s v="D20v0"/>
    <d v="2019-01-09T08:56:43"/>
    <x v="1"/>
    <x v="0"/>
    <x v="0"/>
    <x v="1"/>
    <x v="2"/>
    <x v="1"/>
    <n v="3.5"/>
    <n v="1220"/>
    <s v="None"/>
    <n v="46.9"/>
    <n v="2.5999999999999999E-2"/>
    <n v="0"/>
    <m/>
    <m/>
    <m/>
    <m/>
    <m/>
    <m/>
    <m/>
    <m/>
    <m/>
    <s v="DEER:Res:HVAC_Eff_AC"/>
    <s v="Annual"/>
    <n v="20"/>
    <m/>
  </r>
  <r>
    <x v="1"/>
    <x v="0"/>
    <s v="D20v0"/>
    <d v="2019-01-09T08:56:43"/>
    <x v="1"/>
    <x v="0"/>
    <x v="0"/>
    <x v="1"/>
    <x v="3"/>
    <x v="1"/>
    <n v="3.5"/>
    <n v="1220"/>
    <s v="None"/>
    <n v="2.67"/>
    <n v="0"/>
    <n v="4.2699999999999996"/>
    <m/>
    <m/>
    <m/>
    <m/>
    <m/>
    <m/>
    <m/>
    <m/>
    <m/>
    <s v="DEER:Res:HVAC_Eff_AC"/>
    <s v="Annual"/>
    <n v="20"/>
    <m/>
  </r>
  <r>
    <x v="1"/>
    <x v="0"/>
    <s v="D20v0"/>
    <d v="2019-01-09T08:56:43"/>
    <x v="1"/>
    <x v="0"/>
    <x v="0"/>
    <x v="1"/>
    <x v="0"/>
    <x v="0"/>
    <n v="3.5"/>
    <n v="1220"/>
    <s v="None"/>
    <n v="12.1"/>
    <n v="1.9400000000000001E-2"/>
    <n v="4.18"/>
    <m/>
    <m/>
    <m/>
    <m/>
    <m/>
    <m/>
    <m/>
    <m/>
    <m/>
    <s v="DEER:Res:HVAC_Eff_AC"/>
    <s v="Annual"/>
    <n v="20"/>
    <m/>
  </r>
  <r>
    <x v="1"/>
    <x v="0"/>
    <s v="D20v0"/>
    <d v="2019-01-09T08:56:43"/>
    <x v="1"/>
    <x v="0"/>
    <x v="0"/>
    <x v="8"/>
    <x v="1"/>
    <x v="1"/>
    <n v="3.5"/>
    <n v="1210"/>
    <s v="None"/>
    <n v="23.5"/>
    <n v="4.9099999999999998E-2"/>
    <n v="1.75"/>
    <m/>
    <m/>
    <m/>
    <m/>
    <m/>
    <m/>
    <m/>
    <m/>
    <m/>
    <s v="DEER:Res:HVAC_Eff_AC"/>
    <s v="Annual"/>
    <n v="20"/>
    <m/>
  </r>
  <r>
    <x v="1"/>
    <x v="0"/>
    <s v="D20v0"/>
    <d v="2019-01-09T08:56:43"/>
    <x v="1"/>
    <x v="0"/>
    <x v="0"/>
    <x v="8"/>
    <x v="2"/>
    <x v="1"/>
    <n v="3.5"/>
    <n v="1210"/>
    <s v="None"/>
    <n v="41"/>
    <n v="5.5500000000000001E-2"/>
    <n v="0"/>
    <m/>
    <m/>
    <m/>
    <m/>
    <m/>
    <m/>
    <m/>
    <m/>
    <m/>
    <s v="DEER:Res:HVAC_Eff_AC"/>
    <s v="Annual"/>
    <n v="20"/>
    <m/>
  </r>
  <r>
    <x v="1"/>
    <x v="0"/>
    <s v="D20v0"/>
    <d v="2019-01-09T08:56:43"/>
    <x v="1"/>
    <x v="0"/>
    <x v="0"/>
    <x v="8"/>
    <x v="3"/>
    <x v="1"/>
    <n v="3.5"/>
    <n v="1210"/>
    <s v="None"/>
    <n v="0.98399999999999999"/>
    <n v="0"/>
    <n v="1.58"/>
    <m/>
    <m/>
    <m/>
    <m/>
    <m/>
    <m/>
    <m/>
    <m/>
    <m/>
    <s v="DEER:Res:HVAC_Eff_AC"/>
    <s v="Annual"/>
    <n v="20"/>
    <m/>
  </r>
  <r>
    <x v="1"/>
    <x v="0"/>
    <s v="D20v0"/>
    <d v="2019-01-09T08:56:43"/>
    <x v="1"/>
    <x v="0"/>
    <x v="0"/>
    <x v="8"/>
    <x v="0"/>
    <x v="0"/>
    <n v="3.5"/>
    <n v="1210"/>
    <s v="None"/>
    <n v="7.9"/>
    <n v="1.4E-2"/>
    <n v="1.57"/>
    <m/>
    <m/>
    <m/>
    <m/>
    <m/>
    <m/>
    <m/>
    <m/>
    <m/>
    <s v="DEER:Res:HVAC_Eff_AC"/>
    <s v="Annual"/>
    <n v="20"/>
    <m/>
  </r>
  <r>
    <x v="1"/>
    <x v="0"/>
    <s v="D20v0"/>
    <d v="2019-01-09T08:56:43"/>
    <x v="1"/>
    <x v="0"/>
    <x v="0"/>
    <x v="9"/>
    <x v="1"/>
    <x v="1"/>
    <n v="3.5"/>
    <n v="1210"/>
    <s v="None"/>
    <n v="33.200000000000003"/>
    <n v="4.0399999999999998E-2"/>
    <n v="1.66"/>
    <m/>
    <m/>
    <m/>
    <m/>
    <m/>
    <m/>
    <m/>
    <m/>
    <m/>
    <s v="DEER:Res:HVAC_Eff_AC"/>
    <s v="Annual"/>
    <n v="20"/>
    <m/>
  </r>
  <r>
    <x v="1"/>
    <x v="0"/>
    <s v="D20v0"/>
    <d v="2019-01-09T08:56:43"/>
    <x v="1"/>
    <x v="0"/>
    <x v="0"/>
    <x v="9"/>
    <x v="2"/>
    <x v="1"/>
    <n v="3.5"/>
    <n v="1210"/>
    <s v="None"/>
    <n v="49.4"/>
    <n v="4.48E-2"/>
    <n v="0"/>
    <m/>
    <m/>
    <m/>
    <m/>
    <m/>
    <m/>
    <m/>
    <m/>
    <m/>
    <s v="DEER:Res:HVAC_Eff_AC"/>
    <s v="Annual"/>
    <n v="20"/>
    <m/>
  </r>
  <r>
    <x v="1"/>
    <x v="0"/>
    <s v="D20v0"/>
    <d v="2019-01-09T08:56:43"/>
    <x v="1"/>
    <x v="0"/>
    <x v="0"/>
    <x v="9"/>
    <x v="3"/>
    <x v="1"/>
    <n v="3.5"/>
    <n v="1210"/>
    <s v="None"/>
    <n v="0.93799999999999994"/>
    <n v="0"/>
    <n v="1.51"/>
    <m/>
    <m/>
    <m/>
    <m/>
    <m/>
    <m/>
    <m/>
    <m/>
    <m/>
    <s v="DEER:Res:HVAC_Eff_AC"/>
    <s v="Annual"/>
    <n v="20"/>
    <m/>
  </r>
  <r>
    <x v="1"/>
    <x v="0"/>
    <s v="D20v0"/>
    <d v="2019-01-09T08:56:43"/>
    <x v="1"/>
    <x v="0"/>
    <x v="0"/>
    <x v="9"/>
    <x v="0"/>
    <x v="0"/>
    <n v="3.5"/>
    <n v="1210"/>
    <s v="None"/>
    <n v="28.9"/>
    <n v="3.3399999999999999E-2"/>
    <n v="1.46"/>
    <m/>
    <m/>
    <m/>
    <m/>
    <m/>
    <m/>
    <m/>
    <m/>
    <m/>
    <s v="DEER:Res:HVAC_Eff_AC"/>
    <s v="Annual"/>
    <n v="20"/>
    <m/>
  </r>
  <r>
    <x v="1"/>
    <x v="0"/>
    <s v="D20v0"/>
    <d v="2019-01-09T08:56:43"/>
    <x v="1"/>
    <x v="0"/>
    <x v="0"/>
    <x v="10"/>
    <x v="1"/>
    <x v="1"/>
    <n v="3.5"/>
    <n v="1210"/>
    <s v="None"/>
    <n v="51.5"/>
    <n v="8.6499999999999994E-2"/>
    <n v="2.61"/>
    <m/>
    <m/>
    <m/>
    <m/>
    <m/>
    <m/>
    <m/>
    <m/>
    <m/>
    <s v="DEER:Res:HVAC_Eff_AC"/>
    <s v="Annual"/>
    <n v="20"/>
    <m/>
  </r>
  <r>
    <x v="1"/>
    <x v="0"/>
    <s v="D20v0"/>
    <d v="2019-01-09T08:56:43"/>
    <x v="1"/>
    <x v="0"/>
    <x v="0"/>
    <x v="10"/>
    <x v="2"/>
    <x v="1"/>
    <n v="3.5"/>
    <n v="1210"/>
    <s v="None"/>
    <n v="76.2"/>
    <n v="9.5100000000000004E-2"/>
    <n v="0"/>
    <m/>
    <m/>
    <m/>
    <m/>
    <m/>
    <m/>
    <m/>
    <m/>
    <m/>
    <s v="DEER:Res:HVAC_Eff_AC"/>
    <s v="Annual"/>
    <n v="20"/>
    <m/>
  </r>
  <r>
    <x v="1"/>
    <x v="0"/>
    <s v="D20v0"/>
    <d v="2019-01-09T08:56:43"/>
    <x v="1"/>
    <x v="0"/>
    <x v="0"/>
    <x v="10"/>
    <x v="3"/>
    <x v="1"/>
    <n v="3.5"/>
    <n v="1210"/>
    <s v="None"/>
    <n v="1.47"/>
    <n v="0"/>
    <n v="2.35"/>
    <m/>
    <m/>
    <m/>
    <m/>
    <m/>
    <m/>
    <m/>
    <m/>
    <m/>
    <s v="DEER:Res:HVAC_Eff_AC"/>
    <s v="Annual"/>
    <n v="20"/>
    <m/>
  </r>
  <r>
    <x v="1"/>
    <x v="0"/>
    <s v="D20v0"/>
    <d v="2019-01-09T08:56:43"/>
    <x v="1"/>
    <x v="0"/>
    <x v="0"/>
    <x v="10"/>
    <x v="0"/>
    <x v="0"/>
    <n v="3.5"/>
    <n v="1210"/>
    <s v="None"/>
    <n v="46"/>
    <n v="7.3400000000000007E-2"/>
    <n v="2.29"/>
    <m/>
    <m/>
    <m/>
    <m/>
    <m/>
    <m/>
    <m/>
    <m/>
    <m/>
    <s v="DEER:Res:HVAC_Eff_AC"/>
    <s v="Annual"/>
    <n v="20"/>
    <m/>
  </r>
  <r>
    <x v="1"/>
    <x v="0"/>
    <s v="D20v0"/>
    <d v="2019-01-09T08:56:43"/>
    <x v="1"/>
    <x v="0"/>
    <x v="0"/>
    <x v="11"/>
    <x v="1"/>
    <x v="1"/>
    <n v="3.5"/>
    <n v="1220"/>
    <s v="None"/>
    <n v="47.1"/>
    <n v="6.7100000000000007E-2"/>
    <n v="2.5"/>
    <m/>
    <m/>
    <m/>
    <m/>
    <m/>
    <m/>
    <m/>
    <m/>
    <m/>
    <s v="DEER:Res:HVAC_Eff_AC"/>
    <s v="Annual"/>
    <n v="20"/>
    <m/>
  </r>
  <r>
    <x v="1"/>
    <x v="0"/>
    <s v="D20v0"/>
    <d v="2019-01-09T08:56:43"/>
    <x v="1"/>
    <x v="0"/>
    <x v="0"/>
    <x v="11"/>
    <x v="2"/>
    <x v="1"/>
    <n v="3.5"/>
    <n v="1220"/>
    <s v="None"/>
    <n v="73.400000000000006"/>
    <n v="7.3800000000000004E-2"/>
    <n v="0"/>
    <m/>
    <m/>
    <m/>
    <m/>
    <m/>
    <m/>
    <m/>
    <m/>
    <m/>
    <s v="DEER:Res:HVAC_Eff_AC"/>
    <s v="Annual"/>
    <n v="20"/>
    <m/>
  </r>
  <r>
    <x v="1"/>
    <x v="0"/>
    <s v="D20v0"/>
    <d v="2019-01-09T08:56:43"/>
    <x v="1"/>
    <x v="0"/>
    <x v="0"/>
    <x v="11"/>
    <x v="3"/>
    <x v="1"/>
    <n v="3.5"/>
    <n v="1220"/>
    <s v="None"/>
    <n v="1.4"/>
    <n v="0"/>
    <n v="2.25"/>
    <m/>
    <m/>
    <m/>
    <m/>
    <m/>
    <m/>
    <m/>
    <m/>
    <m/>
    <s v="DEER:Res:HVAC_Eff_AC"/>
    <s v="Annual"/>
    <n v="20"/>
    <m/>
  </r>
  <r>
    <x v="1"/>
    <x v="0"/>
    <s v="D20v0"/>
    <d v="2019-01-09T08:56:43"/>
    <x v="1"/>
    <x v="0"/>
    <x v="0"/>
    <x v="11"/>
    <x v="0"/>
    <x v="0"/>
    <n v="3.5"/>
    <n v="1220"/>
    <s v="None"/>
    <n v="48.6"/>
    <n v="6.54E-2"/>
    <n v="2.19"/>
    <m/>
    <m/>
    <m/>
    <m/>
    <m/>
    <m/>
    <m/>
    <m/>
    <m/>
    <s v="DEER:Res:HVAC_Eff_AC"/>
    <s v="Annual"/>
    <n v="20"/>
    <m/>
  </r>
  <r>
    <x v="1"/>
    <x v="0"/>
    <s v="D20v0"/>
    <d v="2019-01-09T08:56:43"/>
    <x v="1"/>
    <x v="0"/>
    <x v="0"/>
    <x v="4"/>
    <x v="1"/>
    <x v="1"/>
    <n v="3.5"/>
    <n v="1210"/>
    <s v="None"/>
    <n v="68.5"/>
    <n v="7.0900000000000005E-2"/>
    <n v="4.01"/>
    <m/>
    <m/>
    <m/>
    <m/>
    <m/>
    <m/>
    <m/>
    <m/>
    <m/>
    <s v="DEER:Res:HVAC_Eff_AC"/>
    <s v="Annual"/>
    <n v="20"/>
    <m/>
  </r>
  <r>
    <x v="1"/>
    <x v="0"/>
    <s v="D20v0"/>
    <d v="2019-01-09T08:56:43"/>
    <x v="1"/>
    <x v="0"/>
    <x v="0"/>
    <x v="4"/>
    <x v="2"/>
    <x v="1"/>
    <n v="3.5"/>
    <n v="1210"/>
    <s v="None"/>
    <n v="110"/>
    <n v="7.7799999999999994E-2"/>
    <n v="0"/>
    <m/>
    <m/>
    <m/>
    <m/>
    <m/>
    <m/>
    <m/>
    <m/>
    <m/>
    <s v="DEER:Res:HVAC_Eff_AC"/>
    <s v="Annual"/>
    <n v="20"/>
    <m/>
  </r>
  <r>
    <x v="1"/>
    <x v="0"/>
    <s v="D20v0"/>
    <d v="2019-01-09T08:56:43"/>
    <x v="1"/>
    <x v="0"/>
    <x v="0"/>
    <x v="4"/>
    <x v="3"/>
    <x v="1"/>
    <n v="3.5"/>
    <n v="1210"/>
    <s v="None"/>
    <n v="2.25"/>
    <n v="0"/>
    <n v="3.62"/>
    <m/>
    <m/>
    <m/>
    <m/>
    <m/>
    <m/>
    <m/>
    <m/>
    <m/>
    <s v="DEER:Res:HVAC_Eff_AC"/>
    <s v="Annual"/>
    <n v="20"/>
    <m/>
  </r>
  <r>
    <x v="1"/>
    <x v="0"/>
    <s v="D20v0"/>
    <d v="2019-01-09T08:56:43"/>
    <x v="1"/>
    <x v="0"/>
    <x v="0"/>
    <x v="4"/>
    <x v="0"/>
    <x v="0"/>
    <n v="3.5"/>
    <n v="1210"/>
    <s v="None"/>
    <n v="73.599999999999994"/>
    <n v="7.1800000000000003E-2"/>
    <n v="3.51"/>
    <m/>
    <m/>
    <m/>
    <m/>
    <m/>
    <m/>
    <m/>
    <m/>
    <m/>
    <s v="DEER:Res:HVAC_Eff_AC"/>
    <s v="Annual"/>
    <n v="20"/>
    <m/>
  </r>
  <r>
    <x v="1"/>
    <x v="0"/>
    <s v="D20v0"/>
    <d v="2019-01-09T08:56:43"/>
    <x v="1"/>
    <x v="0"/>
    <x v="0"/>
    <x v="12"/>
    <x v="1"/>
    <x v="1"/>
    <n v="3.5"/>
    <n v="1220"/>
    <s v="None"/>
    <n v="80.900000000000006"/>
    <n v="8.0100000000000005E-2"/>
    <n v="5.0999999999999996"/>
    <m/>
    <m/>
    <m/>
    <m/>
    <m/>
    <m/>
    <m/>
    <m/>
    <m/>
    <s v="DEER:Res:HVAC_Eff_AC"/>
    <s v="Annual"/>
    <n v="20"/>
    <m/>
  </r>
  <r>
    <x v="1"/>
    <x v="0"/>
    <s v="D20v0"/>
    <d v="2019-01-09T08:56:43"/>
    <x v="1"/>
    <x v="0"/>
    <x v="0"/>
    <x v="12"/>
    <x v="2"/>
    <x v="1"/>
    <n v="3.5"/>
    <n v="1220"/>
    <s v="None"/>
    <n v="141"/>
    <n v="8.5300000000000001E-2"/>
    <n v="0"/>
    <m/>
    <m/>
    <m/>
    <m/>
    <m/>
    <m/>
    <m/>
    <m/>
    <m/>
    <s v="DEER:Res:HVAC_Eff_AC"/>
    <s v="Annual"/>
    <n v="20"/>
    <m/>
  </r>
  <r>
    <x v="1"/>
    <x v="0"/>
    <s v="D20v0"/>
    <d v="2019-01-09T08:56:43"/>
    <x v="1"/>
    <x v="0"/>
    <x v="0"/>
    <x v="12"/>
    <x v="3"/>
    <x v="1"/>
    <n v="3.5"/>
    <n v="1220"/>
    <s v="None"/>
    <n v="2.8"/>
    <n v="0"/>
    <n v="4.47"/>
    <m/>
    <m/>
    <m/>
    <m/>
    <m/>
    <m/>
    <m/>
    <m/>
    <m/>
    <s v="DEER:Res:HVAC_Eff_AC"/>
    <s v="Annual"/>
    <n v="20"/>
    <m/>
  </r>
  <r>
    <x v="1"/>
    <x v="0"/>
    <s v="D20v0"/>
    <d v="2019-01-09T08:56:43"/>
    <x v="1"/>
    <x v="0"/>
    <x v="0"/>
    <x v="12"/>
    <x v="0"/>
    <x v="0"/>
    <n v="3.5"/>
    <n v="1220"/>
    <s v="None"/>
    <n v="83.7"/>
    <n v="7.6300000000000007E-2"/>
    <n v="4.46"/>
    <m/>
    <m/>
    <m/>
    <m/>
    <m/>
    <m/>
    <m/>
    <m/>
    <m/>
    <s v="DEER:Res:HVAC_Eff_AC"/>
    <s v="Annual"/>
    <n v="20"/>
    <m/>
  </r>
  <r>
    <x v="1"/>
    <x v="0"/>
    <s v="D20v0"/>
    <d v="2019-01-09T08:56:43"/>
    <x v="1"/>
    <x v="0"/>
    <x v="0"/>
    <x v="13"/>
    <x v="1"/>
    <x v="1"/>
    <n v="3.5"/>
    <n v="1220"/>
    <s v="None"/>
    <n v="107"/>
    <n v="7.85E-2"/>
    <n v="1.72"/>
    <m/>
    <m/>
    <m/>
    <m/>
    <m/>
    <m/>
    <m/>
    <m/>
    <m/>
    <s v="DEER:Res:HVAC_Eff_AC"/>
    <s v="Annual"/>
    <n v="20"/>
    <m/>
  </r>
  <r>
    <x v="1"/>
    <x v="0"/>
    <s v="D20v0"/>
    <d v="2019-01-09T08:56:43"/>
    <x v="1"/>
    <x v="0"/>
    <x v="0"/>
    <x v="13"/>
    <x v="2"/>
    <x v="1"/>
    <n v="3.5"/>
    <n v="1220"/>
    <s v="None"/>
    <n v="124"/>
    <n v="8.1699999999999995E-2"/>
    <n v="0"/>
    <m/>
    <m/>
    <m/>
    <m/>
    <m/>
    <m/>
    <m/>
    <m/>
    <m/>
    <s v="DEER:Res:HVAC_Eff_AC"/>
    <s v="Annual"/>
    <n v="20"/>
    <m/>
  </r>
  <r>
    <x v="1"/>
    <x v="0"/>
    <s v="D20v0"/>
    <d v="2019-01-09T08:56:43"/>
    <x v="1"/>
    <x v="0"/>
    <x v="0"/>
    <x v="13"/>
    <x v="3"/>
    <x v="1"/>
    <n v="3.5"/>
    <n v="1220"/>
    <s v="None"/>
    <n v="0.97299999999999998"/>
    <n v="0"/>
    <n v="1.53"/>
    <m/>
    <m/>
    <m/>
    <m/>
    <m/>
    <m/>
    <m/>
    <m/>
    <m/>
    <s v="DEER:Res:HVAC_Eff_AC"/>
    <s v="Annual"/>
    <n v="20"/>
    <m/>
  </r>
  <r>
    <x v="1"/>
    <x v="0"/>
    <s v="D20v0"/>
    <d v="2019-01-09T08:56:43"/>
    <x v="1"/>
    <x v="0"/>
    <x v="0"/>
    <x v="13"/>
    <x v="0"/>
    <x v="0"/>
    <n v="3.5"/>
    <n v="1220"/>
    <s v="None"/>
    <n v="110"/>
    <n v="7.8899999999999998E-2"/>
    <n v="1.5"/>
    <m/>
    <m/>
    <m/>
    <m/>
    <m/>
    <m/>
    <m/>
    <m/>
    <m/>
    <s v="DEER:Res:HVAC_Eff_AC"/>
    <s v="Annual"/>
    <n v="20"/>
    <m/>
  </r>
  <r>
    <x v="1"/>
    <x v="0"/>
    <s v="D20v0"/>
    <d v="2019-01-09T08:56:43"/>
    <x v="1"/>
    <x v="0"/>
    <x v="0"/>
    <x v="5"/>
    <x v="1"/>
    <x v="1"/>
    <n v="3.5"/>
    <n v="1230"/>
    <s v="None"/>
    <n v="31.2"/>
    <n v="3.8699999999999998E-2"/>
    <n v="10.6"/>
    <m/>
    <m/>
    <m/>
    <m/>
    <m/>
    <m/>
    <m/>
    <m/>
    <m/>
    <s v="DEER:Res:HVAC_Eff_AC"/>
    <s v="Annual"/>
    <n v="20"/>
    <m/>
  </r>
  <r>
    <x v="1"/>
    <x v="0"/>
    <s v="D20v0"/>
    <d v="2019-01-09T08:56:43"/>
    <x v="1"/>
    <x v="0"/>
    <x v="0"/>
    <x v="5"/>
    <x v="2"/>
    <x v="1"/>
    <n v="3.5"/>
    <n v="1230"/>
    <s v="None"/>
    <n v="161"/>
    <n v="4.3299999999999998E-2"/>
    <n v="0"/>
    <m/>
    <m/>
    <m/>
    <m/>
    <m/>
    <m/>
    <m/>
    <m/>
    <m/>
    <s v="DEER:Res:HVAC_Eff_AC"/>
    <s v="Annual"/>
    <n v="20"/>
    <m/>
  </r>
  <r>
    <x v="1"/>
    <x v="0"/>
    <s v="D20v0"/>
    <d v="2019-01-09T08:56:43"/>
    <x v="1"/>
    <x v="0"/>
    <x v="0"/>
    <x v="5"/>
    <x v="3"/>
    <x v="1"/>
    <n v="3.5"/>
    <n v="1230"/>
    <s v="None"/>
    <n v="5.84"/>
    <n v="0"/>
    <n v="9.27"/>
    <m/>
    <m/>
    <m/>
    <m/>
    <m/>
    <m/>
    <m/>
    <m/>
    <m/>
    <s v="DEER:Res:HVAC_Eff_AC"/>
    <s v="Annual"/>
    <n v="20"/>
    <m/>
  </r>
  <r>
    <x v="1"/>
    <x v="0"/>
    <s v="D20v0"/>
    <d v="2019-01-09T08:56:43"/>
    <x v="1"/>
    <x v="0"/>
    <x v="0"/>
    <x v="5"/>
    <x v="0"/>
    <x v="0"/>
    <n v="3.5"/>
    <n v="1230"/>
    <s v="None"/>
    <n v="47.4"/>
    <n v="3.9300000000000002E-2"/>
    <n v="9.2799999999999994"/>
    <m/>
    <m/>
    <m/>
    <m/>
    <m/>
    <m/>
    <m/>
    <m/>
    <m/>
    <s v="DEER:Res:HVAC_Eff_AC"/>
    <s v="Annual"/>
    <n v="20"/>
    <m/>
  </r>
  <r>
    <x v="1"/>
    <x v="0"/>
    <s v="D20v0"/>
    <d v="2019-01-09T08:56:43"/>
    <x v="1"/>
    <x v="0"/>
    <x v="0"/>
    <x v="6"/>
    <x v="1"/>
    <x v="1"/>
    <n v="3.5"/>
    <n v="1220"/>
    <s v="None"/>
    <n v="47.2"/>
    <n v="6.3299999999999995E-2"/>
    <n v="3.39"/>
    <m/>
    <m/>
    <m/>
    <m/>
    <m/>
    <m/>
    <m/>
    <m/>
    <m/>
    <s v="DEER:Res:HVAC_Eff_AC"/>
    <s v="Annual"/>
    <n v="20"/>
    <m/>
  </r>
  <r>
    <x v="1"/>
    <x v="0"/>
    <s v="D20v0"/>
    <d v="2019-01-09T08:56:43"/>
    <x v="1"/>
    <x v="0"/>
    <x v="0"/>
    <x v="6"/>
    <x v="2"/>
    <x v="1"/>
    <n v="3.5"/>
    <n v="1220"/>
    <s v="None"/>
    <n v="84.4"/>
    <n v="6.9500000000000006E-2"/>
    <n v="0"/>
    <m/>
    <m/>
    <m/>
    <m/>
    <m/>
    <m/>
    <m/>
    <m/>
    <m/>
    <s v="DEER:Res:HVAC_Eff_AC"/>
    <s v="Annual"/>
    <n v="20"/>
    <m/>
  </r>
  <r>
    <x v="1"/>
    <x v="0"/>
    <s v="D20v0"/>
    <d v="2019-01-09T08:56:43"/>
    <x v="1"/>
    <x v="0"/>
    <x v="0"/>
    <x v="6"/>
    <x v="3"/>
    <x v="1"/>
    <n v="3.5"/>
    <n v="1220"/>
    <s v="None"/>
    <n v="1.89"/>
    <n v="0"/>
    <n v="3.02"/>
    <m/>
    <m/>
    <m/>
    <m/>
    <m/>
    <m/>
    <m/>
    <m/>
    <m/>
    <s v="DEER:Res:HVAC_Eff_AC"/>
    <s v="Annual"/>
    <n v="20"/>
    <m/>
  </r>
  <r>
    <x v="1"/>
    <x v="0"/>
    <s v="D20v0"/>
    <d v="2019-01-09T08:56:43"/>
    <x v="1"/>
    <x v="0"/>
    <x v="0"/>
    <x v="6"/>
    <x v="0"/>
    <x v="0"/>
    <n v="3.5"/>
    <n v="1220"/>
    <s v="None"/>
    <n v="46.5"/>
    <n v="5.5300000000000002E-2"/>
    <n v="2.98"/>
    <m/>
    <m/>
    <m/>
    <m/>
    <m/>
    <m/>
    <m/>
    <m/>
    <m/>
    <s v="DEER:Res:HVAC_Eff_AC"/>
    <s v="Annual"/>
    <n v="20"/>
    <m/>
  </r>
  <r>
    <x v="1"/>
    <x v="0"/>
    <s v="D20v0"/>
    <d v="2019-01-09T08:56:43"/>
    <x v="1"/>
    <x v="1"/>
    <x v="0"/>
    <x v="1"/>
    <x v="1"/>
    <x v="1"/>
    <n v="1.48"/>
    <n v="1070"/>
    <s v="None"/>
    <n v="1.03"/>
    <n v="6.8000000000000005E-4"/>
    <n v="1.07"/>
    <m/>
    <m/>
    <m/>
    <m/>
    <m/>
    <m/>
    <m/>
    <m/>
    <m/>
    <s v="DEER:Res:HVAC_Eff_AC"/>
    <s v="Annual"/>
    <n v="20"/>
    <m/>
  </r>
  <r>
    <x v="1"/>
    <x v="0"/>
    <s v="D20v0"/>
    <d v="2019-01-09T08:56:43"/>
    <x v="1"/>
    <x v="1"/>
    <x v="0"/>
    <x v="1"/>
    <x v="2"/>
    <x v="1"/>
    <n v="1.48"/>
    <n v="1070"/>
    <s v="None"/>
    <n v="10.5"/>
    <n v="0"/>
    <n v="0"/>
    <m/>
    <m/>
    <m/>
    <m/>
    <m/>
    <m/>
    <m/>
    <m/>
    <m/>
    <s v="DEER:Res:HVAC_Eff_AC"/>
    <s v="Annual"/>
    <n v="20"/>
    <m/>
  </r>
  <r>
    <x v="1"/>
    <x v="0"/>
    <s v="D20v0"/>
    <d v="2019-01-09T08:56:43"/>
    <x v="1"/>
    <x v="1"/>
    <x v="0"/>
    <x v="1"/>
    <x v="3"/>
    <x v="1"/>
    <n v="1.48"/>
    <n v="1070"/>
    <s v="None"/>
    <n v="0.83799999999999997"/>
    <n v="0"/>
    <n v="1.03"/>
    <m/>
    <m/>
    <m/>
    <m/>
    <m/>
    <m/>
    <m/>
    <m/>
    <m/>
    <s v="DEER:Res:HVAC_Eff_AC"/>
    <s v="Annual"/>
    <n v="20"/>
    <m/>
  </r>
  <r>
    <x v="1"/>
    <x v="0"/>
    <s v="D20v0"/>
    <d v="2019-01-09T08:56:43"/>
    <x v="1"/>
    <x v="1"/>
    <x v="0"/>
    <x v="1"/>
    <x v="0"/>
    <x v="0"/>
    <n v="1.48"/>
    <n v="1070"/>
    <s v="None"/>
    <n v="0.83799999999999997"/>
    <n v="0"/>
    <n v="1.03"/>
    <m/>
    <m/>
    <m/>
    <m/>
    <m/>
    <m/>
    <m/>
    <m/>
    <m/>
    <s v="DEER:Res:HVAC_Eff_AC"/>
    <s v="Annual"/>
    <n v="20"/>
    <m/>
  </r>
  <r>
    <x v="1"/>
    <x v="0"/>
    <s v="D20v0"/>
    <d v="2019-01-09T08:56:43"/>
    <x v="1"/>
    <x v="1"/>
    <x v="0"/>
    <x v="8"/>
    <x v="1"/>
    <x v="1"/>
    <n v="1.59"/>
    <n v="1130"/>
    <s v="None"/>
    <n v="3.22"/>
    <n v="5.1000000000000004E-3"/>
    <n v="0.56100000000000005"/>
    <m/>
    <m/>
    <m/>
    <m/>
    <m/>
    <m/>
    <m/>
    <m/>
    <m/>
    <s v="DEER:Res:HVAC_Eff_AC"/>
    <s v="Annual"/>
    <n v="20"/>
    <m/>
  </r>
  <r>
    <x v="1"/>
    <x v="0"/>
    <s v="D20v0"/>
    <d v="2019-01-09T08:56:43"/>
    <x v="1"/>
    <x v="1"/>
    <x v="0"/>
    <x v="8"/>
    <x v="2"/>
    <x v="1"/>
    <n v="1.59"/>
    <n v="1130"/>
    <s v="None"/>
    <n v="7.94"/>
    <n v="5.28E-3"/>
    <n v="0"/>
    <m/>
    <m/>
    <m/>
    <m/>
    <m/>
    <m/>
    <m/>
    <m/>
    <m/>
    <s v="DEER:Res:HVAC_Eff_AC"/>
    <s v="Annual"/>
    <n v="20"/>
    <m/>
  </r>
  <r>
    <x v="1"/>
    <x v="0"/>
    <s v="D20v0"/>
    <d v="2019-01-09T08:56:43"/>
    <x v="1"/>
    <x v="1"/>
    <x v="0"/>
    <x v="8"/>
    <x v="3"/>
    <x v="1"/>
    <n v="1.59"/>
    <n v="1130"/>
    <s v="None"/>
    <n v="0.43"/>
    <n v="0"/>
    <n v="0.53900000000000003"/>
    <m/>
    <m/>
    <m/>
    <m/>
    <m/>
    <m/>
    <m/>
    <m/>
    <m/>
    <s v="DEER:Res:HVAC_Eff_AC"/>
    <s v="Annual"/>
    <n v="20"/>
    <m/>
  </r>
  <r>
    <x v="1"/>
    <x v="0"/>
    <s v="D20v0"/>
    <d v="2019-01-09T08:56:43"/>
    <x v="1"/>
    <x v="1"/>
    <x v="0"/>
    <x v="8"/>
    <x v="0"/>
    <x v="0"/>
    <n v="1.59"/>
    <n v="1130"/>
    <s v="None"/>
    <n v="1.69"/>
    <n v="1.9E-3"/>
    <n v="0.52100000000000002"/>
    <m/>
    <m/>
    <m/>
    <m/>
    <m/>
    <m/>
    <m/>
    <m/>
    <m/>
    <s v="DEER:Res:HVAC_Eff_AC"/>
    <s v="Annual"/>
    <n v="20"/>
    <m/>
  </r>
  <r>
    <x v="1"/>
    <x v="0"/>
    <s v="D20v0"/>
    <d v="2019-01-09T08:56:43"/>
    <x v="1"/>
    <x v="1"/>
    <x v="0"/>
    <x v="9"/>
    <x v="1"/>
    <x v="1"/>
    <n v="1.47"/>
    <n v="1150"/>
    <s v="None"/>
    <n v="4.82"/>
    <n v="5.4900000000000001E-3"/>
    <n v="0.52900000000000003"/>
    <m/>
    <m/>
    <m/>
    <m/>
    <m/>
    <m/>
    <m/>
    <m/>
    <m/>
    <s v="DEER:Res:HVAC_Eff_AC"/>
    <s v="Annual"/>
    <n v="20"/>
    <m/>
  </r>
  <r>
    <x v="1"/>
    <x v="0"/>
    <s v="D20v0"/>
    <d v="2019-01-09T08:56:43"/>
    <x v="1"/>
    <x v="1"/>
    <x v="0"/>
    <x v="9"/>
    <x v="2"/>
    <x v="1"/>
    <n v="1.47"/>
    <n v="1150"/>
    <s v="None"/>
    <n v="9.17"/>
    <n v="5.4900000000000001E-3"/>
    <n v="0"/>
    <m/>
    <m/>
    <m/>
    <m/>
    <m/>
    <m/>
    <m/>
    <m/>
    <m/>
    <s v="DEER:Res:HVAC_Eff_AC"/>
    <s v="Annual"/>
    <n v="20"/>
    <m/>
  </r>
  <r>
    <x v="1"/>
    <x v="0"/>
    <s v="D20v0"/>
    <d v="2019-01-09T08:56:43"/>
    <x v="1"/>
    <x v="1"/>
    <x v="0"/>
    <x v="9"/>
    <x v="3"/>
    <x v="1"/>
    <n v="1.47"/>
    <n v="1150"/>
    <s v="None"/>
    <n v="0.41299999999999998"/>
    <n v="0"/>
    <n v="0.50700000000000001"/>
    <m/>
    <m/>
    <m/>
    <m/>
    <m/>
    <m/>
    <m/>
    <m/>
    <m/>
    <s v="DEER:Res:HVAC_Eff_AC"/>
    <s v="Annual"/>
    <n v="20"/>
    <m/>
  </r>
  <r>
    <x v="1"/>
    <x v="0"/>
    <s v="D20v0"/>
    <d v="2019-01-09T08:56:43"/>
    <x v="1"/>
    <x v="1"/>
    <x v="0"/>
    <x v="9"/>
    <x v="0"/>
    <x v="0"/>
    <n v="1.47"/>
    <n v="1150"/>
    <s v="None"/>
    <n v="3.14"/>
    <n v="3.0300000000000001E-3"/>
    <n v="0.48199999999999998"/>
    <m/>
    <m/>
    <m/>
    <m/>
    <m/>
    <m/>
    <m/>
    <m/>
    <m/>
    <s v="DEER:Res:HVAC_Eff_AC"/>
    <s v="Annual"/>
    <n v="20"/>
    <m/>
  </r>
  <r>
    <x v="1"/>
    <x v="0"/>
    <s v="D20v0"/>
    <d v="2019-01-09T08:56:43"/>
    <x v="1"/>
    <x v="1"/>
    <x v="0"/>
    <x v="10"/>
    <x v="1"/>
    <x v="1"/>
    <n v="1.86"/>
    <n v="1290"/>
    <s v="None"/>
    <n v="7.05"/>
    <n v="8.3300000000000006E-3"/>
    <n v="0.67100000000000004"/>
    <m/>
    <m/>
    <m/>
    <m/>
    <m/>
    <m/>
    <m/>
    <m/>
    <m/>
    <s v="DEER:Res:HVAC_Eff_AC"/>
    <s v="Annual"/>
    <n v="20"/>
    <m/>
  </r>
  <r>
    <x v="1"/>
    <x v="0"/>
    <s v="D20v0"/>
    <d v="2019-01-09T08:56:43"/>
    <x v="1"/>
    <x v="1"/>
    <x v="0"/>
    <x v="10"/>
    <x v="2"/>
    <x v="1"/>
    <n v="1.86"/>
    <n v="1290"/>
    <s v="None"/>
    <n v="12.5"/>
    <n v="8.3899999999999999E-3"/>
    <n v="0"/>
    <m/>
    <m/>
    <m/>
    <m/>
    <m/>
    <m/>
    <m/>
    <m/>
    <m/>
    <s v="DEER:Res:HVAC_Eff_AC"/>
    <s v="Annual"/>
    <n v="20"/>
    <m/>
  </r>
  <r>
    <x v="1"/>
    <x v="0"/>
    <s v="D20v0"/>
    <d v="2019-01-09T08:56:43"/>
    <x v="1"/>
    <x v="1"/>
    <x v="0"/>
    <x v="10"/>
    <x v="3"/>
    <x v="1"/>
    <n v="1.86"/>
    <n v="1290"/>
    <s v="None"/>
    <n v="0.48699999999999999"/>
    <n v="0"/>
    <n v="0.64400000000000002"/>
    <m/>
    <m/>
    <m/>
    <m/>
    <m/>
    <m/>
    <m/>
    <m/>
    <m/>
    <s v="DEER:Res:HVAC_Eff_AC"/>
    <s v="Annual"/>
    <n v="20"/>
    <m/>
  </r>
  <r>
    <x v="1"/>
    <x v="0"/>
    <s v="D20v0"/>
    <d v="2019-01-09T08:56:43"/>
    <x v="1"/>
    <x v="1"/>
    <x v="0"/>
    <x v="10"/>
    <x v="0"/>
    <x v="0"/>
    <n v="1.86"/>
    <n v="1290"/>
    <s v="None"/>
    <n v="6.28"/>
    <n v="6.6600000000000001E-3"/>
    <n v="0.59799999999999998"/>
    <m/>
    <m/>
    <m/>
    <m/>
    <m/>
    <m/>
    <m/>
    <m/>
    <m/>
    <s v="DEER:Res:HVAC_Eff_AC"/>
    <s v="Annual"/>
    <n v="20"/>
    <m/>
  </r>
  <r>
    <x v="1"/>
    <x v="0"/>
    <s v="D20v0"/>
    <d v="2019-01-09T08:56:43"/>
    <x v="1"/>
    <x v="1"/>
    <x v="0"/>
    <x v="13"/>
    <x v="2"/>
    <x v="1"/>
    <n v="2.42"/>
    <n v="1390"/>
    <s v="None"/>
    <n v="18.2"/>
    <n v="9.11E-3"/>
    <n v="0"/>
    <m/>
    <m/>
    <m/>
    <m/>
    <m/>
    <m/>
    <m/>
    <m/>
    <m/>
    <s v="DEER:Res:HVAC_Eff_AC"/>
    <s v="Annual"/>
    <n v="20"/>
    <m/>
  </r>
  <r>
    <x v="1"/>
    <x v="0"/>
    <s v="D20v0"/>
    <d v="2019-01-09T08:56:43"/>
    <x v="1"/>
    <x v="1"/>
    <x v="0"/>
    <x v="13"/>
    <x v="3"/>
    <x v="1"/>
    <n v="2.42"/>
    <n v="1390"/>
    <s v="None"/>
    <n v="0.23899999999999999"/>
    <n v="0"/>
    <n v="0.32700000000000001"/>
    <m/>
    <m/>
    <m/>
    <m/>
    <m/>
    <m/>
    <m/>
    <m/>
    <m/>
    <s v="DEER:Res:HVAC_Eff_AC"/>
    <s v="Annual"/>
    <n v="20"/>
    <m/>
  </r>
  <r>
    <x v="1"/>
    <x v="0"/>
    <s v="D20v0"/>
    <d v="2019-01-09T08:56:43"/>
    <x v="1"/>
    <x v="1"/>
    <x v="0"/>
    <x v="13"/>
    <x v="0"/>
    <x v="0"/>
    <n v="2.42"/>
    <n v="1390"/>
    <s v="None"/>
    <n v="15.5"/>
    <n v="9.0200000000000002E-3"/>
    <n v="0.29699999999999999"/>
    <m/>
    <m/>
    <m/>
    <m/>
    <m/>
    <m/>
    <m/>
    <m/>
    <m/>
    <s v="DEER:Res:HVAC_Eff_AC"/>
    <s v="Annual"/>
    <n v="20"/>
    <m/>
  </r>
  <r>
    <x v="1"/>
    <x v="0"/>
    <s v="D20v0"/>
    <d v="2019-01-09T08:56:43"/>
    <x v="1"/>
    <x v="1"/>
    <x v="0"/>
    <x v="5"/>
    <x v="1"/>
    <x v="1"/>
    <n v="1.46"/>
    <n v="1110"/>
    <s v="None"/>
    <n v="5.84"/>
    <n v="5.8199999999999997E-3"/>
    <n v="1.71"/>
    <m/>
    <m/>
    <m/>
    <m/>
    <m/>
    <m/>
    <m/>
    <m/>
    <m/>
    <s v="DEER:Res:HVAC_Eff_AC"/>
    <s v="Annual"/>
    <n v="20"/>
    <m/>
  </r>
  <r>
    <x v="1"/>
    <x v="0"/>
    <s v="D20v0"/>
    <d v="2019-01-09T08:56:43"/>
    <x v="1"/>
    <x v="1"/>
    <x v="0"/>
    <x v="5"/>
    <x v="2"/>
    <x v="1"/>
    <n v="1.46"/>
    <n v="1110"/>
    <s v="None"/>
    <n v="28.9"/>
    <n v="6.5199999999999998E-3"/>
    <n v="0"/>
    <m/>
    <m/>
    <m/>
    <m/>
    <m/>
    <m/>
    <m/>
    <m/>
    <m/>
    <s v="DEER:Res:HVAC_Eff_AC"/>
    <s v="Annual"/>
    <n v="20"/>
    <m/>
  </r>
  <r>
    <x v="1"/>
    <x v="0"/>
    <s v="D20v0"/>
    <d v="2019-01-09T08:56:43"/>
    <x v="1"/>
    <x v="1"/>
    <x v="0"/>
    <x v="5"/>
    <x v="3"/>
    <x v="1"/>
    <n v="1.46"/>
    <n v="1110"/>
    <s v="None"/>
    <n v="1.35"/>
    <n v="0"/>
    <n v="1.64"/>
    <m/>
    <m/>
    <m/>
    <m/>
    <m/>
    <m/>
    <m/>
    <m/>
    <m/>
    <s v="DEER:Res:HVAC_Eff_AC"/>
    <s v="Annual"/>
    <n v="20"/>
    <m/>
  </r>
  <r>
    <x v="1"/>
    <x v="0"/>
    <s v="D20v0"/>
    <d v="2019-01-09T08:56:43"/>
    <x v="1"/>
    <x v="1"/>
    <x v="0"/>
    <x v="5"/>
    <x v="0"/>
    <x v="0"/>
    <n v="1.46"/>
    <n v="1110"/>
    <s v="None"/>
    <n v="7.07"/>
    <n v="4.5700000000000003E-3"/>
    <n v="1.53"/>
    <m/>
    <m/>
    <m/>
    <m/>
    <m/>
    <m/>
    <m/>
    <m/>
    <m/>
    <s v="DEER:Res:HVAC_Eff_AC"/>
    <s v="Annual"/>
    <n v="20"/>
    <m/>
  </r>
  <r>
    <x v="1"/>
    <x v="0"/>
    <s v="D20v0"/>
    <d v="2019-01-09T08:56:43"/>
    <x v="1"/>
    <x v="1"/>
    <x v="0"/>
    <x v="6"/>
    <x v="1"/>
    <x v="1"/>
    <n v="1.71"/>
    <n v="1200"/>
    <s v="None"/>
    <n v="5.45"/>
    <n v="6.4200000000000004E-3"/>
    <n v="0.60899999999999999"/>
    <m/>
    <m/>
    <m/>
    <m/>
    <m/>
    <m/>
    <m/>
    <m/>
    <m/>
    <s v="DEER:Res:HVAC_Eff_AC"/>
    <s v="Annual"/>
    <n v="20"/>
    <m/>
  </r>
  <r>
    <x v="1"/>
    <x v="0"/>
    <s v="D20v0"/>
    <d v="2019-01-09T08:56:43"/>
    <x v="1"/>
    <x v="1"/>
    <x v="0"/>
    <x v="6"/>
    <x v="2"/>
    <x v="1"/>
    <n v="1.71"/>
    <n v="1200"/>
    <s v="None"/>
    <n v="10.7"/>
    <n v="6.5199999999999998E-3"/>
    <n v="0"/>
    <m/>
    <m/>
    <m/>
    <m/>
    <m/>
    <m/>
    <m/>
    <m/>
    <m/>
    <s v="DEER:Res:HVAC_Eff_AC"/>
    <s v="Annual"/>
    <n v="20"/>
    <m/>
  </r>
  <r>
    <x v="1"/>
    <x v="0"/>
    <s v="D20v0"/>
    <d v="2019-01-09T08:56:43"/>
    <x v="1"/>
    <x v="1"/>
    <x v="0"/>
    <x v="6"/>
    <x v="3"/>
    <x v="1"/>
    <n v="1.71"/>
    <n v="1200"/>
    <s v="None"/>
    <n v="0.45700000000000002"/>
    <n v="0"/>
    <n v="0.58499999999999996"/>
    <m/>
    <m/>
    <m/>
    <m/>
    <m/>
    <m/>
    <m/>
    <m/>
    <m/>
    <s v="DEER:Res:HVAC_Eff_AC"/>
    <s v="Annual"/>
    <n v="20"/>
    <m/>
  </r>
  <r>
    <x v="1"/>
    <x v="0"/>
    <s v="D20v0"/>
    <d v="2019-01-09T08:56:43"/>
    <x v="1"/>
    <x v="1"/>
    <x v="0"/>
    <x v="6"/>
    <x v="0"/>
    <x v="0"/>
    <n v="1.71"/>
    <n v="1200"/>
    <s v="None"/>
    <n v="4.41"/>
    <n v="4.2199999999999998E-3"/>
    <n v="0.55200000000000005"/>
    <m/>
    <m/>
    <m/>
    <m/>
    <m/>
    <m/>
    <m/>
    <m/>
    <m/>
    <s v="DEER:Res:HVAC_Eff_AC"/>
    <s v="Annual"/>
    <n v="20"/>
    <m/>
  </r>
  <r>
    <x v="1"/>
    <x v="0"/>
    <s v="D20v0"/>
    <d v="2019-01-09T08:56:43"/>
    <x v="1"/>
    <x v="2"/>
    <x v="0"/>
    <x v="1"/>
    <x v="1"/>
    <x v="1"/>
    <n v="2.8"/>
    <n v="1490"/>
    <s v="None"/>
    <n v="3.4"/>
    <n v="8.0000000000000002E-3"/>
    <n v="3.7"/>
    <m/>
    <m/>
    <m/>
    <m/>
    <m/>
    <m/>
    <m/>
    <m/>
    <m/>
    <s v="DEER:Res:HVAC_Eff_AC"/>
    <s v="Annual"/>
    <n v="20"/>
    <m/>
  </r>
  <r>
    <x v="1"/>
    <x v="0"/>
    <s v="D20v0"/>
    <d v="2019-01-09T08:56:43"/>
    <x v="1"/>
    <x v="2"/>
    <x v="0"/>
    <x v="1"/>
    <x v="2"/>
    <x v="1"/>
    <n v="2.8"/>
    <n v="1490"/>
    <s v="None"/>
    <n v="36.6"/>
    <n v="8.0000000000000002E-3"/>
    <n v="0"/>
    <m/>
    <m/>
    <m/>
    <m/>
    <m/>
    <m/>
    <m/>
    <m/>
    <m/>
    <s v="DEER:Res:HVAC_Eff_AC"/>
    <s v="Annual"/>
    <n v="20"/>
    <m/>
  </r>
  <r>
    <x v="1"/>
    <x v="0"/>
    <s v="D20v0"/>
    <d v="2019-01-09T08:56:43"/>
    <x v="1"/>
    <x v="2"/>
    <x v="0"/>
    <x v="1"/>
    <x v="3"/>
    <x v="1"/>
    <n v="2.8"/>
    <n v="1490"/>
    <s v="None"/>
    <n v="2.4"/>
    <n v="0"/>
    <n v="3.62"/>
    <m/>
    <m/>
    <m/>
    <m/>
    <m/>
    <m/>
    <m/>
    <m/>
    <m/>
    <s v="DEER:Res:HVAC_Eff_AC"/>
    <s v="Annual"/>
    <n v="20"/>
    <m/>
  </r>
  <r>
    <x v="1"/>
    <x v="0"/>
    <s v="D20v0"/>
    <d v="2019-01-09T08:56:43"/>
    <x v="1"/>
    <x v="2"/>
    <x v="0"/>
    <x v="1"/>
    <x v="0"/>
    <x v="0"/>
    <n v="2.8"/>
    <n v="1490"/>
    <s v="None"/>
    <n v="3.5"/>
    <n v="3.0000000000000001E-3"/>
    <n v="3.57"/>
    <m/>
    <m/>
    <m/>
    <m/>
    <m/>
    <m/>
    <m/>
    <m/>
    <m/>
    <s v="DEER:Res:HVAC_Eff_AC"/>
    <s v="Annual"/>
    <n v="20"/>
    <m/>
  </r>
  <r>
    <x v="1"/>
    <x v="0"/>
    <s v="D20v0"/>
    <d v="2019-01-09T08:56:43"/>
    <x v="1"/>
    <x v="2"/>
    <x v="0"/>
    <x v="8"/>
    <x v="1"/>
    <x v="1"/>
    <n v="2.5"/>
    <n v="1400"/>
    <s v="None"/>
    <n v="6.5"/>
    <n v="1.7000000000000001E-2"/>
    <n v="1.17"/>
    <m/>
    <m/>
    <m/>
    <m/>
    <m/>
    <m/>
    <m/>
    <m/>
    <m/>
    <s v="DEER:Res:HVAC_Eff_AC"/>
    <s v="Annual"/>
    <n v="20"/>
    <m/>
  </r>
  <r>
    <x v="1"/>
    <x v="0"/>
    <s v="D20v0"/>
    <d v="2019-01-09T08:56:43"/>
    <x v="1"/>
    <x v="2"/>
    <x v="0"/>
    <x v="8"/>
    <x v="2"/>
    <x v="1"/>
    <n v="2.5"/>
    <n v="1400"/>
    <s v="None"/>
    <n v="16.600000000000001"/>
    <n v="1.7999999999999999E-2"/>
    <n v="0"/>
    <m/>
    <m/>
    <m/>
    <m/>
    <m/>
    <m/>
    <m/>
    <m/>
    <m/>
    <s v="DEER:Res:HVAC_Eff_AC"/>
    <s v="Annual"/>
    <n v="20"/>
    <m/>
  </r>
  <r>
    <x v="1"/>
    <x v="0"/>
    <s v="D20v0"/>
    <d v="2019-01-09T08:56:43"/>
    <x v="1"/>
    <x v="2"/>
    <x v="0"/>
    <x v="6"/>
    <x v="0"/>
    <x v="0"/>
    <n v="3"/>
    <n v="1540"/>
    <s v="None"/>
    <n v="14.6"/>
    <n v="2.1000000000000001E-2"/>
    <n v="1.76"/>
    <m/>
    <m/>
    <m/>
    <m/>
    <m/>
    <m/>
    <m/>
    <m/>
    <m/>
    <s v="DEER:Res:HVAC_Eff_AC"/>
    <s v="Annual"/>
    <n v="20"/>
    <m/>
  </r>
  <r>
    <x v="1"/>
    <x v="0"/>
    <s v="D20v0"/>
    <d v="2019-01-09T08:56:43"/>
    <x v="1"/>
    <x v="3"/>
    <x v="0"/>
    <x v="1"/>
    <x v="1"/>
    <x v="1"/>
    <n v="3.23"/>
    <n v="1640"/>
    <s v="None"/>
    <n v="4.26"/>
    <n v="0.01"/>
    <n v="4.66"/>
    <m/>
    <m/>
    <m/>
    <m/>
    <m/>
    <m/>
    <m/>
    <m/>
    <m/>
    <s v="DEER:Res:HVAC_Eff_AC"/>
    <s v="Annual"/>
    <n v="20"/>
    <m/>
  </r>
  <r>
    <x v="1"/>
    <x v="0"/>
    <s v="D20v0"/>
    <d v="2019-01-09T08:56:43"/>
    <x v="1"/>
    <x v="3"/>
    <x v="0"/>
    <x v="1"/>
    <x v="2"/>
    <x v="1"/>
    <n v="3.23"/>
    <n v="1640"/>
    <s v="None"/>
    <n v="46.1"/>
    <n v="1.09E-2"/>
    <n v="0"/>
    <m/>
    <m/>
    <m/>
    <m/>
    <m/>
    <m/>
    <m/>
    <m/>
    <m/>
    <s v="DEER:Res:HVAC_Eff_AC"/>
    <s v="Annual"/>
    <n v="20"/>
    <m/>
  </r>
  <r>
    <x v="1"/>
    <x v="0"/>
    <s v="D20v0"/>
    <d v="2019-01-09T08:56:43"/>
    <x v="1"/>
    <x v="3"/>
    <x v="0"/>
    <x v="1"/>
    <x v="3"/>
    <x v="1"/>
    <n v="3.23"/>
    <n v="1640"/>
    <s v="None"/>
    <n v="2.94"/>
    <n v="0"/>
    <n v="4.5599999999999996"/>
    <m/>
    <m/>
    <m/>
    <m/>
    <m/>
    <m/>
    <m/>
    <m/>
    <m/>
    <s v="DEER:Res:HVAC_Eff_AC"/>
    <s v="Annual"/>
    <n v="20"/>
    <m/>
  </r>
  <r>
    <x v="1"/>
    <x v="0"/>
    <s v="D20v0"/>
    <d v="2019-01-09T08:56:43"/>
    <x v="1"/>
    <x v="3"/>
    <x v="0"/>
    <x v="1"/>
    <x v="0"/>
    <x v="0"/>
    <n v="3.23"/>
    <n v="1640"/>
    <s v="None"/>
    <n v="4.4000000000000004"/>
    <n v="4.0800000000000003E-3"/>
    <n v="4.5"/>
    <m/>
    <m/>
    <m/>
    <m/>
    <m/>
    <m/>
    <m/>
    <m/>
    <m/>
    <s v="DEER:Res:HVAC_Eff_AC"/>
    <s v="Annual"/>
    <n v="20"/>
    <m/>
  </r>
  <r>
    <x v="1"/>
    <x v="0"/>
    <s v="D20v0"/>
    <d v="2019-01-09T08:56:43"/>
    <x v="1"/>
    <x v="3"/>
    <x v="0"/>
    <x v="8"/>
    <x v="1"/>
    <x v="1"/>
    <n v="3.32"/>
    <n v="1660"/>
    <s v="None"/>
    <n v="8.75"/>
    <n v="2.6499999999999999E-2"/>
    <n v="1.71"/>
    <m/>
    <m/>
    <m/>
    <m/>
    <m/>
    <m/>
    <m/>
    <m/>
    <m/>
    <s v="DEER:Res:HVAC_Eff_AC"/>
    <s v="Annual"/>
    <n v="20"/>
    <m/>
  </r>
  <r>
    <x v="1"/>
    <x v="0"/>
    <s v="D20v0"/>
    <d v="2019-01-09T08:56:43"/>
    <x v="1"/>
    <x v="3"/>
    <x v="0"/>
    <x v="8"/>
    <x v="2"/>
    <x v="1"/>
    <n v="3.32"/>
    <n v="1660"/>
    <s v="None"/>
    <n v="23.4"/>
    <n v="2.7699999999999999E-2"/>
    <n v="0"/>
    <m/>
    <m/>
    <m/>
    <m/>
    <m/>
    <m/>
    <m/>
    <m/>
    <m/>
    <s v="DEER:Res:HVAC_Eff_AC"/>
    <s v="Annual"/>
    <n v="20"/>
    <m/>
  </r>
  <r>
    <x v="1"/>
    <x v="0"/>
    <s v="D20v0"/>
    <d v="2019-01-09T08:56:43"/>
    <x v="1"/>
    <x v="3"/>
    <x v="0"/>
    <x v="8"/>
    <x v="3"/>
    <x v="1"/>
    <n v="3.32"/>
    <n v="1660"/>
    <s v="None"/>
    <n v="1.06"/>
    <n v="0"/>
    <n v="1.67"/>
    <m/>
    <m/>
    <m/>
    <m/>
    <m/>
    <m/>
    <m/>
    <m/>
    <m/>
    <s v="DEER:Res:HVAC_Eff_AC"/>
    <s v="Annual"/>
    <n v="20"/>
    <m/>
  </r>
  <r>
    <x v="1"/>
    <x v="0"/>
    <s v="D20v0"/>
    <d v="2019-01-09T08:56:43"/>
    <x v="1"/>
    <x v="3"/>
    <x v="0"/>
    <x v="8"/>
    <x v="0"/>
    <x v="0"/>
    <n v="3.32"/>
    <n v="1660"/>
    <s v="None"/>
    <n v="4.33"/>
    <n v="1.0200000000000001E-2"/>
    <n v="1.65"/>
    <m/>
    <m/>
    <m/>
    <m/>
    <m/>
    <m/>
    <m/>
    <m/>
    <m/>
    <s v="DEER:Res:HVAC_Eff_AC"/>
    <s v="Annual"/>
    <n v="20"/>
    <m/>
  </r>
  <r>
    <x v="1"/>
    <x v="0"/>
    <s v="D20v0"/>
    <d v="2019-01-09T08:56:43"/>
    <x v="1"/>
    <x v="3"/>
    <x v="0"/>
    <x v="9"/>
    <x v="1"/>
    <x v="1"/>
    <n v="3.07"/>
    <n v="1620"/>
    <s v="None"/>
    <n v="14.2"/>
    <n v="2.1000000000000001E-2"/>
    <n v="1.63"/>
    <m/>
    <m/>
    <m/>
    <m/>
    <m/>
    <m/>
    <m/>
    <m/>
    <m/>
    <s v="DEER:Res:HVAC_Eff_AC"/>
    <s v="Annual"/>
    <n v="20"/>
    <m/>
  </r>
  <r>
    <x v="1"/>
    <x v="0"/>
    <s v="D20v0"/>
    <d v="2019-01-09T08:56:43"/>
    <x v="1"/>
    <x v="3"/>
    <x v="0"/>
    <x v="9"/>
    <x v="2"/>
    <x v="1"/>
    <n v="3.07"/>
    <n v="1620"/>
    <s v="None"/>
    <n v="27.2"/>
    <n v="2.24E-2"/>
    <n v="0"/>
    <m/>
    <m/>
    <m/>
    <m/>
    <m/>
    <m/>
    <m/>
    <m/>
    <m/>
    <s v="DEER:Res:HVAC_Eff_AC"/>
    <s v="Annual"/>
    <n v="20"/>
    <m/>
  </r>
  <r>
    <x v="1"/>
    <x v="0"/>
    <s v="D20v0"/>
    <d v="2019-01-09T08:56:43"/>
    <x v="1"/>
    <x v="3"/>
    <x v="0"/>
    <x v="9"/>
    <x v="3"/>
    <x v="1"/>
    <n v="3.07"/>
    <n v="1620"/>
    <s v="None"/>
    <n v="1.03"/>
    <n v="0"/>
    <n v="1.6"/>
    <m/>
    <m/>
    <m/>
    <m/>
    <m/>
    <m/>
    <m/>
    <m/>
    <m/>
    <s v="DEER:Res:HVAC_Eff_AC"/>
    <s v="Annual"/>
    <n v="20"/>
    <m/>
  </r>
  <r>
    <x v="1"/>
    <x v="0"/>
    <s v="D20v0"/>
    <d v="2019-01-09T08:56:43"/>
    <x v="1"/>
    <x v="3"/>
    <x v="0"/>
    <x v="9"/>
    <x v="0"/>
    <x v="0"/>
    <n v="3.07"/>
    <n v="1620"/>
    <s v="None"/>
    <n v="8.56"/>
    <n v="1.15E-2"/>
    <n v="1.57"/>
    <m/>
    <m/>
    <m/>
    <m/>
    <m/>
    <m/>
    <m/>
    <m/>
    <m/>
    <s v="DEER:Res:HVAC_Eff_AC"/>
    <s v="Annual"/>
    <n v="20"/>
    <m/>
  </r>
  <r>
    <x v="1"/>
    <x v="0"/>
    <s v="D20v0"/>
    <d v="2019-01-09T08:56:43"/>
    <x v="1"/>
    <x v="3"/>
    <x v="0"/>
    <x v="10"/>
    <x v="1"/>
    <x v="1"/>
    <n v="3.49"/>
    <n v="1700"/>
    <s v="None"/>
    <n v="22.6"/>
    <n v="4.6600000000000003E-2"/>
    <n v="2.15"/>
    <m/>
    <m/>
    <m/>
    <m/>
    <m/>
    <m/>
    <m/>
    <m/>
    <m/>
    <s v="DEER:Res:HVAC_Eff_AC"/>
    <s v="Annual"/>
    <n v="20"/>
    <m/>
  </r>
  <r>
    <x v="1"/>
    <x v="0"/>
    <s v="D20v0"/>
    <d v="2019-01-09T08:56:43"/>
    <x v="2"/>
    <x v="0"/>
    <x v="0"/>
    <x v="0"/>
    <x v="1"/>
    <x v="1"/>
    <n v="3.5"/>
    <n v="1240"/>
    <s v="None"/>
    <n v="36.299999999999997"/>
    <n v="6.2600000000000003E-2"/>
    <n v="5.45"/>
    <m/>
    <m/>
    <m/>
    <m/>
    <m/>
    <m/>
    <m/>
    <m/>
    <m/>
    <s v="DEER:Res:HVAC_Eff_AC"/>
    <s v="Annual"/>
    <n v="20"/>
    <m/>
  </r>
  <r>
    <x v="1"/>
    <x v="0"/>
    <s v="D20v0"/>
    <d v="2019-01-09T08:56:43"/>
    <x v="2"/>
    <x v="0"/>
    <x v="0"/>
    <x v="0"/>
    <x v="2"/>
    <x v="1"/>
    <n v="3.5"/>
    <n v="1240"/>
    <s v="None"/>
    <n v="96.7"/>
    <n v="7.2300000000000003E-2"/>
    <n v="0"/>
    <m/>
    <m/>
    <m/>
    <m/>
    <m/>
    <m/>
    <m/>
    <m/>
    <m/>
    <s v="DEER:Res:HVAC_Eff_AC"/>
    <s v="Annual"/>
    <n v="20"/>
    <m/>
  </r>
  <r>
    <x v="1"/>
    <x v="0"/>
    <s v="D20v0"/>
    <d v="2019-01-09T08:56:43"/>
    <x v="2"/>
    <x v="0"/>
    <x v="0"/>
    <x v="0"/>
    <x v="3"/>
    <x v="1"/>
    <n v="3.5"/>
    <n v="1240"/>
    <s v="None"/>
    <n v="3.02"/>
    <n v="0"/>
    <n v="4.82"/>
    <m/>
    <m/>
    <m/>
    <m/>
    <m/>
    <m/>
    <m/>
    <m/>
    <m/>
    <s v="DEER:Res:HVAC_Eff_AC"/>
    <s v="Annual"/>
    <n v="20"/>
    <m/>
  </r>
  <r>
    <x v="1"/>
    <x v="0"/>
    <s v="D20v0"/>
    <d v="2019-01-09T08:56:43"/>
    <x v="2"/>
    <x v="0"/>
    <x v="0"/>
    <x v="0"/>
    <x v="0"/>
    <x v="0"/>
    <n v="3.5"/>
    <n v="1240"/>
    <s v="None"/>
    <n v="43.8"/>
    <n v="6.3799999999999996E-2"/>
    <n v="4.7699999999999996"/>
    <m/>
    <m/>
    <m/>
    <m/>
    <m/>
    <m/>
    <m/>
    <m/>
    <m/>
    <s v="DEER:Res:HVAC_Eff_AC"/>
    <s v="Annual"/>
    <n v="20"/>
    <m/>
  </r>
  <r>
    <x v="1"/>
    <x v="0"/>
    <s v="D20v0"/>
    <d v="2019-01-09T08:56:43"/>
    <x v="2"/>
    <x v="0"/>
    <x v="0"/>
    <x v="1"/>
    <x v="1"/>
    <x v="1"/>
    <n v="3.5"/>
    <n v="1220"/>
    <s v="None"/>
    <n v="9.4600000000000009"/>
    <n v="2.3099999999999999E-2"/>
    <n v="4.8"/>
    <m/>
    <m/>
    <m/>
    <m/>
    <m/>
    <m/>
    <m/>
    <m/>
    <m/>
    <s v="DEER:Res:HVAC_Eff_AC"/>
    <s v="Annual"/>
    <n v="20"/>
    <m/>
  </r>
  <r>
    <x v="1"/>
    <x v="0"/>
    <s v="D20v0"/>
    <d v="2019-01-09T08:56:43"/>
    <x v="2"/>
    <x v="0"/>
    <x v="0"/>
    <x v="1"/>
    <x v="2"/>
    <x v="1"/>
    <n v="3.5"/>
    <n v="1220"/>
    <s v="None"/>
    <n v="47.1"/>
    <n v="2.6100000000000002E-2"/>
    <n v="0"/>
    <m/>
    <m/>
    <m/>
    <m/>
    <m/>
    <m/>
    <m/>
    <m/>
    <m/>
    <s v="DEER:Res:HVAC_Eff_AC"/>
    <s v="Annual"/>
    <n v="20"/>
    <m/>
  </r>
  <r>
    <x v="1"/>
    <x v="0"/>
    <s v="D20v0"/>
    <d v="2019-01-09T08:56:43"/>
    <x v="2"/>
    <x v="0"/>
    <x v="0"/>
    <x v="1"/>
    <x v="3"/>
    <x v="1"/>
    <n v="3.5"/>
    <n v="1220"/>
    <s v="None"/>
    <n v="2.7"/>
    <n v="0"/>
    <n v="4.32"/>
    <m/>
    <m/>
    <m/>
    <m/>
    <m/>
    <m/>
    <m/>
    <m/>
    <m/>
    <s v="DEER:Res:HVAC_Eff_AC"/>
    <s v="Annual"/>
    <n v="20"/>
    <m/>
  </r>
  <r>
    <x v="1"/>
    <x v="0"/>
    <s v="D20v0"/>
    <d v="2019-01-09T08:56:43"/>
    <x v="2"/>
    <x v="0"/>
    <x v="0"/>
    <x v="1"/>
    <x v="0"/>
    <x v="0"/>
    <n v="3.5"/>
    <n v="1220"/>
    <s v="None"/>
    <n v="6.31"/>
    <n v="7.4099999999999999E-3"/>
    <n v="4.28"/>
    <m/>
    <m/>
    <m/>
    <m/>
    <m/>
    <m/>
    <m/>
    <m/>
    <m/>
    <s v="DEER:Res:HVAC_Eff_AC"/>
    <s v="Annual"/>
    <n v="20"/>
    <m/>
  </r>
  <r>
    <x v="1"/>
    <x v="0"/>
    <s v="D20v0"/>
    <d v="2019-01-09T08:56:43"/>
    <x v="2"/>
    <x v="0"/>
    <x v="0"/>
    <x v="8"/>
    <x v="1"/>
    <x v="1"/>
    <n v="3.5"/>
    <n v="1210"/>
    <s v="None"/>
    <n v="23.5"/>
    <n v="4.9099999999999998E-2"/>
    <n v="1.73"/>
    <m/>
    <m/>
    <m/>
    <m/>
    <m/>
    <m/>
    <m/>
    <m/>
    <m/>
    <s v="DEER:Res:HVAC_Eff_AC"/>
    <s v="Annual"/>
    <n v="20"/>
    <m/>
  </r>
  <r>
    <x v="1"/>
    <x v="0"/>
    <s v="D20v0"/>
    <d v="2019-01-09T08:56:43"/>
    <x v="2"/>
    <x v="0"/>
    <x v="0"/>
    <x v="8"/>
    <x v="2"/>
    <x v="1"/>
    <n v="3.5"/>
    <n v="1210"/>
    <s v="None"/>
    <n v="40.799999999999997"/>
    <n v="5.5500000000000001E-2"/>
    <n v="0"/>
    <m/>
    <m/>
    <m/>
    <m/>
    <m/>
    <m/>
    <m/>
    <m/>
    <m/>
    <s v="DEER:Res:HVAC_Eff_AC"/>
    <s v="Annual"/>
    <n v="20"/>
    <m/>
  </r>
  <r>
    <x v="1"/>
    <x v="0"/>
    <s v="D20v0"/>
    <d v="2019-01-09T08:56:43"/>
    <x v="2"/>
    <x v="0"/>
    <x v="0"/>
    <x v="8"/>
    <x v="3"/>
    <x v="1"/>
    <n v="3.5"/>
    <n v="1210"/>
    <s v="None"/>
    <n v="0.96899999999999997"/>
    <n v="0"/>
    <n v="1.56"/>
    <m/>
    <m/>
    <m/>
    <m/>
    <m/>
    <m/>
    <m/>
    <m/>
    <m/>
    <s v="DEER:Res:HVAC_Eff_AC"/>
    <s v="Annual"/>
    <n v="20"/>
    <m/>
  </r>
  <r>
    <x v="1"/>
    <x v="0"/>
    <s v="D20v0"/>
    <d v="2019-01-09T08:56:43"/>
    <x v="2"/>
    <x v="0"/>
    <x v="0"/>
    <x v="8"/>
    <x v="0"/>
    <x v="0"/>
    <n v="3.5"/>
    <n v="1210"/>
    <s v="None"/>
    <n v="4.58"/>
    <n v="7.2899999999999996E-3"/>
    <n v="1.55"/>
    <m/>
    <m/>
    <m/>
    <m/>
    <m/>
    <m/>
    <m/>
    <m/>
    <m/>
    <s v="DEER:Res:HVAC_Eff_AC"/>
    <s v="Annual"/>
    <n v="20"/>
    <m/>
  </r>
  <r>
    <x v="1"/>
    <x v="0"/>
    <s v="D20v0"/>
    <d v="2019-01-09T08:56:43"/>
    <x v="2"/>
    <x v="0"/>
    <x v="0"/>
    <x v="9"/>
    <x v="1"/>
    <x v="1"/>
    <n v="3.5"/>
    <n v="1220"/>
    <s v="None"/>
    <n v="33.6"/>
    <n v="4.0800000000000003E-2"/>
    <n v="1.77"/>
    <m/>
    <m/>
    <m/>
    <m/>
    <m/>
    <m/>
    <m/>
    <m/>
    <m/>
    <s v="DEER:Res:HVAC_Eff_AC"/>
    <s v="Annual"/>
    <n v="20"/>
    <m/>
  </r>
  <r>
    <x v="1"/>
    <x v="0"/>
    <s v="D20v0"/>
    <d v="2019-01-09T08:56:43"/>
    <x v="2"/>
    <x v="0"/>
    <x v="0"/>
    <x v="9"/>
    <x v="2"/>
    <x v="1"/>
    <n v="3.5"/>
    <n v="1220"/>
    <s v="None"/>
    <n v="50.4"/>
    <n v="4.5499999999999999E-2"/>
    <n v="0"/>
    <m/>
    <m/>
    <m/>
    <m/>
    <m/>
    <m/>
    <m/>
    <m/>
    <m/>
    <s v="DEER:Res:HVAC_Eff_AC"/>
    <s v="Annual"/>
    <n v="20"/>
    <m/>
  </r>
  <r>
    <x v="1"/>
    <x v="0"/>
    <s v="D20v0"/>
    <d v="2019-01-09T08:56:43"/>
    <x v="2"/>
    <x v="0"/>
    <x v="0"/>
    <x v="9"/>
    <x v="3"/>
    <x v="1"/>
    <n v="3.5"/>
    <n v="1220"/>
    <s v="None"/>
    <n v="1"/>
    <n v="0"/>
    <n v="1.61"/>
    <m/>
    <m/>
    <m/>
    <m/>
    <m/>
    <m/>
    <m/>
    <m/>
    <m/>
    <s v="DEER:Res:HVAC_Eff_AC"/>
    <s v="Annual"/>
    <n v="20"/>
    <m/>
  </r>
  <r>
    <x v="1"/>
    <x v="0"/>
    <s v="D20v0"/>
    <d v="2019-01-09T08:56:43"/>
    <x v="2"/>
    <x v="0"/>
    <x v="0"/>
    <x v="9"/>
    <x v="0"/>
    <x v="0"/>
    <n v="3.5"/>
    <n v="1220"/>
    <s v="None"/>
    <n v="24.8"/>
    <n v="2.8299999999999999E-2"/>
    <n v="1.57"/>
    <m/>
    <m/>
    <m/>
    <m/>
    <m/>
    <m/>
    <m/>
    <m/>
    <m/>
    <s v="DEER:Res:HVAC_Eff_AC"/>
    <s v="Annual"/>
    <n v="20"/>
    <m/>
  </r>
  <r>
    <x v="1"/>
    <x v="0"/>
    <s v="D20v0"/>
    <d v="2019-01-09T08:56:43"/>
    <x v="2"/>
    <x v="0"/>
    <x v="0"/>
    <x v="10"/>
    <x v="1"/>
    <x v="1"/>
    <n v="3.5"/>
    <n v="1220"/>
    <s v="None"/>
    <n v="50.4"/>
    <n v="8.5400000000000004E-2"/>
    <n v="2.83"/>
    <m/>
    <m/>
    <m/>
    <m/>
    <m/>
    <m/>
    <m/>
    <m/>
    <m/>
    <s v="DEER:Res:HVAC_Eff_AC"/>
    <s v="Annual"/>
    <n v="20"/>
    <m/>
  </r>
  <r>
    <x v="1"/>
    <x v="0"/>
    <s v="D20v0"/>
    <d v="2019-01-09T08:56:43"/>
    <x v="2"/>
    <x v="0"/>
    <x v="0"/>
    <x v="10"/>
    <x v="2"/>
    <x v="1"/>
    <n v="3.5"/>
    <n v="1220"/>
    <s v="None"/>
    <n v="76.2"/>
    <n v="9.4E-2"/>
    <n v="0"/>
    <m/>
    <m/>
    <m/>
    <m/>
    <m/>
    <m/>
    <m/>
    <m/>
    <m/>
    <s v="DEER:Res:HVAC_Eff_AC"/>
    <s v="Annual"/>
    <n v="20"/>
    <m/>
  </r>
  <r>
    <x v="1"/>
    <x v="0"/>
    <s v="D20v0"/>
    <d v="2019-01-09T08:56:43"/>
    <x v="2"/>
    <x v="0"/>
    <x v="0"/>
    <x v="10"/>
    <x v="3"/>
    <x v="1"/>
    <n v="3.5"/>
    <n v="1220"/>
    <s v="None"/>
    <n v="1.6"/>
    <n v="0"/>
    <n v="2.5499999999999998"/>
    <m/>
    <m/>
    <m/>
    <m/>
    <m/>
    <m/>
    <m/>
    <m/>
    <m/>
    <s v="DEER:Res:HVAC_Eff_AC"/>
    <s v="Annual"/>
    <n v="20"/>
    <m/>
  </r>
  <r>
    <x v="1"/>
    <x v="0"/>
    <s v="D20v0"/>
    <d v="2019-01-09T08:56:43"/>
    <x v="2"/>
    <x v="0"/>
    <x v="0"/>
    <x v="10"/>
    <x v="0"/>
    <x v="0"/>
    <n v="3.5"/>
    <n v="1220"/>
    <s v="None"/>
    <n v="40.200000000000003"/>
    <n v="6.4299999999999996E-2"/>
    <n v="2.4900000000000002"/>
    <m/>
    <m/>
    <m/>
    <m/>
    <m/>
    <m/>
    <m/>
    <m/>
    <m/>
    <s v="DEER:Res:HVAC_Eff_AC"/>
    <s v="Annual"/>
    <n v="20"/>
    <m/>
  </r>
  <r>
    <x v="1"/>
    <x v="0"/>
    <s v="D20v0"/>
    <d v="2019-01-09T08:56:43"/>
    <x v="2"/>
    <x v="0"/>
    <x v="0"/>
    <x v="11"/>
    <x v="1"/>
    <x v="1"/>
    <n v="3.5"/>
    <n v="1220"/>
    <s v="None"/>
    <n v="47.2"/>
    <n v="6.7199999999999996E-2"/>
    <n v="2.5499999999999998"/>
    <m/>
    <m/>
    <m/>
    <m/>
    <m/>
    <m/>
    <m/>
    <m/>
    <m/>
    <s v="DEER:Res:HVAC_Eff_AC"/>
    <s v="Annual"/>
    <n v="20"/>
    <m/>
  </r>
  <r>
    <x v="1"/>
    <x v="0"/>
    <s v="D20v0"/>
    <d v="2019-01-09T08:56:43"/>
    <x v="2"/>
    <x v="0"/>
    <x v="0"/>
    <x v="11"/>
    <x v="2"/>
    <x v="1"/>
    <n v="3.5"/>
    <n v="1220"/>
    <s v="None"/>
    <n v="73.8"/>
    <n v="7.3899999999999993E-2"/>
    <n v="0"/>
    <m/>
    <m/>
    <m/>
    <m/>
    <m/>
    <m/>
    <m/>
    <m/>
    <m/>
    <s v="DEER:Res:HVAC_Eff_AC"/>
    <s v="Annual"/>
    <n v="20"/>
    <m/>
  </r>
  <r>
    <x v="1"/>
    <x v="0"/>
    <s v="D20v0"/>
    <d v="2019-01-09T08:56:43"/>
    <x v="2"/>
    <x v="0"/>
    <x v="0"/>
    <x v="11"/>
    <x v="3"/>
    <x v="1"/>
    <n v="3.5"/>
    <n v="1220"/>
    <s v="None"/>
    <n v="1.42"/>
    <n v="0"/>
    <n v="2.29"/>
    <m/>
    <m/>
    <m/>
    <m/>
    <m/>
    <m/>
    <m/>
    <m/>
    <m/>
    <s v="DEER:Res:HVAC_Eff_AC"/>
    <s v="Annual"/>
    <n v="20"/>
    <m/>
  </r>
  <r>
    <x v="1"/>
    <x v="0"/>
    <s v="D20v0"/>
    <d v="2019-01-09T08:56:43"/>
    <x v="2"/>
    <x v="0"/>
    <x v="0"/>
    <x v="11"/>
    <x v="0"/>
    <x v="0"/>
    <n v="3.5"/>
    <n v="1220"/>
    <s v="None"/>
    <n v="49.4"/>
    <n v="6.6500000000000004E-2"/>
    <n v="2.23"/>
    <m/>
    <m/>
    <m/>
    <m/>
    <m/>
    <m/>
    <m/>
    <m/>
    <m/>
    <s v="DEER:Res:HVAC_Eff_AC"/>
    <s v="Annual"/>
    <n v="20"/>
    <m/>
  </r>
  <r>
    <x v="1"/>
    <x v="0"/>
    <s v="D20v0"/>
    <d v="2019-01-09T08:56:43"/>
    <x v="2"/>
    <x v="0"/>
    <x v="0"/>
    <x v="4"/>
    <x v="1"/>
    <x v="1"/>
    <n v="3.5"/>
    <n v="1210"/>
    <s v="None"/>
    <n v="68.599999999999994"/>
    <n v="7.1099999999999997E-2"/>
    <n v="4.03"/>
    <m/>
    <m/>
    <m/>
    <m/>
    <m/>
    <m/>
    <m/>
    <m/>
    <m/>
    <s v="DEER:Res:HVAC_Eff_AC"/>
    <s v="Annual"/>
    <n v="20"/>
    <m/>
  </r>
  <r>
    <x v="1"/>
    <x v="0"/>
    <s v="D20v0"/>
    <d v="2019-01-09T08:56:43"/>
    <x v="2"/>
    <x v="0"/>
    <x v="0"/>
    <x v="4"/>
    <x v="2"/>
    <x v="1"/>
    <n v="3.5"/>
    <n v="1210"/>
    <s v="None"/>
    <n v="110"/>
    <n v="7.8E-2"/>
    <n v="0"/>
    <m/>
    <m/>
    <m/>
    <m/>
    <m/>
    <m/>
    <m/>
    <m/>
    <m/>
    <s v="DEER:Res:HVAC_Eff_AC"/>
    <s v="Annual"/>
    <n v="20"/>
    <m/>
  </r>
  <r>
    <x v="1"/>
    <x v="0"/>
    <s v="D20v0"/>
    <d v="2019-01-09T08:56:43"/>
    <x v="2"/>
    <x v="0"/>
    <x v="0"/>
    <x v="4"/>
    <x v="3"/>
    <x v="1"/>
    <n v="3.5"/>
    <n v="1210"/>
    <s v="None"/>
    <n v="2.2599999999999998"/>
    <n v="0"/>
    <n v="3.64"/>
    <m/>
    <m/>
    <m/>
    <m/>
    <m/>
    <m/>
    <m/>
    <m/>
    <m/>
    <s v="DEER:Res:HVAC_Eff_AC"/>
    <s v="Annual"/>
    <n v="20"/>
    <m/>
  </r>
  <r>
    <x v="1"/>
    <x v="0"/>
    <s v="D20v0"/>
    <d v="2019-01-09T08:56:43"/>
    <x v="2"/>
    <x v="0"/>
    <x v="0"/>
    <x v="4"/>
    <x v="0"/>
    <x v="0"/>
    <n v="3.5"/>
    <n v="1210"/>
    <s v="None"/>
    <n v="73.7"/>
    <n v="7.1999999999999995E-2"/>
    <n v="3.52"/>
    <m/>
    <m/>
    <m/>
    <m/>
    <m/>
    <m/>
    <m/>
    <m/>
    <m/>
    <s v="DEER:Res:HVAC_Eff_AC"/>
    <s v="Annual"/>
    <n v="20"/>
    <m/>
  </r>
  <r>
    <x v="1"/>
    <x v="0"/>
    <s v="D20v0"/>
    <d v="2019-01-09T08:56:43"/>
    <x v="2"/>
    <x v="0"/>
    <x v="0"/>
    <x v="12"/>
    <x v="1"/>
    <x v="1"/>
    <n v="3.5"/>
    <n v="1230"/>
    <s v="None"/>
    <n v="82"/>
    <n v="8.0799999999999997E-2"/>
    <n v="6.17"/>
    <m/>
    <m/>
    <m/>
    <m/>
    <m/>
    <m/>
    <m/>
    <m/>
    <m/>
    <s v="DEER:Res:HVAC_Eff_AC"/>
    <s v="Annual"/>
    <n v="20"/>
    <m/>
  </r>
  <r>
    <x v="1"/>
    <x v="0"/>
    <s v="D20v0"/>
    <d v="2019-01-09T08:56:43"/>
    <x v="2"/>
    <x v="0"/>
    <x v="0"/>
    <x v="12"/>
    <x v="2"/>
    <x v="1"/>
    <n v="3.5"/>
    <n v="1230"/>
    <s v="None"/>
    <n v="152"/>
    <n v="8.6800000000000002E-2"/>
    <n v="0"/>
    <m/>
    <m/>
    <m/>
    <m/>
    <m/>
    <m/>
    <m/>
    <m/>
    <m/>
    <s v="DEER:Res:HVAC_Eff_AC"/>
    <s v="Annual"/>
    <n v="20"/>
    <m/>
  </r>
  <r>
    <x v="1"/>
    <x v="0"/>
    <s v="D20v0"/>
    <d v="2019-01-09T08:56:43"/>
    <x v="2"/>
    <x v="0"/>
    <x v="0"/>
    <x v="12"/>
    <x v="3"/>
    <x v="1"/>
    <n v="3.5"/>
    <n v="1230"/>
    <s v="None"/>
    <n v="3.39"/>
    <n v="0"/>
    <n v="5.39"/>
    <m/>
    <m/>
    <m/>
    <m/>
    <m/>
    <m/>
    <m/>
    <m/>
    <m/>
    <s v="DEER:Res:HVAC_Eff_AC"/>
    <s v="Annual"/>
    <n v="20"/>
    <m/>
  </r>
  <r>
    <x v="1"/>
    <x v="0"/>
    <s v="D20v0"/>
    <d v="2019-01-09T08:56:43"/>
    <x v="2"/>
    <x v="0"/>
    <x v="0"/>
    <x v="12"/>
    <x v="0"/>
    <x v="0"/>
    <n v="3.5"/>
    <n v="1230"/>
    <s v="None"/>
    <n v="68.400000000000006"/>
    <n v="6.0699999999999997E-2"/>
    <n v="5.39"/>
    <m/>
    <m/>
    <m/>
    <m/>
    <m/>
    <m/>
    <m/>
    <m/>
    <m/>
    <s v="DEER:Res:HVAC_Eff_AC"/>
    <s v="Annual"/>
    <n v="20"/>
    <m/>
  </r>
  <r>
    <x v="1"/>
    <x v="0"/>
    <s v="D20v0"/>
    <d v="2019-01-09T08:56:43"/>
    <x v="2"/>
    <x v="0"/>
    <x v="0"/>
    <x v="13"/>
    <x v="1"/>
    <x v="1"/>
    <n v="3.5"/>
    <n v="1230"/>
    <s v="None"/>
    <n v="108"/>
    <n v="7.8899999999999998E-2"/>
    <n v="1.95"/>
    <m/>
    <m/>
    <m/>
    <m/>
    <m/>
    <m/>
    <m/>
    <m/>
    <m/>
    <s v="DEER:Res:HVAC_Eff_AC"/>
    <s v="Annual"/>
    <n v="20"/>
    <m/>
  </r>
  <r>
    <x v="1"/>
    <x v="0"/>
    <s v="D20v0"/>
    <d v="2019-01-09T08:56:43"/>
    <x v="2"/>
    <x v="0"/>
    <x v="0"/>
    <x v="13"/>
    <x v="2"/>
    <x v="1"/>
    <n v="3.5"/>
    <n v="1230"/>
    <s v="None"/>
    <n v="126"/>
    <n v="8.2100000000000006E-2"/>
    <n v="0"/>
    <m/>
    <m/>
    <m/>
    <m/>
    <m/>
    <m/>
    <m/>
    <m/>
    <m/>
    <s v="DEER:Res:HVAC_Eff_AC"/>
    <s v="Annual"/>
    <n v="20"/>
    <m/>
  </r>
  <r>
    <x v="1"/>
    <x v="0"/>
    <s v="D20v0"/>
    <d v="2019-01-09T08:56:43"/>
    <x v="2"/>
    <x v="0"/>
    <x v="0"/>
    <x v="13"/>
    <x v="3"/>
    <x v="1"/>
    <n v="3.5"/>
    <n v="1230"/>
    <s v="None"/>
    <n v="1.1000000000000001"/>
    <n v="0"/>
    <n v="1.73"/>
    <m/>
    <m/>
    <m/>
    <m/>
    <m/>
    <m/>
    <m/>
    <m/>
    <m/>
    <s v="DEER:Res:HVAC_Eff_AC"/>
    <s v="Annual"/>
    <n v="20"/>
    <m/>
  </r>
  <r>
    <x v="1"/>
    <x v="0"/>
    <s v="D20v0"/>
    <d v="2019-01-09T08:56:43"/>
    <x v="2"/>
    <x v="0"/>
    <x v="0"/>
    <x v="13"/>
    <x v="0"/>
    <x v="0"/>
    <n v="3.5"/>
    <n v="1230"/>
    <s v="None"/>
    <n v="110"/>
    <n v="7.9299999999999995E-2"/>
    <n v="1.71"/>
    <m/>
    <m/>
    <m/>
    <m/>
    <m/>
    <m/>
    <m/>
    <m/>
    <m/>
    <s v="DEER:Res:HVAC_Eff_AC"/>
    <s v="Annual"/>
    <n v="20"/>
    <m/>
  </r>
  <r>
    <x v="1"/>
    <x v="0"/>
    <s v="D20v0"/>
    <d v="2019-01-09T08:56:43"/>
    <x v="2"/>
    <x v="0"/>
    <x v="0"/>
    <x v="5"/>
    <x v="1"/>
    <x v="1"/>
    <n v="3.5"/>
    <n v="1240"/>
    <s v="None"/>
    <n v="30.4"/>
    <n v="3.6299999999999999E-2"/>
    <n v="12.6"/>
    <m/>
    <m/>
    <m/>
    <m/>
    <m/>
    <m/>
    <m/>
    <m/>
    <m/>
    <s v="DEER:Res:HVAC_Eff_AC"/>
    <s v="Annual"/>
    <n v="20"/>
    <m/>
  </r>
  <r>
    <x v="1"/>
    <x v="0"/>
    <s v="D20v0"/>
    <d v="2019-01-09T08:56:43"/>
    <x v="2"/>
    <x v="0"/>
    <x v="0"/>
    <x v="5"/>
    <x v="2"/>
    <x v="1"/>
    <n v="3.5"/>
    <n v="1240"/>
    <s v="None"/>
    <n v="183"/>
    <n v="4.0599999999999997E-2"/>
    <n v="0"/>
    <m/>
    <m/>
    <m/>
    <m/>
    <m/>
    <m/>
    <m/>
    <m/>
    <m/>
    <s v="DEER:Res:HVAC_Eff_AC"/>
    <s v="Annual"/>
    <n v="20"/>
    <m/>
  </r>
  <r>
    <x v="1"/>
    <x v="0"/>
    <s v="D20v0"/>
    <d v="2019-01-09T08:56:43"/>
    <x v="2"/>
    <x v="0"/>
    <x v="0"/>
    <x v="5"/>
    <x v="3"/>
    <x v="1"/>
    <n v="3.5"/>
    <n v="1240"/>
    <s v="None"/>
    <n v="6.89"/>
    <n v="0"/>
    <n v="10.9"/>
    <m/>
    <m/>
    <m/>
    <m/>
    <m/>
    <m/>
    <m/>
    <m/>
    <m/>
    <s v="DEER:Res:HVAC_Eff_AC"/>
    <s v="Annual"/>
    <n v="20"/>
    <m/>
  </r>
  <r>
    <x v="1"/>
    <x v="0"/>
    <s v="D20v0"/>
    <d v="2019-01-09T08:56:43"/>
    <x v="2"/>
    <x v="0"/>
    <x v="0"/>
    <x v="5"/>
    <x v="0"/>
    <x v="0"/>
    <n v="3.5"/>
    <n v="1240"/>
    <s v="None"/>
    <n v="49.5"/>
    <n v="3.6799999999999999E-2"/>
    <n v="11"/>
    <m/>
    <m/>
    <m/>
    <m/>
    <m/>
    <m/>
    <m/>
    <m/>
    <m/>
    <s v="DEER:Res:HVAC_Eff_AC"/>
    <s v="Annual"/>
    <n v="20"/>
    <m/>
  </r>
  <r>
    <x v="1"/>
    <x v="0"/>
    <s v="D20v0"/>
    <d v="2019-01-09T08:56:43"/>
    <x v="2"/>
    <x v="0"/>
    <x v="0"/>
    <x v="6"/>
    <x v="1"/>
    <x v="1"/>
    <n v="3.5"/>
    <n v="1220"/>
    <s v="None"/>
    <n v="49.8"/>
    <n v="6.8400000000000002E-2"/>
    <n v="2.77"/>
    <m/>
    <m/>
    <m/>
    <m/>
    <m/>
    <m/>
    <m/>
    <m/>
    <m/>
    <s v="DEER:Res:HVAC_Eff_AC"/>
    <s v="Annual"/>
    <n v="20"/>
    <m/>
  </r>
  <r>
    <x v="1"/>
    <x v="0"/>
    <s v="D20v0"/>
    <d v="2019-01-09T08:56:43"/>
    <x v="2"/>
    <x v="0"/>
    <x v="0"/>
    <x v="6"/>
    <x v="2"/>
    <x v="1"/>
    <n v="3.5"/>
    <n v="1220"/>
    <s v="None"/>
    <n v="77.3"/>
    <n v="7.51E-2"/>
    <n v="0"/>
    <m/>
    <m/>
    <m/>
    <m/>
    <m/>
    <m/>
    <m/>
    <m/>
    <m/>
    <s v="DEER:Res:HVAC_Eff_AC"/>
    <s v="Annual"/>
    <n v="20"/>
    <m/>
  </r>
  <r>
    <x v="1"/>
    <x v="0"/>
    <s v="D20v0"/>
    <d v="2019-01-09T08:56:43"/>
    <x v="2"/>
    <x v="0"/>
    <x v="0"/>
    <x v="6"/>
    <x v="3"/>
    <x v="1"/>
    <n v="3.5"/>
    <n v="1220"/>
    <s v="None"/>
    <n v="1.55"/>
    <n v="0"/>
    <n v="2.4900000000000002"/>
    <m/>
    <m/>
    <m/>
    <m/>
    <m/>
    <m/>
    <m/>
    <m/>
    <m/>
    <s v="DEER:Res:HVAC_Eff_AC"/>
    <s v="Annual"/>
    <n v="20"/>
    <m/>
  </r>
  <r>
    <x v="1"/>
    <x v="0"/>
    <s v="D20v0"/>
    <d v="2019-01-09T08:56:43"/>
    <x v="2"/>
    <x v="0"/>
    <x v="0"/>
    <x v="6"/>
    <x v="0"/>
    <x v="0"/>
    <n v="3.5"/>
    <n v="1220"/>
    <s v="None"/>
    <n v="46.8"/>
    <n v="5.8599999999999999E-2"/>
    <n v="2.44"/>
    <m/>
    <m/>
    <m/>
    <m/>
    <m/>
    <m/>
    <m/>
    <m/>
    <m/>
    <s v="DEER:Res:HVAC_Eff_AC"/>
    <s v="Annual"/>
    <n v="20"/>
    <m/>
  </r>
  <r>
    <x v="1"/>
    <x v="0"/>
    <s v="D20v0"/>
    <d v="2019-01-09T08:56:43"/>
    <x v="2"/>
    <x v="1"/>
    <x v="0"/>
    <x v="0"/>
    <x v="1"/>
    <x v="1"/>
    <n v="1.49"/>
    <n v="1140"/>
    <s v="None"/>
    <n v="3"/>
    <n v="6.6299999999999996E-3"/>
    <n v="0.77700000000000002"/>
    <m/>
    <m/>
    <m/>
    <m/>
    <m/>
    <m/>
    <m/>
    <m/>
    <m/>
    <s v="DEER:Res:HVAC_Eff_AC"/>
    <s v="Annual"/>
    <n v="20"/>
    <m/>
  </r>
  <r>
    <x v="1"/>
    <x v="0"/>
    <s v="D20v0"/>
    <d v="2019-01-09T08:56:43"/>
    <x v="2"/>
    <x v="1"/>
    <x v="0"/>
    <x v="6"/>
    <x v="1"/>
    <x v="1"/>
    <n v="1.74"/>
    <n v="1210"/>
    <s v="None"/>
    <n v="5.83"/>
    <n v="6.8999999999999999E-3"/>
    <n v="0.623"/>
    <m/>
    <m/>
    <m/>
    <m/>
    <m/>
    <m/>
    <m/>
    <m/>
    <m/>
    <s v="DEER:Res:HVAC_Eff_AC"/>
    <s v="Annual"/>
    <n v="20"/>
    <m/>
  </r>
  <r>
    <x v="1"/>
    <x v="0"/>
    <s v="D20v0"/>
    <d v="2019-01-09T08:56:43"/>
    <x v="2"/>
    <x v="1"/>
    <x v="0"/>
    <x v="6"/>
    <x v="2"/>
    <x v="1"/>
    <n v="1.74"/>
    <n v="1210"/>
    <s v="None"/>
    <n v="11"/>
    <n v="6.96E-3"/>
    <n v="0"/>
    <m/>
    <m/>
    <m/>
    <m/>
    <m/>
    <m/>
    <m/>
    <m/>
    <m/>
    <s v="DEER:Res:HVAC_Eff_AC"/>
    <s v="Annual"/>
    <n v="20"/>
    <m/>
  </r>
  <r>
    <x v="1"/>
    <x v="0"/>
    <s v="D20v0"/>
    <d v="2019-01-09T08:56:43"/>
    <x v="2"/>
    <x v="1"/>
    <x v="0"/>
    <x v="6"/>
    <x v="3"/>
    <x v="1"/>
    <n v="1.74"/>
    <n v="1210"/>
    <s v="None"/>
    <n v="0.46300000000000002"/>
    <n v="0"/>
    <n v="0.59799999999999998"/>
    <m/>
    <m/>
    <m/>
    <m/>
    <m/>
    <m/>
    <m/>
    <m/>
    <m/>
    <s v="DEER:Res:HVAC_Eff_AC"/>
    <s v="Annual"/>
    <n v="20"/>
    <m/>
  </r>
  <r>
    <x v="1"/>
    <x v="0"/>
    <s v="D20v0"/>
    <d v="2019-01-09T08:56:43"/>
    <x v="2"/>
    <x v="1"/>
    <x v="0"/>
    <x v="6"/>
    <x v="0"/>
    <x v="0"/>
    <n v="1.74"/>
    <n v="1210"/>
    <s v="None"/>
    <n v="4.5"/>
    <n v="4.4900000000000001E-3"/>
    <n v="0.56399999999999995"/>
    <m/>
    <m/>
    <m/>
    <m/>
    <m/>
    <m/>
    <m/>
    <m/>
    <m/>
    <s v="DEER:Res:HVAC_Eff_AC"/>
    <s v="Annual"/>
    <n v="20"/>
    <m/>
  </r>
  <r>
    <x v="1"/>
    <x v="0"/>
    <s v="D20v0"/>
    <d v="2019-01-09T08:56:43"/>
    <x v="2"/>
    <x v="2"/>
    <x v="0"/>
    <x v="0"/>
    <x v="1"/>
    <x v="1"/>
    <n v="2.6"/>
    <n v="1620"/>
    <s v="None"/>
    <n v="9.4"/>
    <n v="2.3E-2"/>
    <n v="2.92"/>
    <m/>
    <m/>
    <m/>
    <m/>
    <m/>
    <m/>
    <m/>
    <m/>
    <m/>
    <s v="DEER:Res:HVAC_Eff_AC"/>
    <s v="Annual"/>
    <n v="20"/>
    <m/>
  </r>
  <r>
    <x v="1"/>
    <x v="0"/>
    <s v="D20v0"/>
    <d v="2019-01-09T08:56:43"/>
    <x v="2"/>
    <x v="2"/>
    <x v="0"/>
    <x v="0"/>
    <x v="2"/>
    <x v="1"/>
    <n v="2.6"/>
    <n v="1620"/>
    <s v="None"/>
    <n v="41.2"/>
    <n v="2.4E-2"/>
    <n v="0"/>
    <m/>
    <m/>
    <m/>
    <m/>
    <m/>
    <m/>
    <m/>
    <m/>
    <m/>
    <s v="DEER:Res:HVAC_Eff_AC"/>
    <s v="Annual"/>
    <n v="20"/>
    <m/>
  </r>
  <r>
    <x v="1"/>
    <x v="0"/>
    <s v="D20v0"/>
    <d v="2019-01-09T08:56:43"/>
    <x v="2"/>
    <x v="2"/>
    <x v="0"/>
    <x v="0"/>
    <x v="3"/>
    <x v="1"/>
    <n v="2.6"/>
    <n v="1620"/>
    <s v="None"/>
    <n v="1.9"/>
    <n v="0"/>
    <n v="2.85"/>
    <m/>
    <m/>
    <m/>
    <m/>
    <m/>
    <m/>
    <m/>
    <m/>
    <m/>
    <s v="DEER:Res:HVAC_Eff_AC"/>
    <s v="Annual"/>
    <n v="20"/>
    <m/>
  </r>
  <r>
    <x v="1"/>
    <x v="0"/>
    <s v="D20v0"/>
    <d v="2019-01-09T08:56:43"/>
    <x v="2"/>
    <x v="2"/>
    <x v="0"/>
    <x v="5"/>
    <x v="3"/>
    <x v="1"/>
    <n v="2.9"/>
    <n v="1570"/>
    <s v="None"/>
    <n v="3.3"/>
    <n v="0"/>
    <n v="4.96"/>
    <m/>
    <m/>
    <m/>
    <m/>
    <m/>
    <m/>
    <m/>
    <m/>
    <m/>
    <s v="DEER:Res:HVAC_Eff_AC"/>
    <s v="Annual"/>
    <n v="20"/>
    <m/>
  </r>
  <r>
    <x v="1"/>
    <x v="0"/>
    <s v="D20v0"/>
    <d v="2019-01-09T08:56:43"/>
    <x v="2"/>
    <x v="2"/>
    <x v="0"/>
    <x v="5"/>
    <x v="0"/>
    <x v="0"/>
    <n v="2.9"/>
    <n v="1570"/>
    <s v="None"/>
    <n v="14.8"/>
    <n v="1.6E-2"/>
    <n v="4.83"/>
    <m/>
    <m/>
    <m/>
    <m/>
    <m/>
    <m/>
    <m/>
    <m/>
    <m/>
    <s v="DEER:Res:HVAC_Eff_AC"/>
    <s v="Annual"/>
    <n v="20"/>
    <m/>
  </r>
  <r>
    <x v="1"/>
    <x v="0"/>
    <s v="D20v0"/>
    <d v="2019-01-09T08:56:43"/>
    <x v="2"/>
    <x v="2"/>
    <x v="0"/>
    <x v="6"/>
    <x v="1"/>
    <x v="1"/>
    <n v="2.9"/>
    <n v="1530"/>
    <s v="None"/>
    <n v="13.9"/>
    <n v="2.4E-2"/>
    <n v="1.64"/>
    <m/>
    <m/>
    <m/>
    <m/>
    <m/>
    <m/>
    <m/>
    <m/>
    <m/>
    <s v="DEER:Res:HVAC_Eff_AC"/>
    <s v="Annual"/>
    <n v="20"/>
    <m/>
  </r>
  <r>
    <x v="1"/>
    <x v="0"/>
    <s v="D20v0"/>
    <d v="2019-01-09T08:56:43"/>
    <x v="2"/>
    <x v="2"/>
    <x v="0"/>
    <x v="6"/>
    <x v="2"/>
    <x v="1"/>
    <n v="2.9"/>
    <n v="1530"/>
    <s v="None"/>
    <n v="29.5"/>
    <n v="2.5000000000000001E-2"/>
    <n v="0"/>
    <m/>
    <m/>
    <m/>
    <m/>
    <m/>
    <m/>
    <m/>
    <m/>
    <m/>
    <s v="DEER:Res:HVAC_Eff_AC"/>
    <s v="Annual"/>
    <n v="20"/>
    <m/>
  </r>
  <r>
    <x v="1"/>
    <x v="0"/>
    <s v="D20v0"/>
    <d v="2019-01-09T08:56:43"/>
    <x v="2"/>
    <x v="2"/>
    <x v="0"/>
    <x v="6"/>
    <x v="3"/>
    <x v="1"/>
    <n v="2.9"/>
    <n v="1530"/>
    <s v="None"/>
    <n v="1"/>
    <n v="0"/>
    <n v="1.6"/>
    <m/>
    <m/>
    <m/>
    <m/>
    <m/>
    <m/>
    <m/>
    <m/>
    <m/>
    <s v="DEER:Res:HVAC_Eff_AC"/>
    <s v="Annual"/>
    <n v="20"/>
    <m/>
  </r>
  <r>
    <x v="1"/>
    <x v="0"/>
    <s v="D20v0"/>
    <d v="2019-01-09T08:56:43"/>
    <x v="2"/>
    <x v="2"/>
    <x v="0"/>
    <x v="6"/>
    <x v="0"/>
    <x v="0"/>
    <n v="2.9"/>
    <n v="1530"/>
    <s v="None"/>
    <n v="11.4"/>
    <n v="1.7000000000000001E-2"/>
    <n v="1.55"/>
    <m/>
    <m/>
    <m/>
    <m/>
    <m/>
    <m/>
    <m/>
    <m/>
    <m/>
    <s v="DEER:Res:HVAC_Eff_AC"/>
    <s v="Annual"/>
    <n v="20"/>
    <m/>
  </r>
  <r>
    <x v="1"/>
    <x v="0"/>
    <s v="D20v0"/>
    <d v="2019-01-09T08:56:43"/>
    <x v="2"/>
    <x v="3"/>
    <x v="0"/>
    <x v="0"/>
    <x v="1"/>
    <x v="1"/>
    <n v="2.88"/>
    <n v="1740"/>
    <s v="None"/>
    <n v="10.6"/>
    <n v="2.5899999999999999E-2"/>
    <n v="3.38"/>
    <m/>
    <m/>
    <m/>
    <m/>
    <m/>
    <m/>
    <m/>
    <m/>
    <m/>
    <s v="DEER:Res:HVAC_Eff_AC"/>
    <s v="Annual"/>
    <n v="20"/>
    <m/>
  </r>
  <r>
    <x v="1"/>
    <x v="0"/>
    <s v="D20v0"/>
    <d v="2019-01-09T08:56:43"/>
    <x v="2"/>
    <x v="3"/>
    <x v="0"/>
    <x v="0"/>
    <x v="2"/>
    <x v="1"/>
    <n v="2.88"/>
    <n v="1740"/>
    <s v="None"/>
    <n v="47.4"/>
    <n v="2.69E-2"/>
    <n v="0"/>
    <m/>
    <m/>
    <m/>
    <m/>
    <m/>
    <m/>
    <m/>
    <m/>
    <m/>
    <s v="DEER:Res:HVAC_Eff_AC"/>
    <s v="Annual"/>
    <n v="20"/>
    <m/>
  </r>
  <r>
    <x v="1"/>
    <x v="0"/>
    <s v="D20v0"/>
    <d v="2019-01-09T08:56:43"/>
    <x v="2"/>
    <x v="3"/>
    <x v="0"/>
    <x v="0"/>
    <x v="3"/>
    <x v="1"/>
    <n v="2.88"/>
    <n v="1740"/>
    <s v="None"/>
    <n v="2.2000000000000002"/>
    <n v="0"/>
    <n v="3.31"/>
    <m/>
    <m/>
    <m/>
    <m/>
    <m/>
    <m/>
    <m/>
    <m/>
    <m/>
    <s v="DEER:Res:HVAC_Eff_AC"/>
    <s v="Annual"/>
    <n v="20"/>
    <m/>
  </r>
  <r>
    <x v="1"/>
    <x v="0"/>
    <s v="D20v0"/>
    <d v="2019-01-09T08:56:43"/>
    <x v="2"/>
    <x v="3"/>
    <x v="0"/>
    <x v="0"/>
    <x v="0"/>
    <x v="0"/>
    <n v="2.88"/>
    <n v="1740"/>
    <s v="None"/>
    <n v="10.4"/>
    <n v="2.0400000000000001E-2"/>
    <n v="3.22"/>
    <m/>
    <m/>
    <m/>
    <m/>
    <m/>
    <m/>
    <m/>
    <m/>
    <m/>
    <s v="DEER:Res:HVAC_Eff_AC"/>
    <s v="Annual"/>
    <n v="20"/>
    <m/>
  </r>
  <r>
    <x v="1"/>
    <x v="0"/>
    <s v="D20v0"/>
    <d v="2019-01-09T08:56:43"/>
    <x v="2"/>
    <x v="3"/>
    <x v="0"/>
    <x v="1"/>
    <x v="1"/>
    <x v="1"/>
    <n v="3.2"/>
    <n v="1740"/>
    <s v="None"/>
    <n v="4.53"/>
    <n v="1.04E-2"/>
    <n v="4.82"/>
    <m/>
    <m/>
    <m/>
    <m/>
    <m/>
    <m/>
    <m/>
    <m/>
    <m/>
    <s v="DEER:Res:HVAC_Eff_AC"/>
    <s v="Annual"/>
    <n v="20"/>
    <m/>
  </r>
  <r>
    <x v="1"/>
    <x v="0"/>
    <s v="D20v0"/>
    <d v="2019-01-09T08:56:43"/>
    <x v="2"/>
    <x v="3"/>
    <x v="0"/>
    <x v="5"/>
    <x v="1"/>
    <x v="1"/>
    <n v="3.26"/>
    <n v="1690"/>
    <s v="None"/>
    <n v="17.7"/>
    <n v="2.7799999999999998E-2"/>
    <n v="6"/>
    <m/>
    <m/>
    <m/>
    <m/>
    <m/>
    <m/>
    <m/>
    <m/>
    <m/>
    <s v="DEER:Res:HVAC_Eff_AC"/>
    <s v="Annual"/>
    <n v="20"/>
    <m/>
  </r>
  <r>
    <x v="1"/>
    <x v="0"/>
    <s v="D20v0"/>
    <d v="2019-01-09T08:56:43"/>
    <x v="2"/>
    <x v="3"/>
    <x v="0"/>
    <x v="5"/>
    <x v="2"/>
    <x v="1"/>
    <n v="3.26"/>
    <n v="1690"/>
    <s v="None"/>
    <n v="106"/>
    <n v="2.9100000000000001E-2"/>
    <n v="0"/>
    <m/>
    <m/>
    <m/>
    <m/>
    <m/>
    <m/>
    <m/>
    <m/>
    <m/>
    <s v="DEER:Res:HVAC_Eff_AC"/>
    <s v="Annual"/>
    <n v="20"/>
    <m/>
  </r>
  <r>
    <x v="1"/>
    <x v="0"/>
    <s v="D20v0"/>
    <d v="2019-01-09T08:56:43"/>
    <x v="2"/>
    <x v="3"/>
    <x v="0"/>
    <x v="5"/>
    <x v="3"/>
    <x v="1"/>
    <n v="3.26"/>
    <n v="1690"/>
    <s v="None"/>
    <n v="3.87"/>
    <n v="0"/>
    <n v="5.86"/>
    <m/>
    <m/>
    <m/>
    <m/>
    <m/>
    <m/>
    <m/>
    <m/>
    <m/>
    <s v="DEER:Res:HVAC_Eff_AC"/>
    <s v="Annual"/>
    <n v="20"/>
    <m/>
  </r>
  <r>
    <x v="1"/>
    <x v="0"/>
    <s v="D20v0"/>
    <d v="2019-01-09T08:56:43"/>
    <x v="2"/>
    <x v="3"/>
    <x v="0"/>
    <x v="5"/>
    <x v="0"/>
    <x v="0"/>
    <n v="3.26"/>
    <n v="1690"/>
    <s v="None"/>
    <n v="16.3"/>
    <n v="1.8599999999999998E-2"/>
    <n v="5.74"/>
    <m/>
    <m/>
    <m/>
    <m/>
    <m/>
    <m/>
    <m/>
    <m/>
    <m/>
    <s v="DEER:Res:HVAC_Eff_AC"/>
    <s v="Annual"/>
    <n v="20"/>
    <m/>
  </r>
  <r>
    <x v="1"/>
    <x v="0"/>
    <s v="D20v0"/>
    <d v="2019-01-09T08:56:43"/>
    <x v="2"/>
    <x v="3"/>
    <x v="0"/>
    <x v="6"/>
    <x v="1"/>
    <x v="1"/>
    <n v="3.46"/>
    <n v="1710"/>
    <s v="None"/>
    <n v="17.600000000000001"/>
    <n v="3.2399999999999998E-2"/>
    <n v="2.1800000000000002"/>
    <m/>
    <m/>
    <m/>
    <m/>
    <m/>
    <m/>
    <m/>
    <m/>
    <m/>
    <s v="DEER:Res:HVAC_Eff_AC"/>
    <s v="Annual"/>
    <n v="20"/>
    <m/>
  </r>
  <r>
    <x v="1"/>
    <x v="0"/>
    <s v="D20v0"/>
    <d v="2019-01-09T08:56:43"/>
    <x v="2"/>
    <x v="3"/>
    <x v="0"/>
    <x v="6"/>
    <x v="2"/>
    <x v="1"/>
    <n v="3.46"/>
    <n v="1710"/>
    <s v="None"/>
    <n v="38.799999999999997"/>
    <n v="3.44E-2"/>
    <n v="0"/>
    <m/>
    <m/>
    <m/>
    <m/>
    <m/>
    <m/>
    <m/>
    <m/>
    <m/>
    <s v="DEER:Res:HVAC_Eff_AC"/>
    <s v="Annual"/>
    <n v="20"/>
    <m/>
  </r>
  <r>
    <x v="1"/>
    <x v="0"/>
    <s v="D20v0"/>
    <d v="2019-01-09T08:56:43"/>
    <x v="2"/>
    <x v="3"/>
    <x v="0"/>
    <x v="6"/>
    <x v="3"/>
    <x v="1"/>
    <n v="3.46"/>
    <n v="1710"/>
    <s v="None"/>
    <n v="1.35"/>
    <n v="0"/>
    <n v="2.13"/>
    <m/>
    <m/>
    <m/>
    <m/>
    <m/>
    <m/>
    <m/>
    <m/>
    <m/>
    <s v="DEER:Res:HVAC_Eff_AC"/>
    <s v="Annual"/>
    <n v="20"/>
    <m/>
  </r>
  <r>
    <x v="1"/>
    <x v="0"/>
    <s v="D20v0"/>
    <d v="2019-01-09T08:56:43"/>
    <x v="2"/>
    <x v="3"/>
    <x v="0"/>
    <x v="6"/>
    <x v="0"/>
    <x v="0"/>
    <n v="3.46"/>
    <n v="1710"/>
    <s v="None"/>
    <n v="14.5"/>
    <n v="2.3699999999999999E-2"/>
    <n v="2.08"/>
    <m/>
    <m/>
    <m/>
    <m/>
    <m/>
    <m/>
    <m/>
    <m/>
    <m/>
    <s v="DEER:Res:HVAC_Eff_AC"/>
    <s v="Annual"/>
    <n v="20"/>
    <m/>
  </r>
  <r>
    <x v="1"/>
    <x v="0"/>
    <s v="D20v0"/>
    <d v="2019-01-09T08:56:43"/>
    <x v="3"/>
    <x v="0"/>
    <x v="0"/>
    <x v="8"/>
    <x v="1"/>
    <x v="1"/>
    <n v="3.5"/>
    <n v="1220"/>
    <s v="None"/>
    <n v="23.5"/>
    <n v="4.9299999999999997E-2"/>
    <n v="2.0499999999999998"/>
    <m/>
    <m/>
    <m/>
    <m/>
    <m/>
    <m/>
    <m/>
    <m/>
    <m/>
    <s v="DEER:Res:HVAC_Eff_AC"/>
    <s v="Annual"/>
    <n v="20"/>
    <m/>
  </r>
  <r>
    <x v="1"/>
    <x v="0"/>
    <s v="D20v0"/>
    <d v="2019-01-09T08:56:43"/>
    <x v="3"/>
    <x v="0"/>
    <x v="0"/>
    <x v="8"/>
    <x v="2"/>
    <x v="1"/>
    <n v="3.5"/>
    <n v="1220"/>
    <s v="None"/>
    <n v="42.9"/>
    <n v="5.5599999999999997E-2"/>
    <n v="0"/>
    <m/>
    <m/>
    <m/>
    <m/>
    <m/>
    <m/>
    <m/>
    <m/>
    <m/>
    <s v="DEER:Res:HVAC_Eff_AC"/>
    <s v="Annual"/>
    <n v="20"/>
    <m/>
  </r>
  <r>
    <x v="1"/>
    <x v="0"/>
    <s v="D20v0"/>
    <d v="2019-01-09T08:56:43"/>
    <x v="3"/>
    <x v="0"/>
    <x v="0"/>
    <x v="8"/>
    <x v="3"/>
    <x v="1"/>
    <n v="3.5"/>
    <n v="1220"/>
    <s v="None"/>
    <n v="1.1499999999999999"/>
    <n v="0"/>
    <n v="1.85"/>
    <m/>
    <m/>
    <m/>
    <m/>
    <m/>
    <m/>
    <m/>
    <m/>
    <m/>
    <s v="DEER:Res:HVAC_Eff_AC"/>
    <s v="Annual"/>
    <n v="20"/>
    <m/>
  </r>
  <r>
    <x v="1"/>
    <x v="0"/>
    <s v="D20v0"/>
    <d v="2019-01-09T08:56:43"/>
    <x v="3"/>
    <x v="0"/>
    <x v="0"/>
    <x v="8"/>
    <x v="0"/>
    <x v="0"/>
    <n v="3.5"/>
    <n v="1220"/>
    <s v="None"/>
    <n v="14.9"/>
    <n v="2.7900000000000001E-2"/>
    <n v="1.82"/>
    <m/>
    <m/>
    <m/>
    <m/>
    <m/>
    <m/>
    <m/>
    <m/>
    <m/>
    <s v="DEER:Res:HVAC_Eff_AC"/>
    <s v="Annual"/>
    <n v="20"/>
    <m/>
  </r>
  <r>
    <x v="1"/>
    <x v="0"/>
    <s v="D20v0"/>
    <d v="2019-01-09T08:56:43"/>
    <x v="3"/>
    <x v="0"/>
    <x v="0"/>
    <x v="15"/>
    <x v="1"/>
    <x v="1"/>
    <n v="3.5"/>
    <n v="1210"/>
    <s v="None"/>
    <n v="23"/>
    <n v="3.1399999999999997E-2"/>
    <n v="1.18"/>
    <m/>
    <m/>
    <m/>
    <m/>
    <m/>
    <m/>
    <m/>
    <m/>
    <m/>
    <s v="DEER:Res:HVAC_Eff_AC"/>
    <s v="Annual"/>
    <n v="20"/>
    <m/>
  </r>
  <r>
    <x v="1"/>
    <x v="0"/>
    <s v="D20v0"/>
    <d v="2019-01-09T08:56:43"/>
    <x v="3"/>
    <x v="0"/>
    <x v="0"/>
    <x v="15"/>
    <x v="2"/>
    <x v="1"/>
    <n v="3.5"/>
    <n v="1210"/>
    <s v="None"/>
    <n v="35"/>
    <n v="3.7699999999999997E-2"/>
    <n v="0"/>
    <m/>
    <m/>
    <m/>
    <m/>
    <m/>
    <m/>
    <m/>
    <m/>
    <m/>
    <s v="DEER:Res:HVAC_Eff_AC"/>
    <s v="Annual"/>
    <n v="20"/>
    <m/>
  </r>
  <r>
    <x v="1"/>
    <x v="0"/>
    <s v="D20v0"/>
    <d v="2019-01-09T08:56:43"/>
    <x v="3"/>
    <x v="0"/>
    <x v="0"/>
    <x v="15"/>
    <x v="3"/>
    <x v="1"/>
    <n v="3.5"/>
    <n v="1210"/>
    <s v="None"/>
    <n v="0.67200000000000004"/>
    <n v="0"/>
    <n v="1.0900000000000001"/>
    <m/>
    <m/>
    <m/>
    <m/>
    <m/>
    <m/>
    <m/>
    <m/>
    <m/>
    <s v="DEER:Res:HVAC_Eff_AC"/>
    <s v="Annual"/>
    <n v="20"/>
    <m/>
  </r>
  <r>
    <x v="1"/>
    <x v="0"/>
    <s v="D20v0"/>
    <d v="2019-01-09T08:56:43"/>
    <x v="3"/>
    <x v="0"/>
    <x v="0"/>
    <x v="15"/>
    <x v="0"/>
    <x v="0"/>
    <n v="3.5"/>
    <n v="1210"/>
    <s v="None"/>
    <n v="6.45"/>
    <n v="7.8100000000000001E-3"/>
    <n v="1.07"/>
    <m/>
    <m/>
    <m/>
    <m/>
    <m/>
    <m/>
    <m/>
    <m/>
    <m/>
    <s v="DEER:Res:HVAC_Eff_AC"/>
    <s v="Annual"/>
    <n v="20"/>
    <m/>
  </r>
  <r>
    <x v="1"/>
    <x v="0"/>
    <s v="D20v0"/>
    <d v="2019-01-09T08:56:43"/>
    <x v="3"/>
    <x v="0"/>
    <x v="0"/>
    <x v="9"/>
    <x v="1"/>
    <x v="1"/>
    <n v="3.5"/>
    <n v="1200"/>
    <s v="None"/>
    <n v="32.5"/>
    <n v="3.9699999999999999E-2"/>
    <n v="1.41"/>
    <m/>
    <m/>
    <m/>
    <m/>
    <m/>
    <m/>
    <m/>
    <m/>
    <m/>
    <s v="DEER:Res:HVAC_Eff_AC"/>
    <s v="Annual"/>
    <n v="20"/>
    <m/>
  </r>
  <r>
    <x v="1"/>
    <x v="0"/>
    <s v="D20v0"/>
    <d v="2019-01-09T08:56:43"/>
    <x v="3"/>
    <x v="0"/>
    <x v="0"/>
    <x v="9"/>
    <x v="2"/>
    <x v="1"/>
    <n v="3.5"/>
    <n v="1200"/>
    <s v="None"/>
    <n v="47.1"/>
    <n v="4.3400000000000001E-2"/>
    <n v="0"/>
    <m/>
    <m/>
    <m/>
    <m/>
    <m/>
    <m/>
    <m/>
    <m/>
    <m/>
    <s v="DEER:Res:HVAC_Eff_AC"/>
    <s v="Annual"/>
    <n v="20"/>
    <m/>
  </r>
  <r>
    <x v="1"/>
    <x v="0"/>
    <s v="D20v0"/>
    <d v="2019-01-09T08:56:43"/>
    <x v="3"/>
    <x v="0"/>
    <x v="0"/>
    <x v="9"/>
    <x v="3"/>
    <x v="1"/>
    <n v="3.5"/>
    <n v="1200"/>
    <s v="None"/>
    <n v="0.80300000000000005"/>
    <n v="0"/>
    <n v="1.29"/>
    <m/>
    <m/>
    <m/>
    <m/>
    <m/>
    <m/>
    <m/>
    <m/>
    <m/>
    <s v="DEER:Res:HVAC_Eff_AC"/>
    <s v="Annual"/>
    <n v="20"/>
    <m/>
  </r>
  <r>
    <x v="1"/>
    <x v="0"/>
    <s v="D20v0"/>
    <d v="2019-01-09T08:56:43"/>
    <x v="3"/>
    <x v="0"/>
    <x v="0"/>
    <x v="9"/>
    <x v="0"/>
    <x v="0"/>
    <n v="3.5"/>
    <n v="1200"/>
    <s v="None"/>
    <n v="22"/>
    <n v="2.5399999999999999E-2"/>
    <n v="1.26"/>
    <m/>
    <m/>
    <m/>
    <m/>
    <m/>
    <m/>
    <m/>
    <m/>
    <m/>
    <s v="DEER:Res:HVAC_Eff_AC"/>
    <s v="Annual"/>
    <n v="20"/>
    <m/>
  </r>
  <r>
    <x v="1"/>
    <x v="0"/>
    <s v="D20v0"/>
    <d v="2019-01-09T08:56:43"/>
    <x v="3"/>
    <x v="0"/>
    <x v="0"/>
    <x v="11"/>
    <x v="1"/>
    <x v="1"/>
    <n v="3.5"/>
    <n v="1210"/>
    <s v="None"/>
    <n v="46.6"/>
    <n v="6.6299999999999998E-2"/>
    <n v="2.2200000000000002"/>
    <m/>
    <m/>
    <m/>
    <m/>
    <m/>
    <m/>
    <m/>
    <m/>
    <m/>
    <s v="DEER:Res:HVAC_Eff_AC"/>
    <s v="Annual"/>
    <n v="20"/>
    <m/>
  </r>
  <r>
    <x v="1"/>
    <x v="0"/>
    <s v="D20v0"/>
    <d v="2019-01-09T08:56:43"/>
    <x v="3"/>
    <x v="0"/>
    <x v="0"/>
    <x v="11"/>
    <x v="2"/>
    <x v="1"/>
    <n v="3.5"/>
    <n v="1210"/>
    <s v="None"/>
    <n v="70.8"/>
    <n v="7.3099999999999998E-2"/>
    <n v="0"/>
    <m/>
    <m/>
    <m/>
    <m/>
    <m/>
    <m/>
    <m/>
    <m/>
    <m/>
    <s v="DEER:Res:HVAC_Eff_AC"/>
    <s v="Annual"/>
    <n v="20"/>
    <m/>
  </r>
  <r>
    <x v="1"/>
    <x v="0"/>
    <s v="D20v0"/>
    <d v="2019-01-09T08:56:43"/>
    <x v="3"/>
    <x v="0"/>
    <x v="0"/>
    <x v="11"/>
    <x v="3"/>
    <x v="1"/>
    <n v="3.5"/>
    <n v="1210"/>
    <s v="None"/>
    <n v="1.25"/>
    <n v="0"/>
    <n v="2"/>
    <m/>
    <m/>
    <m/>
    <m/>
    <m/>
    <m/>
    <m/>
    <m/>
    <m/>
    <s v="DEER:Res:HVAC_Eff_AC"/>
    <s v="Annual"/>
    <n v="20"/>
    <m/>
  </r>
  <r>
    <x v="1"/>
    <x v="0"/>
    <s v="D20v0"/>
    <d v="2019-01-09T08:56:43"/>
    <x v="3"/>
    <x v="0"/>
    <x v="0"/>
    <x v="11"/>
    <x v="0"/>
    <x v="0"/>
    <n v="3.5"/>
    <n v="1210"/>
    <s v="None"/>
    <n v="43.4"/>
    <n v="5.8500000000000003E-2"/>
    <n v="1.95"/>
    <m/>
    <m/>
    <m/>
    <m/>
    <m/>
    <m/>
    <m/>
    <m/>
    <m/>
    <s v="DEER:Res:HVAC_Eff_AC"/>
    <s v="Annual"/>
    <n v="20"/>
    <m/>
  </r>
  <r>
    <x v="1"/>
    <x v="0"/>
    <s v="D20v0"/>
    <d v="2019-01-09T08:56:43"/>
    <x v="3"/>
    <x v="0"/>
    <x v="0"/>
    <x v="12"/>
    <x v="1"/>
    <x v="1"/>
    <n v="3.5"/>
    <n v="1210"/>
    <s v="None"/>
    <n v="80.599999999999994"/>
    <n v="7.9899999999999999E-2"/>
    <n v="4.8099999999999996"/>
    <m/>
    <m/>
    <m/>
    <m/>
    <m/>
    <m/>
    <m/>
    <m/>
    <m/>
    <s v="DEER:Res:HVAC_Eff_AC"/>
    <s v="Annual"/>
    <n v="20"/>
    <m/>
  </r>
  <r>
    <x v="1"/>
    <x v="0"/>
    <s v="D20v0"/>
    <d v="2019-01-09T08:56:43"/>
    <x v="3"/>
    <x v="0"/>
    <x v="0"/>
    <x v="12"/>
    <x v="2"/>
    <x v="1"/>
    <n v="3.5"/>
    <n v="1210"/>
    <s v="None"/>
    <n v="138"/>
    <n v="8.4900000000000003E-2"/>
    <n v="0"/>
    <m/>
    <m/>
    <m/>
    <m/>
    <m/>
    <m/>
    <m/>
    <m/>
    <m/>
    <s v="DEER:Res:HVAC_Eff_AC"/>
    <s v="Annual"/>
    <n v="20"/>
    <m/>
  </r>
  <r>
    <x v="1"/>
    <x v="0"/>
    <s v="D20v0"/>
    <d v="2019-01-09T08:56:43"/>
    <x v="3"/>
    <x v="0"/>
    <x v="0"/>
    <x v="12"/>
    <x v="3"/>
    <x v="1"/>
    <n v="3.5"/>
    <n v="1210"/>
    <s v="None"/>
    <n v="2.64"/>
    <n v="0"/>
    <n v="4.22"/>
    <m/>
    <m/>
    <m/>
    <m/>
    <m/>
    <m/>
    <m/>
    <m/>
    <m/>
    <s v="DEER:Res:HVAC_Eff_AC"/>
    <s v="Annual"/>
    <n v="20"/>
    <m/>
  </r>
  <r>
    <x v="1"/>
    <x v="0"/>
    <s v="D20v0"/>
    <d v="2019-01-09T08:56:43"/>
    <x v="3"/>
    <x v="0"/>
    <x v="0"/>
    <x v="12"/>
    <x v="0"/>
    <x v="0"/>
    <n v="3.5"/>
    <n v="1210"/>
    <s v="None"/>
    <n v="19.2"/>
    <n v="1.5699999999999999E-2"/>
    <n v="4.21"/>
    <m/>
    <m/>
    <m/>
    <m/>
    <m/>
    <m/>
    <m/>
    <m/>
    <m/>
    <s v="DEER:Res:HVAC_Eff_AC"/>
    <s v="Annual"/>
    <n v="20"/>
    <m/>
  </r>
  <r>
    <x v="1"/>
    <x v="0"/>
    <s v="D20v0"/>
    <d v="2019-01-09T08:56:43"/>
    <x v="3"/>
    <x v="0"/>
    <x v="0"/>
    <x v="13"/>
    <x v="1"/>
    <x v="1"/>
    <n v="3.5"/>
    <n v="1220"/>
    <s v="None"/>
    <n v="108"/>
    <n v="7.8600000000000003E-2"/>
    <n v="1.73"/>
    <m/>
    <m/>
    <m/>
    <m/>
    <m/>
    <m/>
    <m/>
    <m/>
    <m/>
    <s v="DEER:Res:HVAC_Eff_AC"/>
    <s v="Annual"/>
    <n v="20"/>
    <m/>
  </r>
  <r>
    <x v="1"/>
    <x v="0"/>
    <s v="D20v0"/>
    <d v="2019-01-09T08:56:43"/>
    <x v="3"/>
    <x v="0"/>
    <x v="0"/>
    <x v="13"/>
    <x v="2"/>
    <x v="1"/>
    <n v="3.5"/>
    <n v="1220"/>
    <s v="None"/>
    <n v="124"/>
    <n v="8.1799999999999998E-2"/>
    <n v="0"/>
    <m/>
    <m/>
    <m/>
    <m/>
    <m/>
    <m/>
    <m/>
    <m/>
    <m/>
    <s v="DEER:Res:HVAC_Eff_AC"/>
    <s v="Annual"/>
    <n v="20"/>
    <m/>
  </r>
  <r>
    <x v="1"/>
    <x v="0"/>
    <s v="D20v0"/>
    <d v="2019-01-09T08:56:43"/>
    <x v="3"/>
    <x v="0"/>
    <x v="0"/>
    <x v="13"/>
    <x v="3"/>
    <x v="1"/>
    <n v="3.5"/>
    <n v="1220"/>
    <s v="None"/>
    <n v="0.98099999999999998"/>
    <n v="0"/>
    <n v="1.55"/>
    <m/>
    <m/>
    <m/>
    <m/>
    <m/>
    <m/>
    <m/>
    <m/>
    <m/>
    <s v="DEER:Res:HVAC_Eff_AC"/>
    <s v="Annual"/>
    <n v="20"/>
    <m/>
  </r>
  <r>
    <x v="1"/>
    <x v="0"/>
    <s v="D20v0"/>
    <d v="2019-01-09T08:56:43"/>
    <x v="3"/>
    <x v="0"/>
    <x v="0"/>
    <x v="13"/>
    <x v="0"/>
    <x v="0"/>
    <n v="3.5"/>
    <n v="1220"/>
    <s v="None"/>
    <n v="61.4"/>
    <n v="4.3999999999999997E-2"/>
    <n v="1.53"/>
    <m/>
    <m/>
    <m/>
    <m/>
    <m/>
    <m/>
    <m/>
    <m/>
    <m/>
    <s v="DEER:Res:HVAC_Eff_AC"/>
    <s v="Annual"/>
    <n v="20"/>
    <m/>
  </r>
  <r>
    <x v="1"/>
    <x v="0"/>
    <s v="D20v0"/>
    <d v="2019-01-09T08:56:43"/>
    <x v="3"/>
    <x v="0"/>
    <x v="0"/>
    <x v="6"/>
    <x v="1"/>
    <x v="1"/>
    <n v="3.5"/>
    <n v="1210"/>
    <s v="None"/>
    <n v="34.700000000000003"/>
    <n v="4.7600000000000003E-2"/>
    <n v="1.71"/>
    <m/>
    <m/>
    <m/>
    <m/>
    <m/>
    <m/>
    <m/>
    <m/>
    <m/>
    <s v="DEER:Res:HVAC_Eff_AC"/>
    <s v="Annual"/>
    <n v="20"/>
    <m/>
  </r>
  <r>
    <x v="1"/>
    <x v="0"/>
    <s v="D20v0"/>
    <d v="2019-01-09T08:56:43"/>
    <x v="3"/>
    <x v="0"/>
    <x v="0"/>
    <x v="6"/>
    <x v="2"/>
    <x v="1"/>
    <n v="3.5"/>
    <n v="1210"/>
    <s v="None"/>
    <n v="52.9"/>
    <n v="5.3999999999999999E-2"/>
    <n v="0"/>
    <m/>
    <m/>
    <m/>
    <m/>
    <m/>
    <m/>
    <m/>
    <m/>
    <m/>
    <s v="DEER:Res:HVAC_Eff_AC"/>
    <s v="Annual"/>
    <n v="20"/>
    <m/>
  </r>
  <r>
    <x v="1"/>
    <x v="0"/>
    <s v="D20v0"/>
    <d v="2019-01-09T08:56:43"/>
    <x v="3"/>
    <x v="0"/>
    <x v="0"/>
    <x v="6"/>
    <x v="3"/>
    <x v="1"/>
    <n v="3.5"/>
    <n v="1210"/>
    <s v="None"/>
    <n v="0.96299999999999997"/>
    <n v="0"/>
    <n v="1.55"/>
    <m/>
    <m/>
    <m/>
    <m/>
    <m/>
    <m/>
    <m/>
    <m/>
    <m/>
    <s v="DEER:Res:HVAC_Eff_AC"/>
    <s v="Annual"/>
    <n v="20"/>
    <m/>
  </r>
  <r>
    <x v="1"/>
    <x v="0"/>
    <s v="D20v0"/>
    <d v="2019-01-09T08:56:43"/>
    <x v="3"/>
    <x v="0"/>
    <x v="0"/>
    <x v="6"/>
    <x v="0"/>
    <x v="0"/>
    <n v="3.5"/>
    <n v="1210"/>
    <s v="None"/>
    <n v="23.2"/>
    <n v="3.04E-2"/>
    <n v="1.52"/>
    <m/>
    <m/>
    <m/>
    <m/>
    <m/>
    <m/>
    <m/>
    <m/>
    <m/>
    <s v="DEER:Res:HVAC_Eff_AC"/>
    <s v="Annual"/>
    <n v="20"/>
    <m/>
  </r>
  <r>
    <x v="1"/>
    <x v="0"/>
    <s v="D20v0"/>
    <d v="2019-01-09T08:56:43"/>
    <x v="3"/>
    <x v="1"/>
    <x v="0"/>
    <x v="8"/>
    <x v="1"/>
    <x v="1"/>
    <n v="1.59"/>
    <n v="1180"/>
    <s v="None"/>
    <n v="3.29"/>
    <n v="5.1200000000000004E-3"/>
    <n v="0.58799999999999997"/>
    <m/>
    <m/>
    <m/>
    <m/>
    <m/>
    <m/>
    <m/>
    <m/>
    <m/>
    <s v="DEER:Res:HVAC_Eff_AC"/>
    <s v="Annual"/>
    <n v="20"/>
    <m/>
  </r>
  <r>
    <x v="1"/>
    <x v="0"/>
    <s v="D20v0"/>
    <d v="2019-01-09T08:56:43"/>
    <x v="3"/>
    <x v="1"/>
    <x v="0"/>
    <x v="8"/>
    <x v="2"/>
    <x v="1"/>
    <n v="1.59"/>
    <n v="1180"/>
    <s v="None"/>
    <n v="8.25"/>
    <n v="5.4400000000000004E-3"/>
    <n v="0"/>
    <m/>
    <m/>
    <m/>
    <m/>
    <m/>
    <m/>
    <m/>
    <m/>
    <m/>
    <s v="DEER:Res:HVAC_Eff_AC"/>
    <s v="Annual"/>
    <n v="20"/>
    <m/>
  </r>
  <r>
    <x v="1"/>
    <x v="0"/>
    <s v="D20v0"/>
    <d v="2019-01-09T08:56:43"/>
    <x v="3"/>
    <x v="1"/>
    <x v="0"/>
    <x v="8"/>
    <x v="3"/>
    <x v="1"/>
    <n v="1.59"/>
    <n v="1180"/>
    <s v="None"/>
    <n v="0.45"/>
    <n v="0"/>
    <n v="0.56599999999999995"/>
    <m/>
    <m/>
    <m/>
    <m/>
    <m/>
    <m/>
    <m/>
    <m/>
    <m/>
    <s v="DEER:Res:HVAC_Eff_AC"/>
    <s v="Annual"/>
    <n v="20"/>
    <m/>
  </r>
  <r>
    <x v="1"/>
    <x v="0"/>
    <s v="D20v0"/>
    <d v="2019-01-09T08:56:43"/>
    <x v="3"/>
    <x v="1"/>
    <x v="0"/>
    <x v="8"/>
    <x v="0"/>
    <x v="0"/>
    <n v="1.59"/>
    <n v="1180"/>
    <s v="None"/>
    <n v="1.94"/>
    <n v="2.2200000000000002E-3"/>
    <n v="0.54400000000000004"/>
    <m/>
    <m/>
    <m/>
    <m/>
    <m/>
    <m/>
    <m/>
    <m/>
    <m/>
    <s v="DEER:Res:HVAC_Eff_AC"/>
    <s v="Annual"/>
    <n v="20"/>
    <m/>
  </r>
  <r>
    <x v="1"/>
    <x v="0"/>
    <s v="D20v0"/>
    <d v="2019-01-09T08:56:43"/>
    <x v="3"/>
    <x v="1"/>
    <x v="0"/>
    <x v="15"/>
    <x v="1"/>
    <x v="1"/>
    <n v="1.35"/>
    <n v="1160"/>
    <s v="None"/>
    <n v="2.25"/>
    <n v="3.0100000000000001E-3"/>
    <n v="0.433"/>
    <m/>
    <m/>
    <m/>
    <m/>
    <m/>
    <m/>
    <m/>
    <m/>
    <m/>
    <s v="DEER:Res:HVAC_Eff_AC"/>
    <s v="Annual"/>
    <n v="20"/>
    <m/>
  </r>
  <r>
    <x v="1"/>
    <x v="0"/>
    <s v="D20v0"/>
    <d v="2019-01-09T08:56:43"/>
    <x v="3"/>
    <x v="1"/>
    <x v="0"/>
    <x v="15"/>
    <x v="2"/>
    <x v="1"/>
    <n v="1.35"/>
    <n v="1160"/>
    <s v="None"/>
    <n v="5.27"/>
    <n v="3.46E-3"/>
    <n v="0"/>
    <m/>
    <m/>
    <m/>
    <m/>
    <m/>
    <m/>
    <m/>
    <m/>
    <m/>
    <s v="DEER:Res:HVAC_Eff_AC"/>
    <s v="Annual"/>
    <n v="20"/>
    <m/>
  </r>
  <r>
    <x v="1"/>
    <x v="0"/>
    <s v="D20v0"/>
    <d v="2019-01-09T08:56:43"/>
    <x v="3"/>
    <x v="1"/>
    <x v="0"/>
    <x v="15"/>
    <x v="3"/>
    <x v="1"/>
    <n v="1.35"/>
    <n v="1160"/>
    <s v="None"/>
    <n v="0.35099999999999998"/>
    <n v="0"/>
    <n v="0.41699999999999998"/>
    <m/>
    <m/>
    <m/>
    <m/>
    <m/>
    <m/>
    <m/>
    <m/>
    <m/>
    <s v="DEER:Res:HVAC_Eff_AC"/>
    <s v="Annual"/>
    <n v="20"/>
    <m/>
  </r>
  <r>
    <x v="1"/>
    <x v="0"/>
    <s v="D20v0"/>
    <d v="2019-01-09T08:56:43"/>
    <x v="3"/>
    <x v="1"/>
    <x v="0"/>
    <x v="15"/>
    <x v="0"/>
    <x v="0"/>
    <n v="1.35"/>
    <n v="1160"/>
    <s v="None"/>
    <n v="1.08"/>
    <n v="9.8999999999999999E-4"/>
    <n v="0.40500000000000003"/>
    <m/>
    <m/>
    <m/>
    <m/>
    <m/>
    <m/>
    <m/>
    <m/>
    <m/>
    <s v="DEER:Res:HVAC_Eff_AC"/>
    <s v="Annual"/>
    <n v="20"/>
    <m/>
  </r>
  <r>
    <x v="1"/>
    <x v="0"/>
    <s v="D20v0"/>
    <d v="2019-01-09T08:56:43"/>
    <x v="3"/>
    <x v="1"/>
    <x v="0"/>
    <x v="9"/>
    <x v="1"/>
    <x v="1"/>
    <n v="1.32"/>
    <n v="1220"/>
    <s v="None"/>
    <n v="4.93"/>
    <n v="5.0200000000000002E-3"/>
    <n v="0.49399999999999999"/>
    <m/>
    <m/>
    <m/>
    <m/>
    <m/>
    <m/>
    <m/>
    <m/>
    <m/>
    <s v="DEER:Res:HVAC_Eff_AC"/>
    <s v="Annual"/>
    <n v="20"/>
    <m/>
  </r>
  <r>
    <x v="1"/>
    <x v="0"/>
    <s v="D20v0"/>
    <d v="2019-01-09T08:56:43"/>
    <x v="3"/>
    <x v="1"/>
    <x v="0"/>
    <x v="9"/>
    <x v="2"/>
    <x v="1"/>
    <n v="1.32"/>
    <n v="1220"/>
    <s v="None"/>
    <n v="9.09"/>
    <n v="5.0200000000000002E-3"/>
    <n v="0"/>
    <m/>
    <m/>
    <m/>
    <m/>
    <m/>
    <m/>
    <m/>
    <m/>
    <m/>
    <s v="DEER:Res:HVAC_Eff_AC"/>
    <s v="Annual"/>
    <n v="20"/>
    <m/>
  </r>
  <r>
    <x v="1"/>
    <x v="0"/>
    <s v="D20v0"/>
    <d v="2019-01-09T08:56:43"/>
    <x v="3"/>
    <x v="1"/>
    <x v="0"/>
    <x v="9"/>
    <x v="3"/>
    <x v="1"/>
    <n v="1.32"/>
    <n v="1220"/>
    <s v="None"/>
    <n v="0.39800000000000002"/>
    <n v="0"/>
    <n v="0.47199999999999998"/>
    <m/>
    <m/>
    <m/>
    <m/>
    <m/>
    <m/>
    <m/>
    <m/>
    <m/>
    <s v="DEER:Res:HVAC_Eff_AC"/>
    <s v="Annual"/>
    <n v="20"/>
    <m/>
  </r>
  <r>
    <x v="1"/>
    <x v="0"/>
    <s v="D20v0"/>
    <d v="2019-01-09T08:56:43"/>
    <x v="3"/>
    <x v="1"/>
    <x v="0"/>
    <x v="9"/>
    <x v="0"/>
    <x v="0"/>
    <n v="1.32"/>
    <n v="1220"/>
    <s v="None"/>
    <n v="4.04"/>
    <n v="3.6099999999999999E-3"/>
    <n v="0.443"/>
    <m/>
    <m/>
    <m/>
    <m/>
    <m/>
    <m/>
    <m/>
    <m/>
    <m/>
    <s v="DEER:Res:HVAC_Eff_AC"/>
    <s v="Annual"/>
    <n v="20"/>
    <m/>
  </r>
  <r>
    <x v="1"/>
    <x v="0"/>
    <s v="D20v0"/>
    <d v="2019-01-09T08:56:43"/>
    <x v="3"/>
    <x v="1"/>
    <x v="0"/>
    <x v="11"/>
    <x v="1"/>
    <x v="1"/>
    <n v="1.99"/>
    <n v="1310"/>
    <s v="None"/>
    <n v="4.66"/>
    <n v="7.5399999999999998E-3"/>
    <n v="0.78400000000000003"/>
    <m/>
    <m/>
    <m/>
    <m/>
    <m/>
    <m/>
    <m/>
    <m/>
    <m/>
    <s v="DEER:Res:HVAC_Eff_AC"/>
    <s v="Annual"/>
    <n v="20"/>
    <m/>
  </r>
  <r>
    <x v="1"/>
    <x v="0"/>
    <s v="D20v0"/>
    <d v="2019-01-09T08:56:43"/>
    <x v="3"/>
    <x v="1"/>
    <x v="0"/>
    <x v="11"/>
    <x v="2"/>
    <x v="1"/>
    <n v="1.99"/>
    <n v="1310"/>
    <s v="None"/>
    <n v="11.2"/>
    <n v="7.5399999999999998E-3"/>
    <n v="0"/>
    <m/>
    <m/>
    <m/>
    <m/>
    <m/>
    <m/>
    <m/>
    <m/>
    <m/>
    <s v="DEER:Res:HVAC_Eff_AC"/>
    <s v="Annual"/>
    <n v="20"/>
    <m/>
  </r>
  <r>
    <x v="1"/>
    <x v="0"/>
    <s v="D20v0"/>
    <d v="2019-01-09T08:56:43"/>
    <x v="3"/>
    <x v="1"/>
    <x v="0"/>
    <x v="11"/>
    <x v="3"/>
    <x v="1"/>
    <n v="1.99"/>
    <n v="1310"/>
    <s v="None"/>
    <n v="0.56100000000000005"/>
    <n v="0"/>
    <n v="0.75800000000000001"/>
    <m/>
    <m/>
    <m/>
    <m/>
    <m/>
    <m/>
    <m/>
    <m/>
    <m/>
    <s v="DEER:Res:HVAC_Eff_AC"/>
    <s v="Annual"/>
    <n v="20"/>
    <m/>
  </r>
  <r>
    <x v="1"/>
    <x v="0"/>
    <s v="D20v0"/>
    <d v="2019-01-09T08:56:43"/>
    <x v="3"/>
    <x v="1"/>
    <x v="0"/>
    <x v="11"/>
    <x v="0"/>
    <x v="0"/>
    <n v="1.99"/>
    <n v="1310"/>
    <s v="None"/>
    <n v="4.59"/>
    <n v="6.1700000000000001E-3"/>
    <n v="0.69899999999999995"/>
    <m/>
    <m/>
    <m/>
    <m/>
    <m/>
    <m/>
    <m/>
    <m/>
    <m/>
    <s v="DEER:Res:HVAC_Eff_AC"/>
    <s v="Annual"/>
    <n v="20"/>
    <m/>
  </r>
  <r>
    <x v="1"/>
    <x v="0"/>
    <s v="D20v0"/>
    <d v="2019-01-09T08:56:43"/>
    <x v="3"/>
    <x v="1"/>
    <x v="0"/>
    <x v="12"/>
    <x v="1"/>
    <x v="1"/>
    <n v="2.31"/>
    <n v="1410"/>
    <s v="None"/>
    <n v="11.3"/>
    <n v="8.2299999999999995E-3"/>
    <n v="0.86099999999999999"/>
    <m/>
    <m/>
    <m/>
    <m/>
    <m/>
    <m/>
    <m/>
    <m/>
    <m/>
    <s v="DEER:Res:HVAC_Eff_AC"/>
    <s v="Annual"/>
    <n v="20"/>
    <m/>
  </r>
  <r>
    <x v="1"/>
    <x v="0"/>
    <s v="D20v0"/>
    <d v="2019-01-09T08:56:43"/>
    <x v="3"/>
    <x v="2"/>
    <x v="0"/>
    <x v="8"/>
    <x v="1"/>
    <x v="1"/>
    <n v="3"/>
    <n v="1850"/>
    <s v="None"/>
    <n v="7.6"/>
    <n v="2.1999999999999999E-2"/>
    <n v="1.74"/>
    <m/>
    <m/>
    <m/>
    <m/>
    <m/>
    <m/>
    <m/>
    <m/>
    <m/>
    <s v="DEER:Res:HVAC_Eff_AC"/>
    <s v="Annual"/>
    <n v="20"/>
    <m/>
  </r>
  <r>
    <x v="1"/>
    <x v="0"/>
    <s v="D20v0"/>
    <d v="2019-01-09T08:56:43"/>
    <x v="3"/>
    <x v="2"/>
    <x v="0"/>
    <x v="8"/>
    <x v="2"/>
    <x v="1"/>
    <n v="3"/>
    <n v="1850"/>
    <s v="None"/>
    <n v="22.9"/>
    <n v="2.3E-2"/>
    <n v="0"/>
    <m/>
    <m/>
    <m/>
    <m/>
    <m/>
    <m/>
    <m/>
    <m/>
    <m/>
    <s v="DEER:Res:HVAC_Eff_AC"/>
    <s v="Annual"/>
    <n v="20"/>
    <m/>
  </r>
  <r>
    <x v="1"/>
    <x v="0"/>
    <s v="D20v0"/>
    <d v="2019-01-09T08:56:43"/>
    <x v="3"/>
    <x v="2"/>
    <x v="0"/>
    <x v="8"/>
    <x v="3"/>
    <x v="1"/>
    <n v="3"/>
    <n v="1850"/>
    <s v="None"/>
    <n v="1.1000000000000001"/>
    <n v="0"/>
    <n v="1.7"/>
    <m/>
    <m/>
    <m/>
    <m/>
    <m/>
    <m/>
    <m/>
    <m/>
    <m/>
    <s v="DEER:Res:HVAC_Eff_AC"/>
    <s v="Annual"/>
    <n v="20"/>
    <m/>
  </r>
  <r>
    <x v="1"/>
    <x v="0"/>
    <s v="D20v0"/>
    <d v="2019-01-09T08:56:43"/>
    <x v="3"/>
    <x v="2"/>
    <x v="0"/>
    <x v="8"/>
    <x v="0"/>
    <x v="0"/>
    <n v="3"/>
    <n v="1850"/>
    <s v="None"/>
    <n v="4.9000000000000004"/>
    <n v="1.0999999999999999E-2"/>
    <n v="1.67"/>
    <m/>
    <m/>
    <m/>
    <m/>
    <m/>
    <m/>
    <m/>
    <m/>
    <m/>
    <s v="DEER:Res:HVAC_Eff_AC"/>
    <s v="Annual"/>
    <n v="20"/>
    <m/>
  </r>
  <r>
    <x v="1"/>
    <x v="0"/>
    <s v="D20v0"/>
    <d v="2019-01-09T08:56:43"/>
    <x v="3"/>
    <x v="2"/>
    <x v="0"/>
    <x v="15"/>
    <x v="1"/>
    <x v="1"/>
    <n v="2.2000000000000002"/>
    <n v="1540"/>
    <s v="None"/>
    <n v="8.1999999999999993"/>
    <n v="1.4999999999999999E-2"/>
    <n v="1.4"/>
    <m/>
    <m/>
    <m/>
    <m/>
    <m/>
    <m/>
    <m/>
    <m/>
    <m/>
    <s v="DEER:Res:HVAC_Eff_AC"/>
    <s v="Annual"/>
    <n v="20"/>
    <m/>
  </r>
  <r>
    <x v="1"/>
    <x v="0"/>
    <s v="D20v0"/>
    <d v="2019-01-09T08:56:43"/>
    <x v="3"/>
    <x v="2"/>
    <x v="0"/>
    <x v="15"/>
    <x v="2"/>
    <x v="1"/>
    <n v="2.2000000000000002"/>
    <n v="1540"/>
    <s v="None"/>
    <n v="18.2"/>
    <n v="1.6E-2"/>
    <n v="0"/>
    <m/>
    <m/>
    <m/>
    <m/>
    <m/>
    <m/>
    <m/>
    <m/>
    <m/>
    <s v="DEER:Res:HVAC_Eff_AC"/>
    <s v="Annual"/>
    <n v="20"/>
    <m/>
  </r>
  <r>
    <x v="1"/>
    <x v="0"/>
    <s v="D20v0"/>
    <d v="2019-01-09T08:56:43"/>
    <x v="3"/>
    <x v="2"/>
    <x v="0"/>
    <x v="15"/>
    <x v="3"/>
    <x v="1"/>
    <n v="2.2000000000000002"/>
    <n v="1540"/>
    <s v="None"/>
    <n v="0.9"/>
    <n v="0"/>
    <n v="1.37"/>
    <m/>
    <m/>
    <m/>
    <m/>
    <m/>
    <m/>
    <m/>
    <m/>
    <m/>
    <s v="DEER:Res:HVAC_Eff_AC"/>
    <s v="Annual"/>
    <n v="20"/>
    <m/>
  </r>
  <r>
    <x v="1"/>
    <x v="0"/>
    <s v="D20v0"/>
    <d v="2019-01-09T08:56:43"/>
    <x v="3"/>
    <x v="2"/>
    <x v="0"/>
    <x v="15"/>
    <x v="0"/>
    <x v="0"/>
    <n v="2.2000000000000002"/>
    <n v="1540"/>
    <s v="None"/>
    <n v="3.5"/>
    <n v="5.0000000000000001E-3"/>
    <n v="1.35"/>
    <m/>
    <m/>
    <m/>
    <m/>
    <m/>
    <m/>
    <m/>
    <m/>
    <m/>
    <s v="DEER:Res:HVAC_Eff_AC"/>
    <s v="Annual"/>
    <n v="20"/>
    <m/>
  </r>
  <r>
    <x v="1"/>
    <x v="0"/>
    <s v="D20v0"/>
    <d v="2019-01-09T08:56:43"/>
    <x v="3"/>
    <x v="2"/>
    <x v="0"/>
    <x v="9"/>
    <x v="1"/>
    <x v="1"/>
    <n v="2.2999999999999998"/>
    <n v="1500"/>
    <s v="None"/>
    <n v="12"/>
    <n v="1.6E-2"/>
    <n v="1.01"/>
    <m/>
    <m/>
    <m/>
    <m/>
    <m/>
    <m/>
    <m/>
    <m/>
    <m/>
    <s v="DEER:Res:HVAC_Eff_AC"/>
    <s v="Annual"/>
    <n v="20"/>
    <m/>
  </r>
  <r>
    <x v="1"/>
    <x v="0"/>
    <s v="D20v0"/>
    <d v="2019-01-09T08:56:43"/>
    <x v="3"/>
    <x v="2"/>
    <x v="0"/>
    <x v="9"/>
    <x v="2"/>
    <x v="1"/>
    <n v="2.2999999999999998"/>
    <n v="1500"/>
    <s v="None"/>
    <n v="20.8"/>
    <n v="1.7000000000000001E-2"/>
    <n v="0"/>
    <m/>
    <m/>
    <m/>
    <m/>
    <m/>
    <m/>
    <m/>
    <m/>
    <m/>
    <s v="DEER:Res:HVAC_Eff_AC"/>
    <s v="Annual"/>
    <n v="20"/>
    <m/>
  </r>
  <r>
    <x v="1"/>
    <x v="0"/>
    <s v="D20v0"/>
    <d v="2019-01-09T08:56:43"/>
    <x v="3"/>
    <x v="2"/>
    <x v="0"/>
    <x v="9"/>
    <x v="3"/>
    <x v="1"/>
    <n v="2.2999999999999998"/>
    <n v="1500"/>
    <s v="None"/>
    <n v="0.7"/>
    <n v="0"/>
    <n v="0.97"/>
    <m/>
    <m/>
    <m/>
    <m/>
    <m/>
    <m/>
    <m/>
    <m/>
    <m/>
    <s v="DEER:Res:HVAC_Eff_AC"/>
    <s v="Annual"/>
    <n v="20"/>
    <m/>
  </r>
  <r>
    <x v="1"/>
    <x v="0"/>
    <s v="D20v0"/>
    <d v="2019-01-09T08:56:43"/>
    <x v="3"/>
    <x v="2"/>
    <x v="0"/>
    <x v="9"/>
    <x v="0"/>
    <x v="0"/>
    <n v="2.2999999999999998"/>
    <n v="1500"/>
    <s v="None"/>
    <n v="9.9"/>
    <n v="1.2999999999999999E-2"/>
    <n v="0.94"/>
    <m/>
    <m/>
    <m/>
    <m/>
    <m/>
    <m/>
    <m/>
    <m/>
    <m/>
    <s v="DEER:Res:HVAC_Eff_AC"/>
    <s v="Annual"/>
    <n v="20"/>
    <m/>
  </r>
  <r>
    <x v="1"/>
    <x v="0"/>
    <s v="D20v0"/>
    <d v="2019-01-09T08:56:43"/>
    <x v="3"/>
    <x v="2"/>
    <x v="0"/>
    <x v="11"/>
    <x v="1"/>
    <x v="1"/>
    <n v="3.3"/>
    <n v="1610"/>
    <s v="None"/>
    <n v="15.4"/>
    <n v="2.7E-2"/>
    <n v="1.86"/>
    <m/>
    <m/>
    <m/>
    <m/>
    <m/>
    <m/>
    <m/>
    <m/>
    <m/>
    <s v="DEER:Res:HVAC_Eff_AC"/>
    <s v="Annual"/>
    <n v="20"/>
    <m/>
  </r>
  <r>
    <x v="1"/>
    <x v="0"/>
    <s v="D20v0"/>
    <d v="2019-01-09T08:56:43"/>
    <x v="3"/>
    <x v="2"/>
    <x v="0"/>
    <x v="11"/>
    <x v="2"/>
    <x v="1"/>
    <n v="3.3"/>
    <n v="1610"/>
    <s v="None"/>
    <n v="33.700000000000003"/>
    <n v="2.9000000000000001E-2"/>
    <n v="0"/>
    <m/>
    <m/>
    <m/>
    <m/>
    <m/>
    <m/>
    <m/>
    <m/>
    <m/>
    <s v="DEER:Res:HVAC_Eff_AC"/>
    <s v="Annual"/>
    <n v="20"/>
    <m/>
  </r>
  <r>
    <x v="1"/>
    <x v="0"/>
    <s v="D20v0"/>
    <d v="2019-01-09T08:56:43"/>
    <x v="3"/>
    <x v="2"/>
    <x v="0"/>
    <x v="11"/>
    <x v="3"/>
    <x v="1"/>
    <n v="3.3"/>
    <n v="1610"/>
    <s v="None"/>
    <n v="1.1000000000000001"/>
    <n v="0"/>
    <n v="1.81"/>
    <m/>
    <m/>
    <m/>
    <m/>
    <m/>
    <m/>
    <m/>
    <m/>
    <m/>
    <s v="DEER:Res:HVAC_Eff_AC"/>
    <s v="Annual"/>
    <n v="20"/>
    <m/>
  </r>
  <r>
    <x v="1"/>
    <x v="0"/>
    <s v="D20v0"/>
    <d v="2019-01-09T08:56:43"/>
    <x v="3"/>
    <x v="2"/>
    <x v="0"/>
    <x v="11"/>
    <x v="0"/>
    <x v="0"/>
    <n v="3.3"/>
    <n v="1610"/>
    <s v="None"/>
    <n v="13.2"/>
    <n v="2.1000000000000001E-2"/>
    <n v="1.75"/>
    <m/>
    <m/>
    <m/>
    <m/>
    <m/>
    <m/>
    <m/>
    <m/>
    <m/>
    <s v="DEER:Res:HVAC_Eff_AC"/>
    <s v="Annual"/>
    <n v="20"/>
    <m/>
  </r>
  <r>
    <x v="1"/>
    <x v="0"/>
    <s v="D20v0"/>
    <d v="2019-01-09T08:56:43"/>
    <x v="3"/>
    <x v="2"/>
    <x v="0"/>
    <x v="12"/>
    <x v="1"/>
    <x v="1"/>
    <n v="4.5999999999999996"/>
    <n v="1570"/>
    <s v="None"/>
    <n v="38.700000000000003"/>
    <n v="4.1000000000000002E-2"/>
    <n v="2.95"/>
    <m/>
    <m/>
    <m/>
    <m/>
    <m/>
    <m/>
    <m/>
    <m/>
    <m/>
    <s v="DEER:Res:HVAC_Eff_AC"/>
    <s v="Annual"/>
    <n v="20"/>
    <m/>
  </r>
  <r>
    <x v="1"/>
    <x v="0"/>
    <s v="D20v0"/>
    <d v="2019-01-09T08:56:43"/>
    <x v="3"/>
    <x v="3"/>
    <x v="0"/>
    <x v="8"/>
    <x v="1"/>
    <x v="1"/>
    <n v="3.53"/>
    <n v="2070"/>
    <s v="None"/>
    <n v="9.0500000000000007"/>
    <n v="2.7699999999999999E-2"/>
    <n v="2.12"/>
    <m/>
    <m/>
    <m/>
    <m/>
    <m/>
    <m/>
    <m/>
    <m/>
    <m/>
    <s v="DEER:Res:HVAC_Eff_AC"/>
    <s v="Annual"/>
    <n v="20"/>
    <m/>
  </r>
  <r>
    <x v="1"/>
    <x v="0"/>
    <s v="D20v0"/>
    <d v="2019-01-09T08:56:43"/>
    <x v="3"/>
    <x v="3"/>
    <x v="0"/>
    <x v="8"/>
    <x v="2"/>
    <x v="1"/>
    <n v="3.53"/>
    <n v="2070"/>
    <s v="None"/>
    <n v="27.7"/>
    <n v="2.9100000000000001E-2"/>
    <n v="0"/>
    <m/>
    <m/>
    <m/>
    <m/>
    <m/>
    <m/>
    <m/>
    <m/>
    <m/>
    <s v="DEER:Res:HVAC_Eff_AC"/>
    <s v="Annual"/>
    <n v="20"/>
    <m/>
  </r>
  <r>
    <x v="1"/>
    <x v="0"/>
    <s v="D20v0"/>
    <d v="2019-01-09T08:56:43"/>
    <x v="3"/>
    <x v="3"/>
    <x v="0"/>
    <x v="8"/>
    <x v="3"/>
    <x v="1"/>
    <n v="3.53"/>
    <n v="2070"/>
    <s v="None"/>
    <n v="1.3"/>
    <n v="0"/>
    <n v="2.08"/>
    <m/>
    <m/>
    <m/>
    <m/>
    <m/>
    <m/>
    <m/>
    <m/>
    <m/>
    <s v="DEER:Res:HVAC_Eff_AC"/>
    <s v="Annual"/>
    <n v="20"/>
    <m/>
  </r>
  <r>
    <x v="1"/>
    <x v="0"/>
    <s v="D20v0"/>
    <d v="2019-01-09T08:56:43"/>
    <x v="3"/>
    <x v="3"/>
    <x v="0"/>
    <x v="8"/>
    <x v="0"/>
    <x v="0"/>
    <n v="3.53"/>
    <n v="2070"/>
    <s v="None"/>
    <n v="5.84"/>
    <n v="1.44E-2"/>
    <n v="2.04"/>
    <m/>
    <m/>
    <m/>
    <m/>
    <m/>
    <m/>
    <m/>
    <m/>
    <m/>
    <s v="DEER:Res:HVAC_Eff_AC"/>
    <s v="Annual"/>
    <n v="20"/>
    <m/>
  </r>
  <r>
    <x v="1"/>
    <x v="0"/>
    <s v="D20v0"/>
    <d v="2019-01-09T08:56:43"/>
    <x v="3"/>
    <x v="3"/>
    <x v="0"/>
    <x v="15"/>
    <x v="1"/>
    <x v="1"/>
    <n v="2.59"/>
    <n v="1780"/>
    <s v="None"/>
    <n v="10.8"/>
    <n v="2.1100000000000001E-2"/>
    <n v="1.99"/>
    <m/>
    <m/>
    <m/>
    <m/>
    <m/>
    <m/>
    <m/>
    <m/>
    <m/>
    <s v="DEER:Res:HVAC_Eff_AC"/>
    <s v="Annual"/>
    <n v="20"/>
    <m/>
  </r>
  <r>
    <x v="1"/>
    <x v="0"/>
    <s v="D20v0"/>
    <d v="2019-01-09T08:56:43"/>
    <x v="3"/>
    <x v="3"/>
    <x v="0"/>
    <x v="15"/>
    <x v="2"/>
    <x v="1"/>
    <n v="2.59"/>
    <n v="1780"/>
    <s v="None"/>
    <n v="24.8"/>
    <n v="2.23E-2"/>
    <n v="0"/>
    <m/>
    <m/>
    <m/>
    <m/>
    <m/>
    <m/>
    <m/>
    <m/>
    <m/>
    <s v="DEER:Res:HVAC_Eff_AC"/>
    <s v="Annual"/>
    <n v="20"/>
    <m/>
  </r>
  <r>
    <x v="1"/>
    <x v="0"/>
    <s v="D20v0"/>
    <d v="2019-01-09T08:56:43"/>
    <x v="3"/>
    <x v="3"/>
    <x v="0"/>
    <x v="15"/>
    <x v="3"/>
    <x v="1"/>
    <n v="2.59"/>
    <n v="1780"/>
    <s v="None"/>
    <n v="1.31"/>
    <n v="0"/>
    <n v="1.95"/>
    <m/>
    <m/>
    <m/>
    <m/>
    <m/>
    <m/>
    <m/>
    <m/>
    <m/>
    <s v="DEER:Res:HVAC_Eff_AC"/>
    <s v="Annual"/>
    <n v="20"/>
    <m/>
  </r>
  <r>
    <x v="1"/>
    <x v="0"/>
    <s v="D20v0"/>
    <d v="2019-01-09T08:56:43"/>
    <x v="3"/>
    <x v="3"/>
    <x v="0"/>
    <x v="15"/>
    <x v="0"/>
    <x v="0"/>
    <n v="2.59"/>
    <n v="1780"/>
    <s v="None"/>
    <n v="4.7"/>
    <n v="6.96E-3"/>
    <n v="1.93"/>
    <m/>
    <m/>
    <m/>
    <m/>
    <m/>
    <m/>
    <m/>
    <m/>
    <m/>
    <s v="DEER:Res:HVAC_Eff_AC"/>
    <s v="Annual"/>
    <n v="20"/>
    <m/>
  </r>
  <r>
    <x v="1"/>
    <x v="0"/>
    <s v="D20v0"/>
    <d v="2019-01-09T08:56:43"/>
    <x v="3"/>
    <x v="3"/>
    <x v="0"/>
    <x v="9"/>
    <x v="1"/>
    <x v="1"/>
    <n v="3.34"/>
    <n v="2010"/>
    <s v="None"/>
    <n v="16.2"/>
    <n v="2.47E-2"/>
    <n v="1.63"/>
    <m/>
    <m/>
    <m/>
    <m/>
    <m/>
    <m/>
    <m/>
    <m/>
    <m/>
    <s v="DEER:Res:HVAC_Eff_AC"/>
    <s v="Annual"/>
    <n v="20"/>
    <m/>
  </r>
  <r>
    <x v="1"/>
    <x v="0"/>
    <s v="D20v0"/>
    <d v="2019-01-09T08:56:43"/>
    <x v="3"/>
    <x v="3"/>
    <x v="0"/>
    <x v="9"/>
    <x v="2"/>
    <x v="1"/>
    <n v="3.34"/>
    <n v="2010"/>
    <s v="None"/>
    <n v="29.8"/>
    <n v="2.6100000000000002E-2"/>
    <n v="0"/>
    <m/>
    <m/>
    <m/>
    <m/>
    <m/>
    <m/>
    <m/>
    <m/>
    <m/>
    <s v="DEER:Res:HVAC_Eff_AC"/>
    <s v="Annual"/>
    <n v="20"/>
    <m/>
  </r>
  <r>
    <x v="1"/>
    <x v="0"/>
    <s v="D20v0"/>
    <d v="2019-01-09T08:56:43"/>
    <x v="3"/>
    <x v="3"/>
    <x v="0"/>
    <x v="9"/>
    <x v="3"/>
    <x v="1"/>
    <n v="3.34"/>
    <n v="2010"/>
    <s v="None"/>
    <n v="1.01"/>
    <n v="0"/>
    <n v="1.6"/>
    <m/>
    <m/>
    <m/>
    <m/>
    <m/>
    <m/>
    <m/>
    <m/>
    <m/>
    <s v="DEER:Res:HVAC_Eff_AC"/>
    <s v="Annual"/>
    <n v="20"/>
    <m/>
  </r>
  <r>
    <x v="1"/>
    <x v="0"/>
    <s v="D20v0"/>
    <d v="2019-01-09T08:56:43"/>
    <x v="3"/>
    <x v="3"/>
    <x v="0"/>
    <x v="9"/>
    <x v="0"/>
    <x v="0"/>
    <n v="3.34"/>
    <n v="2010"/>
    <s v="None"/>
    <n v="14.8"/>
    <n v="2.1600000000000001E-2"/>
    <n v="1.55"/>
    <m/>
    <m/>
    <m/>
    <m/>
    <m/>
    <m/>
    <m/>
    <m/>
    <m/>
    <s v="DEER:Res:HVAC_Eff_AC"/>
    <s v="Annual"/>
    <n v="20"/>
    <m/>
  </r>
  <r>
    <x v="1"/>
    <x v="0"/>
    <s v="D20v0"/>
    <d v="2019-01-09T08:56:43"/>
    <x v="3"/>
    <x v="3"/>
    <x v="0"/>
    <x v="11"/>
    <x v="1"/>
    <x v="1"/>
    <n v="3.84"/>
    <n v="1780"/>
    <s v="None"/>
    <n v="15.9"/>
    <n v="3.0099999999999998E-2"/>
    <n v="2.23"/>
    <m/>
    <m/>
    <m/>
    <m/>
    <m/>
    <m/>
    <m/>
    <m/>
    <m/>
    <s v="DEER:Res:HVAC_Eff_AC"/>
    <s v="Annual"/>
    <n v="20"/>
    <m/>
  </r>
  <r>
    <x v="1"/>
    <x v="0"/>
    <s v="D20v0"/>
    <d v="2019-01-09T08:56:43"/>
    <x v="3"/>
    <x v="3"/>
    <x v="0"/>
    <x v="11"/>
    <x v="2"/>
    <x v="1"/>
    <n v="3.84"/>
    <n v="1780"/>
    <s v="None"/>
    <n v="38"/>
    <n v="3.1800000000000002E-2"/>
    <n v="0"/>
    <m/>
    <m/>
    <m/>
    <m/>
    <m/>
    <m/>
    <m/>
    <m/>
    <m/>
    <s v="DEER:Res:HVAC_Eff_AC"/>
    <s v="Annual"/>
    <n v="20"/>
    <m/>
  </r>
  <r>
    <x v="1"/>
    <x v="0"/>
    <s v="D20v0"/>
    <d v="2019-01-09T08:56:43"/>
    <x v="3"/>
    <x v="3"/>
    <x v="0"/>
    <x v="11"/>
    <x v="3"/>
    <x v="1"/>
    <n v="3.84"/>
    <n v="1780"/>
    <s v="None"/>
    <n v="1.34"/>
    <n v="0"/>
    <n v="2.19"/>
    <m/>
    <m/>
    <m/>
    <m/>
    <m/>
    <m/>
    <m/>
    <m/>
    <m/>
    <s v="DEER:Res:HVAC_Eff_AC"/>
    <s v="Annual"/>
    <n v="20"/>
    <m/>
  </r>
  <r>
    <x v="1"/>
    <x v="0"/>
    <s v="D20v0"/>
    <d v="2019-01-09T08:56:43"/>
    <x v="3"/>
    <x v="3"/>
    <x v="0"/>
    <x v="11"/>
    <x v="0"/>
    <x v="0"/>
    <n v="3.84"/>
    <n v="1780"/>
    <s v="None"/>
    <n v="13"/>
    <n v="2.23E-2"/>
    <n v="2.13"/>
    <m/>
    <m/>
    <m/>
    <m/>
    <m/>
    <m/>
    <m/>
    <m/>
    <m/>
    <s v="DEER:Res:HVAC_Eff_AC"/>
    <s v="Annual"/>
    <n v="20"/>
    <m/>
  </r>
  <r>
    <x v="1"/>
    <x v="0"/>
    <s v="D20v0"/>
    <d v="2019-01-09T08:56:43"/>
    <x v="3"/>
    <x v="3"/>
    <x v="0"/>
    <x v="12"/>
    <x v="1"/>
    <x v="1"/>
    <n v="4.8600000000000003"/>
    <n v="1630"/>
    <s v="None"/>
    <n v="33.9"/>
    <n v="3.6700000000000003E-2"/>
    <n v="2.77"/>
    <m/>
    <m/>
    <m/>
    <m/>
    <m/>
    <m/>
    <m/>
    <m/>
    <m/>
    <s v="DEER:Res:HVAC_Eff_AC"/>
    <s v="Annual"/>
    <n v="20"/>
    <m/>
  </r>
  <r>
    <x v="1"/>
    <x v="0"/>
    <s v="D20v0"/>
    <d v="2019-01-09T08:56:43"/>
    <x v="3"/>
    <x v="3"/>
    <x v="0"/>
    <x v="12"/>
    <x v="2"/>
    <x v="1"/>
    <n v="4.8600000000000003"/>
    <n v="1630"/>
    <s v="None"/>
    <n v="71.7"/>
    <n v="4.07E-2"/>
    <n v="0"/>
    <m/>
    <m/>
    <m/>
    <m/>
    <m/>
    <m/>
    <m/>
    <m/>
    <m/>
    <s v="DEER:Res:HVAC_Eff_AC"/>
    <s v="Annual"/>
    <n v="20"/>
    <m/>
  </r>
  <r>
    <x v="1"/>
    <x v="0"/>
    <s v="D20v0"/>
    <d v="2019-01-09T08:56:43"/>
    <x v="3"/>
    <x v="3"/>
    <x v="0"/>
    <x v="12"/>
    <x v="3"/>
    <x v="1"/>
    <n v="4.8600000000000003"/>
    <n v="1630"/>
    <s v="None"/>
    <n v="1.6"/>
    <n v="0"/>
    <n v="2.63"/>
    <m/>
    <m/>
    <m/>
    <m/>
    <m/>
    <m/>
    <m/>
    <m/>
    <m/>
    <s v="DEER:Res:HVAC_Eff_AC"/>
    <s v="Annual"/>
    <n v="20"/>
    <m/>
  </r>
  <r>
    <x v="1"/>
    <x v="0"/>
    <s v="D20v0"/>
    <d v="2019-01-09T08:56:43"/>
    <x v="3"/>
    <x v="3"/>
    <x v="0"/>
    <x v="12"/>
    <x v="0"/>
    <x v="0"/>
    <n v="4.8600000000000003"/>
    <n v="1630"/>
    <s v="None"/>
    <n v="26"/>
    <n v="2.63E-2"/>
    <n v="2.62"/>
    <m/>
    <m/>
    <m/>
    <m/>
    <m/>
    <m/>
    <m/>
    <m/>
    <m/>
    <s v="DEER:Res:HVAC_Eff_AC"/>
    <s v="Annual"/>
    <n v="20"/>
    <m/>
  </r>
  <r>
    <x v="1"/>
    <x v="0"/>
    <s v="D20v0"/>
    <d v="2019-01-09T08:56:43"/>
    <x v="3"/>
    <x v="3"/>
    <x v="0"/>
    <x v="13"/>
    <x v="1"/>
    <x v="1"/>
    <n v="5.93"/>
    <n v="1600"/>
    <s v="None"/>
    <n v="32"/>
    <n v="2.5600000000000001E-2"/>
    <n v="0.92400000000000004"/>
    <m/>
    <m/>
    <m/>
    <m/>
    <m/>
    <m/>
    <m/>
    <m/>
    <m/>
    <s v="DEER:Res:HVAC_Eff_AC"/>
    <s v="Annual"/>
    <n v="20"/>
    <m/>
  </r>
  <r>
    <x v="1"/>
    <x v="0"/>
    <s v="D20v0"/>
    <d v="2019-01-09T08:56:43"/>
    <x v="3"/>
    <x v="3"/>
    <x v="0"/>
    <x v="13"/>
    <x v="2"/>
    <x v="1"/>
    <n v="5.93"/>
    <n v="1600"/>
    <s v="None"/>
    <n v="43.9"/>
    <n v="2.8199999999999999E-2"/>
    <n v="0"/>
    <m/>
    <m/>
    <m/>
    <m/>
    <m/>
    <m/>
    <m/>
    <m/>
    <m/>
    <s v="DEER:Res:HVAC_Eff_AC"/>
    <s v="Annual"/>
    <n v="20"/>
    <m/>
  </r>
  <r>
    <x v="1"/>
    <x v="0"/>
    <s v="D20v0"/>
    <d v="2019-01-09T08:56:43"/>
    <x v="3"/>
    <x v="3"/>
    <x v="0"/>
    <x v="13"/>
    <x v="3"/>
    <x v="1"/>
    <n v="5.93"/>
    <n v="1600"/>
    <s v="None"/>
    <n v="0.51300000000000001"/>
    <n v="0"/>
    <n v="0.85599999999999998"/>
    <m/>
    <m/>
    <m/>
    <m/>
    <m/>
    <m/>
    <m/>
    <m/>
    <m/>
    <s v="DEER:Res:HVAC_Eff_AC"/>
    <s v="Annual"/>
    <n v="20"/>
    <m/>
  </r>
  <r>
    <x v="1"/>
    <x v="0"/>
    <s v="D20v0"/>
    <d v="2019-01-09T08:56:43"/>
    <x v="3"/>
    <x v="3"/>
    <x v="0"/>
    <x v="13"/>
    <x v="0"/>
    <x v="0"/>
    <n v="5.93"/>
    <n v="1600"/>
    <s v="None"/>
    <n v="32.6"/>
    <n v="2.58E-2"/>
    <n v="0.873"/>
    <m/>
    <m/>
    <m/>
    <m/>
    <m/>
    <m/>
    <m/>
    <m/>
    <m/>
    <s v="DEER:Res:HVAC_Eff_AC"/>
    <s v="Annual"/>
    <n v="20"/>
    <m/>
  </r>
  <r>
    <x v="1"/>
    <x v="0"/>
    <s v="D20v0"/>
    <d v="2019-01-09T08:56:43"/>
    <x v="3"/>
    <x v="3"/>
    <x v="0"/>
    <x v="6"/>
    <x v="1"/>
    <x v="1"/>
    <n v="3.06"/>
    <n v="1810"/>
    <s v="None"/>
    <n v="12.5"/>
    <n v="2.4299999999999999E-2"/>
    <n v="2.06"/>
    <m/>
    <m/>
    <m/>
    <m/>
    <m/>
    <m/>
    <m/>
    <m/>
    <m/>
    <s v="DEER:Res:HVAC_Eff_AC"/>
    <s v="Annual"/>
    <n v="20"/>
    <m/>
  </r>
  <r>
    <x v="1"/>
    <x v="0"/>
    <s v="D20v0"/>
    <d v="2019-01-09T08:56:43"/>
    <x v="3"/>
    <x v="3"/>
    <x v="0"/>
    <x v="6"/>
    <x v="2"/>
    <x v="1"/>
    <n v="3.06"/>
    <n v="1810"/>
    <s v="None"/>
    <n v="29.3"/>
    <n v="2.5700000000000001E-2"/>
    <n v="0"/>
    <m/>
    <m/>
    <m/>
    <m/>
    <m/>
    <m/>
    <m/>
    <m/>
    <m/>
    <s v="DEER:Res:HVAC_Eff_AC"/>
    <s v="Annual"/>
    <n v="20"/>
    <m/>
  </r>
  <r>
    <x v="1"/>
    <x v="0"/>
    <s v="D20v0"/>
    <d v="2019-01-09T08:56:43"/>
    <x v="3"/>
    <x v="3"/>
    <x v="0"/>
    <x v="6"/>
    <x v="3"/>
    <x v="1"/>
    <n v="3.06"/>
    <n v="1810"/>
    <s v="None"/>
    <n v="1.31"/>
    <n v="0"/>
    <n v="2.0299999999999998"/>
    <m/>
    <m/>
    <m/>
    <m/>
    <m/>
    <m/>
    <m/>
    <m/>
    <m/>
    <s v="DEER:Res:HVAC_Eff_AC"/>
    <s v="Annual"/>
    <n v="20"/>
    <m/>
  </r>
  <r>
    <x v="1"/>
    <x v="0"/>
    <s v="D20v0"/>
    <d v="2019-01-09T08:56:43"/>
    <x v="3"/>
    <x v="3"/>
    <x v="0"/>
    <x v="6"/>
    <x v="0"/>
    <x v="0"/>
    <n v="3.06"/>
    <n v="1810"/>
    <s v="None"/>
    <n v="7.56"/>
    <n v="1.23E-2"/>
    <n v="1.99"/>
    <m/>
    <m/>
    <m/>
    <m/>
    <m/>
    <m/>
    <m/>
    <m/>
    <m/>
    <s v="DEER:Res:HVAC_Eff_AC"/>
    <s v="Annual"/>
    <n v="20"/>
    <m/>
  </r>
  <r>
    <x v="0"/>
    <x v="0"/>
    <s v="D20v0"/>
    <d v="2019-11-06T15:58:19"/>
    <x v="4"/>
    <x v="0"/>
    <x v="0"/>
    <x v="0"/>
    <x v="1"/>
    <x v="1"/>
    <n v="3.5"/>
    <n v="1210"/>
    <s v="None"/>
    <n v="58.7"/>
    <n v="0.11600000000000001"/>
    <n v="7.99"/>
    <m/>
    <m/>
    <m/>
    <m/>
    <m/>
    <m/>
    <m/>
    <m/>
    <m/>
    <s v="DEER:Res:HVAC_Eff_AC"/>
    <s v="Annual"/>
    <n v="20"/>
    <m/>
  </r>
  <r>
    <x v="0"/>
    <x v="0"/>
    <s v="D20v0"/>
    <d v="2019-11-06T15:58:19"/>
    <x v="4"/>
    <x v="0"/>
    <x v="0"/>
    <x v="0"/>
    <x v="2"/>
    <x v="1"/>
    <n v="3.5"/>
    <n v="1210"/>
    <s v="None"/>
    <n v="144"/>
    <n v="0.125"/>
    <n v="0"/>
    <m/>
    <m/>
    <m/>
    <m/>
    <m/>
    <m/>
    <m/>
    <m/>
    <m/>
    <s v="DEER:Res:HVAC_Eff_AC"/>
    <s v="Annual"/>
    <n v="20"/>
    <m/>
  </r>
  <r>
    <x v="0"/>
    <x v="0"/>
    <s v="D20v0"/>
    <d v="2019-11-06T15:58:19"/>
    <x v="4"/>
    <x v="0"/>
    <x v="0"/>
    <x v="0"/>
    <x v="3"/>
    <x v="1"/>
    <n v="3.5"/>
    <n v="1210"/>
    <s v="None"/>
    <n v="4.4400000000000004"/>
    <n v="0"/>
    <n v="7.08"/>
    <m/>
    <m/>
    <m/>
    <m/>
    <m/>
    <m/>
    <m/>
    <m/>
    <m/>
    <s v="DEER:Res:HVAC_Eff_AC"/>
    <s v="Annual"/>
    <n v="20"/>
    <m/>
  </r>
  <r>
    <x v="0"/>
    <x v="0"/>
    <s v="D20v0"/>
    <d v="2019-11-06T15:58:19"/>
    <x v="4"/>
    <x v="1"/>
    <x v="0"/>
    <x v="0"/>
    <x v="1"/>
    <x v="1"/>
    <n v="1.36"/>
    <n v="1090"/>
    <s v="None"/>
    <n v="7.31"/>
    <n v="1.5299999999999999E-2"/>
    <n v="1.86"/>
    <m/>
    <m/>
    <m/>
    <m/>
    <m/>
    <m/>
    <m/>
    <m/>
    <m/>
    <s v="DEER:Res:HVAC_Eff_AC"/>
    <s v="Annual"/>
    <n v="20"/>
    <m/>
  </r>
  <r>
    <x v="0"/>
    <x v="0"/>
    <s v="D20v0"/>
    <d v="2019-11-06T15:58:19"/>
    <x v="4"/>
    <x v="1"/>
    <x v="0"/>
    <x v="0"/>
    <x v="2"/>
    <x v="1"/>
    <n v="1.36"/>
    <n v="1090"/>
    <s v="None"/>
    <n v="27.5"/>
    <n v="1.6199999999999999E-2"/>
    <n v="0"/>
    <m/>
    <m/>
    <m/>
    <m/>
    <m/>
    <m/>
    <m/>
    <m/>
    <m/>
    <s v="DEER:Res:HVAC_Eff_AC"/>
    <s v="Annual"/>
    <n v="20"/>
    <m/>
  </r>
  <r>
    <x v="0"/>
    <x v="0"/>
    <s v="D20v0"/>
    <d v="2019-11-06T15:58:19"/>
    <x v="4"/>
    <x v="1"/>
    <x v="0"/>
    <x v="0"/>
    <x v="3"/>
    <x v="1"/>
    <n v="1.36"/>
    <n v="1090"/>
    <s v="None"/>
    <n v="1.51"/>
    <n v="0"/>
    <n v="1.79"/>
    <m/>
    <m/>
    <m/>
    <m/>
    <m/>
    <m/>
    <m/>
    <m/>
    <m/>
    <s v="DEER:Res:HVAC_Eff_AC"/>
    <s v="Annual"/>
    <n v="20"/>
    <m/>
  </r>
  <r>
    <x v="0"/>
    <x v="0"/>
    <s v="D20v0"/>
    <d v="2019-11-06T15:58:19"/>
    <x v="4"/>
    <x v="2"/>
    <x v="0"/>
    <x v="0"/>
    <x v="1"/>
    <x v="1"/>
    <n v="2.2999999999999998"/>
    <n v="1450"/>
    <s v="None"/>
    <n v="21.1"/>
    <n v="4.4999999999999998E-2"/>
    <n v="6.14"/>
    <m/>
    <m/>
    <m/>
    <m/>
    <m/>
    <m/>
    <m/>
    <m/>
    <m/>
    <s v="DEER:Res:HVAC_Eff_AC"/>
    <s v="Annual"/>
    <n v="20"/>
    <m/>
  </r>
  <r>
    <x v="0"/>
    <x v="0"/>
    <s v="D20v0"/>
    <d v="2019-11-06T15:58:19"/>
    <x v="4"/>
    <x v="2"/>
    <x v="0"/>
    <x v="0"/>
    <x v="2"/>
    <x v="1"/>
    <n v="2.2999999999999998"/>
    <n v="1450"/>
    <s v="None"/>
    <n v="88.3"/>
    <n v="4.7E-2"/>
    <n v="0"/>
    <m/>
    <m/>
    <m/>
    <m/>
    <m/>
    <m/>
    <m/>
    <m/>
    <m/>
    <s v="DEER:Res:HVAC_Eff_AC"/>
    <s v="Annual"/>
    <n v="20"/>
    <m/>
  </r>
  <r>
    <x v="0"/>
    <x v="0"/>
    <s v="D20v0"/>
    <d v="2019-11-06T15:58:19"/>
    <x v="4"/>
    <x v="2"/>
    <x v="0"/>
    <x v="0"/>
    <x v="3"/>
    <x v="1"/>
    <n v="2.2999999999999998"/>
    <n v="1450"/>
    <s v="None"/>
    <n v="4.2"/>
    <n v="0"/>
    <n v="6"/>
    <m/>
    <m/>
    <m/>
    <m/>
    <m/>
    <m/>
    <m/>
    <m/>
    <m/>
    <s v="DEER:Res:HVAC_Eff_AC"/>
    <s v="Annual"/>
    <n v="20"/>
    <m/>
  </r>
  <r>
    <x v="1"/>
    <x v="0"/>
    <s v="D20v0"/>
    <d v="2019-11-06T15:58:19"/>
    <x v="4"/>
    <x v="0"/>
    <x v="0"/>
    <x v="0"/>
    <x v="1"/>
    <x v="1"/>
    <n v="3.5"/>
    <n v="1210"/>
    <s v="None"/>
    <n v="27.1"/>
    <n v="5.3400000000000003E-2"/>
    <n v="3.63"/>
    <m/>
    <m/>
    <m/>
    <m/>
    <m/>
    <m/>
    <m/>
    <m/>
    <m/>
    <s v="DEER:Res:HVAC_Eff_AC"/>
    <s v="Annual"/>
    <n v="20"/>
    <m/>
  </r>
  <r>
    <x v="1"/>
    <x v="0"/>
    <s v="D20v0"/>
    <d v="2019-11-06T15:58:19"/>
    <x v="4"/>
    <x v="0"/>
    <x v="0"/>
    <x v="0"/>
    <x v="2"/>
    <x v="1"/>
    <n v="3.5"/>
    <n v="1210"/>
    <s v="None"/>
    <n v="65.900000000000006"/>
    <n v="6.0600000000000001E-2"/>
    <n v="0"/>
    <m/>
    <m/>
    <m/>
    <m/>
    <m/>
    <m/>
    <m/>
    <m/>
    <m/>
    <s v="DEER:Res:HVAC_Eff_AC"/>
    <s v="Annual"/>
    <n v="20"/>
    <m/>
  </r>
  <r>
    <x v="1"/>
    <x v="0"/>
    <s v="D20v0"/>
    <d v="2019-11-06T15:58:19"/>
    <x v="4"/>
    <x v="0"/>
    <x v="0"/>
    <x v="0"/>
    <x v="3"/>
    <x v="1"/>
    <n v="3.5"/>
    <n v="1210"/>
    <s v="None"/>
    <n v="2.0299999999999998"/>
    <n v="0"/>
    <n v="3.25"/>
    <m/>
    <m/>
    <m/>
    <m/>
    <m/>
    <m/>
    <m/>
    <m/>
    <m/>
    <s v="DEER:Res:HVAC_Eff_AC"/>
    <s v="Annual"/>
    <n v="20"/>
    <m/>
  </r>
  <r>
    <x v="1"/>
    <x v="0"/>
    <s v="D20v0"/>
    <d v="2019-11-06T15:58:19"/>
    <x v="4"/>
    <x v="3"/>
    <x v="0"/>
    <x v="0"/>
    <x v="1"/>
    <x v="1"/>
    <n v="2.79"/>
    <n v="1670"/>
    <s v="None"/>
    <n v="11.7"/>
    <n v="2.64E-2"/>
    <n v="3.52"/>
    <m/>
    <m/>
    <m/>
    <m/>
    <m/>
    <m/>
    <m/>
    <m/>
    <m/>
    <s v="DEER:Res:HVAC_Eff_AC"/>
    <s v="Annual"/>
    <n v="20"/>
    <m/>
  </r>
  <r>
    <x v="1"/>
    <x v="0"/>
    <s v="D20v0"/>
    <d v="2019-11-06T15:58:19"/>
    <x v="4"/>
    <x v="3"/>
    <x v="0"/>
    <x v="0"/>
    <x v="2"/>
    <x v="1"/>
    <n v="2.79"/>
    <n v="1670"/>
    <s v="None"/>
    <n v="50.4"/>
    <n v="2.7199999999999998E-2"/>
    <n v="0"/>
    <m/>
    <m/>
    <m/>
    <m/>
    <m/>
    <m/>
    <m/>
    <m/>
    <m/>
    <s v="DEER:Res:HVAC_Eff_AC"/>
    <s v="Annual"/>
    <n v="20"/>
    <m/>
  </r>
  <r>
    <x v="1"/>
    <x v="0"/>
    <s v="D20v0"/>
    <d v="2019-11-06T15:58:19"/>
    <x v="4"/>
    <x v="3"/>
    <x v="0"/>
    <x v="0"/>
    <x v="3"/>
    <x v="1"/>
    <n v="2.79"/>
    <n v="1670"/>
    <s v="None"/>
    <n v="2.33"/>
    <n v="0"/>
    <n v="3.45"/>
    <m/>
    <m/>
    <m/>
    <m/>
    <m/>
    <m/>
    <m/>
    <m/>
    <m/>
    <s v="DEER:Res:HVAC_Eff_AC"/>
    <s v="Annual"/>
    <n v="20"/>
    <m/>
  </r>
  <r>
    <x v="0"/>
    <x v="0"/>
    <s v="D20v0"/>
    <d v="2019-11-06T15:58:19"/>
    <x v="4"/>
    <x v="0"/>
    <x v="1"/>
    <x v="0"/>
    <x v="1"/>
    <x v="1"/>
    <n v="3.5"/>
    <n v="1240"/>
    <s v="None"/>
    <n v="156"/>
    <n v="6.8199999999999997E-2"/>
    <n v="6.94"/>
    <m/>
    <m/>
    <m/>
    <m/>
    <m/>
    <m/>
    <m/>
    <m/>
    <m/>
    <s v="DEER:Res:HVAC_Eff_AC"/>
    <s v="Annual"/>
    <n v="20"/>
    <m/>
  </r>
  <r>
    <x v="0"/>
    <x v="0"/>
    <s v="D20v0"/>
    <d v="2019-11-06T15:58:19"/>
    <x v="4"/>
    <x v="0"/>
    <x v="1"/>
    <x v="0"/>
    <x v="2"/>
    <x v="1"/>
    <n v="3.5"/>
    <n v="1240"/>
    <s v="None"/>
    <n v="231"/>
    <n v="7.5499999999999998E-2"/>
    <n v="0"/>
    <m/>
    <m/>
    <m/>
    <m/>
    <m/>
    <m/>
    <m/>
    <m/>
    <m/>
    <s v="DEER:Res:HVAC_Eff_AC"/>
    <s v="Annual"/>
    <n v="20"/>
    <m/>
  </r>
  <r>
    <x v="0"/>
    <x v="0"/>
    <s v="D20v0"/>
    <d v="2019-11-06T15:58:19"/>
    <x v="4"/>
    <x v="0"/>
    <x v="1"/>
    <x v="0"/>
    <x v="3"/>
    <x v="1"/>
    <n v="3.5"/>
    <n v="1240"/>
    <s v="None"/>
    <n v="3.95"/>
    <n v="0"/>
    <n v="6.1"/>
    <m/>
    <m/>
    <m/>
    <m/>
    <m/>
    <m/>
    <m/>
    <m/>
    <m/>
    <s v="DEER:Res:HVAC_Eff_AC"/>
    <s v="Annual"/>
    <n v="20"/>
    <m/>
  </r>
  <r>
    <x v="0"/>
    <x v="0"/>
    <s v="D20v0"/>
    <d v="2019-11-06T15:58:19"/>
    <x v="4"/>
    <x v="1"/>
    <x v="1"/>
    <x v="0"/>
    <x v="1"/>
    <x v="1"/>
    <n v="1"/>
    <n v="999"/>
    <s v="None"/>
    <n v="8.51"/>
    <n v="1.4500000000000001E-2"/>
    <n v="0.97599999999999998"/>
    <m/>
    <m/>
    <m/>
    <m/>
    <m/>
    <m/>
    <m/>
    <m/>
    <m/>
    <s v="DEER:Res:HVAC_Eff_AC"/>
    <s v="Annual"/>
    <n v="20"/>
    <m/>
  </r>
  <r>
    <x v="0"/>
    <x v="0"/>
    <s v="D20v0"/>
    <d v="2019-11-06T15:58:19"/>
    <x v="4"/>
    <x v="1"/>
    <x v="1"/>
    <x v="0"/>
    <x v="2"/>
    <x v="1"/>
    <n v="1"/>
    <n v="999"/>
    <s v="None"/>
    <n v="20.100000000000001"/>
    <n v="1.5299999999999999E-2"/>
    <n v="0"/>
    <m/>
    <m/>
    <m/>
    <m/>
    <m/>
    <m/>
    <m/>
    <m/>
    <m/>
    <s v="DEER:Res:HVAC_Eff_AC"/>
    <s v="Annual"/>
    <n v="20"/>
    <m/>
  </r>
  <r>
    <x v="0"/>
    <x v="0"/>
    <s v="D20v0"/>
    <d v="2019-11-06T15:58:19"/>
    <x v="4"/>
    <x v="1"/>
    <x v="1"/>
    <x v="0"/>
    <x v="3"/>
    <x v="1"/>
    <n v="1"/>
    <n v="999"/>
    <s v="None"/>
    <n v="0.91300000000000003"/>
    <n v="0"/>
    <n v="0.93"/>
    <m/>
    <m/>
    <m/>
    <m/>
    <m/>
    <m/>
    <m/>
    <m/>
    <m/>
    <s v="DEER:Res:HVAC_Eff_AC"/>
    <s v="Annual"/>
    <n v="20"/>
    <m/>
  </r>
  <r>
    <x v="0"/>
    <x v="0"/>
    <s v="D20v0"/>
    <d v="2019-11-06T15:58:19"/>
    <x v="4"/>
    <x v="2"/>
    <x v="1"/>
    <x v="0"/>
    <x v="1"/>
    <x v="1"/>
    <n v="2.2000000000000002"/>
    <n v="1650"/>
    <s v="None"/>
    <n v="28.8"/>
    <n v="4.2999999999999997E-2"/>
    <n v="5.12"/>
    <m/>
    <m/>
    <m/>
    <m/>
    <m/>
    <m/>
    <m/>
    <m/>
    <m/>
    <s v="DEER:Res:HVAC_Eff_AC"/>
    <s v="Annual"/>
    <n v="20"/>
    <m/>
  </r>
  <r>
    <x v="0"/>
    <x v="0"/>
    <s v="D20v0"/>
    <d v="2019-11-06T15:58:19"/>
    <x v="4"/>
    <x v="2"/>
    <x v="1"/>
    <x v="0"/>
    <x v="2"/>
    <x v="1"/>
    <n v="2.2000000000000002"/>
    <n v="1650"/>
    <s v="None"/>
    <n v="85.1"/>
    <n v="4.4999999999999998E-2"/>
    <n v="0"/>
    <m/>
    <m/>
    <m/>
    <m/>
    <m/>
    <m/>
    <m/>
    <m/>
    <m/>
    <s v="DEER:Res:HVAC_Eff_AC"/>
    <s v="Annual"/>
    <n v="20"/>
    <m/>
  </r>
  <r>
    <x v="0"/>
    <x v="0"/>
    <s v="D20v0"/>
    <d v="2019-11-06T15:58:19"/>
    <x v="4"/>
    <x v="2"/>
    <x v="1"/>
    <x v="0"/>
    <x v="3"/>
    <x v="1"/>
    <n v="2.2000000000000002"/>
    <n v="1650"/>
    <s v="None"/>
    <n v="3.3"/>
    <n v="0"/>
    <n v="4.93"/>
    <m/>
    <m/>
    <m/>
    <m/>
    <m/>
    <m/>
    <m/>
    <m/>
    <m/>
    <s v="DEER:Res:HVAC_Eff_AC"/>
    <s v="Annual"/>
    <n v="20"/>
    <m/>
  </r>
  <r>
    <x v="0"/>
    <x v="0"/>
    <s v="D20v0"/>
    <d v="2019-11-06T15:58:19"/>
    <x v="4"/>
    <x v="3"/>
    <x v="1"/>
    <x v="0"/>
    <x v="1"/>
    <x v="1"/>
    <n v="3.17"/>
    <n v="2300"/>
    <s v="None"/>
    <n v="29.7"/>
    <n v="6.5799999999999997E-2"/>
    <n v="8.6300000000000008"/>
    <m/>
    <m/>
    <m/>
    <m/>
    <m/>
    <m/>
    <m/>
    <m/>
    <m/>
    <s v="DEER:Res:HVAC_Eff_AC"/>
    <s v="Annual"/>
    <n v="20"/>
    <m/>
  </r>
  <r>
    <x v="0"/>
    <x v="0"/>
    <s v="D20v0"/>
    <d v="2019-11-06T15:58:19"/>
    <x v="4"/>
    <x v="3"/>
    <x v="1"/>
    <x v="0"/>
    <x v="2"/>
    <x v="1"/>
    <n v="3.17"/>
    <n v="2300"/>
    <s v="None"/>
    <n v="124"/>
    <n v="6.7299999999999999E-2"/>
    <n v="0"/>
    <m/>
    <m/>
    <m/>
    <m/>
    <m/>
    <m/>
    <m/>
    <m/>
    <m/>
    <s v="DEER:Res:HVAC_Eff_AC"/>
    <s v="Annual"/>
    <n v="20"/>
    <m/>
  </r>
  <r>
    <x v="0"/>
    <x v="0"/>
    <s v="D20v0"/>
    <d v="2019-11-06T15:58:19"/>
    <x v="4"/>
    <x v="3"/>
    <x v="1"/>
    <x v="0"/>
    <x v="3"/>
    <x v="1"/>
    <n v="3.17"/>
    <n v="2300"/>
    <s v="None"/>
    <n v="5.43"/>
    <n v="0"/>
    <n v="8.41"/>
    <m/>
    <m/>
    <m/>
    <m/>
    <m/>
    <m/>
    <m/>
    <m/>
    <m/>
    <s v="DEER:Res:HVAC_Eff_AC"/>
    <s v="Annual"/>
    <n v="20"/>
    <m/>
  </r>
  <r>
    <x v="1"/>
    <x v="0"/>
    <s v="D20v0"/>
    <d v="2019-11-06T15:58:19"/>
    <x v="4"/>
    <x v="0"/>
    <x v="1"/>
    <x v="0"/>
    <x v="1"/>
    <x v="1"/>
    <n v="3.5"/>
    <n v="1240"/>
    <s v="None"/>
    <n v="101"/>
    <n v="3.15E-2"/>
    <n v="3.14"/>
    <m/>
    <m/>
    <m/>
    <m/>
    <m/>
    <m/>
    <m/>
    <m/>
    <m/>
    <s v="DEER:Res:HVAC_Eff_AC"/>
    <s v="Annual"/>
    <n v="20"/>
    <m/>
  </r>
  <r>
    <x v="1"/>
    <x v="0"/>
    <s v="D20v0"/>
    <d v="2019-11-06T15:58:19"/>
    <x v="4"/>
    <x v="0"/>
    <x v="1"/>
    <x v="0"/>
    <x v="2"/>
    <x v="1"/>
    <n v="3.5"/>
    <n v="1240"/>
    <s v="None"/>
    <n v="135"/>
    <n v="3.5799999999999998E-2"/>
    <n v="0"/>
    <m/>
    <m/>
    <m/>
    <m/>
    <m/>
    <m/>
    <m/>
    <m/>
    <m/>
    <s v="DEER:Res:HVAC_Eff_AC"/>
    <s v="Annual"/>
    <n v="20"/>
    <m/>
  </r>
  <r>
    <x v="1"/>
    <x v="0"/>
    <s v="D20v0"/>
    <d v="2019-11-06T15:58:19"/>
    <x v="4"/>
    <x v="0"/>
    <x v="1"/>
    <x v="0"/>
    <x v="3"/>
    <x v="1"/>
    <n v="3.5"/>
    <n v="1240"/>
    <s v="None"/>
    <n v="1.8"/>
    <n v="0"/>
    <n v="2.79"/>
    <m/>
    <m/>
    <m/>
    <m/>
    <m/>
    <m/>
    <m/>
    <m/>
    <m/>
    <s v="DEER:Res:HVAC_Eff_AC"/>
    <s v="Annual"/>
    <n v="20"/>
    <m/>
  </r>
  <r>
    <x v="1"/>
    <x v="0"/>
    <s v="D20v0"/>
    <d v="2019-11-06T15:58:19"/>
    <x v="4"/>
    <x v="1"/>
    <x v="1"/>
    <x v="0"/>
    <x v="1"/>
    <x v="1"/>
    <n v="1"/>
    <n v="999"/>
    <s v="None"/>
    <n v="3.65"/>
    <n v="6.0800000000000003E-3"/>
    <n v="0.41699999999999998"/>
    <m/>
    <m/>
    <m/>
    <m/>
    <m/>
    <m/>
    <m/>
    <m/>
    <m/>
    <s v="DEER:Res:HVAC_Eff_AC"/>
    <s v="Annual"/>
    <n v="20"/>
    <m/>
  </r>
  <r>
    <x v="1"/>
    <x v="0"/>
    <s v="D20v0"/>
    <d v="2019-11-06T15:58:19"/>
    <x v="4"/>
    <x v="1"/>
    <x v="1"/>
    <x v="0"/>
    <x v="2"/>
    <x v="1"/>
    <n v="1"/>
    <n v="999"/>
    <s v="None"/>
    <n v="8.68"/>
    <n v="6.4000000000000003E-3"/>
    <n v="0"/>
    <m/>
    <m/>
    <m/>
    <m/>
    <m/>
    <m/>
    <m/>
    <m/>
    <m/>
    <s v="DEER:Res:HVAC_Eff_AC"/>
    <s v="Annual"/>
    <n v="20"/>
    <m/>
  </r>
  <r>
    <x v="1"/>
    <x v="0"/>
    <s v="D20v0"/>
    <d v="2019-11-06T15:58:19"/>
    <x v="4"/>
    <x v="1"/>
    <x v="1"/>
    <x v="0"/>
    <x v="3"/>
    <x v="1"/>
    <n v="1"/>
    <n v="999"/>
    <s v="None"/>
    <n v="0.39"/>
    <n v="0"/>
    <n v="0.39700000000000002"/>
    <m/>
    <m/>
    <m/>
    <m/>
    <m/>
    <m/>
    <m/>
    <m/>
    <m/>
    <s v="DEER:Res:HVAC_Eff_AC"/>
    <s v="Annual"/>
    <n v="20"/>
    <m/>
  </r>
  <r>
    <x v="1"/>
    <x v="0"/>
    <s v="D20v0"/>
    <d v="2019-11-06T15:58:19"/>
    <x v="4"/>
    <x v="2"/>
    <x v="1"/>
    <x v="0"/>
    <x v="1"/>
    <x v="1"/>
    <n v="2.2000000000000002"/>
    <n v="1650"/>
    <s v="None"/>
    <n v="14.5"/>
    <n v="1.9E-2"/>
    <n v="2.12"/>
    <m/>
    <m/>
    <m/>
    <m/>
    <m/>
    <m/>
    <m/>
    <m/>
    <m/>
    <s v="DEER:Res:HVAC_Eff_AC"/>
    <s v="Annual"/>
    <n v="20"/>
    <m/>
  </r>
  <r>
    <x v="1"/>
    <x v="0"/>
    <s v="D20v0"/>
    <d v="2019-11-06T15:58:19"/>
    <x v="4"/>
    <x v="2"/>
    <x v="1"/>
    <x v="0"/>
    <x v="2"/>
    <x v="1"/>
    <n v="2.2000000000000002"/>
    <n v="1650"/>
    <s v="None"/>
    <n v="37.799999999999997"/>
    <n v="1.9E-2"/>
    <n v="0"/>
    <m/>
    <m/>
    <m/>
    <m/>
    <m/>
    <m/>
    <m/>
    <m/>
    <m/>
    <s v="DEER:Res:HVAC_Eff_AC"/>
    <s v="Annual"/>
    <n v="20"/>
    <m/>
  </r>
  <r>
    <x v="1"/>
    <x v="0"/>
    <s v="D20v0"/>
    <d v="2019-11-06T15:58:19"/>
    <x v="4"/>
    <x v="2"/>
    <x v="1"/>
    <x v="0"/>
    <x v="3"/>
    <x v="1"/>
    <n v="2.2000000000000002"/>
    <n v="1650"/>
    <s v="None"/>
    <n v="1.4"/>
    <n v="0"/>
    <n v="2.04"/>
    <m/>
    <m/>
    <m/>
    <m/>
    <m/>
    <m/>
    <m/>
    <m/>
    <m/>
    <s v="DEER:Res:HVAC_Eff_AC"/>
    <s v="Annual"/>
    <n v="20"/>
    <m/>
  </r>
  <r>
    <x v="1"/>
    <x v="0"/>
    <s v="D20v0"/>
    <d v="2019-11-06T15:58:19"/>
    <x v="4"/>
    <x v="3"/>
    <x v="1"/>
    <x v="0"/>
    <x v="1"/>
    <x v="1"/>
    <n v="3.17"/>
    <n v="2300"/>
    <s v="None"/>
    <n v="12.5"/>
    <n v="2.8000000000000001E-2"/>
    <n v="3.53"/>
    <m/>
    <m/>
    <m/>
    <m/>
    <m/>
    <m/>
    <m/>
    <m/>
    <m/>
    <s v="DEER:Res:HVAC_Eff_AC"/>
    <s v="Annual"/>
    <n v="20"/>
    <m/>
  </r>
  <r>
    <x v="1"/>
    <x v="0"/>
    <s v="D20v0"/>
    <d v="2019-11-06T15:58:19"/>
    <x v="4"/>
    <x v="3"/>
    <x v="1"/>
    <x v="0"/>
    <x v="2"/>
    <x v="1"/>
    <n v="3.17"/>
    <n v="2300"/>
    <s v="None"/>
    <n v="50.9"/>
    <n v="2.9000000000000001E-2"/>
    <n v="0"/>
    <m/>
    <m/>
    <m/>
    <m/>
    <m/>
    <m/>
    <m/>
    <m/>
    <m/>
    <s v="DEER:Res:HVAC_Eff_AC"/>
    <s v="Annual"/>
    <n v="20"/>
    <m/>
  </r>
  <r>
    <x v="1"/>
    <x v="0"/>
    <s v="D20v0"/>
    <d v="2019-11-06T15:58:19"/>
    <x v="4"/>
    <x v="3"/>
    <x v="1"/>
    <x v="0"/>
    <x v="3"/>
    <x v="1"/>
    <n v="3.17"/>
    <n v="2300"/>
    <s v="None"/>
    <n v="2.21"/>
    <n v="0"/>
    <n v="3.44"/>
    <m/>
    <m/>
    <m/>
    <m/>
    <m/>
    <m/>
    <m/>
    <m/>
    <m/>
    <s v="DEER:Res:HVAC_Eff_AC"/>
    <s v="Annual"/>
    <n v="20"/>
    <m/>
  </r>
  <r>
    <x v="0"/>
    <x v="0"/>
    <s v="D20v0"/>
    <d v="2019-01-03T09:30:18"/>
    <x v="0"/>
    <x v="0"/>
    <x v="1"/>
    <x v="16"/>
    <x v="1"/>
    <x v="1"/>
    <n v="3.5"/>
    <n v="1240"/>
    <s v="None"/>
    <n v="3.76"/>
    <n v="0"/>
    <n v="4.6100000000000003"/>
    <m/>
    <m/>
    <m/>
    <m/>
    <m/>
    <m/>
    <m/>
    <m/>
    <m/>
    <s v="DEER:Res:HVAC_Eff_AC"/>
    <s v="Annual"/>
    <n v="20"/>
    <m/>
  </r>
  <r>
    <x v="0"/>
    <x v="0"/>
    <s v="D20v0"/>
    <d v="2019-01-03T09:30:18"/>
    <x v="0"/>
    <x v="0"/>
    <x v="1"/>
    <x v="16"/>
    <x v="2"/>
    <x v="1"/>
    <n v="3.5"/>
    <n v="1240"/>
    <s v="None"/>
    <n v="41.6"/>
    <n v="0"/>
    <n v="0"/>
    <m/>
    <m/>
    <m/>
    <m/>
    <m/>
    <m/>
    <m/>
    <m/>
    <m/>
    <s v="DEER:Res:HVAC_Eff_AC"/>
    <s v="Annual"/>
    <n v="20"/>
    <m/>
  </r>
  <r>
    <x v="0"/>
    <x v="0"/>
    <s v="D20v0"/>
    <d v="2019-01-03T09:30:18"/>
    <x v="0"/>
    <x v="0"/>
    <x v="1"/>
    <x v="16"/>
    <x v="3"/>
    <x v="1"/>
    <n v="3.5"/>
    <n v="1240"/>
    <s v="None"/>
    <n v="2.67"/>
    <n v="0"/>
    <n v="4.13"/>
    <m/>
    <m/>
    <m/>
    <m/>
    <m/>
    <m/>
    <m/>
    <m/>
    <m/>
    <s v="DEER:Res:HVAC_Eff_AC"/>
    <s v="Annual"/>
    <n v="20"/>
    <m/>
  </r>
  <r>
    <x v="0"/>
    <x v="0"/>
    <s v="D20v0"/>
    <d v="2019-01-03T09:30:18"/>
    <x v="0"/>
    <x v="0"/>
    <x v="1"/>
    <x v="16"/>
    <x v="0"/>
    <x v="0"/>
    <n v="3.5"/>
    <n v="1240"/>
    <s v="None"/>
    <n v="3.47"/>
    <n v="0"/>
    <n v="4.12"/>
    <m/>
    <m/>
    <m/>
    <m/>
    <m/>
    <m/>
    <m/>
    <m/>
    <m/>
    <s v="DEER:Res:HVAC_Eff_AC"/>
    <s v="Annual"/>
    <n v="20"/>
    <m/>
  </r>
  <r>
    <x v="0"/>
    <x v="0"/>
    <s v="D20v0"/>
    <d v="2019-01-03T09:30:18"/>
    <x v="0"/>
    <x v="0"/>
    <x v="1"/>
    <x v="14"/>
    <x v="1"/>
    <x v="1"/>
    <n v="3.5"/>
    <n v="1240"/>
    <s v="None"/>
    <n v="143"/>
    <n v="7.8899999999999998E-2"/>
    <n v="6.07"/>
    <m/>
    <m/>
    <m/>
    <m/>
    <m/>
    <m/>
    <m/>
    <m/>
    <m/>
    <s v="DEER:Res:HVAC_Eff_AC"/>
    <s v="Annual"/>
    <n v="20"/>
    <m/>
  </r>
  <r>
    <x v="0"/>
    <x v="0"/>
    <s v="D20v0"/>
    <d v="2019-01-03T09:30:18"/>
    <x v="0"/>
    <x v="0"/>
    <x v="1"/>
    <x v="14"/>
    <x v="2"/>
    <x v="1"/>
    <n v="3.5"/>
    <n v="1240"/>
    <s v="None"/>
    <n v="202"/>
    <n v="8.5900000000000004E-2"/>
    <n v="0"/>
    <m/>
    <m/>
    <m/>
    <m/>
    <m/>
    <m/>
    <m/>
    <m/>
    <m/>
    <s v="DEER:Res:HVAC_Eff_AC"/>
    <s v="Annual"/>
    <n v="20"/>
    <m/>
  </r>
  <r>
    <x v="0"/>
    <x v="0"/>
    <s v="D20v0"/>
    <d v="2019-01-03T09:30:18"/>
    <x v="0"/>
    <x v="0"/>
    <x v="1"/>
    <x v="14"/>
    <x v="3"/>
    <x v="1"/>
    <n v="3.5"/>
    <n v="1240"/>
    <s v="None"/>
    <n v="3.5"/>
    <n v="0"/>
    <n v="5.41"/>
    <m/>
    <m/>
    <m/>
    <m/>
    <m/>
    <m/>
    <m/>
    <m/>
    <m/>
    <s v="DEER:Res:HVAC_Eff_AC"/>
    <s v="Annual"/>
    <n v="20"/>
    <m/>
  </r>
  <r>
    <x v="0"/>
    <x v="0"/>
    <s v="D20v0"/>
    <d v="2019-01-03T09:30:18"/>
    <x v="0"/>
    <x v="0"/>
    <x v="1"/>
    <x v="14"/>
    <x v="0"/>
    <x v="0"/>
    <n v="3.5"/>
    <n v="1240"/>
    <s v="None"/>
    <n v="139"/>
    <n v="7.3599999999999999E-2"/>
    <n v="5.32"/>
    <m/>
    <m/>
    <m/>
    <m/>
    <m/>
    <m/>
    <m/>
    <m/>
    <m/>
    <s v="DEER:Res:HVAC_Eff_AC"/>
    <s v="Annual"/>
    <n v="20"/>
    <m/>
  </r>
  <r>
    <x v="0"/>
    <x v="0"/>
    <s v="D20v0"/>
    <d v="2019-01-03T09:30:18"/>
    <x v="0"/>
    <x v="0"/>
    <x v="1"/>
    <x v="7"/>
    <x v="1"/>
    <x v="1"/>
    <n v="3.5"/>
    <n v="1240"/>
    <s v="None"/>
    <n v="141"/>
    <n v="3.7499999999999999E-2"/>
    <n v="5.8"/>
    <m/>
    <m/>
    <m/>
    <m/>
    <m/>
    <m/>
    <m/>
    <m/>
    <m/>
    <s v="DEER:Res:HVAC_Eff_AC"/>
    <s v="Annual"/>
    <n v="20"/>
    <m/>
  </r>
  <r>
    <x v="0"/>
    <x v="0"/>
    <s v="D20v0"/>
    <d v="2019-01-03T09:30:18"/>
    <x v="0"/>
    <x v="0"/>
    <x v="1"/>
    <x v="7"/>
    <x v="2"/>
    <x v="1"/>
    <n v="3.5"/>
    <n v="1240"/>
    <s v="None"/>
    <n v="185"/>
    <n v="4.2999999999999997E-2"/>
    <n v="0"/>
    <m/>
    <m/>
    <m/>
    <m/>
    <m/>
    <m/>
    <m/>
    <m/>
    <m/>
    <s v="DEER:Res:HVAC_Eff_AC"/>
    <s v="Annual"/>
    <n v="20"/>
    <m/>
  </r>
  <r>
    <x v="0"/>
    <x v="0"/>
    <s v="D20v0"/>
    <d v="2019-01-03T09:30:18"/>
    <x v="0"/>
    <x v="0"/>
    <x v="1"/>
    <x v="7"/>
    <x v="3"/>
    <x v="1"/>
    <n v="3.5"/>
    <n v="1240"/>
    <s v="None"/>
    <n v="3.36"/>
    <n v="0"/>
    <n v="5.23"/>
    <m/>
    <m/>
    <m/>
    <m/>
    <m/>
    <m/>
    <m/>
    <m/>
    <m/>
    <s v="DEER:Res:HVAC_Eff_AC"/>
    <s v="Annual"/>
    <n v="20"/>
    <m/>
  </r>
  <r>
    <x v="0"/>
    <x v="0"/>
    <s v="D20v0"/>
    <d v="2019-01-03T09:30:18"/>
    <x v="0"/>
    <x v="0"/>
    <x v="1"/>
    <x v="7"/>
    <x v="0"/>
    <x v="0"/>
    <n v="3.5"/>
    <n v="1240"/>
    <s v="None"/>
    <n v="88.2"/>
    <n v="2.2599999999999999E-2"/>
    <n v="5.14"/>
    <m/>
    <m/>
    <m/>
    <m/>
    <m/>
    <m/>
    <m/>
    <m/>
    <m/>
    <s v="DEER:Res:HVAC_Eff_AC"/>
    <s v="Annual"/>
    <n v="20"/>
    <m/>
  </r>
  <r>
    <x v="0"/>
    <x v="0"/>
    <s v="D20v0"/>
    <d v="2019-01-03T09:30:18"/>
    <x v="0"/>
    <x v="0"/>
    <x v="1"/>
    <x v="0"/>
    <x v="1"/>
    <x v="1"/>
    <n v="3.5"/>
    <n v="1240"/>
    <s v="None"/>
    <n v="156"/>
    <n v="6.8199999999999997E-2"/>
    <n v="6.94"/>
    <m/>
    <m/>
    <m/>
    <m/>
    <m/>
    <m/>
    <m/>
    <m/>
    <m/>
    <s v="DEER:Res:HVAC_Eff_AC"/>
    <s v="Annual"/>
    <n v="20"/>
    <m/>
  </r>
  <r>
    <x v="0"/>
    <x v="0"/>
    <s v="D20v0"/>
    <d v="2019-01-03T09:30:18"/>
    <x v="0"/>
    <x v="0"/>
    <x v="1"/>
    <x v="0"/>
    <x v="2"/>
    <x v="1"/>
    <n v="3.5"/>
    <n v="1240"/>
    <s v="None"/>
    <n v="231"/>
    <n v="7.5499999999999998E-2"/>
    <n v="0"/>
    <m/>
    <m/>
    <m/>
    <m/>
    <m/>
    <m/>
    <m/>
    <m/>
    <m/>
    <s v="DEER:Res:HVAC_Eff_AC"/>
    <s v="Annual"/>
    <n v="20"/>
    <m/>
  </r>
  <r>
    <x v="0"/>
    <x v="0"/>
    <s v="D20v0"/>
    <d v="2019-01-03T09:30:18"/>
    <x v="0"/>
    <x v="0"/>
    <x v="1"/>
    <x v="0"/>
    <x v="3"/>
    <x v="1"/>
    <n v="3.5"/>
    <n v="1240"/>
    <s v="None"/>
    <n v="3.95"/>
    <n v="0"/>
    <n v="6.1"/>
    <m/>
    <m/>
    <m/>
    <m/>
    <m/>
    <m/>
    <m/>
    <m/>
    <m/>
    <s v="DEER:Res:HVAC_Eff_AC"/>
    <s v="Annual"/>
    <n v="20"/>
    <m/>
  </r>
  <r>
    <x v="0"/>
    <x v="0"/>
    <s v="D20v0"/>
    <d v="2019-01-03T09:30:18"/>
    <x v="0"/>
    <x v="0"/>
    <x v="1"/>
    <x v="0"/>
    <x v="0"/>
    <x v="0"/>
    <n v="3.5"/>
    <n v="1240"/>
    <s v="None"/>
    <n v="127"/>
    <n v="5.2999999999999999E-2"/>
    <n v="6.08"/>
    <m/>
    <m/>
    <m/>
    <m/>
    <m/>
    <m/>
    <m/>
    <m/>
    <m/>
    <s v="DEER:Res:HVAC_Eff_AC"/>
    <s v="Annual"/>
    <n v="20"/>
    <m/>
  </r>
  <r>
    <x v="0"/>
    <x v="0"/>
    <s v="D20v0"/>
    <d v="2019-01-03T09:30:18"/>
    <x v="0"/>
    <x v="0"/>
    <x v="1"/>
    <x v="1"/>
    <x v="1"/>
    <x v="1"/>
    <n v="3.5"/>
    <n v="1240"/>
    <s v="None"/>
    <n v="78.099999999999994"/>
    <n v="4.58E-2"/>
    <n v="9.02"/>
    <m/>
    <m/>
    <m/>
    <m/>
    <m/>
    <m/>
    <m/>
    <m/>
    <m/>
    <s v="DEER:Res:HVAC_Eff_AC"/>
    <s v="Annual"/>
    <n v="20"/>
    <m/>
  </r>
  <r>
    <x v="0"/>
    <x v="0"/>
    <s v="D20v0"/>
    <d v="2019-01-03T09:30:18"/>
    <x v="0"/>
    <x v="0"/>
    <x v="1"/>
    <x v="1"/>
    <x v="2"/>
    <x v="1"/>
    <n v="3.5"/>
    <n v="1240"/>
    <s v="None"/>
    <n v="152"/>
    <n v="5.0700000000000002E-2"/>
    <n v="0"/>
    <m/>
    <m/>
    <m/>
    <m/>
    <m/>
    <m/>
    <m/>
    <m/>
    <m/>
    <s v="DEER:Res:HVAC_Eff_AC"/>
    <s v="Annual"/>
    <n v="20"/>
    <m/>
  </r>
  <r>
    <x v="0"/>
    <x v="0"/>
    <s v="D20v0"/>
    <d v="2019-01-03T09:30:18"/>
    <x v="0"/>
    <x v="0"/>
    <x v="1"/>
    <x v="1"/>
    <x v="3"/>
    <x v="1"/>
    <n v="3.5"/>
    <n v="1240"/>
    <s v="None"/>
    <n v="5.15"/>
    <n v="0"/>
    <n v="7.99"/>
    <m/>
    <m/>
    <m/>
    <m/>
    <m/>
    <m/>
    <m/>
    <m/>
    <m/>
    <s v="DEER:Res:HVAC_Eff_AC"/>
    <s v="Annual"/>
    <n v="20"/>
    <m/>
  </r>
  <r>
    <x v="0"/>
    <x v="0"/>
    <s v="D20v0"/>
    <d v="2019-01-03T09:30:18"/>
    <x v="0"/>
    <x v="0"/>
    <x v="1"/>
    <x v="1"/>
    <x v="0"/>
    <x v="0"/>
    <n v="3.5"/>
    <n v="1240"/>
    <s v="None"/>
    <n v="17.399999999999999"/>
    <n v="6.9300000000000004E-3"/>
    <n v="7.98"/>
    <m/>
    <m/>
    <m/>
    <m/>
    <m/>
    <m/>
    <m/>
    <m/>
    <m/>
    <s v="DEER:Res:HVAC_Eff_AC"/>
    <s v="Annual"/>
    <n v="20"/>
    <m/>
  </r>
  <r>
    <x v="0"/>
    <x v="0"/>
    <s v="D20v0"/>
    <d v="2019-01-03T09:30:18"/>
    <x v="0"/>
    <x v="0"/>
    <x v="1"/>
    <x v="2"/>
    <x v="1"/>
    <x v="1"/>
    <n v="3.5"/>
    <n v="1240"/>
    <s v="None"/>
    <n v="190"/>
    <n v="0.155"/>
    <n v="8.5"/>
    <m/>
    <m/>
    <m/>
    <m/>
    <m/>
    <m/>
    <m/>
    <m/>
    <m/>
    <s v="DEER:Res:HVAC_Eff_AC"/>
    <s v="Annual"/>
    <n v="20"/>
    <m/>
  </r>
  <r>
    <x v="0"/>
    <x v="0"/>
    <s v="D20v0"/>
    <d v="2019-01-03T09:30:18"/>
    <x v="0"/>
    <x v="0"/>
    <x v="1"/>
    <x v="2"/>
    <x v="2"/>
    <x v="1"/>
    <n v="3.5"/>
    <n v="1240"/>
    <s v="None"/>
    <n v="280"/>
    <n v="0.156"/>
    <n v="0"/>
    <m/>
    <m/>
    <m/>
    <m/>
    <m/>
    <m/>
    <m/>
    <m/>
    <m/>
    <s v="DEER:Res:HVAC_Eff_AC"/>
    <s v="Annual"/>
    <n v="20"/>
    <m/>
  </r>
  <r>
    <x v="0"/>
    <x v="0"/>
    <s v="D20v0"/>
    <d v="2019-01-03T09:30:18"/>
    <x v="0"/>
    <x v="0"/>
    <x v="1"/>
    <x v="2"/>
    <x v="3"/>
    <x v="1"/>
    <n v="3.5"/>
    <n v="1240"/>
    <s v="None"/>
    <n v="4.8499999999999996"/>
    <n v="0"/>
    <n v="7.47"/>
    <m/>
    <m/>
    <m/>
    <m/>
    <m/>
    <m/>
    <m/>
    <m/>
    <m/>
    <s v="DEER:Res:HVAC_Eff_AC"/>
    <s v="Annual"/>
    <n v="20"/>
    <m/>
  </r>
  <r>
    <x v="0"/>
    <x v="0"/>
    <s v="D20v0"/>
    <d v="2019-01-03T09:30:18"/>
    <x v="0"/>
    <x v="0"/>
    <x v="1"/>
    <x v="2"/>
    <x v="0"/>
    <x v="0"/>
    <n v="3.5"/>
    <n v="1240"/>
    <s v="None"/>
    <n v="189"/>
    <n v="0.14499999999999999"/>
    <n v="7.44"/>
    <m/>
    <m/>
    <m/>
    <m/>
    <m/>
    <m/>
    <m/>
    <m/>
    <m/>
    <s v="DEER:Res:HVAC_Eff_AC"/>
    <s v="Annual"/>
    <n v="20"/>
    <m/>
  </r>
  <r>
    <x v="0"/>
    <x v="0"/>
    <s v="D20v0"/>
    <d v="2019-01-03T09:30:18"/>
    <x v="0"/>
    <x v="0"/>
    <x v="1"/>
    <x v="3"/>
    <x v="1"/>
    <x v="1"/>
    <n v="3.5"/>
    <n v="1240"/>
    <s v="None"/>
    <n v="173"/>
    <n v="0.114"/>
    <n v="5.91"/>
    <m/>
    <m/>
    <m/>
    <m/>
    <m/>
    <m/>
    <m/>
    <m/>
    <m/>
    <s v="DEER:Res:HVAC_Eff_AC"/>
    <s v="Annual"/>
    <n v="20"/>
    <m/>
  </r>
  <r>
    <x v="0"/>
    <x v="0"/>
    <s v="D20v0"/>
    <d v="2019-01-03T09:30:18"/>
    <x v="0"/>
    <x v="0"/>
    <x v="1"/>
    <x v="3"/>
    <x v="2"/>
    <x v="1"/>
    <n v="3.5"/>
    <n v="1240"/>
    <s v="None"/>
    <n v="235"/>
    <n v="0.11899999999999999"/>
    <n v="0"/>
    <m/>
    <m/>
    <m/>
    <m/>
    <m/>
    <m/>
    <m/>
    <m/>
    <m/>
    <s v="DEER:Res:HVAC_Eff_AC"/>
    <s v="Annual"/>
    <n v="20"/>
    <m/>
  </r>
  <r>
    <x v="0"/>
    <x v="0"/>
    <s v="D20v0"/>
    <d v="2019-01-03T09:30:18"/>
    <x v="0"/>
    <x v="0"/>
    <x v="1"/>
    <x v="3"/>
    <x v="3"/>
    <x v="1"/>
    <n v="3.5"/>
    <n v="1240"/>
    <s v="None"/>
    <n v="3.41"/>
    <n v="0"/>
    <n v="5.27"/>
    <m/>
    <m/>
    <m/>
    <m/>
    <m/>
    <m/>
    <m/>
    <m/>
    <m/>
    <s v="DEER:Res:HVAC_Eff_AC"/>
    <s v="Annual"/>
    <n v="20"/>
    <m/>
  </r>
  <r>
    <x v="0"/>
    <x v="0"/>
    <s v="D20v0"/>
    <d v="2019-01-03T09:30:18"/>
    <x v="0"/>
    <x v="0"/>
    <x v="1"/>
    <x v="3"/>
    <x v="0"/>
    <x v="0"/>
    <n v="3.5"/>
    <n v="1240"/>
    <s v="None"/>
    <n v="176"/>
    <n v="0.111"/>
    <n v="5.17"/>
    <m/>
    <m/>
    <m/>
    <m/>
    <m/>
    <m/>
    <m/>
    <m/>
    <m/>
    <s v="DEER:Res:HVAC_Eff_AC"/>
    <s v="Annual"/>
    <n v="20"/>
    <m/>
  </r>
  <r>
    <x v="0"/>
    <x v="0"/>
    <s v="D20v0"/>
    <d v="2019-01-03T09:30:18"/>
    <x v="0"/>
    <x v="0"/>
    <x v="1"/>
    <x v="4"/>
    <x v="1"/>
    <x v="1"/>
    <n v="3.5"/>
    <n v="1240"/>
    <s v="None"/>
    <n v="186"/>
    <n v="0.114"/>
    <n v="6.39"/>
    <m/>
    <m/>
    <m/>
    <m/>
    <m/>
    <m/>
    <m/>
    <m/>
    <m/>
    <s v="DEER:Res:HVAC_Eff_AC"/>
    <s v="Annual"/>
    <n v="20"/>
    <m/>
  </r>
  <r>
    <x v="0"/>
    <x v="0"/>
    <s v="D20v0"/>
    <d v="2019-01-03T09:30:18"/>
    <x v="0"/>
    <x v="0"/>
    <x v="1"/>
    <x v="4"/>
    <x v="2"/>
    <x v="1"/>
    <n v="3.5"/>
    <n v="1240"/>
    <s v="None"/>
    <n v="253"/>
    <n v="0.122"/>
    <n v="0"/>
    <m/>
    <m/>
    <m/>
    <m/>
    <m/>
    <m/>
    <m/>
    <m/>
    <m/>
    <s v="DEER:Res:HVAC_Eff_AC"/>
    <s v="Annual"/>
    <n v="20"/>
    <m/>
  </r>
  <r>
    <x v="0"/>
    <x v="0"/>
    <s v="D20v0"/>
    <d v="2019-01-03T09:30:18"/>
    <x v="0"/>
    <x v="0"/>
    <x v="1"/>
    <x v="4"/>
    <x v="3"/>
    <x v="1"/>
    <n v="3.5"/>
    <n v="1240"/>
    <s v="None"/>
    <n v="3.7"/>
    <n v="0"/>
    <n v="5.72"/>
    <m/>
    <m/>
    <m/>
    <m/>
    <m/>
    <m/>
    <m/>
    <m/>
    <m/>
    <s v="DEER:Res:HVAC_Eff_AC"/>
    <s v="Annual"/>
    <n v="20"/>
    <m/>
  </r>
  <r>
    <x v="0"/>
    <x v="0"/>
    <s v="D20v0"/>
    <d v="2019-01-03T09:30:18"/>
    <x v="0"/>
    <x v="0"/>
    <x v="1"/>
    <x v="4"/>
    <x v="0"/>
    <x v="0"/>
    <n v="3.5"/>
    <n v="1240"/>
    <s v="None"/>
    <n v="184"/>
    <n v="0.108"/>
    <n v="5.6"/>
    <m/>
    <m/>
    <m/>
    <m/>
    <m/>
    <m/>
    <m/>
    <m/>
    <m/>
    <s v="DEER:Res:HVAC_Eff_AC"/>
    <s v="Annual"/>
    <n v="20"/>
    <m/>
  </r>
  <r>
    <x v="0"/>
    <x v="0"/>
    <s v="D20v0"/>
    <d v="2019-01-03T09:30:18"/>
    <x v="0"/>
    <x v="0"/>
    <x v="1"/>
    <x v="5"/>
    <x v="1"/>
    <x v="1"/>
    <n v="3.5"/>
    <n v="1240"/>
    <s v="None"/>
    <n v="144"/>
    <n v="5.2999999999999999E-2"/>
    <n v="9.1199999999999992"/>
    <m/>
    <m/>
    <m/>
    <m/>
    <m/>
    <m/>
    <m/>
    <m/>
    <m/>
    <s v="DEER:Res:HVAC_Eff_AC"/>
    <s v="Annual"/>
    <n v="20"/>
    <m/>
  </r>
  <r>
    <x v="0"/>
    <x v="0"/>
    <s v="D20v0"/>
    <d v="2019-01-03T09:30:18"/>
    <x v="0"/>
    <x v="0"/>
    <x v="1"/>
    <x v="5"/>
    <x v="2"/>
    <x v="1"/>
    <n v="3.5"/>
    <n v="1240"/>
    <s v="None"/>
    <n v="265"/>
    <n v="0.06"/>
    <n v="0"/>
    <m/>
    <m/>
    <m/>
    <m/>
    <m/>
    <m/>
    <m/>
    <m/>
    <m/>
    <s v="DEER:Res:HVAC_Eff_AC"/>
    <s v="Annual"/>
    <n v="20"/>
    <m/>
  </r>
  <r>
    <x v="0"/>
    <x v="0"/>
    <s v="D20v0"/>
    <d v="2019-01-03T09:30:18"/>
    <x v="0"/>
    <x v="0"/>
    <x v="1"/>
    <x v="5"/>
    <x v="3"/>
    <x v="1"/>
    <n v="3.5"/>
    <n v="1240"/>
    <s v="None"/>
    <n v="5.22"/>
    <n v="0"/>
    <n v="8"/>
    <m/>
    <m/>
    <m/>
    <m/>
    <m/>
    <m/>
    <m/>
    <m/>
    <m/>
    <s v="DEER:Res:HVAC_Eff_AC"/>
    <s v="Annual"/>
    <n v="20"/>
    <m/>
  </r>
  <r>
    <x v="0"/>
    <x v="0"/>
    <s v="D20v0"/>
    <d v="2019-01-03T09:30:18"/>
    <x v="0"/>
    <x v="0"/>
    <x v="1"/>
    <x v="5"/>
    <x v="0"/>
    <x v="0"/>
    <n v="3.5"/>
    <n v="1240"/>
    <s v="None"/>
    <n v="101"/>
    <n v="3.3300000000000003E-2"/>
    <n v="7.99"/>
    <m/>
    <m/>
    <m/>
    <m/>
    <m/>
    <m/>
    <m/>
    <m/>
    <m/>
    <s v="DEER:Res:HVAC_Eff_AC"/>
    <s v="Annual"/>
    <n v="20"/>
    <m/>
  </r>
  <r>
    <x v="0"/>
    <x v="0"/>
    <s v="D20v0"/>
    <d v="2019-01-03T09:30:18"/>
    <x v="0"/>
    <x v="0"/>
    <x v="1"/>
    <x v="6"/>
    <x v="1"/>
    <x v="1"/>
    <n v="3.5"/>
    <n v="1240"/>
    <s v="None"/>
    <n v="163"/>
    <n v="9.98E-2"/>
    <n v="7.12"/>
    <m/>
    <m/>
    <m/>
    <m/>
    <m/>
    <m/>
    <m/>
    <m/>
    <m/>
    <s v="DEER:Res:HVAC_Eff_AC"/>
    <s v="Annual"/>
    <n v="20"/>
    <m/>
  </r>
  <r>
    <x v="0"/>
    <x v="0"/>
    <s v="D20v0"/>
    <d v="2019-01-03T09:30:18"/>
    <x v="0"/>
    <x v="0"/>
    <x v="1"/>
    <x v="6"/>
    <x v="2"/>
    <x v="1"/>
    <n v="3.5"/>
    <n v="1240"/>
    <s v="None"/>
    <n v="237"/>
    <n v="0.105"/>
    <n v="0"/>
    <m/>
    <m/>
    <m/>
    <m/>
    <m/>
    <m/>
    <m/>
    <m/>
    <m/>
    <s v="DEER:Res:HVAC_Eff_AC"/>
    <s v="Annual"/>
    <n v="20"/>
    <m/>
  </r>
  <r>
    <x v="0"/>
    <x v="0"/>
    <s v="D20v0"/>
    <d v="2019-01-03T09:30:18"/>
    <x v="0"/>
    <x v="0"/>
    <x v="1"/>
    <x v="6"/>
    <x v="3"/>
    <x v="1"/>
    <n v="3.5"/>
    <n v="1240"/>
    <s v="None"/>
    <n v="4.08"/>
    <n v="0"/>
    <n v="6.29"/>
    <m/>
    <m/>
    <m/>
    <m/>
    <m/>
    <m/>
    <m/>
    <m/>
    <m/>
    <s v="DEER:Res:HVAC_Eff_AC"/>
    <s v="Annual"/>
    <n v="20"/>
    <m/>
  </r>
  <r>
    <x v="0"/>
    <x v="0"/>
    <s v="D20v0"/>
    <d v="2019-01-03T09:30:18"/>
    <x v="0"/>
    <x v="0"/>
    <x v="1"/>
    <x v="6"/>
    <x v="0"/>
    <x v="0"/>
    <n v="3.5"/>
    <n v="1240"/>
    <s v="None"/>
    <n v="149"/>
    <n v="8.8900000000000007E-2"/>
    <n v="6.24"/>
    <m/>
    <m/>
    <m/>
    <m/>
    <m/>
    <m/>
    <m/>
    <m/>
    <m/>
    <s v="DEER:Res:HVAC_Eff_AC"/>
    <s v="Annual"/>
    <n v="20"/>
    <m/>
  </r>
  <r>
    <x v="0"/>
    <x v="0"/>
    <s v="D20v0"/>
    <d v="2019-01-03T09:30:18"/>
    <x v="0"/>
    <x v="1"/>
    <x v="1"/>
    <x v="16"/>
    <x v="1"/>
    <x v="1"/>
    <n v="1"/>
    <n v="999"/>
    <s v="None"/>
    <n v="2.91"/>
    <n v="0"/>
    <n v="2.37"/>
    <m/>
    <m/>
    <m/>
    <m/>
    <m/>
    <m/>
    <m/>
    <m/>
    <m/>
    <s v="DEER:Res:HVAC_Eff_AC"/>
    <s v="Annual"/>
    <n v="20"/>
    <m/>
  </r>
  <r>
    <x v="0"/>
    <x v="0"/>
    <s v="D20v0"/>
    <d v="2019-01-03T09:30:18"/>
    <x v="0"/>
    <x v="1"/>
    <x v="1"/>
    <x v="16"/>
    <x v="2"/>
    <x v="1"/>
    <n v="1"/>
    <n v="999"/>
    <s v="None"/>
    <n v="26.6"/>
    <n v="0"/>
    <n v="0"/>
    <m/>
    <m/>
    <m/>
    <m/>
    <m/>
    <m/>
    <m/>
    <m/>
    <m/>
    <s v="DEER:Res:HVAC_Eff_AC"/>
    <s v="Annual"/>
    <n v="20"/>
    <m/>
  </r>
  <r>
    <x v="0"/>
    <x v="0"/>
    <s v="D20v0"/>
    <d v="2019-01-03T09:30:18"/>
    <x v="0"/>
    <x v="1"/>
    <x v="1"/>
    <x v="16"/>
    <x v="3"/>
    <x v="1"/>
    <n v="1"/>
    <n v="999"/>
    <s v="None"/>
    <n v="2.19"/>
    <n v="0"/>
    <n v="2.08"/>
    <m/>
    <m/>
    <m/>
    <m/>
    <m/>
    <m/>
    <m/>
    <m/>
    <m/>
    <s v="DEER:Res:HVAC_Eff_AC"/>
    <s v="Annual"/>
    <n v="20"/>
    <m/>
  </r>
  <r>
    <x v="0"/>
    <x v="0"/>
    <s v="D20v0"/>
    <d v="2019-01-03T09:30:18"/>
    <x v="0"/>
    <x v="1"/>
    <x v="1"/>
    <x v="16"/>
    <x v="0"/>
    <x v="0"/>
    <n v="1"/>
    <n v="999"/>
    <s v="None"/>
    <n v="2.3199999999999998"/>
    <n v="0"/>
    <n v="2.08"/>
    <m/>
    <m/>
    <m/>
    <m/>
    <m/>
    <m/>
    <m/>
    <m/>
    <m/>
    <s v="DEER:Res:HVAC_Eff_AC"/>
    <s v="Annual"/>
    <n v="20"/>
    <m/>
  </r>
  <r>
    <x v="0"/>
    <x v="0"/>
    <s v="D20v0"/>
    <d v="2019-01-03T09:30:18"/>
    <x v="0"/>
    <x v="1"/>
    <x v="1"/>
    <x v="14"/>
    <x v="1"/>
    <x v="1"/>
    <n v="1"/>
    <n v="1070"/>
    <s v="None"/>
    <n v="6.37"/>
    <n v="1.34E-2"/>
    <n v="1.51"/>
    <m/>
    <m/>
    <m/>
    <m/>
    <m/>
    <m/>
    <m/>
    <m/>
    <m/>
    <s v="DEER:Res:HVAC_Eff_AC"/>
    <s v="Annual"/>
    <n v="20"/>
    <m/>
  </r>
  <r>
    <x v="0"/>
    <x v="0"/>
    <s v="D20v0"/>
    <d v="2019-01-03T09:30:18"/>
    <x v="0"/>
    <x v="1"/>
    <x v="1"/>
    <x v="14"/>
    <x v="2"/>
    <x v="1"/>
    <n v="1"/>
    <n v="1070"/>
    <s v="None"/>
    <n v="21.8"/>
    <n v="1.41E-2"/>
    <n v="0"/>
    <m/>
    <m/>
    <m/>
    <m/>
    <m/>
    <m/>
    <m/>
    <m/>
    <m/>
    <s v="DEER:Res:HVAC_Eff_AC"/>
    <s v="Annual"/>
    <n v="20"/>
    <m/>
  </r>
  <r>
    <x v="0"/>
    <x v="0"/>
    <s v="D20v0"/>
    <d v="2019-01-03T09:30:18"/>
    <x v="0"/>
    <x v="1"/>
    <x v="1"/>
    <x v="14"/>
    <x v="3"/>
    <x v="1"/>
    <n v="1"/>
    <n v="1070"/>
    <s v="None"/>
    <n v="1.42"/>
    <n v="0"/>
    <n v="1.38"/>
    <m/>
    <m/>
    <m/>
    <m/>
    <m/>
    <m/>
    <m/>
    <m/>
    <m/>
    <s v="DEER:Res:HVAC_Eff_AC"/>
    <s v="Annual"/>
    <n v="20"/>
    <m/>
  </r>
  <r>
    <x v="0"/>
    <x v="0"/>
    <s v="D20v0"/>
    <d v="2019-01-03T09:30:18"/>
    <x v="0"/>
    <x v="1"/>
    <x v="1"/>
    <x v="14"/>
    <x v="0"/>
    <x v="0"/>
    <n v="1"/>
    <n v="1070"/>
    <s v="None"/>
    <n v="4.28"/>
    <n v="5.5700000000000003E-3"/>
    <n v="1.36"/>
    <m/>
    <m/>
    <m/>
    <m/>
    <m/>
    <m/>
    <m/>
    <m/>
    <m/>
    <s v="DEER:Res:HVAC_Eff_AC"/>
    <s v="Annual"/>
    <n v="20"/>
    <m/>
  </r>
  <r>
    <x v="0"/>
    <x v="0"/>
    <s v="D20v0"/>
    <d v="2019-01-03T09:30:18"/>
    <x v="0"/>
    <x v="1"/>
    <x v="1"/>
    <x v="7"/>
    <x v="1"/>
    <x v="1"/>
    <n v="1"/>
    <n v="999"/>
    <s v="None"/>
    <n v="2.5299999999999998"/>
    <n v="3.9399999999999999E-3"/>
    <n v="1.84"/>
    <m/>
    <m/>
    <m/>
    <m/>
    <m/>
    <m/>
    <m/>
    <m/>
    <m/>
    <s v="DEER:Res:HVAC_Eff_AC"/>
    <s v="Annual"/>
    <n v="20"/>
    <m/>
  </r>
  <r>
    <x v="0"/>
    <x v="0"/>
    <s v="D20v0"/>
    <d v="2019-01-03T09:30:18"/>
    <x v="0"/>
    <x v="1"/>
    <x v="1"/>
    <x v="7"/>
    <x v="2"/>
    <x v="1"/>
    <n v="1"/>
    <n v="999"/>
    <s v="None"/>
    <n v="18.2"/>
    <n v="4.4200000000000003E-3"/>
    <n v="0"/>
    <m/>
    <m/>
    <m/>
    <m/>
    <m/>
    <m/>
    <m/>
    <m/>
    <m/>
    <s v="DEER:Res:HVAC_Eff_AC"/>
    <s v="Annual"/>
    <n v="20"/>
    <m/>
  </r>
  <r>
    <x v="0"/>
    <x v="0"/>
    <s v="D20v0"/>
    <d v="2019-01-03T09:30:18"/>
    <x v="0"/>
    <x v="1"/>
    <x v="1"/>
    <x v="7"/>
    <x v="3"/>
    <x v="1"/>
    <n v="1"/>
    <n v="999"/>
    <s v="None"/>
    <n v="1.68"/>
    <n v="0"/>
    <n v="1.77"/>
    <m/>
    <m/>
    <m/>
    <m/>
    <m/>
    <m/>
    <m/>
    <m/>
    <m/>
    <s v="DEER:Res:HVAC_Eff_AC"/>
    <s v="Annual"/>
    <n v="20"/>
    <m/>
  </r>
  <r>
    <x v="0"/>
    <x v="0"/>
    <s v="D20v0"/>
    <d v="2019-01-03T09:30:18"/>
    <x v="0"/>
    <x v="1"/>
    <x v="1"/>
    <x v="7"/>
    <x v="0"/>
    <x v="0"/>
    <n v="1"/>
    <n v="999"/>
    <s v="None"/>
    <n v="1.93"/>
    <n v="3.5E-4"/>
    <n v="1.75"/>
    <m/>
    <m/>
    <m/>
    <m/>
    <m/>
    <m/>
    <m/>
    <m/>
    <m/>
    <s v="DEER:Res:HVAC_Eff_AC"/>
    <s v="Annual"/>
    <n v="20"/>
    <m/>
  </r>
  <r>
    <x v="0"/>
    <x v="0"/>
    <s v="D20v0"/>
    <d v="2019-01-03T09:30:18"/>
    <x v="0"/>
    <x v="1"/>
    <x v="1"/>
    <x v="0"/>
    <x v="1"/>
    <x v="1"/>
    <n v="1"/>
    <n v="999"/>
    <s v="None"/>
    <n v="8.51"/>
    <n v="1.4500000000000001E-2"/>
    <n v="0.97599999999999998"/>
    <m/>
    <m/>
    <m/>
    <m/>
    <m/>
    <m/>
    <m/>
    <m/>
    <m/>
    <s v="DEER:Res:HVAC_Eff_AC"/>
    <s v="Annual"/>
    <n v="20"/>
    <m/>
  </r>
  <r>
    <x v="0"/>
    <x v="0"/>
    <s v="D20v0"/>
    <d v="2019-01-03T09:30:18"/>
    <x v="0"/>
    <x v="1"/>
    <x v="1"/>
    <x v="0"/>
    <x v="2"/>
    <x v="1"/>
    <n v="1"/>
    <n v="999"/>
    <s v="None"/>
    <n v="20.100000000000001"/>
    <n v="1.5299999999999999E-2"/>
    <n v="0"/>
    <m/>
    <m/>
    <m/>
    <m/>
    <m/>
    <m/>
    <m/>
    <m/>
    <m/>
    <s v="DEER:Res:HVAC_Eff_AC"/>
    <s v="Annual"/>
    <n v="20"/>
    <m/>
  </r>
  <r>
    <x v="0"/>
    <x v="0"/>
    <s v="D20v0"/>
    <d v="2019-01-03T09:30:18"/>
    <x v="0"/>
    <x v="1"/>
    <x v="1"/>
    <x v="0"/>
    <x v="3"/>
    <x v="1"/>
    <n v="1"/>
    <n v="999"/>
    <s v="None"/>
    <n v="0.91300000000000003"/>
    <n v="0"/>
    <n v="0.93"/>
    <m/>
    <m/>
    <m/>
    <m/>
    <m/>
    <m/>
    <m/>
    <m/>
    <m/>
    <s v="DEER:Res:HVAC_Eff_AC"/>
    <s v="Annual"/>
    <n v="20"/>
    <m/>
  </r>
  <r>
    <x v="0"/>
    <x v="0"/>
    <s v="D20v0"/>
    <d v="2019-01-03T09:30:18"/>
    <x v="0"/>
    <x v="1"/>
    <x v="1"/>
    <x v="0"/>
    <x v="0"/>
    <x v="0"/>
    <n v="1"/>
    <n v="999"/>
    <s v="None"/>
    <n v="4.91"/>
    <n v="6.43E-3"/>
    <n v="0.89600000000000002"/>
    <m/>
    <m/>
    <m/>
    <m/>
    <m/>
    <m/>
    <m/>
    <m/>
    <m/>
    <s v="DEER:Res:HVAC_Eff_AC"/>
    <s v="Annual"/>
    <n v="20"/>
    <m/>
  </r>
  <r>
    <x v="0"/>
    <x v="0"/>
    <s v="D20v0"/>
    <d v="2019-01-03T09:30:18"/>
    <x v="0"/>
    <x v="1"/>
    <x v="1"/>
    <x v="1"/>
    <x v="1"/>
    <x v="1"/>
    <n v="1.04"/>
    <n v="999"/>
    <s v="None"/>
    <n v="2.02"/>
    <n v="2.4099999999999998E-3"/>
    <n v="1.38"/>
    <m/>
    <m/>
    <m/>
    <m/>
    <m/>
    <m/>
    <m/>
    <m/>
    <m/>
    <s v="DEER:Res:HVAC_Eff_AC"/>
    <s v="Annual"/>
    <n v="20"/>
    <m/>
  </r>
  <r>
    <x v="0"/>
    <x v="0"/>
    <s v="D20v0"/>
    <d v="2019-01-03T09:30:18"/>
    <x v="0"/>
    <x v="1"/>
    <x v="1"/>
    <x v="1"/>
    <x v="2"/>
    <x v="1"/>
    <n v="1.04"/>
    <n v="999"/>
    <s v="None"/>
    <n v="16.100000000000001"/>
    <n v="2.8900000000000002E-3"/>
    <n v="0"/>
    <m/>
    <m/>
    <m/>
    <m/>
    <m/>
    <m/>
    <m/>
    <m/>
    <m/>
    <s v="DEER:Res:HVAC_Eff_AC"/>
    <s v="Annual"/>
    <n v="20"/>
    <m/>
  </r>
  <r>
    <x v="0"/>
    <x v="0"/>
    <s v="D20v0"/>
    <d v="2019-01-03T09:30:18"/>
    <x v="0"/>
    <x v="1"/>
    <x v="1"/>
    <x v="1"/>
    <x v="3"/>
    <x v="1"/>
    <n v="1.04"/>
    <n v="999"/>
    <s v="None"/>
    <n v="1.24"/>
    <n v="0"/>
    <n v="1.32"/>
    <m/>
    <m/>
    <m/>
    <m/>
    <m/>
    <m/>
    <m/>
    <m/>
    <m/>
    <s v="DEER:Res:HVAC_Eff_AC"/>
    <s v="Annual"/>
    <n v="20"/>
    <m/>
  </r>
  <r>
    <x v="0"/>
    <x v="0"/>
    <s v="D20v0"/>
    <d v="2019-01-03T09:30:18"/>
    <x v="0"/>
    <x v="1"/>
    <x v="1"/>
    <x v="1"/>
    <x v="0"/>
    <x v="0"/>
    <n v="1.04"/>
    <n v="999"/>
    <s v="None"/>
    <n v="2.02"/>
    <n v="7.6000000000000004E-4"/>
    <n v="1.29"/>
    <m/>
    <m/>
    <m/>
    <m/>
    <m/>
    <m/>
    <m/>
    <m/>
    <m/>
    <s v="DEER:Res:HVAC_Eff_AC"/>
    <s v="Annual"/>
    <n v="20"/>
    <m/>
  </r>
  <r>
    <x v="0"/>
    <x v="0"/>
    <s v="D20v0"/>
    <d v="2019-01-03T09:30:18"/>
    <x v="0"/>
    <x v="1"/>
    <x v="1"/>
    <x v="2"/>
    <x v="1"/>
    <x v="1"/>
    <n v="1"/>
    <n v="1070"/>
    <s v="None"/>
    <n v="25.8"/>
    <n v="2.3199999999999998E-2"/>
    <n v="2.13"/>
    <m/>
    <m/>
    <m/>
    <m/>
    <m/>
    <m/>
    <m/>
    <m/>
    <m/>
    <s v="DEER:Res:HVAC_Eff_AC"/>
    <s v="Annual"/>
    <n v="20"/>
    <m/>
  </r>
  <r>
    <x v="0"/>
    <x v="0"/>
    <s v="D20v0"/>
    <d v="2019-01-03T09:30:18"/>
    <x v="0"/>
    <x v="1"/>
    <x v="1"/>
    <x v="2"/>
    <x v="2"/>
    <x v="1"/>
    <n v="1"/>
    <n v="1070"/>
    <s v="None"/>
    <n v="47.4"/>
    <n v="2.3400000000000001E-2"/>
    <n v="0"/>
    <m/>
    <m/>
    <m/>
    <m/>
    <m/>
    <m/>
    <m/>
    <m/>
    <m/>
    <s v="DEER:Res:HVAC_Eff_AC"/>
    <s v="Annual"/>
    <n v="20"/>
    <m/>
  </r>
  <r>
    <x v="0"/>
    <x v="0"/>
    <s v="D20v0"/>
    <d v="2019-01-03T09:30:18"/>
    <x v="0"/>
    <x v="1"/>
    <x v="1"/>
    <x v="2"/>
    <x v="3"/>
    <x v="1"/>
    <n v="1"/>
    <n v="1070"/>
    <s v="None"/>
    <n v="1.95"/>
    <n v="0"/>
    <n v="2.06"/>
    <m/>
    <m/>
    <m/>
    <m/>
    <m/>
    <m/>
    <m/>
    <m/>
    <m/>
    <s v="DEER:Res:HVAC_Eff_AC"/>
    <s v="Annual"/>
    <n v="20"/>
    <m/>
  </r>
  <r>
    <x v="0"/>
    <x v="0"/>
    <s v="D20v0"/>
    <d v="2019-01-03T09:30:18"/>
    <x v="0"/>
    <x v="1"/>
    <x v="1"/>
    <x v="2"/>
    <x v="0"/>
    <x v="0"/>
    <n v="1"/>
    <n v="1070"/>
    <s v="None"/>
    <n v="27.8"/>
    <n v="2.2700000000000001E-2"/>
    <n v="1.87"/>
    <m/>
    <m/>
    <m/>
    <m/>
    <m/>
    <m/>
    <m/>
    <m/>
    <m/>
    <s v="DEER:Res:HVAC_Eff_AC"/>
    <s v="Annual"/>
    <n v="20"/>
    <m/>
  </r>
  <r>
    <x v="0"/>
    <x v="0"/>
    <s v="D20v0"/>
    <d v="2019-01-03T09:30:18"/>
    <x v="0"/>
    <x v="1"/>
    <x v="1"/>
    <x v="3"/>
    <x v="1"/>
    <x v="1"/>
    <n v="1"/>
    <n v="1070"/>
    <s v="None"/>
    <n v="14.8"/>
    <n v="1.54E-2"/>
    <n v="1.53"/>
    <m/>
    <m/>
    <m/>
    <m/>
    <m/>
    <m/>
    <m/>
    <m/>
    <m/>
    <s v="DEER:Res:HVAC_Eff_AC"/>
    <s v="Annual"/>
    <n v="20"/>
    <m/>
  </r>
  <r>
    <x v="0"/>
    <x v="0"/>
    <s v="D20v0"/>
    <d v="2019-01-03T09:30:18"/>
    <x v="0"/>
    <x v="1"/>
    <x v="1"/>
    <x v="3"/>
    <x v="2"/>
    <x v="1"/>
    <n v="1"/>
    <n v="1070"/>
    <s v="None"/>
    <n v="30.5"/>
    <n v="1.6500000000000001E-2"/>
    <n v="0"/>
    <m/>
    <m/>
    <m/>
    <m/>
    <m/>
    <m/>
    <m/>
    <m/>
    <m/>
    <s v="DEER:Res:HVAC_Eff_AC"/>
    <s v="Annual"/>
    <n v="20"/>
    <m/>
  </r>
  <r>
    <x v="0"/>
    <x v="0"/>
    <s v="D20v0"/>
    <d v="2019-01-03T09:30:18"/>
    <x v="0"/>
    <x v="1"/>
    <x v="1"/>
    <x v="3"/>
    <x v="3"/>
    <x v="1"/>
    <n v="1"/>
    <n v="1070"/>
    <s v="None"/>
    <n v="1.42"/>
    <n v="0"/>
    <n v="1.44"/>
    <m/>
    <m/>
    <m/>
    <m/>
    <m/>
    <m/>
    <m/>
    <m/>
    <m/>
    <s v="DEER:Res:HVAC_Eff_AC"/>
    <s v="Annual"/>
    <n v="20"/>
    <m/>
  </r>
  <r>
    <x v="0"/>
    <x v="0"/>
    <s v="D20v0"/>
    <d v="2019-01-03T09:30:18"/>
    <x v="0"/>
    <x v="1"/>
    <x v="1"/>
    <x v="3"/>
    <x v="0"/>
    <x v="0"/>
    <n v="1"/>
    <n v="1070"/>
    <s v="None"/>
    <n v="15"/>
    <n v="1.37E-2"/>
    <n v="1.35"/>
    <m/>
    <m/>
    <m/>
    <m/>
    <m/>
    <m/>
    <m/>
    <m/>
    <m/>
    <s v="DEER:Res:HVAC_Eff_AC"/>
    <s v="Annual"/>
    <n v="20"/>
    <m/>
  </r>
  <r>
    <x v="0"/>
    <x v="0"/>
    <s v="D20v0"/>
    <d v="2019-01-03T09:30:18"/>
    <x v="0"/>
    <x v="1"/>
    <x v="1"/>
    <x v="4"/>
    <x v="1"/>
    <x v="1"/>
    <n v="1"/>
    <n v="1070"/>
    <s v="None"/>
    <n v="23.9"/>
    <n v="1.9099999999999999E-2"/>
    <n v="1.79"/>
    <m/>
    <m/>
    <m/>
    <m/>
    <m/>
    <m/>
    <m/>
    <m/>
    <m/>
    <s v="DEER:Res:HVAC_Eff_AC"/>
    <s v="Annual"/>
    <n v="20"/>
    <m/>
  </r>
  <r>
    <x v="0"/>
    <x v="0"/>
    <s v="D20v0"/>
    <d v="2019-01-03T09:30:18"/>
    <x v="0"/>
    <x v="1"/>
    <x v="1"/>
    <x v="4"/>
    <x v="2"/>
    <x v="1"/>
    <n v="1"/>
    <n v="1070"/>
    <s v="None"/>
    <n v="41.6"/>
    <n v="1.9900000000000001E-2"/>
    <n v="0"/>
    <m/>
    <m/>
    <m/>
    <m/>
    <m/>
    <m/>
    <m/>
    <m/>
    <m/>
    <s v="DEER:Res:HVAC_Eff_AC"/>
    <s v="Annual"/>
    <n v="20"/>
    <m/>
  </r>
  <r>
    <x v="0"/>
    <x v="0"/>
    <s v="D20v0"/>
    <d v="2019-01-03T09:30:18"/>
    <x v="0"/>
    <x v="1"/>
    <x v="1"/>
    <x v="4"/>
    <x v="3"/>
    <x v="1"/>
    <n v="1"/>
    <n v="1070"/>
    <s v="None"/>
    <n v="1.64"/>
    <n v="0"/>
    <n v="1.7"/>
    <m/>
    <m/>
    <m/>
    <m/>
    <m/>
    <m/>
    <m/>
    <m/>
    <m/>
    <s v="DEER:Res:HVAC_Eff_AC"/>
    <s v="Annual"/>
    <n v="20"/>
    <m/>
  </r>
  <r>
    <x v="0"/>
    <x v="0"/>
    <s v="D20v0"/>
    <d v="2019-01-03T09:30:18"/>
    <x v="0"/>
    <x v="1"/>
    <x v="1"/>
    <x v="4"/>
    <x v="0"/>
    <x v="0"/>
    <n v="1"/>
    <n v="1070"/>
    <s v="None"/>
    <n v="25.4"/>
    <n v="1.8700000000000001E-2"/>
    <n v="1.57"/>
    <m/>
    <m/>
    <m/>
    <m/>
    <m/>
    <m/>
    <m/>
    <m/>
    <m/>
    <s v="DEER:Res:HVAC_Eff_AC"/>
    <s v="Annual"/>
    <n v="20"/>
    <m/>
  </r>
  <r>
    <x v="0"/>
    <x v="0"/>
    <s v="D20v0"/>
    <d v="2019-01-03T09:30:18"/>
    <x v="0"/>
    <x v="1"/>
    <x v="1"/>
    <x v="5"/>
    <x v="1"/>
    <x v="1"/>
    <n v="1"/>
    <n v="999"/>
    <s v="None"/>
    <n v="19.100000000000001"/>
    <n v="1.7999999999999999E-2"/>
    <n v="4.4800000000000004"/>
    <m/>
    <m/>
    <m/>
    <m/>
    <m/>
    <m/>
    <m/>
    <m/>
    <m/>
    <s v="DEER:Res:HVAC_Eff_AC"/>
    <s v="Annual"/>
    <n v="20"/>
    <m/>
  </r>
  <r>
    <x v="0"/>
    <x v="0"/>
    <s v="D20v0"/>
    <d v="2019-01-03T09:30:18"/>
    <x v="0"/>
    <x v="1"/>
    <x v="1"/>
    <x v="5"/>
    <x v="2"/>
    <x v="1"/>
    <n v="1"/>
    <n v="999"/>
    <s v="None"/>
    <n v="86.1"/>
    <n v="1.9300000000000001E-2"/>
    <n v="0"/>
    <m/>
    <m/>
    <m/>
    <m/>
    <m/>
    <m/>
    <m/>
    <m/>
    <m/>
    <s v="DEER:Res:HVAC_Eff_AC"/>
    <s v="Annual"/>
    <n v="20"/>
    <m/>
  </r>
  <r>
    <x v="0"/>
    <x v="0"/>
    <s v="D20v0"/>
    <d v="2019-01-03T09:30:18"/>
    <x v="0"/>
    <x v="1"/>
    <x v="1"/>
    <x v="5"/>
    <x v="3"/>
    <x v="1"/>
    <n v="1"/>
    <n v="999"/>
    <s v="None"/>
    <n v="4.03"/>
    <n v="0"/>
    <n v="4.26"/>
    <m/>
    <m/>
    <m/>
    <m/>
    <m/>
    <m/>
    <m/>
    <m/>
    <m/>
    <s v="DEER:Res:HVAC_Eff_AC"/>
    <s v="Annual"/>
    <n v="20"/>
    <m/>
  </r>
  <r>
    <x v="0"/>
    <x v="0"/>
    <s v="D20v0"/>
    <d v="2019-01-03T09:30:18"/>
    <x v="0"/>
    <x v="1"/>
    <x v="1"/>
    <x v="5"/>
    <x v="0"/>
    <x v="0"/>
    <n v="1"/>
    <n v="999"/>
    <s v="None"/>
    <n v="21.4"/>
    <n v="1.34E-2"/>
    <n v="4.01"/>
    <m/>
    <m/>
    <m/>
    <m/>
    <m/>
    <m/>
    <m/>
    <m/>
    <m/>
    <s v="DEER:Res:HVAC_Eff_AC"/>
    <s v="Annual"/>
    <n v="20"/>
    <m/>
  </r>
  <r>
    <x v="0"/>
    <x v="0"/>
    <s v="D20v0"/>
    <d v="2019-01-03T09:30:18"/>
    <x v="0"/>
    <x v="1"/>
    <x v="1"/>
    <x v="6"/>
    <x v="1"/>
    <x v="1"/>
    <n v="1"/>
    <n v="1030"/>
    <s v="None"/>
    <n v="7.88"/>
    <n v="1.0200000000000001E-2"/>
    <n v="1.59"/>
    <m/>
    <m/>
    <m/>
    <m/>
    <m/>
    <m/>
    <m/>
    <m/>
    <m/>
    <s v="DEER:Res:HVAC_Eff_AC"/>
    <s v="Annual"/>
    <n v="20"/>
    <m/>
  </r>
  <r>
    <x v="0"/>
    <x v="0"/>
    <s v="D20v0"/>
    <d v="2019-01-03T09:30:18"/>
    <x v="0"/>
    <x v="1"/>
    <x v="1"/>
    <x v="6"/>
    <x v="2"/>
    <x v="1"/>
    <n v="1"/>
    <n v="1030"/>
    <s v="None"/>
    <n v="23.3"/>
    <n v="1.0800000000000001E-2"/>
    <n v="0"/>
    <m/>
    <m/>
    <m/>
    <m/>
    <m/>
    <m/>
    <m/>
    <m/>
    <m/>
    <s v="DEER:Res:HVAC_Eff_AC"/>
    <s v="Annual"/>
    <n v="20"/>
    <m/>
  </r>
  <r>
    <x v="0"/>
    <x v="0"/>
    <s v="D20v0"/>
    <d v="2019-01-03T09:30:18"/>
    <x v="0"/>
    <x v="1"/>
    <x v="1"/>
    <x v="6"/>
    <x v="3"/>
    <x v="1"/>
    <n v="1"/>
    <n v="1030"/>
    <s v="None"/>
    <n v="1.47"/>
    <n v="0"/>
    <n v="1.5"/>
    <m/>
    <m/>
    <m/>
    <m/>
    <m/>
    <m/>
    <m/>
    <m/>
    <m/>
    <s v="DEER:Res:HVAC_Eff_AC"/>
    <s v="Annual"/>
    <n v="20"/>
    <m/>
  </r>
  <r>
    <x v="0"/>
    <x v="0"/>
    <s v="D20v0"/>
    <d v="2019-01-03T09:30:18"/>
    <x v="0"/>
    <x v="1"/>
    <x v="1"/>
    <x v="6"/>
    <x v="0"/>
    <x v="0"/>
    <n v="1"/>
    <n v="1030"/>
    <s v="None"/>
    <n v="6.79"/>
    <n v="5.9899999999999997E-3"/>
    <n v="1.46"/>
    <m/>
    <m/>
    <m/>
    <m/>
    <m/>
    <m/>
    <m/>
    <m/>
    <m/>
    <s v="DEER:Res:HVAC_Eff_AC"/>
    <s v="Annual"/>
    <n v="20"/>
    <m/>
  </r>
  <r>
    <x v="0"/>
    <x v="0"/>
    <s v="D20v0"/>
    <d v="2019-01-03T09:30:18"/>
    <x v="0"/>
    <x v="2"/>
    <x v="1"/>
    <x v="16"/>
    <x v="1"/>
    <x v="1"/>
    <n v="1.8"/>
    <n v="1750"/>
    <s v="None"/>
    <n v="6"/>
    <n v="0"/>
    <n v="7.42"/>
    <m/>
    <m/>
    <m/>
    <m/>
    <m/>
    <m/>
    <m/>
    <m/>
    <m/>
    <s v="DEER:Res:HVAC_Eff_AC"/>
    <s v="Annual"/>
    <n v="20"/>
    <m/>
  </r>
  <r>
    <x v="0"/>
    <x v="0"/>
    <s v="D20v0"/>
    <d v="2019-01-03T09:30:18"/>
    <x v="0"/>
    <x v="2"/>
    <x v="1"/>
    <x v="16"/>
    <x v="2"/>
    <x v="1"/>
    <n v="1.8"/>
    <n v="1750"/>
    <s v="None"/>
    <n v="77.2"/>
    <n v="0"/>
    <n v="0"/>
    <m/>
    <m/>
    <m/>
    <m/>
    <m/>
    <m/>
    <m/>
    <m/>
    <m/>
    <s v="DEER:Res:HVAC_Eff_AC"/>
    <s v="Annual"/>
    <n v="20"/>
    <m/>
  </r>
  <r>
    <x v="0"/>
    <x v="0"/>
    <s v="D20v0"/>
    <d v="2019-01-03T09:30:18"/>
    <x v="0"/>
    <x v="2"/>
    <x v="1"/>
    <x v="16"/>
    <x v="3"/>
    <x v="1"/>
    <n v="1.8"/>
    <n v="1750"/>
    <s v="None"/>
    <n v="5.3"/>
    <n v="0"/>
    <n v="7.15"/>
    <m/>
    <m/>
    <m/>
    <m/>
    <m/>
    <m/>
    <m/>
    <m/>
    <m/>
    <s v="DEER:Res:HVAC_Eff_AC"/>
    <s v="Annual"/>
    <n v="20"/>
    <m/>
  </r>
  <r>
    <x v="0"/>
    <x v="0"/>
    <s v="D20v0"/>
    <d v="2019-01-03T09:30:18"/>
    <x v="0"/>
    <x v="2"/>
    <x v="1"/>
    <x v="16"/>
    <x v="0"/>
    <x v="0"/>
    <n v="1.8"/>
    <n v="1750"/>
    <s v="None"/>
    <n v="5.4"/>
    <n v="0"/>
    <n v="7.15"/>
    <m/>
    <m/>
    <m/>
    <m/>
    <m/>
    <m/>
    <m/>
    <m/>
    <m/>
    <s v="DEER:Res:HVAC_Eff_AC"/>
    <s v="Annual"/>
    <n v="20"/>
    <m/>
  </r>
  <r>
    <x v="0"/>
    <x v="0"/>
    <s v="D20v0"/>
    <d v="2019-01-03T09:30:18"/>
    <x v="0"/>
    <x v="2"/>
    <x v="1"/>
    <x v="14"/>
    <x v="1"/>
    <x v="1"/>
    <n v="1.6"/>
    <n v="1410"/>
    <s v="None"/>
    <n v="25.7"/>
    <n v="3.9E-2"/>
    <n v="6.44"/>
    <m/>
    <m/>
    <m/>
    <m/>
    <m/>
    <m/>
    <m/>
    <m/>
    <m/>
    <s v="DEER:Res:HVAC_Eff_AC"/>
    <s v="Annual"/>
    <n v="20"/>
    <m/>
  </r>
  <r>
    <x v="0"/>
    <x v="0"/>
    <s v="D20v0"/>
    <d v="2019-01-03T09:30:18"/>
    <x v="0"/>
    <x v="2"/>
    <x v="1"/>
    <x v="14"/>
    <x v="2"/>
    <x v="1"/>
    <n v="1.6"/>
    <n v="1410"/>
    <s v="None"/>
    <n v="95.2"/>
    <n v="4.1000000000000002E-2"/>
    <n v="0"/>
    <m/>
    <m/>
    <m/>
    <m/>
    <m/>
    <m/>
    <m/>
    <m/>
    <m/>
    <s v="DEER:Res:HVAC_Eff_AC"/>
    <s v="Annual"/>
    <n v="20"/>
    <m/>
  </r>
  <r>
    <x v="0"/>
    <x v="0"/>
    <s v="D20v0"/>
    <d v="2019-01-03T09:30:18"/>
    <x v="0"/>
    <x v="2"/>
    <x v="1"/>
    <x v="14"/>
    <x v="3"/>
    <x v="1"/>
    <n v="1.6"/>
    <n v="1410"/>
    <s v="None"/>
    <n v="4.5999999999999996"/>
    <n v="0"/>
    <n v="6.2"/>
    <m/>
    <m/>
    <m/>
    <m/>
    <m/>
    <m/>
    <m/>
    <m/>
    <m/>
    <s v="DEER:Res:HVAC_Eff_AC"/>
    <s v="Annual"/>
    <n v="20"/>
    <m/>
  </r>
  <r>
    <x v="0"/>
    <x v="0"/>
    <s v="D20v0"/>
    <d v="2019-01-03T09:30:18"/>
    <x v="0"/>
    <x v="2"/>
    <x v="1"/>
    <x v="14"/>
    <x v="0"/>
    <x v="0"/>
    <n v="1.6"/>
    <n v="1410"/>
    <s v="None"/>
    <n v="21.1"/>
    <n v="1.9E-2"/>
    <n v="6.11"/>
    <m/>
    <m/>
    <m/>
    <m/>
    <m/>
    <m/>
    <m/>
    <m/>
    <m/>
    <s v="DEER:Res:HVAC_Eff_AC"/>
    <s v="Annual"/>
    <n v="20"/>
    <m/>
  </r>
  <r>
    <x v="0"/>
    <x v="0"/>
    <s v="D20v0"/>
    <d v="2019-01-03T09:30:18"/>
    <x v="0"/>
    <x v="2"/>
    <x v="1"/>
    <x v="7"/>
    <x v="1"/>
    <x v="1"/>
    <n v="1.9"/>
    <n v="1510"/>
    <s v="None"/>
    <n v="6.7"/>
    <n v="1.2999999999999999E-2"/>
    <n v="4.4400000000000004"/>
    <m/>
    <m/>
    <m/>
    <m/>
    <m/>
    <m/>
    <m/>
    <m/>
    <m/>
    <s v="DEER:Res:HVAC_Eff_AC"/>
    <s v="Annual"/>
    <n v="20"/>
    <m/>
  </r>
  <r>
    <x v="0"/>
    <x v="0"/>
    <s v="D20v0"/>
    <d v="2019-01-03T09:30:18"/>
    <x v="0"/>
    <x v="2"/>
    <x v="1"/>
    <x v="7"/>
    <x v="2"/>
    <x v="1"/>
    <n v="1.9"/>
    <n v="1510"/>
    <s v="None"/>
    <n v="42.5"/>
    <n v="1.4E-2"/>
    <n v="0"/>
    <m/>
    <m/>
    <m/>
    <m/>
    <m/>
    <m/>
    <m/>
    <m/>
    <m/>
    <s v="DEER:Res:HVAC_Eff_AC"/>
    <s v="Annual"/>
    <n v="20"/>
    <m/>
  </r>
  <r>
    <x v="0"/>
    <x v="0"/>
    <s v="D20v0"/>
    <d v="2019-01-03T09:30:18"/>
    <x v="0"/>
    <x v="2"/>
    <x v="1"/>
    <x v="7"/>
    <x v="3"/>
    <x v="1"/>
    <n v="1.9"/>
    <n v="1510"/>
    <s v="None"/>
    <n v="3.1"/>
    <n v="0"/>
    <n v="4.3099999999999996"/>
    <m/>
    <m/>
    <m/>
    <m/>
    <m/>
    <m/>
    <m/>
    <m/>
    <m/>
    <s v="DEER:Res:HVAC_Eff_AC"/>
    <s v="Annual"/>
    <n v="20"/>
    <m/>
  </r>
  <r>
    <x v="0"/>
    <x v="0"/>
    <s v="D20v0"/>
    <d v="2019-01-03T09:30:18"/>
    <x v="0"/>
    <x v="2"/>
    <x v="1"/>
    <x v="7"/>
    <x v="0"/>
    <x v="0"/>
    <n v="1.9"/>
    <n v="1510"/>
    <s v="None"/>
    <n v="4.4000000000000004"/>
    <n v="2E-3"/>
    <n v="4.29"/>
    <m/>
    <m/>
    <m/>
    <m/>
    <m/>
    <m/>
    <m/>
    <m/>
    <m/>
    <s v="DEER:Res:HVAC_Eff_AC"/>
    <s v="Annual"/>
    <n v="20"/>
    <m/>
  </r>
  <r>
    <x v="0"/>
    <x v="0"/>
    <s v="D20v0"/>
    <d v="2019-01-03T09:30:18"/>
    <x v="0"/>
    <x v="2"/>
    <x v="1"/>
    <x v="0"/>
    <x v="1"/>
    <x v="1"/>
    <n v="2.2000000000000002"/>
    <n v="1650"/>
    <s v="None"/>
    <n v="28.8"/>
    <n v="4.2999999999999997E-2"/>
    <n v="5.12"/>
    <m/>
    <m/>
    <m/>
    <m/>
    <m/>
    <m/>
    <m/>
    <m/>
    <m/>
    <s v="DEER:Res:HVAC_Eff_AC"/>
    <s v="Annual"/>
    <n v="20"/>
    <m/>
  </r>
  <r>
    <x v="0"/>
    <x v="0"/>
    <s v="D20v0"/>
    <d v="2019-01-03T09:30:18"/>
    <x v="0"/>
    <x v="2"/>
    <x v="1"/>
    <x v="0"/>
    <x v="2"/>
    <x v="1"/>
    <n v="2.2000000000000002"/>
    <n v="1650"/>
    <s v="None"/>
    <n v="85.1"/>
    <n v="4.4999999999999998E-2"/>
    <n v="0"/>
    <m/>
    <m/>
    <m/>
    <m/>
    <m/>
    <m/>
    <m/>
    <m/>
    <m/>
    <s v="DEER:Res:HVAC_Eff_AC"/>
    <s v="Annual"/>
    <n v="20"/>
    <m/>
  </r>
  <r>
    <x v="0"/>
    <x v="0"/>
    <s v="D20v0"/>
    <d v="2019-01-03T09:30:18"/>
    <x v="0"/>
    <x v="2"/>
    <x v="1"/>
    <x v="0"/>
    <x v="3"/>
    <x v="1"/>
    <n v="2.2000000000000002"/>
    <n v="1650"/>
    <s v="None"/>
    <n v="3.3"/>
    <n v="0"/>
    <n v="4.93"/>
    <m/>
    <m/>
    <m/>
    <m/>
    <m/>
    <m/>
    <m/>
    <m/>
    <m/>
    <s v="DEER:Res:HVAC_Eff_AC"/>
    <s v="Annual"/>
    <n v="20"/>
    <m/>
  </r>
  <r>
    <x v="0"/>
    <x v="0"/>
    <s v="D20v0"/>
    <d v="2019-01-03T09:30:18"/>
    <x v="0"/>
    <x v="2"/>
    <x v="1"/>
    <x v="0"/>
    <x v="0"/>
    <x v="0"/>
    <n v="2.2000000000000002"/>
    <n v="1650"/>
    <s v="None"/>
    <n v="20.8"/>
    <n v="2.3E-2"/>
    <n v="4.8499999999999996"/>
    <m/>
    <m/>
    <m/>
    <m/>
    <m/>
    <m/>
    <m/>
    <m/>
    <m/>
    <s v="DEER:Res:HVAC_Eff_AC"/>
    <s v="Annual"/>
    <n v="20"/>
    <m/>
  </r>
  <r>
    <x v="0"/>
    <x v="0"/>
    <s v="D20v0"/>
    <d v="2019-01-03T09:30:18"/>
    <x v="0"/>
    <x v="2"/>
    <x v="1"/>
    <x v="1"/>
    <x v="1"/>
    <x v="1"/>
    <n v="3.5"/>
    <n v="2130"/>
    <s v="None"/>
    <n v="20.399999999999999"/>
    <n v="2.5999999999999999E-2"/>
    <n v="9.08"/>
    <m/>
    <m/>
    <m/>
    <m/>
    <m/>
    <m/>
    <m/>
    <m/>
    <m/>
    <s v="DEER:Res:HVAC_Eff_AC"/>
    <s v="Annual"/>
    <n v="20"/>
    <m/>
  </r>
  <r>
    <x v="0"/>
    <x v="0"/>
    <s v="D20v0"/>
    <d v="2019-01-03T09:30:18"/>
    <x v="0"/>
    <x v="2"/>
    <x v="1"/>
    <x v="1"/>
    <x v="2"/>
    <x v="1"/>
    <n v="3.5"/>
    <n v="2130"/>
    <s v="None"/>
    <n v="101"/>
    <n v="2.5999999999999999E-2"/>
    <n v="0"/>
    <m/>
    <m/>
    <m/>
    <m/>
    <m/>
    <m/>
    <m/>
    <m/>
    <m/>
    <s v="DEER:Res:HVAC_Eff_AC"/>
    <s v="Annual"/>
    <n v="20"/>
    <m/>
  </r>
  <r>
    <x v="0"/>
    <x v="0"/>
    <s v="D20v0"/>
    <d v="2019-01-03T09:30:18"/>
    <x v="0"/>
    <x v="2"/>
    <x v="1"/>
    <x v="1"/>
    <x v="3"/>
    <x v="1"/>
    <n v="3.5"/>
    <n v="2130"/>
    <s v="None"/>
    <n v="5.5"/>
    <n v="0"/>
    <n v="8.69"/>
    <m/>
    <m/>
    <m/>
    <m/>
    <m/>
    <m/>
    <m/>
    <m/>
    <m/>
    <s v="DEER:Res:HVAC_Eff_AC"/>
    <s v="Annual"/>
    <n v="20"/>
    <m/>
  </r>
  <r>
    <x v="0"/>
    <x v="0"/>
    <s v="D20v0"/>
    <d v="2019-01-03T09:30:18"/>
    <x v="0"/>
    <x v="2"/>
    <x v="1"/>
    <x v="1"/>
    <x v="0"/>
    <x v="0"/>
    <n v="3.5"/>
    <n v="2130"/>
    <s v="None"/>
    <n v="8.9"/>
    <n v="5.0000000000000001E-3"/>
    <n v="8.65"/>
    <m/>
    <m/>
    <m/>
    <m/>
    <m/>
    <m/>
    <m/>
    <m/>
    <m/>
    <s v="DEER:Res:HVAC_Eff_AC"/>
    <s v="Annual"/>
    <n v="20"/>
    <m/>
  </r>
  <r>
    <x v="0"/>
    <x v="0"/>
    <s v="D20v0"/>
    <d v="2019-01-03T09:30:18"/>
    <x v="0"/>
    <x v="2"/>
    <x v="1"/>
    <x v="2"/>
    <x v="1"/>
    <x v="1"/>
    <n v="2.7"/>
    <n v="1860"/>
    <s v="None"/>
    <n v="82.9"/>
    <n v="0.108"/>
    <n v="7.8"/>
    <m/>
    <m/>
    <m/>
    <m/>
    <m/>
    <m/>
    <m/>
    <m/>
    <m/>
    <s v="DEER:Res:HVAC_Eff_AC"/>
    <s v="Annual"/>
    <n v="20"/>
    <m/>
  </r>
  <r>
    <x v="0"/>
    <x v="0"/>
    <s v="D20v0"/>
    <d v="2019-01-03T09:30:18"/>
    <x v="0"/>
    <x v="2"/>
    <x v="1"/>
    <x v="2"/>
    <x v="2"/>
    <x v="1"/>
    <n v="2.7"/>
    <n v="1860"/>
    <s v="None"/>
    <n v="170"/>
    <n v="0.104"/>
    <n v="0"/>
    <m/>
    <m/>
    <m/>
    <m/>
    <m/>
    <m/>
    <m/>
    <m/>
    <m/>
    <s v="DEER:Res:HVAC_Eff_AC"/>
    <s v="Annual"/>
    <n v="20"/>
    <m/>
  </r>
  <r>
    <x v="0"/>
    <x v="0"/>
    <s v="D20v0"/>
    <d v="2019-01-03T09:30:18"/>
    <x v="0"/>
    <x v="2"/>
    <x v="1"/>
    <x v="2"/>
    <x v="3"/>
    <x v="1"/>
    <n v="2.7"/>
    <n v="1860"/>
    <s v="None"/>
    <n v="5"/>
    <n v="0"/>
    <n v="7.55"/>
    <m/>
    <m/>
    <m/>
    <m/>
    <m/>
    <m/>
    <m/>
    <m/>
    <m/>
    <s v="DEER:Res:HVAC_Eff_AC"/>
    <s v="Annual"/>
    <n v="20"/>
    <m/>
  </r>
  <r>
    <x v="0"/>
    <x v="0"/>
    <s v="D20v0"/>
    <d v="2019-01-03T09:30:18"/>
    <x v="0"/>
    <x v="2"/>
    <x v="1"/>
    <x v="2"/>
    <x v="0"/>
    <x v="0"/>
    <n v="2.7"/>
    <n v="1860"/>
    <s v="None"/>
    <n v="82.6"/>
    <n v="0.10100000000000001"/>
    <n v="7.33"/>
    <m/>
    <m/>
    <m/>
    <m/>
    <m/>
    <m/>
    <m/>
    <m/>
    <m/>
    <s v="DEER:Res:HVAC_Eff_AC"/>
    <s v="Annual"/>
    <n v="20"/>
    <m/>
  </r>
  <r>
    <x v="0"/>
    <x v="0"/>
    <s v="D20v0"/>
    <d v="2019-01-03T09:30:18"/>
    <x v="0"/>
    <x v="2"/>
    <x v="1"/>
    <x v="3"/>
    <x v="1"/>
    <x v="1"/>
    <n v="2.1"/>
    <n v="1720"/>
    <s v="None"/>
    <n v="40.9"/>
    <n v="5.8000000000000003E-2"/>
    <n v="7.68"/>
    <m/>
    <m/>
    <m/>
    <m/>
    <m/>
    <m/>
    <m/>
    <m/>
    <m/>
    <s v="DEER:Res:HVAC_Eff_AC"/>
    <s v="Annual"/>
    <n v="20"/>
    <m/>
  </r>
  <r>
    <x v="0"/>
    <x v="0"/>
    <s v="D20v0"/>
    <d v="2019-01-03T09:30:18"/>
    <x v="0"/>
    <x v="2"/>
    <x v="1"/>
    <x v="3"/>
    <x v="2"/>
    <x v="1"/>
    <n v="2.1"/>
    <n v="1720"/>
    <s v="None"/>
    <n v="123"/>
    <n v="5.8999999999999997E-2"/>
    <n v="0"/>
    <m/>
    <m/>
    <m/>
    <m/>
    <m/>
    <m/>
    <m/>
    <m/>
    <m/>
    <s v="DEER:Res:HVAC_Eff_AC"/>
    <s v="Annual"/>
    <n v="20"/>
    <m/>
  </r>
  <r>
    <x v="0"/>
    <x v="0"/>
    <s v="D20v0"/>
    <d v="2019-01-03T09:30:18"/>
    <x v="0"/>
    <x v="2"/>
    <x v="1"/>
    <x v="3"/>
    <x v="3"/>
    <x v="1"/>
    <n v="2.1"/>
    <n v="1720"/>
    <s v="None"/>
    <n v="5.2"/>
    <n v="0"/>
    <n v="7.47"/>
    <m/>
    <m/>
    <m/>
    <m/>
    <m/>
    <m/>
    <m/>
    <m/>
    <m/>
    <s v="DEER:Res:HVAC_Eff_AC"/>
    <s v="Annual"/>
    <n v="20"/>
    <m/>
  </r>
  <r>
    <x v="0"/>
    <x v="0"/>
    <s v="D20v0"/>
    <d v="2019-01-03T09:30:18"/>
    <x v="0"/>
    <x v="2"/>
    <x v="1"/>
    <x v="3"/>
    <x v="0"/>
    <x v="0"/>
    <n v="2.1"/>
    <n v="1720"/>
    <s v="None"/>
    <n v="41.2"/>
    <n v="5.0999999999999997E-2"/>
    <n v="7.26"/>
    <m/>
    <m/>
    <m/>
    <m/>
    <m/>
    <m/>
    <m/>
    <m/>
    <m/>
    <s v="DEER:Res:HVAC_Eff_AC"/>
    <s v="Annual"/>
    <n v="20"/>
    <m/>
  </r>
  <r>
    <x v="0"/>
    <x v="0"/>
    <s v="D20v0"/>
    <d v="2019-01-03T09:30:18"/>
    <x v="0"/>
    <x v="2"/>
    <x v="1"/>
    <x v="4"/>
    <x v="1"/>
    <x v="1"/>
    <n v="2.4"/>
    <n v="1850"/>
    <s v="None"/>
    <n v="81.099999999999994"/>
    <n v="7.4999999999999997E-2"/>
    <n v="7.79"/>
    <m/>
    <m/>
    <m/>
    <m/>
    <m/>
    <m/>
    <m/>
    <m/>
    <m/>
    <s v="DEER:Res:HVAC_Eff_AC"/>
    <s v="Annual"/>
    <n v="20"/>
    <m/>
  </r>
  <r>
    <x v="0"/>
    <x v="0"/>
    <s v="D20v0"/>
    <d v="2019-01-03T09:30:18"/>
    <x v="0"/>
    <x v="2"/>
    <x v="1"/>
    <x v="4"/>
    <x v="2"/>
    <x v="1"/>
    <n v="2.4"/>
    <n v="1850"/>
    <s v="None"/>
    <n v="172"/>
    <n v="7.8E-2"/>
    <n v="0"/>
    <m/>
    <m/>
    <m/>
    <m/>
    <m/>
    <m/>
    <m/>
    <m/>
    <m/>
    <s v="DEER:Res:HVAC_Eff_AC"/>
    <s v="Annual"/>
    <n v="20"/>
    <m/>
  </r>
  <r>
    <x v="0"/>
    <x v="0"/>
    <s v="D20v0"/>
    <d v="2019-01-03T09:30:18"/>
    <x v="0"/>
    <x v="2"/>
    <x v="1"/>
    <x v="4"/>
    <x v="3"/>
    <x v="1"/>
    <n v="2.4"/>
    <n v="1850"/>
    <s v="None"/>
    <n v="5.0999999999999996"/>
    <n v="0"/>
    <n v="7.59"/>
    <m/>
    <m/>
    <m/>
    <m/>
    <m/>
    <m/>
    <m/>
    <m/>
    <m/>
    <s v="DEER:Res:HVAC_Eff_AC"/>
    <s v="Annual"/>
    <n v="20"/>
    <m/>
  </r>
  <r>
    <x v="0"/>
    <x v="0"/>
    <s v="D20v0"/>
    <d v="2019-01-03T09:30:18"/>
    <x v="0"/>
    <x v="2"/>
    <x v="1"/>
    <x v="4"/>
    <x v="0"/>
    <x v="0"/>
    <n v="2.4"/>
    <n v="1850"/>
    <s v="None"/>
    <n v="83.1"/>
    <n v="7.1999999999999995E-2"/>
    <n v="7.35"/>
    <m/>
    <m/>
    <m/>
    <m/>
    <m/>
    <m/>
    <m/>
    <m/>
    <m/>
    <s v="DEER:Res:HVAC_Eff_AC"/>
    <s v="Annual"/>
    <n v="20"/>
    <m/>
  </r>
  <r>
    <x v="0"/>
    <x v="0"/>
    <s v="D20v0"/>
    <d v="2019-01-03T09:30:18"/>
    <x v="0"/>
    <x v="2"/>
    <x v="1"/>
    <x v="5"/>
    <x v="1"/>
    <x v="1"/>
    <n v="3.6"/>
    <n v="1920"/>
    <s v="None"/>
    <n v="59.9"/>
    <n v="3.6999999999999998E-2"/>
    <n v="7.98"/>
    <m/>
    <m/>
    <m/>
    <m/>
    <m/>
    <m/>
    <m/>
    <m/>
    <m/>
    <s v="DEER:Res:HVAC_Eff_AC"/>
    <s v="Annual"/>
    <n v="20"/>
    <m/>
  </r>
  <r>
    <x v="0"/>
    <x v="0"/>
    <s v="D20v0"/>
    <d v="2019-01-03T09:30:18"/>
    <x v="0"/>
    <x v="2"/>
    <x v="1"/>
    <x v="5"/>
    <x v="2"/>
    <x v="1"/>
    <n v="3.6"/>
    <n v="1920"/>
    <s v="None"/>
    <n v="170"/>
    <n v="3.9E-2"/>
    <n v="0"/>
    <m/>
    <m/>
    <m/>
    <m/>
    <m/>
    <m/>
    <m/>
    <m/>
    <m/>
    <s v="DEER:Res:HVAC_Eff_AC"/>
    <s v="Annual"/>
    <n v="20"/>
    <m/>
  </r>
  <r>
    <x v="0"/>
    <x v="0"/>
    <s v="D20v0"/>
    <d v="2019-01-03T09:30:18"/>
    <x v="0"/>
    <x v="2"/>
    <x v="1"/>
    <x v="5"/>
    <x v="3"/>
    <x v="1"/>
    <n v="3.6"/>
    <n v="1920"/>
    <s v="None"/>
    <n v="4.7"/>
    <n v="0"/>
    <n v="7.44"/>
    <m/>
    <m/>
    <m/>
    <m/>
    <m/>
    <m/>
    <m/>
    <m/>
    <m/>
    <s v="DEER:Res:HVAC_Eff_AC"/>
    <s v="Annual"/>
    <n v="20"/>
    <m/>
  </r>
  <r>
    <x v="0"/>
    <x v="0"/>
    <s v="D20v0"/>
    <d v="2019-01-03T09:30:18"/>
    <x v="0"/>
    <x v="2"/>
    <x v="1"/>
    <x v="5"/>
    <x v="0"/>
    <x v="0"/>
    <n v="3.6"/>
    <n v="1920"/>
    <s v="None"/>
    <n v="43.7"/>
    <n v="2.1999999999999999E-2"/>
    <n v="7.37"/>
    <m/>
    <m/>
    <m/>
    <m/>
    <m/>
    <m/>
    <m/>
    <m/>
    <m/>
    <s v="DEER:Res:HVAC_Eff_AC"/>
    <s v="Annual"/>
    <n v="20"/>
    <m/>
  </r>
  <r>
    <x v="0"/>
    <x v="0"/>
    <s v="D20v0"/>
    <d v="2019-01-03T09:30:18"/>
    <x v="0"/>
    <x v="2"/>
    <x v="1"/>
    <x v="6"/>
    <x v="1"/>
    <x v="1"/>
    <n v="2.2000000000000002"/>
    <n v="1690"/>
    <s v="None"/>
    <n v="38.9"/>
    <n v="0.05"/>
    <n v="6.64"/>
    <m/>
    <m/>
    <m/>
    <m/>
    <m/>
    <m/>
    <m/>
    <m/>
    <m/>
    <s v="DEER:Res:HVAC_Eff_AC"/>
    <s v="Annual"/>
    <n v="20"/>
    <m/>
  </r>
  <r>
    <x v="0"/>
    <x v="0"/>
    <s v="D20v0"/>
    <d v="2019-01-03T09:30:18"/>
    <x v="0"/>
    <x v="2"/>
    <x v="1"/>
    <x v="6"/>
    <x v="2"/>
    <x v="1"/>
    <n v="2.2000000000000002"/>
    <n v="1690"/>
    <s v="None"/>
    <n v="109"/>
    <n v="5.0999999999999997E-2"/>
    <n v="0"/>
    <m/>
    <m/>
    <m/>
    <m/>
    <m/>
    <m/>
    <m/>
    <m/>
    <m/>
    <s v="DEER:Res:HVAC_Eff_AC"/>
    <s v="Annual"/>
    <n v="20"/>
    <m/>
  </r>
  <r>
    <x v="0"/>
    <x v="0"/>
    <s v="D20v0"/>
    <d v="2019-01-03T09:30:18"/>
    <x v="0"/>
    <x v="2"/>
    <x v="1"/>
    <x v="6"/>
    <x v="3"/>
    <x v="1"/>
    <n v="2.2000000000000002"/>
    <n v="1690"/>
    <s v="None"/>
    <n v="4.5"/>
    <n v="0"/>
    <n v="6.44"/>
    <m/>
    <m/>
    <m/>
    <m/>
    <m/>
    <m/>
    <m/>
    <m/>
    <m/>
    <s v="DEER:Res:HVAC_Eff_AC"/>
    <s v="Annual"/>
    <n v="20"/>
    <m/>
  </r>
  <r>
    <x v="0"/>
    <x v="0"/>
    <s v="D20v0"/>
    <d v="2019-01-03T09:30:18"/>
    <x v="0"/>
    <x v="2"/>
    <x v="1"/>
    <x v="6"/>
    <x v="0"/>
    <x v="0"/>
    <n v="2.2000000000000002"/>
    <n v="1690"/>
    <s v="None"/>
    <n v="37.1"/>
    <n v="0.04"/>
    <n v="6.3"/>
    <m/>
    <m/>
    <m/>
    <m/>
    <m/>
    <m/>
    <m/>
    <m/>
    <m/>
    <s v="DEER:Res:HVAC_Eff_AC"/>
    <s v="Annual"/>
    <n v="20"/>
    <m/>
  </r>
  <r>
    <x v="0"/>
    <x v="0"/>
    <s v="D20v0"/>
    <d v="2019-01-03T09:30:18"/>
    <x v="0"/>
    <x v="3"/>
    <x v="1"/>
    <x v="16"/>
    <x v="1"/>
    <x v="1"/>
    <n v="2.33"/>
    <n v="2300"/>
    <s v="None"/>
    <n v="8.2100000000000009"/>
    <n v="0"/>
    <n v="11.1"/>
    <m/>
    <m/>
    <m/>
    <m/>
    <m/>
    <m/>
    <m/>
    <m/>
    <m/>
    <s v="DEER:Res:HVAC_Eff_AC"/>
    <s v="Annual"/>
    <n v="20"/>
    <m/>
  </r>
  <r>
    <x v="0"/>
    <x v="0"/>
    <s v="D20v0"/>
    <d v="2019-01-03T09:30:18"/>
    <x v="0"/>
    <x v="3"/>
    <x v="1"/>
    <x v="16"/>
    <x v="2"/>
    <x v="1"/>
    <n v="2.33"/>
    <n v="2300"/>
    <s v="None"/>
    <n v="114"/>
    <n v="0"/>
    <n v="0"/>
    <m/>
    <m/>
    <m/>
    <m/>
    <m/>
    <m/>
    <m/>
    <m/>
    <m/>
    <s v="DEER:Res:HVAC_Eff_AC"/>
    <s v="Annual"/>
    <n v="20"/>
    <m/>
  </r>
  <r>
    <x v="0"/>
    <x v="0"/>
    <s v="D20v0"/>
    <d v="2019-01-03T09:30:18"/>
    <x v="0"/>
    <x v="3"/>
    <x v="1"/>
    <x v="16"/>
    <x v="3"/>
    <x v="1"/>
    <n v="2.33"/>
    <n v="2300"/>
    <s v="None"/>
    <n v="7.58"/>
    <n v="0"/>
    <n v="10.8"/>
    <m/>
    <m/>
    <m/>
    <m/>
    <m/>
    <m/>
    <m/>
    <m/>
    <m/>
    <s v="DEER:Res:HVAC_Eff_AC"/>
    <s v="Annual"/>
    <n v="20"/>
    <m/>
  </r>
  <r>
    <x v="0"/>
    <x v="0"/>
    <s v="D20v0"/>
    <d v="2019-01-03T09:30:18"/>
    <x v="0"/>
    <x v="3"/>
    <x v="1"/>
    <x v="16"/>
    <x v="0"/>
    <x v="0"/>
    <n v="2.33"/>
    <n v="2300"/>
    <s v="None"/>
    <n v="7.67"/>
    <n v="0"/>
    <n v="10.8"/>
    <m/>
    <m/>
    <m/>
    <m/>
    <m/>
    <m/>
    <m/>
    <m/>
    <m/>
    <s v="DEER:Res:HVAC_Eff_AC"/>
    <s v="Annual"/>
    <n v="20"/>
    <m/>
  </r>
  <r>
    <x v="0"/>
    <x v="0"/>
    <s v="D20v0"/>
    <d v="2019-01-03T09:30:18"/>
    <x v="0"/>
    <x v="3"/>
    <x v="1"/>
    <x v="14"/>
    <x v="1"/>
    <x v="1"/>
    <n v="2.21"/>
    <n v="1950"/>
    <s v="None"/>
    <n v="29.2"/>
    <n v="6.9500000000000006E-2"/>
    <n v="13.9"/>
    <m/>
    <m/>
    <m/>
    <m/>
    <m/>
    <m/>
    <m/>
    <m/>
    <m/>
    <s v="DEER:Res:HVAC_Eff_AC"/>
    <s v="Annual"/>
    <n v="20"/>
    <m/>
  </r>
  <r>
    <x v="0"/>
    <x v="0"/>
    <s v="D20v0"/>
    <d v="2019-01-03T09:30:18"/>
    <x v="0"/>
    <x v="3"/>
    <x v="1"/>
    <x v="14"/>
    <x v="2"/>
    <x v="1"/>
    <n v="2.21"/>
    <n v="1950"/>
    <s v="None"/>
    <n v="182"/>
    <n v="7.0000000000000007E-2"/>
    <n v="0"/>
    <m/>
    <m/>
    <m/>
    <m/>
    <m/>
    <m/>
    <m/>
    <m/>
    <m/>
    <s v="DEER:Res:HVAC_Eff_AC"/>
    <s v="Annual"/>
    <n v="20"/>
    <m/>
  </r>
  <r>
    <x v="0"/>
    <x v="0"/>
    <s v="D20v0"/>
    <d v="2019-01-03T09:30:18"/>
    <x v="0"/>
    <x v="3"/>
    <x v="1"/>
    <x v="14"/>
    <x v="3"/>
    <x v="1"/>
    <n v="2.21"/>
    <n v="1950"/>
    <s v="None"/>
    <n v="9.68"/>
    <n v="0"/>
    <n v="13.6"/>
    <m/>
    <m/>
    <m/>
    <m/>
    <m/>
    <m/>
    <m/>
    <m/>
    <m/>
    <s v="DEER:Res:HVAC_Eff_AC"/>
    <s v="Annual"/>
    <n v="20"/>
    <m/>
  </r>
  <r>
    <x v="0"/>
    <x v="0"/>
    <s v="D20v0"/>
    <d v="2019-01-03T09:30:18"/>
    <x v="0"/>
    <x v="3"/>
    <x v="1"/>
    <x v="14"/>
    <x v="0"/>
    <x v="0"/>
    <n v="2.21"/>
    <n v="1950"/>
    <s v="None"/>
    <n v="20.7"/>
    <n v="2.75E-2"/>
    <n v="13.4"/>
    <m/>
    <m/>
    <m/>
    <m/>
    <m/>
    <m/>
    <m/>
    <m/>
    <m/>
    <s v="DEER:Res:HVAC_Eff_AC"/>
    <s v="Annual"/>
    <n v="20"/>
    <m/>
  </r>
  <r>
    <x v="0"/>
    <x v="0"/>
    <s v="D20v0"/>
    <d v="2019-01-03T09:30:18"/>
    <x v="0"/>
    <x v="3"/>
    <x v="1"/>
    <x v="7"/>
    <x v="1"/>
    <x v="1"/>
    <n v="3.23"/>
    <n v="2300"/>
    <s v="None"/>
    <n v="10.199999999999999"/>
    <n v="2.6800000000000001E-2"/>
    <n v="8.44"/>
    <m/>
    <m/>
    <m/>
    <m/>
    <m/>
    <m/>
    <m/>
    <m/>
    <m/>
    <s v="DEER:Res:HVAC_Eff_AC"/>
    <s v="Annual"/>
    <n v="20"/>
    <m/>
  </r>
  <r>
    <x v="0"/>
    <x v="0"/>
    <s v="D20v0"/>
    <d v="2019-01-03T09:30:18"/>
    <x v="0"/>
    <x v="3"/>
    <x v="1"/>
    <x v="7"/>
    <x v="2"/>
    <x v="1"/>
    <n v="3.23"/>
    <n v="2300"/>
    <s v="None"/>
    <n v="77"/>
    <n v="2.7199999999999998E-2"/>
    <n v="0"/>
    <m/>
    <m/>
    <m/>
    <m/>
    <m/>
    <m/>
    <m/>
    <m/>
    <m/>
    <s v="DEER:Res:HVAC_Eff_AC"/>
    <s v="Annual"/>
    <n v="20"/>
    <m/>
  </r>
  <r>
    <x v="0"/>
    <x v="0"/>
    <s v="D20v0"/>
    <d v="2019-01-03T09:30:18"/>
    <x v="0"/>
    <x v="3"/>
    <x v="1"/>
    <x v="7"/>
    <x v="3"/>
    <x v="1"/>
    <n v="3.23"/>
    <n v="2300"/>
    <s v="None"/>
    <n v="5.27"/>
    <n v="0"/>
    <n v="8.23"/>
    <m/>
    <m/>
    <m/>
    <m/>
    <m/>
    <m/>
    <m/>
    <m/>
    <m/>
    <s v="DEER:Res:HVAC_Eff_AC"/>
    <s v="Annual"/>
    <n v="20"/>
    <m/>
  </r>
  <r>
    <x v="0"/>
    <x v="0"/>
    <s v="D20v0"/>
    <d v="2019-01-03T09:30:18"/>
    <x v="0"/>
    <x v="3"/>
    <x v="1"/>
    <x v="7"/>
    <x v="0"/>
    <x v="0"/>
    <n v="3.23"/>
    <n v="2300"/>
    <s v="None"/>
    <n v="6.39"/>
    <n v="3.5000000000000001E-3"/>
    <n v="8.19"/>
    <m/>
    <m/>
    <m/>
    <m/>
    <m/>
    <m/>
    <m/>
    <m/>
    <m/>
    <s v="DEER:Res:HVAC_Eff_AC"/>
    <s v="Annual"/>
    <n v="20"/>
    <m/>
  </r>
  <r>
    <x v="0"/>
    <x v="0"/>
    <s v="D20v0"/>
    <d v="2019-01-03T09:30:18"/>
    <x v="0"/>
    <x v="3"/>
    <x v="1"/>
    <x v="0"/>
    <x v="1"/>
    <x v="1"/>
    <n v="3.17"/>
    <n v="2300"/>
    <s v="None"/>
    <n v="29.7"/>
    <n v="6.5799999999999997E-2"/>
    <n v="8.6300000000000008"/>
    <m/>
    <m/>
    <m/>
    <m/>
    <m/>
    <m/>
    <m/>
    <m/>
    <m/>
    <s v="DEER:Res:HVAC_Eff_AC"/>
    <s v="Annual"/>
    <n v="20"/>
    <m/>
  </r>
  <r>
    <x v="0"/>
    <x v="0"/>
    <s v="D20v0"/>
    <d v="2019-01-03T09:30:18"/>
    <x v="0"/>
    <x v="3"/>
    <x v="1"/>
    <x v="0"/>
    <x v="2"/>
    <x v="1"/>
    <n v="3.17"/>
    <n v="2300"/>
    <s v="None"/>
    <n v="124"/>
    <n v="6.7299999999999999E-2"/>
    <n v="0"/>
    <m/>
    <m/>
    <m/>
    <m/>
    <m/>
    <m/>
    <m/>
    <m/>
    <m/>
    <s v="DEER:Res:HVAC_Eff_AC"/>
    <s v="Annual"/>
    <n v="20"/>
    <m/>
  </r>
  <r>
    <x v="0"/>
    <x v="0"/>
    <s v="D20v0"/>
    <d v="2019-01-03T09:30:18"/>
    <x v="0"/>
    <x v="3"/>
    <x v="1"/>
    <x v="0"/>
    <x v="3"/>
    <x v="1"/>
    <n v="3.17"/>
    <n v="2300"/>
    <s v="None"/>
    <n v="5.43"/>
    <n v="0"/>
    <n v="8.41"/>
    <m/>
    <m/>
    <m/>
    <m/>
    <m/>
    <m/>
    <m/>
    <m/>
    <m/>
    <s v="DEER:Res:HVAC_Eff_AC"/>
    <s v="Annual"/>
    <n v="20"/>
    <m/>
  </r>
  <r>
    <x v="0"/>
    <x v="0"/>
    <s v="D20v0"/>
    <d v="2019-01-03T09:30:18"/>
    <x v="0"/>
    <x v="3"/>
    <x v="1"/>
    <x v="0"/>
    <x v="0"/>
    <x v="0"/>
    <n v="3.17"/>
    <n v="2300"/>
    <s v="None"/>
    <n v="20.5"/>
    <n v="3.3799999999999997E-2"/>
    <n v="8.2799999999999994"/>
    <m/>
    <m/>
    <m/>
    <m/>
    <m/>
    <m/>
    <m/>
    <m/>
    <m/>
    <s v="DEER:Res:HVAC_Eff_AC"/>
    <s v="Annual"/>
    <n v="20"/>
    <m/>
  </r>
  <r>
    <x v="0"/>
    <x v="0"/>
    <s v="D20v0"/>
    <d v="2019-01-03T09:30:18"/>
    <x v="0"/>
    <x v="3"/>
    <x v="1"/>
    <x v="1"/>
    <x v="1"/>
    <x v="1"/>
    <n v="3.55"/>
    <n v="2300"/>
    <s v="None"/>
    <n v="9.0399999999999991"/>
    <n v="2.2200000000000001E-2"/>
    <n v="9.1"/>
    <m/>
    <m/>
    <m/>
    <m/>
    <m/>
    <m/>
    <m/>
    <m/>
    <m/>
    <s v="DEER:Res:HVAC_Eff_AC"/>
    <s v="Annual"/>
    <n v="20"/>
    <m/>
  </r>
  <r>
    <x v="0"/>
    <x v="0"/>
    <s v="D20v0"/>
    <d v="2019-01-03T09:30:18"/>
    <x v="0"/>
    <x v="3"/>
    <x v="1"/>
    <x v="1"/>
    <x v="2"/>
    <x v="1"/>
    <n v="3.55"/>
    <n v="2300"/>
    <s v="None"/>
    <n v="91.1"/>
    <n v="2.1299999999999999E-2"/>
    <n v="0"/>
    <m/>
    <m/>
    <m/>
    <m/>
    <m/>
    <m/>
    <m/>
    <m/>
    <m/>
    <s v="DEER:Res:HVAC_Eff_AC"/>
    <s v="Annual"/>
    <n v="20"/>
    <m/>
  </r>
  <r>
    <x v="0"/>
    <x v="0"/>
    <s v="D20v0"/>
    <d v="2019-01-03T09:30:18"/>
    <x v="0"/>
    <x v="3"/>
    <x v="1"/>
    <x v="1"/>
    <x v="3"/>
    <x v="1"/>
    <n v="3.55"/>
    <n v="2300"/>
    <s v="None"/>
    <n v="5.56"/>
    <n v="0"/>
    <n v="8.84"/>
    <m/>
    <m/>
    <m/>
    <m/>
    <m/>
    <m/>
    <m/>
    <m/>
    <m/>
    <s v="DEER:Res:HVAC_Eff_AC"/>
    <s v="Annual"/>
    <n v="20"/>
    <m/>
  </r>
  <r>
    <x v="0"/>
    <x v="0"/>
    <s v="D20v0"/>
    <d v="2019-01-03T09:30:18"/>
    <x v="0"/>
    <x v="3"/>
    <x v="1"/>
    <x v="1"/>
    <x v="0"/>
    <x v="0"/>
    <n v="3.55"/>
    <n v="2300"/>
    <s v="None"/>
    <n v="7.21"/>
    <n v="4.5900000000000003E-3"/>
    <n v="8.7899999999999991"/>
    <m/>
    <m/>
    <m/>
    <m/>
    <m/>
    <m/>
    <m/>
    <m/>
    <m/>
    <s v="DEER:Res:HVAC_Eff_AC"/>
    <s v="Annual"/>
    <n v="20"/>
    <m/>
  </r>
  <r>
    <x v="0"/>
    <x v="0"/>
    <s v="D20v0"/>
    <d v="2019-01-03T09:30:18"/>
    <x v="0"/>
    <x v="3"/>
    <x v="1"/>
    <x v="2"/>
    <x v="1"/>
    <x v="1"/>
    <n v="2.66"/>
    <n v="1950"/>
    <s v="None"/>
    <n v="74"/>
    <n v="0.107"/>
    <n v="7.91"/>
    <m/>
    <m/>
    <m/>
    <m/>
    <m/>
    <m/>
    <m/>
    <m/>
    <m/>
    <s v="DEER:Res:HVAC_Eff_AC"/>
    <s v="Annual"/>
    <n v="20"/>
    <m/>
  </r>
  <r>
    <x v="0"/>
    <x v="0"/>
    <s v="D20v0"/>
    <d v="2019-01-03T09:30:18"/>
    <x v="0"/>
    <x v="3"/>
    <x v="1"/>
    <x v="2"/>
    <x v="2"/>
    <x v="1"/>
    <n v="2.66"/>
    <n v="1950"/>
    <s v="None"/>
    <n v="163"/>
    <n v="0.10199999999999999"/>
    <n v="0"/>
    <m/>
    <m/>
    <m/>
    <m/>
    <m/>
    <m/>
    <m/>
    <m/>
    <m/>
    <s v="DEER:Res:HVAC_Eff_AC"/>
    <s v="Annual"/>
    <n v="20"/>
    <m/>
  </r>
  <r>
    <x v="0"/>
    <x v="0"/>
    <s v="D20v0"/>
    <d v="2019-01-03T09:30:18"/>
    <x v="0"/>
    <x v="3"/>
    <x v="1"/>
    <x v="2"/>
    <x v="3"/>
    <x v="1"/>
    <n v="2.66"/>
    <n v="1950"/>
    <s v="None"/>
    <n v="5.15"/>
    <n v="0"/>
    <n v="7.74"/>
    <m/>
    <m/>
    <m/>
    <m/>
    <m/>
    <m/>
    <m/>
    <m/>
    <m/>
    <s v="DEER:Res:HVAC_Eff_AC"/>
    <s v="Annual"/>
    <n v="20"/>
    <m/>
  </r>
  <r>
    <x v="0"/>
    <x v="0"/>
    <s v="D20v0"/>
    <d v="2019-01-03T09:30:18"/>
    <x v="0"/>
    <x v="3"/>
    <x v="1"/>
    <x v="2"/>
    <x v="0"/>
    <x v="0"/>
    <n v="2.66"/>
    <n v="1950"/>
    <s v="None"/>
    <n v="73.8"/>
    <n v="9.9099999999999994E-2"/>
    <n v="7.5"/>
    <m/>
    <m/>
    <m/>
    <m/>
    <m/>
    <m/>
    <m/>
    <m/>
    <m/>
    <s v="DEER:Res:HVAC_Eff_AC"/>
    <s v="Annual"/>
    <n v="20"/>
    <m/>
  </r>
  <r>
    <x v="0"/>
    <x v="0"/>
    <s v="D20v0"/>
    <d v="2019-01-03T09:30:18"/>
    <x v="0"/>
    <x v="3"/>
    <x v="1"/>
    <x v="3"/>
    <x v="1"/>
    <x v="1"/>
    <n v="2.4700000000000002"/>
    <n v="1950"/>
    <s v="None"/>
    <n v="45.1"/>
    <n v="7.0400000000000004E-2"/>
    <n v="9.77"/>
    <m/>
    <m/>
    <m/>
    <m/>
    <m/>
    <m/>
    <m/>
    <m/>
    <m/>
    <s v="DEER:Res:HVAC_Eff_AC"/>
    <s v="Annual"/>
    <n v="20"/>
    <m/>
  </r>
  <r>
    <x v="0"/>
    <x v="0"/>
    <s v="D20v0"/>
    <d v="2019-01-03T09:30:18"/>
    <x v="0"/>
    <x v="3"/>
    <x v="1"/>
    <x v="3"/>
    <x v="2"/>
    <x v="1"/>
    <n v="2.4700000000000002"/>
    <n v="1950"/>
    <s v="None"/>
    <n v="149"/>
    <n v="7.0599999999999996E-2"/>
    <n v="0"/>
    <m/>
    <m/>
    <m/>
    <m/>
    <m/>
    <m/>
    <m/>
    <m/>
    <m/>
    <s v="DEER:Res:HVAC_Eff_AC"/>
    <s v="Annual"/>
    <n v="20"/>
    <m/>
  </r>
  <r>
    <x v="0"/>
    <x v="0"/>
    <s v="D20v0"/>
    <d v="2019-01-03T09:30:18"/>
    <x v="0"/>
    <x v="3"/>
    <x v="1"/>
    <x v="3"/>
    <x v="3"/>
    <x v="1"/>
    <n v="2.4700000000000002"/>
    <n v="1950"/>
    <s v="None"/>
    <n v="6.52"/>
    <n v="0"/>
    <n v="9.5299999999999994"/>
    <m/>
    <m/>
    <m/>
    <m/>
    <m/>
    <m/>
    <m/>
    <m/>
    <m/>
    <s v="DEER:Res:HVAC_Eff_AC"/>
    <s v="Annual"/>
    <n v="20"/>
    <m/>
  </r>
  <r>
    <x v="0"/>
    <x v="0"/>
    <s v="D20v0"/>
    <d v="2019-01-03T09:30:18"/>
    <x v="0"/>
    <x v="3"/>
    <x v="1"/>
    <x v="3"/>
    <x v="0"/>
    <x v="0"/>
    <n v="2.4700000000000002"/>
    <n v="1950"/>
    <s v="None"/>
    <n v="45.4"/>
    <n v="6.1800000000000001E-2"/>
    <n v="9.27"/>
    <m/>
    <m/>
    <m/>
    <m/>
    <m/>
    <m/>
    <m/>
    <m/>
    <m/>
    <s v="DEER:Res:HVAC_Eff_AC"/>
    <s v="Annual"/>
    <n v="20"/>
    <m/>
  </r>
  <r>
    <x v="0"/>
    <x v="0"/>
    <s v="D20v0"/>
    <d v="2019-01-03T09:30:18"/>
    <x v="0"/>
    <x v="3"/>
    <x v="1"/>
    <x v="4"/>
    <x v="1"/>
    <x v="1"/>
    <n v="2.5499999999999998"/>
    <n v="1950"/>
    <s v="None"/>
    <n v="82.6"/>
    <n v="7.8700000000000006E-2"/>
    <n v="8.4499999999999993"/>
    <m/>
    <m/>
    <m/>
    <m/>
    <m/>
    <m/>
    <m/>
    <m/>
    <m/>
    <s v="DEER:Res:HVAC_Eff_AC"/>
    <s v="Annual"/>
    <n v="20"/>
    <m/>
  </r>
  <r>
    <x v="0"/>
    <x v="0"/>
    <s v="D20v0"/>
    <d v="2019-01-03T09:30:18"/>
    <x v="0"/>
    <x v="3"/>
    <x v="1"/>
    <x v="4"/>
    <x v="2"/>
    <x v="1"/>
    <n v="2.5499999999999998"/>
    <n v="1950"/>
    <s v="None"/>
    <n v="182"/>
    <n v="8.1699999999999995E-2"/>
    <n v="0"/>
    <m/>
    <m/>
    <m/>
    <m/>
    <m/>
    <m/>
    <m/>
    <m/>
    <m/>
    <s v="DEER:Res:HVAC_Eff_AC"/>
    <s v="Annual"/>
    <n v="20"/>
    <m/>
  </r>
  <r>
    <x v="0"/>
    <x v="0"/>
    <s v="D20v0"/>
    <d v="2019-01-03T09:30:18"/>
    <x v="0"/>
    <x v="3"/>
    <x v="1"/>
    <x v="4"/>
    <x v="3"/>
    <x v="1"/>
    <n v="2.5499999999999998"/>
    <n v="1950"/>
    <s v="None"/>
    <n v="5.56"/>
    <n v="0"/>
    <n v="8.26"/>
    <m/>
    <m/>
    <m/>
    <m/>
    <m/>
    <m/>
    <m/>
    <m/>
    <m/>
    <s v="DEER:Res:HVAC_Eff_AC"/>
    <s v="Annual"/>
    <n v="20"/>
    <m/>
  </r>
  <r>
    <x v="0"/>
    <x v="0"/>
    <s v="D20v0"/>
    <d v="2019-01-03T09:30:18"/>
    <x v="0"/>
    <x v="3"/>
    <x v="1"/>
    <x v="4"/>
    <x v="0"/>
    <x v="0"/>
    <n v="2.5499999999999998"/>
    <n v="1950"/>
    <s v="None"/>
    <n v="84.8"/>
    <n v="7.5800000000000006E-2"/>
    <n v="8"/>
    <m/>
    <m/>
    <m/>
    <m/>
    <m/>
    <m/>
    <m/>
    <m/>
    <m/>
    <s v="DEER:Res:HVAC_Eff_AC"/>
    <s v="Annual"/>
    <n v="20"/>
    <m/>
  </r>
  <r>
    <x v="0"/>
    <x v="0"/>
    <s v="D20v0"/>
    <d v="2019-01-03T09:30:18"/>
    <x v="0"/>
    <x v="3"/>
    <x v="1"/>
    <x v="5"/>
    <x v="1"/>
    <x v="1"/>
    <n v="3.61"/>
    <n v="2300"/>
    <s v="None"/>
    <n v="14"/>
    <n v="2.8199999999999999E-2"/>
    <n v="7.37"/>
    <m/>
    <m/>
    <m/>
    <m/>
    <m/>
    <m/>
    <m/>
    <m/>
    <m/>
    <s v="DEER:Res:HVAC_Eff_AC"/>
    <s v="Annual"/>
    <n v="20"/>
    <m/>
  </r>
  <r>
    <x v="0"/>
    <x v="0"/>
    <s v="D20v0"/>
    <d v="2019-01-03T09:30:18"/>
    <x v="0"/>
    <x v="3"/>
    <x v="1"/>
    <x v="5"/>
    <x v="2"/>
    <x v="1"/>
    <n v="3.61"/>
    <n v="2300"/>
    <s v="None"/>
    <n v="118"/>
    <n v="2.8299999999999999E-2"/>
    <n v="0"/>
    <m/>
    <m/>
    <m/>
    <m/>
    <m/>
    <m/>
    <m/>
    <m/>
    <m/>
    <s v="DEER:Res:HVAC_Eff_AC"/>
    <s v="Annual"/>
    <n v="20"/>
    <m/>
  </r>
  <r>
    <x v="0"/>
    <x v="0"/>
    <s v="D20v0"/>
    <d v="2019-01-03T09:30:18"/>
    <x v="0"/>
    <x v="3"/>
    <x v="1"/>
    <x v="5"/>
    <x v="3"/>
    <x v="1"/>
    <n v="3.61"/>
    <n v="2300"/>
    <s v="None"/>
    <n v="4.49"/>
    <n v="0"/>
    <n v="7.15"/>
    <m/>
    <m/>
    <m/>
    <m/>
    <m/>
    <m/>
    <m/>
    <m/>
    <m/>
    <s v="DEER:Res:HVAC_Eff_AC"/>
    <s v="Annual"/>
    <n v="20"/>
    <m/>
  </r>
  <r>
    <x v="0"/>
    <x v="0"/>
    <s v="D20v0"/>
    <d v="2019-01-03T09:30:18"/>
    <x v="0"/>
    <x v="3"/>
    <x v="1"/>
    <x v="5"/>
    <x v="0"/>
    <x v="0"/>
    <n v="3.61"/>
    <n v="2300"/>
    <s v="None"/>
    <n v="12.9"/>
    <n v="1.5699999999999999E-2"/>
    <n v="7.05"/>
    <m/>
    <m/>
    <m/>
    <m/>
    <m/>
    <m/>
    <m/>
    <m/>
    <m/>
    <s v="DEER:Res:HVAC_Eff_AC"/>
    <s v="Annual"/>
    <n v="20"/>
    <m/>
  </r>
  <r>
    <x v="0"/>
    <x v="0"/>
    <s v="D20v0"/>
    <d v="2019-01-03T09:30:18"/>
    <x v="0"/>
    <x v="3"/>
    <x v="1"/>
    <x v="6"/>
    <x v="1"/>
    <x v="1"/>
    <n v="2.69"/>
    <n v="2050"/>
    <s v="None"/>
    <n v="46.6"/>
    <n v="6.7699999999999996E-2"/>
    <n v="9.18"/>
    <m/>
    <m/>
    <m/>
    <m/>
    <m/>
    <m/>
    <m/>
    <m/>
    <m/>
    <s v="DEER:Res:HVAC_Eff_AC"/>
    <s v="Annual"/>
    <n v="20"/>
    <m/>
  </r>
  <r>
    <x v="0"/>
    <x v="0"/>
    <s v="D20v0"/>
    <d v="2019-01-03T09:30:18"/>
    <x v="0"/>
    <x v="3"/>
    <x v="1"/>
    <x v="6"/>
    <x v="2"/>
    <x v="1"/>
    <n v="2.69"/>
    <n v="2050"/>
    <s v="None"/>
    <n v="144"/>
    <n v="6.7699999999999996E-2"/>
    <n v="0"/>
    <m/>
    <m/>
    <m/>
    <m/>
    <m/>
    <m/>
    <m/>
    <m/>
    <m/>
    <s v="DEER:Res:HVAC_Eff_AC"/>
    <s v="Annual"/>
    <n v="20"/>
    <m/>
  </r>
  <r>
    <x v="0"/>
    <x v="0"/>
    <s v="D20v0"/>
    <d v="2019-01-03T09:30:18"/>
    <x v="0"/>
    <x v="3"/>
    <x v="1"/>
    <x v="6"/>
    <x v="3"/>
    <x v="1"/>
    <n v="2.69"/>
    <n v="2050"/>
    <s v="None"/>
    <n v="6.03"/>
    <n v="0"/>
    <n v="8.9600000000000009"/>
    <m/>
    <m/>
    <m/>
    <m/>
    <m/>
    <m/>
    <m/>
    <m/>
    <m/>
    <s v="DEER:Res:HVAC_Eff_AC"/>
    <s v="Annual"/>
    <n v="20"/>
    <m/>
  </r>
  <r>
    <x v="0"/>
    <x v="0"/>
    <s v="D20v0"/>
    <d v="2019-01-03T09:30:18"/>
    <x v="0"/>
    <x v="3"/>
    <x v="1"/>
    <x v="6"/>
    <x v="0"/>
    <x v="0"/>
    <n v="2.69"/>
    <n v="2050"/>
    <s v="None"/>
    <n v="45.1"/>
    <n v="5.4699999999999999E-2"/>
    <n v="8.77"/>
    <m/>
    <m/>
    <m/>
    <m/>
    <m/>
    <m/>
    <m/>
    <m/>
    <m/>
    <s v="DEER:Res:HVAC_Eff_AC"/>
    <s v="Annual"/>
    <n v="20"/>
    <m/>
  </r>
  <r>
    <x v="0"/>
    <x v="0"/>
    <s v="D20v0"/>
    <d v="2019-01-03T09:30:18"/>
    <x v="1"/>
    <x v="0"/>
    <x v="1"/>
    <x v="1"/>
    <x v="1"/>
    <x v="1"/>
    <n v="3.5"/>
    <n v="1240"/>
    <s v="None"/>
    <n v="120"/>
    <n v="5.1700000000000003E-2"/>
    <n v="6.42"/>
    <m/>
    <m/>
    <m/>
    <m/>
    <m/>
    <m/>
    <m/>
    <m/>
    <m/>
    <s v="DEER:Res:HVAC_Eff_AC"/>
    <s v="Annual"/>
    <n v="20"/>
    <m/>
  </r>
  <r>
    <x v="0"/>
    <x v="0"/>
    <s v="D20v0"/>
    <d v="2019-01-03T09:30:18"/>
    <x v="1"/>
    <x v="0"/>
    <x v="1"/>
    <x v="1"/>
    <x v="2"/>
    <x v="1"/>
    <n v="3.5"/>
    <n v="1240"/>
    <s v="None"/>
    <n v="173"/>
    <n v="5.6000000000000001E-2"/>
    <n v="0"/>
    <m/>
    <m/>
    <m/>
    <m/>
    <m/>
    <m/>
    <m/>
    <m/>
    <m/>
    <s v="DEER:Res:HVAC_Eff_AC"/>
    <s v="Annual"/>
    <n v="20"/>
    <m/>
  </r>
  <r>
    <x v="0"/>
    <x v="0"/>
    <s v="D20v0"/>
    <d v="2019-01-03T09:30:18"/>
    <x v="1"/>
    <x v="0"/>
    <x v="1"/>
    <x v="1"/>
    <x v="3"/>
    <x v="1"/>
    <n v="3.5"/>
    <n v="1240"/>
    <s v="None"/>
    <n v="3.66"/>
    <n v="0"/>
    <n v="5.68"/>
    <m/>
    <m/>
    <m/>
    <m/>
    <m/>
    <m/>
    <m/>
    <m/>
    <m/>
    <s v="DEER:Res:HVAC_Eff_AC"/>
    <s v="Annual"/>
    <n v="20"/>
    <m/>
  </r>
  <r>
    <x v="0"/>
    <x v="0"/>
    <s v="D20v0"/>
    <d v="2019-01-03T09:30:18"/>
    <x v="1"/>
    <x v="0"/>
    <x v="1"/>
    <x v="1"/>
    <x v="0"/>
    <x v="0"/>
    <n v="3.5"/>
    <n v="1240"/>
    <s v="None"/>
    <n v="105"/>
    <n v="4.3299999999999998E-2"/>
    <n v="5.63"/>
    <m/>
    <m/>
    <m/>
    <m/>
    <m/>
    <m/>
    <m/>
    <m/>
    <m/>
    <s v="DEER:Res:HVAC_Eff_AC"/>
    <s v="Annual"/>
    <n v="20"/>
    <m/>
  </r>
  <r>
    <x v="0"/>
    <x v="0"/>
    <s v="D20v0"/>
    <d v="2019-01-03T09:30:18"/>
    <x v="1"/>
    <x v="0"/>
    <x v="1"/>
    <x v="8"/>
    <x v="1"/>
    <x v="1"/>
    <n v="3.5"/>
    <n v="1240"/>
    <s v="None"/>
    <n v="160"/>
    <n v="7.1599999999999997E-2"/>
    <n v="3.89"/>
    <m/>
    <m/>
    <m/>
    <m/>
    <m/>
    <m/>
    <m/>
    <m/>
    <m/>
    <s v="DEER:Res:HVAC_Eff_AC"/>
    <s v="Annual"/>
    <n v="20"/>
    <m/>
  </r>
  <r>
    <x v="0"/>
    <x v="0"/>
    <s v="D20v0"/>
    <d v="2019-01-03T09:30:18"/>
    <x v="1"/>
    <x v="0"/>
    <x v="1"/>
    <x v="8"/>
    <x v="2"/>
    <x v="1"/>
    <n v="3.5"/>
    <n v="1240"/>
    <s v="None"/>
    <n v="195"/>
    <n v="8.1299999999999997E-2"/>
    <n v="0"/>
    <m/>
    <m/>
    <m/>
    <m/>
    <m/>
    <m/>
    <m/>
    <m/>
    <m/>
    <s v="DEER:Res:HVAC_Eff_AC"/>
    <s v="Annual"/>
    <n v="20"/>
    <m/>
  </r>
  <r>
    <x v="0"/>
    <x v="0"/>
    <s v="D20v0"/>
    <d v="2019-01-03T09:30:18"/>
    <x v="1"/>
    <x v="0"/>
    <x v="1"/>
    <x v="8"/>
    <x v="3"/>
    <x v="1"/>
    <n v="3.5"/>
    <n v="1240"/>
    <s v="None"/>
    <n v="2.2200000000000002"/>
    <n v="0"/>
    <n v="3.45"/>
    <m/>
    <m/>
    <m/>
    <m/>
    <m/>
    <m/>
    <m/>
    <m/>
    <m/>
    <s v="DEER:Res:HVAC_Eff_AC"/>
    <s v="Annual"/>
    <n v="20"/>
    <m/>
  </r>
  <r>
    <x v="0"/>
    <x v="0"/>
    <s v="D20v0"/>
    <d v="2019-01-03T09:30:18"/>
    <x v="1"/>
    <x v="0"/>
    <x v="1"/>
    <x v="8"/>
    <x v="0"/>
    <x v="0"/>
    <n v="3.5"/>
    <n v="1240"/>
    <s v="None"/>
    <n v="47.4"/>
    <n v="2.0400000000000001E-2"/>
    <n v="3.44"/>
    <m/>
    <m/>
    <m/>
    <m/>
    <m/>
    <m/>
    <m/>
    <m/>
    <m/>
    <s v="DEER:Res:HVAC_Eff_AC"/>
    <s v="Annual"/>
    <n v="20"/>
    <m/>
  </r>
  <r>
    <x v="0"/>
    <x v="0"/>
    <s v="D20v0"/>
    <d v="2019-01-03T09:30:18"/>
    <x v="1"/>
    <x v="0"/>
    <x v="1"/>
    <x v="9"/>
    <x v="1"/>
    <x v="1"/>
    <n v="3.5"/>
    <n v="1240"/>
    <s v="None"/>
    <n v="193"/>
    <n v="6.0699999999999997E-2"/>
    <n v="3.52"/>
    <m/>
    <m/>
    <m/>
    <m/>
    <m/>
    <m/>
    <m/>
    <m/>
    <m/>
    <s v="DEER:Res:HVAC_Eff_AC"/>
    <s v="Annual"/>
    <n v="20"/>
    <m/>
  </r>
  <r>
    <x v="0"/>
    <x v="0"/>
    <s v="D20v0"/>
    <d v="2019-01-03T09:30:18"/>
    <x v="1"/>
    <x v="0"/>
    <x v="1"/>
    <x v="9"/>
    <x v="2"/>
    <x v="1"/>
    <n v="3.5"/>
    <n v="1240"/>
    <s v="None"/>
    <n v="225"/>
    <n v="6.9000000000000006E-2"/>
    <n v="0"/>
    <m/>
    <m/>
    <m/>
    <m/>
    <m/>
    <m/>
    <m/>
    <m/>
    <m/>
    <s v="DEER:Res:HVAC_Eff_AC"/>
    <s v="Annual"/>
    <n v="20"/>
    <m/>
  </r>
  <r>
    <x v="0"/>
    <x v="0"/>
    <s v="D20v0"/>
    <d v="2019-01-03T09:30:18"/>
    <x v="1"/>
    <x v="0"/>
    <x v="1"/>
    <x v="9"/>
    <x v="3"/>
    <x v="1"/>
    <n v="3.5"/>
    <n v="1240"/>
    <s v="None"/>
    <n v="2.0299999999999998"/>
    <n v="0"/>
    <n v="3.15"/>
    <m/>
    <m/>
    <m/>
    <m/>
    <m/>
    <m/>
    <m/>
    <m/>
    <m/>
    <s v="DEER:Res:HVAC_Eff_AC"/>
    <s v="Annual"/>
    <n v="20"/>
    <m/>
  </r>
  <r>
    <x v="0"/>
    <x v="0"/>
    <s v="D20v0"/>
    <d v="2019-01-03T09:30:18"/>
    <x v="1"/>
    <x v="0"/>
    <x v="1"/>
    <x v="9"/>
    <x v="0"/>
    <x v="0"/>
    <n v="3.5"/>
    <n v="1240"/>
    <s v="None"/>
    <n v="161"/>
    <n v="5.0299999999999997E-2"/>
    <n v="3.09"/>
    <m/>
    <m/>
    <m/>
    <m/>
    <m/>
    <m/>
    <m/>
    <m/>
    <m/>
    <s v="DEER:Res:HVAC_Eff_AC"/>
    <s v="Annual"/>
    <n v="20"/>
    <m/>
  </r>
  <r>
    <x v="0"/>
    <x v="0"/>
    <s v="D20v0"/>
    <d v="2019-01-03T09:30:18"/>
    <x v="1"/>
    <x v="0"/>
    <x v="1"/>
    <x v="10"/>
    <x v="1"/>
    <x v="1"/>
    <n v="3.5"/>
    <n v="1240"/>
    <s v="None"/>
    <n v="180"/>
    <n v="0.111"/>
    <n v="4.6399999999999997"/>
    <m/>
    <m/>
    <m/>
    <m/>
    <m/>
    <m/>
    <m/>
    <m/>
    <m/>
    <s v="DEER:Res:HVAC_Eff_AC"/>
    <s v="Annual"/>
    <n v="20"/>
    <m/>
  </r>
  <r>
    <x v="0"/>
    <x v="0"/>
    <s v="D20v0"/>
    <d v="2019-01-03T09:30:18"/>
    <x v="1"/>
    <x v="0"/>
    <x v="1"/>
    <x v="10"/>
    <x v="2"/>
    <x v="1"/>
    <n v="3.5"/>
    <n v="1240"/>
    <s v="None"/>
    <n v="221"/>
    <n v="0.126"/>
    <n v="0"/>
    <m/>
    <m/>
    <m/>
    <m/>
    <m/>
    <m/>
    <m/>
    <m/>
    <m/>
    <s v="DEER:Res:HVAC_Eff_AC"/>
    <s v="Annual"/>
    <n v="20"/>
    <m/>
  </r>
  <r>
    <x v="0"/>
    <x v="0"/>
    <s v="D20v0"/>
    <d v="2019-01-03T09:30:18"/>
    <x v="1"/>
    <x v="0"/>
    <x v="1"/>
    <x v="10"/>
    <x v="3"/>
    <x v="1"/>
    <n v="3.5"/>
    <n v="1240"/>
    <s v="None"/>
    <n v="2.68"/>
    <n v="0"/>
    <n v="4.1500000000000004"/>
    <m/>
    <m/>
    <m/>
    <m/>
    <m/>
    <m/>
    <m/>
    <m/>
    <m/>
    <s v="DEER:Res:HVAC_Eff_AC"/>
    <s v="Annual"/>
    <n v="20"/>
    <m/>
  </r>
  <r>
    <x v="0"/>
    <x v="0"/>
    <s v="D20v0"/>
    <d v="2019-01-03T09:30:18"/>
    <x v="1"/>
    <x v="0"/>
    <x v="1"/>
    <x v="10"/>
    <x v="0"/>
    <x v="0"/>
    <n v="3.5"/>
    <n v="1240"/>
    <s v="None"/>
    <n v="156"/>
    <n v="9.4700000000000006E-2"/>
    <n v="4.07"/>
    <m/>
    <m/>
    <m/>
    <m/>
    <m/>
    <m/>
    <m/>
    <m/>
    <m/>
    <s v="DEER:Res:HVAC_Eff_AC"/>
    <s v="Annual"/>
    <n v="20"/>
    <m/>
  </r>
  <r>
    <x v="0"/>
    <x v="0"/>
    <s v="D20v0"/>
    <d v="2019-01-03T09:30:18"/>
    <x v="1"/>
    <x v="0"/>
    <x v="1"/>
    <x v="11"/>
    <x v="1"/>
    <x v="1"/>
    <n v="3.5"/>
    <n v="1240"/>
    <s v="None"/>
    <n v="195"/>
    <n v="0.11600000000000001"/>
    <n v="3.88"/>
    <m/>
    <m/>
    <m/>
    <m/>
    <m/>
    <m/>
    <m/>
    <m/>
    <m/>
    <s v="DEER:Res:HVAC_Eff_AC"/>
    <s v="Annual"/>
    <n v="20"/>
    <m/>
  </r>
  <r>
    <x v="0"/>
    <x v="0"/>
    <s v="D20v0"/>
    <d v="2019-01-03T09:30:18"/>
    <x v="1"/>
    <x v="0"/>
    <x v="1"/>
    <x v="11"/>
    <x v="2"/>
    <x v="1"/>
    <n v="3.5"/>
    <n v="1240"/>
    <s v="None"/>
    <n v="237"/>
    <n v="0.128"/>
    <n v="0"/>
    <m/>
    <m/>
    <m/>
    <m/>
    <m/>
    <m/>
    <m/>
    <m/>
    <m/>
    <s v="DEER:Res:HVAC_Eff_AC"/>
    <s v="Annual"/>
    <n v="20"/>
    <m/>
  </r>
  <r>
    <x v="0"/>
    <x v="0"/>
    <s v="D20v0"/>
    <d v="2019-01-03T09:30:18"/>
    <x v="1"/>
    <x v="0"/>
    <x v="1"/>
    <x v="11"/>
    <x v="3"/>
    <x v="1"/>
    <n v="3.5"/>
    <n v="1240"/>
    <s v="None"/>
    <n v="2.2200000000000002"/>
    <n v="0"/>
    <n v="3.45"/>
    <m/>
    <m/>
    <m/>
    <m/>
    <m/>
    <m/>
    <m/>
    <m/>
    <m/>
    <s v="DEER:Res:HVAC_Eff_AC"/>
    <s v="Annual"/>
    <n v="20"/>
    <m/>
  </r>
  <r>
    <x v="0"/>
    <x v="0"/>
    <s v="D20v0"/>
    <d v="2019-01-03T09:30:18"/>
    <x v="1"/>
    <x v="0"/>
    <x v="1"/>
    <x v="11"/>
    <x v="0"/>
    <x v="0"/>
    <n v="3.5"/>
    <n v="1240"/>
    <s v="None"/>
    <n v="193"/>
    <n v="0.114"/>
    <n v="3.39"/>
    <m/>
    <m/>
    <m/>
    <m/>
    <m/>
    <m/>
    <m/>
    <m/>
    <m/>
    <s v="DEER:Res:HVAC_Eff_AC"/>
    <s v="Annual"/>
    <n v="20"/>
    <m/>
  </r>
  <r>
    <x v="0"/>
    <x v="0"/>
    <s v="D20v0"/>
    <d v="2019-01-03T09:30:18"/>
    <x v="1"/>
    <x v="0"/>
    <x v="1"/>
    <x v="4"/>
    <x v="1"/>
    <x v="1"/>
    <n v="3.5"/>
    <n v="1240"/>
    <s v="None"/>
    <n v="211"/>
    <n v="8.2500000000000004E-2"/>
    <n v="4.54"/>
    <m/>
    <m/>
    <m/>
    <m/>
    <m/>
    <m/>
    <m/>
    <m/>
    <m/>
    <s v="DEER:Res:HVAC_Eff_AC"/>
    <s v="Annual"/>
    <n v="20"/>
    <m/>
  </r>
  <r>
    <x v="0"/>
    <x v="0"/>
    <s v="D20v0"/>
    <d v="2019-01-03T09:30:18"/>
    <x v="1"/>
    <x v="0"/>
    <x v="1"/>
    <x v="4"/>
    <x v="2"/>
    <x v="1"/>
    <n v="3.5"/>
    <n v="1240"/>
    <s v="None"/>
    <n v="259"/>
    <n v="8.8499999999999995E-2"/>
    <n v="0"/>
    <m/>
    <m/>
    <m/>
    <m/>
    <m/>
    <m/>
    <m/>
    <m/>
    <m/>
    <s v="DEER:Res:HVAC_Eff_AC"/>
    <s v="Annual"/>
    <n v="20"/>
    <m/>
  </r>
  <r>
    <x v="0"/>
    <x v="0"/>
    <s v="D20v0"/>
    <d v="2019-01-03T09:30:18"/>
    <x v="1"/>
    <x v="0"/>
    <x v="1"/>
    <x v="4"/>
    <x v="3"/>
    <x v="1"/>
    <n v="3.5"/>
    <n v="1240"/>
    <s v="None"/>
    <n v="2.63"/>
    <n v="0"/>
    <n v="4.0599999999999996"/>
    <m/>
    <m/>
    <m/>
    <m/>
    <m/>
    <m/>
    <m/>
    <m/>
    <m/>
    <s v="DEER:Res:HVAC_Eff_AC"/>
    <s v="Annual"/>
    <n v="20"/>
    <m/>
  </r>
  <r>
    <x v="0"/>
    <x v="0"/>
    <s v="D20v0"/>
    <d v="2019-01-03T09:30:18"/>
    <x v="1"/>
    <x v="0"/>
    <x v="1"/>
    <x v="4"/>
    <x v="0"/>
    <x v="0"/>
    <n v="3.5"/>
    <n v="1240"/>
    <s v="None"/>
    <n v="217"/>
    <n v="8.3299999999999999E-2"/>
    <n v="3.98"/>
    <m/>
    <m/>
    <m/>
    <m/>
    <m/>
    <m/>
    <m/>
    <m/>
    <m/>
    <s v="DEER:Res:HVAC_Eff_AC"/>
    <s v="Annual"/>
    <n v="20"/>
    <m/>
  </r>
  <r>
    <x v="0"/>
    <x v="0"/>
    <s v="D20v0"/>
    <d v="2019-01-03T09:30:18"/>
    <x v="1"/>
    <x v="0"/>
    <x v="1"/>
    <x v="12"/>
    <x v="1"/>
    <x v="1"/>
    <n v="3.5"/>
    <n v="1240"/>
    <s v="None"/>
    <n v="188"/>
    <n v="0.11799999999999999"/>
    <n v="6.64"/>
    <m/>
    <m/>
    <m/>
    <m/>
    <m/>
    <m/>
    <m/>
    <m/>
    <m/>
    <s v="DEER:Res:HVAC_Eff_AC"/>
    <s v="Annual"/>
    <n v="20"/>
    <m/>
  </r>
  <r>
    <x v="0"/>
    <x v="0"/>
    <s v="D20v0"/>
    <d v="2019-01-03T09:30:18"/>
    <x v="1"/>
    <x v="0"/>
    <x v="1"/>
    <x v="12"/>
    <x v="2"/>
    <x v="1"/>
    <n v="3.5"/>
    <n v="1240"/>
    <s v="None"/>
    <n v="268"/>
    <n v="0.12"/>
    <n v="0"/>
    <m/>
    <m/>
    <m/>
    <m/>
    <m/>
    <m/>
    <m/>
    <m/>
    <m/>
    <s v="DEER:Res:HVAC_Eff_AC"/>
    <s v="Annual"/>
    <n v="20"/>
    <m/>
  </r>
  <r>
    <x v="0"/>
    <x v="0"/>
    <s v="D20v0"/>
    <d v="2019-01-03T09:30:18"/>
    <x v="1"/>
    <x v="0"/>
    <x v="1"/>
    <x v="12"/>
    <x v="3"/>
    <x v="1"/>
    <n v="3.5"/>
    <n v="1240"/>
    <s v="None"/>
    <n v="3.74"/>
    <n v="0"/>
    <n v="5.76"/>
    <m/>
    <m/>
    <m/>
    <m/>
    <m/>
    <m/>
    <m/>
    <m/>
    <m/>
    <s v="DEER:Res:HVAC_Eff_AC"/>
    <s v="Annual"/>
    <n v="20"/>
    <m/>
  </r>
  <r>
    <x v="0"/>
    <x v="0"/>
    <s v="D20v0"/>
    <d v="2019-01-03T09:30:18"/>
    <x v="1"/>
    <x v="0"/>
    <x v="1"/>
    <x v="12"/>
    <x v="0"/>
    <x v="0"/>
    <n v="3.5"/>
    <n v="1240"/>
    <s v="None"/>
    <n v="188"/>
    <n v="0.112"/>
    <n v="5.81"/>
    <m/>
    <m/>
    <m/>
    <m/>
    <m/>
    <m/>
    <m/>
    <m/>
    <m/>
    <s v="DEER:Res:HVAC_Eff_AC"/>
    <s v="Annual"/>
    <n v="20"/>
    <m/>
  </r>
  <r>
    <x v="0"/>
    <x v="0"/>
    <s v="D20v0"/>
    <d v="2019-01-03T09:30:18"/>
    <x v="1"/>
    <x v="0"/>
    <x v="1"/>
    <x v="13"/>
    <x v="1"/>
    <x v="1"/>
    <n v="3.5"/>
    <n v="1240"/>
    <s v="None"/>
    <n v="295"/>
    <n v="0.125"/>
    <n v="2.4500000000000002"/>
    <m/>
    <m/>
    <m/>
    <m/>
    <m/>
    <m/>
    <m/>
    <m/>
    <m/>
    <s v="DEER:Res:HVAC_Eff_AC"/>
    <s v="Annual"/>
    <n v="20"/>
    <m/>
  </r>
  <r>
    <x v="0"/>
    <x v="0"/>
    <s v="D20v0"/>
    <d v="2019-01-03T09:30:18"/>
    <x v="1"/>
    <x v="0"/>
    <x v="1"/>
    <x v="13"/>
    <x v="2"/>
    <x v="1"/>
    <n v="3.5"/>
    <n v="1240"/>
    <s v="None"/>
    <n v="321"/>
    <n v="0.129"/>
    <n v="0"/>
    <m/>
    <m/>
    <m/>
    <m/>
    <m/>
    <m/>
    <m/>
    <m/>
    <m/>
    <s v="DEER:Res:HVAC_Eff_AC"/>
    <s v="Annual"/>
    <n v="20"/>
    <m/>
  </r>
  <r>
    <x v="0"/>
    <x v="0"/>
    <s v="D20v0"/>
    <d v="2019-01-03T09:30:18"/>
    <x v="1"/>
    <x v="0"/>
    <x v="1"/>
    <x v="13"/>
    <x v="3"/>
    <x v="1"/>
    <n v="3.5"/>
    <n v="1240"/>
    <s v="None"/>
    <n v="1.41"/>
    <n v="0"/>
    <n v="2.17"/>
    <m/>
    <m/>
    <m/>
    <m/>
    <m/>
    <m/>
    <m/>
    <m/>
    <m/>
    <s v="DEER:Res:HVAC_Eff_AC"/>
    <s v="Annual"/>
    <n v="20"/>
    <m/>
  </r>
  <r>
    <x v="0"/>
    <x v="0"/>
    <s v="D20v0"/>
    <d v="2019-01-03T09:30:18"/>
    <x v="1"/>
    <x v="0"/>
    <x v="1"/>
    <x v="13"/>
    <x v="0"/>
    <x v="0"/>
    <n v="3.5"/>
    <n v="1240"/>
    <s v="None"/>
    <n v="298"/>
    <n v="0.125"/>
    <n v="2.14"/>
    <m/>
    <m/>
    <m/>
    <m/>
    <m/>
    <m/>
    <m/>
    <m/>
    <m/>
    <s v="DEER:Res:HVAC_Eff_AC"/>
    <s v="Annual"/>
    <n v="20"/>
    <m/>
  </r>
  <r>
    <x v="0"/>
    <x v="0"/>
    <s v="D20v0"/>
    <d v="2019-01-03T09:30:18"/>
    <x v="1"/>
    <x v="0"/>
    <x v="1"/>
    <x v="5"/>
    <x v="1"/>
    <x v="1"/>
    <n v="3.5"/>
    <n v="1240"/>
    <s v="None"/>
    <n v="144"/>
    <n v="5.2999999999999999E-2"/>
    <n v="9.1199999999999992"/>
    <m/>
    <m/>
    <m/>
    <m/>
    <m/>
    <m/>
    <m/>
    <m/>
    <m/>
    <s v="DEER:Res:HVAC_Eff_AC"/>
    <s v="Annual"/>
    <n v="20"/>
    <m/>
  </r>
  <r>
    <x v="0"/>
    <x v="0"/>
    <s v="D20v0"/>
    <d v="2019-01-03T09:30:18"/>
    <x v="1"/>
    <x v="0"/>
    <x v="1"/>
    <x v="5"/>
    <x v="2"/>
    <x v="1"/>
    <n v="3.5"/>
    <n v="1240"/>
    <s v="None"/>
    <n v="265"/>
    <n v="0.06"/>
    <n v="0"/>
    <m/>
    <m/>
    <m/>
    <m/>
    <m/>
    <m/>
    <m/>
    <m/>
    <m/>
    <s v="DEER:Res:HVAC_Eff_AC"/>
    <s v="Annual"/>
    <n v="20"/>
    <m/>
  </r>
  <r>
    <x v="0"/>
    <x v="0"/>
    <s v="D20v0"/>
    <d v="2019-01-03T09:30:18"/>
    <x v="1"/>
    <x v="0"/>
    <x v="1"/>
    <x v="5"/>
    <x v="3"/>
    <x v="1"/>
    <n v="3.5"/>
    <n v="1240"/>
    <s v="None"/>
    <n v="5.23"/>
    <n v="0"/>
    <n v="8.01"/>
    <m/>
    <m/>
    <m/>
    <m/>
    <m/>
    <m/>
    <m/>
    <m/>
    <m/>
    <s v="DEER:Res:HVAC_Eff_AC"/>
    <s v="Annual"/>
    <n v="20"/>
    <m/>
  </r>
  <r>
    <x v="0"/>
    <x v="0"/>
    <s v="D20v0"/>
    <d v="2019-01-03T09:30:18"/>
    <x v="1"/>
    <x v="0"/>
    <x v="1"/>
    <x v="5"/>
    <x v="0"/>
    <x v="0"/>
    <n v="3.5"/>
    <n v="1240"/>
    <s v="None"/>
    <n v="159"/>
    <n v="5.3900000000000003E-2"/>
    <n v="7.98"/>
    <m/>
    <m/>
    <m/>
    <m/>
    <m/>
    <m/>
    <m/>
    <m/>
    <m/>
    <s v="DEER:Res:HVAC_Eff_AC"/>
    <s v="Annual"/>
    <n v="20"/>
    <m/>
  </r>
  <r>
    <x v="0"/>
    <x v="0"/>
    <s v="D20v0"/>
    <d v="2019-01-03T09:30:18"/>
    <x v="1"/>
    <x v="0"/>
    <x v="1"/>
    <x v="6"/>
    <x v="1"/>
    <x v="1"/>
    <n v="3.5"/>
    <n v="1240"/>
    <s v="None"/>
    <n v="181"/>
    <n v="8.8200000000000001E-2"/>
    <n v="4.1100000000000003"/>
    <m/>
    <m/>
    <m/>
    <m/>
    <m/>
    <m/>
    <m/>
    <m/>
    <m/>
    <s v="DEER:Res:HVAC_Eff_AC"/>
    <s v="Annual"/>
    <n v="20"/>
    <m/>
  </r>
  <r>
    <x v="0"/>
    <x v="0"/>
    <s v="D20v0"/>
    <d v="2019-01-03T09:30:18"/>
    <x v="1"/>
    <x v="0"/>
    <x v="1"/>
    <x v="6"/>
    <x v="2"/>
    <x v="1"/>
    <n v="3.5"/>
    <n v="1240"/>
    <s v="None"/>
    <n v="221"/>
    <n v="9.8500000000000004E-2"/>
    <n v="0"/>
    <m/>
    <m/>
    <m/>
    <m/>
    <m/>
    <m/>
    <m/>
    <m/>
    <m/>
    <s v="DEER:Res:HVAC_Eff_AC"/>
    <s v="Annual"/>
    <n v="20"/>
    <m/>
  </r>
  <r>
    <x v="0"/>
    <x v="0"/>
    <s v="D20v0"/>
    <d v="2019-01-03T09:30:18"/>
    <x v="1"/>
    <x v="0"/>
    <x v="1"/>
    <x v="6"/>
    <x v="3"/>
    <x v="1"/>
    <n v="3.5"/>
    <n v="1240"/>
    <s v="None"/>
    <n v="2.36"/>
    <n v="0"/>
    <n v="3.66"/>
    <m/>
    <m/>
    <m/>
    <m/>
    <m/>
    <m/>
    <m/>
    <m/>
    <m/>
    <s v="DEER:Res:HVAC_Eff_AC"/>
    <s v="Annual"/>
    <n v="20"/>
    <m/>
  </r>
  <r>
    <x v="0"/>
    <x v="0"/>
    <s v="D20v0"/>
    <d v="2019-01-03T09:30:18"/>
    <x v="1"/>
    <x v="0"/>
    <x v="1"/>
    <x v="6"/>
    <x v="0"/>
    <x v="0"/>
    <n v="3.5"/>
    <n v="1240"/>
    <s v="None"/>
    <n v="122"/>
    <n v="5.9900000000000002E-2"/>
    <n v="3.62"/>
    <m/>
    <m/>
    <m/>
    <m/>
    <m/>
    <m/>
    <m/>
    <m/>
    <m/>
    <s v="DEER:Res:HVAC_Eff_AC"/>
    <s v="Annual"/>
    <n v="20"/>
    <m/>
  </r>
  <r>
    <x v="0"/>
    <x v="0"/>
    <s v="D20v0"/>
    <d v="2019-01-03T09:30:18"/>
    <x v="1"/>
    <x v="1"/>
    <x v="1"/>
    <x v="1"/>
    <x v="1"/>
    <x v="1"/>
    <n v="1.04"/>
    <n v="999"/>
    <s v="None"/>
    <n v="2.02"/>
    <n v="2.4099999999999998E-3"/>
    <n v="1.38"/>
    <m/>
    <m/>
    <m/>
    <m/>
    <m/>
    <m/>
    <m/>
    <m/>
    <m/>
    <s v="DEER:Res:HVAC_Eff_AC"/>
    <s v="Annual"/>
    <n v="20"/>
    <m/>
  </r>
  <r>
    <x v="0"/>
    <x v="0"/>
    <s v="D20v0"/>
    <d v="2019-01-03T09:30:18"/>
    <x v="1"/>
    <x v="1"/>
    <x v="1"/>
    <x v="1"/>
    <x v="2"/>
    <x v="1"/>
    <n v="1.04"/>
    <n v="999"/>
    <s v="None"/>
    <n v="16.100000000000001"/>
    <n v="2.8900000000000002E-3"/>
    <n v="0"/>
    <m/>
    <m/>
    <m/>
    <m/>
    <m/>
    <m/>
    <m/>
    <m/>
    <m/>
    <s v="DEER:Res:HVAC_Eff_AC"/>
    <s v="Annual"/>
    <n v="20"/>
    <m/>
  </r>
  <r>
    <x v="0"/>
    <x v="0"/>
    <s v="D20v0"/>
    <d v="2019-01-03T09:30:18"/>
    <x v="1"/>
    <x v="1"/>
    <x v="1"/>
    <x v="1"/>
    <x v="3"/>
    <x v="1"/>
    <n v="1.04"/>
    <n v="999"/>
    <s v="None"/>
    <n v="1.24"/>
    <n v="0"/>
    <n v="1.32"/>
    <m/>
    <m/>
    <m/>
    <m/>
    <m/>
    <m/>
    <m/>
    <m/>
    <m/>
    <s v="DEER:Res:HVAC_Eff_AC"/>
    <s v="Annual"/>
    <n v="20"/>
    <m/>
  </r>
  <r>
    <x v="0"/>
    <x v="0"/>
    <s v="D20v0"/>
    <d v="2019-01-03T09:30:18"/>
    <x v="1"/>
    <x v="1"/>
    <x v="1"/>
    <x v="1"/>
    <x v="0"/>
    <x v="0"/>
    <n v="1.04"/>
    <n v="999"/>
    <s v="None"/>
    <n v="1.24"/>
    <n v="0"/>
    <n v="1.32"/>
    <m/>
    <m/>
    <m/>
    <m/>
    <m/>
    <m/>
    <m/>
    <m/>
    <m/>
    <s v="DEER:Res:HVAC_Eff_AC"/>
    <s v="Annual"/>
    <n v="20"/>
    <m/>
  </r>
  <r>
    <x v="0"/>
    <x v="0"/>
    <s v="D20v0"/>
    <d v="2019-01-03T09:30:18"/>
    <x v="1"/>
    <x v="1"/>
    <x v="1"/>
    <x v="8"/>
    <x v="1"/>
    <x v="1"/>
    <n v="1.28"/>
    <n v="1210"/>
    <s v="None"/>
    <n v="5.51"/>
    <n v="1.14E-2"/>
    <n v="0.92100000000000004"/>
    <m/>
    <m/>
    <m/>
    <m/>
    <m/>
    <m/>
    <m/>
    <m/>
    <m/>
    <s v="DEER:Res:HVAC_Eff_AC"/>
    <s v="Annual"/>
    <n v="20"/>
    <m/>
  </r>
  <r>
    <x v="0"/>
    <x v="0"/>
    <s v="D20v0"/>
    <d v="2019-01-03T09:30:18"/>
    <x v="1"/>
    <x v="1"/>
    <x v="1"/>
    <x v="8"/>
    <x v="2"/>
    <x v="1"/>
    <n v="1.28"/>
    <n v="1210"/>
    <s v="None"/>
    <n v="13.7"/>
    <n v="1.2699999999999999E-2"/>
    <n v="0"/>
    <m/>
    <m/>
    <m/>
    <m/>
    <m/>
    <m/>
    <m/>
    <m/>
    <m/>
    <s v="DEER:Res:HVAC_Eff_AC"/>
    <s v="Annual"/>
    <n v="20"/>
    <m/>
  </r>
  <r>
    <x v="0"/>
    <x v="0"/>
    <s v="D20v0"/>
    <d v="2019-01-03T09:30:18"/>
    <x v="1"/>
    <x v="1"/>
    <x v="1"/>
    <x v="8"/>
    <x v="3"/>
    <x v="1"/>
    <n v="1.28"/>
    <n v="1210"/>
    <s v="None"/>
    <n v="0.76300000000000001"/>
    <n v="0"/>
    <n v="0.88300000000000001"/>
    <m/>
    <m/>
    <m/>
    <m/>
    <m/>
    <m/>
    <m/>
    <m/>
    <m/>
    <s v="DEER:Res:HVAC_Eff_AC"/>
    <s v="Annual"/>
    <n v="20"/>
    <m/>
  </r>
  <r>
    <x v="0"/>
    <x v="0"/>
    <s v="D20v0"/>
    <d v="2019-01-03T09:30:18"/>
    <x v="1"/>
    <x v="1"/>
    <x v="1"/>
    <x v="8"/>
    <x v="0"/>
    <x v="0"/>
    <n v="1.28"/>
    <n v="1210"/>
    <s v="None"/>
    <n v="2.91"/>
    <n v="4.3E-3"/>
    <n v="0.85499999999999998"/>
    <m/>
    <m/>
    <m/>
    <m/>
    <m/>
    <m/>
    <m/>
    <m/>
    <m/>
    <s v="DEER:Res:HVAC_Eff_AC"/>
    <s v="Annual"/>
    <n v="20"/>
    <m/>
  </r>
  <r>
    <x v="0"/>
    <x v="0"/>
    <s v="D20v0"/>
    <d v="2019-01-03T09:30:18"/>
    <x v="1"/>
    <x v="1"/>
    <x v="1"/>
    <x v="9"/>
    <x v="1"/>
    <x v="1"/>
    <n v="1.19"/>
    <n v="1210"/>
    <s v="None"/>
    <n v="10.199999999999999"/>
    <n v="1.01E-2"/>
    <n v="0.78200000000000003"/>
    <m/>
    <m/>
    <m/>
    <m/>
    <m/>
    <m/>
    <m/>
    <m/>
    <m/>
    <s v="DEER:Res:HVAC_Eff_AC"/>
    <s v="Annual"/>
    <n v="20"/>
    <m/>
  </r>
  <r>
    <x v="0"/>
    <x v="0"/>
    <s v="D20v0"/>
    <d v="2019-01-03T09:30:18"/>
    <x v="1"/>
    <x v="1"/>
    <x v="1"/>
    <x v="9"/>
    <x v="2"/>
    <x v="1"/>
    <n v="1.19"/>
    <n v="1210"/>
    <s v="None"/>
    <n v="16.5"/>
    <n v="1.0500000000000001E-2"/>
    <n v="0"/>
    <m/>
    <m/>
    <m/>
    <m/>
    <m/>
    <m/>
    <m/>
    <m/>
    <m/>
    <s v="DEER:Res:HVAC_Eff_AC"/>
    <s v="Annual"/>
    <n v="20"/>
    <m/>
  </r>
  <r>
    <x v="0"/>
    <x v="0"/>
    <s v="D20v0"/>
    <d v="2019-01-03T09:30:18"/>
    <x v="1"/>
    <x v="1"/>
    <x v="1"/>
    <x v="9"/>
    <x v="3"/>
    <x v="1"/>
    <n v="1.19"/>
    <n v="1210"/>
    <s v="None"/>
    <n v="0.67500000000000004"/>
    <n v="0"/>
    <n v="0.754"/>
    <m/>
    <m/>
    <m/>
    <m/>
    <m/>
    <m/>
    <m/>
    <m/>
    <m/>
    <s v="DEER:Res:HVAC_Eff_AC"/>
    <s v="Annual"/>
    <n v="20"/>
    <m/>
  </r>
  <r>
    <x v="0"/>
    <x v="0"/>
    <s v="D20v0"/>
    <d v="2019-01-03T09:30:18"/>
    <x v="1"/>
    <x v="1"/>
    <x v="1"/>
    <x v="9"/>
    <x v="0"/>
    <x v="0"/>
    <n v="1.19"/>
    <n v="1210"/>
    <s v="None"/>
    <n v="6.37"/>
    <n v="5.5900000000000004E-3"/>
    <n v="0.71499999999999997"/>
    <m/>
    <m/>
    <m/>
    <m/>
    <m/>
    <m/>
    <m/>
    <m/>
    <m/>
    <s v="DEER:Res:HVAC_Eff_AC"/>
    <s v="Annual"/>
    <n v="20"/>
    <m/>
  </r>
  <r>
    <x v="0"/>
    <x v="0"/>
    <s v="D20v0"/>
    <d v="2019-01-03T09:30:18"/>
    <x v="1"/>
    <x v="1"/>
    <x v="1"/>
    <x v="10"/>
    <x v="1"/>
    <x v="1"/>
    <n v="1"/>
    <n v="1130"/>
    <s v="None"/>
    <n v="12.4"/>
    <n v="1.5100000000000001E-2"/>
    <n v="1.26"/>
    <m/>
    <m/>
    <m/>
    <m/>
    <m/>
    <m/>
    <m/>
    <m/>
    <m/>
    <s v="DEER:Res:HVAC_Eff_AC"/>
    <s v="Annual"/>
    <n v="20"/>
    <m/>
  </r>
  <r>
    <x v="0"/>
    <x v="0"/>
    <s v="D20v0"/>
    <d v="2019-01-03T09:30:18"/>
    <x v="1"/>
    <x v="1"/>
    <x v="1"/>
    <x v="10"/>
    <x v="2"/>
    <x v="1"/>
    <n v="1"/>
    <n v="1130"/>
    <s v="None"/>
    <n v="22.3"/>
    <n v="1.54E-2"/>
    <n v="0"/>
    <m/>
    <m/>
    <m/>
    <m/>
    <m/>
    <m/>
    <m/>
    <m/>
    <m/>
    <s v="DEER:Res:HVAC_Eff_AC"/>
    <s v="Annual"/>
    <n v="20"/>
    <m/>
  </r>
  <r>
    <x v="0"/>
    <x v="0"/>
    <s v="D20v0"/>
    <d v="2019-01-03T09:30:18"/>
    <x v="1"/>
    <x v="1"/>
    <x v="1"/>
    <x v="10"/>
    <x v="3"/>
    <x v="1"/>
    <n v="1"/>
    <n v="1130"/>
    <s v="None"/>
    <n v="1.1599999999999999"/>
    <n v="0"/>
    <n v="1.2"/>
    <m/>
    <m/>
    <m/>
    <m/>
    <m/>
    <m/>
    <m/>
    <m/>
    <m/>
    <s v="DEER:Res:HVAC_Eff_AC"/>
    <s v="Annual"/>
    <n v="20"/>
    <m/>
  </r>
  <r>
    <x v="0"/>
    <x v="0"/>
    <s v="D20v0"/>
    <d v="2019-01-03T09:30:18"/>
    <x v="1"/>
    <x v="1"/>
    <x v="1"/>
    <x v="10"/>
    <x v="0"/>
    <x v="0"/>
    <n v="1"/>
    <n v="1130"/>
    <s v="None"/>
    <n v="11.1"/>
    <n v="1.21E-2"/>
    <n v="1.1200000000000001"/>
    <m/>
    <m/>
    <m/>
    <m/>
    <m/>
    <m/>
    <m/>
    <m/>
    <m/>
    <s v="DEER:Res:HVAC_Eff_AC"/>
    <s v="Annual"/>
    <n v="20"/>
    <m/>
  </r>
  <r>
    <x v="0"/>
    <x v="0"/>
    <s v="D20v0"/>
    <d v="2019-01-03T09:30:18"/>
    <x v="1"/>
    <x v="1"/>
    <x v="1"/>
    <x v="11"/>
    <x v="1"/>
    <x v="1"/>
    <n v="1"/>
    <n v="1070"/>
    <s v="None"/>
    <n v="10.7"/>
    <n v="1.6299999999999999E-2"/>
    <n v="0.83"/>
    <m/>
    <m/>
    <m/>
    <m/>
    <m/>
    <m/>
    <m/>
    <m/>
    <m/>
    <s v="DEER:Res:HVAC_Eff_AC"/>
    <s v="Annual"/>
    <n v="20"/>
    <m/>
  </r>
  <r>
    <x v="0"/>
    <x v="0"/>
    <s v="D20v0"/>
    <d v="2019-01-03T09:30:18"/>
    <x v="1"/>
    <x v="1"/>
    <x v="1"/>
    <x v="11"/>
    <x v="2"/>
    <x v="1"/>
    <n v="1"/>
    <n v="1070"/>
    <s v="None"/>
    <n v="18"/>
    <n v="1.66E-2"/>
    <n v="0"/>
    <m/>
    <m/>
    <m/>
    <m/>
    <m/>
    <m/>
    <m/>
    <m/>
    <m/>
    <s v="DEER:Res:HVAC_Eff_AC"/>
    <s v="Annual"/>
    <n v="20"/>
    <m/>
  </r>
  <r>
    <x v="0"/>
    <x v="0"/>
    <s v="D20v0"/>
    <d v="2019-01-03T09:30:18"/>
    <x v="1"/>
    <x v="1"/>
    <x v="1"/>
    <x v="11"/>
    <x v="3"/>
    <x v="1"/>
    <n v="1"/>
    <n v="1070"/>
    <s v="None"/>
    <n v="0.76800000000000002"/>
    <n v="0"/>
    <n v="0.79500000000000004"/>
    <m/>
    <m/>
    <m/>
    <m/>
    <m/>
    <m/>
    <m/>
    <m/>
    <m/>
    <s v="DEER:Res:HVAC_Eff_AC"/>
    <s v="Annual"/>
    <n v="20"/>
    <m/>
  </r>
  <r>
    <x v="0"/>
    <x v="0"/>
    <s v="D20v0"/>
    <d v="2019-01-03T09:30:18"/>
    <x v="1"/>
    <x v="1"/>
    <x v="1"/>
    <x v="11"/>
    <x v="0"/>
    <x v="0"/>
    <n v="1"/>
    <n v="1070"/>
    <s v="None"/>
    <n v="10.7"/>
    <n v="1.49E-2"/>
    <n v="0.73199999999999998"/>
    <m/>
    <m/>
    <m/>
    <m/>
    <m/>
    <m/>
    <m/>
    <m/>
    <m/>
    <s v="DEER:Res:HVAC_Eff_AC"/>
    <s v="Annual"/>
    <n v="20"/>
    <m/>
  </r>
  <r>
    <x v="0"/>
    <x v="0"/>
    <s v="D20v0"/>
    <d v="2019-01-03T09:30:18"/>
    <x v="1"/>
    <x v="1"/>
    <x v="1"/>
    <x v="4"/>
    <x v="1"/>
    <x v="1"/>
    <n v="1"/>
    <n v="1070"/>
    <s v="None"/>
    <n v="23.9"/>
    <n v="1.9099999999999999E-2"/>
    <n v="1.79"/>
    <m/>
    <m/>
    <m/>
    <m/>
    <m/>
    <m/>
    <m/>
    <m/>
    <m/>
    <s v="DEER:Res:HVAC_Eff_AC"/>
    <s v="Annual"/>
    <n v="20"/>
    <m/>
  </r>
  <r>
    <x v="0"/>
    <x v="0"/>
    <s v="D20v0"/>
    <d v="2019-01-03T09:30:18"/>
    <x v="1"/>
    <x v="1"/>
    <x v="1"/>
    <x v="4"/>
    <x v="2"/>
    <x v="1"/>
    <n v="1"/>
    <n v="1070"/>
    <s v="None"/>
    <n v="41.6"/>
    <n v="1.9900000000000001E-2"/>
    <n v="0"/>
    <m/>
    <m/>
    <m/>
    <m/>
    <m/>
    <m/>
    <m/>
    <m/>
    <m/>
    <s v="DEER:Res:HVAC_Eff_AC"/>
    <s v="Annual"/>
    <n v="20"/>
    <m/>
  </r>
  <r>
    <x v="0"/>
    <x v="0"/>
    <s v="D20v0"/>
    <d v="2019-01-03T09:30:18"/>
    <x v="1"/>
    <x v="1"/>
    <x v="1"/>
    <x v="4"/>
    <x v="3"/>
    <x v="1"/>
    <n v="1"/>
    <n v="1070"/>
    <s v="None"/>
    <n v="1.64"/>
    <n v="0"/>
    <n v="1.7"/>
    <m/>
    <m/>
    <m/>
    <m/>
    <m/>
    <m/>
    <m/>
    <m/>
    <m/>
    <s v="DEER:Res:HVAC_Eff_AC"/>
    <s v="Annual"/>
    <n v="20"/>
    <m/>
  </r>
  <r>
    <x v="0"/>
    <x v="0"/>
    <s v="D20v0"/>
    <d v="2019-01-03T09:30:18"/>
    <x v="1"/>
    <x v="1"/>
    <x v="1"/>
    <x v="4"/>
    <x v="0"/>
    <x v="0"/>
    <n v="1"/>
    <n v="1070"/>
    <s v="None"/>
    <n v="24"/>
    <n v="1.7600000000000001E-2"/>
    <n v="1.58"/>
    <m/>
    <m/>
    <m/>
    <m/>
    <m/>
    <m/>
    <m/>
    <m/>
    <m/>
    <s v="DEER:Res:HVAC_Eff_AC"/>
    <s v="Annual"/>
    <n v="20"/>
    <m/>
  </r>
  <r>
    <x v="0"/>
    <x v="0"/>
    <s v="D20v0"/>
    <d v="2019-01-03T09:30:18"/>
    <x v="1"/>
    <x v="1"/>
    <x v="1"/>
    <x v="12"/>
    <x v="1"/>
    <x v="1"/>
    <n v="1.07"/>
    <n v="1090"/>
    <s v="None"/>
    <n v="36.700000000000003"/>
    <n v="2.1700000000000001E-2"/>
    <n v="2.54"/>
    <m/>
    <m/>
    <m/>
    <m/>
    <m/>
    <m/>
    <m/>
    <m/>
    <m/>
    <s v="DEER:Res:HVAC_Eff_AC"/>
    <s v="Annual"/>
    <n v="20"/>
    <m/>
  </r>
  <r>
    <x v="0"/>
    <x v="0"/>
    <s v="D20v0"/>
    <d v="2019-01-03T09:30:18"/>
    <x v="1"/>
    <x v="1"/>
    <x v="1"/>
    <x v="12"/>
    <x v="2"/>
    <x v="1"/>
    <n v="1.07"/>
    <n v="1090"/>
    <s v="None"/>
    <n v="66.900000000000006"/>
    <n v="2.3199999999999998E-2"/>
    <n v="0"/>
    <m/>
    <m/>
    <m/>
    <m/>
    <m/>
    <m/>
    <m/>
    <m/>
    <m/>
    <s v="DEER:Res:HVAC_Eff_AC"/>
    <s v="Annual"/>
    <n v="20"/>
    <m/>
  </r>
  <r>
    <x v="0"/>
    <x v="0"/>
    <s v="D20v0"/>
    <d v="2019-01-03T09:30:18"/>
    <x v="1"/>
    <x v="1"/>
    <x v="1"/>
    <x v="12"/>
    <x v="3"/>
    <x v="1"/>
    <n v="1.07"/>
    <n v="1090"/>
    <s v="None"/>
    <n v="2.25"/>
    <n v="0"/>
    <n v="2.44"/>
    <m/>
    <m/>
    <m/>
    <m/>
    <m/>
    <m/>
    <m/>
    <m/>
    <m/>
    <s v="DEER:Res:HVAC_Eff_AC"/>
    <s v="Annual"/>
    <n v="20"/>
    <m/>
  </r>
  <r>
    <x v="0"/>
    <x v="0"/>
    <s v="D20v0"/>
    <d v="2019-01-03T09:30:18"/>
    <x v="1"/>
    <x v="1"/>
    <x v="1"/>
    <x v="12"/>
    <x v="0"/>
    <x v="0"/>
    <n v="1.07"/>
    <n v="1090"/>
    <s v="None"/>
    <n v="40.5"/>
    <n v="2.1899999999999999E-2"/>
    <n v="2.2200000000000002"/>
    <m/>
    <m/>
    <m/>
    <m/>
    <m/>
    <m/>
    <m/>
    <m/>
    <m/>
    <s v="DEER:Res:HVAC_Eff_AC"/>
    <s v="Annual"/>
    <n v="20"/>
    <m/>
  </r>
  <r>
    <x v="0"/>
    <x v="0"/>
    <s v="D20v0"/>
    <d v="2019-01-03T09:30:18"/>
    <x v="1"/>
    <x v="1"/>
    <x v="1"/>
    <x v="13"/>
    <x v="1"/>
    <x v="1"/>
    <n v="1.1599999999999999"/>
    <n v="1090"/>
    <s v="None"/>
    <n v="36.200000000000003"/>
    <n v="2.0299999999999999E-2"/>
    <n v="0.75700000000000001"/>
    <m/>
    <m/>
    <m/>
    <m/>
    <m/>
    <m/>
    <m/>
    <m/>
    <m/>
    <s v="DEER:Res:HVAC_Eff_AC"/>
    <s v="Annual"/>
    <n v="20"/>
    <m/>
  </r>
  <r>
    <x v="0"/>
    <x v="0"/>
    <s v="D20v0"/>
    <d v="2019-01-03T09:30:18"/>
    <x v="1"/>
    <x v="1"/>
    <x v="1"/>
    <x v="13"/>
    <x v="2"/>
    <x v="1"/>
    <n v="1.1599999999999999"/>
    <n v="1090"/>
    <s v="None"/>
    <n v="43.2"/>
    <n v="2.0899999999999998E-2"/>
    <n v="0"/>
    <m/>
    <m/>
    <m/>
    <m/>
    <m/>
    <m/>
    <m/>
    <m/>
    <m/>
    <s v="DEER:Res:HVAC_Eff_AC"/>
    <s v="Annual"/>
    <n v="20"/>
    <m/>
  </r>
  <r>
    <x v="0"/>
    <x v="0"/>
    <s v="D20v0"/>
    <d v="2019-01-03T09:30:18"/>
    <x v="1"/>
    <x v="1"/>
    <x v="1"/>
    <x v="13"/>
    <x v="3"/>
    <x v="1"/>
    <n v="1.1599999999999999"/>
    <n v="1090"/>
    <s v="None"/>
    <n v="0.66100000000000003"/>
    <n v="0"/>
    <n v="0.72799999999999998"/>
    <m/>
    <m/>
    <m/>
    <m/>
    <m/>
    <m/>
    <m/>
    <m/>
    <m/>
    <s v="DEER:Res:HVAC_Eff_AC"/>
    <s v="Annual"/>
    <n v="20"/>
    <m/>
  </r>
  <r>
    <x v="0"/>
    <x v="0"/>
    <s v="D20v0"/>
    <d v="2019-01-03T09:30:18"/>
    <x v="1"/>
    <x v="1"/>
    <x v="1"/>
    <x v="13"/>
    <x v="0"/>
    <x v="0"/>
    <n v="1.1599999999999999"/>
    <n v="1090"/>
    <s v="None"/>
    <n v="36.700000000000003"/>
    <n v="2.0199999999999999E-2"/>
    <n v="0.66200000000000003"/>
    <m/>
    <m/>
    <m/>
    <m/>
    <m/>
    <m/>
    <m/>
    <m/>
    <m/>
    <s v="DEER:Res:HVAC_Eff_AC"/>
    <s v="Annual"/>
    <n v="20"/>
    <m/>
  </r>
  <r>
    <x v="0"/>
    <x v="0"/>
    <s v="D20v0"/>
    <d v="2019-01-03T09:30:18"/>
    <x v="1"/>
    <x v="1"/>
    <x v="1"/>
    <x v="5"/>
    <x v="1"/>
    <x v="1"/>
    <n v="1"/>
    <n v="999"/>
    <s v="None"/>
    <n v="19.100000000000001"/>
    <n v="1.7999999999999999E-2"/>
    <n v="4.4800000000000004"/>
    <m/>
    <m/>
    <m/>
    <m/>
    <m/>
    <m/>
    <m/>
    <m/>
    <m/>
    <s v="DEER:Res:HVAC_Eff_AC"/>
    <s v="Annual"/>
    <n v="20"/>
    <m/>
  </r>
  <r>
    <x v="0"/>
    <x v="0"/>
    <s v="D20v0"/>
    <d v="2019-01-03T09:30:18"/>
    <x v="1"/>
    <x v="1"/>
    <x v="1"/>
    <x v="5"/>
    <x v="2"/>
    <x v="1"/>
    <n v="1"/>
    <n v="999"/>
    <s v="None"/>
    <n v="86.1"/>
    <n v="1.9300000000000001E-2"/>
    <n v="0"/>
    <m/>
    <m/>
    <m/>
    <m/>
    <m/>
    <m/>
    <m/>
    <m/>
    <m/>
    <s v="DEER:Res:HVAC_Eff_AC"/>
    <s v="Annual"/>
    <n v="20"/>
    <m/>
  </r>
  <r>
    <x v="0"/>
    <x v="0"/>
    <s v="D20v0"/>
    <d v="2019-01-03T09:30:18"/>
    <x v="1"/>
    <x v="1"/>
    <x v="1"/>
    <x v="5"/>
    <x v="3"/>
    <x v="1"/>
    <n v="1"/>
    <n v="999"/>
    <s v="None"/>
    <n v="4.03"/>
    <n v="0"/>
    <n v="4.26"/>
    <m/>
    <m/>
    <m/>
    <m/>
    <m/>
    <m/>
    <m/>
    <m/>
    <m/>
    <s v="DEER:Res:HVAC_Eff_AC"/>
    <s v="Annual"/>
    <n v="20"/>
    <m/>
  </r>
  <r>
    <x v="0"/>
    <x v="0"/>
    <s v="D20v0"/>
    <d v="2019-01-03T09:30:18"/>
    <x v="1"/>
    <x v="1"/>
    <x v="1"/>
    <x v="5"/>
    <x v="0"/>
    <x v="0"/>
    <n v="1"/>
    <n v="999"/>
    <s v="None"/>
    <n v="22.2"/>
    <n v="1.41E-2"/>
    <n v="3.99"/>
    <m/>
    <m/>
    <m/>
    <m/>
    <m/>
    <m/>
    <m/>
    <m/>
    <m/>
    <s v="DEER:Res:HVAC_Eff_AC"/>
    <s v="Annual"/>
    <n v="20"/>
    <m/>
  </r>
  <r>
    <x v="0"/>
    <x v="0"/>
    <s v="D20v0"/>
    <d v="2019-01-03T09:30:18"/>
    <x v="1"/>
    <x v="1"/>
    <x v="1"/>
    <x v="6"/>
    <x v="1"/>
    <x v="1"/>
    <n v="1.1499999999999999"/>
    <n v="1180"/>
    <s v="None"/>
    <n v="9.52"/>
    <n v="1.2200000000000001E-2"/>
    <n v="0.98299999999999998"/>
    <m/>
    <m/>
    <m/>
    <m/>
    <m/>
    <m/>
    <m/>
    <m/>
    <m/>
    <s v="DEER:Res:HVAC_Eff_AC"/>
    <s v="Annual"/>
    <n v="20"/>
    <m/>
  </r>
  <r>
    <x v="0"/>
    <x v="0"/>
    <s v="D20v0"/>
    <d v="2019-01-03T09:30:18"/>
    <x v="1"/>
    <x v="1"/>
    <x v="1"/>
    <x v="6"/>
    <x v="2"/>
    <x v="1"/>
    <n v="1.1499999999999999"/>
    <n v="1180"/>
    <s v="None"/>
    <n v="17.600000000000001"/>
    <n v="1.2800000000000001E-2"/>
    <n v="0"/>
    <m/>
    <m/>
    <m/>
    <m/>
    <m/>
    <m/>
    <m/>
    <m/>
    <m/>
    <s v="DEER:Res:HVAC_Eff_AC"/>
    <s v="Annual"/>
    <n v="20"/>
    <m/>
  </r>
  <r>
    <x v="0"/>
    <x v="0"/>
    <s v="D20v0"/>
    <d v="2019-01-03T09:30:18"/>
    <x v="1"/>
    <x v="1"/>
    <x v="1"/>
    <x v="6"/>
    <x v="3"/>
    <x v="1"/>
    <n v="1.1499999999999999"/>
    <n v="1180"/>
    <s v="None"/>
    <n v="0.86099999999999999"/>
    <n v="0"/>
    <n v="0.94"/>
    <m/>
    <m/>
    <m/>
    <m/>
    <m/>
    <m/>
    <m/>
    <m/>
    <m/>
    <s v="DEER:Res:HVAC_Eff_AC"/>
    <s v="Annual"/>
    <n v="20"/>
    <m/>
  </r>
  <r>
    <x v="0"/>
    <x v="0"/>
    <s v="D20v0"/>
    <d v="2019-01-03T09:30:18"/>
    <x v="1"/>
    <x v="1"/>
    <x v="1"/>
    <x v="6"/>
    <x v="0"/>
    <x v="0"/>
    <n v="1.1499999999999999"/>
    <n v="1180"/>
    <s v="None"/>
    <n v="6.94"/>
    <n v="7.4099999999999999E-3"/>
    <n v="0.89200000000000002"/>
    <m/>
    <m/>
    <m/>
    <m/>
    <m/>
    <m/>
    <m/>
    <m/>
    <m/>
    <s v="DEER:Res:HVAC_Eff_AC"/>
    <s v="Annual"/>
    <n v="20"/>
    <m/>
  </r>
  <r>
    <x v="0"/>
    <x v="0"/>
    <s v="D20v0"/>
    <d v="2019-01-03T09:30:18"/>
    <x v="1"/>
    <x v="2"/>
    <x v="1"/>
    <x v="1"/>
    <x v="1"/>
    <x v="1"/>
    <n v="3.5"/>
    <n v="2260"/>
    <s v="None"/>
    <n v="10.1"/>
    <n v="2.1999999999999999E-2"/>
    <n v="8.92"/>
    <m/>
    <m/>
    <m/>
    <m/>
    <m/>
    <m/>
    <m/>
    <m/>
    <m/>
    <s v="DEER:Res:HVAC_Eff_AC"/>
    <s v="Annual"/>
    <n v="20"/>
    <m/>
  </r>
  <r>
    <x v="0"/>
    <x v="0"/>
    <s v="D20v0"/>
    <d v="2019-01-03T09:30:18"/>
    <x v="1"/>
    <x v="2"/>
    <x v="1"/>
    <x v="1"/>
    <x v="2"/>
    <x v="1"/>
    <n v="3.5"/>
    <n v="2260"/>
    <s v="None"/>
    <n v="90.4"/>
    <n v="2.1000000000000001E-2"/>
    <n v="0"/>
    <m/>
    <m/>
    <m/>
    <m/>
    <m/>
    <m/>
    <m/>
    <m/>
    <m/>
    <s v="DEER:Res:HVAC_Eff_AC"/>
    <s v="Annual"/>
    <n v="20"/>
    <m/>
  </r>
  <r>
    <x v="0"/>
    <x v="0"/>
    <s v="D20v0"/>
    <d v="2019-01-03T09:30:18"/>
    <x v="1"/>
    <x v="2"/>
    <x v="1"/>
    <x v="1"/>
    <x v="3"/>
    <x v="1"/>
    <n v="3.5"/>
    <n v="2260"/>
    <s v="None"/>
    <n v="5.5"/>
    <n v="0"/>
    <n v="8.65"/>
    <m/>
    <m/>
    <m/>
    <m/>
    <m/>
    <m/>
    <m/>
    <m/>
    <m/>
    <s v="DEER:Res:HVAC_Eff_AC"/>
    <s v="Annual"/>
    <n v="20"/>
    <m/>
  </r>
  <r>
    <x v="0"/>
    <x v="0"/>
    <s v="D20v0"/>
    <d v="2019-01-03T09:30:18"/>
    <x v="1"/>
    <x v="2"/>
    <x v="1"/>
    <x v="1"/>
    <x v="0"/>
    <x v="0"/>
    <n v="3.5"/>
    <n v="2260"/>
    <s v="None"/>
    <n v="9.6999999999999993"/>
    <n v="8.9999999999999993E-3"/>
    <n v="8.56"/>
    <m/>
    <m/>
    <m/>
    <m/>
    <m/>
    <m/>
    <m/>
    <m/>
    <m/>
    <s v="DEER:Res:HVAC_Eff_AC"/>
    <s v="Annual"/>
    <n v="20"/>
    <m/>
  </r>
  <r>
    <x v="0"/>
    <x v="0"/>
    <s v="D20v0"/>
    <d v="2019-01-03T09:30:18"/>
    <x v="1"/>
    <x v="2"/>
    <x v="1"/>
    <x v="8"/>
    <x v="1"/>
    <x v="1"/>
    <n v="3"/>
    <n v="1800"/>
    <s v="None"/>
    <n v="36.5"/>
    <n v="4.2000000000000003E-2"/>
    <n v="2.62"/>
    <m/>
    <m/>
    <m/>
    <m/>
    <m/>
    <m/>
    <m/>
    <m/>
    <m/>
    <s v="DEER:Res:HVAC_Eff_AC"/>
    <s v="Annual"/>
    <n v="20"/>
    <m/>
  </r>
  <r>
    <x v="0"/>
    <x v="0"/>
    <s v="D20v0"/>
    <d v="2019-01-03T09:30:18"/>
    <x v="1"/>
    <x v="2"/>
    <x v="1"/>
    <x v="8"/>
    <x v="2"/>
    <x v="1"/>
    <n v="3"/>
    <n v="1800"/>
    <s v="None"/>
    <n v="59.9"/>
    <n v="4.4999999999999998E-2"/>
    <n v="0"/>
    <m/>
    <m/>
    <m/>
    <m/>
    <m/>
    <m/>
    <m/>
    <m/>
    <m/>
    <s v="DEER:Res:HVAC_Eff_AC"/>
    <s v="Annual"/>
    <n v="20"/>
    <m/>
  </r>
  <r>
    <x v="0"/>
    <x v="0"/>
    <s v="D20v0"/>
    <d v="2019-01-03T09:30:18"/>
    <x v="1"/>
    <x v="2"/>
    <x v="1"/>
    <x v="8"/>
    <x v="3"/>
    <x v="1"/>
    <n v="3"/>
    <n v="1800"/>
    <s v="None"/>
    <n v="1.6"/>
    <n v="0"/>
    <n v="2.4900000000000002"/>
    <m/>
    <m/>
    <m/>
    <m/>
    <m/>
    <m/>
    <m/>
    <m/>
    <m/>
    <s v="DEER:Res:HVAC_Eff_AC"/>
    <s v="Annual"/>
    <n v="20"/>
    <m/>
  </r>
  <r>
    <x v="0"/>
    <x v="0"/>
    <s v="D20v0"/>
    <d v="2019-01-03T09:30:18"/>
    <x v="1"/>
    <x v="2"/>
    <x v="1"/>
    <x v="8"/>
    <x v="0"/>
    <x v="0"/>
    <n v="3"/>
    <n v="1800"/>
    <s v="None"/>
    <n v="13.1"/>
    <n v="1.4999999999999999E-2"/>
    <n v="2.46"/>
    <m/>
    <m/>
    <m/>
    <m/>
    <m/>
    <m/>
    <m/>
    <m/>
    <m/>
    <s v="DEER:Res:HVAC_Eff_AC"/>
    <s v="Annual"/>
    <n v="20"/>
    <m/>
  </r>
  <r>
    <x v="0"/>
    <x v="0"/>
    <s v="D20v0"/>
    <d v="2019-01-03T09:30:18"/>
    <x v="1"/>
    <x v="2"/>
    <x v="1"/>
    <x v="9"/>
    <x v="1"/>
    <x v="1"/>
    <n v="2.5"/>
    <n v="1730"/>
    <s v="None"/>
    <n v="37.1"/>
    <n v="3.5000000000000003E-2"/>
    <n v="1.8"/>
    <m/>
    <m/>
    <m/>
    <m/>
    <m/>
    <m/>
    <m/>
    <m/>
    <m/>
    <s v="DEER:Res:HVAC_Eff_AC"/>
    <s v="Annual"/>
    <n v="20"/>
    <m/>
  </r>
  <r>
    <x v="0"/>
    <x v="0"/>
    <s v="D20v0"/>
    <d v="2019-01-03T09:30:18"/>
    <x v="1"/>
    <x v="2"/>
    <x v="1"/>
    <x v="9"/>
    <x v="2"/>
    <x v="1"/>
    <n v="2.5"/>
    <n v="1730"/>
    <s v="None"/>
    <n v="52.6"/>
    <n v="3.6999999999999998E-2"/>
    <n v="0"/>
    <m/>
    <m/>
    <m/>
    <m/>
    <m/>
    <m/>
    <m/>
    <m/>
    <m/>
    <s v="DEER:Res:HVAC_Eff_AC"/>
    <s v="Annual"/>
    <n v="20"/>
    <m/>
  </r>
  <r>
    <x v="0"/>
    <x v="0"/>
    <s v="D20v0"/>
    <d v="2019-01-03T09:30:18"/>
    <x v="1"/>
    <x v="2"/>
    <x v="1"/>
    <x v="9"/>
    <x v="3"/>
    <x v="1"/>
    <n v="2.5"/>
    <n v="1730"/>
    <s v="None"/>
    <n v="1.2"/>
    <n v="0"/>
    <n v="1.73"/>
    <m/>
    <m/>
    <m/>
    <m/>
    <m/>
    <m/>
    <m/>
    <m/>
    <m/>
    <s v="DEER:Res:HVAC_Eff_AC"/>
    <s v="Annual"/>
    <n v="20"/>
    <m/>
  </r>
  <r>
    <x v="0"/>
    <x v="0"/>
    <s v="D20v0"/>
    <d v="2019-01-03T09:30:18"/>
    <x v="1"/>
    <x v="2"/>
    <x v="1"/>
    <x v="9"/>
    <x v="0"/>
    <x v="0"/>
    <n v="2.5"/>
    <n v="1730"/>
    <s v="None"/>
    <n v="24.1"/>
    <n v="0.02"/>
    <n v="1.69"/>
    <m/>
    <m/>
    <m/>
    <m/>
    <m/>
    <m/>
    <m/>
    <m/>
    <m/>
    <s v="DEER:Res:HVAC_Eff_AC"/>
    <s v="Annual"/>
    <n v="20"/>
    <m/>
  </r>
  <r>
    <x v="0"/>
    <x v="0"/>
    <s v="D20v0"/>
    <d v="2019-01-03T09:30:18"/>
    <x v="1"/>
    <x v="2"/>
    <x v="1"/>
    <x v="10"/>
    <x v="1"/>
    <x v="1"/>
    <n v="2.4"/>
    <n v="1740"/>
    <s v="None"/>
    <n v="48.8"/>
    <n v="5.7000000000000002E-2"/>
    <n v="3.49"/>
    <m/>
    <m/>
    <m/>
    <m/>
    <m/>
    <m/>
    <m/>
    <m/>
    <m/>
    <s v="DEER:Res:HVAC_Eff_AC"/>
    <s v="Annual"/>
    <n v="20"/>
    <m/>
  </r>
  <r>
    <x v="0"/>
    <x v="0"/>
    <s v="D20v0"/>
    <d v="2019-01-03T09:30:18"/>
    <x v="1"/>
    <x v="2"/>
    <x v="1"/>
    <x v="10"/>
    <x v="2"/>
    <x v="1"/>
    <n v="2.4"/>
    <n v="1740"/>
    <s v="None"/>
    <n v="78"/>
    <n v="5.8999999999999997E-2"/>
    <n v="0"/>
    <m/>
    <m/>
    <m/>
    <m/>
    <m/>
    <m/>
    <m/>
    <m/>
    <m/>
    <s v="DEER:Res:HVAC_Eff_AC"/>
    <s v="Annual"/>
    <n v="20"/>
    <m/>
  </r>
  <r>
    <x v="0"/>
    <x v="0"/>
    <s v="D20v0"/>
    <d v="2019-01-03T09:30:18"/>
    <x v="1"/>
    <x v="2"/>
    <x v="1"/>
    <x v="10"/>
    <x v="3"/>
    <x v="1"/>
    <n v="2.4"/>
    <n v="1740"/>
    <s v="None"/>
    <n v="2.2999999999999998"/>
    <n v="0"/>
    <n v="3.35"/>
    <m/>
    <m/>
    <m/>
    <m/>
    <m/>
    <m/>
    <m/>
    <m/>
    <m/>
    <s v="DEER:Res:HVAC_Eff_AC"/>
    <s v="Annual"/>
    <n v="20"/>
    <m/>
  </r>
  <r>
    <x v="0"/>
    <x v="0"/>
    <s v="D20v0"/>
    <d v="2019-01-03T09:30:18"/>
    <x v="1"/>
    <x v="2"/>
    <x v="1"/>
    <x v="10"/>
    <x v="0"/>
    <x v="0"/>
    <n v="2.4"/>
    <n v="1740"/>
    <s v="None"/>
    <n v="42.4"/>
    <n v="4.7E-2"/>
    <n v="3.25"/>
    <m/>
    <m/>
    <m/>
    <m/>
    <m/>
    <m/>
    <m/>
    <m/>
    <m/>
    <s v="DEER:Res:HVAC_Eff_AC"/>
    <s v="Annual"/>
    <n v="20"/>
    <m/>
  </r>
  <r>
    <x v="0"/>
    <x v="0"/>
    <s v="D20v0"/>
    <d v="2019-01-03T09:30:18"/>
    <x v="1"/>
    <x v="2"/>
    <x v="1"/>
    <x v="11"/>
    <x v="1"/>
    <x v="1"/>
    <n v="2.5"/>
    <n v="1930"/>
    <s v="None"/>
    <n v="71.7"/>
    <n v="9.2999999999999999E-2"/>
    <n v="8.11"/>
    <m/>
    <m/>
    <m/>
    <m/>
    <m/>
    <m/>
    <m/>
    <m/>
    <m/>
    <s v="DEER:Res:HVAC_Eff_AC"/>
    <s v="Annual"/>
    <n v="20"/>
    <m/>
  </r>
  <r>
    <x v="0"/>
    <x v="0"/>
    <s v="D20v0"/>
    <d v="2019-01-03T09:30:18"/>
    <x v="1"/>
    <x v="2"/>
    <x v="1"/>
    <x v="11"/>
    <x v="2"/>
    <x v="1"/>
    <n v="2.5"/>
    <n v="1930"/>
    <s v="None"/>
    <n v="156"/>
    <n v="9.1999999999999998E-2"/>
    <n v="0"/>
    <m/>
    <m/>
    <m/>
    <m/>
    <m/>
    <m/>
    <m/>
    <m/>
    <m/>
    <s v="DEER:Res:HVAC_Eff_AC"/>
    <s v="Annual"/>
    <n v="20"/>
    <m/>
  </r>
  <r>
    <x v="0"/>
    <x v="0"/>
    <s v="D20v0"/>
    <d v="2019-01-03T09:30:18"/>
    <x v="1"/>
    <x v="2"/>
    <x v="1"/>
    <x v="11"/>
    <x v="3"/>
    <x v="1"/>
    <n v="2.5"/>
    <n v="1930"/>
    <s v="None"/>
    <n v="5.4"/>
    <n v="0"/>
    <n v="7.91"/>
    <m/>
    <m/>
    <m/>
    <m/>
    <m/>
    <m/>
    <m/>
    <m/>
    <m/>
    <s v="DEER:Res:HVAC_Eff_AC"/>
    <s v="Annual"/>
    <n v="20"/>
    <m/>
  </r>
  <r>
    <x v="0"/>
    <x v="0"/>
    <s v="D20v0"/>
    <d v="2019-01-03T09:30:18"/>
    <x v="1"/>
    <x v="2"/>
    <x v="1"/>
    <x v="11"/>
    <x v="0"/>
    <x v="0"/>
    <n v="2.5"/>
    <n v="1930"/>
    <s v="None"/>
    <n v="72.8"/>
    <n v="8.8999999999999996E-2"/>
    <n v="7.68"/>
    <m/>
    <m/>
    <m/>
    <m/>
    <m/>
    <m/>
    <m/>
    <m/>
    <m/>
    <s v="DEER:Res:HVAC_Eff_AC"/>
    <s v="Annual"/>
    <n v="20"/>
    <m/>
  </r>
  <r>
    <x v="0"/>
    <x v="0"/>
    <s v="D20v0"/>
    <d v="2019-01-03T09:30:18"/>
    <x v="1"/>
    <x v="2"/>
    <x v="1"/>
    <x v="4"/>
    <x v="1"/>
    <x v="1"/>
    <n v="2.5"/>
    <n v="1920"/>
    <s v="None"/>
    <n v="80.400000000000006"/>
    <n v="7.5999999999999998E-2"/>
    <n v="8.1999999999999993"/>
    <m/>
    <m/>
    <m/>
    <m/>
    <m/>
    <m/>
    <m/>
    <m/>
    <m/>
    <s v="DEER:Res:HVAC_Eff_AC"/>
    <s v="Annual"/>
    <n v="20"/>
    <m/>
  </r>
  <r>
    <x v="0"/>
    <x v="0"/>
    <s v="D20v0"/>
    <d v="2019-01-03T09:30:18"/>
    <x v="1"/>
    <x v="2"/>
    <x v="1"/>
    <x v="4"/>
    <x v="2"/>
    <x v="1"/>
    <n v="2.5"/>
    <n v="1920"/>
    <s v="None"/>
    <n v="177"/>
    <n v="7.9000000000000001E-2"/>
    <n v="0"/>
    <m/>
    <m/>
    <m/>
    <m/>
    <m/>
    <m/>
    <m/>
    <m/>
    <m/>
    <s v="DEER:Res:HVAC_Eff_AC"/>
    <s v="Annual"/>
    <n v="20"/>
    <m/>
  </r>
  <r>
    <x v="0"/>
    <x v="0"/>
    <s v="D20v0"/>
    <d v="2019-01-03T09:30:18"/>
    <x v="1"/>
    <x v="2"/>
    <x v="1"/>
    <x v="4"/>
    <x v="3"/>
    <x v="1"/>
    <n v="2.5"/>
    <n v="1920"/>
    <s v="None"/>
    <n v="5.4"/>
    <n v="0"/>
    <n v="8.01"/>
    <m/>
    <m/>
    <m/>
    <m/>
    <m/>
    <m/>
    <m/>
    <m/>
    <m/>
    <s v="DEER:Res:HVAC_Eff_AC"/>
    <s v="Annual"/>
    <n v="20"/>
    <m/>
  </r>
  <r>
    <x v="0"/>
    <x v="0"/>
    <s v="D20v0"/>
    <d v="2019-01-03T09:30:18"/>
    <x v="1"/>
    <x v="2"/>
    <x v="1"/>
    <x v="4"/>
    <x v="0"/>
    <x v="0"/>
    <n v="2.5"/>
    <n v="1920"/>
    <s v="None"/>
    <n v="84.2"/>
    <n v="7.4999999999999997E-2"/>
    <n v="7.76"/>
    <m/>
    <m/>
    <m/>
    <m/>
    <m/>
    <m/>
    <m/>
    <m/>
    <m/>
    <s v="DEER:Res:HVAC_Eff_AC"/>
    <s v="Annual"/>
    <n v="20"/>
    <m/>
  </r>
  <r>
    <x v="0"/>
    <x v="0"/>
    <s v="D20v0"/>
    <d v="2019-01-03T09:30:18"/>
    <x v="1"/>
    <x v="2"/>
    <x v="1"/>
    <x v="12"/>
    <x v="1"/>
    <x v="1"/>
    <n v="3.2"/>
    <n v="2110"/>
    <s v="None"/>
    <n v="144"/>
    <n v="0.115"/>
    <n v="8.93"/>
    <m/>
    <m/>
    <m/>
    <m/>
    <m/>
    <m/>
    <m/>
    <m/>
    <m/>
    <s v="DEER:Res:HVAC_Eff_AC"/>
    <s v="Annual"/>
    <n v="20"/>
    <m/>
  </r>
  <r>
    <x v="0"/>
    <x v="0"/>
    <s v="D20v0"/>
    <d v="2019-01-03T09:30:18"/>
    <x v="1"/>
    <x v="2"/>
    <x v="1"/>
    <x v="12"/>
    <x v="2"/>
    <x v="1"/>
    <n v="3.2"/>
    <n v="2110"/>
    <s v="None"/>
    <n v="266"/>
    <n v="0.123"/>
    <n v="0"/>
    <m/>
    <m/>
    <m/>
    <m/>
    <m/>
    <m/>
    <m/>
    <m/>
    <m/>
    <s v="DEER:Res:HVAC_Eff_AC"/>
    <s v="Annual"/>
    <n v="20"/>
    <m/>
  </r>
  <r>
    <x v="0"/>
    <x v="0"/>
    <s v="D20v0"/>
    <d v="2019-01-03T09:30:18"/>
    <x v="1"/>
    <x v="2"/>
    <x v="1"/>
    <x v="12"/>
    <x v="3"/>
    <x v="1"/>
    <n v="3.2"/>
    <n v="2110"/>
    <s v="None"/>
    <n v="5.6"/>
    <n v="0"/>
    <n v="8.6300000000000008"/>
    <m/>
    <m/>
    <m/>
    <m/>
    <m/>
    <m/>
    <m/>
    <m/>
    <m/>
    <s v="DEER:Res:HVAC_Eff_AC"/>
    <s v="Annual"/>
    <n v="20"/>
    <m/>
  </r>
  <r>
    <x v="0"/>
    <x v="0"/>
    <s v="D20v0"/>
    <d v="2019-01-03T09:30:18"/>
    <x v="1"/>
    <x v="2"/>
    <x v="1"/>
    <x v="12"/>
    <x v="0"/>
    <x v="0"/>
    <n v="3.2"/>
    <n v="2110"/>
    <s v="None"/>
    <n v="145"/>
    <n v="0.111"/>
    <n v="8.43"/>
    <m/>
    <m/>
    <m/>
    <m/>
    <m/>
    <m/>
    <m/>
    <m/>
    <m/>
    <s v="DEER:Res:HVAC_Eff_AC"/>
    <s v="Annual"/>
    <n v="20"/>
    <m/>
  </r>
  <r>
    <x v="0"/>
    <x v="0"/>
    <s v="D20v0"/>
    <d v="2019-01-03T09:30:18"/>
    <x v="1"/>
    <x v="2"/>
    <x v="1"/>
    <x v="13"/>
    <x v="1"/>
    <x v="1"/>
    <n v="3.4"/>
    <n v="1820"/>
    <s v="None"/>
    <n v="195"/>
    <n v="0.10100000000000001"/>
    <n v="3.27"/>
    <m/>
    <m/>
    <m/>
    <m/>
    <m/>
    <m/>
    <m/>
    <m/>
    <m/>
    <s v="DEER:Res:HVAC_Eff_AC"/>
    <s v="Annual"/>
    <n v="20"/>
    <m/>
  </r>
  <r>
    <x v="0"/>
    <x v="0"/>
    <s v="D20v0"/>
    <d v="2019-01-03T09:30:18"/>
    <x v="1"/>
    <x v="2"/>
    <x v="1"/>
    <x v="13"/>
    <x v="2"/>
    <x v="1"/>
    <n v="3.4"/>
    <n v="1820"/>
    <s v="None"/>
    <n v="237"/>
    <n v="0.107"/>
    <n v="0"/>
    <m/>
    <m/>
    <m/>
    <m/>
    <m/>
    <m/>
    <m/>
    <m/>
    <m/>
    <s v="DEER:Res:HVAC_Eff_AC"/>
    <s v="Annual"/>
    <n v="20"/>
    <m/>
  </r>
  <r>
    <x v="0"/>
    <x v="0"/>
    <s v="D20v0"/>
    <d v="2019-01-03T09:30:18"/>
    <x v="1"/>
    <x v="2"/>
    <x v="1"/>
    <x v="13"/>
    <x v="3"/>
    <x v="1"/>
    <n v="3.4"/>
    <n v="1820"/>
    <s v="None"/>
    <n v="2"/>
    <n v="0"/>
    <n v="3.11"/>
    <m/>
    <m/>
    <m/>
    <m/>
    <m/>
    <m/>
    <m/>
    <m/>
    <m/>
    <s v="DEER:Res:HVAC_Eff_AC"/>
    <s v="Annual"/>
    <n v="20"/>
    <m/>
  </r>
  <r>
    <x v="0"/>
    <x v="0"/>
    <s v="D20v0"/>
    <d v="2019-01-03T09:30:18"/>
    <x v="1"/>
    <x v="2"/>
    <x v="1"/>
    <x v="13"/>
    <x v="0"/>
    <x v="0"/>
    <n v="3.4"/>
    <n v="1820"/>
    <s v="None"/>
    <n v="197"/>
    <n v="0.10100000000000001"/>
    <n v="3.03"/>
    <m/>
    <m/>
    <m/>
    <m/>
    <m/>
    <m/>
    <m/>
    <m/>
    <m/>
    <s v="DEER:Res:HVAC_Eff_AC"/>
    <s v="Annual"/>
    <n v="20"/>
    <m/>
  </r>
  <r>
    <x v="0"/>
    <x v="0"/>
    <s v="D20v0"/>
    <d v="2019-01-03T09:30:18"/>
    <x v="1"/>
    <x v="2"/>
    <x v="1"/>
    <x v="5"/>
    <x v="1"/>
    <x v="1"/>
    <n v="3.6"/>
    <n v="2220"/>
    <s v="None"/>
    <n v="24"/>
    <n v="0.03"/>
    <n v="7.51"/>
    <m/>
    <m/>
    <m/>
    <m/>
    <m/>
    <m/>
    <m/>
    <m/>
    <m/>
    <s v="DEER:Res:HVAC_Eff_AC"/>
    <s v="Annual"/>
    <n v="20"/>
    <m/>
  </r>
  <r>
    <x v="0"/>
    <x v="0"/>
    <s v="D20v0"/>
    <d v="2019-01-03T09:30:18"/>
    <x v="1"/>
    <x v="2"/>
    <x v="1"/>
    <x v="5"/>
    <x v="2"/>
    <x v="1"/>
    <n v="3.6"/>
    <n v="2220"/>
    <s v="None"/>
    <n v="129"/>
    <n v="3.1E-2"/>
    <n v="0"/>
    <m/>
    <m/>
    <m/>
    <m/>
    <m/>
    <m/>
    <m/>
    <m/>
    <m/>
    <s v="DEER:Res:HVAC_Eff_AC"/>
    <s v="Annual"/>
    <n v="20"/>
    <m/>
  </r>
  <r>
    <x v="0"/>
    <x v="0"/>
    <s v="D20v0"/>
    <d v="2019-01-03T09:30:18"/>
    <x v="1"/>
    <x v="2"/>
    <x v="1"/>
    <x v="5"/>
    <x v="3"/>
    <x v="1"/>
    <n v="3.6"/>
    <n v="2220"/>
    <s v="None"/>
    <n v="4.5"/>
    <n v="0"/>
    <n v="7.21"/>
    <m/>
    <m/>
    <m/>
    <m/>
    <m/>
    <m/>
    <m/>
    <m/>
    <m/>
    <s v="DEER:Res:HVAC_Eff_AC"/>
    <s v="Annual"/>
    <n v="20"/>
    <m/>
  </r>
  <r>
    <x v="0"/>
    <x v="0"/>
    <s v="D20v0"/>
    <d v="2019-01-03T09:30:18"/>
    <x v="1"/>
    <x v="2"/>
    <x v="1"/>
    <x v="5"/>
    <x v="0"/>
    <x v="0"/>
    <n v="3.6"/>
    <n v="2220"/>
    <s v="None"/>
    <n v="25.9"/>
    <n v="2.1999999999999999E-2"/>
    <n v="7.1"/>
    <m/>
    <m/>
    <m/>
    <m/>
    <m/>
    <m/>
    <m/>
    <m/>
    <m/>
    <s v="DEER:Res:HVAC_Eff_AC"/>
    <s v="Annual"/>
    <n v="20"/>
    <m/>
  </r>
  <r>
    <x v="0"/>
    <x v="0"/>
    <s v="D20v0"/>
    <d v="2019-01-03T09:30:18"/>
    <x v="1"/>
    <x v="2"/>
    <x v="1"/>
    <x v="6"/>
    <x v="1"/>
    <x v="1"/>
    <n v="2.6"/>
    <n v="1840"/>
    <s v="None"/>
    <n v="58.3"/>
    <n v="6.4000000000000001E-2"/>
    <n v="4.9000000000000004"/>
    <m/>
    <m/>
    <m/>
    <m/>
    <m/>
    <m/>
    <m/>
    <m/>
    <m/>
    <s v="DEER:Res:HVAC_Eff_AC"/>
    <s v="Annual"/>
    <n v="20"/>
    <m/>
  </r>
  <r>
    <x v="0"/>
    <x v="0"/>
    <s v="D20v0"/>
    <d v="2019-01-03T09:30:18"/>
    <x v="1"/>
    <x v="2"/>
    <x v="1"/>
    <x v="6"/>
    <x v="2"/>
    <x v="1"/>
    <n v="2.6"/>
    <n v="1840"/>
    <s v="None"/>
    <n v="109"/>
    <n v="6.6000000000000003E-2"/>
    <n v="0"/>
    <m/>
    <m/>
    <m/>
    <m/>
    <m/>
    <m/>
    <m/>
    <m/>
    <m/>
    <s v="DEER:Res:HVAC_Eff_AC"/>
    <s v="Annual"/>
    <n v="20"/>
    <m/>
  </r>
  <r>
    <x v="0"/>
    <x v="0"/>
    <s v="D20v0"/>
    <d v="2019-01-03T09:30:18"/>
    <x v="1"/>
    <x v="2"/>
    <x v="1"/>
    <x v="6"/>
    <x v="3"/>
    <x v="1"/>
    <n v="2.6"/>
    <n v="1840"/>
    <s v="None"/>
    <n v="3.2"/>
    <n v="0"/>
    <n v="4.74"/>
    <m/>
    <m/>
    <m/>
    <m/>
    <m/>
    <m/>
    <m/>
    <m/>
    <m/>
    <s v="DEER:Res:HVAC_Eff_AC"/>
    <s v="Annual"/>
    <n v="20"/>
    <m/>
  </r>
  <r>
    <x v="0"/>
    <x v="0"/>
    <s v="D20v0"/>
    <d v="2019-01-03T09:30:18"/>
    <x v="1"/>
    <x v="2"/>
    <x v="1"/>
    <x v="6"/>
    <x v="0"/>
    <x v="0"/>
    <n v="2.6"/>
    <n v="1840"/>
    <s v="None"/>
    <n v="50.2"/>
    <n v="5.1999999999999998E-2"/>
    <n v="4.62"/>
    <m/>
    <m/>
    <m/>
    <m/>
    <m/>
    <m/>
    <m/>
    <m/>
    <m/>
    <s v="DEER:Res:HVAC_Eff_AC"/>
    <s v="Annual"/>
    <n v="20"/>
    <m/>
  </r>
  <r>
    <x v="0"/>
    <x v="0"/>
    <s v="D20v0"/>
    <d v="2019-01-03T09:30:18"/>
    <x v="1"/>
    <x v="3"/>
    <x v="1"/>
    <x v="1"/>
    <x v="1"/>
    <x v="1"/>
    <n v="3.55"/>
    <n v="2300"/>
    <s v="None"/>
    <n v="9.06"/>
    <n v="2.2200000000000001E-2"/>
    <n v="9.1199999999999992"/>
    <m/>
    <m/>
    <m/>
    <m/>
    <m/>
    <m/>
    <m/>
    <m/>
    <m/>
    <s v="DEER:Res:HVAC_Eff_AC"/>
    <s v="Annual"/>
    <n v="20"/>
    <m/>
  </r>
  <r>
    <x v="0"/>
    <x v="0"/>
    <s v="D20v0"/>
    <d v="2019-01-03T09:30:18"/>
    <x v="1"/>
    <x v="3"/>
    <x v="1"/>
    <x v="1"/>
    <x v="2"/>
    <x v="1"/>
    <n v="3.55"/>
    <n v="2300"/>
    <s v="None"/>
    <n v="91.2"/>
    <n v="2.1399999999999999E-2"/>
    <n v="0"/>
    <m/>
    <m/>
    <m/>
    <m/>
    <m/>
    <m/>
    <m/>
    <m/>
    <m/>
    <s v="DEER:Res:HVAC_Eff_AC"/>
    <s v="Annual"/>
    <n v="20"/>
    <m/>
  </r>
  <r>
    <x v="0"/>
    <x v="0"/>
    <s v="D20v0"/>
    <d v="2019-01-03T09:30:18"/>
    <x v="1"/>
    <x v="3"/>
    <x v="1"/>
    <x v="1"/>
    <x v="3"/>
    <x v="1"/>
    <n v="3.55"/>
    <n v="2300"/>
    <s v="None"/>
    <n v="5.57"/>
    <n v="0"/>
    <n v="8.85"/>
    <m/>
    <m/>
    <m/>
    <m/>
    <m/>
    <m/>
    <m/>
    <m/>
    <m/>
    <s v="DEER:Res:HVAC_Eff_AC"/>
    <s v="Annual"/>
    <n v="20"/>
    <m/>
  </r>
  <r>
    <x v="0"/>
    <x v="0"/>
    <s v="D20v0"/>
    <d v="2019-01-03T09:30:18"/>
    <x v="1"/>
    <x v="3"/>
    <x v="1"/>
    <x v="1"/>
    <x v="0"/>
    <x v="0"/>
    <n v="3.55"/>
    <n v="2300"/>
    <s v="None"/>
    <n v="8.7899999999999991"/>
    <n v="8.9599999999999992E-3"/>
    <n v="8.76"/>
    <m/>
    <m/>
    <m/>
    <m/>
    <m/>
    <m/>
    <m/>
    <m/>
    <m/>
    <s v="DEER:Res:HVAC_Eff_AC"/>
    <s v="Annual"/>
    <n v="20"/>
    <m/>
  </r>
  <r>
    <x v="0"/>
    <x v="0"/>
    <s v="D20v0"/>
    <d v="2019-01-03T09:30:18"/>
    <x v="1"/>
    <x v="3"/>
    <x v="1"/>
    <x v="8"/>
    <x v="1"/>
    <x v="1"/>
    <n v="4.01"/>
    <n v="2390"/>
    <s v="None"/>
    <n v="20.2"/>
    <n v="5.4600000000000003E-2"/>
    <n v="3.43"/>
    <m/>
    <m/>
    <m/>
    <m/>
    <m/>
    <m/>
    <m/>
    <m/>
    <m/>
    <s v="DEER:Res:HVAC_Eff_AC"/>
    <s v="Annual"/>
    <n v="20"/>
    <m/>
  </r>
  <r>
    <x v="0"/>
    <x v="0"/>
    <s v="D20v0"/>
    <d v="2019-01-03T09:30:18"/>
    <x v="1"/>
    <x v="3"/>
    <x v="1"/>
    <x v="8"/>
    <x v="2"/>
    <x v="1"/>
    <n v="4.01"/>
    <n v="2390"/>
    <s v="None"/>
    <n v="50.6"/>
    <n v="5.6000000000000001E-2"/>
    <n v="0"/>
    <m/>
    <m/>
    <m/>
    <m/>
    <m/>
    <m/>
    <m/>
    <m/>
    <m/>
    <s v="DEER:Res:HVAC_Eff_AC"/>
    <s v="Annual"/>
    <n v="20"/>
    <m/>
  </r>
  <r>
    <x v="0"/>
    <x v="0"/>
    <s v="D20v0"/>
    <d v="2019-01-03T09:30:18"/>
    <x v="1"/>
    <x v="3"/>
    <x v="1"/>
    <x v="8"/>
    <x v="3"/>
    <x v="1"/>
    <n v="4.01"/>
    <n v="2390"/>
    <s v="None"/>
    <n v="2.0299999999999998"/>
    <n v="0"/>
    <n v="3.33"/>
    <m/>
    <m/>
    <m/>
    <m/>
    <m/>
    <m/>
    <m/>
    <m/>
    <m/>
    <s v="DEER:Res:HVAC_Eff_AC"/>
    <s v="Annual"/>
    <n v="20"/>
    <m/>
  </r>
  <r>
    <x v="0"/>
    <x v="0"/>
    <s v="D20v0"/>
    <d v="2019-01-03T09:30:18"/>
    <x v="1"/>
    <x v="3"/>
    <x v="1"/>
    <x v="8"/>
    <x v="0"/>
    <x v="0"/>
    <n v="4.01"/>
    <n v="2390"/>
    <s v="None"/>
    <n v="9.68"/>
    <n v="2.1100000000000001E-2"/>
    <n v="3.29"/>
    <m/>
    <m/>
    <m/>
    <m/>
    <m/>
    <m/>
    <m/>
    <m/>
    <m/>
    <s v="DEER:Res:HVAC_Eff_AC"/>
    <s v="Annual"/>
    <n v="20"/>
    <m/>
  </r>
  <r>
    <x v="0"/>
    <x v="0"/>
    <s v="D20v0"/>
    <d v="2019-01-03T09:30:18"/>
    <x v="1"/>
    <x v="3"/>
    <x v="1"/>
    <x v="9"/>
    <x v="1"/>
    <x v="1"/>
    <n v="3.77"/>
    <n v="2390"/>
    <s v="None"/>
    <n v="49.5"/>
    <n v="5.96E-2"/>
    <n v="2.75"/>
    <m/>
    <m/>
    <m/>
    <m/>
    <m/>
    <m/>
    <m/>
    <m/>
    <m/>
    <s v="DEER:Res:HVAC_Eff_AC"/>
    <s v="Annual"/>
    <n v="20"/>
    <m/>
  </r>
  <r>
    <x v="0"/>
    <x v="0"/>
    <s v="D20v0"/>
    <d v="2019-01-03T09:30:18"/>
    <x v="1"/>
    <x v="3"/>
    <x v="1"/>
    <x v="9"/>
    <x v="2"/>
    <x v="1"/>
    <n v="3.77"/>
    <n v="2390"/>
    <s v="None"/>
    <n v="73.7"/>
    <n v="6.25E-2"/>
    <n v="0"/>
    <m/>
    <m/>
    <m/>
    <m/>
    <m/>
    <m/>
    <m/>
    <m/>
    <m/>
    <s v="DEER:Res:HVAC_Eff_AC"/>
    <s v="Annual"/>
    <n v="20"/>
    <m/>
  </r>
  <r>
    <x v="0"/>
    <x v="0"/>
    <s v="D20v0"/>
    <d v="2019-01-03T09:30:18"/>
    <x v="1"/>
    <x v="3"/>
    <x v="1"/>
    <x v="9"/>
    <x v="3"/>
    <x v="1"/>
    <n v="3.77"/>
    <n v="2390"/>
    <s v="None"/>
    <n v="1.67"/>
    <n v="0"/>
    <n v="2.69"/>
    <m/>
    <m/>
    <m/>
    <m/>
    <m/>
    <m/>
    <m/>
    <m/>
    <m/>
    <s v="DEER:Res:HVAC_Eff_AC"/>
    <s v="Annual"/>
    <n v="20"/>
    <m/>
  </r>
  <r>
    <x v="0"/>
    <x v="0"/>
    <s v="D20v0"/>
    <d v="2019-01-03T09:30:18"/>
    <x v="1"/>
    <x v="3"/>
    <x v="1"/>
    <x v="9"/>
    <x v="0"/>
    <x v="0"/>
    <n v="3.77"/>
    <n v="2390"/>
    <s v="None"/>
    <n v="28.3"/>
    <n v="3.2399999999999998E-2"/>
    <n v="2.64"/>
    <m/>
    <m/>
    <m/>
    <m/>
    <m/>
    <m/>
    <m/>
    <m/>
    <m/>
    <s v="DEER:Res:HVAC_Eff_AC"/>
    <s v="Annual"/>
    <n v="20"/>
    <m/>
  </r>
  <r>
    <x v="0"/>
    <x v="0"/>
    <s v="D20v0"/>
    <d v="2019-01-03T09:30:18"/>
    <x v="1"/>
    <x v="3"/>
    <x v="1"/>
    <x v="10"/>
    <x v="1"/>
    <x v="1"/>
    <n v="3.37"/>
    <n v="2420"/>
    <s v="None"/>
    <n v="52.2"/>
    <n v="8.3500000000000005E-2"/>
    <n v="5.29"/>
    <m/>
    <m/>
    <m/>
    <m/>
    <m/>
    <m/>
    <m/>
    <m/>
    <m/>
    <s v="DEER:Res:HVAC_Eff_AC"/>
    <s v="Annual"/>
    <n v="20"/>
    <m/>
  </r>
  <r>
    <x v="0"/>
    <x v="0"/>
    <s v="D20v0"/>
    <d v="2019-01-03T09:30:18"/>
    <x v="1"/>
    <x v="3"/>
    <x v="1"/>
    <x v="10"/>
    <x v="2"/>
    <x v="1"/>
    <n v="3.37"/>
    <n v="2420"/>
    <s v="None"/>
    <n v="96.5"/>
    <n v="8.4400000000000003E-2"/>
    <n v="0"/>
    <m/>
    <m/>
    <m/>
    <m/>
    <m/>
    <m/>
    <m/>
    <m/>
    <m/>
    <s v="DEER:Res:HVAC_Eff_AC"/>
    <s v="Annual"/>
    <n v="20"/>
    <m/>
  </r>
  <r>
    <x v="0"/>
    <x v="0"/>
    <s v="D20v0"/>
    <d v="2019-01-03T09:30:18"/>
    <x v="1"/>
    <x v="3"/>
    <x v="1"/>
    <x v="10"/>
    <x v="3"/>
    <x v="1"/>
    <n v="3.37"/>
    <n v="2420"/>
    <s v="None"/>
    <n v="3.26"/>
    <n v="0"/>
    <n v="5.16"/>
    <m/>
    <m/>
    <m/>
    <m/>
    <m/>
    <m/>
    <m/>
    <m/>
    <m/>
    <s v="DEER:Res:HVAC_Eff_AC"/>
    <s v="Annual"/>
    <n v="20"/>
    <m/>
  </r>
  <r>
    <x v="0"/>
    <x v="0"/>
    <s v="D20v0"/>
    <d v="2019-01-03T09:30:18"/>
    <x v="1"/>
    <x v="3"/>
    <x v="1"/>
    <x v="10"/>
    <x v="0"/>
    <x v="0"/>
    <n v="3.37"/>
    <n v="2420"/>
    <s v="None"/>
    <n v="45.1"/>
    <n v="6.8099999999999994E-2"/>
    <n v="5.03"/>
    <m/>
    <m/>
    <m/>
    <m/>
    <m/>
    <m/>
    <m/>
    <m/>
    <m/>
    <s v="DEER:Res:HVAC_Eff_AC"/>
    <s v="Annual"/>
    <n v="20"/>
    <m/>
  </r>
  <r>
    <x v="0"/>
    <x v="0"/>
    <s v="D20v0"/>
    <d v="2019-01-03T09:30:18"/>
    <x v="1"/>
    <x v="3"/>
    <x v="1"/>
    <x v="11"/>
    <x v="1"/>
    <x v="1"/>
    <n v="2.5299999999999998"/>
    <n v="1950"/>
    <s v="None"/>
    <n v="70.099999999999994"/>
    <n v="9.3700000000000006E-2"/>
    <n v="8.25"/>
    <m/>
    <m/>
    <m/>
    <m/>
    <m/>
    <m/>
    <m/>
    <m/>
    <m/>
    <s v="DEER:Res:HVAC_Eff_AC"/>
    <s v="Annual"/>
    <n v="20"/>
    <m/>
  </r>
  <r>
    <x v="0"/>
    <x v="0"/>
    <s v="D20v0"/>
    <d v="2019-01-03T09:30:18"/>
    <x v="1"/>
    <x v="3"/>
    <x v="1"/>
    <x v="11"/>
    <x v="2"/>
    <x v="1"/>
    <n v="2.5299999999999998"/>
    <n v="1950"/>
    <s v="None"/>
    <n v="155"/>
    <n v="9.1600000000000001E-2"/>
    <n v="0"/>
    <m/>
    <m/>
    <m/>
    <m/>
    <m/>
    <m/>
    <m/>
    <m/>
    <m/>
    <s v="DEER:Res:HVAC_Eff_AC"/>
    <s v="Annual"/>
    <n v="20"/>
    <m/>
  </r>
  <r>
    <x v="0"/>
    <x v="0"/>
    <s v="D20v0"/>
    <d v="2019-01-03T09:30:18"/>
    <x v="1"/>
    <x v="3"/>
    <x v="1"/>
    <x v="11"/>
    <x v="3"/>
    <x v="1"/>
    <n v="2.5299999999999998"/>
    <n v="1950"/>
    <s v="None"/>
    <n v="5.46"/>
    <n v="0"/>
    <n v="8.06"/>
    <m/>
    <m/>
    <m/>
    <m/>
    <m/>
    <m/>
    <m/>
    <m/>
    <m/>
    <s v="DEER:Res:HVAC_Eff_AC"/>
    <s v="Annual"/>
    <n v="20"/>
    <m/>
  </r>
  <r>
    <x v="0"/>
    <x v="0"/>
    <s v="D20v0"/>
    <d v="2019-01-03T09:30:18"/>
    <x v="1"/>
    <x v="3"/>
    <x v="1"/>
    <x v="11"/>
    <x v="0"/>
    <x v="0"/>
    <n v="2.5299999999999998"/>
    <n v="1950"/>
    <s v="None"/>
    <n v="71.3"/>
    <n v="8.8900000000000007E-2"/>
    <n v="7.82"/>
    <m/>
    <m/>
    <m/>
    <m/>
    <m/>
    <m/>
    <m/>
    <m/>
    <m/>
    <s v="DEER:Res:HVAC_Eff_AC"/>
    <s v="Annual"/>
    <n v="20"/>
    <m/>
  </r>
  <r>
    <x v="0"/>
    <x v="0"/>
    <s v="D20v0"/>
    <d v="2019-01-03T09:30:18"/>
    <x v="1"/>
    <x v="3"/>
    <x v="1"/>
    <x v="4"/>
    <x v="1"/>
    <x v="1"/>
    <n v="2.5499999999999998"/>
    <n v="1950"/>
    <s v="None"/>
    <n v="82.6"/>
    <n v="7.8700000000000006E-2"/>
    <n v="8.4499999999999993"/>
    <m/>
    <m/>
    <m/>
    <m/>
    <m/>
    <m/>
    <m/>
    <m/>
    <m/>
    <s v="DEER:Res:HVAC_Eff_AC"/>
    <s v="Annual"/>
    <n v="20"/>
    <m/>
  </r>
  <r>
    <x v="0"/>
    <x v="0"/>
    <s v="D20v0"/>
    <d v="2019-01-03T09:30:18"/>
    <x v="1"/>
    <x v="3"/>
    <x v="1"/>
    <x v="4"/>
    <x v="2"/>
    <x v="1"/>
    <n v="2.5499999999999998"/>
    <n v="1950"/>
    <s v="None"/>
    <n v="182"/>
    <n v="8.1699999999999995E-2"/>
    <n v="0"/>
    <m/>
    <m/>
    <m/>
    <m/>
    <m/>
    <m/>
    <m/>
    <m/>
    <m/>
    <s v="DEER:Res:HVAC_Eff_AC"/>
    <s v="Annual"/>
    <n v="20"/>
    <m/>
  </r>
  <r>
    <x v="0"/>
    <x v="0"/>
    <s v="D20v0"/>
    <d v="2019-01-03T09:30:18"/>
    <x v="1"/>
    <x v="3"/>
    <x v="1"/>
    <x v="4"/>
    <x v="3"/>
    <x v="1"/>
    <n v="2.5499999999999998"/>
    <n v="1950"/>
    <s v="None"/>
    <n v="5.56"/>
    <n v="0"/>
    <n v="8.26"/>
    <m/>
    <m/>
    <m/>
    <m/>
    <m/>
    <m/>
    <m/>
    <m/>
    <m/>
    <s v="DEER:Res:HVAC_Eff_AC"/>
    <s v="Annual"/>
    <n v="20"/>
    <m/>
  </r>
  <r>
    <x v="0"/>
    <x v="0"/>
    <s v="D20v0"/>
    <d v="2019-01-03T09:30:18"/>
    <x v="1"/>
    <x v="3"/>
    <x v="1"/>
    <x v="4"/>
    <x v="0"/>
    <x v="0"/>
    <n v="2.5499999999999998"/>
    <n v="1950"/>
    <s v="None"/>
    <n v="86.5"/>
    <n v="7.7499999999999999E-2"/>
    <n v="8"/>
    <m/>
    <m/>
    <m/>
    <m/>
    <m/>
    <m/>
    <m/>
    <m/>
    <m/>
    <s v="DEER:Res:HVAC_Eff_AC"/>
    <s v="Annual"/>
    <n v="20"/>
    <m/>
  </r>
  <r>
    <x v="0"/>
    <x v="0"/>
    <s v="D20v0"/>
    <d v="2019-01-03T09:30:18"/>
    <x v="1"/>
    <x v="3"/>
    <x v="1"/>
    <x v="12"/>
    <x v="1"/>
    <x v="1"/>
    <n v="3.16"/>
    <n v="2160"/>
    <s v="None"/>
    <n v="141"/>
    <n v="0.115"/>
    <n v="9.06"/>
    <m/>
    <m/>
    <m/>
    <m/>
    <m/>
    <m/>
    <m/>
    <m/>
    <m/>
    <s v="DEER:Res:HVAC_Eff_AC"/>
    <s v="Annual"/>
    <n v="20"/>
    <m/>
  </r>
  <r>
    <x v="0"/>
    <x v="0"/>
    <s v="D20v0"/>
    <d v="2019-01-03T09:30:18"/>
    <x v="1"/>
    <x v="3"/>
    <x v="1"/>
    <x v="12"/>
    <x v="2"/>
    <x v="1"/>
    <n v="3.16"/>
    <n v="2160"/>
    <s v="None"/>
    <n v="265"/>
    <n v="0.123"/>
    <n v="0"/>
    <m/>
    <m/>
    <m/>
    <m/>
    <m/>
    <m/>
    <m/>
    <m/>
    <m/>
    <s v="DEER:Res:HVAC_Eff_AC"/>
    <s v="Annual"/>
    <n v="20"/>
    <m/>
  </r>
  <r>
    <x v="0"/>
    <x v="0"/>
    <s v="D20v0"/>
    <d v="2019-01-03T09:30:18"/>
    <x v="1"/>
    <x v="3"/>
    <x v="1"/>
    <x v="12"/>
    <x v="3"/>
    <x v="1"/>
    <n v="3.16"/>
    <n v="2160"/>
    <s v="None"/>
    <n v="5.65"/>
    <n v="0"/>
    <n v="8.7899999999999991"/>
    <m/>
    <m/>
    <m/>
    <m/>
    <m/>
    <m/>
    <m/>
    <m/>
    <m/>
    <s v="DEER:Res:HVAC_Eff_AC"/>
    <s v="Annual"/>
    <n v="20"/>
    <m/>
  </r>
  <r>
    <x v="0"/>
    <x v="0"/>
    <s v="D20v0"/>
    <d v="2019-01-03T09:30:18"/>
    <x v="1"/>
    <x v="3"/>
    <x v="1"/>
    <x v="12"/>
    <x v="0"/>
    <x v="0"/>
    <n v="3.16"/>
    <n v="2160"/>
    <s v="None"/>
    <n v="143"/>
    <n v="0.111"/>
    <n v="8.57"/>
    <m/>
    <m/>
    <m/>
    <m/>
    <m/>
    <m/>
    <m/>
    <m/>
    <m/>
    <s v="DEER:Res:HVAC_Eff_AC"/>
    <s v="Annual"/>
    <n v="20"/>
    <m/>
  </r>
  <r>
    <x v="0"/>
    <x v="0"/>
    <s v="D20v0"/>
    <d v="2019-01-03T09:30:18"/>
    <x v="1"/>
    <x v="3"/>
    <x v="1"/>
    <x v="13"/>
    <x v="1"/>
    <x v="1"/>
    <n v="3.4"/>
    <n v="2160"/>
    <s v="None"/>
    <n v="136"/>
    <n v="8.7099999999999997E-2"/>
    <n v="3.76"/>
    <m/>
    <m/>
    <m/>
    <m/>
    <m/>
    <m/>
    <m/>
    <m/>
    <m/>
    <s v="DEER:Res:HVAC_Eff_AC"/>
    <s v="Annual"/>
    <n v="20"/>
    <m/>
  </r>
  <r>
    <x v="0"/>
    <x v="0"/>
    <s v="D20v0"/>
    <d v="2019-01-03T09:30:18"/>
    <x v="1"/>
    <x v="3"/>
    <x v="1"/>
    <x v="13"/>
    <x v="2"/>
    <x v="1"/>
    <n v="3.4"/>
    <n v="2160"/>
    <s v="None"/>
    <n v="187"/>
    <n v="9.4500000000000001E-2"/>
    <n v="0"/>
    <m/>
    <m/>
    <m/>
    <m/>
    <m/>
    <m/>
    <m/>
    <m/>
    <m/>
    <s v="DEER:Res:HVAC_Eff_AC"/>
    <s v="Annual"/>
    <n v="20"/>
    <m/>
  </r>
  <r>
    <x v="0"/>
    <x v="0"/>
    <s v="D20v0"/>
    <d v="2019-01-03T09:30:18"/>
    <x v="1"/>
    <x v="3"/>
    <x v="1"/>
    <x v="13"/>
    <x v="3"/>
    <x v="1"/>
    <n v="3.4"/>
    <n v="2160"/>
    <s v="None"/>
    <n v="2.31"/>
    <n v="0"/>
    <n v="3.66"/>
    <m/>
    <m/>
    <m/>
    <m/>
    <m/>
    <m/>
    <m/>
    <m/>
    <m/>
    <s v="DEER:Res:HVAC_Eff_AC"/>
    <s v="Annual"/>
    <n v="20"/>
    <m/>
  </r>
  <r>
    <x v="0"/>
    <x v="0"/>
    <s v="D20v0"/>
    <d v="2019-01-03T09:30:18"/>
    <x v="1"/>
    <x v="3"/>
    <x v="1"/>
    <x v="13"/>
    <x v="0"/>
    <x v="0"/>
    <n v="3.4"/>
    <n v="2160"/>
    <s v="None"/>
    <n v="138"/>
    <n v="8.6900000000000005E-2"/>
    <n v="3.56"/>
    <m/>
    <m/>
    <m/>
    <m/>
    <m/>
    <m/>
    <m/>
    <m/>
    <m/>
    <s v="DEER:Res:HVAC_Eff_AC"/>
    <s v="Annual"/>
    <n v="20"/>
    <m/>
  </r>
  <r>
    <x v="0"/>
    <x v="0"/>
    <s v="D20v0"/>
    <d v="2019-01-03T09:30:18"/>
    <x v="1"/>
    <x v="3"/>
    <x v="1"/>
    <x v="5"/>
    <x v="1"/>
    <x v="1"/>
    <n v="3.61"/>
    <n v="2300"/>
    <s v="None"/>
    <n v="14"/>
    <n v="2.8199999999999999E-2"/>
    <n v="7.37"/>
    <m/>
    <m/>
    <m/>
    <m/>
    <m/>
    <m/>
    <m/>
    <m/>
    <m/>
    <s v="DEER:Res:HVAC_Eff_AC"/>
    <s v="Annual"/>
    <n v="20"/>
    <m/>
  </r>
  <r>
    <x v="0"/>
    <x v="0"/>
    <s v="D20v0"/>
    <d v="2019-01-03T09:30:18"/>
    <x v="1"/>
    <x v="3"/>
    <x v="1"/>
    <x v="5"/>
    <x v="2"/>
    <x v="1"/>
    <n v="3.61"/>
    <n v="2300"/>
    <s v="None"/>
    <n v="118"/>
    <n v="2.8299999999999999E-2"/>
    <n v="0"/>
    <m/>
    <m/>
    <m/>
    <m/>
    <m/>
    <m/>
    <m/>
    <m/>
    <m/>
    <s v="DEER:Res:HVAC_Eff_AC"/>
    <s v="Annual"/>
    <n v="20"/>
    <m/>
  </r>
  <r>
    <x v="0"/>
    <x v="0"/>
    <s v="D20v0"/>
    <d v="2019-01-03T09:30:18"/>
    <x v="1"/>
    <x v="3"/>
    <x v="1"/>
    <x v="5"/>
    <x v="3"/>
    <x v="1"/>
    <n v="3.61"/>
    <n v="2300"/>
    <s v="None"/>
    <n v="4.49"/>
    <n v="0"/>
    <n v="7.15"/>
    <m/>
    <m/>
    <m/>
    <m/>
    <m/>
    <m/>
    <m/>
    <m/>
    <m/>
    <s v="DEER:Res:HVAC_Eff_AC"/>
    <s v="Annual"/>
    <n v="20"/>
    <m/>
  </r>
  <r>
    <x v="0"/>
    <x v="0"/>
    <s v="D20v0"/>
    <d v="2019-01-03T09:30:18"/>
    <x v="1"/>
    <x v="3"/>
    <x v="1"/>
    <x v="5"/>
    <x v="0"/>
    <x v="0"/>
    <n v="3.61"/>
    <n v="2300"/>
    <s v="None"/>
    <n v="14.7"/>
    <n v="1.9E-2"/>
    <n v="7.03"/>
    <m/>
    <m/>
    <m/>
    <m/>
    <m/>
    <m/>
    <m/>
    <m/>
    <m/>
    <s v="DEER:Res:HVAC_Eff_AC"/>
    <s v="Annual"/>
    <n v="20"/>
    <m/>
  </r>
  <r>
    <x v="0"/>
    <x v="0"/>
    <s v="D20v0"/>
    <d v="2019-01-03T09:30:18"/>
    <x v="1"/>
    <x v="3"/>
    <x v="1"/>
    <x v="6"/>
    <x v="1"/>
    <x v="1"/>
    <n v="3.1"/>
    <n v="2160"/>
    <s v="None"/>
    <n v="62.3"/>
    <n v="8.1100000000000005E-2"/>
    <n v="6.44"/>
    <m/>
    <m/>
    <m/>
    <m/>
    <m/>
    <m/>
    <m/>
    <m/>
    <m/>
    <s v="DEER:Res:HVAC_Eff_AC"/>
    <s v="Annual"/>
    <n v="20"/>
    <m/>
  </r>
  <r>
    <x v="0"/>
    <x v="0"/>
    <s v="D20v0"/>
    <d v="2019-01-03T09:30:18"/>
    <x v="1"/>
    <x v="3"/>
    <x v="1"/>
    <x v="6"/>
    <x v="2"/>
    <x v="1"/>
    <n v="3.1"/>
    <n v="2160"/>
    <s v="None"/>
    <n v="130"/>
    <n v="8.1600000000000006E-2"/>
    <n v="0"/>
    <m/>
    <m/>
    <m/>
    <m/>
    <m/>
    <m/>
    <m/>
    <m/>
    <m/>
    <s v="DEER:Res:HVAC_Eff_AC"/>
    <s v="Annual"/>
    <n v="20"/>
    <m/>
  </r>
  <r>
    <x v="0"/>
    <x v="0"/>
    <s v="D20v0"/>
    <d v="2019-01-03T09:30:18"/>
    <x v="1"/>
    <x v="3"/>
    <x v="1"/>
    <x v="6"/>
    <x v="3"/>
    <x v="1"/>
    <n v="3.1"/>
    <n v="2160"/>
    <s v="None"/>
    <n v="4.1399999999999997"/>
    <n v="0"/>
    <n v="6.28"/>
    <m/>
    <m/>
    <m/>
    <m/>
    <m/>
    <m/>
    <m/>
    <m/>
    <m/>
    <s v="DEER:Res:HVAC_Eff_AC"/>
    <s v="Annual"/>
    <n v="20"/>
    <m/>
  </r>
  <r>
    <x v="0"/>
    <x v="0"/>
    <s v="D20v0"/>
    <d v="2019-01-03T09:30:18"/>
    <x v="1"/>
    <x v="3"/>
    <x v="1"/>
    <x v="6"/>
    <x v="0"/>
    <x v="0"/>
    <n v="3.1"/>
    <n v="2160"/>
    <s v="None"/>
    <n v="58.1"/>
    <n v="6.7900000000000002E-2"/>
    <n v="6.12"/>
    <m/>
    <m/>
    <m/>
    <m/>
    <m/>
    <m/>
    <m/>
    <m/>
    <m/>
    <s v="DEER:Res:HVAC_Eff_AC"/>
    <s v="Annual"/>
    <n v="20"/>
    <m/>
  </r>
  <r>
    <x v="0"/>
    <x v="0"/>
    <s v="D20v0"/>
    <d v="2019-01-03T09:30:18"/>
    <x v="2"/>
    <x v="0"/>
    <x v="1"/>
    <x v="1"/>
    <x v="1"/>
    <x v="1"/>
    <n v="3.5"/>
    <n v="1240"/>
    <s v="None"/>
    <n v="77.900000000000006"/>
    <n v="4.5699999999999998E-2"/>
    <n v="9.0299999999999994"/>
    <m/>
    <m/>
    <m/>
    <m/>
    <m/>
    <m/>
    <m/>
    <m/>
    <m/>
    <s v="DEER:Res:HVAC_Eff_AC"/>
    <s v="Annual"/>
    <n v="20"/>
    <m/>
  </r>
  <r>
    <x v="0"/>
    <x v="0"/>
    <s v="D20v0"/>
    <d v="2019-01-03T09:30:18"/>
    <x v="2"/>
    <x v="0"/>
    <x v="1"/>
    <x v="1"/>
    <x v="2"/>
    <x v="1"/>
    <n v="3.5"/>
    <n v="1240"/>
    <s v="None"/>
    <n v="151"/>
    <n v="5.0700000000000002E-2"/>
    <n v="0"/>
    <m/>
    <m/>
    <m/>
    <m/>
    <m/>
    <m/>
    <m/>
    <m/>
    <m/>
    <s v="DEER:Res:HVAC_Eff_AC"/>
    <s v="Annual"/>
    <n v="20"/>
    <m/>
  </r>
  <r>
    <x v="0"/>
    <x v="0"/>
    <s v="D20v0"/>
    <d v="2019-01-03T09:30:18"/>
    <x v="2"/>
    <x v="0"/>
    <x v="1"/>
    <x v="1"/>
    <x v="3"/>
    <x v="1"/>
    <n v="3.5"/>
    <n v="1240"/>
    <s v="None"/>
    <n v="5.16"/>
    <n v="0"/>
    <n v="8"/>
    <m/>
    <m/>
    <m/>
    <m/>
    <m/>
    <m/>
    <m/>
    <m/>
    <m/>
    <s v="DEER:Res:HVAC_Eff_AC"/>
    <s v="Annual"/>
    <n v="20"/>
    <m/>
  </r>
  <r>
    <x v="0"/>
    <x v="0"/>
    <s v="D20v0"/>
    <d v="2019-01-03T09:30:18"/>
    <x v="2"/>
    <x v="0"/>
    <x v="1"/>
    <x v="1"/>
    <x v="0"/>
    <x v="0"/>
    <n v="3.5"/>
    <n v="1240"/>
    <s v="None"/>
    <n v="31"/>
    <n v="1.46E-2"/>
    <n v="7.97"/>
    <m/>
    <m/>
    <m/>
    <m/>
    <m/>
    <m/>
    <m/>
    <m/>
    <m/>
    <s v="DEER:Res:HVAC_Eff_AC"/>
    <s v="Annual"/>
    <n v="20"/>
    <m/>
  </r>
  <r>
    <x v="0"/>
    <x v="0"/>
    <s v="D20v0"/>
    <d v="2019-01-03T09:30:18"/>
    <x v="2"/>
    <x v="0"/>
    <x v="1"/>
    <x v="8"/>
    <x v="1"/>
    <x v="1"/>
    <n v="3.5"/>
    <n v="1240"/>
    <s v="None"/>
    <n v="160"/>
    <n v="7.1599999999999997E-2"/>
    <n v="3.89"/>
    <m/>
    <m/>
    <m/>
    <m/>
    <m/>
    <m/>
    <m/>
    <m/>
    <m/>
    <s v="DEER:Res:HVAC_Eff_AC"/>
    <s v="Annual"/>
    <n v="20"/>
    <m/>
  </r>
  <r>
    <x v="0"/>
    <x v="0"/>
    <s v="D20v0"/>
    <d v="2019-01-03T09:30:18"/>
    <x v="2"/>
    <x v="0"/>
    <x v="1"/>
    <x v="8"/>
    <x v="2"/>
    <x v="1"/>
    <n v="3.5"/>
    <n v="1240"/>
    <s v="None"/>
    <n v="195"/>
    <n v="8.1299999999999997E-2"/>
    <n v="0"/>
    <m/>
    <m/>
    <m/>
    <m/>
    <m/>
    <m/>
    <m/>
    <m/>
    <m/>
    <s v="DEER:Res:HVAC_Eff_AC"/>
    <s v="Annual"/>
    <n v="20"/>
    <m/>
  </r>
  <r>
    <x v="0"/>
    <x v="0"/>
    <s v="D20v0"/>
    <d v="2019-01-03T09:30:18"/>
    <x v="2"/>
    <x v="0"/>
    <x v="1"/>
    <x v="8"/>
    <x v="3"/>
    <x v="1"/>
    <n v="3.5"/>
    <n v="1240"/>
    <s v="None"/>
    <n v="2.2200000000000002"/>
    <n v="0"/>
    <n v="3.45"/>
    <m/>
    <m/>
    <m/>
    <m/>
    <m/>
    <m/>
    <m/>
    <m/>
    <m/>
    <s v="DEER:Res:HVAC_Eff_AC"/>
    <s v="Annual"/>
    <n v="20"/>
    <m/>
  </r>
  <r>
    <x v="0"/>
    <x v="0"/>
    <s v="D20v0"/>
    <d v="2019-01-03T09:30:18"/>
    <x v="2"/>
    <x v="0"/>
    <x v="1"/>
    <x v="8"/>
    <x v="0"/>
    <x v="0"/>
    <n v="3.5"/>
    <n v="1240"/>
    <s v="None"/>
    <n v="25.9"/>
    <n v="1.0699999999999999E-2"/>
    <n v="3.45"/>
    <m/>
    <m/>
    <m/>
    <m/>
    <m/>
    <m/>
    <m/>
    <m/>
    <m/>
    <s v="DEER:Res:HVAC_Eff_AC"/>
    <s v="Annual"/>
    <n v="20"/>
    <m/>
  </r>
  <r>
    <x v="0"/>
    <x v="0"/>
    <s v="D20v0"/>
    <d v="2019-01-03T09:30:18"/>
    <x v="2"/>
    <x v="0"/>
    <x v="1"/>
    <x v="9"/>
    <x v="1"/>
    <x v="1"/>
    <n v="3.5"/>
    <n v="1240"/>
    <s v="None"/>
    <n v="193"/>
    <n v="6.08E-2"/>
    <n v="3.52"/>
    <m/>
    <m/>
    <m/>
    <m/>
    <m/>
    <m/>
    <m/>
    <m/>
    <m/>
    <s v="DEER:Res:HVAC_Eff_AC"/>
    <s v="Annual"/>
    <n v="20"/>
    <m/>
  </r>
  <r>
    <x v="0"/>
    <x v="0"/>
    <s v="D20v0"/>
    <d v="2019-01-03T09:30:18"/>
    <x v="2"/>
    <x v="0"/>
    <x v="1"/>
    <x v="9"/>
    <x v="2"/>
    <x v="1"/>
    <n v="3.5"/>
    <n v="1240"/>
    <s v="None"/>
    <n v="225"/>
    <n v="6.9000000000000006E-2"/>
    <n v="0"/>
    <m/>
    <m/>
    <m/>
    <m/>
    <m/>
    <m/>
    <m/>
    <m/>
    <m/>
    <s v="DEER:Res:HVAC_Eff_AC"/>
    <s v="Annual"/>
    <n v="20"/>
    <m/>
  </r>
  <r>
    <x v="0"/>
    <x v="0"/>
    <s v="D20v0"/>
    <d v="2019-01-03T09:30:18"/>
    <x v="2"/>
    <x v="0"/>
    <x v="1"/>
    <x v="9"/>
    <x v="3"/>
    <x v="1"/>
    <n v="3.5"/>
    <n v="1240"/>
    <s v="None"/>
    <n v="2.0299999999999998"/>
    <n v="0"/>
    <n v="3.16"/>
    <m/>
    <m/>
    <m/>
    <m/>
    <m/>
    <m/>
    <m/>
    <m/>
    <m/>
    <s v="DEER:Res:HVAC_Eff_AC"/>
    <s v="Annual"/>
    <n v="20"/>
    <m/>
  </r>
  <r>
    <x v="0"/>
    <x v="0"/>
    <s v="D20v0"/>
    <d v="2019-01-03T09:30:18"/>
    <x v="2"/>
    <x v="0"/>
    <x v="1"/>
    <x v="9"/>
    <x v="0"/>
    <x v="0"/>
    <n v="3.5"/>
    <n v="1240"/>
    <s v="None"/>
    <n v="135"/>
    <n v="4.24E-2"/>
    <n v="3.1"/>
    <m/>
    <m/>
    <m/>
    <m/>
    <m/>
    <m/>
    <m/>
    <m/>
    <m/>
    <s v="DEER:Res:HVAC_Eff_AC"/>
    <s v="Annual"/>
    <n v="20"/>
    <m/>
  </r>
  <r>
    <x v="0"/>
    <x v="0"/>
    <s v="D20v0"/>
    <d v="2019-01-03T09:30:18"/>
    <x v="2"/>
    <x v="0"/>
    <x v="1"/>
    <x v="10"/>
    <x v="1"/>
    <x v="1"/>
    <n v="3.5"/>
    <n v="1240"/>
    <s v="None"/>
    <n v="180"/>
    <n v="0.111"/>
    <n v="4.6399999999999997"/>
    <m/>
    <m/>
    <m/>
    <m/>
    <m/>
    <m/>
    <m/>
    <m/>
    <m/>
    <s v="DEER:Res:HVAC_Eff_AC"/>
    <s v="Annual"/>
    <n v="20"/>
    <m/>
  </r>
  <r>
    <x v="0"/>
    <x v="0"/>
    <s v="D20v0"/>
    <d v="2019-01-03T09:30:18"/>
    <x v="2"/>
    <x v="0"/>
    <x v="1"/>
    <x v="10"/>
    <x v="2"/>
    <x v="1"/>
    <n v="3.5"/>
    <n v="1240"/>
    <s v="None"/>
    <n v="221"/>
    <n v="0.126"/>
    <n v="0"/>
    <m/>
    <m/>
    <m/>
    <m/>
    <m/>
    <m/>
    <m/>
    <m/>
    <m/>
    <s v="DEER:Res:HVAC_Eff_AC"/>
    <s v="Annual"/>
    <n v="20"/>
    <m/>
  </r>
  <r>
    <x v="0"/>
    <x v="0"/>
    <s v="D20v0"/>
    <d v="2019-01-03T09:30:18"/>
    <x v="2"/>
    <x v="0"/>
    <x v="1"/>
    <x v="10"/>
    <x v="3"/>
    <x v="1"/>
    <n v="3.5"/>
    <n v="1240"/>
    <s v="None"/>
    <n v="2.68"/>
    <n v="0"/>
    <n v="4.1500000000000004"/>
    <m/>
    <m/>
    <m/>
    <m/>
    <m/>
    <m/>
    <m/>
    <m/>
    <m/>
    <s v="DEER:Res:HVAC_Eff_AC"/>
    <s v="Annual"/>
    <n v="20"/>
    <m/>
  </r>
  <r>
    <x v="0"/>
    <x v="0"/>
    <s v="D20v0"/>
    <d v="2019-01-03T09:30:18"/>
    <x v="2"/>
    <x v="0"/>
    <x v="1"/>
    <x v="10"/>
    <x v="0"/>
    <x v="0"/>
    <n v="3.5"/>
    <n v="1240"/>
    <s v="None"/>
    <n v="139"/>
    <n v="8.3900000000000002E-2"/>
    <n v="4.08"/>
    <m/>
    <m/>
    <m/>
    <m/>
    <m/>
    <m/>
    <m/>
    <m/>
    <m/>
    <s v="DEER:Res:HVAC_Eff_AC"/>
    <s v="Annual"/>
    <n v="20"/>
    <m/>
  </r>
  <r>
    <x v="0"/>
    <x v="0"/>
    <s v="D20v0"/>
    <d v="2019-01-03T09:30:18"/>
    <x v="2"/>
    <x v="0"/>
    <x v="1"/>
    <x v="11"/>
    <x v="1"/>
    <x v="1"/>
    <n v="3.5"/>
    <n v="1240"/>
    <s v="None"/>
    <n v="195"/>
    <n v="0.11600000000000001"/>
    <n v="3.88"/>
    <m/>
    <m/>
    <m/>
    <m/>
    <m/>
    <m/>
    <m/>
    <m/>
    <m/>
    <s v="DEER:Res:HVAC_Eff_AC"/>
    <s v="Annual"/>
    <n v="20"/>
    <m/>
  </r>
  <r>
    <x v="0"/>
    <x v="0"/>
    <s v="D20v0"/>
    <d v="2019-01-03T09:30:18"/>
    <x v="2"/>
    <x v="0"/>
    <x v="1"/>
    <x v="11"/>
    <x v="2"/>
    <x v="1"/>
    <n v="3.5"/>
    <n v="1240"/>
    <s v="None"/>
    <n v="237"/>
    <n v="0.128"/>
    <n v="0"/>
    <m/>
    <m/>
    <m/>
    <m/>
    <m/>
    <m/>
    <m/>
    <m/>
    <m/>
    <s v="DEER:Res:HVAC_Eff_AC"/>
    <s v="Annual"/>
    <n v="20"/>
    <m/>
  </r>
  <r>
    <x v="0"/>
    <x v="0"/>
    <s v="D20v0"/>
    <d v="2019-01-03T09:30:18"/>
    <x v="2"/>
    <x v="0"/>
    <x v="1"/>
    <x v="11"/>
    <x v="3"/>
    <x v="1"/>
    <n v="3.5"/>
    <n v="1240"/>
    <s v="None"/>
    <n v="2.2200000000000002"/>
    <n v="0"/>
    <n v="3.45"/>
    <m/>
    <m/>
    <m/>
    <m/>
    <m/>
    <m/>
    <m/>
    <m/>
    <m/>
    <s v="DEER:Res:HVAC_Eff_AC"/>
    <s v="Annual"/>
    <n v="20"/>
    <m/>
  </r>
  <r>
    <x v="0"/>
    <x v="0"/>
    <s v="D20v0"/>
    <d v="2019-01-03T09:30:18"/>
    <x v="2"/>
    <x v="0"/>
    <x v="1"/>
    <x v="11"/>
    <x v="0"/>
    <x v="0"/>
    <n v="3.5"/>
    <n v="1240"/>
    <s v="None"/>
    <n v="196"/>
    <n v="0.115"/>
    <n v="3.39"/>
    <m/>
    <m/>
    <m/>
    <m/>
    <m/>
    <m/>
    <m/>
    <m/>
    <m/>
    <s v="DEER:Res:HVAC_Eff_AC"/>
    <s v="Annual"/>
    <n v="20"/>
    <m/>
  </r>
  <r>
    <x v="0"/>
    <x v="0"/>
    <s v="D20v0"/>
    <d v="2019-01-03T09:30:18"/>
    <x v="2"/>
    <x v="0"/>
    <x v="1"/>
    <x v="13"/>
    <x v="1"/>
    <x v="1"/>
    <n v="3.5"/>
    <n v="1240"/>
    <s v="None"/>
    <n v="295"/>
    <n v="0.125"/>
    <n v="2.4500000000000002"/>
    <m/>
    <m/>
    <m/>
    <m/>
    <m/>
    <m/>
    <m/>
    <m/>
    <m/>
    <s v="DEER:Res:HVAC_Eff_AC"/>
    <s v="Annual"/>
    <n v="20"/>
    <m/>
  </r>
  <r>
    <x v="0"/>
    <x v="0"/>
    <s v="D20v0"/>
    <d v="2019-01-03T09:30:18"/>
    <x v="2"/>
    <x v="0"/>
    <x v="1"/>
    <x v="13"/>
    <x v="2"/>
    <x v="1"/>
    <n v="3.5"/>
    <n v="1240"/>
    <s v="None"/>
    <n v="321"/>
    <n v="0.129"/>
    <n v="0"/>
    <m/>
    <m/>
    <m/>
    <m/>
    <m/>
    <m/>
    <m/>
    <m/>
    <m/>
    <s v="DEER:Res:HVAC_Eff_AC"/>
    <s v="Annual"/>
    <n v="20"/>
    <m/>
  </r>
  <r>
    <x v="0"/>
    <x v="0"/>
    <s v="D20v0"/>
    <d v="2019-01-03T09:30:18"/>
    <x v="2"/>
    <x v="0"/>
    <x v="1"/>
    <x v="13"/>
    <x v="3"/>
    <x v="1"/>
    <n v="3.5"/>
    <n v="1240"/>
    <s v="None"/>
    <n v="1.41"/>
    <n v="0"/>
    <n v="2.17"/>
    <m/>
    <m/>
    <m/>
    <m/>
    <m/>
    <m/>
    <m/>
    <m/>
    <m/>
    <s v="DEER:Res:HVAC_Eff_AC"/>
    <s v="Annual"/>
    <n v="20"/>
    <m/>
  </r>
  <r>
    <x v="0"/>
    <x v="0"/>
    <s v="D20v0"/>
    <d v="2019-01-03T09:30:18"/>
    <x v="2"/>
    <x v="0"/>
    <x v="1"/>
    <x v="13"/>
    <x v="0"/>
    <x v="0"/>
    <n v="3.5"/>
    <n v="1240"/>
    <s v="None"/>
    <n v="298"/>
    <n v="0.126"/>
    <n v="2.15"/>
    <m/>
    <m/>
    <m/>
    <m/>
    <m/>
    <m/>
    <m/>
    <m/>
    <m/>
    <s v="DEER:Res:HVAC_Eff_AC"/>
    <s v="Annual"/>
    <n v="20"/>
    <m/>
  </r>
  <r>
    <x v="0"/>
    <x v="0"/>
    <s v="D20v0"/>
    <d v="2019-01-03T09:30:18"/>
    <x v="2"/>
    <x v="0"/>
    <x v="1"/>
    <x v="5"/>
    <x v="1"/>
    <x v="1"/>
    <n v="3.5"/>
    <n v="1240"/>
    <s v="None"/>
    <n v="144"/>
    <n v="5.2999999999999999E-2"/>
    <n v="9.1199999999999992"/>
    <m/>
    <m/>
    <m/>
    <m/>
    <m/>
    <m/>
    <m/>
    <m/>
    <m/>
    <s v="DEER:Res:HVAC_Eff_AC"/>
    <s v="Annual"/>
    <n v="20"/>
    <m/>
  </r>
  <r>
    <x v="0"/>
    <x v="0"/>
    <s v="D20v0"/>
    <d v="2019-01-03T09:30:18"/>
    <x v="2"/>
    <x v="0"/>
    <x v="1"/>
    <x v="5"/>
    <x v="2"/>
    <x v="1"/>
    <n v="3.5"/>
    <n v="1240"/>
    <s v="None"/>
    <n v="265"/>
    <n v="0.06"/>
    <n v="0"/>
    <m/>
    <m/>
    <m/>
    <m/>
    <m/>
    <m/>
    <m/>
    <m/>
    <m/>
    <s v="DEER:Res:HVAC_Eff_AC"/>
    <s v="Annual"/>
    <n v="20"/>
    <m/>
  </r>
  <r>
    <x v="0"/>
    <x v="0"/>
    <s v="D20v0"/>
    <d v="2019-01-03T09:30:18"/>
    <x v="2"/>
    <x v="0"/>
    <x v="1"/>
    <x v="5"/>
    <x v="3"/>
    <x v="1"/>
    <n v="3.5"/>
    <n v="1240"/>
    <s v="None"/>
    <n v="5.23"/>
    <n v="0"/>
    <n v="8.01"/>
    <m/>
    <m/>
    <m/>
    <m/>
    <m/>
    <m/>
    <m/>
    <m/>
    <m/>
    <s v="DEER:Res:HVAC_Eff_AC"/>
    <s v="Annual"/>
    <n v="20"/>
    <m/>
  </r>
  <r>
    <x v="0"/>
    <x v="0"/>
    <s v="D20v0"/>
    <d v="2019-01-03T09:30:18"/>
    <x v="2"/>
    <x v="0"/>
    <x v="1"/>
    <x v="5"/>
    <x v="0"/>
    <x v="0"/>
    <n v="3.5"/>
    <n v="1240"/>
    <s v="None"/>
    <n v="159"/>
    <n v="5.3900000000000003E-2"/>
    <n v="7.98"/>
    <m/>
    <m/>
    <m/>
    <m/>
    <m/>
    <m/>
    <m/>
    <m/>
    <m/>
    <s v="DEER:Res:HVAC_Eff_AC"/>
    <s v="Annual"/>
    <n v="20"/>
    <m/>
  </r>
  <r>
    <x v="0"/>
    <x v="0"/>
    <s v="D20v0"/>
    <d v="2019-01-03T09:30:18"/>
    <x v="2"/>
    <x v="0"/>
    <x v="1"/>
    <x v="6"/>
    <x v="1"/>
    <x v="1"/>
    <n v="3.5"/>
    <n v="1240"/>
    <s v="None"/>
    <n v="169"/>
    <n v="7.9899999999999999E-2"/>
    <n v="4.3600000000000003"/>
    <m/>
    <m/>
    <m/>
    <m/>
    <m/>
    <m/>
    <m/>
    <m/>
    <m/>
    <s v="DEER:Res:HVAC_Eff_AC"/>
    <s v="Annual"/>
    <n v="20"/>
    <m/>
  </r>
  <r>
    <x v="0"/>
    <x v="0"/>
    <s v="D20v0"/>
    <d v="2019-01-03T09:30:18"/>
    <x v="2"/>
    <x v="0"/>
    <x v="1"/>
    <x v="6"/>
    <x v="2"/>
    <x v="1"/>
    <n v="3.5"/>
    <n v="1240"/>
    <s v="None"/>
    <n v="211"/>
    <n v="8.9800000000000005E-2"/>
    <n v="0"/>
    <m/>
    <m/>
    <m/>
    <m/>
    <m/>
    <m/>
    <m/>
    <m/>
    <m/>
    <s v="DEER:Res:HVAC_Eff_AC"/>
    <s v="Annual"/>
    <n v="20"/>
    <m/>
  </r>
  <r>
    <x v="0"/>
    <x v="0"/>
    <s v="D20v0"/>
    <d v="2019-01-03T09:30:18"/>
    <x v="2"/>
    <x v="0"/>
    <x v="1"/>
    <x v="6"/>
    <x v="3"/>
    <x v="1"/>
    <n v="3.5"/>
    <n v="1240"/>
    <s v="None"/>
    <n v="2.5"/>
    <n v="0"/>
    <n v="3.87"/>
    <m/>
    <m/>
    <m/>
    <m/>
    <m/>
    <m/>
    <m/>
    <m/>
    <m/>
    <s v="DEER:Res:HVAC_Eff_AC"/>
    <s v="Annual"/>
    <n v="20"/>
    <m/>
  </r>
  <r>
    <x v="0"/>
    <x v="0"/>
    <s v="D20v0"/>
    <d v="2019-01-03T09:30:18"/>
    <x v="2"/>
    <x v="0"/>
    <x v="1"/>
    <x v="6"/>
    <x v="0"/>
    <x v="0"/>
    <n v="3.5"/>
    <n v="1240"/>
    <s v="None"/>
    <n v="77.5"/>
    <n v="3.6400000000000002E-2"/>
    <n v="3.85"/>
    <m/>
    <m/>
    <m/>
    <m/>
    <m/>
    <m/>
    <m/>
    <m/>
    <m/>
    <s v="DEER:Res:HVAC_Eff_AC"/>
    <s v="Annual"/>
    <n v="20"/>
    <m/>
  </r>
  <r>
    <x v="0"/>
    <x v="0"/>
    <s v="D20v0"/>
    <d v="2019-01-03T09:30:18"/>
    <x v="2"/>
    <x v="1"/>
    <x v="1"/>
    <x v="8"/>
    <x v="1"/>
    <x v="1"/>
    <n v="1.28"/>
    <n v="1210"/>
    <s v="None"/>
    <n v="5.51"/>
    <n v="1.14E-2"/>
    <n v="0.92100000000000004"/>
    <m/>
    <m/>
    <m/>
    <m/>
    <m/>
    <m/>
    <m/>
    <m/>
    <m/>
    <s v="DEER:Res:HVAC_Eff_AC"/>
    <s v="Annual"/>
    <n v="20"/>
    <m/>
  </r>
  <r>
    <x v="0"/>
    <x v="0"/>
    <s v="D20v0"/>
    <d v="2019-01-03T09:30:18"/>
    <x v="2"/>
    <x v="1"/>
    <x v="1"/>
    <x v="8"/>
    <x v="2"/>
    <x v="1"/>
    <n v="1.28"/>
    <n v="1210"/>
    <s v="None"/>
    <n v="13.7"/>
    <n v="1.2699999999999999E-2"/>
    <n v="0"/>
    <m/>
    <m/>
    <m/>
    <m/>
    <m/>
    <m/>
    <m/>
    <m/>
    <m/>
    <s v="DEER:Res:HVAC_Eff_AC"/>
    <s v="Annual"/>
    <n v="20"/>
    <m/>
  </r>
  <r>
    <x v="0"/>
    <x v="0"/>
    <s v="D20v0"/>
    <d v="2019-01-03T09:30:18"/>
    <x v="2"/>
    <x v="1"/>
    <x v="1"/>
    <x v="8"/>
    <x v="3"/>
    <x v="1"/>
    <n v="1.28"/>
    <n v="1210"/>
    <s v="None"/>
    <n v="0.76300000000000001"/>
    <n v="0"/>
    <n v="0.88300000000000001"/>
    <m/>
    <m/>
    <m/>
    <m/>
    <m/>
    <m/>
    <m/>
    <m/>
    <m/>
    <s v="DEER:Res:HVAC_Eff_AC"/>
    <s v="Annual"/>
    <n v="20"/>
    <m/>
  </r>
  <r>
    <x v="0"/>
    <x v="0"/>
    <s v="D20v0"/>
    <d v="2019-01-03T09:30:18"/>
    <x v="2"/>
    <x v="1"/>
    <x v="1"/>
    <x v="8"/>
    <x v="0"/>
    <x v="0"/>
    <n v="1.28"/>
    <n v="1210"/>
    <s v="None"/>
    <n v="3.5"/>
    <n v="5.4799999999999996E-3"/>
    <n v="0.84699999999999998"/>
    <m/>
    <m/>
    <m/>
    <m/>
    <m/>
    <m/>
    <m/>
    <m/>
    <m/>
    <s v="DEER:Res:HVAC_Eff_AC"/>
    <s v="Annual"/>
    <n v="20"/>
    <m/>
  </r>
  <r>
    <x v="0"/>
    <x v="0"/>
    <s v="D20v0"/>
    <d v="2019-01-03T09:30:18"/>
    <x v="2"/>
    <x v="1"/>
    <x v="1"/>
    <x v="9"/>
    <x v="1"/>
    <x v="1"/>
    <n v="1.19"/>
    <n v="1210"/>
    <s v="None"/>
    <n v="10.199999999999999"/>
    <n v="1.01E-2"/>
    <n v="0.78200000000000003"/>
    <m/>
    <m/>
    <m/>
    <m/>
    <m/>
    <m/>
    <m/>
    <m/>
    <m/>
    <s v="DEER:Res:HVAC_Eff_AC"/>
    <s v="Annual"/>
    <n v="20"/>
    <m/>
  </r>
  <r>
    <x v="0"/>
    <x v="0"/>
    <s v="D20v0"/>
    <d v="2019-01-03T09:30:18"/>
    <x v="2"/>
    <x v="1"/>
    <x v="1"/>
    <x v="9"/>
    <x v="2"/>
    <x v="1"/>
    <n v="1.19"/>
    <n v="1210"/>
    <s v="None"/>
    <n v="16.5"/>
    <n v="1.0500000000000001E-2"/>
    <n v="0"/>
    <m/>
    <m/>
    <m/>
    <m/>
    <m/>
    <m/>
    <m/>
    <m/>
    <m/>
    <s v="DEER:Res:HVAC_Eff_AC"/>
    <s v="Annual"/>
    <n v="20"/>
    <m/>
  </r>
  <r>
    <x v="0"/>
    <x v="0"/>
    <s v="D20v0"/>
    <d v="2019-01-03T09:30:18"/>
    <x v="2"/>
    <x v="1"/>
    <x v="1"/>
    <x v="9"/>
    <x v="3"/>
    <x v="1"/>
    <n v="1.19"/>
    <n v="1210"/>
    <s v="None"/>
    <n v="0.67500000000000004"/>
    <n v="0"/>
    <n v="0.754"/>
    <m/>
    <m/>
    <m/>
    <m/>
    <m/>
    <m/>
    <m/>
    <m/>
    <m/>
    <s v="DEER:Res:HVAC_Eff_AC"/>
    <s v="Annual"/>
    <n v="20"/>
    <m/>
  </r>
  <r>
    <x v="0"/>
    <x v="0"/>
    <s v="D20v0"/>
    <d v="2019-01-03T09:30:18"/>
    <x v="2"/>
    <x v="1"/>
    <x v="1"/>
    <x v="9"/>
    <x v="0"/>
    <x v="0"/>
    <n v="1.19"/>
    <n v="1210"/>
    <s v="None"/>
    <n v="5.57"/>
    <n v="4.81E-3"/>
    <n v="0.72099999999999997"/>
    <m/>
    <m/>
    <m/>
    <m/>
    <m/>
    <m/>
    <m/>
    <m/>
    <m/>
    <s v="DEER:Res:HVAC_Eff_AC"/>
    <s v="Annual"/>
    <n v="20"/>
    <m/>
  </r>
  <r>
    <x v="0"/>
    <x v="0"/>
    <s v="D20v0"/>
    <d v="2019-01-03T09:30:18"/>
    <x v="2"/>
    <x v="1"/>
    <x v="1"/>
    <x v="10"/>
    <x v="1"/>
    <x v="1"/>
    <n v="1"/>
    <n v="1130"/>
    <s v="None"/>
    <n v="12.4"/>
    <n v="1.5100000000000001E-2"/>
    <n v="1.26"/>
    <m/>
    <m/>
    <m/>
    <m/>
    <m/>
    <m/>
    <m/>
    <m/>
    <m/>
    <s v="DEER:Res:HVAC_Eff_AC"/>
    <s v="Annual"/>
    <n v="20"/>
    <m/>
  </r>
  <r>
    <x v="0"/>
    <x v="0"/>
    <s v="D20v0"/>
    <d v="2019-01-03T09:30:18"/>
    <x v="2"/>
    <x v="1"/>
    <x v="1"/>
    <x v="10"/>
    <x v="2"/>
    <x v="1"/>
    <n v="1"/>
    <n v="1130"/>
    <s v="None"/>
    <n v="22.3"/>
    <n v="1.54E-2"/>
    <n v="0"/>
    <m/>
    <m/>
    <m/>
    <m/>
    <m/>
    <m/>
    <m/>
    <m/>
    <m/>
    <s v="DEER:Res:HVAC_Eff_AC"/>
    <s v="Annual"/>
    <n v="20"/>
    <m/>
  </r>
  <r>
    <x v="0"/>
    <x v="0"/>
    <s v="D20v0"/>
    <d v="2019-01-03T09:30:18"/>
    <x v="2"/>
    <x v="1"/>
    <x v="1"/>
    <x v="10"/>
    <x v="3"/>
    <x v="1"/>
    <n v="1"/>
    <n v="1130"/>
    <s v="None"/>
    <n v="1.1599999999999999"/>
    <n v="0"/>
    <n v="1.2"/>
    <m/>
    <m/>
    <m/>
    <m/>
    <m/>
    <m/>
    <m/>
    <m/>
    <m/>
    <s v="DEER:Res:HVAC_Eff_AC"/>
    <s v="Annual"/>
    <n v="20"/>
    <m/>
  </r>
  <r>
    <x v="0"/>
    <x v="0"/>
    <s v="D20v0"/>
    <d v="2019-01-03T09:30:18"/>
    <x v="2"/>
    <x v="1"/>
    <x v="1"/>
    <x v="10"/>
    <x v="0"/>
    <x v="0"/>
    <n v="1"/>
    <n v="1130"/>
    <s v="None"/>
    <n v="9.82"/>
    <n v="1.06E-2"/>
    <n v="1.1299999999999999"/>
    <m/>
    <m/>
    <m/>
    <m/>
    <m/>
    <m/>
    <m/>
    <m/>
    <m/>
    <s v="DEER:Res:HVAC_Eff_AC"/>
    <s v="Annual"/>
    <n v="20"/>
    <m/>
  </r>
  <r>
    <x v="0"/>
    <x v="0"/>
    <s v="D20v0"/>
    <d v="2019-01-03T09:30:18"/>
    <x v="2"/>
    <x v="1"/>
    <x v="1"/>
    <x v="11"/>
    <x v="1"/>
    <x v="1"/>
    <n v="1"/>
    <n v="1070"/>
    <s v="None"/>
    <n v="10.7"/>
    <n v="1.6299999999999999E-2"/>
    <n v="0.83"/>
    <m/>
    <m/>
    <m/>
    <m/>
    <m/>
    <m/>
    <m/>
    <m/>
    <m/>
    <s v="DEER:Res:HVAC_Eff_AC"/>
    <s v="Annual"/>
    <n v="20"/>
    <m/>
  </r>
  <r>
    <x v="0"/>
    <x v="0"/>
    <s v="D20v0"/>
    <d v="2019-01-03T09:30:18"/>
    <x v="2"/>
    <x v="1"/>
    <x v="1"/>
    <x v="11"/>
    <x v="2"/>
    <x v="1"/>
    <n v="1"/>
    <n v="1070"/>
    <s v="None"/>
    <n v="18"/>
    <n v="1.66E-2"/>
    <n v="0"/>
    <m/>
    <m/>
    <m/>
    <m/>
    <m/>
    <m/>
    <m/>
    <m/>
    <m/>
    <s v="DEER:Res:HVAC_Eff_AC"/>
    <s v="Annual"/>
    <n v="20"/>
    <m/>
  </r>
  <r>
    <x v="0"/>
    <x v="0"/>
    <s v="D20v0"/>
    <d v="2019-01-03T09:30:18"/>
    <x v="2"/>
    <x v="1"/>
    <x v="1"/>
    <x v="11"/>
    <x v="3"/>
    <x v="1"/>
    <n v="1"/>
    <n v="1070"/>
    <s v="None"/>
    <n v="0.76800000000000002"/>
    <n v="0"/>
    <n v="0.79500000000000004"/>
    <m/>
    <m/>
    <m/>
    <m/>
    <m/>
    <m/>
    <m/>
    <m/>
    <m/>
    <s v="DEER:Res:HVAC_Eff_AC"/>
    <s v="Annual"/>
    <n v="20"/>
    <m/>
  </r>
  <r>
    <x v="0"/>
    <x v="0"/>
    <s v="D20v0"/>
    <d v="2019-01-03T09:30:18"/>
    <x v="2"/>
    <x v="1"/>
    <x v="1"/>
    <x v="11"/>
    <x v="0"/>
    <x v="0"/>
    <n v="1"/>
    <n v="1070"/>
    <s v="None"/>
    <n v="10.8"/>
    <n v="1.5100000000000001E-2"/>
    <n v="0.73099999999999998"/>
    <m/>
    <m/>
    <m/>
    <m/>
    <m/>
    <m/>
    <m/>
    <m/>
    <m/>
    <s v="DEER:Res:HVAC_Eff_AC"/>
    <s v="Annual"/>
    <n v="20"/>
    <m/>
  </r>
  <r>
    <x v="0"/>
    <x v="0"/>
    <s v="D20v0"/>
    <d v="2019-01-03T09:30:18"/>
    <x v="2"/>
    <x v="1"/>
    <x v="1"/>
    <x v="4"/>
    <x v="1"/>
    <x v="1"/>
    <n v="1"/>
    <n v="1070"/>
    <s v="None"/>
    <n v="23.9"/>
    <n v="1.9099999999999999E-2"/>
    <n v="1.79"/>
    <m/>
    <m/>
    <m/>
    <m/>
    <m/>
    <m/>
    <m/>
    <m/>
    <m/>
    <s v="DEER:Res:HVAC_Eff_AC"/>
    <s v="Annual"/>
    <n v="20"/>
    <m/>
  </r>
  <r>
    <x v="0"/>
    <x v="0"/>
    <s v="D20v0"/>
    <d v="2019-01-03T09:30:18"/>
    <x v="2"/>
    <x v="1"/>
    <x v="1"/>
    <x v="4"/>
    <x v="2"/>
    <x v="1"/>
    <n v="1"/>
    <n v="1070"/>
    <s v="None"/>
    <n v="41.6"/>
    <n v="1.9900000000000001E-2"/>
    <n v="0"/>
    <m/>
    <m/>
    <m/>
    <m/>
    <m/>
    <m/>
    <m/>
    <m/>
    <m/>
    <s v="DEER:Res:HVAC_Eff_AC"/>
    <s v="Annual"/>
    <n v="20"/>
    <m/>
  </r>
  <r>
    <x v="0"/>
    <x v="0"/>
    <s v="D20v0"/>
    <d v="2019-01-03T09:30:18"/>
    <x v="2"/>
    <x v="1"/>
    <x v="1"/>
    <x v="4"/>
    <x v="3"/>
    <x v="1"/>
    <n v="1"/>
    <n v="1070"/>
    <s v="None"/>
    <n v="1.64"/>
    <n v="0"/>
    <n v="1.7"/>
    <m/>
    <m/>
    <m/>
    <m/>
    <m/>
    <m/>
    <m/>
    <m/>
    <m/>
    <s v="DEER:Res:HVAC_Eff_AC"/>
    <s v="Annual"/>
    <n v="20"/>
    <m/>
  </r>
  <r>
    <x v="0"/>
    <x v="0"/>
    <s v="D20v0"/>
    <d v="2019-01-03T09:30:18"/>
    <x v="2"/>
    <x v="1"/>
    <x v="1"/>
    <x v="4"/>
    <x v="0"/>
    <x v="0"/>
    <n v="1"/>
    <n v="1070"/>
    <s v="None"/>
    <n v="24.4"/>
    <n v="1.7899999999999999E-2"/>
    <n v="1.58"/>
    <m/>
    <m/>
    <m/>
    <m/>
    <m/>
    <m/>
    <m/>
    <m/>
    <m/>
    <s v="DEER:Res:HVAC_Eff_AC"/>
    <s v="Annual"/>
    <n v="20"/>
    <m/>
  </r>
  <r>
    <x v="0"/>
    <x v="0"/>
    <s v="D20v0"/>
    <d v="2019-01-03T09:30:18"/>
    <x v="2"/>
    <x v="1"/>
    <x v="1"/>
    <x v="6"/>
    <x v="1"/>
    <x v="1"/>
    <n v="1.1599999999999999"/>
    <n v="1180"/>
    <s v="None"/>
    <n v="9.35"/>
    <n v="1.23E-2"/>
    <n v="0.99"/>
    <m/>
    <m/>
    <m/>
    <m/>
    <m/>
    <m/>
    <m/>
    <m/>
    <m/>
    <s v="DEER:Res:HVAC_Eff_AC"/>
    <s v="Annual"/>
    <n v="20"/>
    <m/>
  </r>
  <r>
    <x v="0"/>
    <x v="0"/>
    <s v="D20v0"/>
    <d v="2019-01-03T09:30:18"/>
    <x v="2"/>
    <x v="1"/>
    <x v="1"/>
    <x v="6"/>
    <x v="2"/>
    <x v="1"/>
    <n v="1.1599999999999999"/>
    <n v="1180"/>
    <s v="None"/>
    <n v="17.5"/>
    <n v="1.29E-2"/>
    <n v="0"/>
    <m/>
    <m/>
    <m/>
    <m/>
    <m/>
    <m/>
    <m/>
    <m/>
    <m/>
    <s v="DEER:Res:HVAC_Eff_AC"/>
    <s v="Annual"/>
    <n v="20"/>
    <m/>
  </r>
  <r>
    <x v="0"/>
    <x v="0"/>
    <s v="D20v0"/>
    <d v="2019-01-03T09:30:18"/>
    <x v="2"/>
    <x v="1"/>
    <x v="1"/>
    <x v="6"/>
    <x v="3"/>
    <x v="1"/>
    <n v="1.1599999999999999"/>
    <n v="1180"/>
    <s v="None"/>
    <n v="0.86499999999999999"/>
    <n v="0"/>
    <n v="0.94599999999999995"/>
    <m/>
    <m/>
    <m/>
    <m/>
    <m/>
    <m/>
    <m/>
    <m/>
    <m/>
    <s v="DEER:Res:HVAC_Eff_AC"/>
    <s v="Annual"/>
    <n v="20"/>
    <m/>
  </r>
  <r>
    <x v="0"/>
    <x v="0"/>
    <s v="D20v0"/>
    <d v="2019-01-03T09:30:18"/>
    <x v="2"/>
    <x v="1"/>
    <x v="1"/>
    <x v="6"/>
    <x v="0"/>
    <x v="0"/>
    <n v="1.1599999999999999"/>
    <n v="1180"/>
    <s v="None"/>
    <n v="6.37"/>
    <n v="7.0400000000000003E-3"/>
    <n v="0.9"/>
    <m/>
    <m/>
    <m/>
    <m/>
    <m/>
    <m/>
    <m/>
    <m/>
    <m/>
    <s v="DEER:Res:HVAC_Eff_AC"/>
    <s v="Annual"/>
    <n v="20"/>
    <m/>
  </r>
  <r>
    <x v="0"/>
    <x v="0"/>
    <s v="D20v0"/>
    <d v="2019-01-03T09:30:18"/>
    <x v="2"/>
    <x v="2"/>
    <x v="1"/>
    <x v="0"/>
    <x v="1"/>
    <x v="1"/>
    <n v="3.2"/>
    <n v="2300"/>
    <s v="None"/>
    <n v="29.7"/>
    <n v="6.6000000000000003E-2"/>
    <n v="8.6300000000000008"/>
    <m/>
    <m/>
    <m/>
    <m/>
    <m/>
    <m/>
    <m/>
    <m/>
    <m/>
    <s v="DEER:Res:HVAC_Eff_AC"/>
    <s v="Annual"/>
    <n v="20"/>
    <m/>
  </r>
  <r>
    <x v="0"/>
    <x v="0"/>
    <s v="D20v0"/>
    <d v="2019-01-03T09:30:18"/>
    <x v="2"/>
    <x v="2"/>
    <x v="1"/>
    <x v="0"/>
    <x v="2"/>
    <x v="1"/>
    <n v="3.2"/>
    <n v="2300"/>
    <s v="None"/>
    <n v="124"/>
    <n v="6.7000000000000004E-2"/>
    <n v="0"/>
    <m/>
    <m/>
    <m/>
    <m/>
    <m/>
    <m/>
    <m/>
    <m/>
    <m/>
    <s v="DEER:Res:HVAC_Eff_AC"/>
    <s v="Annual"/>
    <n v="20"/>
    <m/>
  </r>
  <r>
    <x v="0"/>
    <x v="0"/>
    <s v="D20v0"/>
    <d v="2019-01-03T09:30:18"/>
    <x v="2"/>
    <x v="2"/>
    <x v="1"/>
    <x v="0"/>
    <x v="3"/>
    <x v="1"/>
    <n v="3.2"/>
    <n v="2300"/>
    <s v="None"/>
    <n v="5.4"/>
    <n v="0"/>
    <n v="8.41"/>
    <m/>
    <m/>
    <m/>
    <m/>
    <m/>
    <m/>
    <m/>
    <m/>
    <m/>
    <s v="DEER:Res:HVAC_Eff_AC"/>
    <s v="Annual"/>
    <n v="20"/>
    <m/>
  </r>
  <r>
    <x v="0"/>
    <x v="0"/>
    <s v="D20v0"/>
    <d v="2019-01-03T09:30:18"/>
    <x v="2"/>
    <x v="2"/>
    <x v="1"/>
    <x v="0"/>
    <x v="0"/>
    <x v="0"/>
    <n v="3.2"/>
    <n v="2300"/>
    <s v="None"/>
    <n v="28.5"/>
    <n v="5.1999999999999998E-2"/>
    <n v="8.2100000000000009"/>
    <m/>
    <m/>
    <m/>
    <m/>
    <m/>
    <m/>
    <m/>
    <m/>
    <m/>
    <s v="DEER:Res:HVAC_Eff_AC"/>
    <s v="Annual"/>
    <n v="20"/>
    <m/>
  </r>
  <r>
    <x v="0"/>
    <x v="0"/>
    <s v="D20v0"/>
    <d v="2019-01-03T09:30:18"/>
    <x v="2"/>
    <x v="2"/>
    <x v="1"/>
    <x v="1"/>
    <x v="1"/>
    <x v="1"/>
    <n v="3.5"/>
    <n v="2220"/>
    <s v="None"/>
    <n v="14.2"/>
    <n v="2.4E-2"/>
    <n v="9.1"/>
    <m/>
    <m/>
    <m/>
    <m/>
    <m/>
    <m/>
    <m/>
    <m/>
    <m/>
    <s v="DEER:Res:HVAC_Eff_AC"/>
    <s v="Annual"/>
    <n v="20"/>
    <m/>
  </r>
  <r>
    <x v="0"/>
    <x v="0"/>
    <s v="D20v0"/>
    <d v="2019-01-03T09:30:18"/>
    <x v="2"/>
    <x v="2"/>
    <x v="1"/>
    <x v="1"/>
    <x v="2"/>
    <x v="1"/>
    <n v="3.5"/>
    <n v="2220"/>
    <s v="None"/>
    <n v="95.6"/>
    <n v="2.4E-2"/>
    <n v="0"/>
    <m/>
    <m/>
    <m/>
    <m/>
    <m/>
    <m/>
    <m/>
    <m/>
    <m/>
    <s v="DEER:Res:HVAC_Eff_AC"/>
    <s v="Annual"/>
    <n v="20"/>
    <m/>
  </r>
  <r>
    <x v="0"/>
    <x v="0"/>
    <s v="D20v0"/>
    <d v="2019-01-03T09:30:18"/>
    <x v="2"/>
    <x v="2"/>
    <x v="1"/>
    <x v="1"/>
    <x v="3"/>
    <x v="1"/>
    <n v="3.5"/>
    <n v="2220"/>
    <s v="None"/>
    <n v="5.5"/>
    <n v="0"/>
    <n v="8.7799999999999994"/>
    <m/>
    <m/>
    <m/>
    <m/>
    <m/>
    <m/>
    <m/>
    <m/>
    <m/>
    <s v="DEER:Res:HVAC_Eff_AC"/>
    <s v="Annual"/>
    <n v="20"/>
    <m/>
  </r>
  <r>
    <x v="0"/>
    <x v="0"/>
    <s v="D20v0"/>
    <d v="2019-01-03T09:30:18"/>
    <x v="2"/>
    <x v="2"/>
    <x v="1"/>
    <x v="1"/>
    <x v="0"/>
    <x v="0"/>
    <n v="3.5"/>
    <n v="2220"/>
    <s v="None"/>
    <n v="8.5"/>
    <n v="4.0000000000000001E-3"/>
    <n v="8.75"/>
    <m/>
    <m/>
    <m/>
    <m/>
    <m/>
    <m/>
    <m/>
    <m/>
    <m/>
    <s v="DEER:Res:HVAC_Eff_AC"/>
    <s v="Annual"/>
    <n v="20"/>
    <m/>
  </r>
  <r>
    <x v="0"/>
    <x v="0"/>
    <s v="D20v0"/>
    <d v="2019-01-03T09:30:18"/>
    <x v="2"/>
    <x v="2"/>
    <x v="1"/>
    <x v="8"/>
    <x v="1"/>
    <x v="1"/>
    <n v="3"/>
    <n v="1920"/>
    <s v="None"/>
    <n v="22.7"/>
    <n v="4.1000000000000002E-2"/>
    <n v="2.59"/>
    <m/>
    <m/>
    <m/>
    <m/>
    <m/>
    <m/>
    <m/>
    <m/>
    <m/>
    <s v="DEER:Res:HVAC_Eff_AC"/>
    <s v="Annual"/>
    <n v="20"/>
    <m/>
  </r>
  <r>
    <x v="0"/>
    <x v="0"/>
    <s v="D20v0"/>
    <d v="2019-01-03T09:30:18"/>
    <x v="2"/>
    <x v="2"/>
    <x v="1"/>
    <x v="8"/>
    <x v="2"/>
    <x v="1"/>
    <n v="3"/>
    <n v="1920"/>
    <s v="None"/>
    <n v="45.9"/>
    <n v="4.2999999999999997E-2"/>
    <n v="0"/>
    <m/>
    <m/>
    <m/>
    <m/>
    <m/>
    <m/>
    <m/>
    <m/>
    <m/>
    <s v="DEER:Res:HVAC_Eff_AC"/>
    <s v="Annual"/>
    <n v="20"/>
    <m/>
  </r>
  <r>
    <x v="0"/>
    <x v="0"/>
    <s v="D20v0"/>
    <d v="2019-01-03T09:30:18"/>
    <x v="2"/>
    <x v="2"/>
    <x v="1"/>
    <x v="8"/>
    <x v="3"/>
    <x v="1"/>
    <n v="3"/>
    <n v="1920"/>
    <s v="None"/>
    <n v="1.6"/>
    <n v="0"/>
    <n v="2.5"/>
    <m/>
    <m/>
    <m/>
    <m/>
    <m/>
    <m/>
    <m/>
    <m/>
    <m/>
    <s v="DEER:Res:HVAC_Eff_AC"/>
    <s v="Annual"/>
    <n v="20"/>
    <m/>
  </r>
  <r>
    <x v="0"/>
    <x v="0"/>
    <s v="D20v0"/>
    <d v="2019-01-03T09:30:18"/>
    <x v="2"/>
    <x v="2"/>
    <x v="1"/>
    <x v="8"/>
    <x v="0"/>
    <x v="0"/>
    <n v="3"/>
    <n v="1920"/>
    <s v="None"/>
    <n v="8.8000000000000007"/>
    <n v="1.6E-2"/>
    <n v="2.46"/>
    <m/>
    <m/>
    <m/>
    <m/>
    <m/>
    <m/>
    <m/>
    <m/>
    <m/>
    <s v="DEER:Res:HVAC_Eff_AC"/>
    <s v="Annual"/>
    <n v="20"/>
    <m/>
  </r>
  <r>
    <x v="0"/>
    <x v="0"/>
    <s v="D20v0"/>
    <d v="2019-01-03T09:30:18"/>
    <x v="2"/>
    <x v="2"/>
    <x v="1"/>
    <x v="9"/>
    <x v="1"/>
    <x v="1"/>
    <n v="2.4"/>
    <n v="1760"/>
    <s v="None"/>
    <n v="30"/>
    <n v="3.4000000000000002E-2"/>
    <n v="1.72"/>
    <m/>
    <m/>
    <m/>
    <m/>
    <m/>
    <m/>
    <m/>
    <m/>
    <m/>
    <s v="DEER:Res:HVAC_Eff_AC"/>
    <s v="Annual"/>
    <n v="20"/>
    <m/>
  </r>
  <r>
    <x v="0"/>
    <x v="0"/>
    <s v="D20v0"/>
    <d v="2019-01-03T09:30:18"/>
    <x v="2"/>
    <x v="2"/>
    <x v="1"/>
    <x v="9"/>
    <x v="2"/>
    <x v="1"/>
    <n v="2.4"/>
    <n v="1760"/>
    <s v="None"/>
    <n v="44.8"/>
    <n v="3.5000000000000003E-2"/>
    <n v="0"/>
    <m/>
    <m/>
    <m/>
    <m/>
    <m/>
    <m/>
    <m/>
    <m/>
    <m/>
    <s v="DEER:Res:HVAC_Eff_AC"/>
    <s v="Annual"/>
    <n v="20"/>
    <m/>
  </r>
  <r>
    <x v="0"/>
    <x v="0"/>
    <s v="D20v0"/>
    <d v="2019-01-03T09:30:18"/>
    <x v="2"/>
    <x v="2"/>
    <x v="1"/>
    <x v="9"/>
    <x v="3"/>
    <x v="1"/>
    <n v="2.4"/>
    <n v="1760"/>
    <s v="None"/>
    <n v="1.1000000000000001"/>
    <n v="0"/>
    <n v="1.68"/>
    <m/>
    <m/>
    <m/>
    <m/>
    <m/>
    <m/>
    <m/>
    <m/>
    <m/>
    <s v="DEER:Res:HVAC_Eff_AC"/>
    <s v="Annual"/>
    <n v="20"/>
    <m/>
  </r>
  <r>
    <x v="0"/>
    <x v="0"/>
    <s v="D20v0"/>
    <d v="2019-01-03T09:30:18"/>
    <x v="2"/>
    <x v="2"/>
    <x v="1"/>
    <x v="9"/>
    <x v="0"/>
    <x v="0"/>
    <n v="2.4"/>
    <n v="1760"/>
    <s v="None"/>
    <n v="16.2"/>
    <n v="1.7000000000000001E-2"/>
    <n v="1.64"/>
    <m/>
    <m/>
    <m/>
    <m/>
    <m/>
    <m/>
    <m/>
    <m/>
    <m/>
    <s v="DEER:Res:HVAC_Eff_AC"/>
    <s v="Annual"/>
    <n v="20"/>
    <m/>
  </r>
  <r>
    <x v="0"/>
    <x v="0"/>
    <s v="D20v0"/>
    <d v="2019-01-03T09:30:18"/>
    <x v="2"/>
    <x v="2"/>
    <x v="1"/>
    <x v="10"/>
    <x v="1"/>
    <x v="1"/>
    <n v="2.2000000000000002"/>
    <n v="1740"/>
    <s v="None"/>
    <n v="34.6"/>
    <n v="4.9000000000000002E-2"/>
    <n v="3.22"/>
    <m/>
    <m/>
    <m/>
    <m/>
    <m/>
    <m/>
    <m/>
    <m/>
    <m/>
    <s v="DEER:Res:HVAC_Eff_AC"/>
    <s v="Annual"/>
    <n v="20"/>
    <m/>
  </r>
  <r>
    <x v="0"/>
    <x v="0"/>
    <s v="D20v0"/>
    <d v="2019-01-03T09:30:18"/>
    <x v="2"/>
    <x v="2"/>
    <x v="1"/>
    <x v="10"/>
    <x v="2"/>
    <x v="1"/>
    <n v="2.2000000000000002"/>
    <n v="1740"/>
    <s v="None"/>
    <n v="61.2"/>
    <n v="0.05"/>
    <n v="0"/>
    <m/>
    <m/>
    <m/>
    <m/>
    <m/>
    <m/>
    <m/>
    <m/>
    <m/>
    <s v="DEER:Res:HVAC_Eff_AC"/>
    <s v="Annual"/>
    <n v="20"/>
    <m/>
  </r>
  <r>
    <x v="0"/>
    <x v="0"/>
    <s v="D20v0"/>
    <d v="2019-01-03T09:30:18"/>
    <x v="2"/>
    <x v="2"/>
    <x v="1"/>
    <x v="10"/>
    <x v="3"/>
    <x v="1"/>
    <n v="2.2000000000000002"/>
    <n v="1740"/>
    <s v="None"/>
    <n v="2.2000000000000002"/>
    <n v="0"/>
    <n v="3.11"/>
    <m/>
    <m/>
    <m/>
    <m/>
    <m/>
    <m/>
    <m/>
    <m/>
    <m/>
    <s v="DEER:Res:HVAC_Eff_AC"/>
    <s v="Annual"/>
    <n v="20"/>
    <m/>
  </r>
  <r>
    <x v="0"/>
    <x v="0"/>
    <s v="D20v0"/>
    <d v="2019-01-03T09:30:18"/>
    <x v="2"/>
    <x v="2"/>
    <x v="1"/>
    <x v="10"/>
    <x v="0"/>
    <x v="0"/>
    <n v="2.2000000000000002"/>
    <n v="1740"/>
    <s v="None"/>
    <n v="28.3"/>
    <n v="3.7999999999999999E-2"/>
    <n v="3.02"/>
    <m/>
    <m/>
    <m/>
    <m/>
    <m/>
    <m/>
    <m/>
    <m/>
    <m/>
    <s v="DEER:Res:HVAC_Eff_AC"/>
    <s v="Annual"/>
    <n v="20"/>
    <m/>
  </r>
  <r>
    <x v="0"/>
    <x v="0"/>
    <s v="D20v0"/>
    <d v="2019-01-03T09:30:18"/>
    <x v="2"/>
    <x v="2"/>
    <x v="1"/>
    <x v="11"/>
    <x v="1"/>
    <x v="1"/>
    <n v="2.5"/>
    <n v="1940"/>
    <s v="None"/>
    <n v="70"/>
    <n v="9.2999999999999999E-2"/>
    <n v="8.16"/>
    <m/>
    <m/>
    <m/>
    <m/>
    <m/>
    <m/>
    <m/>
    <m/>
    <m/>
    <s v="DEER:Res:HVAC_Eff_AC"/>
    <s v="Annual"/>
    <n v="20"/>
    <m/>
  </r>
  <r>
    <x v="0"/>
    <x v="0"/>
    <s v="D20v0"/>
    <d v="2019-01-03T09:30:18"/>
    <x v="2"/>
    <x v="2"/>
    <x v="1"/>
    <x v="11"/>
    <x v="2"/>
    <x v="1"/>
    <n v="2.5"/>
    <n v="1940"/>
    <s v="None"/>
    <n v="154"/>
    <n v="9.0999999999999998E-2"/>
    <n v="0"/>
    <m/>
    <m/>
    <m/>
    <m/>
    <m/>
    <m/>
    <m/>
    <m/>
    <m/>
    <s v="DEER:Res:HVAC_Eff_AC"/>
    <s v="Annual"/>
    <n v="20"/>
    <m/>
  </r>
  <r>
    <x v="0"/>
    <x v="0"/>
    <s v="D20v0"/>
    <d v="2019-01-03T09:30:18"/>
    <x v="2"/>
    <x v="2"/>
    <x v="1"/>
    <x v="11"/>
    <x v="3"/>
    <x v="1"/>
    <n v="2.5"/>
    <n v="1940"/>
    <s v="None"/>
    <n v="5.4"/>
    <n v="0"/>
    <n v="7.97"/>
    <m/>
    <m/>
    <m/>
    <m/>
    <m/>
    <m/>
    <m/>
    <m/>
    <m/>
    <s v="DEER:Res:HVAC_Eff_AC"/>
    <s v="Annual"/>
    <n v="20"/>
    <m/>
  </r>
  <r>
    <x v="0"/>
    <x v="0"/>
    <s v="D20v0"/>
    <d v="2019-01-03T09:30:18"/>
    <x v="2"/>
    <x v="2"/>
    <x v="1"/>
    <x v="11"/>
    <x v="0"/>
    <x v="0"/>
    <n v="2.5"/>
    <n v="1940"/>
    <s v="None"/>
    <n v="70.900000000000006"/>
    <n v="8.7999999999999995E-2"/>
    <n v="7.73"/>
    <m/>
    <m/>
    <m/>
    <m/>
    <m/>
    <m/>
    <m/>
    <m/>
    <m/>
    <s v="DEER:Res:HVAC_Eff_AC"/>
    <s v="Annual"/>
    <n v="20"/>
    <m/>
  </r>
  <r>
    <x v="0"/>
    <x v="0"/>
    <s v="D20v0"/>
    <d v="2019-01-03T09:30:18"/>
    <x v="2"/>
    <x v="2"/>
    <x v="1"/>
    <x v="4"/>
    <x v="1"/>
    <x v="1"/>
    <n v="2.5"/>
    <n v="1910"/>
    <s v="None"/>
    <n v="79.599999999999994"/>
    <n v="7.5999999999999998E-2"/>
    <n v="8.1199999999999992"/>
    <m/>
    <m/>
    <m/>
    <m/>
    <m/>
    <m/>
    <m/>
    <m/>
    <m/>
    <s v="DEER:Res:HVAC_Eff_AC"/>
    <s v="Annual"/>
    <n v="20"/>
    <m/>
  </r>
  <r>
    <x v="0"/>
    <x v="0"/>
    <s v="D20v0"/>
    <d v="2019-01-03T09:30:18"/>
    <x v="2"/>
    <x v="2"/>
    <x v="1"/>
    <x v="4"/>
    <x v="2"/>
    <x v="1"/>
    <n v="2.5"/>
    <n v="1910"/>
    <s v="None"/>
    <n v="175"/>
    <n v="7.9000000000000001E-2"/>
    <n v="0"/>
    <m/>
    <m/>
    <m/>
    <m/>
    <m/>
    <m/>
    <m/>
    <m/>
    <m/>
    <s v="DEER:Res:HVAC_Eff_AC"/>
    <s v="Annual"/>
    <n v="20"/>
    <m/>
  </r>
  <r>
    <x v="0"/>
    <x v="0"/>
    <s v="D20v0"/>
    <d v="2019-01-03T09:30:18"/>
    <x v="2"/>
    <x v="2"/>
    <x v="1"/>
    <x v="4"/>
    <x v="3"/>
    <x v="1"/>
    <n v="2.5"/>
    <n v="1910"/>
    <s v="None"/>
    <n v="5.4"/>
    <n v="0"/>
    <n v="7.93"/>
    <m/>
    <m/>
    <m/>
    <m/>
    <m/>
    <m/>
    <m/>
    <m/>
    <m/>
    <s v="DEER:Res:HVAC_Eff_AC"/>
    <s v="Annual"/>
    <n v="20"/>
    <m/>
  </r>
  <r>
    <x v="0"/>
    <x v="0"/>
    <s v="D20v0"/>
    <d v="2019-01-03T09:30:18"/>
    <x v="2"/>
    <x v="2"/>
    <x v="1"/>
    <x v="4"/>
    <x v="0"/>
    <x v="0"/>
    <n v="2.5"/>
    <n v="1910"/>
    <s v="None"/>
    <n v="82.9"/>
    <n v="7.3999999999999996E-2"/>
    <n v="7.67"/>
    <m/>
    <m/>
    <m/>
    <m/>
    <m/>
    <m/>
    <m/>
    <m/>
    <m/>
    <s v="DEER:Res:HVAC_Eff_AC"/>
    <s v="Annual"/>
    <n v="20"/>
    <m/>
  </r>
  <r>
    <x v="0"/>
    <x v="0"/>
    <s v="D20v0"/>
    <d v="2019-01-03T09:30:18"/>
    <x v="2"/>
    <x v="2"/>
    <x v="1"/>
    <x v="12"/>
    <x v="1"/>
    <x v="1"/>
    <n v="3.2"/>
    <n v="2160"/>
    <s v="None"/>
    <n v="142"/>
    <n v="0.115"/>
    <n v="9.06"/>
    <m/>
    <m/>
    <m/>
    <m/>
    <m/>
    <m/>
    <m/>
    <m/>
    <m/>
    <s v="DEER:Res:HVAC_Eff_AC"/>
    <s v="Annual"/>
    <n v="20"/>
    <m/>
  </r>
  <r>
    <x v="0"/>
    <x v="0"/>
    <s v="D20v0"/>
    <d v="2019-01-03T09:30:18"/>
    <x v="2"/>
    <x v="2"/>
    <x v="1"/>
    <x v="12"/>
    <x v="2"/>
    <x v="1"/>
    <n v="3.2"/>
    <n v="2160"/>
    <s v="None"/>
    <n v="266"/>
    <n v="0.123"/>
    <n v="0"/>
    <m/>
    <m/>
    <m/>
    <m/>
    <m/>
    <m/>
    <m/>
    <m/>
    <m/>
    <s v="DEER:Res:HVAC_Eff_AC"/>
    <s v="Annual"/>
    <n v="20"/>
    <m/>
  </r>
  <r>
    <x v="0"/>
    <x v="0"/>
    <s v="D20v0"/>
    <d v="2019-01-03T09:30:18"/>
    <x v="2"/>
    <x v="2"/>
    <x v="1"/>
    <x v="12"/>
    <x v="3"/>
    <x v="1"/>
    <n v="3.2"/>
    <n v="2160"/>
    <s v="None"/>
    <n v="5.7"/>
    <n v="0"/>
    <n v="8.7899999999999991"/>
    <m/>
    <m/>
    <m/>
    <m/>
    <m/>
    <m/>
    <m/>
    <m/>
    <m/>
    <s v="DEER:Res:HVAC_Eff_AC"/>
    <s v="Annual"/>
    <n v="20"/>
    <m/>
  </r>
  <r>
    <x v="0"/>
    <x v="0"/>
    <s v="D20v0"/>
    <d v="2019-01-03T09:30:18"/>
    <x v="2"/>
    <x v="2"/>
    <x v="1"/>
    <x v="12"/>
    <x v="0"/>
    <x v="0"/>
    <n v="3.2"/>
    <n v="2160"/>
    <s v="None"/>
    <n v="147"/>
    <n v="0.115"/>
    <n v="8.57"/>
    <m/>
    <m/>
    <m/>
    <m/>
    <m/>
    <m/>
    <m/>
    <m/>
    <m/>
    <s v="DEER:Res:HVAC_Eff_AC"/>
    <s v="Annual"/>
    <n v="20"/>
    <m/>
  </r>
  <r>
    <x v="0"/>
    <x v="0"/>
    <s v="D20v0"/>
    <d v="2019-01-03T09:30:18"/>
    <x v="2"/>
    <x v="2"/>
    <x v="1"/>
    <x v="13"/>
    <x v="1"/>
    <x v="1"/>
    <n v="3.4"/>
    <n v="2010"/>
    <s v="None"/>
    <n v="162"/>
    <n v="9.2999999999999999E-2"/>
    <n v="3.55"/>
    <m/>
    <m/>
    <m/>
    <m/>
    <m/>
    <m/>
    <m/>
    <m/>
    <m/>
    <s v="DEER:Res:HVAC_Eff_AC"/>
    <s v="Annual"/>
    <n v="20"/>
    <m/>
  </r>
  <r>
    <x v="0"/>
    <x v="0"/>
    <s v="D20v0"/>
    <d v="2019-01-03T09:30:18"/>
    <x v="2"/>
    <x v="2"/>
    <x v="1"/>
    <x v="13"/>
    <x v="2"/>
    <x v="1"/>
    <n v="3.4"/>
    <n v="2010"/>
    <s v="None"/>
    <n v="210"/>
    <n v="0.1"/>
    <n v="0"/>
    <m/>
    <m/>
    <m/>
    <m/>
    <m/>
    <m/>
    <m/>
    <m/>
    <m/>
    <s v="DEER:Res:HVAC_Eff_AC"/>
    <s v="Annual"/>
    <n v="20"/>
    <m/>
  </r>
  <r>
    <x v="0"/>
    <x v="0"/>
    <s v="D20v0"/>
    <d v="2019-01-03T09:30:18"/>
    <x v="2"/>
    <x v="2"/>
    <x v="1"/>
    <x v="13"/>
    <x v="3"/>
    <x v="1"/>
    <n v="3.4"/>
    <n v="2010"/>
    <s v="None"/>
    <n v="2.2000000000000002"/>
    <n v="0"/>
    <n v="3.42"/>
    <m/>
    <m/>
    <m/>
    <m/>
    <m/>
    <m/>
    <m/>
    <m/>
    <m/>
    <s v="DEER:Res:HVAC_Eff_AC"/>
    <s v="Annual"/>
    <n v="20"/>
    <m/>
  </r>
  <r>
    <x v="0"/>
    <x v="0"/>
    <s v="D20v0"/>
    <d v="2019-01-03T09:30:18"/>
    <x v="2"/>
    <x v="2"/>
    <x v="1"/>
    <x v="13"/>
    <x v="0"/>
    <x v="0"/>
    <n v="3.4"/>
    <n v="2010"/>
    <s v="None"/>
    <n v="163"/>
    <n v="9.2999999999999999E-2"/>
    <n v="3.33"/>
    <m/>
    <m/>
    <m/>
    <m/>
    <m/>
    <m/>
    <m/>
    <m/>
    <m/>
    <s v="DEER:Res:HVAC_Eff_AC"/>
    <s v="Annual"/>
    <n v="20"/>
    <m/>
  </r>
  <r>
    <x v="0"/>
    <x v="0"/>
    <s v="D20v0"/>
    <d v="2019-01-03T09:30:18"/>
    <x v="2"/>
    <x v="2"/>
    <x v="1"/>
    <x v="5"/>
    <x v="1"/>
    <x v="1"/>
    <n v="3.6"/>
    <n v="1860"/>
    <s v="None"/>
    <n v="68.099999999999994"/>
    <n v="3.7999999999999999E-2"/>
    <n v="8.1"/>
    <m/>
    <m/>
    <m/>
    <m/>
    <m/>
    <m/>
    <m/>
    <m/>
    <m/>
    <s v="DEER:Res:HVAC_Eff_AC"/>
    <s v="Annual"/>
    <n v="20"/>
    <m/>
  </r>
  <r>
    <x v="0"/>
    <x v="0"/>
    <s v="D20v0"/>
    <d v="2019-01-03T09:30:18"/>
    <x v="2"/>
    <x v="2"/>
    <x v="1"/>
    <x v="5"/>
    <x v="2"/>
    <x v="1"/>
    <n v="3.6"/>
    <n v="1860"/>
    <s v="None"/>
    <n v="179"/>
    <n v="4.1000000000000002E-2"/>
    <n v="0"/>
    <m/>
    <m/>
    <m/>
    <m/>
    <m/>
    <m/>
    <m/>
    <m/>
    <m/>
    <s v="DEER:Res:HVAC_Eff_AC"/>
    <s v="Annual"/>
    <n v="20"/>
    <m/>
  </r>
  <r>
    <x v="0"/>
    <x v="0"/>
    <s v="D20v0"/>
    <d v="2019-01-03T09:30:18"/>
    <x v="2"/>
    <x v="2"/>
    <x v="1"/>
    <x v="5"/>
    <x v="3"/>
    <x v="1"/>
    <n v="3.6"/>
    <n v="1860"/>
    <s v="None"/>
    <n v="4.8"/>
    <n v="0"/>
    <n v="7.5"/>
    <m/>
    <m/>
    <m/>
    <m/>
    <m/>
    <m/>
    <m/>
    <m/>
    <m/>
    <s v="DEER:Res:HVAC_Eff_AC"/>
    <s v="Annual"/>
    <n v="20"/>
    <m/>
  </r>
  <r>
    <x v="0"/>
    <x v="0"/>
    <s v="D20v0"/>
    <d v="2019-01-03T09:30:18"/>
    <x v="2"/>
    <x v="2"/>
    <x v="1"/>
    <x v="5"/>
    <x v="0"/>
    <x v="0"/>
    <n v="3.6"/>
    <n v="1860"/>
    <s v="None"/>
    <n v="74.7"/>
    <n v="3.3000000000000002E-2"/>
    <n v="7.43"/>
    <m/>
    <m/>
    <m/>
    <m/>
    <m/>
    <m/>
    <m/>
    <m/>
    <m/>
    <s v="DEER:Res:HVAC_Eff_AC"/>
    <s v="Annual"/>
    <n v="20"/>
    <m/>
  </r>
  <r>
    <x v="0"/>
    <x v="0"/>
    <s v="D20v0"/>
    <d v="2019-01-03T09:30:18"/>
    <x v="2"/>
    <x v="2"/>
    <x v="1"/>
    <x v="6"/>
    <x v="1"/>
    <x v="1"/>
    <n v="2.6"/>
    <n v="1890"/>
    <s v="None"/>
    <n v="44.4"/>
    <n v="5.8999999999999997E-2"/>
    <n v="4.6399999999999997"/>
    <m/>
    <m/>
    <m/>
    <m/>
    <m/>
    <m/>
    <m/>
    <m/>
    <m/>
    <s v="DEER:Res:HVAC_Eff_AC"/>
    <s v="Annual"/>
    <n v="20"/>
    <m/>
  </r>
  <r>
    <x v="0"/>
    <x v="0"/>
    <s v="D20v0"/>
    <d v="2019-01-03T09:30:18"/>
    <x v="2"/>
    <x v="2"/>
    <x v="1"/>
    <x v="6"/>
    <x v="2"/>
    <x v="1"/>
    <n v="2.6"/>
    <n v="1890"/>
    <s v="None"/>
    <n v="91"/>
    <n v="5.8999999999999997E-2"/>
    <n v="0"/>
    <m/>
    <m/>
    <m/>
    <m/>
    <m/>
    <m/>
    <m/>
    <m/>
    <m/>
    <s v="DEER:Res:HVAC_Eff_AC"/>
    <s v="Annual"/>
    <n v="20"/>
    <m/>
  </r>
  <r>
    <x v="0"/>
    <x v="0"/>
    <s v="D20v0"/>
    <d v="2019-01-03T09:30:18"/>
    <x v="2"/>
    <x v="2"/>
    <x v="1"/>
    <x v="6"/>
    <x v="3"/>
    <x v="1"/>
    <n v="2.6"/>
    <n v="1890"/>
    <s v="None"/>
    <n v="3"/>
    <n v="0"/>
    <n v="4.51"/>
    <m/>
    <m/>
    <m/>
    <m/>
    <m/>
    <m/>
    <m/>
    <m/>
    <m/>
    <s v="DEER:Res:HVAC_Eff_AC"/>
    <s v="Annual"/>
    <n v="20"/>
    <m/>
  </r>
  <r>
    <x v="0"/>
    <x v="0"/>
    <s v="D20v0"/>
    <d v="2019-01-03T09:30:18"/>
    <x v="2"/>
    <x v="2"/>
    <x v="1"/>
    <x v="6"/>
    <x v="0"/>
    <x v="0"/>
    <n v="2.6"/>
    <n v="1890"/>
    <s v="None"/>
    <n v="37.5"/>
    <n v="4.4999999999999998E-2"/>
    <n v="4.4000000000000004"/>
    <m/>
    <m/>
    <m/>
    <m/>
    <m/>
    <m/>
    <m/>
    <m/>
    <m/>
    <s v="DEER:Res:HVAC_Eff_AC"/>
    <s v="Annual"/>
    <n v="20"/>
    <m/>
  </r>
  <r>
    <x v="0"/>
    <x v="0"/>
    <s v="D20v0"/>
    <d v="2019-01-03T09:30:18"/>
    <x v="2"/>
    <x v="3"/>
    <x v="1"/>
    <x v="0"/>
    <x v="1"/>
    <x v="1"/>
    <n v="3.17"/>
    <n v="2300"/>
    <s v="None"/>
    <n v="29.7"/>
    <n v="6.5799999999999997E-2"/>
    <n v="8.6300000000000008"/>
    <m/>
    <m/>
    <m/>
    <m/>
    <m/>
    <m/>
    <m/>
    <m/>
    <m/>
    <s v="DEER:Res:HVAC_Eff_AC"/>
    <s v="Annual"/>
    <n v="20"/>
    <m/>
  </r>
  <r>
    <x v="0"/>
    <x v="0"/>
    <s v="D20v0"/>
    <d v="2019-01-03T09:30:18"/>
    <x v="2"/>
    <x v="3"/>
    <x v="1"/>
    <x v="0"/>
    <x v="2"/>
    <x v="1"/>
    <n v="3.17"/>
    <n v="2300"/>
    <s v="None"/>
    <n v="124"/>
    <n v="6.7299999999999999E-2"/>
    <n v="0"/>
    <m/>
    <m/>
    <m/>
    <m/>
    <m/>
    <m/>
    <m/>
    <m/>
    <m/>
    <s v="DEER:Res:HVAC_Eff_AC"/>
    <s v="Annual"/>
    <n v="20"/>
    <m/>
  </r>
  <r>
    <x v="0"/>
    <x v="0"/>
    <s v="D20v0"/>
    <d v="2019-01-03T09:30:18"/>
    <x v="2"/>
    <x v="3"/>
    <x v="1"/>
    <x v="0"/>
    <x v="3"/>
    <x v="1"/>
    <n v="3.17"/>
    <n v="2300"/>
    <s v="None"/>
    <n v="5.43"/>
    <n v="0"/>
    <n v="8.41"/>
    <m/>
    <m/>
    <m/>
    <m/>
    <m/>
    <m/>
    <m/>
    <m/>
    <m/>
    <s v="DEER:Res:HVAC_Eff_AC"/>
    <s v="Annual"/>
    <n v="20"/>
    <m/>
  </r>
  <r>
    <x v="0"/>
    <x v="0"/>
    <s v="D20v0"/>
    <d v="2019-01-03T09:30:18"/>
    <x v="2"/>
    <x v="3"/>
    <x v="1"/>
    <x v="0"/>
    <x v="0"/>
    <x v="0"/>
    <n v="3.17"/>
    <n v="2300"/>
    <s v="None"/>
    <n v="28.5"/>
    <n v="5.1700000000000003E-2"/>
    <n v="8.2100000000000009"/>
    <m/>
    <m/>
    <m/>
    <m/>
    <m/>
    <m/>
    <m/>
    <m/>
    <m/>
    <s v="DEER:Res:HVAC_Eff_AC"/>
    <s v="Annual"/>
    <n v="20"/>
    <m/>
  </r>
  <r>
    <x v="0"/>
    <x v="0"/>
    <s v="D20v0"/>
    <d v="2019-01-03T09:30:18"/>
    <x v="2"/>
    <x v="3"/>
    <x v="1"/>
    <x v="1"/>
    <x v="1"/>
    <x v="1"/>
    <n v="3.55"/>
    <n v="2300"/>
    <s v="None"/>
    <n v="9.0399999999999991"/>
    <n v="2.2200000000000001E-2"/>
    <n v="9.1"/>
    <m/>
    <m/>
    <m/>
    <m/>
    <m/>
    <m/>
    <m/>
    <m/>
    <m/>
    <s v="DEER:Res:HVAC_Eff_AC"/>
    <s v="Annual"/>
    <n v="20"/>
    <m/>
  </r>
  <r>
    <x v="0"/>
    <x v="0"/>
    <s v="D20v0"/>
    <d v="2019-01-03T09:30:18"/>
    <x v="2"/>
    <x v="3"/>
    <x v="1"/>
    <x v="1"/>
    <x v="2"/>
    <x v="1"/>
    <n v="3.55"/>
    <n v="2300"/>
    <s v="None"/>
    <n v="91.1"/>
    <n v="2.1299999999999999E-2"/>
    <n v="0"/>
    <m/>
    <m/>
    <m/>
    <m/>
    <m/>
    <m/>
    <m/>
    <m/>
    <m/>
    <s v="DEER:Res:HVAC_Eff_AC"/>
    <s v="Annual"/>
    <n v="20"/>
    <m/>
  </r>
  <r>
    <x v="0"/>
    <x v="0"/>
    <s v="D20v0"/>
    <d v="2019-01-03T09:30:18"/>
    <x v="2"/>
    <x v="3"/>
    <x v="1"/>
    <x v="1"/>
    <x v="3"/>
    <x v="1"/>
    <n v="3.55"/>
    <n v="2300"/>
    <s v="None"/>
    <n v="5.56"/>
    <n v="0"/>
    <n v="8.84"/>
    <m/>
    <m/>
    <m/>
    <m/>
    <m/>
    <m/>
    <m/>
    <m/>
    <m/>
    <s v="DEER:Res:HVAC_Eff_AC"/>
    <s v="Annual"/>
    <n v="20"/>
    <m/>
  </r>
  <r>
    <x v="0"/>
    <x v="0"/>
    <s v="D20v0"/>
    <d v="2019-01-03T09:30:18"/>
    <x v="2"/>
    <x v="3"/>
    <x v="1"/>
    <x v="1"/>
    <x v="0"/>
    <x v="0"/>
    <n v="3.55"/>
    <n v="2300"/>
    <s v="None"/>
    <n v="6.63"/>
    <n v="2.98E-3"/>
    <n v="8.81"/>
    <m/>
    <m/>
    <m/>
    <m/>
    <m/>
    <m/>
    <m/>
    <m/>
    <m/>
    <s v="DEER:Res:HVAC_Eff_AC"/>
    <s v="Annual"/>
    <n v="20"/>
    <m/>
  </r>
  <r>
    <x v="0"/>
    <x v="0"/>
    <s v="D20v0"/>
    <d v="2019-01-03T09:30:18"/>
    <x v="2"/>
    <x v="3"/>
    <x v="1"/>
    <x v="8"/>
    <x v="1"/>
    <x v="1"/>
    <n v="4.01"/>
    <n v="2390"/>
    <s v="None"/>
    <n v="20.2"/>
    <n v="5.4600000000000003E-2"/>
    <n v="3.43"/>
    <m/>
    <m/>
    <m/>
    <m/>
    <m/>
    <m/>
    <m/>
    <m/>
    <m/>
    <s v="DEER:Res:HVAC_Eff_AC"/>
    <s v="Annual"/>
    <n v="20"/>
    <m/>
  </r>
  <r>
    <x v="0"/>
    <x v="0"/>
    <s v="D20v0"/>
    <d v="2019-01-03T09:30:18"/>
    <x v="2"/>
    <x v="3"/>
    <x v="1"/>
    <x v="8"/>
    <x v="2"/>
    <x v="1"/>
    <n v="4.01"/>
    <n v="2390"/>
    <s v="None"/>
    <n v="50.6"/>
    <n v="5.6000000000000001E-2"/>
    <n v="0"/>
    <m/>
    <m/>
    <m/>
    <m/>
    <m/>
    <m/>
    <m/>
    <m/>
    <m/>
    <s v="DEER:Res:HVAC_Eff_AC"/>
    <s v="Annual"/>
    <n v="20"/>
    <m/>
  </r>
  <r>
    <x v="0"/>
    <x v="0"/>
    <s v="D20v0"/>
    <d v="2019-01-03T09:30:18"/>
    <x v="2"/>
    <x v="3"/>
    <x v="1"/>
    <x v="8"/>
    <x v="3"/>
    <x v="1"/>
    <n v="4.01"/>
    <n v="2390"/>
    <s v="None"/>
    <n v="2.0299999999999998"/>
    <n v="0"/>
    <n v="3.33"/>
    <m/>
    <m/>
    <m/>
    <m/>
    <m/>
    <m/>
    <m/>
    <m/>
    <m/>
    <s v="DEER:Res:HVAC_Eff_AC"/>
    <s v="Annual"/>
    <n v="20"/>
    <m/>
  </r>
  <r>
    <x v="0"/>
    <x v="0"/>
    <s v="D20v0"/>
    <d v="2019-01-03T09:30:18"/>
    <x v="2"/>
    <x v="3"/>
    <x v="1"/>
    <x v="8"/>
    <x v="0"/>
    <x v="0"/>
    <n v="4.01"/>
    <n v="2390"/>
    <s v="None"/>
    <n v="10.3"/>
    <n v="2.2700000000000001E-2"/>
    <n v="3.29"/>
    <m/>
    <m/>
    <m/>
    <m/>
    <m/>
    <m/>
    <m/>
    <m/>
    <m/>
    <s v="DEER:Res:HVAC_Eff_AC"/>
    <s v="Annual"/>
    <n v="20"/>
    <m/>
  </r>
  <r>
    <x v="0"/>
    <x v="0"/>
    <s v="D20v0"/>
    <d v="2019-01-03T09:30:18"/>
    <x v="2"/>
    <x v="3"/>
    <x v="1"/>
    <x v="9"/>
    <x v="1"/>
    <x v="1"/>
    <n v="3.77"/>
    <n v="2390"/>
    <s v="None"/>
    <n v="49.5"/>
    <n v="5.96E-2"/>
    <n v="2.75"/>
    <m/>
    <m/>
    <m/>
    <m/>
    <m/>
    <m/>
    <m/>
    <m/>
    <m/>
    <s v="DEER:Res:HVAC_Eff_AC"/>
    <s v="Annual"/>
    <n v="20"/>
    <m/>
  </r>
  <r>
    <x v="0"/>
    <x v="0"/>
    <s v="D20v0"/>
    <d v="2019-01-03T09:30:18"/>
    <x v="2"/>
    <x v="3"/>
    <x v="1"/>
    <x v="9"/>
    <x v="2"/>
    <x v="1"/>
    <n v="3.77"/>
    <n v="2390"/>
    <s v="None"/>
    <n v="73.7"/>
    <n v="6.25E-2"/>
    <n v="0"/>
    <m/>
    <m/>
    <m/>
    <m/>
    <m/>
    <m/>
    <m/>
    <m/>
    <m/>
    <s v="DEER:Res:HVAC_Eff_AC"/>
    <s v="Annual"/>
    <n v="20"/>
    <m/>
  </r>
  <r>
    <x v="0"/>
    <x v="0"/>
    <s v="D20v0"/>
    <d v="2019-01-03T09:30:18"/>
    <x v="2"/>
    <x v="3"/>
    <x v="1"/>
    <x v="9"/>
    <x v="3"/>
    <x v="1"/>
    <n v="3.77"/>
    <n v="2390"/>
    <s v="None"/>
    <n v="1.67"/>
    <n v="0"/>
    <n v="2.69"/>
    <m/>
    <m/>
    <m/>
    <m/>
    <m/>
    <m/>
    <m/>
    <m/>
    <m/>
    <s v="DEER:Res:HVAC_Eff_AC"/>
    <s v="Annual"/>
    <n v="20"/>
    <m/>
  </r>
  <r>
    <x v="0"/>
    <x v="0"/>
    <s v="D20v0"/>
    <d v="2019-01-03T09:30:18"/>
    <x v="2"/>
    <x v="3"/>
    <x v="1"/>
    <x v="9"/>
    <x v="0"/>
    <x v="0"/>
    <n v="3.77"/>
    <n v="2390"/>
    <s v="None"/>
    <n v="26.1"/>
    <n v="2.98E-2"/>
    <n v="2.64"/>
    <m/>
    <m/>
    <m/>
    <m/>
    <m/>
    <m/>
    <m/>
    <m/>
    <m/>
    <s v="DEER:Res:HVAC_Eff_AC"/>
    <s v="Annual"/>
    <n v="20"/>
    <m/>
  </r>
  <r>
    <x v="0"/>
    <x v="0"/>
    <s v="D20v0"/>
    <d v="2019-01-03T09:30:18"/>
    <x v="2"/>
    <x v="3"/>
    <x v="1"/>
    <x v="10"/>
    <x v="1"/>
    <x v="1"/>
    <n v="3.37"/>
    <n v="2420"/>
    <s v="None"/>
    <n v="52.2"/>
    <n v="8.3500000000000005E-2"/>
    <n v="5.29"/>
    <m/>
    <m/>
    <m/>
    <m/>
    <m/>
    <m/>
    <m/>
    <m/>
    <m/>
    <s v="DEER:Res:HVAC_Eff_AC"/>
    <s v="Annual"/>
    <n v="20"/>
    <m/>
  </r>
  <r>
    <x v="0"/>
    <x v="0"/>
    <s v="D20v0"/>
    <d v="2019-01-03T09:30:18"/>
    <x v="2"/>
    <x v="3"/>
    <x v="1"/>
    <x v="10"/>
    <x v="2"/>
    <x v="1"/>
    <n v="3.37"/>
    <n v="2420"/>
    <s v="None"/>
    <n v="96.5"/>
    <n v="8.4400000000000003E-2"/>
    <n v="0"/>
    <m/>
    <m/>
    <m/>
    <m/>
    <m/>
    <m/>
    <m/>
    <m/>
    <m/>
    <s v="DEER:Res:HVAC_Eff_AC"/>
    <s v="Annual"/>
    <n v="20"/>
    <m/>
  </r>
  <r>
    <x v="0"/>
    <x v="0"/>
    <s v="D20v0"/>
    <d v="2019-01-03T09:30:18"/>
    <x v="2"/>
    <x v="3"/>
    <x v="1"/>
    <x v="10"/>
    <x v="3"/>
    <x v="1"/>
    <n v="3.37"/>
    <n v="2420"/>
    <s v="None"/>
    <n v="3.26"/>
    <n v="0"/>
    <n v="5.15"/>
    <m/>
    <m/>
    <m/>
    <m/>
    <m/>
    <m/>
    <m/>
    <m/>
    <m/>
    <s v="DEER:Res:HVAC_Eff_AC"/>
    <s v="Annual"/>
    <n v="20"/>
    <m/>
  </r>
  <r>
    <x v="0"/>
    <x v="0"/>
    <s v="D20v0"/>
    <d v="2019-01-03T09:30:18"/>
    <x v="2"/>
    <x v="3"/>
    <x v="1"/>
    <x v="10"/>
    <x v="0"/>
    <x v="0"/>
    <n v="3.37"/>
    <n v="2420"/>
    <s v="None"/>
    <n v="43.5"/>
    <n v="6.5500000000000003E-2"/>
    <n v="5.03"/>
    <m/>
    <m/>
    <m/>
    <m/>
    <m/>
    <m/>
    <m/>
    <m/>
    <m/>
    <s v="DEER:Res:HVAC_Eff_AC"/>
    <s v="Annual"/>
    <n v="20"/>
    <m/>
  </r>
  <r>
    <x v="0"/>
    <x v="0"/>
    <s v="D20v0"/>
    <d v="2019-01-03T09:30:18"/>
    <x v="2"/>
    <x v="3"/>
    <x v="1"/>
    <x v="11"/>
    <x v="1"/>
    <x v="1"/>
    <n v="2.5299999999999998"/>
    <n v="1950"/>
    <s v="None"/>
    <n v="70.099999999999994"/>
    <n v="9.3700000000000006E-2"/>
    <n v="8.25"/>
    <m/>
    <m/>
    <m/>
    <m/>
    <m/>
    <m/>
    <m/>
    <m/>
    <m/>
    <s v="DEER:Res:HVAC_Eff_AC"/>
    <s v="Annual"/>
    <n v="20"/>
    <m/>
  </r>
  <r>
    <x v="0"/>
    <x v="0"/>
    <s v="D20v0"/>
    <d v="2019-01-03T09:30:18"/>
    <x v="2"/>
    <x v="3"/>
    <x v="1"/>
    <x v="11"/>
    <x v="2"/>
    <x v="1"/>
    <n v="2.5299999999999998"/>
    <n v="1950"/>
    <s v="None"/>
    <n v="155"/>
    <n v="9.1600000000000001E-2"/>
    <n v="0"/>
    <m/>
    <m/>
    <m/>
    <m/>
    <m/>
    <m/>
    <m/>
    <m/>
    <m/>
    <s v="DEER:Res:HVAC_Eff_AC"/>
    <s v="Annual"/>
    <n v="20"/>
    <m/>
  </r>
  <r>
    <x v="0"/>
    <x v="0"/>
    <s v="D20v0"/>
    <d v="2019-01-03T09:30:18"/>
    <x v="2"/>
    <x v="3"/>
    <x v="1"/>
    <x v="11"/>
    <x v="3"/>
    <x v="1"/>
    <n v="2.5299999999999998"/>
    <n v="1950"/>
    <s v="None"/>
    <n v="5.46"/>
    <n v="0"/>
    <n v="8.06"/>
    <m/>
    <m/>
    <m/>
    <m/>
    <m/>
    <m/>
    <m/>
    <m/>
    <m/>
    <s v="DEER:Res:HVAC_Eff_AC"/>
    <s v="Annual"/>
    <n v="20"/>
    <m/>
  </r>
  <r>
    <x v="0"/>
    <x v="0"/>
    <s v="D20v0"/>
    <d v="2019-01-03T09:30:18"/>
    <x v="2"/>
    <x v="3"/>
    <x v="1"/>
    <x v="11"/>
    <x v="0"/>
    <x v="0"/>
    <n v="2.5299999999999998"/>
    <n v="1950"/>
    <s v="None"/>
    <n v="71"/>
    <n v="8.8499999999999995E-2"/>
    <n v="7.82"/>
    <m/>
    <m/>
    <m/>
    <m/>
    <m/>
    <m/>
    <m/>
    <m/>
    <m/>
    <s v="DEER:Res:HVAC_Eff_AC"/>
    <s v="Annual"/>
    <n v="20"/>
    <m/>
  </r>
  <r>
    <x v="0"/>
    <x v="0"/>
    <s v="D20v0"/>
    <d v="2019-01-03T09:30:18"/>
    <x v="2"/>
    <x v="3"/>
    <x v="1"/>
    <x v="4"/>
    <x v="1"/>
    <x v="1"/>
    <n v="2.5499999999999998"/>
    <n v="1950"/>
    <s v="None"/>
    <n v="82.6"/>
    <n v="7.8700000000000006E-2"/>
    <n v="8.4499999999999993"/>
    <m/>
    <m/>
    <m/>
    <m/>
    <m/>
    <m/>
    <m/>
    <m/>
    <m/>
    <s v="DEER:Res:HVAC_Eff_AC"/>
    <s v="Annual"/>
    <n v="20"/>
    <m/>
  </r>
  <r>
    <x v="0"/>
    <x v="0"/>
    <s v="D20v0"/>
    <d v="2019-01-03T09:30:18"/>
    <x v="2"/>
    <x v="3"/>
    <x v="1"/>
    <x v="4"/>
    <x v="2"/>
    <x v="1"/>
    <n v="2.5499999999999998"/>
    <n v="1950"/>
    <s v="None"/>
    <n v="182"/>
    <n v="8.1699999999999995E-2"/>
    <n v="0"/>
    <m/>
    <m/>
    <m/>
    <m/>
    <m/>
    <m/>
    <m/>
    <m/>
    <m/>
    <s v="DEER:Res:HVAC_Eff_AC"/>
    <s v="Annual"/>
    <n v="20"/>
    <m/>
  </r>
  <r>
    <x v="0"/>
    <x v="0"/>
    <s v="D20v0"/>
    <d v="2019-01-03T09:30:18"/>
    <x v="2"/>
    <x v="3"/>
    <x v="1"/>
    <x v="4"/>
    <x v="3"/>
    <x v="1"/>
    <n v="2.5499999999999998"/>
    <n v="1950"/>
    <s v="None"/>
    <n v="5.56"/>
    <n v="0"/>
    <n v="8.26"/>
    <m/>
    <m/>
    <m/>
    <m/>
    <m/>
    <m/>
    <m/>
    <m/>
    <m/>
    <s v="DEER:Res:HVAC_Eff_AC"/>
    <s v="Annual"/>
    <n v="20"/>
    <m/>
  </r>
  <r>
    <x v="0"/>
    <x v="0"/>
    <s v="D20v0"/>
    <d v="2019-01-03T09:30:18"/>
    <x v="2"/>
    <x v="3"/>
    <x v="1"/>
    <x v="4"/>
    <x v="0"/>
    <x v="0"/>
    <n v="2.5499999999999998"/>
    <n v="1950"/>
    <s v="None"/>
    <n v="86"/>
    <n v="7.6999999999999999E-2"/>
    <n v="8"/>
    <m/>
    <m/>
    <m/>
    <m/>
    <m/>
    <m/>
    <m/>
    <m/>
    <m/>
    <s v="DEER:Res:HVAC_Eff_AC"/>
    <s v="Annual"/>
    <n v="20"/>
    <m/>
  </r>
  <r>
    <x v="0"/>
    <x v="0"/>
    <s v="D20v0"/>
    <d v="2019-01-03T09:30:18"/>
    <x v="2"/>
    <x v="3"/>
    <x v="1"/>
    <x v="12"/>
    <x v="1"/>
    <x v="1"/>
    <n v="3.16"/>
    <n v="2160"/>
    <s v="None"/>
    <n v="141"/>
    <n v="0.115"/>
    <n v="9.06"/>
    <m/>
    <m/>
    <m/>
    <m/>
    <m/>
    <m/>
    <m/>
    <m/>
    <m/>
    <s v="DEER:Res:HVAC_Eff_AC"/>
    <s v="Annual"/>
    <n v="20"/>
    <m/>
  </r>
  <r>
    <x v="0"/>
    <x v="0"/>
    <s v="D20v0"/>
    <d v="2019-01-03T09:30:18"/>
    <x v="2"/>
    <x v="3"/>
    <x v="1"/>
    <x v="12"/>
    <x v="2"/>
    <x v="1"/>
    <n v="3.16"/>
    <n v="2160"/>
    <s v="None"/>
    <n v="265"/>
    <n v="0.123"/>
    <n v="0"/>
    <m/>
    <m/>
    <m/>
    <m/>
    <m/>
    <m/>
    <m/>
    <m/>
    <m/>
    <s v="DEER:Res:HVAC_Eff_AC"/>
    <s v="Annual"/>
    <n v="20"/>
    <m/>
  </r>
  <r>
    <x v="0"/>
    <x v="0"/>
    <s v="D20v0"/>
    <d v="2019-01-03T09:30:18"/>
    <x v="2"/>
    <x v="3"/>
    <x v="1"/>
    <x v="12"/>
    <x v="3"/>
    <x v="1"/>
    <n v="3.16"/>
    <n v="2160"/>
    <s v="None"/>
    <n v="5.65"/>
    <n v="0"/>
    <n v="8.7899999999999991"/>
    <m/>
    <m/>
    <m/>
    <m/>
    <m/>
    <m/>
    <m/>
    <m/>
    <m/>
    <s v="DEER:Res:HVAC_Eff_AC"/>
    <s v="Annual"/>
    <n v="20"/>
    <m/>
  </r>
  <r>
    <x v="0"/>
    <x v="0"/>
    <s v="D20v0"/>
    <d v="2019-01-03T09:30:18"/>
    <x v="2"/>
    <x v="3"/>
    <x v="1"/>
    <x v="12"/>
    <x v="0"/>
    <x v="0"/>
    <n v="3.16"/>
    <n v="2160"/>
    <s v="None"/>
    <n v="147"/>
    <n v="0.115"/>
    <n v="8.57"/>
    <m/>
    <m/>
    <m/>
    <m/>
    <m/>
    <m/>
    <m/>
    <m/>
    <m/>
    <s v="DEER:Res:HVAC_Eff_AC"/>
    <s v="Annual"/>
    <n v="20"/>
    <m/>
  </r>
  <r>
    <x v="0"/>
    <x v="0"/>
    <s v="D20v0"/>
    <d v="2019-01-03T09:30:18"/>
    <x v="2"/>
    <x v="3"/>
    <x v="1"/>
    <x v="13"/>
    <x v="1"/>
    <x v="1"/>
    <n v="3.4"/>
    <n v="2160"/>
    <s v="None"/>
    <n v="136"/>
    <n v="8.7099999999999997E-2"/>
    <n v="3.76"/>
    <m/>
    <m/>
    <m/>
    <m/>
    <m/>
    <m/>
    <m/>
    <m/>
    <m/>
    <s v="DEER:Res:HVAC_Eff_AC"/>
    <s v="Annual"/>
    <n v="20"/>
    <m/>
  </r>
  <r>
    <x v="0"/>
    <x v="0"/>
    <s v="D20v0"/>
    <d v="2019-01-03T09:30:18"/>
    <x v="2"/>
    <x v="3"/>
    <x v="1"/>
    <x v="13"/>
    <x v="2"/>
    <x v="1"/>
    <n v="3.4"/>
    <n v="2160"/>
    <s v="None"/>
    <n v="187"/>
    <n v="9.4500000000000001E-2"/>
    <n v="0"/>
    <m/>
    <m/>
    <m/>
    <m/>
    <m/>
    <m/>
    <m/>
    <m/>
    <m/>
    <s v="DEER:Res:HVAC_Eff_AC"/>
    <s v="Annual"/>
    <n v="20"/>
    <m/>
  </r>
  <r>
    <x v="0"/>
    <x v="0"/>
    <s v="D20v0"/>
    <d v="2019-01-03T09:30:18"/>
    <x v="2"/>
    <x v="3"/>
    <x v="1"/>
    <x v="13"/>
    <x v="3"/>
    <x v="1"/>
    <n v="3.4"/>
    <n v="2160"/>
    <s v="None"/>
    <n v="2.31"/>
    <n v="0"/>
    <n v="3.66"/>
    <m/>
    <m/>
    <m/>
    <m/>
    <m/>
    <m/>
    <m/>
    <m/>
    <m/>
    <s v="DEER:Res:HVAC_Eff_AC"/>
    <s v="Annual"/>
    <n v="20"/>
    <m/>
  </r>
  <r>
    <x v="0"/>
    <x v="0"/>
    <s v="D20v0"/>
    <d v="2019-01-03T09:30:18"/>
    <x v="2"/>
    <x v="3"/>
    <x v="1"/>
    <x v="13"/>
    <x v="0"/>
    <x v="0"/>
    <n v="3.4"/>
    <n v="2160"/>
    <s v="None"/>
    <n v="137"/>
    <n v="8.6199999999999999E-2"/>
    <n v="3.56"/>
    <m/>
    <m/>
    <m/>
    <m/>
    <m/>
    <m/>
    <m/>
    <m/>
    <m/>
    <s v="DEER:Res:HVAC_Eff_AC"/>
    <s v="Annual"/>
    <n v="20"/>
    <m/>
  </r>
  <r>
    <x v="0"/>
    <x v="0"/>
    <s v="D20v0"/>
    <d v="2019-01-03T09:30:18"/>
    <x v="2"/>
    <x v="3"/>
    <x v="1"/>
    <x v="5"/>
    <x v="1"/>
    <x v="1"/>
    <n v="3.61"/>
    <n v="2300"/>
    <s v="None"/>
    <n v="14"/>
    <n v="2.8199999999999999E-2"/>
    <n v="7.37"/>
    <m/>
    <m/>
    <m/>
    <m/>
    <m/>
    <m/>
    <m/>
    <m/>
    <m/>
    <s v="DEER:Res:HVAC_Eff_AC"/>
    <s v="Annual"/>
    <n v="20"/>
    <m/>
  </r>
  <r>
    <x v="0"/>
    <x v="0"/>
    <s v="D20v0"/>
    <d v="2019-01-03T09:30:18"/>
    <x v="2"/>
    <x v="3"/>
    <x v="1"/>
    <x v="5"/>
    <x v="2"/>
    <x v="1"/>
    <n v="3.61"/>
    <n v="2300"/>
    <s v="None"/>
    <n v="118"/>
    <n v="2.8299999999999999E-2"/>
    <n v="0"/>
    <m/>
    <m/>
    <m/>
    <m/>
    <m/>
    <m/>
    <m/>
    <m/>
    <m/>
    <s v="DEER:Res:HVAC_Eff_AC"/>
    <s v="Annual"/>
    <n v="20"/>
    <m/>
  </r>
  <r>
    <x v="0"/>
    <x v="0"/>
    <s v="D20v0"/>
    <d v="2019-01-03T09:30:18"/>
    <x v="2"/>
    <x v="3"/>
    <x v="1"/>
    <x v="5"/>
    <x v="3"/>
    <x v="1"/>
    <n v="3.61"/>
    <n v="2300"/>
    <s v="None"/>
    <n v="4.49"/>
    <n v="0"/>
    <n v="7.15"/>
    <m/>
    <m/>
    <m/>
    <m/>
    <m/>
    <m/>
    <m/>
    <m/>
    <m/>
    <s v="DEER:Res:HVAC_Eff_AC"/>
    <s v="Annual"/>
    <n v="20"/>
    <m/>
  </r>
  <r>
    <x v="0"/>
    <x v="0"/>
    <s v="D20v0"/>
    <d v="2019-01-03T09:30:18"/>
    <x v="2"/>
    <x v="3"/>
    <x v="1"/>
    <x v="5"/>
    <x v="0"/>
    <x v="0"/>
    <n v="3.61"/>
    <n v="2300"/>
    <s v="None"/>
    <n v="14.6"/>
    <n v="1.8800000000000001E-2"/>
    <n v="7.03"/>
    <m/>
    <m/>
    <m/>
    <m/>
    <m/>
    <m/>
    <m/>
    <m/>
    <m/>
    <s v="DEER:Res:HVAC_Eff_AC"/>
    <s v="Annual"/>
    <n v="20"/>
    <m/>
  </r>
  <r>
    <x v="0"/>
    <x v="0"/>
    <s v="D20v0"/>
    <d v="2019-01-03T09:30:18"/>
    <x v="2"/>
    <x v="3"/>
    <x v="1"/>
    <x v="6"/>
    <x v="1"/>
    <x v="1"/>
    <n v="3.21"/>
    <n v="2190"/>
    <s v="None"/>
    <n v="54"/>
    <n v="7.6300000000000007E-2"/>
    <n v="6.11"/>
    <m/>
    <m/>
    <m/>
    <m/>
    <m/>
    <m/>
    <m/>
    <m/>
    <m/>
    <s v="DEER:Res:HVAC_Eff_AC"/>
    <s v="Annual"/>
    <n v="20"/>
    <m/>
  </r>
  <r>
    <x v="0"/>
    <x v="0"/>
    <s v="D20v0"/>
    <d v="2019-01-03T09:30:18"/>
    <x v="2"/>
    <x v="3"/>
    <x v="1"/>
    <x v="6"/>
    <x v="2"/>
    <x v="1"/>
    <n v="3.21"/>
    <n v="2190"/>
    <s v="None"/>
    <n v="116"/>
    <n v="7.6799999999999993E-2"/>
    <n v="0"/>
    <m/>
    <m/>
    <m/>
    <m/>
    <m/>
    <m/>
    <m/>
    <m/>
    <m/>
    <s v="DEER:Res:HVAC_Eff_AC"/>
    <s v="Annual"/>
    <n v="20"/>
    <m/>
  </r>
  <r>
    <x v="0"/>
    <x v="0"/>
    <s v="D20v0"/>
    <d v="2019-01-03T09:30:18"/>
    <x v="2"/>
    <x v="3"/>
    <x v="1"/>
    <x v="6"/>
    <x v="3"/>
    <x v="1"/>
    <n v="3.21"/>
    <n v="2190"/>
    <s v="None"/>
    <n v="3.91"/>
    <n v="0"/>
    <n v="5.96"/>
    <m/>
    <m/>
    <m/>
    <m/>
    <m/>
    <m/>
    <m/>
    <m/>
    <m/>
    <s v="DEER:Res:HVAC_Eff_AC"/>
    <s v="Annual"/>
    <n v="20"/>
    <m/>
  </r>
  <r>
    <x v="0"/>
    <x v="0"/>
    <s v="D20v0"/>
    <d v="2019-01-03T09:30:18"/>
    <x v="2"/>
    <x v="3"/>
    <x v="1"/>
    <x v="6"/>
    <x v="0"/>
    <x v="0"/>
    <n v="3.21"/>
    <n v="2190"/>
    <s v="None"/>
    <n v="48.5"/>
    <n v="6.0100000000000001E-2"/>
    <n v="5.81"/>
    <m/>
    <m/>
    <m/>
    <m/>
    <m/>
    <m/>
    <m/>
    <m/>
    <m/>
    <s v="DEER:Res:HVAC_Eff_AC"/>
    <s v="Annual"/>
    <n v="20"/>
    <m/>
  </r>
  <r>
    <x v="0"/>
    <x v="0"/>
    <s v="D20v0"/>
    <d v="2019-01-03T09:30:18"/>
    <x v="3"/>
    <x v="0"/>
    <x v="1"/>
    <x v="8"/>
    <x v="1"/>
    <x v="1"/>
    <n v="3.5"/>
    <n v="1240"/>
    <s v="None"/>
    <n v="237"/>
    <n v="5.28E-2"/>
    <n v="2.76"/>
    <m/>
    <m/>
    <m/>
    <m/>
    <m/>
    <m/>
    <m/>
    <m/>
    <m/>
    <s v="DEER:Res:HVAC_Eff_AC"/>
    <s v="Annual"/>
    <n v="20"/>
    <m/>
  </r>
  <r>
    <x v="0"/>
    <x v="0"/>
    <s v="D20v0"/>
    <d v="2019-01-03T09:30:18"/>
    <x v="3"/>
    <x v="0"/>
    <x v="1"/>
    <x v="8"/>
    <x v="2"/>
    <x v="1"/>
    <n v="3.5"/>
    <n v="1240"/>
    <s v="None"/>
    <n v="263"/>
    <n v="5.9700000000000003E-2"/>
    <n v="0"/>
    <m/>
    <m/>
    <m/>
    <m/>
    <m/>
    <m/>
    <m/>
    <m/>
    <m/>
    <s v="DEER:Res:HVAC_Eff_AC"/>
    <s v="Annual"/>
    <n v="20"/>
    <m/>
  </r>
  <r>
    <x v="0"/>
    <x v="0"/>
    <s v="D20v0"/>
    <d v="2019-01-03T09:30:18"/>
    <x v="3"/>
    <x v="0"/>
    <x v="1"/>
    <x v="8"/>
    <x v="3"/>
    <x v="1"/>
    <n v="3.5"/>
    <n v="1240"/>
    <s v="None"/>
    <n v="1.58"/>
    <n v="0"/>
    <n v="2.46"/>
    <m/>
    <m/>
    <m/>
    <m/>
    <m/>
    <m/>
    <m/>
    <m/>
    <m/>
    <s v="DEER:Res:HVAC_Eff_AC"/>
    <s v="Annual"/>
    <n v="20"/>
    <m/>
  </r>
  <r>
    <x v="0"/>
    <x v="0"/>
    <s v="D20v0"/>
    <d v="2019-01-03T09:30:18"/>
    <x v="3"/>
    <x v="0"/>
    <x v="1"/>
    <x v="8"/>
    <x v="0"/>
    <x v="0"/>
    <n v="3.5"/>
    <n v="1240"/>
    <s v="None"/>
    <n v="134"/>
    <n v="2.9899999999999999E-2"/>
    <n v="2.4300000000000002"/>
    <m/>
    <m/>
    <m/>
    <m/>
    <m/>
    <m/>
    <m/>
    <m/>
    <m/>
    <s v="DEER:Res:HVAC_Eff_AC"/>
    <s v="Annual"/>
    <n v="20"/>
    <m/>
  </r>
  <r>
    <x v="0"/>
    <x v="0"/>
    <s v="D20v0"/>
    <d v="2019-01-03T09:30:18"/>
    <x v="3"/>
    <x v="0"/>
    <x v="1"/>
    <x v="15"/>
    <x v="1"/>
    <x v="1"/>
    <n v="3.5"/>
    <n v="1240"/>
    <s v="None"/>
    <n v="171"/>
    <n v="3.4799999999999998E-2"/>
    <n v="2.2200000000000002"/>
    <m/>
    <m/>
    <m/>
    <m/>
    <m/>
    <m/>
    <m/>
    <m/>
    <m/>
    <s v="DEER:Res:HVAC_Eff_AC"/>
    <s v="Annual"/>
    <n v="20"/>
    <m/>
  </r>
  <r>
    <x v="0"/>
    <x v="0"/>
    <s v="D20v0"/>
    <d v="2019-01-03T09:30:18"/>
    <x v="3"/>
    <x v="0"/>
    <x v="1"/>
    <x v="15"/>
    <x v="2"/>
    <x v="1"/>
    <n v="3.5"/>
    <n v="1240"/>
    <s v="None"/>
    <n v="189"/>
    <n v="4.0599999999999997E-2"/>
    <n v="0"/>
    <m/>
    <m/>
    <m/>
    <m/>
    <m/>
    <m/>
    <m/>
    <m/>
    <m/>
    <s v="DEER:Res:HVAC_Eff_AC"/>
    <s v="Annual"/>
    <n v="20"/>
    <m/>
  </r>
  <r>
    <x v="0"/>
    <x v="0"/>
    <s v="D20v0"/>
    <d v="2019-01-03T09:30:18"/>
    <x v="3"/>
    <x v="0"/>
    <x v="1"/>
    <x v="15"/>
    <x v="3"/>
    <x v="1"/>
    <n v="3.5"/>
    <n v="1240"/>
    <s v="None"/>
    <n v="1.29"/>
    <n v="0"/>
    <n v="2.02"/>
    <m/>
    <m/>
    <m/>
    <m/>
    <m/>
    <m/>
    <m/>
    <m/>
    <m/>
    <s v="DEER:Res:HVAC_Eff_AC"/>
    <s v="Annual"/>
    <n v="20"/>
    <m/>
  </r>
  <r>
    <x v="0"/>
    <x v="0"/>
    <s v="D20v0"/>
    <d v="2019-01-03T09:30:18"/>
    <x v="3"/>
    <x v="0"/>
    <x v="1"/>
    <x v="15"/>
    <x v="0"/>
    <x v="0"/>
    <n v="3.5"/>
    <n v="1240"/>
    <s v="None"/>
    <n v="43"/>
    <n v="8.6199999999999992E-3"/>
    <n v="2"/>
    <m/>
    <m/>
    <m/>
    <m/>
    <m/>
    <m/>
    <m/>
    <m/>
    <m/>
    <s v="DEER:Res:HVAC_Eff_AC"/>
    <s v="Annual"/>
    <n v="20"/>
    <m/>
  </r>
  <r>
    <x v="0"/>
    <x v="0"/>
    <s v="D20v0"/>
    <d v="2019-01-03T09:30:18"/>
    <x v="3"/>
    <x v="0"/>
    <x v="1"/>
    <x v="9"/>
    <x v="1"/>
    <x v="1"/>
    <n v="3.5"/>
    <n v="1240"/>
    <s v="None"/>
    <n v="282"/>
    <n v="4.4999999999999998E-2"/>
    <n v="2.5"/>
    <m/>
    <m/>
    <m/>
    <m/>
    <m/>
    <m/>
    <m/>
    <m/>
    <m/>
    <s v="DEER:Res:HVAC_Eff_AC"/>
    <s v="Annual"/>
    <n v="20"/>
    <m/>
  </r>
  <r>
    <x v="0"/>
    <x v="0"/>
    <s v="D20v0"/>
    <d v="2019-01-03T09:30:18"/>
    <x v="3"/>
    <x v="0"/>
    <x v="1"/>
    <x v="9"/>
    <x v="2"/>
    <x v="1"/>
    <n v="3.5"/>
    <n v="1240"/>
    <s v="None"/>
    <n v="305"/>
    <n v="5.0900000000000001E-2"/>
    <n v="0"/>
    <m/>
    <m/>
    <m/>
    <m/>
    <m/>
    <m/>
    <m/>
    <m/>
    <m/>
    <s v="DEER:Res:HVAC_Eff_AC"/>
    <s v="Annual"/>
    <n v="20"/>
    <m/>
  </r>
  <r>
    <x v="0"/>
    <x v="0"/>
    <s v="D20v0"/>
    <d v="2019-01-03T09:30:18"/>
    <x v="3"/>
    <x v="0"/>
    <x v="1"/>
    <x v="9"/>
    <x v="3"/>
    <x v="1"/>
    <n v="3.5"/>
    <n v="1240"/>
    <s v="None"/>
    <n v="1.44"/>
    <n v="0"/>
    <n v="2.2400000000000002"/>
    <m/>
    <m/>
    <m/>
    <m/>
    <m/>
    <m/>
    <m/>
    <m/>
    <m/>
    <s v="DEER:Res:HVAC_Eff_AC"/>
    <s v="Annual"/>
    <n v="20"/>
    <m/>
  </r>
  <r>
    <x v="0"/>
    <x v="0"/>
    <s v="D20v0"/>
    <d v="2019-01-03T09:30:18"/>
    <x v="3"/>
    <x v="0"/>
    <x v="1"/>
    <x v="9"/>
    <x v="0"/>
    <x v="0"/>
    <n v="3.5"/>
    <n v="1240"/>
    <s v="None"/>
    <n v="180"/>
    <n v="2.8899999999999999E-2"/>
    <n v="2.21"/>
    <m/>
    <m/>
    <m/>
    <m/>
    <m/>
    <m/>
    <m/>
    <m/>
    <m/>
    <s v="DEER:Res:HVAC_Eff_AC"/>
    <s v="Annual"/>
    <n v="20"/>
    <m/>
  </r>
  <r>
    <x v="0"/>
    <x v="0"/>
    <s v="D20v0"/>
    <d v="2019-01-03T09:30:18"/>
    <x v="3"/>
    <x v="0"/>
    <x v="1"/>
    <x v="11"/>
    <x v="1"/>
    <x v="1"/>
    <n v="3.5"/>
    <n v="1240"/>
    <s v="None"/>
    <n v="195"/>
    <n v="0.11600000000000001"/>
    <n v="3.88"/>
    <m/>
    <m/>
    <m/>
    <m/>
    <m/>
    <m/>
    <m/>
    <m/>
    <m/>
    <s v="DEER:Res:HVAC_Eff_AC"/>
    <s v="Annual"/>
    <n v="20"/>
    <m/>
  </r>
  <r>
    <x v="0"/>
    <x v="0"/>
    <s v="D20v0"/>
    <d v="2019-01-03T09:30:18"/>
    <x v="3"/>
    <x v="0"/>
    <x v="1"/>
    <x v="11"/>
    <x v="2"/>
    <x v="1"/>
    <n v="3.5"/>
    <n v="1240"/>
    <s v="None"/>
    <n v="237"/>
    <n v="0.128"/>
    <n v="0"/>
    <m/>
    <m/>
    <m/>
    <m/>
    <m/>
    <m/>
    <m/>
    <m/>
    <m/>
    <s v="DEER:Res:HVAC_Eff_AC"/>
    <s v="Annual"/>
    <n v="20"/>
    <m/>
  </r>
  <r>
    <x v="0"/>
    <x v="0"/>
    <s v="D20v0"/>
    <d v="2019-01-03T09:30:18"/>
    <x v="3"/>
    <x v="0"/>
    <x v="1"/>
    <x v="11"/>
    <x v="3"/>
    <x v="1"/>
    <n v="3.5"/>
    <n v="1240"/>
    <s v="None"/>
    <n v="2.2200000000000002"/>
    <n v="0"/>
    <n v="3.45"/>
    <m/>
    <m/>
    <m/>
    <m/>
    <m/>
    <m/>
    <m/>
    <m/>
    <m/>
    <s v="DEER:Res:HVAC_Eff_AC"/>
    <s v="Annual"/>
    <n v="20"/>
    <m/>
  </r>
  <r>
    <x v="0"/>
    <x v="0"/>
    <s v="D20v0"/>
    <d v="2019-01-03T09:30:18"/>
    <x v="3"/>
    <x v="0"/>
    <x v="1"/>
    <x v="11"/>
    <x v="0"/>
    <x v="0"/>
    <n v="3.5"/>
    <n v="1240"/>
    <s v="None"/>
    <n v="175"/>
    <n v="0.10299999999999999"/>
    <n v="3.4"/>
    <m/>
    <m/>
    <m/>
    <m/>
    <m/>
    <m/>
    <m/>
    <m/>
    <m/>
    <s v="DEER:Res:HVAC_Eff_AC"/>
    <s v="Annual"/>
    <n v="20"/>
    <m/>
  </r>
  <r>
    <x v="0"/>
    <x v="0"/>
    <s v="D20v0"/>
    <d v="2019-01-03T09:30:18"/>
    <x v="3"/>
    <x v="0"/>
    <x v="1"/>
    <x v="12"/>
    <x v="1"/>
    <x v="1"/>
    <n v="3.5"/>
    <n v="1240"/>
    <s v="None"/>
    <n v="218"/>
    <n v="8.5599999999999996E-2"/>
    <n v="4.72"/>
    <m/>
    <m/>
    <m/>
    <m/>
    <m/>
    <m/>
    <m/>
    <m/>
    <m/>
    <s v="DEER:Res:HVAC_Eff_AC"/>
    <s v="Annual"/>
    <n v="20"/>
    <m/>
  </r>
  <r>
    <x v="0"/>
    <x v="0"/>
    <s v="D20v0"/>
    <d v="2019-01-03T09:30:18"/>
    <x v="3"/>
    <x v="0"/>
    <x v="1"/>
    <x v="12"/>
    <x v="2"/>
    <x v="1"/>
    <n v="3.5"/>
    <n v="1240"/>
    <s v="None"/>
    <n v="275"/>
    <n v="8.72E-2"/>
    <n v="0"/>
    <m/>
    <m/>
    <m/>
    <m/>
    <m/>
    <m/>
    <m/>
    <m/>
    <m/>
    <s v="DEER:Res:HVAC_Eff_AC"/>
    <s v="Annual"/>
    <n v="20"/>
    <m/>
  </r>
  <r>
    <x v="0"/>
    <x v="0"/>
    <s v="D20v0"/>
    <d v="2019-01-03T09:30:18"/>
    <x v="3"/>
    <x v="0"/>
    <x v="1"/>
    <x v="12"/>
    <x v="3"/>
    <x v="1"/>
    <n v="3.5"/>
    <n v="1240"/>
    <s v="None"/>
    <n v="2.65"/>
    <n v="0"/>
    <n v="4.0999999999999996"/>
    <m/>
    <m/>
    <m/>
    <m/>
    <m/>
    <m/>
    <m/>
    <m/>
    <m/>
    <s v="DEER:Res:HVAC_Eff_AC"/>
    <s v="Annual"/>
    <n v="20"/>
    <m/>
  </r>
  <r>
    <x v="0"/>
    <x v="0"/>
    <s v="D20v0"/>
    <d v="2019-01-03T09:30:18"/>
    <x v="3"/>
    <x v="0"/>
    <x v="1"/>
    <x v="12"/>
    <x v="0"/>
    <x v="0"/>
    <n v="3.5"/>
    <n v="1240"/>
    <s v="None"/>
    <n v="46"/>
    <n v="1.67E-2"/>
    <n v="4.1100000000000003"/>
    <m/>
    <m/>
    <m/>
    <m/>
    <m/>
    <m/>
    <m/>
    <m/>
    <m/>
    <s v="DEER:Res:HVAC_Eff_AC"/>
    <s v="Annual"/>
    <n v="20"/>
    <m/>
  </r>
  <r>
    <x v="0"/>
    <x v="0"/>
    <s v="D20v0"/>
    <d v="2019-01-03T09:30:18"/>
    <x v="3"/>
    <x v="0"/>
    <x v="1"/>
    <x v="13"/>
    <x v="1"/>
    <x v="1"/>
    <n v="3.5"/>
    <n v="1240"/>
    <s v="None"/>
    <n v="326"/>
    <n v="9.0700000000000003E-2"/>
    <n v="1.74"/>
    <m/>
    <m/>
    <m/>
    <m/>
    <m/>
    <m/>
    <m/>
    <m/>
    <m/>
    <s v="DEER:Res:HVAC_Eff_AC"/>
    <s v="Annual"/>
    <n v="20"/>
    <m/>
  </r>
  <r>
    <x v="0"/>
    <x v="0"/>
    <s v="D20v0"/>
    <d v="2019-01-03T09:30:18"/>
    <x v="3"/>
    <x v="0"/>
    <x v="1"/>
    <x v="13"/>
    <x v="2"/>
    <x v="1"/>
    <n v="3.5"/>
    <n v="1240"/>
    <s v="None"/>
    <n v="346"/>
    <n v="9.3399999999999997E-2"/>
    <n v="0"/>
    <m/>
    <m/>
    <m/>
    <m/>
    <m/>
    <m/>
    <m/>
    <m/>
    <m/>
    <s v="DEER:Res:HVAC_Eff_AC"/>
    <s v="Annual"/>
    <n v="20"/>
    <m/>
  </r>
  <r>
    <x v="0"/>
    <x v="0"/>
    <s v="D20v0"/>
    <d v="2019-01-03T09:30:18"/>
    <x v="3"/>
    <x v="0"/>
    <x v="1"/>
    <x v="13"/>
    <x v="3"/>
    <x v="1"/>
    <n v="3.5"/>
    <n v="1240"/>
    <s v="None"/>
    <n v="0.999"/>
    <n v="0"/>
    <n v="1.54"/>
    <m/>
    <m/>
    <m/>
    <m/>
    <m/>
    <m/>
    <m/>
    <m/>
    <m/>
    <s v="DEER:Res:HVAC_Eff_AC"/>
    <s v="Annual"/>
    <n v="20"/>
    <m/>
  </r>
  <r>
    <x v="0"/>
    <x v="0"/>
    <s v="D20v0"/>
    <d v="2019-01-03T09:30:18"/>
    <x v="3"/>
    <x v="0"/>
    <x v="1"/>
    <x v="13"/>
    <x v="0"/>
    <x v="0"/>
    <n v="3.5"/>
    <n v="1240"/>
    <s v="None"/>
    <n v="183"/>
    <n v="5.0700000000000002E-2"/>
    <n v="1.53"/>
    <m/>
    <m/>
    <m/>
    <m/>
    <m/>
    <m/>
    <m/>
    <m/>
    <m/>
    <s v="DEER:Res:HVAC_Eff_AC"/>
    <s v="Annual"/>
    <n v="20"/>
    <m/>
  </r>
  <r>
    <x v="0"/>
    <x v="0"/>
    <s v="D20v0"/>
    <d v="2019-01-03T09:30:18"/>
    <x v="3"/>
    <x v="0"/>
    <x v="1"/>
    <x v="6"/>
    <x v="1"/>
    <x v="1"/>
    <n v="3.5"/>
    <n v="1240"/>
    <s v="None"/>
    <n v="187"/>
    <n v="8.7400000000000005E-2"/>
    <n v="3.29"/>
    <m/>
    <m/>
    <m/>
    <m/>
    <m/>
    <m/>
    <m/>
    <m/>
    <m/>
    <s v="DEER:Res:HVAC_Eff_AC"/>
    <s v="Annual"/>
    <n v="20"/>
    <m/>
  </r>
  <r>
    <x v="0"/>
    <x v="0"/>
    <s v="D20v0"/>
    <d v="2019-01-03T09:30:18"/>
    <x v="3"/>
    <x v="0"/>
    <x v="1"/>
    <x v="6"/>
    <x v="2"/>
    <x v="1"/>
    <n v="3.5"/>
    <n v="1240"/>
    <s v="None"/>
    <n v="220"/>
    <n v="9.7199999999999995E-2"/>
    <n v="0"/>
    <m/>
    <m/>
    <m/>
    <m/>
    <m/>
    <m/>
    <m/>
    <m/>
    <m/>
    <s v="DEER:Res:HVAC_Eff_AC"/>
    <s v="Annual"/>
    <n v="20"/>
    <m/>
  </r>
  <r>
    <x v="0"/>
    <x v="0"/>
    <s v="D20v0"/>
    <d v="2019-01-03T09:30:18"/>
    <x v="3"/>
    <x v="0"/>
    <x v="1"/>
    <x v="6"/>
    <x v="3"/>
    <x v="1"/>
    <n v="3.5"/>
    <n v="1240"/>
    <s v="None"/>
    <n v="1.89"/>
    <n v="0"/>
    <n v="2.94"/>
    <m/>
    <m/>
    <m/>
    <m/>
    <m/>
    <m/>
    <m/>
    <m/>
    <m/>
    <s v="DEER:Res:HVAC_Eff_AC"/>
    <s v="Annual"/>
    <n v="20"/>
    <m/>
  </r>
  <r>
    <x v="0"/>
    <x v="0"/>
    <s v="D20v0"/>
    <d v="2019-01-03T09:30:18"/>
    <x v="3"/>
    <x v="0"/>
    <x v="1"/>
    <x v="6"/>
    <x v="0"/>
    <x v="0"/>
    <n v="3.5"/>
    <n v="1240"/>
    <s v="None"/>
    <n v="128"/>
    <n v="6.93E-2"/>
    <n v="2.9"/>
    <m/>
    <m/>
    <m/>
    <m/>
    <m/>
    <m/>
    <m/>
    <m/>
    <m/>
    <s v="DEER:Res:HVAC_Eff_AC"/>
    <s v="Annual"/>
    <n v="20"/>
    <m/>
  </r>
  <r>
    <x v="0"/>
    <x v="0"/>
    <s v="D20v0"/>
    <d v="2019-01-03T09:30:18"/>
    <x v="3"/>
    <x v="1"/>
    <x v="1"/>
    <x v="8"/>
    <x v="1"/>
    <x v="1"/>
    <n v="1.28"/>
    <n v="1210"/>
    <s v="None"/>
    <n v="5.51"/>
    <n v="1.14E-2"/>
    <n v="0.92100000000000004"/>
    <m/>
    <m/>
    <m/>
    <m/>
    <m/>
    <m/>
    <m/>
    <m/>
    <m/>
    <s v="DEER:Res:HVAC_Eff_AC"/>
    <s v="Annual"/>
    <n v="20"/>
    <m/>
  </r>
  <r>
    <x v="0"/>
    <x v="0"/>
    <s v="D20v0"/>
    <d v="2019-01-03T09:30:18"/>
    <x v="3"/>
    <x v="1"/>
    <x v="1"/>
    <x v="8"/>
    <x v="2"/>
    <x v="1"/>
    <n v="1.28"/>
    <n v="1210"/>
    <s v="None"/>
    <n v="13.8"/>
    <n v="1.2699999999999999E-2"/>
    <n v="0"/>
    <m/>
    <m/>
    <m/>
    <m/>
    <m/>
    <m/>
    <m/>
    <m/>
    <m/>
    <s v="DEER:Res:HVAC_Eff_AC"/>
    <s v="Annual"/>
    <n v="20"/>
    <m/>
  </r>
  <r>
    <x v="0"/>
    <x v="0"/>
    <s v="D20v0"/>
    <d v="2019-01-03T09:30:18"/>
    <x v="3"/>
    <x v="1"/>
    <x v="1"/>
    <x v="8"/>
    <x v="3"/>
    <x v="1"/>
    <n v="1.28"/>
    <n v="1210"/>
    <s v="None"/>
    <n v="0.76300000000000001"/>
    <n v="0"/>
    <n v="0.88400000000000001"/>
    <m/>
    <m/>
    <m/>
    <m/>
    <m/>
    <m/>
    <m/>
    <m/>
    <m/>
    <s v="DEER:Res:HVAC_Eff_AC"/>
    <s v="Annual"/>
    <n v="20"/>
    <m/>
  </r>
  <r>
    <x v="0"/>
    <x v="0"/>
    <s v="D20v0"/>
    <d v="2019-01-03T09:30:18"/>
    <x v="3"/>
    <x v="1"/>
    <x v="1"/>
    <x v="8"/>
    <x v="0"/>
    <x v="0"/>
    <n v="1.28"/>
    <n v="1210"/>
    <s v="None"/>
    <n v="3.25"/>
    <n v="4.9800000000000001E-3"/>
    <n v="0.85"/>
    <m/>
    <m/>
    <m/>
    <m/>
    <m/>
    <m/>
    <m/>
    <m/>
    <m/>
    <s v="DEER:Res:HVAC_Eff_AC"/>
    <s v="Annual"/>
    <n v="20"/>
    <m/>
  </r>
  <r>
    <x v="0"/>
    <x v="0"/>
    <s v="D20v0"/>
    <d v="2019-01-03T09:30:18"/>
    <x v="3"/>
    <x v="1"/>
    <x v="1"/>
    <x v="15"/>
    <x v="1"/>
    <x v="1"/>
    <n v="1.1100000000000001"/>
    <n v="1210"/>
    <s v="None"/>
    <n v="7.91"/>
    <n v="8.5500000000000003E-3"/>
    <n v="0.77600000000000002"/>
    <m/>
    <m/>
    <m/>
    <m/>
    <m/>
    <m/>
    <m/>
    <m/>
    <m/>
    <s v="DEER:Res:HVAC_Eff_AC"/>
    <s v="Annual"/>
    <n v="20"/>
    <m/>
  </r>
  <r>
    <x v="0"/>
    <x v="0"/>
    <s v="D20v0"/>
    <d v="2019-01-03T09:30:18"/>
    <x v="3"/>
    <x v="1"/>
    <x v="1"/>
    <x v="15"/>
    <x v="2"/>
    <x v="1"/>
    <n v="1.1100000000000001"/>
    <n v="1210"/>
    <s v="None"/>
    <n v="13.7"/>
    <n v="8.9499999999999996E-3"/>
    <n v="0"/>
    <m/>
    <m/>
    <m/>
    <m/>
    <m/>
    <m/>
    <m/>
    <m/>
    <m/>
    <s v="DEER:Res:HVAC_Eff_AC"/>
    <s v="Annual"/>
    <n v="20"/>
    <m/>
  </r>
  <r>
    <x v="0"/>
    <x v="0"/>
    <s v="D20v0"/>
    <d v="2019-01-03T09:30:18"/>
    <x v="3"/>
    <x v="1"/>
    <x v="1"/>
    <x v="15"/>
    <x v="3"/>
    <x v="1"/>
    <n v="1.1100000000000001"/>
    <n v="1210"/>
    <s v="None"/>
    <n v="0.68500000000000005"/>
    <n v="0"/>
    <n v="0.748"/>
    <m/>
    <m/>
    <m/>
    <m/>
    <m/>
    <m/>
    <m/>
    <m/>
    <m/>
    <s v="DEER:Res:HVAC_Eff_AC"/>
    <s v="Annual"/>
    <n v="20"/>
    <m/>
  </r>
  <r>
    <x v="0"/>
    <x v="0"/>
    <s v="D20v0"/>
    <d v="2019-01-03T09:30:18"/>
    <x v="3"/>
    <x v="1"/>
    <x v="1"/>
    <x v="15"/>
    <x v="0"/>
    <x v="0"/>
    <n v="1.1100000000000001"/>
    <n v="1210"/>
    <s v="None"/>
    <n v="3.25"/>
    <n v="2.7699999999999999E-3"/>
    <n v="0.72599999999999998"/>
    <m/>
    <m/>
    <m/>
    <m/>
    <m/>
    <m/>
    <m/>
    <m/>
    <m/>
    <s v="DEER:Res:HVAC_Eff_AC"/>
    <s v="Annual"/>
    <n v="20"/>
    <m/>
  </r>
  <r>
    <x v="0"/>
    <x v="0"/>
    <s v="D20v0"/>
    <d v="2019-01-03T09:30:18"/>
    <x v="3"/>
    <x v="1"/>
    <x v="1"/>
    <x v="9"/>
    <x v="1"/>
    <x v="1"/>
    <n v="1.19"/>
    <n v="1210"/>
    <s v="None"/>
    <n v="10.199999999999999"/>
    <n v="1.01E-2"/>
    <n v="0.78200000000000003"/>
    <m/>
    <m/>
    <m/>
    <m/>
    <m/>
    <m/>
    <m/>
    <m/>
    <m/>
    <s v="DEER:Res:HVAC_Eff_AC"/>
    <s v="Annual"/>
    <n v="20"/>
    <m/>
  </r>
  <r>
    <x v="0"/>
    <x v="0"/>
    <s v="D20v0"/>
    <d v="2019-01-03T09:30:18"/>
    <x v="3"/>
    <x v="1"/>
    <x v="1"/>
    <x v="9"/>
    <x v="2"/>
    <x v="1"/>
    <n v="1.19"/>
    <n v="1210"/>
    <s v="None"/>
    <n v="16.5"/>
    <n v="1.0500000000000001E-2"/>
    <n v="0"/>
    <m/>
    <m/>
    <m/>
    <m/>
    <m/>
    <m/>
    <m/>
    <m/>
    <m/>
    <s v="DEER:Res:HVAC_Eff_AC"/>
    <s v="Annual"/>
    <n v="20"/>
    <m/>
  </r>
  <r>
    <x v="0"/>
    <x v="0"/>
    <s v="D20v0"/>
    <d v="2019-01-03T09:30:18"/>
    <x v="3"/>
    <x v="1"/>
    <x v="1"/>
    <x v="9"/>
    <x v="3"/>
    <x v="1"/>
    <n v="1.19"/>
    <n v="1210"/>
    <s v="None"/>
    <n v="0.67500000000000004"/>
    <n v="0"/>
    <n v="0.754"/>
    <m/>
    <m/>
    <m/>
    <m/>
    <m/>
    <m/>
    <m/>
    <m/>
    <m/>
    <s v="DEER:Res:HVAC_Eff_AC"/>
    <s v="Annual"/>
    <n v="20"/>
    <m/>
  </r>
  <r>
    <x v="0"/>
    <x v="0"/>
    <s v="D20v0"/>
    <d v="2019-01-03T09:30:18"/>
    <x v="3"/>
    <x v="1"/>
    <x v="1"/>
    <x v="9"/>
    <x v="0"/>
    <x v="0"/>
    <n v="1.19"/>
    <n v="1210"/>
    <s v="None"/>
    <n v="8.11"/>
    <n v="7.3000000000000001E-3"/>
    <n v="0.70299999999999996"/>
    <m/>
    <m/>
    <m/>
    <m/>
    <m/>
    <m/>
    <m/>
    <m/>
    <m/>
    <s v="DEER:Res:HVAC_Eff_AC"/>
    <s v="Annual"/>
    <n v="20"/>
    <m/>
  </r>
  <r>
    <x v="0"/>
    <x v="0"/>
    <s v="D20v0"/>
    <d v="2019-01-03T09:30:18"/>
    <x v="3"/>
    <x v="1"/>
    <x v="1"/>
    <x v="11"/>
    <x v="1"/>
    <x v="1"/>
    <n v="1"/>
    <n v="1070"/>
    <s v="None"/>
    <n v="10.7"/>
    <n v="1.6299999999999999E-2"/>
    <n v="0.83"/>
    <m/>
    <m/>
    <m/>
    <m/>
    <m/>
    <m/>
    <m/>
    <m/>
    <m/>
    <s v="DEER:Res:HVAC_Eff_AC"/>
    <s v="Annual"/>
    <n v="20"/>
    <m/>
  </r>
  <r>
    <x v="0"/>
    <x v="0"/>
    <s v="D20v0"/>
    <d v="2019-01-03T09:30:18"/>
    <x v="3"/>
    <x v="1"/>
    <x v="1"/>
    <x v="11"/>
    <x v="2"/>
    <x v="1"/>
    <n v="1"/>
    <n v="1070"/>
    <s v="None"/>
    <n v="18"/>
    <n v="1.66E-2"/>
    <n v="0"/>
    <m/>
    <m/>
    <m/>
    <m/>
    <m/>
    <m/>
    <m/>
    <m/>
    <m/>
    <s v="DEER:Res:HVAC_Eff_AC"/>
    <s v="Annual"/>
    <n v="20"/>
    <m/>
  </r>
  <r>
    <x v="0"/>
    <x v="0"/>
    <s v="D20v0"/>
    <d v="2019-01-03T09:30:18"/>
    <x v="3"/>
    <x v="1"/>
    <x v="1"/>
    <x v="11"/>
    <x v="3"/>
    <x v="1"/>
    <n v="1"/>
    <n v="1070"/>
    <s v="None"/>
    <n v="0.76800000000000002"/>
    <n v="0"/>
    <n v="0.79400000000000004"/>
    <m/>
    <m/>
    <m/>
    <m/>
    <m/>
    <m/>
    <m/>
    <m/>
    <m/>
    <s v="DEER:Res:HVAC_Eff_AC"/>
    <s v="Annual"/>
    <n v="20"/>
    <m/>
  </r>
  <r>
    <x v="0"/>
    <x v="0"/>
    <s v="D20v0"/>
    <d v="2019-01-03T09:30:18"/>
    <x v="3"/>
    <x v="1"/>
    <x v="1"/>
    <x v="11"/>
    <x v="0"/>
    <x v="0"/>
    <n v="1"/>
    <n v="1070"/>
    <s v="None"/>
    <n v="9.64"/>
    <n v="1.34E-2"/>
    <n v="0.73799999999999999"/>
    <m/>
    <m/>
    <m/>
    <m/>
    <m/>
    <m/>
    <m/>
    <m/>
    <m/>
    <s v="DEER:Res:HVAC_Eff_AC"/>
    <s v="Annual"/>
    <n v="20"/>
    <m/>
  </r>
  <r>
    <x v="0"/>
    <x v="0"/>
    <s v="D20v0"/>
    <d v="2019-01-03T09:30:18"/>
    <x v="3"/>
    <x v="1"/>
    <x v="1"/>
    <x v="12"/>
    <x v="1"/>
    <x v="1"/>
    <n v="1.07"/>
    <n v="1090"/>
    <s v="None"/>
    <n v="36.700000000000003"/>
    <n v="2.1700000000000001E-2"/>
    <n v="2.54"/>
    <m/>
    <m/>
    <m/>
    <m/>
    <m/>
    <m/>
    <m/>
    <m/>
    <m/>
    <s v="DEER:Res:HVAC_Eff_AC"/>
    <s v="Annual"/>
    <n v="20"/>
    <m/>
  </r>
  <r>
    <x v="0"/>
    <x v="0"/>
    <s v="D20v0"/>
    <d v="2019-01-03T09:30:18"/>
    <x v="3"/>
    <x v="1"/>
    <x v="1"/>
    <x v="12"/>
    <x v="2"/>
    <x v="1"/>
    <n v="1.07"/>
    <n v="1090"/>
    <s v="None"/>
    <n v="66.900000000000006"/>
    <n v="2.3199999999999998E-2"/>
    <n v="0"/>
    <m/>
    <m/>
    <m/>
    <m/>
    <m/>
    <m/>
    <m/>
    <m/>
    <m/>
    <s v="DEER:Res:HVAC_Eff_AC"/>
    <s v="Annual"/>
    <n v="20"/>
    <m/>
  </r>
  <r>
    <x v="0"/>
    <x v="0"/>
    <s v="D20v0"/>
    <d v="2019-01-03T09:30:18"/>
    <x v="3"/>
    <x v="1"/>
    <x v="1"/>
    <x v="12"/>
    <x v="3"/>
    <x v="1"/>
    <n v="1.07"/>
    <n v="1090"/>
    <s v="None"/>
    <n v="2.25"/>
    <n v="0"/>
    <n v="2.44"/>
    <m/>
    <m/>
    <m/>
    <m/>
    <m/>
    <m/>
    <m/>
    <m/>
    <m/>
    <s v="DEER:Res:HVAC_Eff_AC"/>
    <s v="Annual"/>
    <n v="20"/>
    <m/>
  </r>
  <r>
    <x v="0"/>
    <x v="0"/>
    <s v="D20v0"/>
    <d v="2019-01-03T09:30:18"/>
    <x v="3"/>
    <x v="1"/>
    <x v="1"/>
    <x v="12"/>
    <x v="0"/>
    <x v="0"/>
    <n v="1.07"/>
    <n v="1090"/>
    <s v="None"/>
    <n v="40.5"/>
    <n v="2.1899999999999999E-2"/>
    <n v="2.2200000000000002"/>
    <m/>
    <m/>
    <m/>
    <m/>
    <m/>
    <m/>
    <m/>
    <m/>
    <m/>
    <s v="DEER:Res:HVAC_Eff_AC"/>
    <s v="Annual"/>
    <n v="20"/>
    <m/>
  </r>
  <r>
    <x v="0"/>
    <x v="0"/>
    <s v="D20v0"/>
    <d v="2019-01-03T09:30:18"/>
    <x v="3"/>
    <x v="1"/>
    <x v="1"/>
    <x v="13"/>
    <x v="1"/>
    <x v="1"/>
    <n v="1.1599999999999999"/>
    <n v="1090"/>
    <s v="None"/>
    <n v="36.200000000000003"/>
    <n v="2.0299999999999999E-2"/>
    <n v="0.75700000000000001"/>
    <m/>
    <m/>
    <m/>
    <m/>
    <m/>
    <m/>
    <m/>
    <m/>
    <m/>
    <s v="DEER:Res:HVAC_Eff_AC"/>
    <s v="Annual"/>
    <n v="20"/>
    <m/>
  </r>
  <r>
    <x v="0"/>
    <x v="0"/>
    <s v="D20v0"/>
    <d v="2019-01-03T09:30:18"/>
    <x v="3"/>
    <x v="1"/>
    <x v="1"/>
    <x v="13"/>
    <x v="2"/>
    <x v="1"/>
    <n v="1.1599999999999999"/>
    <n v="1090"/>
    <s v="None"/>
    <n v="43.2"/>
    <n v="2.0899999999999998E-2"/>
    <n v="0"/>
    <m/>
    <m/>
    <m/>
    <m/>
    <m/>
    <m/>
    <m/>
    <m/>
    <m/>
    <s v="DEER:Res:HVAC_Eff_AC"/>
    <s v="Annual"/>
    <n v="20"/>
    <m/>
  </r>
  <r>
    <x v="0"/>
    <x v="0"/>
    <s v="D20v0"/>
    <d v="2019-01-03T09:30:18"/>
    <x v="3"/>
    <x v="1"/>
    <x v="1"/>
    <x v="13"/>
    <x v="3"/>
    <x v="1"/>
    <n v="1.1599999999999999"/>
    <n v="1090"/>
    <s v="None"/>
    <n v="0.66100000000000003"/>
    <n v="0"/>
    <n v="0.72799999999999998"/>
    <m/>
    <m/>
    <m/>
    <m/>
    <m/>
    <m/>
    <m/>
    <m/>
    <m/>
    <s v="DEER:Res:HVAC_Eff_AC"/>
    <s v="Annual"/>
    <n v="20"/>
    <m/>
  </r>
  <r>
    <x v="0"/>
    <x v="0"/>
    <s v="D20v0"/>
    <d v="2019-01-03T09:30:18"/>
    <x v="3"/>
    <x v="1"/>
    <x v="1"/>
    <x v="13"/>
    <x v="0"/>
    <x v="0"/>
    <n v="1.1599999999999999"/>
    <n v="1090"/>
    <s v="None"/>
    <n v="37"/>
    <n v="2.0400000000000001E-2"/>
    <n v="0.66200000000000003"/>
    <m/>
    <m/>
    <m/>
    <m/>
    <m/>
    <m/>
    <m/>
    <m/>
    <m/>
    <s v="DEER:Res:HVAC_Eff_AC"/>
    <s v="Annual"/>
    <n v="20"/>
    <m/>
  </r>
  <r>
    <x v="0"/>
    <x v="0"/>
    <s v="D20v0"/>
    <d v="2019-01-03T09:30:18"/>
    <x v="3"/>
    <x v="1"/>
    <x v="1"/>
    <x v="6"/>
    <x v="1"/>
    <x v="1"/>
    <n v="1.1100000000000001"/>
    <n v="1180"/>
    <s v="None"/>
    <n v="8.81"/>
    <n v="1.0500000000000001E-2"/>
    <n v="0.79400000000000004"/>
    <m/>
    <m/>
    <m/>
    <m/>
    <m/>
    <m/>
    <m/>
    <m/>
    <m/>
    <s v="DEER:Res:HVAC_Eff_AC"/>
    <s v="Annual"/>
    <n v="20"/>
    <m/>
  </r>
  <r>
    <x v="0"/>
    <x v="0"/>
    <s v="D20v0"/>
    <d v="2019-01-03T09:30:18"/>
    <x v="3"/>
    <x v="1"/>
    <x v="1"/>
    <x v="6"/>
    <x v="2"/>
    <x v="1"/>
    <n v="1.1100000000000001"/>
    <n v="1180"/>
    <s v="None"/>
    <n v="15.1"/>
    <n v="1.09E-2"/>
    <n v="0"/>
    <m/>
    <m/>
    <m/>
    <m/>
    <m/>
    <m/>
    <m/>
    <m/>
    <m/>
    <s v="DEER:Res:HVAC_Eff_AC"/>
    <s v="Annual"/>
    <n v="20"/>
    <m/>
  </r>
  <r>
    <x v="0"/>
    <x v="0"/>
    <s v="D20v0"/>
    <d v="2019-01-03T09:30:18"/>
    <x v="3"/>
    <x v="1"/>
    <x v="1"/>
    <x v="6"/>
    <x v="3"/>
    <x v="1"/>
    <n v="1.1100000000000001"/>
    <n v="1180"/>
    <s v="None"/>
    <n v="0.70199999999999996"/>
    <n v="0"/>
    <n v="0.76400000000000001"/>
    <m/>
    <m/>
    <m/>
    <m/>
    <m/>
    <m/>
    <m/>
    <m/>
    <m/>
    <s v="DEER:Res:HVAC_Eff_AC"/>
    <s v="Annual"/>
    <n v="20"/>
    <m/>
  </r>
  <r>
    <x v="0"/>
    <x v="0"/>
    <s v="D20v0"/>
    <d v="2019-01-03T09:30:18"/>
    <x v="3"/>
    <x v="1"/>
    <x v="1"/>
    <x v="6"/>
    <x v="0"/>
    <x v="0"/>
    <n v="1.1100000000000001"/>
    <n v="1180"/>
    <s v="None"/>
    <n v="5.44"/>
    <n v="5.7999999999999996E-3"/>
    <n v="0.72899999999999998"/>
    <m/>
    <m/>
    <m/>
    <m/>
    <m/>
    <m/>
    <m/>
    <m/>
    <m/>
    <s v="DEER:Res:HVAC_Eff_AC"/>
    <s v="Annual"/>
    <n v="20"/>
    <m/>
  </r>
  <r>
    <x v="0"/>
    <x v="0"/>
    <s v="D20v0"/>
    <d v="2019-01-03T09:30:18"/>
    <x v="3"/>
    <x v="2"/>
    <x v="1"/>
    <x v="8"/>
    <x v="1"/>
    <x v="1"/>
    <n v="3.8"/>
    <n v="2300"/>
    <s v="None"/>
    <n v="19.2"/>
    <n v="5.0999999999999997E-2"/>
    <n v="3.24"/>
    <m/>
    <m/>
    <m/>
    <m/>
    <m/>
    <m/>
    <m/>
    <m/>
    <m/>
    <s v="DEER:Res:HVAC_Eff_AC"/>
    <s v="Annual"/>
    <n v="20"/>
    <m/>
  </r>
  <r>
    <x v="0"/>
    <x v="0"/>
    <s v="D20v0"/>
    <d v="2019-01-03T09:30:18"/>
    <x v="3"/>
    <x v="2"/>
    <x v="1"/>
    <x v="8"/>
    <x v="2"/>
    <x v="1"/>
    <n v="3.8"/>
    <n v="2300"/>
    <s v="None"/>
    <n v="47.9"/>
    <n v="5.2999999999999999E-2"/>
    <n v="0"/>
    <m/>
    <m/>
    <m/>
    <m/>
    <m/>
    <m/>
    <m/>
    <m/>
    <m/>
    <s v="DEER:Res:HVAC_Eff_AC"/>
    <s v="Annual"/>
    <n v="20"/>
    <m/>
  </r>
  <r>
    <x v="0"/>
    <x v="0"/>
    <s v="D20v0"/>
    <d v="2019-01-03T09:30:18"/>
    <x v="3"/>
    <x v="2"/>
    <x v="1"/>
    <x v="8"/>
    <x v="3"/>
    <x v="1"/>
    <n v="3.8"/>
    <n v="2300"/>
    <s v="None"/>
    <n v="1.9"/>
    <n v="0"/>
    <n v="3.15"/>
    <m/>
    <m/>
    <m/>
    <m/>
    <m/>
    <m/>
    <m/>
    <m/>
    <m/>
    <s v="DEER:Res:HVAC_Eff_AC"/>
    <s v="Annual"/>
    <n v="20"/>
    <m/>
  </r>
  <r>
    <x v="0"/>
    <x v="0"/>
    <s v="D20v0"/>
    <d v="2019-01-03T09:30:18"/>
    <x v="3"/>
    <x v="2"/>
    <x v="1"/>
    <x v="8"/>
    <x v="0"/>
    <x v="0"/>
    <n v="3.8"/>
    <n v="2300"/>
    <s v="None"/>
    <n v="11.7"/>
    <n v="2.7E-2"/>
    <n v="3.1"/>
    <m/>
    <m/>
    <m/>
    <m/>
    <m/>
    <m/>
    <m/>
    <m/>
    <m/>
    <s v="DEER:Res:HVAC_Eff_AC"/>
    <s v="Annual"/>
    <n v="20"/>
    <m/>
  </r>
  <r>
    <x v="0"/>
    <x v="0"/>
    <s v="D20v0"/>
    <d v="2019-01-03T09:30:18"/>
    <x v="3"/>
    <x v="2"/>
    <x v="1"/>
    <x v="15"/>
    <x v="1"/>
    <x v="1"/>
    <n v="2.5"/>
    <n v="1970"/>
    <s v="None"/>
    <n v="27.4"/>
    <n v="3.6999999999999998E-2"/>
    <n v="2.29"/>
    <m/>
    <m/>
    <m/>
    <m/>
    <m/>
    <m/>
    <m/>
    <m/>
    <m/>
    <s v="DEER:Res:HVAC_Eff_AC"/>
    <s v="Annual"/>
    <n v="20"/>
    <m/>
  </r>
  <r>
    <x v="0"/>
    <x v="0"/>
    <s v="D20v0"/>
    <d v="2019-01-03T09:30:18"/>
    <x v="3"/>
    <x v="2"/>
    <x v="1"/>
    <x v="15"/>
    <x v="2"/>
    <x v="1"/>
    <n v="2.5"/>
    <n v="1970"/>
    <s v="None"/>
    <n v="43.4"/>
    <n v="3.7999999999999999E-2"/>
    <n v="0"/>
    <m/>
    <m/>
    <m/>
    <m/>
    <m/>
    <m/>
    <m/>
    <m/>
    <m/>
    <s v="DEER:Res:HVAC_Eff_AC"/>
    <s v="Annual"/>
    <n v="20"/>
    <m/>
  </r>
  <r>
    <x v="0"/>
    <x v="0"/>
    <s v="D20v0"/>
    <d v="2019-01-03T09:30:18"/>
    <x v="3"/>
    <x v="2"/>
    <x v="1"/>
    <x v="15"/>
    <x v="3"/>
    <x v="1"/>
    <n v="2.5"/>
    <n v="1970"/>
    <s v="None"/>
    <n v="1.5"/>
    <n v="0"/>
    <n v="2.2400000000000002"/>
    <m/>
    <m/>
    <m/>
    <m/>
    <m/>
    <m/>
    <m/>
    <m/>
    <m/>
    <s v="DEER:Res:HVAC_Eff_AC"/>
    <s v="Annual"/>
    <n v="20"/>
    <m/>
  </r>
  <r>
    <x v="0"/>
    <x v="0"/>
    <s v="D20v0"/>
    <d v="2019-01-03T09:30:18"/>
    <x v="3"/>
    <x v="2"/>
    <x v="1"/>
    <x v="15"/>
    <x v="0"/>
    <x v="0"/>
    <n v="2.5"/>
    <n v="1970"/>
    <s v="None"/>
    <n v="9.8000000000000007"/>
    <n v="1.2E-2"/>
    <n v="2.21"/>
    <m/>
    <m/>
    <m/>
    <m/>
    <m/>
    <m/>
    <m/>
    <m/>
    <m/>
    <s v="DEER:Res:HVAC_Eff_AC"/>
    <s v="Annual"/>
    <n v="20"/>
    <m/>
  </r>
  <r>
    <x v="0"/>
    <x v="0"/>
    <s v="D20v0"/>
    <d v="2019-01-03T09:30:18"/>
    <x v="3"/>
    <x v="2"/>
    <x v="1"/>
    <x v="9"/>
    <x v="1"/>
    <x v="1"/>
    <n v="1.5"/>
    <n v="1360"/>
    <s v="None"/>
    <n v="15.3"/>
    <n v="1.7000000000000001E-2"/>
    <n v="1.04"/>
    <m/>
    <m/>
    <m/>
    <m/>
    <m/>
    <m/>
    <m/>
    <m/>
    <m/>
    <s v="DEER:Res:HVAC_Eff_AC"/>
    <s v="Annual"/>
    <n v="20"/>
    <m/>
  </r>
  <r>
    <x v="0"/>
    <x v="0"/>
    <s v="D20v0"/>
    <d v="2019-01-03T09:30:18"/>
    <x v="3"/>
    <x v="2"/>
    <x v="1"/>
    <x v="9"/>
    <x v="2"/>
    <x v="1"/>
    <n v="1.5"/>
    <n v="1360"/>
    <s v="None"/>
    <n v="23.9"/>
    <n v="1.7000000000000001E-2"/>
    <n v="0"/>
    <m/>
    <m/>
    <m/>
    <m/>
    <m/>
    <m/>
    <m/>
    <m/>
    <m/>
    <s v="DEER:Res:HVAC_Eff_AC"/>
    <s v="Annual"/>
    <n v="20"/>
    <m/>
  </r>
  <r>
    <x v="0"/>
    <x v="0"/>
    <s v="D20v0"/>
    <d v="2019-01-03T09:30:18"/>
    <x v="3"/>
    <x v="2"/>
    <x v="1"/>
    <x v="9"/>
    <x v="3"/>
    <x v="1"/>
    <n v="1.5"/>
    <n v="1360"/>
    <s v="None"/>
    <n v="0.8"/>
    <n v="0"/>
    <n v="1"/>
    <m/>
    <m/>
    <m/>
    <m/>
    <m/>
    <m/>
    <m/>
    <m/>
    <m/>
    <s v="DEER:Res:HVAC_Eff_AC"/>
    <s v="Annual"/>
    <n v="20"/>
    <m/>
  </r>
  <r>
    <x v="0"/>
    <x v="0"/>
    <s v="D20v0"/>
    <d v="2019-01-03T09:30:18"/>
    <x v="3"/>
    <x v="2"/>
    <x v="1"/>
    <x v="9"/>
    <x v="0"/>
    <x v="0"/>
    <n v="1.5"/>
    <n v="1360"/>
    <s v="None"/>
    <n v="12.8"/>
    <n v="1.2999999999999999E-2"/>
    <n v="0.95"/>
    <m/>
    <m/>
    <m/>
    <m/>
    <m/>
    <m/>
    <m/>
    <m/>
    <m/>
    <s v="DEER:Res:HVAC_Eff_AC"/>
    <s v="Annual"/>
    <n v="20"/>
    <m/>
  </r>
  <r>
    <x v="0"/>
    <x v="0"/>
    <s v="D20v0"/>
    <d v="2019-01-03T09:30:18"/>
    <x v="3"/>
    <x v="2"/>
    <x v="1"/>
    <x v="11"/>
    <x v="1"/>
    <x v="1"/>
    <n v="2.2999999999999998"/>
    <n v="1710"/>
    <s v="None"/>
    <n v="72.3"/>
    <n v="8.2000000000000003E-2"/>
    <n v="6.4"/>
    <m/>
    <m/>
    <m/>
    <m/>
    <m/>
    <m/>
    <m/>
    <m/>
    <m/>
    <s v="DEER:Res:HVAC_Eff_AC"/>
    <s v="Annual"/>
    <n v="20"/>
    <m/>
  </r>
  <r>
    <x v="0"/>
    <x v="0"/>
    <s v="D20v0"/>
    <d v="2019-01-03T09:30:18"/>
    <x v="3"/>
    <x v="2"/>
    <x v="1"/>
    <x v="11"/>
    <x v="2"/>
    <x v="1"/>
    <n v="2.2999999999999998"/>
    <n v="1710"/>
    <s v="None"/>
    <n v="138"/>
    <n v="8.1000000000000003E-2"/>
    <n v="0"/>
    <m/>
    <m/>
    <m/>
    <m/>
    <m/>
    <m/>
    <m/>
    <m/>
    <m/>
    <s v="DEER:Res:HVAC_Eff_AC"/>
    <s v="Annual"/>
    <n v="20"/>
    <m/>
  </r>
  <r>
    <x v="0"/>
    <x v="0"/>
    <s v="D20v0"/>
    <d v="2019-01-03T09:30:18"/>
    <x v="3"/>
    <x v="2"/>
    <x v="1"/>
    <x v="11"/>
    <x v="3"/>
    <x v="1"/>
    <n v="2.2999999999999998"/>
    <n v="1710"/>
    <s v="None"/>
    <n v="4.2"/>
    <n v="0"/>
    <n v="6.21"/>
    <m/>
    <m/>
    <m/>
    <m/>
    <m/>
    <m/>
    <m/>
    <m/>
    <m/>
    <s v="DEER:Res:HVAC_Eff_AC"/>
    <s v="Annual"/>
    <n v="20"/>
    <m/>
  </r>
  <r>
    <x v="0"/>
    <x v="0"/>
    <s v="D20v0"/>
    <d v="2019-01-03T09:30:18"/>
    <x v="3"/>
    <x v="2"/>
    <x v="1"/>
    <x v="11"/>
    <x v="0"/>
    <x v="0"/>
    <n v="2.2999999999999998"/>
    <n v="1710"/>
    <s v="None"/>
    <n v="60.5"/>
    <n v="6.2E-2"/>
    <n v="6.06"/>
    <m/>
    <m/>
    <m/>
    <m/>
    <m/>
    <m/>
    <m/>
    <m/>
    <m/>
    <s v="DEER:Res:HVAC_Eff_AC"/>
    <s v="Annual"/>
    <n v="20"/>
    <m/>
  </r>
  <r>
    <x v="0"/>
    <x v="0"/>
    <s v="D20v0"/>
    <d v="2019-01-03T09:30:18"/>
    <x v="3"/>
    <x v="2"/>
    <x v="1"/>
    <x v="12"/>
    <x v="1"/>
    <x v="1"/>
    <n v="3.2"/>
    <n v="2150"/>
    <s v="None"/>
    <n v="141"/>
    <n v="0.114"/>
    <n v="9"/>
    <m/>
    <m/>
    <m/>
    <m/>
    <m/>
    <m/>
    <m/>
    <m/>
    <m/>
    <s v="DEER:Res:HVAC_Eff_AC"/>
    <s v="Annual"/>
    <n v="20"/>
    <m/>
  </r>
  <r>
    <x v="0"/>
    <x v="0"/>
    <s v="D20v0"/>
    <d v="2019-01-03T09:30:18"/>
    <x v="3"/>
    <x v="2"/>
    <x v="1"/>
    <x v="12"/>
    <x v="2"/>
    <x v="1"/>
    <n v="3.2"/>
    <n v="2150"/>
    <s v="None"/>
    <n v="264"/>
    <n v="0.123"/>
    <n v="0"/>
    <m/>
    <m/>
    <m/>
    <m/>
    <m/>
    <m/>
    <m/>
    <m/>
    <m/>
    <s v="DEER:Res:HVAC_Eff_AC"/>
    <s v="Annual"/>
    <n v="20"/>
    <m/>
  </r>
  <r>
    <x v="0"/>
    <x v="0"/>
    <s v="D20v0"/>
    <d v="2019-01-03T09:30:18"/>
    <x v="3"/>
    <x v="2"/>
    <x v="1"/>
    <x v="12"/>
    <x v="3"/>
    <x v="1"/>
    <n v="3.2"/>
    <n v="2150"/>
    <s v="None"/>
    <n v="5.6"/>
    <n v="0"/>
    <n v="8.73"/>
    <m/>
    <m/>
    <m/>
    <m/>
    <m/>
    <m/>
    <m/>
    <m/>
    <m/>
    <s v="DEER:Res:HVAC_Eff_AC"/>
    <s v="Annual"/>
    <n v="20"/>
    <m/>
  </r>
  <r>
    <x v="0"/>
    <x v="0"/>
    <s v="D20v0"/>
    <d v="2019-01-03T09:30:18"/>
    <x v="3"/>
    <x v="2"/>
    <x v="1"/>
    <x v="12"/>
    <x v="0"/>
    <x v="0"/>
    <n v="3.2"/>
    <n v="2150"/>
    <s v="None"/>
    <n v="106"/>
    <n v="8.1000000000000003E-2"/>
    <n v="8.58"/>
    <m/>
    <m/>
    <m/>
    <m/>
    <m/>
    <m/>
    <m/>
    <m/>
    <m/>
    <s v="DEER:Res:HVAC_Eff_AC"/>
    <s v="Annual"/>
    <n v="20"/>
    <m/>
  </r>
  <r>
    <x v="0"/>
    <x v="0"/>
    <s v="D20v0"/>
    <d v="2019-01-03T09:30:18"/>
    <x v="3"/>
    <x v="2"/>
    <x v="1"/>
    <x v="13"/>
    <x v="1"/>
    <x v="1"/>
    <n v="2.5"/>
    <n v="1550"/>
    <s v="None"/>
    <n v="134"/>
    <n v="0.06"/>
    <n v="2.0499999999999998"/>
    <m/>
    <m/>
    <m/>
    <m/>
    <m/>
    <m/>
    <m/>
    <m/>
    <m/>
    <s v="DEER:Res:HVAC_Eff_AC"/>
    <s v="Annual"/>
    <n v="20"/>
    <m/>
  </r>
  <r>
    <x v="0"/>
    <x v="0"/>
    <s v="D20v0"/>
    <d v="2019-01-03T09:30:18"/>
    <x v="3"/>
    <x v="2"/>
    <x v="1"/>
    <x v="13"/>
    <x v="2"/>
    <x v="1"/>
    <n v="2.5"/>
    <n v="1550"/>
    <s v="None"/>
    <n v="160"/>
    <n v="6.4000000000000001E-2"/>
    <n v="0"/>
    <m/>
    <m/>
    <m/>
    <m/>
    <m/>
    <m/>
    <m/>
    <m/>
    <m/>
    <s v="DEER:Res:HVAC_Eff_AC"/>
    <s v="Annual"/>
    <n v="20"/>
    <m/>
  </r>
  <r>
    <x v="0"/>
    <x v="0"/>
    <s v="D20v0"/>
    <d v="2019-01-03T09:30:18"/>
    <x v="3"/>
    <x v="2"/>
    <x v="1"/>
    <x v="13"/>
    <x v="3"/>
    <x v="1"/>
    <n v="2.5"/>
    <n v="1550"/>
    <s v="None"/>
    <n v="1.3"/>
    <n v="0"/>
    <n v="1.96"/>
    <m/>
    <m/>
    <m/>
    <m/>
    <m/>
    <m/>
    <m/>
    <m/>
    <m/>
    <s v="DEER:Res:HVAC_Eff_AC"/>
    <s v="Annual"/>
    <n v="20"/>
    <m/>
  </r>
  <r>
    <x v="0"/>
    <x v="0"/>
    <s v="D20v0"/>
    <d v="2019-01-03T09:30:18"/>
    <x v="3"/>
    <x v="2"/>
    <x v="1"/>
    <x v="13"/>
    <x v="0"/>
    <x v="0"/>
    <n v="2.5"/>
    <n v="1550"/>
    <s v="None"/>
    <n v="107"/>
    <n v="5.1999999999999998E-2"/>
    <n v="1.9"/>
    <m/>
    <m/>
    <m/>
    <m/>
    <m/>
    <m/>
    <m/>
    <m/>
    <m/>
    <s v="DEER:Res:HVAC_Eff_AC"/>
    <s v="Annual"/>
    <n v="20"/>
    <m/>
  </r>
  <r>
    <x v="0"/>
    <x v="0"/>
    <s v="D20v0"/>
    <d v="2019-01-03T09:30:18"/>
    <x v="3"/>
    <x v="2"/>
    <x v="1"/>
    <x v="6"/>
    <x v="1"/>
    <x v="1"/>
    <n v="2.6"/>
    <n v="1910"/>
    <s v="None"/>
    <n v="39"/>
    <n v="5.0999999999999997E-2"/>
    <n v="3.57"/>
    <m/>
    <m/>
    <m/>
    <m/>
    <m/>
    <m/>
    <m/>
    <m/>
    <m/>
    <s v="DEER:Res:HVAC_Eff_AC"/>
    <s v="Annual"/>
    <n v="20"/>
    <m/>
  </r>
  <r>
    <x v="0"/>
    <x v="0"/>
    <s v="D20v0"/>
    <d v="2019-01-03T09:30:18"/>
    <x v="3"/>
    <x v="2"/>
    <x v="1"/>
    <x v="6"/>
    <x v="2"/>
    <x v="1"/>
    <n v="2.6"/>
    <n v="1910"/>
    <s v="None"/>
    <n v="71.3"/>
    <n v="5.1999999999999998E-2"/>
    <n v="0"/>
    <m/>
    <m/>
    <m/>
    <m/>
    <m/>
    <m/>
    <m/>
    <m/>
    <m/>
    <s v="DEER:Res:HVAC_Eff_AC"/>
    <s v="Annual"/>
    <n v="20"/>
    <m/>
  </r>
  <r>
    <x v="0"/>
    <x v="0"/>
    <s v="D20v0"/>
    <d v="2019-01-03T09:30:18"/>
    <x v="3"/>
    <x v="2"/>
    <x v="1"/>
    <x v="6"/>
    <x v="3"/>
    <x v="1"/>
    <n v="2.6"/>
    <n v="1910"/>
    <s v="None"/>
    <n v="2.2999999999999998"/>
    <n v="0"/>
    <n v="3.47"/>
    <m/>
    <m/>
    <m/>
    <m/>
    <m/>
    <m/>
    <m/>
    <m/>
    <m/>
    <s v="DEER:Res:HVAC_Eff_AC"/>
    <s v="Annual"/>
    <n v="20"/>
    <m/>
  </r>
  <r>
    <x v="0"/>
    <x v="0"/>
    <s v="D20v0"/>
    <d v="2019-01-03T09:30:18"/>
    <x v="3"/>
    <x v="2"/>
    <x v="1"/>
    <x v="6"/>
    <x v="0"/>
    <x v="0"/>
    <n v="2.6"/>
    <n v="1910"/>
    <s v="None"/>
    <n v="25.4"/>
    <n v="2.9000000000000001E-2"/>
    <n v="3.4"/>
    <m/>
    <m/>
    <m/>
    <m/>
    <m/>
    <m/>
    <m/>
    <m/>
    <m/>
    <s v="DEER:Res:HVAC_Eff_AC"/>
    <s v="Annual"/>
    <n v="20"/>
    <m/>
  </r>
  <r>
    <x v="0"/>
    <x v="0"/>
    <s v="D20v0"/>
    <d v="2019-01-03T09:30:18"/>
    <x v="3"/>
    <x v="3"/>
    <x v="1"/>
    <x v="8"/>
    <x v="1"/>
    <x v="1"/>
    <n v="4.01"/>
    <n v="2390"/>
    <s v="None"/>
    <n v="20.2"/>
    <n v="5.4600000000000003E-2"/>
    <n v="3.43"/>
    <m/>
    <m/>
    <m/>
    <m/>
    <m/>
    <m/>
    <m/>
    <m/>
    <m/>
    <s v="DEER:Res:HVAC_Eff_AC"/>
    <s v="Annual"/>
    <n v="20"/>
    <m/>
  </r>
  <r>
    <x v="0"/>
    <x v="0"/>
    <s v="D20v0"/>
    <d v="2019-01-03T09:30:18"/>
    <x v="3"/>
    <x v="3"/>
    <x v="1"/>
    <x v="8"/>
    <x v="2"/>
    <x v="1"/>
    <n v="4.01"/>
    <n v="2390"/>
    <s v="None"/>
    <n v="50.6"/>
    <n v="5.6000000000000001E-2"/>
    <n v="0"/>
    <m/>
    <m/>
    <m/>
    <m/>
    <m/>
    <m/>
    <m/>
    <m/>
    <m/>
    <s v="DEER:Res:HVAC_Eff_AC"/>
    <s v="Annual"/>
    <n v="20"/>
    <m/>
  </r>
  <r>
    <x v="0"/>
    <x v="0"/>
    <s v="D20v0"/>
    <d v="2019-01-03T09:30:18"/>
    <x v="3"/>
    <x v="3"/>
    <x v="1"/>
    <x v="8"/>
    <x v="3"/>
    <x v="1"/>
    <n v="4.01"/>
    <n v="2390"/>
    <s v="None"/>
    <n v="2.0299999999999998"/>
    <n v="0"/>
    <n v="3.33"/>
    <m/>
    <m/>
    <m/>
    <m/>
    <m/>
    <m/>
    <m/>
    <m/>
    <m/>
    <s v="DEER:Res:HVAC_Eff_AC"/>
    <s v="Annual"/>
    <n v="20"/>
    <m/>
  </r>
  <r>
    <x v="0"/>
    <x v="0"/>
    <s v="D20v0"/>
    <d v="2019-01-03T09:30:18"/>
    <x v="3"/>
    <x v="3"/>
    <x v="1"/>
    <x v="8"/>
    <x v="0"/>
    <x v="0"/>
    <n v="4.01"/>
    <n v="2390"/>
    <s v="None"/>
    <n v="12.3"/>
    <n v="2.8299999999999999E-2"/>
    <n v="3.28"/>
    <m/>
    <m/>
    <m/>
    <m/>
    <m/>
    <m/>
    <m/>
    <m/>
    <m/>
    <s v="DEER:Res:HVAC_Eff_AC"/>
    <s v="Annual"/>
    <n v="20"/>
    <m/>
  </r>
  <r>
    <x v="0"/>
    <x v="0"/>
    <s v="D20v0"/>
    <d v="2019-01-03T09:30:18"/>
    <x v="3"/>
    <x v="3"/>
    <x v="1"/>
    <x v="15"/>
    <x v="1"/>
    <x v="1"/>
    <n v="3.21"/>
    <n v="2390"/>
    <s v="None"/>
    <n v="29.6"/>
    <n v="5.1499999999999997E-2"/>
    <n v="3.05"/>
    <m/>
    <m/>
    <m/>
    <m/>
    <m/>
    <m/>
    <m/>
    <m/>
    <m/>
    <s v="DEER:Res:HVAC_Eff_AC"/>
    <s v="Annual"/>
    <n v="20"/>
    <m/>
  </r>
  <r>
    <x v="0"/>
    <x v="0"/>
    <s v="D20v0"/>
    <d v="2019-01-03T09:30:18"/>
    <x v="3"/>
    <x v="3"/>
    <x v="1"/>
    <x v="15"/>
    <x v="2"/>
    <x v="1"/>
    <n v="3.21"/>
    <n v="2390"/>
    <s v="None"/>
    <n v="50.5"/>
    <n v="5.2900000000000003E-2"/>
    <n v="0"/>
    <m/>
    <m/>
    <m/>
    <m/>
    <m/>
    <m/>
    <m/>
    <m/>
    <m/>
    <s v="DEER:Res:HVAC_Eff_AC"/>
    <s v="Annual"/>
    <n v="20"/>
    <m/>
  </r>
  <r>
    <x v="0"/>
    <x v="0"/>
    <s v="D20v0"/>
    <d v="2019-01-03T09:30:18"/>
    <x v="3"/>
    <x v="3"/>
    <x v="1"/>
    <x v="15"/>
    <x v="3"/>
    <x v="1"/>
    <n v="3.21"/>
    <n v="2390"/>
    <s v="None"/>
    <n v="1.88"/>
    <n v="0"/>
    <n v="2.99"/>
    <m/>
    <m/>
    <m/>
    <m/>
    <m/>
    <m/>
    <m/>
    <m/>
    <m/>
    <s v="DEER:Res:HVAC_Eff_AC"/>
    <s v="Annual"/>
    <n v="20"/>
    <m/>
  </r>
  <r>
    <x v="0"/>
    <x v="0"/>
    <s v="D20v0"/>
    <d v="2019-01-03T09:30:18"/>
    <x v="3"/>
    <x v="3"/>
    <x v="1"/>
    <x v="15"/>
    <x v="0"/>
    <x v="0"/>
    <n v="3.21"/>
    <n v="2390"/>
    <s v="None"/>
    <n v="11.4"/>
    <n v="1.7000000000000001E-2"/>
    <n v="2.96"/>
    <m/>
    <m/>
    <m/>
    <m/>
    <m/>
    <m/>
    <m/>
    <m/>
    <m/>
    <s v="DEER:Res:HVAC_Eff_AC"/>
    <s v="Annual"/>
    <n v="20"/>
    <m/>
  </r>
  <r>
    <x v="0"/>
    <x v="0"/>
    <s v="D20v0"/>
    <d v="2019-01-03T09:30:18"/>
    <x v="3"/>
    <x v="3"/>
    <x v="1"/>
    <x v="9"/>
    <x v="1"/>
    <x v="1"/>
    <n v="3.77"/>
    <n v="2390"/>
    <s v="None"/>
    <n v="49.5"/>
    <n v="5.96E-2"/>
    <n v="2.75"/>
    <m/>
    <m/>
    <m/>
    <m/>
    <m/>
    <m/>
    <m/>
    <m/>
    <m/>
    <s v="DEER:Res:HVAC_Eff_AC"/>
    <s v="Annual"/>
    <n v="20"/>
    <m/>
  </r>
  <r>
    <x v="0"/>
    <x v="0"/>
    <s v="D20v0"/>
    <d v="2019-01-03T09:30:18"/>
    <x v="3"/>
    <x v="3"/>
    <x v="1"/>
    <x v="9"/>
    <x v="2"/>
    <x v="1"/>
    <n v="3.77"/>
    <n v="2390"/>
    <s v="None"/>
    <n v="73.7"/>
    <n v="6.25E-2"/>
    <n v="0"/>
    <m/>
    <m/>
    <m/>
    <m/>
    <m/>
    <m/>
    <m/>
    <m/>
    <m/>
    <s v="DEER:Res:HVAC_Eff_AC"/>
    <s v="Annual"/>
    <n v="20"/>
    <m/>
  </r>
  <r>
    <x v="0"/>
    <x v="0"/>
    <s v="D20v0"/>
    <d v="2019-01-03T09:30:18"/>
    <x v="3"/>
    <x v="3"/>
    <x v="1"/>
    <x v="9"/>
    <x v="3"/>
    <x v="1"/>
    <n v="3.77"/>
    <n v="2390"/>
    <s v="None"/>
    <n v="1.67"/>
    <n v="0"/>
    <n v="2.69"/>
    <m/>
    <m/>
    <m/>
    <m/>
    <m/>
    <m/>
    <m/>
    <m/>
    <m/>
    <s v="DEER:Res:HVAC_Eff_AC"/>
    <s v="Annual"/>
    <n v="20"/>
    <m/>
  </r>
  <r>
    <x v="0"/>
    <x v="0"/>
    <s v="D20v0"/>
    <d v="2019-01-03T09:30:18"/>
    <x v="3"/>
    <x v="3"/>
    <x v="1"/>
    <x v="9"/>
    <x v="0"/>
    <x v="0"/>
    <n v="3.77"/>
    <n v="2390"/>
    <s v="None"/>
    <n v="44.3"/>
    <n v="5.1999999999999998E-2"/>
    <n v="2.61"/>
    <m/>
    <m/>
    <m/>
    <m/>
    <m/>
    <m/>
    <m/>
    <m/>
    <m/>
    <s v="DEER:Res:HVAC_Eff_AC"/>
    <s v="Annual"/>
    <n v="20"/>
    <m/>
  </r>
  <r>
    <x v="0"/>
    <x v="0"/>
    <s v="D20v0"/>
    <d v="2019-01-03T09:30:18"/>
    <x v="3"/>
    <x v="3"/>
    <x v="1"/>
    <x v="11"/>
    <x v="1"/>
    <x v="1"/>
    <n v="2.5299999999999998"/>
    <n v="1950"/>
    <s v="None"/>
    <n v="70.099999999999994"/>
    <n v="9.3700000000000006E-2"/>
    <n v="8.25"/>
    <m/>
    <m/>
    <m/>
    <m/>
    <m/>
    <m/>
    <m/>
    <m/>
    <m/>
    <s v="DEER:Res:HVAC_Eff_AC"/>
    <s v="Annual"/>
    <n v="20"/>
    <m/>
  </r>
  <r>
    <x v="0"/>
    <x v="0"/>
    <s v="D20v0"/>
    <d v="2019-01-03T09:30:18"/>
    <x v="3"/>
    <x v="3"/>
    <x v="1"/>
    <x v="11"/>
    <x v="2"/>
    <x v="1"/>
    <n v="2.5299999999999998"/>
    <n v="1950"/>
    <s v="None"/>
    <n v="155"/>
    <n v="9.1600000000000001E-2"/>
    <n v="0"/>
    <m/>
    <m/>
    <m/>
    <m/>
    <m/>
    <m/>
    <m/>
    <m/>
    <m/>
    <s v="DEER:Res:HVAC_Eff_AC"/>
    <s v="Annual"/>
    <n v="20"/>
    <m/>
  </r>
  <r>
    <x v="0"/>
    <x v="0"/>
    <s v="D20v0"/>
    <d v="2019-01-03T09:30:18"/>
    <x v="3"/>
    <x v="3"/>
    <x v="1"/>
    <x v="11"/>
    <x v="3"/>
    <x v="1"/>
    <n v="2.5299999999999998"/>
    <n v="1950"/>
    <s v="None"/>
    <n v="5.46"/>
    <n v="0"/>
    <n v="8.06"/>
    <m/>
    <m/>
    <m/>
    <m/>
    <m/>
    <m/>
    <m/>
    <m/>
    <m/>
    <s v="DEER:Res:HVAC_Eff_AC"/>
    <s v="Annual"/>
    <n v="20"/>
    <m/>
  </r>
  <r>
    <x v="0"/>
    <x v="0"/>
    <s v="D20v0"/>
    <d v="2019-01-03T09:30:18"/>
    <x v="3"/>
    <x v="3"/>
    <x v="1"/>
    <x v="11"/>
    <x v="0"/>
    <x v="0"/>
    <n v="2.5299999999999998"/>
    <n v="1950"/>
    <s v="None"/>
    <n v="56.7"/>
    <n v="6.93E-2"/>
    <n v="7.87"/>
    <m/>
    <m/>
    <m/>
    <m/>
    <m/>
    <m/>
    <m/>
    <m/>
    <m/>
    <s v="DEER:Res:HVAC_Eff_AC"/>
    <s v="Annual"/>
    <n v="20"/>
    <m/>
  </r>
  <r>
    <x v="0"/>
    <x v="0"/>
    <s v="D20v0"/>
    <d v="2019-01-03T09:30:18"/>
    <x v="3"/>
    <x v="3"/>
    <x v="1"/>
    <x v="12"/>
    <x v="1"/>
    <x v="1"/>
    <n v="3.16"/>
    <n v="2160"/>
    <s v="None"/>
    <n v="142"/>
    <n v="0.115"/>
    <n v="9.06"/>
    <m/>
    <m/>
    <m/>
    <m/>
    <m/>
    <m/>
    <m/>
    <m/>
    <m/>
    <s v="DEER:Res:HVAC_Eff_AC"/>
    <s v="Annual"/>
    <n v="20"/>
    <m/>
  </r>
  <r>
    <x v="0"/>
    <x v="0"/>
    <s v="D20v0"/>
    <d v="2019-01-03T09:30:18"/>
    <x v="3"/>
    <x v="3"/>
    <x v="1"/>
    <x v="12"/>
    <x v="2"/>
    <x v="1"/>
    <n v="3.16"/>
    <n v="2160"/>
    <s v="None"/>
    <n v="266"/>
    <n v="0.123"/>
    <n v="0"/>
    <m/>
    <m/>
    <m/>
    <m/>
    <m/>
    <m/>
    <m/>
    <m/>
    <m/>
    <s v="DEER:Res:HVAC_Eff_AC"/>
    <s v="Annual"/>
    <n v="20"/>
    <m/>
  </r>
  <r>
    <x v="0"/>
    <x v="0"/>
    <s v="D20v0"/>
    <d v="2019-01-03T09:30:18"/>
    <x v="3"/>
    <x v="3"/>
    <x v="1"/>
    <x v="12"/>
    <x v="3"/>
    <x v="1"/>
    <n v="3.16"/>
    <n v="2160"/>
    <s v="None"/>
    <n v="5.65"/>
    <n v="0"/>
    <n v="8.7899999999999991"/>
    <m/>
    <m/>
    <m/>
    <m/>
    <m/>
    <m/>
    <m/>
    <m/>
    <m/>
    <s v="DEER:Res:HVAC_Eff_AC"/>
    <s v="Annual"/>
    <n v="20"/>
    <m/>
  </r>
  <r>
    <x v="0"/>
    <x v="0"/>
    <s v="D20v0"/>
    <d v="2019-01-03T09:30:18"/>
    <x v="3"/>
    <x v="3"/>
    <x v="1"/>
    <x v="12"/>
    <x v="0"/>
    <x v="0"/>
    <n v="3.16"/>
    <n v="2160"/>
    <s v="None"/>
    <n v="107"/>
    <n v="8.2100000000000006E-2"/>
    <n v="8.6300000000000008"/>
    <m/>
    <m/>
    <m/>
    <m/>
    <m/>
    <m/>
    <m/>
    <m/>
    <m/>
    <s v="DEER:Res:HVAC_Eff_AC"/>
    <s v="Annual"/>
    <n v="20"/>
    <m/>
  </r>
  <r>
    <x v="0"/>
    <x v="0"/>
    <s v="D20v0"/>
    <d v="2019-01-03T09:30:18"/>
    <x v="3"/>
    <x v="3"/>
    <x v="1"/>
    <x v="13"/>
    <x v="1"/>
    <x v="1"/>
    <n v="3.4"/>
    <n v="2160"/>
    <s v="None"/>
    <n v="136"/>
    <n v="8.4699999999999998E-2"/>
    <n v="3.5"/>
    <m/>
    <m/>
    <m/>
    <m/>
    <m/>
    <m/>
    <m/>
    <m/>
    <m/>
    <s v="DEER:Res:HVAC_Eff_AC"/>
    <s v="Annual"/>
    <n v="20"/>
    <m/>
  </r>
  <r>
    <x v="0"/>
    <x v="0"/>
    <s v="D20v0"/>
    <d v="2019-01-03T09:30:18"/>
    <x v="3"/>
    <x v="3"/>
    <x v="1"/>
    <x v="13"/>
    <x v="2"/>
    <x v="1"/>
    <n v="3.4"/>
    <n v="2160"/>
    <s v="None"/>
    <n v="185"/>
    <n v="9.2999999999999999E-2"/>
    <n v="0"/>
    <m/>
    <m/>
    <m/>
    <m/>
    <m/>
    <m/>
    <m/>
    <m/>
    <m/>
    <s v="DEER:Res:HVAC_Eff_AC"/>
    <s v="Annual"/>
    <n v="20"/>
    <m/>
  </r>
  <r>
    <x v="0"/>
    <x v="0"/>
    <s v="D20v0"/>
    <d v="2019-01-03T09:30:18"/>
    <x v="3"/>
    <x v="3"/>
    <x v="1"/>
    <x v="13"/>
    <x v="3"/>
    <x v="1"/>
    <n v="3.4"/>
    <n v="2160"/>
    <s v="None"/>
    <n v="2.14"/>
    <n v="0"/>
    <n v="3.4"/>
    <m/>
    <m/>
    <m/>
    <m/>
    <m/>
    <m/>
    <m/>
    <m/>
    <m/>
    <s v="DEER:Res:HVAC_Eff_AC"/>
    <s v="Annual"/>
    <n v="20"/>
    <m/>
  </r>
  <r>
    <x v="0"/>
    <x v="0"/>
    <s v="D20v0"/>
    <d v="2019-01-03T09:30:18"/>
    <x v="3"/>
    <x v="3"/>
    <x v="1"/>
    <x v="13"/>
    <x v="0"/>
    <x v="0"/>
    <n v="3.4"/>
    <n v="2160"/>
    <s v="None"/>
    <n v="138"/>
    <n v="8.5199999999999998E-2"/>
    <n v="3.31"/>
    <m/>
    <m/>
    <m/>
    <m/>
    <m/>
    <m/>
    <m/>
    <m/>
    <m/>
    <s v="DEER:Res:HVAC_Eff_AC"/>
    <s v="Annual"/>
    <n v="20"/>
    <m/>
  </r>
  <r>
    <x v="0"/>
    <x v="0"/>
    <s v="D20v0"/>
    <d v="2019-01-03T09:30:18"/>
    <x v="3"/>
    <x v="3"/>
    <x v="1"/>
    <x v="6"/>
    <x v="1"/>
    <x v="1"/>
    <n v="3.17"/>
    <n v="2250"/>
    <s v="None"/>
    <n v="41"/>
    <n v="6.54E-2"/>
    <n v="4.74"/>
    <m/>
    <m/>
    <m/>
    <m/>
    <m/>
    <m/>
    <m/>
    <m/>
    <m/>
    <s v="DEER:Res:HVAC_Eff_AC"/>
    <s v="Annual"/>
    <n v="20"/>
    <m/>
  </r>
  <r>
    <x v="0"/>
    <x v="0"/>
    <s v="D20v0"/>
    <d v="2019-01-03T09:30:18"/>
    <x v="3"/>
    <x v="3"/>
    <x v="1"/>
    <x v="6"/>
    <x v="2"/>
    <x v="1"/>
    <n v="3.17"/>
    <n v="2250"/>
    <s v="None"/>
    <n v="84.1"/>
    <n v="6.5799999999999997E-2"/>
    <n v="0"/>
    <m/>
    <m/>
    <m/>
    <m/>
    <m/>
    <m/>
    <m/>
    <m/>
    <m/>
    <s v="DEER:Res:HVAC_Eff_AC"/>
    <s v="Annual"/>
    <n v="20"/>
    <m/>
  </r>
  <r>
    <x v="0"/>
    <x v="0"/>
    <s v="D20v0"/>
    <d v="2019-01-03T09:30:18"/>
    <x v="3"/>
    <x v="3"/>
    <x v="1"/>
    <x v="6"/>
    <x v="3"/>
    <x v="1"/>
    <n v="3.17"/>
    <n v="2250"/>
    <s v="None"/>
    <n v="3.02"/>
    <n v="0"/>
    <n v="4.63"/>
    <m/>
    <m/>
    <m/>
    <m/>
    <m/>
    <m/>
    <m/>
    <m/>
    <m/>
    <s v="DEER:Res:HVAC_Eff_AC"/>
    <s v="Annual"/>
    <n v="20"/>
    <m/>
  </r>
  <r>
    <x v="0"/>
    <x v="0"/>
    <s v="D20v0"/>
    <d v="2019-01-03T09:30:18"/>
    <x v="3"/>
    <x v="3"/>
    <x v="1"/>
    <x v="6"/>
    <x v="0"/>
    <x v="0"/>
    <n v="3.17"/>
    <n v="2250"/>
    <s v="None"/>
    <n v="26.4"/>
    <n v="3.5999999999999997E-2"/>
    <n v="4.55"/>
    <m/>
    <m/>
    <m/>
    <m/>
    <m/>
    <m/>
    <m/>
    <m/>
    <m/>
    <s v="DEER:Res:HVAC_Eff_AC"/>
    <s v="Annual"/>
    <n v="20"/>
    <m/>
  </r>
  <r>
    <x v="1"/>
    <x v="0"/>
    <s v="D20v0"/>
    <d v="2019-01-03T09:30:18"/>
    <x v="0"/>
    <x v="0"/>
    <x v="1"/>
    <x v="16"/>
    <x v="1"/>
    <x v="1"/>
    <n v="3.5"/>
    <n v="1240"/>
    <s v="None"/>
    <n v="1.7"/>
    <n v="0"/>
    <n v="2.1"/>
    <m/>
    <m/>
    <m/>
    <m/>
    <m/>
    <m/>
    <m/>
    <m/>
    <m/>
    <s v="DEER:Res:HVAC_Eff_AC"/>
    <s v="Annual"/>
    <n v="20"/>
    <m/>
  </r>
  <r>
    <x v="1"/>
    <x v="0"/>
    <s v="D20v0"/>
    <d v="2019-01-03T09:30:18"/>
    <x v="0"/>
    <x v="0"/>
    <x v="1"/>
    <x v="16"/>
    <x v="2"/>
    <x v="1"/>
    <n v="3.5"/>
    <n v="1240"/>
    <s v="None"/>
    <n v="18.8"/>
    <n v="0"/>
    <n v="0"/>
    <m/>
    <m/>
    <m/>
    <m/>
    <m/>
    <m/>
    <m/>
    <m/>
    <m/>
    <s v="DEER:Res:HVAC_Eff_AC"/>
    <s v="Annual"/>
    <n v="20"/>
    <m/>
  </r>
  <r>
    <x v="1"/>
    <x v="0"/>
    <s v="D20v0"/>
    <d v="2019-01-03T09:30:18"/>
    <x v="0"/>
    <x v="0"/>
    <x v="1"/>
    <x v="16"/>
    <x v="3"/>
    <x v="1"/>
    <n v="3.5"/>
    <n v="1240"/>
    <s v="None"/>
    <n v="1.22"/>
    <n v="0"/>
    <n v="1.89"/>
    <m/>
    <m/>
    <m/>
    <m/>
    <m/>
    <m/>
    <m/>
    <m/>
    <m/>
    <s v="DEER:Res:HVAC_Eff_AC"/>
    <s v="Annual"/>
    <n v="20"/>
    <m/>
  </r>
  <r>
    <x v="1"/>
    <x v="0"/>
    <s v="D20v0"/>
    <d v="2019-01-03T09:30:18"/>
    <x v="0"/>
    <x v="0"/>
    <x v="1"/>
    <x v="16"/>
    <x v="0"/>
    <x v="0"/>
    <n v="3.5"/>
    <n v="1240"/>
    <s v="None"/>
    <n v="1.58"/>
    <n v="0"/>
    <n v="1.88"/>
    <m/>
    <m/>
    <m/>
    <m/>
    <m/>
    <m/>
    <m/>
    <m/>
    <m/>
    <s v="DEER:Res:HVAC_Eff_AC"/>
    <s v="Annual"/>
    <n v="20"/>
    <m/>
  </r>
  <r>
    <x v="1"/>
    <x v="0"/>
    <s v="D20v0"/>
    <d v="2019-01-03T09:30:18"/>
    <x v="0"/>
    <x v="0"/>
    <x v="1"/>
    <x v="14"/>
    <x v="1"/>
    <x v="1"/>
    <n v="3.5"/>
    <n v="1240"/>
    <s v="None"/>
    <n v="85"/>
    <n v="3.5700000000000003E-2"/>
    <n v="2.76"/>
    <m/>
    <m/>
    <m/>
    <m/>
    <m/>
    <m/>
    <m/>
    <m/>
    <m/>
    <s v="DEER:Res:HVAC_Eff_AC"/>
    <s v="Annual"/>
    <n v="20"/>
    <m/>
  </r>
  <r>
    <x v="1"/>
    <x v="0"/>
    <s v="D20v0"/>
    <d v="2019-01-03T09:30:18"/>
    <x v="0"/>
    <x v="0"/>
    <x v="1"/>
    <x v="14"/>
    <x v="2"/>
    <x v="1"/>
    <n v="3.5"/>
    <n v="1240"/>
    <s v="None"/>
    <n v="112"/>
    <n v="3.95E-2"/>
    <n v="0"/>
    <m/>
    <m/>
    <m/>
    <m/>
    <m/>
    <m/>
    <m/>
    <m/>
    <m/>
    <s v="DEER:Res:HVAC_Eff_AC"/>
    <s v="Annual"/>
    <n v="20"/>
    <m/>
  </r>
  <r>
    <x v="1"/>
    <x v="0"/>
    <s v="D20v0"/>
    <d v="2019-01-03T09:30:18"/>
    <x v="0"/>
    <x v="0"/>
    <x v="1"/>
    <x v="14"/>
    <x v="3"/>
    <x v="1"/>
    <n v="3.5"/>
    <n v="1240"/>
    <s v="None"/>
    <n v="1.6"/>
    <n v="0"/>
    <n v="2.48"/>
    <m/>
    <m/>
    <m/>
    <m/>
    <m/>
    <m/>
    <m/>
    <m/>
    <m/>
    <s v="DEER:Res:HVAC_Eff_AC"/>
    <s v="Annual"/>
    <n v="20"/>
    <m/>
  </r>
  <r>
    <x v="1"/>
    <x v="0"/>
    <s v="D20v0"/>
    <d v="2019-01-03T09:30:18"/>
    <x v="0"/>
    <x v="0"/>
    <x v="1"/>
    <x v="14"/>
    <x v="0"/>
    <x v="0"/>
    <n v="3.5"/>
    <n v="1240"/>
    <s v="None"/>
    <n v="81.7"/>
    <n v="3.3399999999999999E-2"/>
    <n v="2.42"/>
    <m/>
    <m/>
    <m/>
    <m/>
    <m/>
    <m/>
    <m/>
    <m/>
    <m/>
    <s v="DEER:Res:HVAC_Eff_AC"/>
    <s v="Annual"/>
    <n v="20"/>
    <m/>
  </r>
  <r>
    <x v="1"/>
    <x v="0"/>
    <s v="D20v0"/>
    <d v="2019-01-03T09:30:18"/>
    <x v="0"/>
    <x v="0"/>
    <x v="1"/>
    <x v="7"/>
    <x v="1"/>
    <x v="1"/>
    <n v="3.5"/>
    <n v="1240"/>
    <s v="None"/>
    <n v="87.2"/>
    <n v="1.83E-2"/>
    <n v="2.65"/>
    <m/>
    <m/>
    <m/>
    <m/>
    <m/>
    <m/>
    <m/>
    <m/>
    <m/>
    <s v="DEER:Res:HVAC_Eff_AC"/>
    <s v="Annual"/>
    <n v="20"/>
    <m/>
  </r>
  <r>
    <x v="1"/>
    <x v="0"/>
    <s v="D20v0"/>
    <d v="2019-01-03T09:30:18"/>
    <x v="0"/>
    <x v="0"/>
    <x v="1"/>
    <x v="7"/>
    <x v="2"/>
    <x v="1"/>
    <n v="3.5"/>
    <n v="1240"/>
    <s v="None"/>
    <n v="107"/>
    <n v="2.1000000000000001E-2"/>
    <n v="0"/>
    <m/>
    <m/>
    <m/>
    <m/>
    <m/>
    <m/>
    <m/>
    <m/>
    <m/>
    <s v="DEER:Res:HVAC_Eff_AC"/>
    <s v="Annual"/>
    <n v="20"/>
    <m/>
  </r>
  <r>
    <x v="1"/>
    <x v="0"/>
    <s v="D20v0"/>
    <d v="2019-01-03T09:30:18"/>
    <x v="0"/>
    <x v="0"/>
    <x v="1"/>
    <x v="7"/>
    <x v="3"/>
    <x v="1"/>
    <n v="3.5"/>
    <n v="1240"/>
    <s v="None"/>
    <n v="1.55"/>
    <n v="0"/>
    <n v="2.41"/>
    <m/>
    <m/>
    <m/>
    <m/>
    <m/>
    <m/>
    <m/>
    <m/>
    <m/>
    <s v="DEER:Res:HVAC_Eff_AC"/>
    <s v="Annual"/>
    <n v="20"/>
    <m/>
  </r>
  <r>
    <x v="1"/>
    <x v="0"/>
    <s v="D20v0"/>
    <d v="2019-01-03T09:30:18"/>
    <x v="0"/>
    <x v="0"/>
    <x v="1"/>
    <x v="7"/>
    <x v="0"/>
    <x v="0"/>
    <n v="3.5"/>
    <n v="1240"/>
    <s v="None"/>
    <n v="53.7"/>
    <n v="1.0999999999999999E-2"/>
    <n v="2.36"/>
    <m/>
    <m/>
    <m/>
    <m/>
    <m/>
    <m/>
    <m/>
    <m/>
    <m/>
    <s v="DEER:Res:HVAC_Eff_AC"/>
    <s v="Annual"/>
    <n v="20"/>
    <m/>
  </r>
  <r>
    <x v="1"/>
    <x v="0"/>
    <s v="D20v0"/>
    <d v="2019-01-03T09:30:18"/>
    <x v="0"/>
    <x v="0"/>
    <x v="1"/>
    <x v="0"/>
    <x v="1"/>
    <x v="1"/>
    <n v="3.5"/>
    <n v="1240"/>
    <s v="None"/>
    <n v="101"/>
    <n v="3.15E-2"/>
    <n v="3.14"/>
    <m/>
    <m/>
    <m/>
    <m/>
    <m/>
    <m/>
    <m/>
    <m/>
    <m/>
    <s v="DEER:Res:HVAC_Eff_AC"/>
    <s v="Annual"/>
    <n v="20"/>
    <m/>
  </r>
  <r>
    <x v="1"/>
    <x v="0"/>
    <s v="D20v0"/>
    <d v="2019-01-03T09:30:18"/>
    <x v="0"/>
    <x v="0"/>
    <x v="1"/>
    <x v="0"/>
    <x v="2"/>
    <x v="1"/>
    <n v="3.5"/>
    <n v="1240"/>
    <s v="None"/>
    <n v="135"/>
    <n v="3.5799999999999998E-2"/>
    <n v="0"/>
    <m/>
    <m/>
    <m/>
    <m/>
    <m/>
    <m/>
    <m/>
    <m/>
    <m/>
    <s v="DEER:Res:HVAC_Eff_AC"/>
    <s v="Annual"/>
    <n v="20"/>
    <m/>
  </r>
  <r>
    <x v="1"/>
    <x v="0"/>
    <s v="D20v0"/>
    <d v="2019-01-03T09:30:18"/>
    <x v="0"/>
    <x v="0"/>
    <x v="1"/>
    <x v="0"/>
    <x v="3"/>
    <x v="1"/>
    <n v="3.5"/>
    <n v="1240"/>
    <s v="None"/>
    <n v="1.8"/>
    <n v="0"/>
    <n v="2.79"/>
    <m/>
    <m/>
    <m/>
    <m/>
    <m/>
    <m/>
    <m/>
    <m/>
    <m/>
    <s v="DEER:Res:HVAC_Eff_AC"/>
    <s v="Annual"/>
    <n v="20"/>
    <m/>
  </r>
  <r>
    <x v="1"/>
    <x v="0"/>
    <s v="D20v0"/>
    <d v="2019-01-03T09:30:18"/>
    <x v="0"/>
    <x v="0"/>
    <x v="1"/>
    <x v="0"/>
    <x v="0"/>
    <x v="0"/>
    <n v="3.5"/>
    <n v="1240"/>
    <s v="None"/>
    <n v="80.8"/>
    <n v="2.4500000000000001E-2"/>
    <n v="2.76"/>
    <m/>
    <m/>
    <m/>
    <m/>
    <m/>
    <m/>
    <m/>
    <m/>
    <m/>
    <s v="DEER:Res:HVAC_Eff_AC"/>
    <s v="Annual"/>
    <n v="20"/>
    <m/>
  </r>
  <r>
    <x v="1"/>
    <x v="0"/>
    <s v="D20v0"/>
    <d v="2019-01-03T09:30:18"/>
    <x v="0"/>
    <x v="0"/>
    <x v="1"/>
    <x v="1"/>
    <x v="1"/>
    <x v="1"/>
    <n v="3.5"/>
    <n v="1240"/>
    <s v="None"/>
    <n v="45.7"/>
    <n v="2.8400000000000002E-2"/>
    <n v="4.0999999999999996"/>
    <m/>
    <m/>
    <m/>
    <m/>
    <m/>
    <m/>
    <m/>
    <m/>
    <m/>
    <s v="DEER:Res:HVAC_Eff_AC"/>
    <s v="Annual"/>
    <n v="20"/>
    <m/>
  </r>
  <r>
    <x v="1"/>
    <x v="0"/>
    <s v="D20v0"/>
    <d v="2019-01-03T09:30:18"/>
    <x v="0"/>
    <x v="0"/>
    <x v="1"/>
    <x v="1"/>
    <x v="2"/>
    <x v="1"/>
    <n v="3.5"/>
    <n v="1240"/>
    <s v="None"/>
    <n v="78.8"/>
    <n v="3.1300000000000001E-2"/>
    <n v="0"/>
    <m/>
    <m/>
    <m/>
    <m/>
    <m/>
    <m/>
    <m/>
    <m/>
    <m/>
    <s v="DEER:Res:HVAC_Eff_AC"/>
    <s v="Annual"/>
    <n v="20"/>
    <m/>
  </r>
  <r>
    <x v="1"/>
    <x v="0"/>
    <s v="D20v0"/>
    <d v="2019-01-03T09:30:18"/>
    <x v="0"/>
    <x v="0"/>
    <x v="1"/>
    <x v="1"/>
    <x v="3"/>
    <x v="1"/>
    <n v="3.5"/>
    <n v="1240"/>
    <s v="None"/>
    <n v="2.36"/>
    <n v="0"/>
    <n v="3.66"/>
    <m/>
    <m/>
    <m/>
    <m/>
    <m/>
    <m/>
    <m/>
    <m/>
    <m/>
    <s v="DEER:Res:HVAC_Eff_AC"/>
    <s v="Annual"/>
    <n v="20"/>
    <m/>
  </r>
  <r>
    <x v="1"/>
    <x v="0"/>
    <s v="D20v0"/>
    <d v="2019-01-03T09:30:18"/>
    <x v="0"/>
    <x v="0"/>
    <x v="1"/>
    <x v="1"/>
    <x v="0"/>
    <x v="0"/>
    <n v="3.5"/>
    <n v="1240"/>
    <s v="None"/>
    <n v="9.4499999999999993"/>
    <n v="4.2900000000000004E-3"/>
    <n v="3.65"/>
    <m/>
    <m/>
    <m/>
    <m/>
    <m/>
    <m/>
    <m/>
    <m/>
    <m/>
    <s v="DEER:Res:HVAC_Eff_AC"/>
    <s v="Annual"/>
    <n v="20"/>
    <m/>
  </r>
  <r>
    <x v="1"/>
    <x v="0"/>
    <s v="D20v0"/>
    <d v="2019-01-03T09:30:18"/>
    <x v="0"/>
    <x v="0"/>
    <x v="1"/>
    <x v="2"/>
    <x v="1"/>
    <x v="1"/>
    <n v="3.5"/>
    <n v="1240"/>
    <s v="None"/>
    <n v="105"/>
    <n v="7.6200000000000004E-2"/>
    <n v="3.85"/>
    <m/>
    <m/>
    <m/>
    <m/>
    <m/>
    <m/>
    <m/>
    <m/>
    <m/>
    <s v="DEER:Res:HVAC_Eff_AC"/>
    <s v="Annual"/>
    <n v="20"/>
    <m/>
  </r>
  <r>
    <x v="1"/>
    <x v="0"/>
    <s v="D20v0"/>
    <d v="2019-01-03T09:30:18"/>
    <x v="0"/>
    <x v="0"/>
    <x v="1"/>
    <x v="2"/>
    <x v="2"/>
    <x v="1"/>
    <n v="3.5"/>
    <n v="1240"/>
    <s v="None"/>
    <n v="145"/>
    <n v="7.8899999999999998E-2"/>
    <n v="0"/>
    <m/>
    <m/>
    <m/>
    <m/>
    <m/>
    <m/>
    <m/>
    <m/>
    <m/>
    <s v="DEER:Res:HVAC_Eff_AC"/>
    <s v="Annual"/>
    <n v="20"/>
    <m/>
  </r>
  <r>
    <x v="1"/>
    <x v="0"/>
    <s v="D20v0"/>
    <d v="2019-01-03T09:30:18"/>
    <x v="0"/>
    <x v="0"/>
    <x v="1"/>
    <x v="2"/>
    <x v="3"/>
    <x v="1"/>
    <n v="3.5"/>
    <n v="1240"/>
    <s v="None"/>
    <n v="2.21"/>
    <n v="0"/>
    <n v="3.42"/>
    <m/>
    <m/>
    <m/>
    <m/>
    <m/>
    <m/>
    <m/>
    <m/>
    <m/>
    <s v="DEER:Res:HVAC_Eff_AC"/>
    <s v="Annual"/>
    <n v="20"/>
    <m/>
  </r>
  <r>
    <x v="1"/>
    <x v="0"/>
    <s v="D20v0"/>
    <d v="2019-01-03T09:30:18"/>
    <x v="0"/>
    <x v="0"/>
    <x v="1"/>
    <x v="2"/>
    <x v="0"/>
    <x v="0"/>
    <n v="3.5"/>
    <n v="1240"/>
    <s v="None"/>
    <n v="103"/>
    <n v="7.1599999999999997E-2"/>
    <n v="3.37"/>
    <m/>
    <m/>
    <m/>
    <m/>
    <m/>
    <m/>
    <m/>
    <m/>
    <m/>
    <s v="DEER:Res:HVAC_Eff_AC"/>
    <s v="Annual"/>
    <n v="20"/>
    <m/>
  </r>
  <r>
    <x v="1"/>
    <x v="0"/>
    <s v="D20v0"/>
    <d v="2019-01-03T09:30:18"/>
    <x v="0"/>
    <x v="0"/>
    <x v="1"/>
    <x v="3"/>
    <x v="1"/>
    <x v="1"/>
    <n v="3.5"/>
    <n v="1240"/>
    <s v="None"/>
    <n v="105"/>
    <n v="5.3499999999999999E-2"/>
    <n v="2.68"/>
    <m/>
    <m/>
    <m/>
    <m/>
    <m/>
    <m/>
    <m/>
    <m/>
    <m/>
    <s v="DEER:Res:HVAC_Eff_AC"/>
    <s v="Annual"/>
    <n v="20"/>
    <m/>
  </r>
  <r>
    <x v="1"/>
    <x v="0"/>
    <s v="D20v0"/>
    <d v="2019-01-03T09:30:18"/>
    <x v="0"/>
    <x v="0"/>
    <x v="1"/>
    <x v="3"/>
    <x v="2"/>
    <x v="1"/>
    <n v="3.5"/>
    <n v="1240"/>
    <s v="None"/>
    <n v="134"/>
    <n v="5.8599999999999999E-2"/>
    <n v="0"/>
    <m/>
    <m/>
    <m/>
    <m/>
    <m/>
    <m/>
    <m/>
    <m/>
    <m/>
    <s v="DEER:Res:HVAC_Eff_AC"/>
    <s v="Annual"/>
    <n v="20"/>
    <m/>
  </r>
  <r>
    <x v="1"/>
    <x v="0"/>
    <s v="D20v0"/>
    <d v="2019-01-03T09:30:18"/>
    <x v="0"/>
    <x v="0"/>
    <x v="1"/>
    <x v="3"/>
    <x v="3"/>
    <x v="1"/>
    <n v="3.5"/>
    <n v="1240"/>
    <s v="None"/>
    <n v="1.56"/>
    <n v="0"/>
    <n v="2.41"/>
    <m/>
    <m/>
    <m/>
    <m/>
    <m/>
    <m/>
    <m/>
    <m/>
    <m/>
    <s v="DEER:Res:HVAC_Eff_AC"/>
    <s v="Annual"/>
    <n v="20"/>
    <m/>
  </r>
  <r>
    <x v="1"/>
    <x v="0"/>
    <s v="D20v0"/>
    <d v="2019-01-03T09:30:18"/>
    <x v="0"/>
    <x v="0"/>
    <x v="1"/>
    <x v="3"/>
    <x v="0"/>
    <x v="0"/>
    <n v="3.5"/>
    <n v="1240"/>
    <s v="None"/>
    <n v="106"/>
    <n v="5.2600000000000001E-2"/>
    <n v="2.35"/>
    <m/>
    <m/>
    <m/>
    <m/>
    <m/>
    <m/>
    <m/>
    <m/>
    <m/>
    <s v="DEER:Res:HVAC_Eff_AC"/>
    <s v="Annual"/>
    <n v="20"/>
    <m/>
  </r>
  <r>
    <x v="1"/>
    <x v="0"/>
    <s v="D20v0"/>
    <d v="2019-01-03T09:30:18"/>
    <x v="0"/>
    <x v="0"/>
    <x v="1"/>
    <x v="4"/>
    <x v="1"/>
    <x v="1"/>
    <n v="3.5"/>
    <n v="1240"/>
    <s v="None"/>
    <n v="105"/>
    <n v="5.21E-2"/>
    <n v="2.91"/>
    <m/>
    <m/>
    <m/>
    <m/>
    <m/>
    <m/>
    <m/>
    <m/>
    <m/>
    <s v="DEER:Res:HVAC_Eff_AC"/>
    <s v="Annual"/>
    <n v="20"/>
    <m/>
  </r>
  <r>
    <x v="1"/>
    <x v="0"/>
    <s v="D20v0"/>
    <d v="2019-01-03T09:30:18"/>
    <x v="0"/>
    <x v="0"/>
    <x v="1"/>
    <x v="4"/>
    <x v="2"/>
    <x v="1"/>
    <n v="3.5"/>
    <n v="1240"/>
    <s v="None"/>
    <n v="135"/>
    <n v="5.7500000000000002E-2"/>
    <n v="0"/>
    <m/>
    <m/>
    <m/>
    <m/>
    <m/>
    <m/>
    <m/>
    <m/>
    <m/>
    <s v="DEER:Res:HVAC_Eff_AC"/>
    <s v="Annual"/>
    <n v="20"/>
    <m/>
  </r>
  <r>
    <x v="1"/>
    <x v="0"/>
    <s v="D20v0"/>
    <d v="2019-01-03T09:30:18"/>
    <x v="0"/>
    <x v="0"/>
    <x v="1"/>
    <x v="4"/>
    <x v="3"/>
    <x v="1"/>
    <n v="3.5"/>
    <n v="1240"/>
    <s v="None"/>
    <n v="1.69"/>
    <n v="0"/>
    <n v="2.62"/>
    <m/>
    <m/>
    <m/>
    <m/>
    <m/>
    <m/>
    <m/>
    <m/>
    <m/>
    <s v="DEER:Res:HVAC_Eff_AC"/>
    <s v="Annual"/>
    <n v="20"/>
    <m/>
  </r>
  <r>
    <x v="1"/>
    <x v="0"/>
    <s v="D20v0"/>
    <d v="2019-01-03T09:30:18"/>
    <x v="0"/>
    <x v="0"/>
    <x v="1"/>
    <x v="4"/>
    <x v="0"/>
    <x v="0"/>
    <n v="3.5"/>
    <n v="1240"/>
    <s v="None"/>
    <n v="102"/>
    <n v="4.9700000000000001E-2"/>
    <n v="2.5499999999999998"/>
    <m/>
    <m/>
    <m/>
    <m/>
    <m/>
    <m/>
    <m/>
    <m/>
    <m/>
    <s v="DEER:Res:HVAC_Eff_AC"/>
    <s v="Annual"/>
    <n v="20"/>
    <m/>
  </r>
  <r>
    <x v="1"/>
    <x v="0"/>
    <s v="D20v0"/>
    <d v="2019-01-03T09:30:18"/>
    <x v="0"/>
    <x v="0"/>
    <x v="1"/>
    <x v="5"/>
    <x v="1"/>
    <x v="1"/>
    <n v="3.5"/>
    <n v="1240"/>
    <s v="None"/>
    <n v="83.8"/>
    <n v="2.5000000000000001E-2"/>
    <n v="4.13"/>
    <m/>
    <m/>
    <m/>
    <m/>
    <m/>
    <m/>
    <m/>
    <m/>
    <m/>
    <s v="DEER:Res:HVAC_Eff_AC"/>
    <s v="Annual"/>
    <n v="20"/>
    <m/>
  </r>
  <r>
    <x v="1"/>
    <x v="0"/>
    <s v="D20v0"/>
    <d v="2019-01-03T09:30:18"/>
    <x v="0"/>
    <x v="0"/>
    <x v="1"/>
    <x v="5"/>
    <x v="2"/>
    <x v="1"/>
    <n v="3.5"/>
    <n v="1240"/>
    <s v="None"/>
    <n v="138"/>
    <n v="2.86E-2"/>
    <n v="0"/>
    <m/>
    <m/>
    <m/>
    <m/>
    <m/>
    <m/>
    <m/>
    <m/>
    <m/>
    <s v="DEER:Res:HVAC_Eff_AC"/>
    <s v="Annual"/>
    <n v="20"/>
    <m/>
  </r>
  <r>
    <x v="1"/>
    <x v="0"/>
    <s v="D20v0"/>
    <d v="2019-01-03T09:30:18"/>
    <x v="0"/>
    <x v="0"/>
    <x v="1"/>
    <x v="5"/>
    <x v="3"/>
    <x v="1"/>
    <n v="3.5"/>
    <n v="1240"/>
    <s v="None"/>
    <n v="2.38"/>
    <n v="0"/>
    <n v="3.66"/>
    <m/>
    <m/>
    <m/>
    <m/>
    <m/>
    <m/>
    <m/>
    <m/>
    <m/>
    <s v="DEER:Res:HVAC_Eff_AC"/>
    <s v="Annual"/>
    <n v="20"/>
    <m/>
  </r>
  <r>
    <x v="1"/>
    <x v="0"/>
    <s v="D20v0"/>
    <d v="2019-01-03T09:30:18"/>
    <x v="0"/>
    <x v="0"/>
    <x v="1"/>
    <x v="5"/>
    <x v="0"/>
    <x v="0"/>
    <n v="3.5"/>
    <n v="1240"/>
    <s v="None"/>
    <n v="56.8"/>
    <n v="1.5699999999999999E-2"/>
    <n v="3.63"/>
    <m/>
    <m/>
    <m/>
    <m/>
    <m/>
    <m/>
    <m/>
    <m/>
    <m/>
    <s v="DEER:Res:HVAC_Eff_AC"/>
    <s v="Annual"/>
    <n v="20"/>
    <m/>
  </r>
  <r>
    <x v="1"/>
    <x v="0"/>
    <s v="D20v0"/>
    <d v="2019-01-03T09:30:18"/>
    <x v="0"/>
    <x v="0"/>
    <x v="1"/>
    <x v="6"/>
    <x v="1"/>
    <x v="1"/>
    <n v="3.5"/>
    <n v="1240"/>
    <s v="None"/>
    <n v="96.6"/>
    <n v="4.7699999999999999E-2"/>
    <n v="3.23"/>
    <m/>
    <m/>
    <m/>
    <m/>
    <m/>
    <m/>
    <m/>
    <m/>
    <m/>
    <s v="DEER:Res:HVAC_Eff_AC"/>
    <s v="Annual"/>
    <n v="20"/>
    <m/>
  </r>
  <r>
    <x v="1"/>
    <x v="0"/>
    <s v="D20v0"/>
    <d v="2019-01-03T09:30:18"/>
    <x v="0"/>
    <x v="0"/>
    <x v="1"/>
    <x v="6"/>
    <x v="2"/>
    <x v="1"/>
    <n v="3.5"/>
    <n v="1240"/>
    <s v="None"/>
    <n v="130"/>
    <n v="5.1700000000000003E-2"/>
    <n v="0"/>
    <m/>
    <m/>
    <m/>
    <m/>
    <m/>
    <m/>
    <m/>
    <m/>
    <m/>
    <s v="DEER:Res:HVAC_Eff_AC"/>
    <s v="Annual"/>
    <n v="20"/>
    <m/>
  </r>
  <r>
    <x v="1"/>
    <x v="0"/>
    <s v="D20v0"/>
    <d v="2019-01-03T09:30:18"/>
    <x v="0"/>
    <x v="0"/>
    <x v="1"/>
    <x v="6"/>
    <x v="3"/>
    <x v="1"/>
    <n v="3.5"/>
    <n v="1240"/>
    <s v="None"/>
    <n v="1.86"/>
    <n v="0"/>
    <n v="2.88"/>
    <m/>
    <m/>
    <m/>
    <m/>
    <m/>
    <m/>
    <m/>
    <m/>
    <m/>
    <s v="DEER:Res:HVAC_Eff_AC"/>
    <s v="Annual"/>
    <n v="20"/>
    <m/>
  </r>
  <r>
    <x v="1"/>
    <x v="0"/>
    <s v="D20v0"/>
    <d v="2019-01-03T09:30:18"/>
    <x v="0"/>
    <x v="0"/>
    <x v="1"/>
    <x v="6"/>
    <x v="0"/>
    <x v="0"/>
    <n v="3.5"/>
    <n v="1240"/>
    <s v="None"/>
    <n v="86.8"/>
    <n v="4.24E-2"/>
    <n v="2.84"/>
    <m/>
    <m/>
    <m/>
    <m/>
    <m/>
    <m/>
    <m/>
    <m/>
    <m/>
    <s v="DEER:Res:HVAC_Eff_AC"/>
    <s v="Annual"/>
    <n v="20"/>
    <m/>
  </r>
  <r>
    <x v="1"/>
    <x v="0"/>
    <s v="D20v0"/>
    <d v="2019-01-03T09:30:18"/>
    <x v="0"/>
    <x v="1"/>
    <x v="1"/>
    <x v="16"/>
    <x v="1"/>
    <x v="1"/>
    <n v="1"/>
    <n v="999"/>
    <s v="None"/>
    <n v="1.24"/>
    <n v="0"/>
    <n v="1.01"/>
    <m/>
    <m/>
    <m/>
    <m/>
    <m/>
    <m/>
    <m/>
    <m/>
    <m/>
    <s v="DEER:Res:HVAC_Eff_AC"/>
    <s v="Annual"/>
    <n v="20"/>
    <m/>
  </r>
  <r>
    <x v="1"/>
    <x v="0"/>
    <s v="D20v0"/>
    <d v="2019-01-03T09:30:18"/>
    <x v="0"/>
    <x v="1"/>
    <x v="1"/>
    <x v="16"/>
    <x v="2"/>
    <x v="1"/>
    <n v="1"/>
    <n v="999"/>
    <s v="None"/>
    <n v="11.3"/>
    <n v="0"/>
    <n v="0"/>
    <m/>
    <m/>
    <m/>
    <m/>
    <m/>
    <m/>
    <m/>
    <m/>
    <m/>
    <s v="DEER:Res:HVAC_Eff_AC"/>
    <s v="Annual"/>
    <n v="20"/>
    <m/>
  </r>
  <r>
    <x v="1"/>
    <x v="0"/>
    <s v="D20v0"/>
    <d v="2019-01-03T09:30:18"/>
    <x v="0"/>
    <x v="1"/>
    <x v="1"/>
    <x v="16"/>
    <x v="3"/>
    <x v="1"/>
    <n v="1"/>
    <n v="999"/>
    <s v="None"/>
    <n v="0.93200000000000005"/>
    <n v="0"/>
    <n v="0.88300000000000001"/>
    <m/>
    <m/>
    <m/>
    <m/>
    <m/>
    <m/>
    <m/>
    <m/>
    <m/>
    <s v="DEER:Res:HVAC_Eff_AC"/>
    <s v="Annual"/>
    <n v="20"/>
    <m/>
  </r>
  <r>
    <x v="1"/>
    <x v="0"/>
    <s v="D20v0"/>
    <d v="2019-01-03T09:30:18"/>
    <x v="0"/>
    <x v="1"/>
    <x v="1"/>
    <x v="16"/>
    <x v="0"/>
    <x v="0"/>
    <n v="1"/>
    <n v="999"/>
    <s v="None"/>
    <n v="0.98599999999999999"/>
    <n v="0"/>
    <n v="0.88300000000000001"/>
    <m/>
    <m/>
    <m/>
    <m/>
    <m/>
    <m/>
    <m/>
    <m/>
    <m/>
    <s v="DEER:Res:HVAC_Eff_AC"/>
    <s v="Annual"/>
    <n v="20"/>
    <m/>
  </r>
  <r>
    <x v="1"/>
    <x v="0"/>
    <s v="D20v0"/>
    <d v="2019-01-03T09:30:18"/>
    <x v="0"/>
    <x v="1"/>
    <x v="1"/>
    <x v="14"/>
    <x v="1"/>
    <x v="1"/>
    <n v="1"/>
    <n v="1070"/>
    <s v="None"/>
    <n v="2.7"/>
    <n v="5.4000000000000003E-3"/>
    <n v="0.64600000000000002"/>
    <m/>
    <m/>
    <m/>
    <m/>
    <m/>
    <m/>
    <m/>
    <m/>
    <m/>
    <s v="DEER:Res:HVAC_Eff_AC"/>
    <s v="Annual"/>
    <n v="20"/>
    <m/>
  </r>
  <r>
    <x v="1"/>
    <x v="0"/>
    <s v="D20v0"/>
    <d v="2019-01-03T09:30:18"/>
    <x v="0"/>
    <x v="1"/>
    <x v="1"/>
    <x v="14"/>
    <x v="2"/>
    <x v="1"/>
    <n v="1"/>
    <n v="1070"/>
    <s v="None"/>
    <n v="9.4"/>
    <n v="6.4000000000000003E-3"/>
    <n v="0"/>
    <m/>
    <m/>
    <m/>
    <m/>
    <m/>
    <m/>
    <m/>
    <m/>
    <m/>
    <s v="DEER:Res:HVAC_Eff_AC"/>
    <s v="Annual"/>
    <n v="20"/>
    <m/>
  </r>
  <r>
    <x v="1"/>
    <x v="0"/>
    <s v="D20v0"/>
    <d v="2019-01-03T09:30:18"/>
    <x v="0"/>
    <x v="1"/>
    <x v="1"/>
    <x v="14"/>
    <x v="3"/>
    <x v="1"/>
    <n v="1"/>
    <n v="1070"/>
    <s v="None"/>
    <n v="0.60799999999999998"/>
    <n v="0"/>
    <n v="0.59"/>
    <m/>
    <m/>
    <m/>
    <m/>
    <m/>
    <m/>
    <m/>
    <m/>
    <m/>
    <s v="DEER:Res:HVAC_Eff_AC"/>
    <s v="Annual"/>
    <n v="20"/>
    <m/>
  </r>
  <r>
    <x v="1"/>
    <x v="0"/>
    <s v="D20v0"/>
    <n v="43468.39604028935"/>
    <x v="0"/>
    <x v="1"/>
    <x v="1"/>
    <x v="14"/>
    <x v="0"/>
    <x v="0"/>
    <n v="1"/>
    <n v="1070"/>
    <s v="None"/>
    <n v="1.82"/>
    <n v="2.2899999999999999E-3"/>
    <n v="0.57899999999999996"/>
    <m/>
    <m/>
    <m/>
    <m/>
    <m/>
    <m/>
    <m/>
    <m/>
    <m/>
    <s v="DEER:Res:HVAC_Eff_AC"/>
    <s v="Annual"/>
    <n v="20"/>
    <m/>
  </r>
  <r>
    <x v="1"/>
    <x v="0"/>
    <s v="D20v0"/>
    <n v="43468.39604028935"/>
    <x v="0"/>
    <x v="1"/>
    <x v="1"/>
    <x v="7"/>
    <x v="1"/>
    <x v="1"/>
    <n v="1"/>
    <n v="999"/>
    <s v="None"/>
    <n v="1.08"/>
    <n v="1.75E-3"/>
    <n v="0.78100000000000003"/>
    <m/>
    <m/>
    <m/>
    <m/>
    <m/>
    <m/>
    <m/>
    <m/>
    <m/>
    <s v="DEER:Res:HVAC_Eff_AC"/>
    <s v="Annual"/>
    <n v="20"/>
    <m/>
  </r>
  <r>
    <x v="1"/>
    <x v="0"/>
    <s v="D20v0"/>
    <n v="43468.39604028935"/>
    <x v="0"/>
    <x v="1"/>
    <x v="1"/>
    <x v="7"/>
    <x v="2"/>
    <x v="1"/>
    <n v="1"/>
    <n v="999"/>
    <s v="None"/>
    <n v="7.76"/>
    <n v="2E-3"/>
    <n v="0"/>
    <m/>
    <m/>
    <m/>
    <m/>
    <m/>
    <m/>
    <m/>
    <m/>
    <m/>
    <s v="DEER:Res:HVAC_Eff_AC"/>
    <s v="Annual"/>
    <n v="20"/>
    <m/>
  </r>
  <r>
    <x v="1"/>
    <x v="0"/>
    <s v="D20v0"/>
    <n v="43468.39604028935"/>
    <x v="0"/>
    <x v="1"/>
    <x v="1"/>
    <x v="7"/>
    <x v="3"/>
    <x v="1"/>
    <n v="1"/>
    <n v="999"/>
    <s v="None"/>
    <n v="0.71299999999999997"/>
    <n v="0"/>
    <n v="0.75"/>
    <m/>
    <m/>
    <m/>
    <m/>
    <m/>
    <m/>
    <m/>
    <m/>
    <m/>
    <s v="DEER:Res:HVAC_Eff_AC"/>
    <s v="Annual"/>
    <n v="20"/>
    <m/>
  </r>
  <r>
    <x v="1"/>
    <x v="0"/>
    <s v="D20v0"/>
    <n v="43468.39604028935"/>
    <x v="0"/>
    <x v="1"/>
    <x v="1"/>
    <x v="7"/>
    <x v="0"/>
    <x v="0"/>
    <n v="1"/>
    <n v="999"/>
    <s v="None"/>
    <n v="0.82"/>
    <n v="1.6000000000000001E-4"/>
    <n v="0.74399999999999999"/>
    <m/>
    <m/>
    <m/>
    <m/>
    <m/>
    <m/>
    <m/>
    <m/>
    <m/>
    <s v="DEER:Res:HVAC_Eff_AC"/>
    <s v="Annual"/>
    <n v="20"/>
    <m/>
  </r>
  <r>
    <x v="1"/>
    <x v="0"/>
    <s v="D20v0"/>
    <n v="43468.39604028935"/>
    <x v="0"/>
    <x v="1"/>
    <x v="1"/>
    <x v="0"/>
    <x v="1"/>
    <x v="1"/>
    <n v="1"/>
    <n v="999"/>
    <s v="None"/>
    <n v="3.65"/>
    <n v="6.0800000000000003E-3"/>
    <n v="0.41699999999999998"/>
    <m/>
    <m/>
    <m/>
    <m/>
    <m/>
    <m/>
    <m/>
    <m/>
    <m/>
    <s v="DEER:Res:HVAC_Eff_AC"/>
    <s v="Annual"/>
    <n v="20"/>
    <m/>
  </r>
  <r>
    <x v="1"/>
    <x v="0"/>
    <s v="D20v0"/>
    <n v="43468.39604028935"/>
    <x v="0"/>
    <x v="1"/>
    <x v="1"/>
    <x v="0"/>
    <x v="2"/>
    <x v="1"/>
    <n v="1"/>
    <n v="999"/>
    <s v="None"/>
    <n v="8.68"/>
    <n v="6.4000000000000003E-3"/>
    <n v="0"/>
    <m/>
    <m/>
    <m/>
    <m/>
    <m/>
    <m/>
    <m/>
    <m/>
    <m/>
    <s v="DEER:Res:HVAC_Eff_AC"/>
    <s v="Annual"/>
    <n v="20"/>
    <m/>
  </r>
  <r>
    <x v="1"/>
    <x v="0"/>
    <s v="D20v0"/>
    <n v="43468.39604028935"/>
    <x v="0"/>
    <x v="1"/>
    <x v="1"/>
    <x v="0"/>
    <x v="3"/>
    <x v="1"/>
    <n v="1"/>
    <n v="999"/>
    <s v="None"/>
    <n v="0.39"/>
    <n v="0"/>
    <n v="0.39700000000000002"/>
    <m/>
    <m/>
    <m/>
    <m/>
    <m/>
    <m/>
    <m/>
    <m/>
    <m/>
    <s v="DEER:Res:HVAC_Eff_AC"/>
    <s v="Annual"/>
    <n v="20"/>
    <m/>
  </r>
  <r>
    <x v="1"/>
    <x v="0"/>
    <s v="D20v0"/>
    <n v="43468.39604028935"/>
    <x v="0"/>
    <x v="1"/>
    <x v="1"/>
    <x v="0"/>
    <x v="0"/>
    <x v="0"/>
    <n v="1"/>
    <n v="999"/>
    <s v="None"/>
    <n v="2.11"/>
    <n v="2.7000000000000001E-3"/>
    <n v="0.38200000000000001"/>
    <m/>
    <m/>
    <m/>
    <m/>
    <m/>
    <m/>
    <m/>
    <m/>
    <m/>
    <s v="DEER:Res:HVAC_Eff_AC"/>
    <s v="Annual"/>
    <n v="20"/>
    <m/>
  </r>
  <r>
    <x v="1"/>
    <x v="0"/>
    <s v="D20v0"/>
    <n v="43468.39604028935"/>
    <x v="0"/>
    <x v="1"/>
    <x v="1"/>
    <x v="1"/>
    <x v="1"/>
    <x v="1"/>
    <n v="1.04"/>
    <n v="999"/>
    <s v="None"/>
    <n v="0.85699999999999998"/>
    <n v="1.1999999999999999E-3"/>
    <n v="0.58499999999999996"/>
    <m/>
    <m/>
    <m/>
    <m/>
    <m/>
    <m/>
    <m/>
    <m/>
    <m/>
    <s v="DEER:Res:HVAC_Eff_AC"/>
    <s v="Annual"/>
    <n v="20"/>
    <m/>
  </r>
  <r>
    <x v="1"/>
    <x v="0"/>
    <s v="D20v0"/>
    <n v="43468.39604028935"/>
    <x v="0"/>
    <x v="1"/>
    <x v="1"/>
    <x v="1"/>
    <x v="2"/>
    <x v="1"/>
    <n v="1.04"/>
    <n v="999"/>
    <s v="None"/>
    <n v="6.86"/>
    <n v="9.6000000000000002E-4"/>
    <n v="0"/>
    <m/>
    <m/>
    <m/>
    <m/>
    <m/>
    <m/>
    <m/>
    <m/>
    <m/>
    <s v="DEER:Res:HVAC_Eff_AC"/>
    <s v="Annual"/>
    <n v="20"/>
    <m/>
  </r>
  <r>
    <x v="1"/>
    <x v="0"/>
    <s v="D20v0"/>
    <n v="43468.39604028935"/>
    <x v="0"/>
    <x v="1"/>
    <x v="1"/>
    <x v="1"/>
    <x v="3"/>
    <x v="1"/>
    <n v="1.04"/>
    <n v="999"/>
    <s v="None"/>
    <n v="0.52600000000000002"/>
    <n v="0"/>
    <n v="0.56100000000000005"/>
    <m/>
    <m/>
    <m/>
    <m/>
    <m/>
    <m/>
    <m/>
    <m/>
    <m/>
    <s v="DEER:Res:HVAC_Eff_AC"/>
    <s v="Annual"/>
    <n v="20"/>
    <m/>
  </r>
  <r>
    <x v="1"/>
    <x v="0"/>
    <s v="D20v0"/>
    <n v="43468.39604028935"/>
    <x v="0"/>
    <x v="1"/>
    <x v="1"/>
    <x v="1"/>
    <x v="0"/>
    <x v="0"/>
    <n v="1.04"/>
    <n v="999"/>
    <s v="None"/>
    <n v="0.85799999999999998"/>
    <n v="3.6000000000000002E-4"/>
    <n v="0.54600000000000004"/>
    <m/>
    <m/>
    <m/>
    <m/>
    <m/>
    <m/>
    <m/>
    <m/>
    <m/>
    <s v="DEER:Res:HVAC_Eff_AC"/>
    <s v="Annual"/>
    <n v="20"/>
    <m/>
  </r>
  <r>
    <x v="1"/>
    <x v="0"/>
    <s v="D20v0"/>
    <n v="43468.39604028935"/>
    <x v="0"/>
    <x v="1"/>
    <x v="1"/>
    <x v="2"/>
    <x v="1"/>
    <x v="1"/>
    <n v="1"/>
    <n v="1070"/>
    <s v="None"/>
    <n v="11.2"/>
    <n v="1.03E-2"/>
    <n v="0.91"/>
    <m/>
    <m/>
    <m/>
    <m/>
    <m/>
    <m/>
    <m/>
    <m/>
    <m/>
    <s v="DEER:Res:HVAC_Eff_AC"/>
    <s v="Annual"/>
    <n v="20"/>
    <m/>
  </r>
  <r>
    <x v="1"/>
    <x v="0"/>
    <s v="D20v0"/>
    <n v="43468.39604028935"/>
    <x v="0"/>
    <x v="1"/>
    <x v="1"/>
    <x v="2"/>
    <x v="2"/>
    <x v="1"/>
    <n v="1"/>
    <n v="1070"/>
    <s v="None"/>
    <n v="20.5"/>
    <n v="1.03E-2"/>
    <n v="0"/>
    <m/>
    <m/>
    <m/>
    <m/>
    <m/>
    <m/>
    <m/>
    <m/>
    <m/>
    <s v="DEER:Res:HVAC_Eff_AC"/>
    <s v="Annual"/>
    <n v="20"/>
    <m/>
  </r>
  <r>
    <x v="1"/>
    <x v="0"/>
    <s v="D20v0"/>
    <n v="43468.39604028935"/>
    <x v="0"/>
    <x v="1"/>
    <x v="1"/>
    <x v="2"/>
    <x v="3"/>
    <x v="1"/>
    <n v="1"/>
    <n v="1070"/>
    <s v="None"/>
    <n v="0.83099999999999996"/>
    <n v="0"/>
    <n v="0.876"/>
    <m/>
    <m/>
    <m/>
    <m/>
    <m/>
    <m/>
    <m/>
    <m/>
    <m/>
    <s v="DEER:Res:HVAC_Eff_AC"/>
    <s v="Annual"/>
    <n v="20"/>
    <m/>
  </r>
  <r>
    <x v="1"/>
    <x v="0"/>
    <s v="D20v0"/>
    <n v="43468.39604028935"/>
    <x v="0"/>
    <x v="1"/>
    <x v="1"/>
    <x v="2"/>
    <x v="0"/>
    <x v="0"/>
    <n v="1"/>
    <n v="1070"/>
    <s v="None"/>
    <n v="12"/>
    <n v="1.01E-2"/>
    <n v="0.79700000000000004"/>
    <m/>
    <m/>
    <m/>
    <m/>
    <m/>
    <m/>
    <m/>
    <m/>
    <m/>
    <s v="DEER:Res:HVAC_Eff_AC"/>
    <s v="Annual"/>
    <n v="20"/>
    <m/>
  </r>
  <r>
    <x v="1"/>
    <x v="0"/>
    <s v="D20v0"/>
    <n v="43468.39604028935"/>
    <x v="0"/>
    <x v="1"/>
    <x v="1"/>
    <x v="3"/>
    <x v="1"/>
    <x v="1"/>
    <n v="1"/>
    <n v="1070"/>
    <s v="None"/>
    <n v="6.35"/>
    <n v="7.0000000000000001E-3"/>
    <n v="0.65300000000000002"/>
    <m/>
    <m/>
    <m/>
    <m/>
    <m/>
    <m/>
    <m/>
    <m/>
    <m/>
    <s v="DEER:Res:HVAC_Eff_AC"/>
    <s v="Annual"/>
    <n v="20"/>
    <m/>
  </r>
  <r>
    <x v="1"/>
    <x v="0"/>
    <s v="D20v0"/>
    <n v="43468.39604028935"/>
    <x v="0"/>
    <x v="1"/>
    <x v="1"/>
    <x v="3"/>
    <x v="2"/>
    <x v="1"/>
    <n v="1"/>
    <n v="1070"/>
    <s v="None"/>
    <n v="13.1"/>
    <n v="7.1999999999999998E-3"/>
    <n v="0"/>
    <m/>
    <m/>
    <m/>
    <m/>
    <m/>
    <m/>
    <m/>
    <m/>
    <m/>
    <s v="DEER:Res:HVAC_Eff_AC"/>
    <s v="Annual"/>
    <n v="20"/>
    <m/>
  </r>
  <r>
    <x v="1"/>
    <x v="0"/>
    <s v="D20v0"/>
    <n v="43468.39604028935"/>
    <x v="0"/>
    <x v="1"/>
    <x v="1"/>
    <x v="3"/>
    <x v="3"/>
    <x v="1"/>
    <n v="1"/>
    <n v="1070"/>
    <s v="None"/>
    <n v="0.60399999999999998"/>
    <n v="0"/>
    <n v="0.61599999999999999"/>
    <m/>
    <m/>
    <m/>
    <m/>
    <m/>
    <m/>
    <m/>
    <m/>
    <m/>
    <s v="DEER:Res:HVAC_Eff_AC"/>
    <s v="Annual"/>
    <n v="20"/>
    <m/>
  </r>
  <r>
    <x v="1"/>
    <x v="0"/>
    <s v="D20v0"/>
    <n v="43468.39604028935"/>
    <x v="0"/>
    <x v="1"/>
    <x v="1"/>
    <x v="3"/>
    <x v="0"/>
    <x v="0"/>
    <n v="1"/>
    <n v="1070"/>
    <s v="None"/>
    <n v="6.43"/>
    <n v="6.1999999999999998E-3"/>
    <n v="0.57599999999999996"/>
    <m/>
    <m/>
    <m/>
    <m/>
    <m/>
    <m/>
    <m/>
    <m/>
    <m/>
    <s v="DEER:Res:HVAC_Eff_AC"/>
    <s v="Annual"/>
    <n v="20"/>
    <m/>
  </r>
  <r>
    <x v="1"/>
    <x v="0"/>
    <s v="D20v0"/>
    <n v="43468.39604028935"/>
    <x v="0"/>
    <x v="1"/>
    <x v="1"/>
    <x v="4"/>
    <x v="1"/>
    <x v="1"/>
    <n v="1"/>
    <n v="1070"/>
    <s v="None"/>
    <n v="10.3"/>
    <n v="8.2100000000000003E-3"/>
    <n v="0.76400000000000001"/>
    <m/>
    <m/>
    <m/>
    <m/>
    <m/>
    <m/>
    <m/>
    <m/>
    <m/>
    <s v="DEER:Res:HVAC_Eff_AC"/>
    <s v="Annual"/>
    <n v="20"/>
    <m/>
  </r>
  <r>
    <x v="1"/>
    <x v="0"/>
    <s v="D20v0"/>
    <n v="43468.39604028935"/>
    <x v="0"/>
    <x v="1"/>
    <x v="1"/>
    <x v="4"/>
    <x v="2"/>
    <x v="1"/>
    <n v="1"/>
    <n v="1070"/>
    <s v="None"/>
    <n v="17.899999999999999"/>
    <n v="8.9599999999999992E-3"/>
    <n v="0"/>
    <m/>
    <m/>
    <m/>
    <m/>
    <m/>
    <m/>
    <m/>
    <m/>
    <m/>
    <s v="DEER:Res:HVAC_Eff_AC"/>
    <s v="Annual"/>
    <n v="20"/>
    <m/>
  </r>
  <r>
    <x v="1"/>
    <x v="0"/>
    <s v="D20v0"/>
    <n v="43468.39604028935"/>
    <x v="0"/>
    <x v="1"/>
    <x v="1"/>
    <x v="4"/>
    <x v="3"/>
    <x v="1"/>
    <n v="1"/>
    <n v="1070"/>
    <s v="None"/>
    <n v="0.69699999999999995"/>
    <n v="0"/>
    <n v="0.72499999999999998"/>
    <m/>
    <m/>
    <m/>
    <m/>
    <m/>
    <m/>
    <m/>
    <m/>
    <m/>
    <s v="DEER:Res:HVAC_Eff_AC"/>
    <s v="Annual"/>
    <n v="20"/>
    <m/>
  </r>
  <r>
    <x v="1"/>
    <x v="0"/>
    <s v="D20v0"/>
    <n v="43468.39604028935"/>
    <x v="0"/>
    <x v="1"/>
    <x v="1"/>
    <x v="4"/>
    <x v="0"/>
    <x v="0"/>
    <n v="1"/>
    <n v="1070"/>
    <s v="None"/>
    <n v="10.9"/>
    <n v="8.0599999999999995E-3"/>
    <n v="0.67"/>
    <m/>
    <m/>
    <m/>
    <m/>
    <m/>
    <m/>
    <m/>
    <m/>
    <m/>
    <s v="DEER:Res:HVAC_Eff_AC"/>
    <s v="Annual"/>
    <n v="20"/>
    <m/>
  </r>
  <r>
    <x v="1"/>
    <x v="0"/>
    <s v="D20v0"/>
    <n v="43468.39604028935"/>
    <x v="0"/>
    <x v="1"/>
    <x v="1"/>
    <x v="5"/>
    <x v="1"/>
    <x v="1"/>
    <n v="1"/>
    <n v="999"/>
    <s v="None"/>
    <n v="8.15"/>
    <n v="7.4999999999999997E-3"/>
    <n v="1.9"/>
    <m/>
    <m/>
    <m/>
    <m/>
    <m/>
    <m/>
    <m/>
    <m/>
    <m/>
    <s v="DEER:Res:HVAC_Eff_AC"/>
    <s v="Annual"/>
    <n v="20"/>
    <m/>
  </r>
  <r>
    <x v="1"/>
    <x v="0"/>
    <s v="D20v0"/>
    <n v="43468.39604028935"/>
    <x v="0"/>
    <x v="1"/>
    <x v="1"/>
    <x v="5"/>
    <x v="2"/>
    <x v="1"/>
    <n v="1"/>
    <n v="999"/>
    <s v="None"/>
    <n v="36.799999999999997"/>
    <n v="8.5000000000000006E-3"/>
    <n v="0"/>
    <m/>
    <m/>
    <m/>
    <m/>
    <m/>
    <m/>
    <m/>
    <m/>
    <m/>
    <s v="DEER:Res:HVAC_Eff_AC"/>
    <s v="Annual"/>
    <n v="20"/>
    <m/>
  </r>
  <r>
    <x v="1"/>
    <x v="0"/>
    <s v="D20v0"/>
    <n v="43468.39604028935"/>
    <x v="0"/>
    <x v="1"/>
    <x v="1"/>
    <x v="5"/>
    <x v="3"/>
    <x v="1"/>
    <n v="1"/>
    <n v="999"/>
    <s v="None"/>
    <n v="1.71"/>
    <n v="0"/>
    <n v="1.81"/>
    <m/>
    <m/>
    <m/>
    <m/>
    <m/>
    <m/>
    <m/>
    <m/>
    <m/>
    <s v="DEER:Res:HVAC_Eff_AC"/>
    <s v="Annual"/>
    <n v="20"/>
    <m/>
  </r>
  <r>
    <x v="1"/>
    <x v="0"/>
    <s v="D20v0"/>
    <n v="43468.39604028935"/>
    <x v="0"/>
    <x v="1"/>
    <x v="1"/>
    <x v="5"/>
    <x v="0"/>
    <x v="0"/>
    <n v="1"/>
    <n v="999"/>
    <s v="None"/>
    <n v="9.1"/>
    <n v="5.62E-3"/>
    <n v="1.7"/>
    <m/>
    <m/>
    <m/>
    <m/>
    <m/>
    <m/>
    <m/>
    <m/>
    <m/>
    <s v="DEER:Res:HVAC_Eff_AC"/>
    <s v="Annual"/>
    <n v="20"/>
    <m/>
  </r>
  <r>
    <x v="1"/>
    <x v="0"/>
    <s v="D20v0"/>
    <n v="43468.39604028935"/>
    <x v="0"/>
    <x v="1"/>
    <x v="1"/>
    <x v="6"/>
    <x v="1"/>
    <x v="1"/>
    <n v="1"/>
    <n v="1030"/>
    <s v="None"/>
    <n v="3.37"/>
    <n v="4.4099999999999999E-3"/>
    <n v="0.67900000000000005"/>
    <m/>
    <m/>
    <m/>
    <m/>
    <m/>
    <m/>
    <m/>
    <m/>
    <m/>
    <s v="DEER:Res:HVAC_Eff_AC"/>
    <s v="Annual"/>
    <n v="20"/>
    <m/>
  </r>
  <r>
    <x v="1"/>
    <x v="0"/>
    <s v="D20v0"/>
    <n v="43468.39604028935"/>
    <x v="0"/>
    <x v="1"/>
    <x v="1"/>
    <x v="6"/>
    <x v="2"/>
    <x v="1"/>
    <n v="1"/>
    <n v="1030"/>
    <s v="None"/>
    <n v="10"/>
    <n v="4.7499999999999999E-3"/>
    <n v="0"/>
    <m/>
    <m/>
    <m/>
    <m/>
    <m/>
    <m/>
    <m/>
    <m/>
    <m/>
    <s v="DEER:Res:HVAC_Eff_AC"/>
    <s v="Annual"/>
    <n v="20"/>
    <m/>
  </r>
  <r>
    <x v="1"/>
    <x v="0"/>
    <s v="D20v0"/>
    <n v="43468.39604028935"/>
    <x v="0"/>
    <x v="1"/>
    <x v="1"/>
    <x v="6"/>
    <x v="3"/>
    <x v="1"/>
    <n v="1"/>
    <n v="1030"/>
    <s v="None"/>
    <n v="0.626"/>
    <n v="0"/>
    <n v="0.64"/>
    <m/>
    <m/>
    <m/>
    <m/>
    <m/>
    <m/>
    <m/>
    <m/>
    <m/>
    <s v="DEER:Res:HVAC_Eff_AC"/>
    <s v="Annual"/>
    <n v="20"/>
    <m/>
  </r>
  <r>
    <x v="1"/>
    <x v="0"/>
    <s v="D20v0"/>
    <n v="43468.39604028935"/>
    <x v="0"/>
    <x v="1"/>
    <x v="1"/>
    <x v="6"/>
    <x v="0"/>
    <x v="0"/>
    <n v="1"/>
    <n v="1030"/>
    <s v="None"/>
    <n v="2.91"/>
    <n v="2.63E-3"/>
    <n v="0.622"/>
    <m/>
    <m/>
    <m/>
    <m/>
    <m/>
    <m/>
    <m/>
    <m/>
    <m/>
    <s v="DEER:Res:HVAC_Eff_AC"/>
    <s v="Annual"/>
    <n v="20"/>
    <m/>
  </r>
  <r>
    <x v="1"/>
    <x v="0"/>
    <s v="D20v0"/>
    <n v="43468.39604028935"/>
    <x v="0"/>
    <x v="2"/>
    <x v="1"/>
    <x v="16"/>
    <x v="1"/>
    <x v="1"/>
    <n v="1.8"/>
    <n v="1750"/>
    <s v="None"/>
    <n v="2.5"/>
    <n v="0"/>
    <n v="3.05"/>
    <m/>
    <m/>
    <m/>
    <m/>
    <m/>
    <m/>
    <m/>
    <m/>
    <m/>
    <s v="DEER:Res:HVAC_Eff_AC"/>
    <s v="Annual"/>
    <n v="20"/>
    <m/>
  </r>
  <r>
    <x v="1"/>
    <x v="0"/>
    <s v="D20v0"/>
    <n v="43468.39604028935"/>
    <x v="0"/>
    <x v="2"/>
    <x v="1"/>
    <x v="16"/>
    <x v="2"/>
    <x v="1"/>
    <n v="1.8"/>
    <n v="1750"/>
    <s v="None"/>
    <n v="31.5"/>
    <n v="0"/>
    <n v="0"/>
    <m/>
    <m/>
    <m/>
    <m/>
    <m/>
    <m/>
    <m/>
    <m/>
    <m/>
    <s v="DEER:Res:HVAC_Eff_AC"/>
    <s v="Annual"/>
    <n v="20"/>
    <m/>
  </r>
  <r>
    <x v="1"/>
    <x v="0"/>
    <s v="D20v0"/>
    <n v="43468.39604028935"/>
    <x v="0"/>
    <x v="2"/>
    <x v="1"/>
    <x v="16"/>
    <x v="3"/>
    <x v="1"/>
    <n v="1.8"/>
    <n v="1750"/>
    <s v="None"/>
    <n v="2.2000000000000002"/>
    <n v="0"/>
    <n v="2.94"/>
    <m/>
    <m/>
    <m/>
    <m/>
    <m/>
    <m/>
    <m/>
    <m/>
    <m/>
    <s v="DEER:Res:HVAC_Eff_AC"/>
    <s v="Annual"/>
    <n v="20"/>
    <m/>
  </r>
  <r>
    <x v="1"/>
    <x v="0"/>
    <s v="D20v0"/>
    <n v="43468.39604028935"/>
    <x v="0"/>
    <x v="2"/>
    <x v="1"/>
    <x v="16"/>
    <x v="0"/>
    <x v="0"/>
    <n v="1.8"/>
    <n v="1750"/>
    <s v="None"/>
    <n v="2.2000000000000002"/>
    <n v="0"/>
    <n v="2.93"/>
    <m/>
    <m/>
    <m/>
    <m/>
    <m/>
    <m/>
    <m/>
    <m/>
    <m/>
    <s v="DEER:Res:HVAC_Eff_AC"/>
    <s v="Annual"/>
    <n v="20"/>
    <m/>
  </r>
  <r>
    <x v="1"/>
    <x v="0"/>
    <s v="D20v0"/>
    <n v="43468.39604028935"/>
    <x v="0"/>
    <x v="2"/>
    <x v="1"/>
    <x v="14"/>
    <x v="1"/>
    <x v="1"/>
    <n v="1.6"/>
    <n v="1410"/>
    <s v="None"/>
    <n v="12.8"/>
    <n v="1.7000000000000001E-2"/>
    <n v="2.67"/>
    <m/>
    <m/>
    <m/>
    <m/>
    <m/>
    <m/>
    <m/>
    <m/>
    <m/>
    <s v="DEER:Res:HVAC_Eff_AC"/>
    <s v="Annual"/>
    <n v="20"/>
    <m/>
  </r>
  <r>
    <x v="1"/>
    <x v="0"/>
    <s v="D20v0"/>
    <n v="43468.39604028935"/>
    <x v="0"/>
    <x v="2"/>
    <x v="1"/>
    <x v="14"/>
    <x v="2"/>
    <x v="1"/>
    <n v="1.6"/>
    <n v="1410"/>
    <s v="None"/>
    <n v="41.5"/>
    <n v="1.7999999999999999E-2"/>
    <n v="0"/>
    <m/>
    <m/>
    <m/>
    <m/>
    <m/>
    <m/>
    <m/>
    <m/>
    <m/>
    <s v="DEER:Res:HVAC_Eff_AC"/>
    <s v="Annual"/>
    <n v="20"/>
    <m/>
  </r>
  <r>
    <x v="1"/>
    <x v="0"/>
    <s v="D20v0"/>
    <n v="43468.39604028935"/>
    <x v="0"/>
    <x v="2"/>
    <x v="1"/>
    <x v="14"/>
    <x v="3"/>
    <x v="1"/>
    <n v="1.6"/>
    <n v="1410"/>
    <s v="None"/>
    <n v="1.9"/>
    <n v="0"/>
    <n v="2.57"/>
    <m/>
    <m/>
    <m/>
    <m/>
    <m/>
    <m/>
    <m/>
    <m/>
    <m/>
    <s v="DEER:Res:HVAC_Eff_AC"/>
    <s v="Annual"/>
    <n v="20"/>
    <m/>
  </r>
  <r>
    <x v="1"/>
    <x v="0"/>
    <s v="D20v0"/>
    <n v="43468.39604028935"/>
    <x v="0"/>
    <x v="2"/>
    <x v="1"/>
    <x v="14"/>
    <x v="0"/>
    <x v="0"/>
    <n v="1.6"/>
    <n v="1410"/>
    <s v="None"/>
    <n v="10.7"/>
    <n v="8.0000000000000002E-3"/>
    <n v="2.5299999999999998"/>
    <m/>
    <m/>
    <m/>
    <m/>
    <m/>
    <m/>
    <m/>
    <m/>
    <m/>
    <s v="DEER:Res:HVAC_Eff_AC"/>
    <s v="Annual"/>
    <n v="20"/>
    <m/>
  </r>
  <r>
    <x v="1"/>
    <x v="0"/>
    <s v="D20v0"/>
    <n v="43468.39604028935"/>
    <x v="0"/>
    <x v="2"/>
    <x v="1"/>
    <x v="7"/>
    <x v="1"/>
    <x v="1"/>
    <n v="1.9"/>
    <n v="1510"/>
    <s v="None"/>
    <n v="3"/>
    <n v="6.0000000000000001E-3"/>
    <n v="1.83"/>
    <m/>
    <m/>
    <m/>
    <m/>
    <m/>
    <m/>
    <m/>
    <m/>
    <m/>
    <s v="DEER:Res:HVAC_Eff_AC"/>
    <s v="Annual"/>
    <n v="20"/>
    <m/>
  </r>
  <r>
    <x v="1"/>
    <x v="0"/>
    <s v="D20v0"/>
    <n v="43468.39604028935"/>
    <x v="0"/>
    <x v="2"/>
    <x v="1"/>
    <x v="7"/>
    <x v="2"/>
    <x v="1"/>
    <n v="1.9"/>
    <n v="1510"/>
    <s v="None"/>
    <n v="17.8"/>
    <n v="6.0000000000000001E-3"/>
    <n v="0"/>
    <m/>
    <m/>
    <m/>
    <m/>
    <m/>
    <m/>
    <m/>
    <m/>
    <m/>
    <s v="DEER:Res:HVAC_Eff_AC"/>
    <s v="Annual"/>
    <n v="20"/>
    <m/>
  </r>
  <r>
    <x v="1"/>
    <x v="0"/>
    <s v="D20v0"/>
    <n v="43468.39604028935"/>
    <x v="0"/>
    <x v="2"/>
    <x v="1"/>
    <x v="7"/>
    <x v="3"/>
    <x v="1"/>
    <n v="1.9"/>
    <n v="1510"/>
    <s v="None"/>
    <n v="1.3"/>
    <n v="0"/>
    <n v="1.78"/>
    <m/>
    <m/>
    <m/>
    <m/>
    <m/>
    <m/>
    <m/>
    <m/>
    <m/>
    <s v="DEER:Res:HVAC_Eff_AC"/>
    <s v="Annual"/>
    <n v="20"/>
    <m/>
  </r>
  <r>
    <x v="1"/>
    <x v="0"/>
    <s v="D20v0"/>
    <n v="43468.39604028935"/>
    <x v="0"/>
    <x v="2"/>
    <x v="1"/>
    <x v="7"/>
    <x v="0"/>
    <x v="0"/>
    <n v="1.9"/>
    <n v="1510"/>
    <s v="None"/>
    <n v="2"/>
    <n v="1E-3"/>
    <n v="1.77"/>
    <m/>
    <m/>
    <m/>
    <m/>
    <m/>
    <m/>
    <m/>
    <m/>
    <m/>
    <s v="DEER:Res:HVAC_Eff_AC"/>
    <s v="Annual"/>
    <n v="20"/>
    <m/>
  </r>
  <r>
    <x v="1"/>
    <x v="0"/>
    <s v="D20v0"/>
    <n v="43468.39604028935"/>
    <x v="0"/>
    <x v="2"/>
    <x v="1"/>
    <x v="0"/>
    <x v="1"/>
    <x v="1"/>
    <n v="2.2000000000000002"/>
    <n v="1650"/>
    <s v="None"/>
    <n v="14.5"/>
    <n v="1.9E-2"/>
    <n v="2.12"/>
    <m/>
    <m/>
    <m/>
    <m/>
    <m/>
    <m/>
    <m/>
    <m/>
    <m/>
    <s v="DEER:Res:HVAC_Eff_AC"/>
    <s v="Annual"/>
    <n v="20"/>
    <m/>
  </r>
  <r>
    <x v="1"/>
    <x v="0"/>
    <s v="D20v0"/>
    <n v="43468.39604028935"/>
    <x v="0"/>
    <x v="2"/>
    <x v="1"/>
    <x v="0"/>
    <x v="2"/>
    <x v="1"/>
    <n v="2.2000000000000002"/>
    <n v="1650"/>
    <s v="None"/>
    <n v="37.799999999999997"/>
    <n v="1.9E-2"/>
    <n v="0"/>
    <m/>
    <m/>
    <m/>
    <m/>
    <m/>
    <m/>
    <m/>
    <m/>
    <m/>
    <s v="DEER:Res:HVAC_Eff_AC"/>
    <s v="Annual"/>
    <n v="20"/>
    <m/>
  </r>
  <r>
    <x v="1"/>
    <x v="0"/>
    <s v="D20v0"/>
    <n v="43468.39604028935"/>
    <x v="0"/>
    <x v="2"/>
    <x v="1"/>
    <x v="0"/>
    <x v="3"/>
    <x v="1"/>
    <n v="2.2000000000000002"/>
    <n v="1650"/>
    <s v="None"/>
    <n v="1.4"/>
    <n v="0"/>
    <n v="2.04"/>
    <m/>
    <m/>
    <m/>
    <m/>
    <m/>
    <m/>
    <m/>
    <m/>
    <m/>
    <s v="DEER:Res:HVAC_Eff_AC"/>
    <s v="Annual"/>
    <n v="20"/>
    <m/>
  </r>
  <r>
    <x v="1"/>
    <x v="0"/>
    <s v="D20v0"/>
    <n v="43468.39604028935"/>
    <x v="0"/>
    <x v="2"/>
    <x v="1"/>
    <x v="0"/>
    <x v="0"/>
    <x v="0"/>
    <n v="2.2000000000000002"/>
    <n v="1650"/>
    <s v="None"/>
    <n v="10.6"/>
    <n v="0.01"/>
    <n v="2.0099999999999998"/>
    <m/>
    <m/>
    <m/>
    <m/>
    <m/>
    <m/>
    <m/>
    <m/>
    <m/>
    <s v="DEER:Res:HVAC_Eff_AC"/>
    <s v="Annual"/>
    <n v="20"/>
    <m/>
  </r>
  <r>
    <x v="1"/>
    <x v="0"/>
    <s v="D20v0"/>
    <n v="43468.39604028935"/>
    <x v="0"/>
    <x v="2"/>
    <x v="1"/>
    <x v="1"/>
    <x v="1"/>
    <x v="1"/>
    <n v="3.5"/>
    <n v="2130"/>
    <s v="None"/>
    <n v="10.6"/>
    <n v="1.2999999999999999E-2"/>
    <n v="3.77"/>
    <m/>
    <m/>
    <m/>
    <m/>
    <m/>
    <m/>
    <m/>
    <m/>
    <m/>
    <s v="DEER:Res:HVAC_Eff_AC"/>
    <s v="Annual"/>
    <n v="20"/>
    <m/>
  </r>
  <r>
    <x v="1"/>
    <x v="0"/>
    <s v="D20v0"/>
    <n v="43468.39604028935"/>
    <x v="0"/>
    <x v="2"/>
    <x v="1"/>
    <x v="1"/>
    <x v="2"/>
    <x v="1"/>
    <n v="3.5"/>
    <n v="2130"/>
    <s v="None"/>
    <n v="43.8"/>
    <n v="1.2999999999999999E-2"/>
    <n v="0"/>
    <m/>
    <m/>
    <m/>
    <m/>
    <m/>
    <m/>
    <m/>
    <m/>
    <m/>
    <s v="DEER:Res:HVAC_Eff_AC"/>
    <s v="Annual"/>
    <n v="20"/>
    <m/>
  </r>
  <r>
    <x v="1"/>
    <x v="0"/>
    <s v="D20v0"/>
    <n v="43468.39604028935"/>
    <x v="0"/>
    <x v="2"/>
    <x v="1"/>
    <x v="1"/>
    <x v="3"/>
    <x v="1"/>
    <n v="3.5"/>
    <n v="2130"/>
    <s v="None"/>
    <n v="2.2999999999999998"/>
    <n v="0"/>
    <n v="3.61"/>
    <m/>
    <m/>
    <m/>
    <m/>
    <m/>
    <m/>
    <m/>
    <m/>
    <m/>
    <s v="DEER:Res:HVAC_Eff_AC"/>
    <s v="Annual"/>
    <n v="20"/>
    <m/>
  </r>
  <r>
    <x v="1"/>
    <x v="0"/>
    <s v="D20v0"/>
    <n v="43468.39604028935"/>
    <x v="0"/>
    <x v="2"/>
    <x v="1"/>
    <x v="1"/>
    <x v="0"/>
    <x v="0"/>
    <n v="3.5"/>
    <n v="2130"/>
    <s v="None"/>
    <n v="4"/>
    <n v="2E-3"/>
    <n v="3.59"/>
    <m/>
    <m/>
    <m/>
    <m/>
    <m/>
    <m/>
    <m/>
    <m/>
    <m/>
    <s v="DEER:Res:HVAC_Eff_AC"/>
    <s v="Annual"/>
    <n v="20"/>
    <m/>
  </r>
  <r>
    <x v="1"/>
    <x v="0"/>
    <s v="D20v0"/>
    <n v="43468.39604028935"/>
    <x v="0"/>
    <x v="2"/>
    <x v="1"/>
    <x v="2"/>
    <x v="1"/>
    <x v="1"/>
    <n v="2.7"/>
    <n v="1860"/>
    <s v="None"/>
    <n v="36.700000000000003"/>
    <n v="4.7E-2"/>
    <n v="3.21"/>
    <m/>
    <m/>
    <m/>
    <m/>
    <m/>
    <m/>
    <m/>
    <m/>
    <m/>
    <s v="DEER:Res:HVAC_Eff_AC"/>
    <s v="Annual"/>
    <n v="20"/>
    <m/>
  </r>
  <r>
    <x v="1"/>
    <x v="0"/>
    <s v="D20v0"/>
    <n v="43468.39604028935"/>
    <x v="0"/>
    <x v="2"/>
    <x v="1"/>
    <x v="2"/>
    <x v="2"/>
    <x v="1"/>
    <n v="2.7"/>
    <n v="1860"/>
    <s v="None"/>
    <n v="72.599999999999994"/>
    <n v="4.8000000000000001E-2"/>
    <n v="0"/>
    <m/>
    <m/>
    <m/>
    <m/>
    <m/>
    <m/>
    <m/>
    <m/>
    <m/>
    <s v="DEER:Res:HVAC_Eff_AC"/>
    <s v="Annual"/>
    <n v="20"/>
    <m/>
  </r>
  <r>
    <x v="1"/>
    <x v="0"/>
    <s v="D20v0"/>
    <n v="43468.39604028935"/>
    <x v="0"/>
    <x v="2"/>
    <x v="1"/>
    <x v="2"/>
    <x v="3"/>
    <x v="1"/>
    <n v="2.7"/>
    <n v="1860"/>
    <s v="None"/>
    <n v="2.1"/>
    <n v="0"/>
    <n v="3.11"/>
    <m/>
    <m/>
    <m/>
    <m/>
    <m/>
    <m/>
    <m/>
    <m/>
    <m/>
    <s v="DEER:Res:HVAC_Eff_AC"/>
    <s v="Annual"/>
    <n v="20"/>
    <m/>
  </r>
  <r>
    <x v="1"/>
    <x v="0"/>
    <s v="D20v0"/>
    <n v="43468.39604028935"/>
    <x v="0"/>
    <x v="2"/>
    <x v="1"/>
    <x v="2"/>
    <x v="0"/>
    <x v="0"/>
    <n v="2.7"/>
    <n v="1860"/>
    <s v="None"/>
    <n v="36.5"/>
    <n v="4.3999999999999997E-2"/>
    <n v="3.01"/>
    <m/>
    <m/>
    <m/>
    <m/>
    <m/>
    <m/>
    <m/>
    <m/>
    <m/>
    <s v="DEER:Res:HVAC_Eff_AC"/>
    <s v="Annual"/>
    <n v="20"/>
    <m/>
  </r>
  <r>
    <x v="1"/>
    <x v="0"/>
    <s v="D20v0"/>
    <n v="43468.39604028935"/>
    <x v="0"/>
    <x v="2"/>
    <x v="1"/>
    <x v="3"/>
    <x v="1"/>
    <x v="1"/>
    <n v="2.1"/>
    <n v="1720"/>
    <s v="None"/>
    <n v="18"/>
    <n v="2.5999999999999999E-2"/>
    <n v="3.14"/>
    <m/>
    <m/>
    <m/>
    <m/>
    <m/>
    <m/>
    <m/>
    <m/>
    <m/>
    <s v="DEER:Res:HVAC_Eff_AC"/>
    <s v="Annual"/>
    <n v="20"/>
    <m/>
  </r>
  <r>
    <x v="1"/>
    <x v="0"/>
    <s v="D20v0"/>
    <n v="43468.39604028935"/>
    <x v="0"/>
    <x v="2"/>
    <x v="1"/>
    <x v="3"/>
    <x v="2"/>
    <x v="1"/>
    <n v="2.1"/>
    <n v="1720"/>
    <s v="None"/>
    <n v="51.5"/>
    <n v="2.5999999999999999E-2"/>
    <n v="0"/>
    <m/>
    <m/>
    <m/>
    <m/>
    <m/>
    <m/>
    <m/>
    <m/>
    <m/>
    <s v="DEER:Res:HVAC_Eff_AC"/>
    <s v="Annual"/>
    <n v="20"/>
    <m/>
  </r>
  <r>
    <x v="1"/>
    <x v="0"/>
    <s v="D20v0"/>
    <n v="43468.39604028935"/>
    <x v="0"/>
    <x v="2"/>
    <x v="1"/>
    <x v="3"/>
    <x v="3"/>
    <x v="1"/>
    <n v="2.1"/>
    <n v="1720"/>
    <s v="None"/>
    <n v="2.1"/>
    <n v="0"/>
    <n v="3.05"/>
    <m/>
    <m/>
    <m/>
    <m/>
    <m/>
    <m/>
    <m/>
    <m/>
    <m/>
    <s v="DEER:Res:HVAC_Eff_AC"/>
    <s v="Annual"/>
    <n v="20"/>
    <m/>
  </r>
  <r>
    <x v="1"/>
    <x v="0"/>
    <s v="D20v0"/>
    <n v="43468.39604028935"/>
    <x v="0"/>
    <x v="2"/>
    <x v="1"/>
    <x v="3"/>
    <x v="0"/>
    <x v="0"/>
    <n v="2.1"/>
    <n v="1720"/>
    <s v="None"/>
    <n v="18"/>
    <n v="2.3E-2"/>
    <n v="2.97"/>
    <m/>
    <m/>
    <m/>
    <m/>
    <m/>
    <m/>
    <m/>
    <m/>
    <m/>
    <s v="DEER:Res:HVAC_Eff_AC"/>
    <s v="Annual"/>
    <n v="20"/>
    <m/>
  </r>
  <r>
    <x v="1"/>
    <x v="0"/>
    <s v="D20v0"/>
    <n v="43468.39604028935"/>
    <x v="0"/>
    <x v="2"/>
    <x v="1"/>
    <x v="4"/>
    <x v="1"/>
    <x v="1"/>
    <n v="2.4"/>
    <n v="1850"/>
    <s v="None"/>
    <n v="34.9"/>
    <n v="3.3000000000000002E-2"/>
    <n v="3.19"/>
    <m/>
    <m/>
    <m/>
    <m/>
    <m/>
    <m/>
    <m/>
    <m/>
    <m/>
    <s v="DEER:Res:HVAC_Eff_AC"/>
    <s v="Annual"/>
    <n v="20"/>
    <m/>
  </r>
  <r>
    <x v="1"/>
    <x v="0"/>
    <s v="D20v0"/>
    <n v="43468.39604028935"/>
    <x v="0"/>
    <x v="2"/>
    <x v="1"/>
    <x v="4"/>
    <x v="2"/>
    <x v="1"/>
    <n v="2.4"/>
    <n v="1850"/>
    <s v="None"/>
    <n v="72.099999999999994"/>
    <n v="3.4000000000000002E-2"/>
    <n v="0"/>
    <m/>
    <m/>
    <m/>
    <m/>
    <m/>
    <m/>
    <m/>
    <m/>
    <m/>
    <s v="DEER:Res:HVAC_Eff_AC"/>
    <s v="Annual"/>
    <n v="20"/>
    <m/>
  </r>
  <r>
    <x v="1"/>
    <x v="0"/>
    <s v="D20v0"/>
    <n v="43468.39604028935"/>
    <x v="0"/>
    <x v="2"/>
    <x v="1"/>
    <x v="4"/>
    <x v="3"/>
    <x v="1"/>
    <n v="2.4"/>
    <n v="1850"/>
    <s v="None"/>
    <n v="2.1"/>
    <n v="0"/>
    <n v="3.1"/>
    <m/>
    <m/>
    <m/>
    <m/>
    <m/>
    <m/>
    <m/>
    <m/>
    <m/>
    <s v="DEER:Res:HVAC_Eff_AC"/>
    <s v="Annual"/>
    <n v="20"/>
    <m/>
  </r>
  <r>
    <x v="1"/>
    <x v="0"/>
    <s v="D20v0"/>
    <n v="43468.39604028935"/>
    <x v="0"/>
    <x v="2"/>
    <x v="1"/>
    <x v="4"/>
    <x v="0"/>
    <x v="0"/>
    <n v="2.4"/>
    <n v="1850"/>
    <s v="None"/>
    <n v="35.6"/>
    <n v="3.1E-2"/>
    <n v="3.01"/>
    <m/>
    <m/>
    <m/>
    <m/>
    <m/>
    <m/>
    <m/>
    <m/>
    <m/>
    <s v="DEER:Res:HVAC_Eff_AC"/>
    <s v="Annual"/>
    <n v="20"/>
    <m/>
  </r>
  <r>
    <x v="1"/>
    <x v="0"/>
    <s v="D20v0"/>
    <n v="43468.39604028935"/>
    <x v="0"/>
    <x v="2"/>
    <x v="1"/>
    <x v="5"/>
    <x v="1"/>
    <x v="1"/>
    <n v="3.6"/>
    <n v="1920"/>
    <s v="None"/>
    <n v="33.200000000000003"/>
    <n v="1.6E-2"/>
    <n v="3.39"/>
    <m/>
    <m/>
    <m/>
    <m/>
    <m/>
    <m/>
    <m/>
    <m/>
    <m/>
    <s v="DEER:Res:HVAC_Eff_AC"/>
    <s v="Annual"/>
    <n v="20"/>
    <m/>
  </r>
  <r>
    <x v="1"/>
    <x v="0"/>
    <s v="D20v0"/>
    <n v="43468.39604028935"/>
    <x v="0"/>
    <x v="2"/>
    <x v="1"/>
    <x v="5"/>
    <x v="2"/>
    <x v="1"/>
    <n v="3.6"/>
    <n v="1920"/>
    <s v="None"/>
    <n v="79.5"/>
    <n v="1.7999999999999999E-2"/>
    <n v="0"/>
    <m/>
    <m/>
    <m/>
    <m/>
    <m/>
    <m/>
    <m/>
    <m/>
    <m/>
    <s v="DEER:Res:HVAC_Eff_AC"/>
    <s v="Annual"/>
    <n v="20"/>
    <m/>
  </r>
  <r>
    <x v="1"/>
    <x v="0"/>
    <s v="D20v0"/>
    <n v="43468.39604028935"/>
    <x v="0"/>
    <x v="2"/>
    <x v="1"/>
    <x v="5"/>
    <x v="3"/>
    <x v="1"/>
    <n v="3.6"/>
    <n v="1920"/>
    <s v="None"/>
    <n v="2"/>
    <n v="0"/>
    <n v="3.17"/>
    <m/>
    <m/>
    <m/>
    <m/>
    <m/>
    <m/>
    <m/>
    <m/>
    <m/>
    <s v="DEER:Res:HVAC_Eff_AC"/>
    <s v="Annual"/>
    <n v="20"/>
    <m/>
  </r>
  <r>
    <x v="1"/>
    <x v="0"/>
    <s v="D20v0"/>
    <n v="43468.39604028935"/>
    <x v="0"/>
    <x v="2"/>
    <x v="1"/>
    <x v="5"/>
    <x v="0"/>
    <x v="0"/>
    <n v="3.6"/>
    <n v="1920"/>
    <s v="None"/>
    <n v="23.4"/>
    <n v="0.01"/>
    <n v="3.13"/>
    <m/>
    <m/>
    <m/>
    <m/>
    <m/>
    <m/>
    <m/>
    <m/>
    <m/>
    <s v="DEER:Res:HVAC_Eff_AC"/>
    <s v="Annual"/>
    <n v="20"/>
    <m/>
  </r>
  <r>
    <x v="1"/>
    <x v="0"/>
    <s v="D20v0"/>
    <n v="43468.39604028935"/>
    <x v="0"/>
    <x v="2"/>
    <x v="1"/>
    <x v="6"/>
    <x v="1"/>
    <x v="1"/>
    <n v="2.2000000000000002"/>
    <n v="1690"/>
    <s v="None"/>
    <n v="17.5"/>
    <n v="2.1999999999999999E-2"/>
    <n v="2.73"/>
    <m/>
    <m/>
    <m/>
    <m/>
    <m/>
    <m/>
    <m/>
    <m/>
    <m/>
    <s v="DEER:Res:HVAC_Eff_AC"/>
    <s v="Annual"/>
    <n v="20"/>
    <m/>
  </r>
  <r>
    <x v="1"/>
    <x v="0"/>
    <s v="D20v0"/>
    <n v="43468.39604028935"/>
    <x v="0"/>
    <x v="2"/>
    <x v="1"/>
    <x v="6"/>
    <x v="2"/>
    <x v="1"/>
    <n v="2.2000000000000002"/>
    <n v="1690"/>
    <s v="None"/>
    <n v="46.1"/>
    <n v="2.3E-2"/>
    <n v="0"/>
    <m/>
    <m/>
    <m/>
    <m/>
    <m/>
    <m/>
    <m/>
    <m/>
    <m/>
    <s v="DEER:Res:HVAC_Eff_AC"/>
    <s v="Annual"/>
    <n v="20"/>
    <m/>
  </r>
  <r>
    <x v="1"/>
    <x v="0"/>
    <s v="D20v0"/>
    <n v="43468.39604028935"/>
    <x v="0"/>
    <x v="2"/>
    <x v="1"/>
    <x v="6"/>
    <x v="3"/>
    <x v="1"/>
    <n v="2.2000000000000002"/>
    <n v="1690"/>
    <s v="None"/>
    <n v="1.8"/>
    <n v="0"/>
    <n v="2.64"/>
    <m/>
    <m/>
    <m/>
    <m/>
    <m/>
    <m/>
    <m/>
    <m/>
    <m/>
    <s v="DEER:Res:HVAC_Eff_AC"/>
    <s v="Annual"/>
    <n v="20"/>
    <m/>
  </r>
  <r>
    <x v="1"/>
    <x v="0"/>
    <s v="D20v0"/>
    <n v="43468.39604028935"/>
    <x v="0"/>
    <x v="2"/>
    <x v="1"/>
    <x v="6"/>
    <x v="0"/>
    <x v="0"/>
    <n v="2.2000000000000002"/>
    <n v="1690"/>
    <s v="None"/>
    <n v="16.5"/>
    <n v="1.7999999999999999E-2"/>
    <n v="2.59"/>
    <m/>
    <m/>
    <m/>
    <m/>
    <m/>
    <m/>
    <m/>
    <m/>
    <m/>
    <s v="DEER:Res:HVAC_Eff_AC"/>
    <s v="Annual"/>
    <n v="20"/>
    <m/>
  </r>
  <r>
    <x v="1"/>
    <x v="0"/>
    <s v="D20v0"/>
    <n v="43468.39604028935"/>
    <x v="0"/>
    <x v="3"/>
    <x v="1"/>
    <x v="16"/>
    <x v="1"/>
    <x v="1"/>
    <n v="2.33"/>
    <n v="2300"/>
    <s v="None"/>
    <n v="3.35"/>
    <n v="0"/>
    <n v="4.53"/>
    <m/>
    <m/>
    <m/>
    <m/>
    <m/>
    <m/>
    <m/>
    <m/>
    <m/>
    <s v="DEER:Res:HVAC_Eff_AC"/>
    <s v="Annual"/>
    <n v="20"/>
    <m/>
  </r>
  <r>
    <x v="1"/>
    <x v="0"/>
    <s v="D20v0"/>
    <n v="43468.39604028935"/>
    <x v="0"/>
    <x v="3"/>
    <x v="1"/>
    <x v="16"/>
    <x v="2"/>
    <x v="1"/>
    <n v="2.33"/>
    <n v="2300"/>
    <s v="None"/>
    <n v="46.2"/>
    <n v="0"/>
    <n v="0"/>
    <m/>
    <m/>
    <m/>
    <m/>
    <m/>
    <m/>
    <m/>
    <m/>
    <m/>
    <s v="DEER:Res:HVAC_Eff_AC"/>
    <s v="Annual"/>
    <n v="20"/>
    <m/>
  </r>
  <r>
    <x v="1"/>
    <x v="0"/>
    <s v="D20v0"/>
    <n v="43468.39604028935"/>
    <x v="0"/>
    <x v="3"/>
    <x v="1"/>
    <x v="16"/>
    <x v="3"/>
    <x v="1"/>
    <n v="2.33"/>
    <n v="2300"/>
    <s v="None"/>
    <n v="3.09"/>
    <n v="0"/>
    <n v="4.42"/>
    <m/>
    <m/>
    <m/>
    <m/>
    <m/>
    <m/>
    <m/>
    <m/>
    <m/>
    <s v="DEER:Res:HVAC_Eff_AC"/>
    <s v="Annual"/>
    <n v="20"/>
    <m/>
  </r>
  <r>
    <x v="1"/>
    <x v="0"/>
    <s v="D20v0"/>
    <n v="43468.39604028935"/>
    <x v="0"/>
    <x v="3"/>
    <x v="1"/>
    <x v="16"/>
    <x v="0"/>
    <x v="0"/>
    <n v="2.33"/>
    <n v="2300"/>
    <s v="None"/>
    <n v="3.13"/>
    <n v="0"/>
    <n v="4.42"/>
    <m/>
    <m/>
    <m/>
    <m/>
    <m/>
    <m/>
    <m/>
    <m/>
    <m/>
    <s v="DEER:Res:HVAC_Eff_AC"/>
    <s v="Annual"/>
    <n v="20"/>
    <m/>
  </r>
  <r>
    <x v="1"/>
    <x v="0"/>
    <s v="D20v0"/>
    <n v="43468.39604028935"/>
    <x v="0"/>
    <x v="3"/>
    <x v="1"/>
    <x v="14"/>
    <x v="1"/>
    <x v="1"/>
    <n v="2.21"/>
    <n v="1950"/>
    <s v="None"/>
    <n v="12.3"/>
    <n v="3.0800000000000001E-2"/>
    <n v="5.67"/>
    <m/>
    <m/>
    <m/>
    <m/>
    <m/>
    <m/>
    <m/>
    <m/>
    <m/>
    <s v="DEER:Res:HVAC_Eff_AC"/>
    <s v="Annual"/>
    <n v="20"/>
    <m/>
  </r>
  <r>
    <x v="1"/>
    <x v="0"/>
    <s v="D20v0"/>
    <n v="43468.39604028935"/>
    <x v="0"/>
    <x v="3"/>
    <x v="1"/>
    <x v="14"/>
    <x v="2"/>
    <x v="1"/>
    <n v="2.21"/>
    <n v="1950"/>
    <s v="None"/>
    <n v="74.099999999999994"/>
    <n v="3.1E-2"/>
    <n v="0"/>
    <m/>
    <m/>
    <m/>
    <m/>
    <m/>
    <m/>
    <m/>
    <m/>
    <m/>
    <s v="DEER:Res:HVAC_Eff_AC"/>
    <s v="Annual"/>
    <n v="20"/>
    <m/>
  </r>
  <r>
    <x v="1"/>
    <x v="0"/>
    <s v="D20v0"/>
    <n v="43468.39604028935"/>
    <x v="0"/>
    <x v="3"/>
    <x v="1"/>
    <x v="14"/>
    <x v="3"/>
    <x v="1"/>
    <n v="2.21"/>
    <n v="1950"/>
    <s v="None"/>
    <n v="3.94"/>
    <n v="0"/>
    <n v="5.53"/>
    <m/>
    <m/>
    <m/>
    <m/>
    <m/>
    <m/>
    <m/>
    <m/>
    <m/>
    <s v="DEER:Res:HVAC_Eff_AC"/>
    <s v="Annual"/>
    <n v="20"/>
    <m/>
  </r>
  <r>
    <x v="1"/>
    <x v="0"/>
    <s v="D20v0"/>
    <n v="43468.39604028935"/>
    <x v="0"/>
    <x v="3"/>
    <x v="1"/>
    <x v="14"/>
    <x v="0"/>
    <x v="0"/>
    <n v="2.21"/>
    <n v="1950"/>
    <s v="None"/>
    <n v="8.5500000000000007"/>
    <n v="1.21E-2"/>
    <n v="5.46"/>
    <m/>
    <m/>
    <m/>
    <m/>
    <m/>
    <m/>
    <m/>
    <m/>
    <m/>
    <s v="DEER:Res:HVAC_Eff_AC"/>
    <s v="Annual"/>
    <n v="20"/>
    <m/>
  </r>
  <r>
    <x v="1"/>
    <x v="0"/>
    <s v="D20v0"/>
    <n v="43468.39604028935"/>
    <x v="0"/>
    <x v="3"/>
    <x v="1"/>
    <x v="7"/>
    <x v="1"/>
    <x v="1"/>
    <n v="3.23"/>
    <n v="2300"/>
    <s v="None"/>
    <n v="4.1900000000000004"/>
    <n v="1.1299999999999999E-2"/>
    <n v="3.44"/>
    <m/>
    <m/>
    <m/>
    <m/>
    <m/>
    <m/>
    <m/>
    <m/>
    <m/>
    <s v="DEER:Res:HVAC_Eff_AC"/>
    <s v="Annual"/>
    <n v="20"/>
    <m/>
  </r>
  <r>
    <x v="1"/>
    <x v="0"/>
    <s v="D20v0"/>
    <n v="43468.39604028935"/>
    <x v="0"/>
    <x v="3"/>
    <x v="1"/>
    <x v="7"/>
    <x v="2"/>
    <x v="1"/>
    <n v="3.23"/>
    <n v="2300"/>
    <s v="None"/>
    <n v="31.3"/>
    <n v="1.14E-2"/>
    <n v="0"/>
    <m/>
    <m/>
    <m/>
    <m/>
    <m/>
    <m/>
    <m/>
    <m/>
    <m/>
    <s v="DEER:Res:HVAC_Eff_AC"/>
    <s v="Annual"/>
    <n v="20"/>
    <m/>
  </r>
  <r>
    <x v="1"/>
    <x v="0"/>
    <s v="D20v0"/>
    <n v="43468.39604028935"/>
    <x v="0"/>
    <x v="3"/>
    <x v="1"/>
    <x v="7"/>
    <x v="3"/>
    <x v="1"/>
    <n v="3.23"/>
    <n v="2300"/>
    <s v="None"/>
    <n v="2.14"/>
    <n v="0"/>
    <n v="3.35"/>
    <m/>
    <m/>
    <m/>
    <m/>
    <m/>
    <m/>
    <m/>
    <m/>
    <m/>
    <s v="DEER:Res:HVAC_Eff_AC"/>
    <s v="Annual"/>
    <n v="20"/>
    <m/>
  </r>
  <r>
    <x v="1"/>
    <x v="0"/>
    <s v="D20v0"/>
    <n v="43468.39604028935"/>
    <x v="0"/>
    <x v="3"/>
    <x v="1"/>
    <x v="7"/>
    <x v="0"/>
    <x v="0"/>
    <n v="3.23"/>
    <n v="2300"/>
    <s v="None"/>
    <n v="2.6"/>
    <n v="1.47E-3"/>
    <n v="3.34"/>
    <m/>
    <m/>
    <m/>
    <m/>
    <m/>
    <m/>
    <m/>
    <m/>
    <m/>
    <s v="DEER:Res:HVAC_Eff_AC"/>
    <s v="Annual"/>
    <n v="20"/>
    <m/>
  </r>
  <r>
    <x v="1"/>
    <x v="0"/>
    <s v="D20v0"/>
    <n v="43468.39604028935"/>
    <x v="0"/>
    <x v="3"/>
    <x v="1"/>
    <x v="0"/>
    <x v="1"/>
    <x v="1"/>
    <n v="3.17"/>
    <n v="2300"/>
    <s v="None"/>
    <n v="12.5"/>
    <n v="2.8000000000000001E-2"/>
    <n v="3.53"/>
    <m/>
    <m/>
    <m/>
    <m/>
    <m/>
    <m/>
    <m/>
    <m/>
    <m/>
    <s v="DEER:Res:HVAC_Eff_AC"/>
    <s v="Annual"/>
    <n v="20"/>
    <m/>
  </r>
  <r>
    <x v="1"/>
    <x v="0"/>
    <s v="D20v0"/>
    <n v="43468.39604028935"/>
    <x v="0"/>
    <x v="3"/>
    <x v="1"/>
    <x v="0"/>
    <x v="2"/>
    <x v="1"/>
    <n v="3.17"/>
    <n v="2300"/>
    <s v="None"/>
    <n v="50.9"/>
    <n v="2.9000000000000001E-2"/>
    <n v="0"/>
    <m/>
    <m/>
    <m/>
    <m/>
    <m/>
    <m/>
    <m/>
    <m/>
    <m/>
    <s v="DEER:Res:HVAC_Eff_AC"/>
    <s v="Annual"/>
    <n v="20"/>
    <m/>
  </r>
  <r>
    <x v="1"/>
    <x v="0"/>
    <s v="D20v0"/>
    <n v="43468.39604028935"/>
    <x v="0"/>
    <x v="3"/>
    <x v="1"/>
    <x v="0"/>
    <x v="3"/>
    <x v="1"/>
    <n v="3.17"/>
    <n v="2300"/>
    <s v="None"/>
    <n v="2.21"/>
    <n v="0"/>
    <n v="3.44"/>
    <m/>
    <m/>
    <m/>
    <m/>
    <m/>
    <m/>
    <m/>
    <m/>
    <m/>
    <s v="DEER:Res:HVAC_Eff_AC"/>
    <s v="Annual"/>
    <n v="20"/>
    <m/>
  </r>
  <r>
    <x v="1"/>
    <x v="0"/>
    <s v="D20v0"/>
    <n v="43468.39604028935"/>
    <x v="0"/>
    <x v="3"/>
    <x v="1"/>
    <x v="0"/>
    <x v="0"/>
    <x v="0"/>
    <n v="3.17"/>
    <n v="2300"/>
    <s v="None"/>
    <n v="8.56"/>
    <n v="1.44E-2"/>
    <n v="3.39"/>
    <m/>
    <m/>
    <m/>
    <m/>
    <m/>
    <m/>
    <m/>
    <m/>
    <m/>
    <s v="DEER:Res:HVAC_Eff_AC"/>
    <s v="Annual"/>
    <n v="20"/>
    <m/>
  </r>
  <r>
    <x v="1"/>
    <x v="0"/>
    <s v="D20v0"/>
    <n v="43468.39604028935"/>
    <x v="0"/>
    <x v="3"/>
    <x v="1"/>
    <x v="1"/>
    <x v="1"/>
    <x v="1"/>
    <n v="3.55"/>
    <n v="2300"/>
    <s v="None"/>
    <n v="3.72"/>
    <n v="9.4599999999999997E-3"/>
    <n v="3.71"/>
    <m/>
    <m/>
    <m/>
    <m/>
    <m/>
    <m/>
    <m/>
    <m/>
    <m/>
    <s v="DEER:Res:HVAC_Eff_AC"/>
    <s v="Annual"/>
    <n v="20"/>
    <m/>
  </r>
  <r>
    <x v="1"/>
    <x v="0"/>
    <s v="D20v0"/>
    <n v="43468.39604028935"/>
    <x v="0"/>
    <x v="3"/>
    <x v="1"/>
    <x v="1"/>
    <x v="2"/>
    <x v="1"/>
    <n v="3.55"/>
    <n v="2300"/>
    <s v="None"/>
    <n v="37"/>
    <n v="8.8299999999999993E-3"/>
    <n v="0"/>
    <m/>
    <m/>
    <m/>
    <m/>
    <m/>
    <m/>
    <m/>
    <m/>
    <m/>
    <s v="DEER:Res:HVAC_Eff_AC"/>
    <s v="Annual"/>
    <n v="20"/>
    <m/>
  </r>
  <r>
    <x v="1"/>
    <x v="0"/>
    <s v="D20v0"/>
    <n v="43468.39604028935"/>
    <x v="0"/>
    <x v="3"/>
    <x v="1"/>
    <x v="1"/>
    <x v="3"/>
    <x v="1"/>
    <n v="3.55"/>
    <n v="2300"/>
    <s v="None"/>
    <n v="2.2599999999999998"/>
    <n v="0"/>
    <n v="3.6"/>
    <m/>
    <m/>
    <m/>
    <m/>
    <m/>
    <m/>
    <m/>
    <m/>
    <m/>
    <s v="DEER:Res:HVAC_Eff_AC"/>
    <s v="Annual"/>
    <n v="20"/>
    <m/>
  </r>
  <r>
    <x v="1"/>
    <x v="0"/>
    <s v="D20v0"/>
    <n v="43468.39604028935"/>
    <x v="0"/>
    <x v="3"/>
    <x v="1"/>
    <x v="1"/>
    <x v="0"/>
    <x v="0"/>
    <n v="3.55"/>
    <n v="2300"/>
    <s v="None"/>
    <n v="2.94"/>
    <n v="1.9599999999999999E-3"/>
    <n v="3.58"/>
    <m/>
    <m/>
    <m/>
    <m/>
    <m/>
    <m/>
    <m/>
    <m/>
    <m/>
    <s v="DEER:Res:HVAC_Eff_AC"/>
    <s v="Annual"/>
    <n v="20"/>
    <m/>
  </r>
  <r>
    <x v="1"/>
    <x v="0"/>
    <s v="D20v0"/>
    <n v="43468.39604028935"/>
    <x v="0"/>
    <x v="3"/>
    <x v="1"/>
    <x v="2"/>
    <x v="1"/>
    <x v="1"/>
    <n v="2.66"/>
    <n v="1950"/>
    <s v="None"/>
    <n v="30.7"/>
    <n v="4.48E-2"/>
    <n v="3.22"/>
    <m/>
    <m/>
    <m/>
    <m/>
    <m/>
    <m/>
    <m/>
    <m/>
    <m/>
    <s v="DEER:Res:HVAC_Eff_AC"/>
    <s v="Annual"/>
    <n v="20"/>
    <m/>
  </r>
  <r>
    <x v="1"/>
    <x v="0"/>
    <s v="D20v0"/>
    <n v="43468.39604028935"/>
    <x v="0"/>
    <x v="3"/>
    <x v="1"/>
    <x v="2"/>
    <x v="2"/>
    <x v="1"/>
    <n v="2.66"/>
    <n v="1950"/>
    <s v="None"/>
    <n v="67"/>
    <n v="4.5999999999999999E-2"/>
    <n v="0"/>
    <m/>
    <m/>
    <m/>
    <m/>
    <m/>
    <m/>
    <m/>
    <m/>
    <m/>
    <s v="DEER:Res:HVAC_Eff_AC"/>
    <s v="Annual"/>
    <n v="20"/>
    <m/>
  </r>
  <r>
    <x v="1"/>
    <x v="0"/>
    <s v="D20v0"/>
    <n v="43468.39604028935"/>
    <x v="0"/>
    <x v="3"/>
    <x v="1"/>
    <x v="2"/>
    <x v="3"/>
    <x v="1"/>
    <n v="2.66"/>
    <n v="1950"/>
    <s v="None"/>
    <n v="2.09"/>
    <n v="0"/>
    <n v="3.15"/>
    <m/>
    <m/>
    <m/>
    <m/>
    <m/>
    <m/>
    <m/>
    <m/>
    <m/>
    <s v="DEER:Res:HVAC_Eff_AC"/>
    <s v="Annual"/>
    <n v="20"/>
    <m/>
  </r>
  <r>
    <x v="1"/>
    <x v="0"/>
    <s v="D20v0"/>
    <n v="43468.39604028935"/>
    <x v="0"/>
    <x v="3"/>
    <x v="1"/>
    <x v="2"/>
    <x v="0"/>
    <x v="0"/>
    <n v="2.66"/>
    <n v="1950"/>
    <s v="None"/>
    <n v="30.6"/>
    <n v="4.1799999999999997E-2"/>
    <n v="3.05"/>
    <m/>
    <m/>
    <m/>
    <m/>
    <m/>
    <m/>
    <m/>
    <m/>
    <m/>
    <s v="DEER:Res:HVAC_Eff_AC"/>
    <s v="Annual"/>
    <n v="20"/>
    <m/>
  </r>
  <r>
    <x v="1"/>
    <x v="0"/>
    <s v="D20v0"/>
    <n v="43468.39604028935"/>
    <x v="0"/>
    <x v="3"/>
    <x v="1"/>
    <x v="3"/>
    <x v="1"/>
    <x v="1"/>
    <n v="2.4700000000000002"/>
    <n v="1950"/>
    <s v="None"/>
    <n v="18.899999999999999"/>
    <n v="3.1099999999999999E-2"/>
    <n v="3.98"/>
    <m/>
    <m/>
    <m/>
    <m/>
    <m/>
    <m/>
    <m/>
    <m/>
    <m/>
    <s v="DEER:Res:HVAC_Eff_AC"/>
    <s v="Annual"/>
    <n v="20"/>
    <m/>
  </r>
  <r>
    <x v="1"/>
    <x v="0"/>
    <s v="D20v0"/>
    <n v="43468.39604028935"/>
    <x v="0"/>
    <x v="3"/>
    <x v="1"/>
    <x v="3"/>
    <x v="2"/>
    <x v="1"/>
    <n v="2.4700000000000002"/>
    <n v="1950"/>
    <s v="None"/>
    <n v="61.4"/>
    <n v="3.1199999999999999E-2"/>
    <n v="0"/>
    <m/>
    <m/>
    <m/>
    <m/>
    <m/>
    <m/>
    <m/>
    <m/>
    <m/>
    <s v="DEER:Res:HVAC_Eff_AC"/>
    <s v="Annual"/>
    <n v="20"/>
    <m/>
  </r>
  <r>
    <x v="1"/>
    <x v="0"/>
    <s v="D20v0"/>
    <n v="43468.39604028935"/>
    <x v="0"/>
    <x v="3"/>
    <x v="1"/>
    <x v="3"/>
    <x v="3"/>
    <x v="1"/>
    <n v="2.4700000000000002"/>
    <n v="1950"/>
    <s v="None"/>
    <n v="2.65"/>
    <n v="0"/>
    <n v="3.88"/>
    <m/>
    <m/>
    <m/>
    <m/>
    <m/>
    <m/>
    <m/>
    <m/>
    <m/>
    <s v="DEER:Res:HVAC_Eff_AC"/>
    <s v="Annual"/>
    <n v="20"/>
    <m/>
  </r>
  <r>
    <x v="1"/>
    <x v="0"/>
    <s v="D20v0"/>
    <n v="43468.39604028935"/>
    <x v="0"/>
    <x v="3"/>
    <x v="1"/>
    <x v="3"/>
    <x v="0"/>
    <x v="0"/>
    <n v="2.4700000000000002"/>
    <n v="1950"/>
    <s v="None"/>
    <n v="18.899999999999999"/>
    <n v="2.7300000000000001E-2"/>
    <n v="3.78"/>
    <m/>
    <m/>
    <m/>
    <m/>
    <m/>
    <m/>
    <m/>
    <m/>
    <m/>
    <s v="DEER:Res:HVAC_Eff_AC"/>
    <s v="Annual"/>
    <n v="20"/>
    <m/>
  </r>
  <r>
    <x v="1"/>
    <x v="0"/>
    <s v="D20v0"/>
    <n v="43468.39604028935"/>
    <x v="0"/>
    <x v="3"/>
    <x v="1"/>
    <x v="4"/>
    <x v="1"/>
    <x v="1"/>
    <n v="2.5499999999999998"/>
    <n v="1950"/>
    <s v="None"/>
    <n v="34.5"/>
    <n v="3.4200000000000001E-2"/>
    <n v="3.44"/>
    <m/>
    <m/>
    <m/>
    <m/>
    <m/>
    <m/>
    <m/>
    <m/>
    <m/>
    <s v="DEER:Res:HVAC_Eff_AC"/>
    <s v="Annual"/>
    <n v="20"/>
    <m/>
  </r>
  <r>
    <x v="1"/>
    <x v="0"/>
    <s v="D20v0"/>
    <n v="43468.39604028935"/>
    <x v="0"/>
    <x v="3"/>
    <x v="1"/>
    <x v="4"/>
    <x v="2"/>
    <x v="1"/>
    <n v="2.5499999999999998"/>
    <n v="1950"/>
    <s v="None"/>
    <n v="74.900000000000006"/>
    <n v="3.5999999999999997E-2"/>
    <n v="0"/>
    <m/>
    <m/>
    <m/>
    <m/>
    <m/>
    <m/>
    <m/>
    <m/>
    <m/>
    <s v="DEER:Res:HVAC_Eff_AC"/>
    <s v="Annual"/>
    <n v="20"/>
    <m/>
  </r>
  <r>
    <x v="1"/>
    <x v="0"/>
    <s v="D20v0"/>
    <n v="43468.39604028935"/>
    <x v="0"/>
    <x v="3"/>
    <x v="1"/>
    <x v="4"/>
    <x v="3"/>
    <x v="1"/>
    <n v="2.5499999999999998"/>
    <n v="1950"/>
    <s v="None"/>
    <n v="2.27"/>
    <n v="0"/>
    <n v="3.36"/>
    <m/>
    <m/>
    <m/>
    <m/>
    <m/>
    <m/>
    <m/>
    <m/>
    <m/>
    <s v="DEER:Res:HVAC_Eff_AC"/>
    <s v="Annual"/>
    <n v="20"/>
    <m/>
  </r>
  <r>
    <x v="1"/>
    <x v="0"/>
    <s v="D20v0"/>
    <n v="43468.39604028935"/>
    <x v="0"/>
    <x v="3"/>
    <x v="1"/>
    <x v="4"/>
    <x v="0"/>
    <x v="0"/>
    <n v="2.5499999999999998"/>
    <n v="1950"/>
    <s v="None"/>
    <n v="35.4"/>
    <n v="3.2899999999999999E-2"/>
    <n v="3.26"/>
    <m/>
    <m/>
    <m/>
    <m/>
    <m/>
    <m/>
    <m/>
    <m/>
    <m/>
    <s v="DEER:Res:HVAC_Eff_AC"/>
    <s v="Annual"/>
    <n v="20"/>
    <m/>
  </r>
  <r>
    <x v="1"/>
    <x v="0"/>
    <s v="D20v0"/>
    <n v="43468.39604028935"/>
    <x v="0"/>
    <x v="3"/>
    <x v="1"/>
    <x v="5"/>
    <x v="1"/>
    <x v="1"/>
    <n v="3.61"/>
    <n v="2300"/>
    <s v="None"/>
    <n v="5.82"/>
    <n v="1.1599999999999999E-2"/>
    <n v="3"/>
    <m/>
    <m/>
    <m/>
    <m/>
    <m/>
    <m/>
    <m/>
    <m/>
    <m/>
    <s v="DEER:Res:HVAC_Eff_AC"/>
    <s v="Annual"/>
    <n v="20"/>
    <m/>
  </r>
  <r>
    <x v="1"/>
    <x v="0"/>
    <s v="D20v0"/>
    <n v="43468.39604028935"/>
    <x v="0"/>
    <x v="3"/>
    <x v="1"/>
    <x v="5"/>
    <x v="2"/>
    <x v="1"/>
    <n v="3.61"/>
    <n v="2300"/>
    <s v="None"/>
    <n v="48"/>
    <n v="1.1599999999999999E-2"/>
    <n v="0"/>
    <m/>
    <m/>
    <m/>
    <m/>
    <m/>
    <m/>
    <m/>
    <m/>
    <m/>
    <s v="DEER:Res:HVAC_Eff_AC"/>
    <s v="Annual"/>
    <n v="20"/>
    <m/>
  </r>
  <r>
    <x v="1"/>
    <x v="0"/>
    <s v="D20v0"/>
    <n v="43468.39604028935"/>
    <x v="0"/>
    <x v="3"/>
    <x v="1"/>
    <x v="5"/>
    <x v="3"/>
    <x v="1"/>
    <n v="3.61"/>
    <n v="2300"/>
    <s v="None"/>
    <n v="1.82"/>
    <n v="0"/>
    <n v="2.91"/>
    <m/>
    <m/>
    <m/>
    <m/>
    <m/>
    <m/>
    <m/>
    <m/>
    <m/>
    <s v="DEER:Res:HVAC_Eff_AC"/>
    <s v="Annual"/>
    <n v="20"/>
    <m/>
  </r>
  <r>
    <x v="1"/>
    <x v="0"/>
    <s v="D20v0"/>
    <n v="43468.39604028935"/>
    <x v="0"/>
    <x v="3"/>
    <x v="1"/>
    <x v="5"/>
    <x v="0"/>
    <x v="0"/>
    <n v="3.61"/>
    <n v="2300"/>
    <s v="None"/>
    <n v="5.32"/>
    <n v="6.45E-3"/>
    <n v="2.87"/>
    <m/>
    <m/>
    <m/>
    <m/>
    <m/>
    <m/>
    <m/>
    <m/>
    <m/>
    <s v="DEER:Res:HVAC_Eff_AC"/>
    <s v="Annual"/>
    <n v="20"/>
    <m/>
  </r>
  <r>
    <x v="1"/>
    <x v="0"/>
    <s v="D20v0"/>
    <n v="43468.39604028935"/>
    <x v="0"/>
    <x v="3"/>
    <x v="1"/>
    <x v="6"/>
    <x v="1"/>
    <x v="1"/>
    <n v="2.69"/>
    <n v="2050"/>
    <s v="None"/>
    <n v="19.5"/>
    <n v="2.93E-2"/>
    <n v="3.74"/>
    <m/>
    <m/>
    <m/>
    <m/>
    <m/>
    <m/>
    <m/>
    <m/>
    <m/>
    <s v="DEER:Res:HVAC_Eff_AC"/>
    <s v="Annual"/>
    <n v="20"/>
    <m/>
  </r>
  <r>
    <x v="1"/>
    <x v="0"/>
    <s v="D20v0"/>
    <n v="43468.39604028935"/>
    <x v="0"/>
    <x v="3"/>
    <x v="1"/>
    <x v="6"/>
    <x v="2"/>
    <x v="1"/>
    <n v="2.69"/>
    <n v="2050"/>
    <s v="None"/>
    <n v="59"/>
    <n v="2.9899999999999999E-2"/>
    <n v="0"/>
    <m/>
    <m/>
    <m/>
    <m/>
    <m/>
    <m/>
    <m/>
    <m/>
    <m/>
    <s v="DEER:Res:HVAC_Eff_AC"/>
    <s v="Annual"/>
    <n v="20"/>
    <m/>
  </r>
  <r>
    <x v="1"/>
    <x v="0"/>
    <s v="D20v0"/>
    <n v="43468.39604028935"/>
    <x v="0"/>
    <x v="3"/>
    <x v="1"/>
    <x v="6"/>
    <x v="3"/>
    <x v="1"/>
    <n v="2.69"/>
    <n v="2050"/>
    <s v="None"/>
    <n v="2.4500000000000002"/>
    <n v="0"/>
    <n v="3.65"/>
    <m/>
    <m/>
    <m/>
    <m/>
    <m/>
    <m/>
    <m/>
    <m/>
    <m/>
    <s v="DEER:Res:HVAC_Eff_AC"/>
    <s v="Annual"/>
    <n v="20"/>
    <m/>
  </r>
  <r>
    <x v="1"/>
    <x v="0"/>
    <s v="D20v0"/>
    <n v="43468.39604028935"/>
    <x v="0"/>
    <x v="3"/>
    <x v="1"/>
    <x v="6"/>
    <x v="0"/>
    <x v="0"/>
    <n v="2.69"/>
    <n v="2050"/>
    <s v="None"/>
    <n v="18.8"/>
    <n v="2.3699999999999999E-2"/>
    <n v="3.57"/>
    <m/>
    <m/>
    <m/>
    <m/>
    <m/>
    <m/>
    <m/>
    <m/>
    <m/>
    <s v="DEER:Res:HVAC_Eff_AC"/>
    <s v="Annual"/>
    <n v="20"/>
    <m/>
  </r>
  <r>
    <x v="1"/>
    <x v="0"/>
    <s v="D20v0"/>
    <n v="43468.39604028935"/>
    <x v="1"/>
    <x v="0"/>
    <x v="1"/>
    <x v="1"/>
    <x v="1"/>
    <x v="1"/>
    <n v="3.5"/>
    <n v="1240"/>
    <s v="None"/>
    <n v="71.5"/>
    <n v="3.61E-2"/>
    <n v="2.91"/>
    <m/>
    <m/>
    <m/>
    <m/>
    <m/>
    <m/>
    <m/>
    <m/>
    <m/>
    <s v="DEER:Res:HVAC_Eff_AC"/>
    <s v="Annual"/>
    <n v="20"/>
    <m/>
  </r>
  <r>
    <x v="1"/>
    <x v="0"/>
    <s v="D20v0"/>
    <n v="43468.39604028935"/>
    <x v="1"/>
    <x v="0"/>
    <x v="1"/>
    <x v="1"/>
    <x v="2"/>
    <x v="1"/>
    <n v="3.5"/>
    <n v="1240"/>
    <s v="None"/>
    <n v="95.3"/>
    <n v="3.8899999999999997E-2"/>
    <n v="0"/>
    <m/>
    <m/>
    <m/>
    <m/>
    <m/>
    <m/>
    <m/>
    <m/>
    <m/>
    <s v="DEER:Res:HVAC_Eff_AC"/>
    <s v="Annual"/>
    <n v="20"/>
    <m/>
  </r>
  <r>
    <x v="1"/>
    <x v="0"/>
    <s v="D20v0"/>
    <n v="43468.39604028935"/>
    <x v="1"/>
    <x v="0"/>
    <x v="1"/>
    <x v="1"/>
    <x v="3"/>
    <x v="1"/>
    <n v="3.5"/>
    <n v="1240"/>
    <s v="None"/>
    <n v="1.68"/>
    <n v="0"/>
    <n v="2.6"/>
    <m/>
    <m/>
    <m/>
    <m/>
    <m/>
    <m/>
    <m/>
    <m/>
    <m/>
    <s v="DEER:Res:HVAC_Eff_AC"/>
    <s v="Annual"/>
    <n v="20"/>
    <m/>
  </r>
  <r>
    <x v="1"/>
    <x v="0"/>
    <s v="D20v0"/>
    <n v="43468.39604028935"/>
    <x v="1"/>
    <x v="0"/>
    <x v="1"/>
    <x v="1"/>
    <x v="0"/>
    <x v="0"/>
    <n v="3.5"/>
    <n v="1240"/>
    <s v="None"/>
    <n v="61.9"/>
    <n v="3.0200000000000001E-2"/>
    <n v="2.56"/>
    <m/>
    <m/>
    <m/>
    <m/>
    <m/>
    <m/>
    <m/>
    <m/>
    <m/>
    <s v="DEER:Res:HVAC_Eff_AC"/>
    <s v="Annual"/>
    <n v="20"/>
    <m/>
  </r>
  <r>
    <x v="1"/>
    <x v="0"/>
    <s v="D20v0"/>
    <n v="43468.39604028935"/>
    <x v="1"/>
    <x v="0"/>
    <x v="1"/>
    <x v="8"/>
    <x v="1"/>
    <x v="1"/>
    <n v="3.5"/>
    <n v="1240"/>
    <s v="None"/>
    <n v="115"/>
    <n v="3.3500000000000002E-2"/>
    <n v="1.77"/>
    <m/>
    <m/>
    <m/>
    <m/>
    <m/>
    <m/>
    <m/>
    <m/>
    <m/>
    <s v="DEER:Res:HVAC_Eff_AC"/>
    <s v="Annual"/>
    <n v="20"/>
    <m/>
  </r>
  <r>
    <x v="1"/>
    <x v="0"/>
    <s v="D20v0"/>
    <n v="43468.39604028935"/>
    <x v="1"/>
    <x v="0"/>
    <x v="1"/>
    <x v="8"/>
    <x v="2"/>
    <x v="1"/>
    <n v="3.5"/>
    <n v="1240"/>
    <s v="None"/>
    <n v="132"/>
    <n v="3.8100000000000002E-2"/>
    <n v="0"/>
    <m/>
    <m/>
    <m/>
    <m/>
    <m/>
    <m/>
    <m/>
    <m/>
    <m/>
    <s v="DEER:Res:HVAC_Eff_AC"/>
    <s v="Annual"/>
    <n v="20"/>
    <m/>
  </r>
  <r>
    <x v="1"/>
    <x v="0"/>
    <s v="D20v0"/>
    <n v="43468.39604028935"/>
    <x v="1"/>
    <x v="0"/>
    <x v="1"/>
    <x v="8"/>
    <x v="3"/>
    <x v="1"/>
    <n v="3.5"/>
    <n v="1240"/>
    <s v="None"/>
    <n v="1.02"/>
    <n v="0"/>
    <n v="1.58"/>
    <m/>
    <m/>
    <m/>
    <m/>
    <m/>
    <m/>
    <m/>
    <m/>
    <m/>
    <s v="DEER:Res:HVAC_Eff_AC"/>
    <s v="Annual"/>
    <n v="20"/>
    <m/>
  </r>
  <r>
    <x v="1"/>
    <x v="0"/>
    <s v="D20v0"/>
    <n v="43468.39604028935"/>
    <x v="1"/>
    <x v="0"/>
    <x v="1"/>
    <x v="8"/>
    <x v="0"/>
    <x v="0"/>
    <n v="3.5"/>
    <n v="1240"/>
    <s v="None"/>
    <n v="33.6"/>
    <n v="9.5099999999999994E-3"/>
    <n v="1.57"/>
    <m/>
    <m/>
    <m/>
    <m/>
    <m/>
    <m/>
    <m/>
    <m/>
    <m/>
    <s v="DEER:Res:HVAC_Eff_AC"/>
    <s v="Annual"/>
    <n v="20"/>
    <m/>
  </r>
  <r>
    <x v="1"/>
    <x v="0"/>
    <s v="D20v0"/>
    <n v="43468.39604028935"/>
    <x v="1"/>
    <x v="0"/>
    <x v="1"/>
    <x v="9"/>
    <x v="1"/>
    <x v="1"/>
    <n v="3.5"/>
    <n v="1240"/>
    <s v="None"/>
    <n v="127"/>
    <n v="2.7799999999999998E-2"/>
    <n v="1.6"/>
    <m/>
    <m/>
    <m/>
    <m/>
    <m/>
    <m/>
    <m/>
    <m/>
    <m/>
    <s v="DEER:Res:HVAC_Eff_AC"/>
    <s v="Annual"/>
    <n v="20"/>
    <m/>
  </r>
  <r>
    <x v="1"/>
    <x v="0"/>
    <s v="D20v0"/>
    <n v="43468.39604028935"/>
    <x v="1"/>
    <x v="0"/>
    <x v="1"/>
    <x v="9"/>
    <x v="2"/>
    <x v="1"/>
    <n v="3.5"/>
    <n v="1240"/>
    <s v="None"/>
    <n v="142"/>
    <n v="3.2199999999999999E-2"/>
    <n v="0"/>
    <m/>
    <m/>
    <m/>
    <m/>
    <m/>
    <m/>
    <m/>
    <m/>
    <m/>
    <s v="DEER:Res:HVAC_Eff_AC"/>
    <s v="Annual"/>
    <n v="20"/>
    <m/>
  </r>
  <r>
    <x v="1"/>
    <x v="0"/>
    <s v="D20v0"/>
    <n v="43468.39604028935"/>
    <x v="1"/>
    <x v="0"/>
    <x v="1"/>
    <x v="9"/>
    <x v="3"/>
    <x v="1"/>
    <n v="3.5"/>
    <n v="1240"/>
    <s v="None"/>
    <n v="0.93300000000000005"/>
    <n v="0"/>
    <n v="1.45"/>
    <m/>
    <m/>
    <m/>
    <m/>
    <m/>
    <m/>
    <m/>
    <m/>
    <m/>
    <s v="DEER:Res:HVAC_Eff_AC"/>
    <s v="Annual"/>
    <n v="20"/>
    <m/>
  </r>
  <r>
    <x v="1"/>
    <x v="0"/>
    <s v="D20v0"/>
    <n v="43468.39604028935"/>
    <x v="1"/>
    <x v="0"/>
    <x v="1"/>
    <x v="9"/>
    <x v="0"/>
    <x v="0"/>
    <n v="3.5"/>
    <n v="1240"/>
    <s v="None"/>
    <n v="105"/>
    <n v="2.3099999999999999E-2"/>
    <n v="1.41"/>
    <m/>
    <m/>
    <m/>
    <m/>
    <m/>
    <m/>
    <m/>
    <m/>
    <m/>
    <s v="DEER:Res:HVAC_Eff_AC"/>
    <s v="Annual"/>
    <n v="20"/>
    <m/>
  </r>
  <r>
    <x v="1"/>
    <x v="0"/>
    <s v="D20v0"/>
    <n v="43468.39604028935"/>
    <x v="1"/>
    <x v="0"/>
    <x v="1"/>
    <x v="10"/>
    <x v="1"/>
    <x v="1"/>
    <n v="3.5"/>
    <n v="1240"/>
    <s v="None"/>
    <n v="113"/>
    <n v="5.2400000000000002E-2"/>
    <n v="2.11"/>
    <m/>
    <m/>
    <m/>
    <m/>
    <m/>
    <m/>
    <m/>
    <m/>
    <m/>
    <s v="DEER:Res:HVAC_Eff_AC"/>
    <s v="Annual"/>
    <n v="20"/>
    <m/>
  </r>
  <r>
    <x v="1"/>
    <x v="0"/>
    <s v="D20v0"/>
    <n v="43468.39604028935"/>
    <x v="1"/>
    <x v="0"/>
    <x v="1"/>
    <x v="10"/>
    <x v="2"/>
    <x v="1"/>
    <n v="3.5"/>
    <n v="1240"/>
    <s v="None"/>
    <n v="131"/>
    <n v="5.9499999999999997E-2"/>
    <n v="0"/>
    <m/>
    <m/>
    <m/>
    <m/>
    <m/>
    <m/>
    <m/>
    <m/>
    <m/>
    <s v="DEER:Res:HVAC_Eff_AC"/>
    <s v="Annual"/>
    <n v="20"/>
    <m/>
  </r>
  <r>
    <x v="1"/>
    <x v="0"/>
    <s v="D20v0"/>
    <n v="43468.39604028935"/>
    <x v="1"/>
    <x v="0"/>
    <x v="1"/>
    <x v="10"/>
    <x v="3"/>
    <x v="1"/>
    <n v="3.5"/>
    <n v="1240"/>
    <s v="None"/>
    <n v="1.23"/>
    <n v="0"/>
    <n v="1.9"/>
    <m/>
    <m/>
    <m/>
    <m/>
    <m/>
    <m/>
    <m/>
    <m/>
    <m/>
    <s v="DEER:Res:HVAC_Eff_AC"/>
    <s v="Annual"/>
    <n v="20"/>
    <m/>
  </r>
  <r>
    <x v="1"/>
    <x v="0"/>
    <s v="D20v0"/>
    <n v="43468.39604028935"/>
    <x v="1"/>
    <x v="0"/>
    <x v="1"/>
    <x v="10"/>
    <x v="0"/>
    <x v="0"/>
    <n v="3.5"/>
    <n v="1240"/>
    <s v="None"/>
    <n v="96.5"/>
    <n v="4.4699999999999997E-2"/>
    <n v="1.86"/>
    <m/>
    <m/>
    <m/>
    <m/>
    <m/>
    <m/>
    <m/>
    <m/>
    <m/>
    <s v="DEER:Res:HVAC_Eff_AC"/>
    <s v="Annual"/>
    <n v="20"/>
    <m/>
  </r>
  <r>
    <x v="1"/>
    <x v="0"/>
    <s v="D20v0"/>
    <n v="43468.39604028935"/>
    <x v="1"/>
    <x v="0"/>
    <x v="1"/>
    <x v="11"/>
    <x v="1"/>
    <x v="1"/>
    <n v="3.5"/>
    <n v="1240"/>
    <s v="None"/>
    <n v="119"/>
    <n v="5.3800000000000001E-2"/>
    <n v="1.78"/>
    <m/>
    <m/>
    <m/>
    <m/>
    <m/>
    <m/>
    <m/>
    <m/>
    <m/>
    <s v="DEER:Res:HVAC_Eff_AC"/>
    <s v="Annual"/>
    <n v="20"/>
    <m/>
  </r>
  <r>
    <x v="1"/>
    <x v="0"/>
    <s v="D20v0"/>
    <n v="43468.39604028935"/>
    <x v="1"/>
    <x v="0"/>
    <x v="1"/>
    <x v="11"/>
    <x v="2"/>
    <x v="1"/>
    <n v="3.5"/>
    <n v="1240"/>
    <s v="None"/>
    <n v="138"/>
    <n v="6.0100000000000001E-2"/>
    <n v="0"/>
    <m/>
    <m/>
    <m/>
    <m/>
    <m/>
    <m/>
    <m/>
    <m/>
    <m/>
    <s v="DEER:Res:HVAC_Eff_AC"/>
    <s v="Annual"/>
    <n v="20"/>
    <m/>
  </r>
  <r>
    <x v="1"/>
    <x v="0"/>
    <s v="D20v0"/>
    <n v="43468.39604028935"/>
    <x v="1"/>
    <x v="0"/>
    <x v="1"/>
    <x v="11"/>
    <x v="3"/>
    <x v="1"/>
    <n v="3.5"/>
    <n v="1240"/>
    <s v="None"/>
    <n v="1.02"/>
    <n v="0"/>
    <n v="1.6"/>
    <m/>
    <m/>
    <m/>
    <m/>
    <m/>
    <m/>
    <m/>
    <m/>
    <m/>
    <s v="DEER:Res:HVAC_Eff_AC"/>
    <s v="Annual"/>
    <n v="20"/>
    <m/>
  </r>
  <r>
    <x v="1"/>
    <x v="0"/>
    <s v="D20v0"/>
    <n v="43468.39604028935"/>
    <x v="1"/>
    <x v="0"/>
    <x v="1"/>
    <x v="11"/>
    <x v="0"/>
    <x v="0"/>
    <n v="3.5"/>
    <n v="1240"/>
    <s v="None"/>
    <n v="117"/>
    <n v="5.2600000000000001E-2"/>
    <n v="1.56"/>
    <m/>
    <m/>
    <m/>
    <m/>
    <m/>
    <m/>
    <m/>
    <m/>
    <m/>
    <s v="DEER:Res:HVAC_Eff_AC"/>
    <s v="Annual"/>
    <n v="20"/>
    <m/>
  </r>
  <r>
    <x v="1"/>
    <x v="0"/>
    <s v="D20v0"/>
    <n v="43468.39604028935"/>
    <x v="1"/>
    <x v="0"/>
    <x v="1"/>
    <x v="4"/>
    <x v="1"/>
    <x v="1"/>
    <n v="3.5"/>
    <n v="1240"/>
    <s v="None"/>
    <n v="129"/>
    <n v="3.7999999999999999E-2"/>
    <n v="2.0699999999999998"/>
    <m/>
    <m/>
    <m/>
    <m/>
    <m/>
    <m/>
    <m/>
    <m/>
    <m/>
    <s v="DEER:Res:HVAC_Eff_AC"/>
    <s v="Annual"/>
    <n v="20"/>
    <m/>
  </r>
  <r>
    <x v="1"/>
    <x v="0"/>
    <s v="D20v0"/>
    <n v="43468.39604028935"/>
    <x v="1"/>
    <x v="0"/>
    <x v="1"/>
    <x v="4"/>
    <x v="2"/>
    <x v="1"/>
    <n v="3.5"/>
    <n v="1240"/>
    <s v="None"/>
    <n v="151"/>
    <n v="4.19E-2"/>
    <n v="0"/>
    <m/>
    <m/>
    <m/>
    <m/>
    <m/>
    <m/>
    <m/>
    <m/>
    <m/>
    <s v="DEER:Res:HVAC_Eff_AC"/>
    <s v="Annual"/>
    <n v="20"/>
    <m/>
  </r>
  <r>
    <x v="1"/>
    <x v="0"/>
    <s v="D20v0"/>
    <n v="43468.39604028935"/>
    <x v="1"/>
    <x v="0"/>
    <x v="1"/>
    <x v="4"/>
    <x v="3"/>
    <x v="1"/>
    <n v="3.5"/>
    <n v="1240"/>
    <s v="None"/>
    <n v="1.2"/>
    <n v="0"/>
    <n v="1.86"/>
    <m/>
    <m/>
    <m/>
    <m/>
    <m/>
    <m/>
    <m/>
    <m/>
    <m/>
    <s v="DEER:Res:HVAC_Eff_AC"/>
    <s v="Annual"/>
    <n v="20"/>
    <m/>
  </r>
  <r>
    <x v="1"/>
    <x v="0"/>
    <s v="D20v0"/>
    <n v="43468.39604028935"/>
    <x v="1"/>
    <x v="0"/>
    <x v="1"/>
    <x v="4"/>
    <x v="0"/>
    <x v="0"/>
    <n v="3.5"/>
    <n v="1240"/>
    <s v="None"/>
    <n v="132"/>
    <n v="3.85E-2"/>
    <n v="1.81"/>
    <m/>
    <m/>
    <m/>
    <m/>
    <m/>
    <m/>
    <m/>
    <m/>
    <m/>
    <s v="DEER:Res:HVAC_Eff_AC"/>
    <s v="Annual"/>
    <n v="20"/>
    <m/>
  </r>
  <r>
    <x v="1"/>
    <x v="0"/>
    <s v="D20v0"/>
    <n v="43468.39604028935"/>
    <x v="1"/>
    <x v="0"/>
    <x v="1"/>
    <x v="12"/>
    <x v="1"/>
    <x v="1"/>
    <n v="3.5"/>
    <n v="1240"/>
    <s v="None"/>
    <n v="106"/>
    <n v="5.7099999999999998E-2"/>
    <n v="3"/>
    <m/>
    <m/>
    <m/>
    <m/>
    <m/>
    <m/>
    <m/>
    <m/>
    <m/>
    <s v="DEER:Res:HVAC_Eff_AC"/>
    <s v="Annual"/>
    <n v="20"/>
    <m/>
  </r>
  <r>
    <x v="1"/>
    <x v="0"/>
    <s v="D20v0"/>
    <n v="43468.39604028935"/>
    <x v="1"/>
    <x v="0"/>
    <x v="1"/>
    <x v="12"/>
    <x v="2"/>
    <x v="1"/>
    <n v="3.5"/>
    <n v="1240"/>
    <s v="None"/>
    <n v="141"/>
    <n v="5.8299999999999998E-2"/>
    <n v="0"/>
    <m/>
    <m/>
    <m/>
    <m/>
    <m/>
    <m/>
    <m/>
    <m/>
    <m/>
    <s v="DEER:Res:HVAC_Eff_AC"/>
    <s v="Annual"/>
    <n v="20"/>
    <m/>
  </r>
  <r>
    <x v="1"/>
    <x v="0"/>
    <s v="D20v0"/>
    <n v="43468.39604028935"/>
    <x v="1"/>
    <x v="0"/>
    <x v="1"/>
    <x v="12"/>
    <x v="3"/>
    <x v="1"/>
    <n v="3.5"/>
    <n v="1240"/>
    <s v="None"/>
    <n v="1.7"/>
    <n v="0"/>
    <n v="2.63"/>
    <m/>
    <m/>
    <m/>
    <m/>
    <m/>
    <m/>
    <m/>
    <m/>
    <m/>
    <s v="DEER:Res:HVAC_Eff_AC"/>
    <s v="Annual"/>
    <n v="20"/>
    <m/>
  </r>
  <r>
    <x v="1"/>
    <x v="0"/>
    <s v="D20v0"/>
    <n v="43468.39604028935"/>
    <x v="1"/>
    <x v="0"/>
    <x v="1"/>
    <x v="12"/>
    <x v="0"/>
    <x v="0"/>
    <n v="3.5"/>
    <n v="1240"/>
    <s v="None"/>
    <n v="104"/>
    <n v="5.4100000000000002E-2"/>
    <n v="2.62"/>
    <m/>
    <m/>
    <m/>
    <m/>
    <m/>
    <m/>
    <m/>
    <m/>
    <m/>
    <s v="DEER:Res:HVAC_Eff_AC"/>
    <s v="Annual"/>
    <n v="20"/>
    <m/>
  </r>
  <r>
    <x v="1"/>
    <x v="0"/>
    <s v="D20v0"/>
    <n v="43468.39604028935"/>
    <x v="1"/>
    <x v="0"/>
    <x v="1"/>
    <x v="13"/>
    <x v="1"/>
    <x v="1"/>
    <n v="3.5"/>
    <n v="1240"/>
    <s v="None"/>
    <n v="155"/>
    <n v="5.7700000000000001E-2"/>
    <n v="1.1100000000000001"/>
    <m/>
    <m/>
    <m/>
    <m/>
    <m/>
    <m/>
    <m/>
    <m/>
    <m/>
    <s v="DEER:Res:HVAC_Eff_AC"/>
    <s v="Annual"/>
    <n v="20"/>
    <m/>
  </r>
  <r>
    <x v="1"/>
    <x v="0"/>
    <s v="D20v0"/>
    <n v="43468.39604028935"/>
    <x v="1"/>
    <x v="0"/>
    <x v="1"/>
    <x v="13"/>
    <x v="2"/>
    <x v="1"/>
    <n v="3.5"/>
    <n v="1240"/>
    <s v="None"/>
    <n v="168"/>
    <n v="5.9900000000000002E-2"/>
    <n v="0"/>
    <m/>
    <m/>
    <m/>
    <m/>
    <m/>
    <m/>
    <m/>
    <m/>
    <m/>
    <s v="DEER:Res:HVAC_Eff_AC"/>
    <s v="Annual"/>
    <n v="20"/>
    <m/>
  </r>
  <r>
    <x v="1"/>
    <x v="0"/>
    <s v="D20v0"/>
    <n v="43468.39604028935"/>
    <x v="1"/>
    <x v="0"/>
    <x v="1"/>
    <x v="13"/>
    <x v="3"/>
    <x v="1"/>
    <n v="3.5"/>
    <n v="1240"/>
    <s v="None"/>
    <n v="0.64100000000000001"/>
    <n v="0"/>
    <n v="0.99"/>
    <m/>
    <m/>
    <m/>
    <m/>
    <m/>
    <m/>
    <m/>
    <m/>
    <m/>
    <s v="DEER:Res:HVAC_Eff_AC"/>
    <s v="Annual"/>
    <n v="20"/>
    <m/>
  </r>
  <r>
    <x v="1"/>
    <x v="0"/>
    <s v="D20v0"/>
    <n v="43468.39604028935"/>
    <x v="1"/>
    <x v="0"/>
    <x v="1"/>
    <x v="13"/>
    <x v="0"/>
    <x v="0"/>
    <n v="3.5"/>
    <n v="1240"/>
    <s v="None"/>
    <n v="157"/>
    <n v="5.8000000000000003E-2"/>
    <n v="0.97199999999999998"/>
    <m/>
    <m/>
    <m/>
    <m/>
    <m/>
    <m/>
    <m/>
    <m/>
    <m/>
    <s v="DEER:Res:HVAC_Eff_AC"/>
    <s v="Annual"/>
    <n v="20"/>
    <m/>
  </r>
  <r>
    <x v="1"/>
    <x v="0"/>
    <s v="D20v0"/>
    <n v="43468.39604028935"/>
    <x v="1"/>
    <x v="0"/>
    <x v="1"/>
    <x v="5"/>
    <x v="1"/>
    <x v="1"/>
    <n v="3.5"/>
    <n v="1240"/>
    <s v="None"/>
    <n v="83.7"/>
    <n v="2.5000000000000001E-2"/>
    <n v="4.13"/>
    <m/>
    <m/>
    <m/>
    <m/>
    <m/>
    <m/>
    <m/>
    <m/>
    <m/>
    <s v="DEER:Res:HVAC_Eff_AC"/>
    <s v="Annual"/>
    <n v="20"/>
    <m/>
  </r>
  <r>
    <x v="1"/>
    <x v="0"/>
    <s v="D20v0"/>
    <n v="43468.39604028935"/>
    <x v="1"/>
    <x v="0"/>
    <x v="1"/>
    <x v="5"/>
    <x v="2"/>
    <x v="1"/>
    <n v="3.5"/>
    <n v="1240"/>
    <s v="None"/>
    <n v="138"/>
    <n v="2.86E-2"/>
    <n v="0"/>
    <m/>
    <m/>
    <m/>
    <m/>
    <m/>
    <m/>
    <m/>
    <m/>
    <m/>
    <s v="DEER:Res:HVAC_Eff_AC"/>
    <s v="Annual"/>
    <n v="20"/>
    <m/>
  </r>
  <r>
    <x v="1"/>
    <x v="0"/>
    <s v="D20v0"/>
    <n v="43468.39604028935"/>
    <x v="1"/>
    <x v="0"/>
    <x v="1"/>
    <x v="5"/>
    <x v="3"/>
    <x v="1"/>
    <n v="3.5"/>
    <n v="1240"/>
    <s v="None"/>
    <n v="2.38"/>
    <n v="0"/>
    <n v="3.66"/>
    <m/>
    <m/>
    <m/>
    <m/>
    <m/>
    <m/>
    <m/>
    <m/>
    <m/>
    <s v="DEER:Res:HVAC_Eff_AC"/>
    <s v="Annual"/>
    <n v="20"/>
    <m/>
  </r>
  <r>
    <x v="1"/>
    <x v="0"/>
    <s v="D20v0"/>
    <n v="43468.39604028935"/>
    <x v="1"/>
    <x v="0"/>
    <x v="1"/>
    <x v="5"/>
    <x v="0"/>
    <x v="0"/>
    <n v="3.5"/>
    <n v="1240"/>
    <s v="None"/>
    <n v="90.4"/>
    <n v="2.5399999999999999E-2"/>
    <n v="3.61"/>
    <m/>
    <m/>
    <m/>
    <m/>
    <m/>
    <m/>
    <m/>
    <m/>
    <m/>
    <s v="DEER:Res:HVAC_Eff_AC"/>
    <s v="Annual"/>
    <n v="20"/>
    <m/>
  </r>
  <r>
    <x v="1"/>
    <x v="0"/>
    <s v="D20v0"/>
    <n v="43468.39604028935"/>
    <x v="1"/>
    <x v="0"/>
    <x v="1"/>
    <x v="6"/>
    <x v="1"/>
    <x v="1"/>
    <n v="3.5"/>
    <n v="1240"/>
    <s v="None"/>
    <n v="118"/>
    <n v="4.1300000000000003E-2"/>
    <n v="1.87"/>
    <m/>
    <m/>
    <m/>
    <m/>
    <m/>
    <m/>
    <m/>
    <m/>
    <m/>
    <s v="DEER:Res:HVAC_Eff_AC"/>
    <s v="Annual"/>
    <n v="20"/>
    <m/>
  </r>
  <r>
    <x v="1"/>
    <x v="0"/>
    <s v="D20v0"/>
    <n v="43468.39604028935"/>
    <x v="1"/>
    <x v="0"/>
    <x v="1"/>
    <x v="6"/>
    <x v="2"/>
    <x v="1"/>
    <n v="3.5"/>
    <n v="1240"/>
    <s v="None"/>
    <n v="136"/>
    <n v="4.6300000000000001E-2"/>
    <n v="0"/>
    <m/>
    <m/>
    <m/>
    <m/>
    <m/>
    <m/>
    <m/>
    <m/>
    <m/>
    <s v="DEER:Res:HVAC_Eff_AC"/>
    <s v="Annual"/>
    <n v="20"/>
    <m/>
  </r>
  <r>
    <x v="1"/>
    <x v="0"/>
    <s v="D20v0"/>
    <n v="43468.39604028935"/>
    <x v="1"/>
    <x v="0"/>
    <x v="1"/>
    <x v="6"/>
    <x v="3"/>
    <x v="1"/>
    <n v="3.5"/>
    <n v="1240"/>
    <s v="None"/>
    <n v="1.08"/>
    <n v="0"/>
    <n v="1.68"/>
    <m/>
    <m/>
    <m/>
    <m/>
    <m/>
    <m/>
    <m/>
    <m/>
    <m/>
    <s v="DEER:Res:HVAC_Eff_AC"/>
    <s v="Annual"/>
    <n v="20"/>
    <m/>
  </r>
  <r>
    <x v="1"/>
    <x v="0"/>
    <s v="D20v0"/>
    <n v="43468.39604028935"/>
    <x v="1"/>
    <x v="0"/>
    <x v="1"/>
    <x v="6"/>
    <x v="0"/>
    <x v="0"/>
    <n v="3.5"/>
    <n v="1240"/>
    <s v="None"/>
    <n v="75.5"/>
    <n v="2.8000000000000001E-2"/>
    <n v="1.65"/>
    <m/>
    <m/>
    <m/>
    <m/>
    <m/>
    <m/>
    <m/>
    <m/>
    <m/>
    <s v="DEER:Res:HVAC_Eff_AC"/>
    <s v="Annual"/>
    <n v="20"/>
    <m/>
  </r>
  <r>
    <x v="1"/>
    <x v="0"/>
    <s v="D20v0"/>
    <n v="43468.39604028935"/>
    <x v="1"/>
    <x v="1"/>
    <x v="1"/>
    <x v="1"/>
    <x v="1"/>
    <x v="1"/>
    <n v="1.04"/>
    <n v="999"/>
    <s v="None"/>
    <n v="0.85699999999999998"/>
    <n v="1.1999999999999999E-3"/>
    <n v="0.58499999999999996"/>
    <m/>
    <m/>
    <m/>
    <m/>
    <m/>
    <m/>
    <m/>
    <m/>
    <m/>
    <s v="DEER:Res:HVAC_Eff_AC"/>
    <s v="Annual"/>
    <n v="20"/>
    <m/>
  </r>
  <r>
    <x v="1"/>
    <x v="0"/>
    <s v="D20v0"/>
    <n v="43468.39604028935"/>
    <x v="1"/>
    <x v="1"/>
    <x v="1"/>
    <x v="1"/>
    <x v="2"/>
    <x v="1"/>
    <n v="1.04"/>
    <n v="999"/>
    <s v="None"/>
    <n v="6.86"/>
    <n v="9.6000000000000002E-4"/>
    <n v="0"/>
    <m/>
    <m/>
    <m/>
    <m/>
    <m/>
    <m/>
    <m/>
    <m/>
    <m/>
    <s v="DEER:Res:HVAC_Eff_AC"/>
    <s v="Annual"/>
    <n v="20"/>
    <m/>
  </r>
  <r>
    <x v="1"/>
    <x v="0"/>
    <s v="D20v0"/>
    <n v="43468.39604028935"/>
    <x v="1"/>
    <x v="1"/>
    <x v="1"/>
    <x v="1"/>
    <x v="3"/>
    <x v="1"/>
    <n v="1.04"/>
    <n v="999"/>
    <s v="None"/>
    <n v="0.52600000000000002"/>
    <n v="0"/>
    <n v="0.56100000000000005"/>
    <m/>
    <m/>
    <m/>
    <m/>
    <m/>
    <m/>
    <m/>
    <m/>
    <m/>
    <s v="DEER:Res:HVAC_Eff_AC"/>
    <s v="Annual"/>
    <n v="20"/>
    <m/>
  </r>
  <r>
    <x v="1"/>
    <x v="0"/>
    <s v="D20v0"/>
    <n v="43468.39604028935"/>
    <x v="1"/>
    <x v="1"/>
    <x v="1"/>
    <x v="1"/>
    <x v="0"/>
    <x v="0"/>
    <n v="1.04"/>
    <n v="999"/>
    <s v="None"/>
    <n v="0.52600000000000002"/>
    <n v="0"/>
    <n v="0.56100000000000005"/>
    <m/>
    <m/>
    <m/>
    <m/>
    <m/>
    <m/>
    <m/>
    <m/>
    <m/>
    <s v="DEER:Res:HVAC_Eff_AC"/>
    <s v="Annual"/>
    <n v="20"/>
    <m/>
  </r>
  <r>
    <x v="1"/>
    <x v="0"/>
    <s v="D20v0"/>
    <n v="43468.39604028935"/>
    <x v="1"/>
    <x v="1"/>
    <x v="1"/>
    <x v="8"/>
    <x v="1"/>
    <x v="1"/>
    <n v="1.28"/>
    <n v="1210"/>
    <s v="None"/>
    <n v="2.37"/>
    <n v="4.9300000000000004E-3"/>
    <n v="0.39100000000000001"/>
    <m/>
    <m/>
    <m/>
    <m/>
    <m/>
    <m/>
    <m/>
    <m/>
    <m/>
    <s v="DEER:Res:HVAC_Eff_AC"/>
    <s v="Annual"/>
    <n v="20"/>
    <m/>
  </r>
  <r>
    <x v="1"/>
    <x v="0"/>
    <s v="D20v0"/>
    <n v="43468.39604028935"/>
    <x v="1"/>
    <x v="1"/>
    <x v="1"/>
    <x v="8"/>
    <x v="2"/>
    <x v="1"/>
    <n v="1.28"/>
    <n v="1210"/>
    <s v="None"/>
    <n v="5.92"/>
    <n v="5.5100000000000001E-3"/>
    <n v="0"/>
    <m/>
    <m/>
    <m/>
    <m/>
    <m/>
    <m/>
    <m/>
    <m/>
    <m/>
    <s v="DEER:Res:HVAC_Eff_AC"/>
    <s v="Annual"/>
    <n v="20"/>
    <m/>
  </r>
  <r>
    <x v="1"/>
    <x v="0"/>
    <s v="D20v0"/>
    <n v="43468.39604028935"/>
    <x v="1"/>
    <x v="1"/>
    <x v="1"/>
    <x v="8"/>
    <x v="3"/>
    <x v="1"/>
    <n v="1.28"/>
    <n v="1210"/>
    <s v="None"/>
    <n v="0.32500000000000001"/>
    <n v="0"/>
    <n v="0.375"/>
    <m/>
    <m/>
    <m/>
    <m/>
    <m/>
    <m/>
    <m/>
    <m/>
    <m/>
    <s v="DEER:Res:HVAC_Eff_AC"/>
    <s v="Annual"/>
    <n v="20"/>
    <m/>
  </r>
  <r>
    <x v="1"/>
    <x v="0"/>
    <s v="D20v0"/>
    <n v="43468.39604028935"/>
    <x v="1"/>
    <x v="1"/>
    <x v="1"/>
    <x v="8"/>
    <x v="0"/>
    <x v="0"/>
    <n v="1.28"/>
    <n v="1210"/>
    <s v="None"/>
    <n v="1.25"/>
    <n v="1.8600000000000001E-3"/>
    <n v="0.36299999999999999"/>
    <m/>
    <m/>
    <m/>
    <m/>
    <m/>
    <m/>
    <m/>
    <m/>
    <m/>
    <s v="DEER:Res:HVAC_Eff_AC"/>
    <s v="Annual"/>
    <n v="20"/>
    <m/>
  </r>
  <r>
    <x v="1"/>
    <x v="0"/>
    <s v="D20v0"/>
    <n v="43468.39604028935"/>
    <x v="1"/>
    <x v="1"/>
    <x v="1"/>
    <x v="9"/>
    <x v="1"/>
    <x v="1"/>
    <n v="1.19"/>
    <n v="1210"/>
    <s v="None"/>
    <n v="4.43"/>
    <n v="4.4299999999999999E-3"/>
    <n v="0.33300000000000002"/>
    <m/>
    <m/>
    <m/>
    <m/>
    <m/>
    <m/>
    <m/>
    <m/>
    <m/>
    <s v="DEER:Res:HVAC_Eff_AC"/>
    <s v="Annual"/>
    <n v="20"/>
    <m/>
  </r>
  <r>
    <x v="1"/>
    <x v="0"/>
    <s v="D20v0"/>
    <n v="43468.39604028935"/>
    <x v="1"/>
    <x v="1"/>
    <x v="1"/>
    <x v="9"/>
    <x v="2"/>
    <x v="1"/>
    <n v="1.19"/>
    <n v="1210"/>
    <s v="None"/>
    <n v="7.16"/>
    <n v="4.47E-3"/>
    <n v="0"/>
    <m/>
    <m/>
    <m/>
    <m/>
    <m/>
    <m/>
    <m/>
    <m/>
    <m/>
    <s v="DEER:Res:HVAC_Eff_AC"/>
    <s v="Annual"/>
    <n v="20"/>
    <m/>
  </r>
  <r>
    <x v="1"/>
    <x v="0"/>
    <s v="D20v0"/>
    <n v="43468.39604028935"/>
    <x v="1"/>
    <x v="1"/>
    <x v="1"/>
    <x v="9"/>
    <x v="3"/>
    <x v="1"/>
    <n v="1.19"/>
    <n v="1210"/>
    <s v="None"/>
    <n v="0.28799999999999998"/>
    <n v="0"/>
    <n v="0.32100000000000001"/>
    <m/>
    <m/>
    <m/>
    <m/>
    <m/>
    <m/>
    <m/>
    <m/>
    <m/>
    <s v="DEER:Res:HVAC_Eff_AC"/>
    <s v="Annual"/>
    <n v="20"/>
    <m/>
  </r>
  <r>
    <x v="1"/>
    <x v="0"/>
    <s v="D20v0"/>
    <n v="43468.39604028935"/>
    <x v="1"/>
    <x v="1"/>
    <x v="1"/>
    <x v="9"/>
    <x v="0"/>
    <x v="0"/>
    <n v="1.19"/>
    <n v="1210"/>
    <s v="None"/>
    <n v="2.76"/>
    <n v="2.4499999999999999E-3"/>
    <n v="0.30399999999999999"/>
    <m/>
    <m/>
    <m/>
    <m/>
    <m/>
    <m/>
    <m/>
    <m/>
    <m/>
    <s v="DEER:Res:HVAC_Eff_AC"/>
    <s v="Annual"/>
    <n v="20"/>
    <m/>
  </r>
  <r>
    <x v="1"/>
    <x v="0"/>
    <s v="D20v0"/>
    <n v="43468.39604028935"/>
    <x v="1"/>
    <x v="1"/>
    <x v="1"/>
    <x v="10"/>
    <x v="1"/>
    <x v="1"/>
    <n v="1"/>
    <n v="1130"/>
    <s v="None"/>
    <n v="5.35"/>
    <n v="6.96E-3"/>
    <n v="0.54100000000000004"/>
    <m/>
    <m/>
    <m/>
    <m/>
    <m/>
    <m/>
    <m/>
    <m/>
    <m/>
    <s v="DEER:Res:HVAC_Eff_AC"/>
    <s v="Annual"/>
    <n v="20"/>
    <m/>
  </r>
  <r>
    <x v="1"/>
    <x v="0"/>
    <s v="D20v0"/>
    <n v="43468.39604028935"/>
    <x v="1"/>
    <x v="1"/>
    <x v="1"/>
    <x v="10"/>
    <x v="2"/>
    <x v="1"/>
    <n v="1"/>
    <n v="1130"/>
    <s v="None"/>
    <n v="9.61"/>
    <n v="6.6499999999999997E-3"/>
    <n v="0"/>
    <m/>
    <m/>
    <m/>
    <m/>
    <m/>
    <m/>
    <m/>
    <m/>
    <m/>
    <s v="DEER:Res:HVAC_Eff_AC"/>
    <s v="Annual"/>
    <n v="20"/>
    <m/>
  </r>
  <r>
    <x v="1"/>
    <x v="0"/>
    <s v="D20v0"/>
    <n v="43468.39604028935"/>
    <x v="1"/>
    <x v="1"/>
    <x v="1"/>
    <x v="10"/>
    <x v="3"/>
    <x v="1"/>
    <n v="1"/>
    <n v="1130"/>
    <s v="None"/>
    <n v="0.495"/>
    <n v="0"/>
    <n v="0.51200000000000001"/>
    <m/>
    <m/>
    <m/>
    <m/>
    <m/>
    <m/>
    <m/>
    <m/>
    <m/>
    <s v="DEER:Res:HVAC_Eff_AC"/>
    <s v="Annual"/>
    <n v="20"/>
    <m/>
  </r>
  <r>
    <x v="1"/>
    <x v="0"/>
    <s v="D20v0"/>
    <n v="43468.39604028935"/>
    <x v="1"/>
    <x v="1"/>
    <x v="1"/>
    <x v="10"/>
    <x v="0"/>
    <x v="0"/>
    <n v="1"/>
    <n v="1130"/>
    <s v="None"/>
    <n v="4.8099999999999996"/>
    <n v="5.5300000000000002E-3"/>
    <n v="0.48099999999999998"/>
    <m/>
    <m/>
    <m/>
    <m/>
    <m/>
    <m/>
    <m/>
    <m/>
    <m/>
    <s v="DEER:Res:HVAC_Eff_AC"/>
    <s v="Annual"/>
    <n v="20"/>
    <m/>
  </r>
  <r>
    <x v="1"/>
    <x v="0"/>
    <s v="D20v0"/>
    <n v="43468.39604028935"/>
    <x v="1"/>
    <x v="1"/>
    <x v="1"/>
    <x v="11"/>
    <x v="1"/>
    <x v="1"/>
    <n v="1"/>
    <n v="1070"/>
    <s v="None"/>
    <n v="4.58"/>
    <n v="7.0000000000000001E-3"/>
    <n v="0.35399999999999998"/>
    <m/>
    <m/>
    <m/>
    <m/>
    <m/>
    <m/>
    <m/>
    <m/>
    <m/>
    <s v="DEER:Res:HVAC_Eff_AC"/>
    <s v="Annual"/>
    <n v="20"/>
    <m/>
  </r>
  <r>
    <x v="1"/>
    <x v="0"/>
    <s v="D20v0"/>
    <n v="43468.39604028935"/>
    <x v="1"/>
    <x v="1"/>
    <x v="1"/>
    <x v="11"/>
    <x v="2"/>
    <x v="1"/>
    <n v="1"/>
    <n v="1070"/>
    <s v="None"/>
    <n v="7.73"/>
    <n v="7.0800000000000004E-3"/>
    <n v="0"/>
    <m/>
    <m/>
    <m/>
    <m/>
    <m/>
    <m/>
    <m/>
    <m/>
    <m/>
    <s v="DEER:Res:HVAC_Eff_AC"/>
    <s v="Annual"/>
    <n v="20"/>
    <m/>
  </r>
  <r>
    <x v="1"/>
    <x v="0"/>
    <s v="D20v0"/>
    <n v="43468.39604028935"/>
    <x v="1"/>
    <x v="1"/>
    <x v="1"/>
    <x v="11"/>
    <x v="3"/>
    <x v="1"/>
    <n v="1"/>
    <n v="1070"/>
    <s v="None"/>
    <n v="0.32800000000000001"/>
    <n v="0"/>
    <n v="0.33800000000000002"/>
    <m/>
    <m/>
    <m/>
    <m/>
    <m/>
    <m/>
    <m/>
    <m/>
    <m/>
    <s v="DEER:Res:HVAC_Eff_AC"/>
    <s v="Annual"/>
    <n v="20"/>
    <m/>
  </r>
  <r>
    <x v="1"/>
    <x v="0"/>
    <s v="D20v0"/>
    <n v="43468.39604028935"/>
    <x v="1"/>
    <x v="1"/>
    <x v="1"/>
    <x v="11"/>
    <x v="0"/>
    <x v="0"/>
    <n v="1"/>
    <n v="1070"/>
    <s v="None"/>
    <n v="4.57"/>
    <n v="6.4000000000000003E-3"/>
    <n v="0.312"/>
    <m/>
    <m/>
    <m/>
    <m/>
    <m/>
    <m/>
    <m/>
    <m/>
    <m/>
    <s v="DEER:Res:HVAC_Eff_AC"/>
    <s v="Annual"/>
    <n v="20"/>
    <m/>
  </r>
  <r>
    <x v="1"/>
    <x v="0"/>
    <s v="D20v0"/>
    <n v="43468.39604028935"/>
    <x v="1"/>
    <x v="1"/>
    <x v="1"/>
    <x v="4"/>
    <x v="1"/>
    <x v="1"/>
    <n v="1"/>
    <n v="1070"/>
    <s v="None"/>
    <n v="10.3"/>
    <n v="8.2100000000000003E-3"/>
    <n v="0.76400000000000001"/>
    <m/>
    <m/>
    <m/>
    <m/>
    <m/>
    <m/>
    <m/>
    <m/>
    <m/>
    <s v="DEER:Res:HVAC_Eff_AC"/>
    <s v="Annual"/>
    <n v="20"/>
    <m/>
  </r>
  <r>
    <x v="1"/>
    <x v="0"/>
    <s v="D20v0"/>
    <n v="43468.39604028935"/>
    <x v="1"/>
    <x v="1"/>
    <x v="1"/>
    <x v="4"/>
    <x v="2"/>
    <x v="1"/>
    <n v="1"/>
    <n v="1070"/>
    <s v="None"/>
    <n v="17.899999999999999"/>
    <n v="8.9599999999999992E-3"/>
    <n v="0"/>
    <m/>
    <m/>
    <m/>
    <m/>
    <m/>
    <m/>
    <m/>
    <m/>
    <m/>
    <s v="DEER:Res:HVAC_Eff_AC"/>
    <s v="Annual"/>
    <n v="20"/>
    <m/>
  </r>
  <r>
    <x v="1"/>
    <x v="0"/>
    <s v="D20v0"/>
    <n v="43468.39604028935"/>
    <x v="1"/>
    <x v="1"/>
    <x v="1"/>
    <x v="4"/>
    <x v="3"/>
    <x v="1"/>
    <n v="1"/>
    <n v="1070"/>
    <s v="None"/>
    <n v="0.69699999999999995"/>
    <n v="0"/>
    <n v="0.72499999999999998"/>
    <m/>
    <m/>
    <m/>
    <m/>
    <m/>
    <m/>
    <m/>
    <m/>
    <m/>
    <s v="DEER:Res:HVAC_Eff_AC"/>
    <s v="Annual"/>
    <n v="20"/>
    <m/>
  </r>
  <r>
    <x v="1"/>
    <x v="0"/>
    <s v="D20v0"/>
    <n v="43468.39604028935"/>
    <x v="1"/>
    <x v="1"/>
    <x v="1"/>
    <x v="4"/>
    <x v="0"/>
    <x v="0"/>
    <n v="1"/>
    <n v="1070"/>
    <s v="None"/>
    <n v="10.4"/>
    <n v="7.6E-3"/>
    <n v="0.67300000000000004"/>
    <m/>
    <m/>
    <m/>
    <m/>
    <m/>
    <m/>
    <m/>
    <m/>
    <m/>
    <s v="DEER:Res:HVAC_Eff_AC"/>
    <s v="Annual"/>
    <n v="20"/>
    <m/>
  </r>
  <r>
    <x v="1"/>
    <x v="0"/>
    <s v="D20v0"/>
    <n v="43468.39604028935"/>
    <x v="1"/>
    <x v="1"/>
    <x v="1"/>
    <x v="12"/>
    <x v="1"/>
    <x v="1"/>
    <n v="1.07"/>
    <n v="1090"/>
    <s v="None"/>
    <n v="16"/>
    <n v="9.5899999999999996E-3"/>
    <n v="1.08"/>
    <m/>
    <m/>
    <m/>
    <m/>
    <m/>
    <m/>
    <m/>
    <m/>
    <m/>
    <s v="DEER:Res:HVAC_Eff_AC"/>
    <s v="Annual"/>
    <n v="20"/>
    <m/>
  </r>
  <r>
    <x v="1"/>
    <x v="0"/>
    <s v="D20v0"/>
    <n v="43468.39604028935"/>
    <x v="1"/>
    <x v="1"/>
    <x v="1"/>
    <x v="12"/>
    <x v="2"/>
    <x v="1"/>
    <n v="1.07"/>
    <n v="1090"/>
    <s v="None"/>
    <n v="29"/>
    <n v="1.01E-2"/>
    <n v="0"/>
    <m/>
    <m/>
    <m/>
    <m/>
    <m/>
    <m/>
    <m/>
    <m/>
    <m/>
    <s v="DEER:Res:HVAC_Eff_AC"/>
    <s v="Annual"/>
    <n v="20"/>
    <m/>
  </r>
  <r>
    <x v="1"/>
    <x v="0"/>
    <s v="D20v0"/>
    <n v="43468.39604028935"/>
    <x v="1"/>
    <x v="1"/>
    <x v="1"/>
    <x v="12"/>
    <x v="3"/>
    <x v="1"/>
    <n v="1.07"/>
    <n v="1090"/>
    <s v="None"/>
    <n v="0.95799999999999996"/>
    <n v="0"/>
    <n v="1.04"/>
    <m/>
    <m/>
    <m/>
    <m/>
    <m/>
    <m/>
    <m/>
    <m/>
    <m/>
    <s v="DEER:Res:HVAC_Eff_AC"/>
    <s v="Annual"/>
    <n v="20"/>
    <m/>
  </r>
  <r>
    <x v="1"/>
    <x v="0"/>
    <s v="D20v0"/>
    <n v="43468.39604028935"/>
    <x v="1"/>
    <x v="1"/>
    <x v="1"/>
    <x v="12"/>
    <x v="0"/>
    <x v="0"/>
    <n v="1.07"/>
    <n v="1090"/>
    <s v="None"/>
    <n v="17.600000000000001"/>
    <n v="9.6500000000000006E-3"/>
    <n v="0.94699999999999995"/>
    <m/>
    <m/>
    <m/>
    <m/>
    <m/>
    <m/>
    <m/>
    <m/>
    <m/>
    <s v="DEER:Res:HVAC_Eff_AC"/>
    <s v="Annual"/>
    <n v="20"/>
    <m/>
  </r>
  <r>
    <x v="1"/>
    <x v="0"/>
    <s v="D20v0"/>
    <n v="43468.39604028935"/>
    <x v="1"/>
    <x v="1"/>
    <x v="1"/>
    <x v="13"/>
    <x v="1"/>
    <x v="1"/>
    <n v="1.1599999999999999"/>
    <n v="1090"/>
    <s v="None"/>
    <n v="15.5"/>
    <n v="8.8599999999999998E-3"/>
    <n v="0.32300000000000001"/>
    <m/>
    <m/>
    <m/>
    <m/>
    <m/>
    <m/>
    <m/>
    <m/>
    <m/>
    <s v="DEER:Res:HVAC_Eff_AC"/>
    <s v="Annual"/>
    <n v="20"/>
    <m/>
  </r>
  <r>
    <x v="1"/>
    <x v="0"/>
    <s v="D20v0"/>
    <n v="43468.39604028935"/>
    <x v="1"/>
    <x v="1"/>
    <x v="1"/>
    <x v="13"/>
    <x v="2"/>
    <x v="1"/>
    <n v="1.1599999999999999"/>
    <n v="1090"/>
    <s v="None"/>
    <n v="18.600000000000001"/>
    <n v="9.0699999999999999E-3"/>
    <n v="0"/>
    <m/>
    <m/>
    <m/>
    <m/>
    <m/>
    <m/>
    <m/>
    <m/>
    <m/>
    <s v="DEER:Res:HVAC_Eff_AC"/>
    <s v="Annual"/>
    <n v="20"/>
    <m/>
  </r>
  <r>
    <x v="1"/>
    <x v="0"/>
    <s v="D20v0"/>
    <n v="43468.39604028935"/>
    <x v="1"/>
    <x v="1"/>
    <x v="1"/>
    <x v="13"/>
    <x v="3"/>
    <x v="1"/>
    <n v="1.1599999999999999"/>
    <n v="1090"/>
    <s v="None"/>
    <n v="0.28100000000000003"/>
    <n v="0"/>
    <n v="0.31"/>
    <m/>
    <m/>
    <m/>
    <m/>
    <m/>
    <m/>
    <m/>
    <m/>
    <m/>
    <s v="DEER:Res:HVAC_Eff_AC"/>
    <s v="Annual"/>
    <n v="20"/>
    <m/>
  </r>
  <r>
    <x v="1"/>
    <x v="0"/>
    <s v="D20v0"/>
    <n v="43468.39604028935"/>
    <x v="1"/>
    <x v="1"/>
    <x v="1"/>
    <x v="13"/>
    <x v="0"/>
    <x v="0"/>
    <n v="1.1599999999999999"/>
    <n v="1090"/>
    <s v="None"/>
    <n v="15.7"/>
    <n v="8.8000000000000005E-3"/>
    <n v="0.28299999999999997"/>
    <m/>
    <m/>
    <m/>
    <m/>
    <m/>
    <m/>
    <m/>
    <m/>
    <m/>
    <s v="DEER:Res:HVAC_Eff_AC"/>
    <s v="Annual"/>
    <n v="20"/>
    <m/>
  </r>
  <r>
    <x v="1"/>
    <x v="0"/>
    <s v="D20v0"/>
    <n v="43468.39604028935"/>
    <x v="1"/>
    <x v="1"/>
    <x v="1"/>
    <x v="5"/>
    <x v="1"/>
    <x v="1"/>
    <n v="1"/>
    <n v="999"/>
    <s v="None"/>
    <n v="8.15"/>
    <n v="7.4999999999999997E-3"/>
    <n v="1.9"/>
    <m/>
    <m/>
    <m/>
    <m/>
    <m/>
    <m/>
    <m/>
    <m/>
    <m/>
    <s v="DEER:Res:HVAC_Eff_AC"/>
    <s v="Annual"/>
    <n v="20"/>
    <m/>
  </r>
  <r>
    <x v="1"/>
    <x v="0"/>
    <s v="D20v0"/>
    <n v="43468.39604028935"/>
    <x v="1"/>
    <x v="1"/>
    <x v="1"/>
    <x v="5"/>
    <x v="2"/>
    <x v="1"/>
    <n v="1"/>
    <n v="999"/>
    <s v="None"/>
    <n v="36.799999999999997"/>
    <n v="8.5000000000000006E-3"/>
    <n v="0"/>
    <m/>
    <m/>
    <m/>
    <m/>
    <m/>
    <m/>
    <m/>
    <m/>
    <m/>
    <s v="DEER:Res:HVAC_Eff_AC"/>
    <s v="Annual"/>
    <n v="20"/>
    <m/>
  </r>
  <r>
    <x v="1"/>
    <x v="0"/>
    <s v="D20v0"/>
    <n v="43468.39604028935"/>
    <x v="1"/>
    <x v="1"/>
    <x v="1"/>
    <x v="5"/>
    <x v="3"/>
    <x v="1"/>
    <n v="1"/>
    <n v="999"/>
    <s v="None"/>
    <n v="1.71"/>
    <n v="0"/>
    <n v="1.81"/>
    <m/>
    <m/>
    <m/>
    <m/>
    <m/>
    <m/>
    <m/>
    <m/>
    <m/>
    <s v="DEER:Res:HVAC_Eff_AC"/>
    <s v="Annual"/>
    <n v="20"/>
    <m/>
  </r>
  <r>
    <x v="1"/>
    <x v="0"/>
    <s v="D20v0"/>
    <n v="43468.39604028935"/>
    <x v="1"/>
    <x v="1"/>
    <x v="1"/>
    <x v="5"/>
    <x v="0"/>
    <x v="0"/>
    <n v="1"/>
    <n v="999"/>
    <s v="None"/>
    <n v="9.4700000000000006"/>
    <n v="5.8999999999999999E-3"/>
    <n v="1.7"/>
    <m/>
    <m/>
    <m/>
    <m/>
    <m/>
    <m/>
    <m/>
    <m/>
    <m/>
    <s v="DEER:Res:HVAC_Eff_AC"/>
    <s v="Annual"/>
    <n v="20"/>
    <m/>
  </r>
  <r>
    <x v="1"/>
    <x v="0"/>
    <s v="D20v0"/>
    <n v="43468.39604028935"/>
    <x v="1"/>
    <x v="1"/>
    <x v="1"/>
    <x v="6"/>
    <x v="1"/>
    <x v="1"/>
    <n v="1.1499999999999999"/>
    <n v="1180"/>
    <s v="None"/>
    <n v="4.12"/>
    <n v="5.4299999999999999E-3"/>
    <n v="0.41899999999999998"/>
    <m/>
    <m/>
    <m/>
    <m/>
    <m/>
    <m/>
    <m/>
    <m/>
    <m/>
    <s v="DEER:Res:HVAC_Eff_AC"/>
    <s v="Annual"/>
    <n v="20"/>
    <m/>
  </r>
  <r>
    <x v="1"/>
    <x v="0"/>
    <s v="D20v0"/>
    <n v="43468.39604028935"/>
    <x v="1"/>
    <x v="1"/>
    <x v="1"/>
    <x v="6"/>
    <x v="2"/>
    <x v="1"/>
    <n v="1.1499999999999999"/>
    <n v="1180"/>
    <s v="None"/>
    <n v="7.61"/>
    <n v="5.5300000000000002E-3"/>
    <n v="0"/>
    <m/>
    <m/>
    <m/>
    <m/>
    <m/>
    <m/>
    <m/>
    <m/>
    <m/>
    <s v="DEER:Res:HVAC_Eff_AC"/>
    <s v="Annual"/>
    <n v="20"/>
    <m/>
  </r>
  <r>
    <x v="1"/>
    <x v="0"/>
    <s v="D20v0"/>
    <n v="43468.39604028935"/>
    <x v="1"/>
    <x v="1"/>
    <x v="1"/>
    <x v="6"/>
    <x v="3"/>
    <x v="1"/>
    <n v="1.1499999999999999"/>
    <n v="1180"/>
    <s v="None"/>
    <n v="0.36699999999999999"/>
    <n v="0"/>
    <n v="0.4"/>
    <m/>
    <m/>
    <m/>
    <m/>
    <m/>
    <m/>
    <m/>
    <m/>
    <m/>
    <s v="DEER:Res:HVAC_Eff_AC"/>
    <s v="Annual"/>
    <n v="20"/>
    <m/>
  </r>
  <r>
    <x v="1"/>
    <x v="0"/>
    <s v="D20v0"/>
    <n v="43468.39604028935"/>
    <x v="1"/>
    <x v="1"/>
    <x v="1"/>
    <x v="6"/>
    <x v="0"/>
    <x v="0"/>
    <n v="1.1499999999999999"/>
    <n v="1180"/>
    <s v="None"/>
    <n v="3"/>
    <n v="3.31E-3"/>
    <n v="0.38"/>
    <m/>
    <m/>
    <m/>
    <m/>
    <m/>
    <m/>
    <m/>
    <m/>
    <m/>
    <s v="DEER:Res:HVAC_Eff_AC"/>
    <s v="Annual"/>
    <n v="20"/>
    <m/>
  </r>
  <r>
    <x v="1"/>
    <x v="0"/>
    <s v="D20v0"/>
    <n v="43468.39604028935"/>
    <x v="1"/>
    <x v="2"/>
    <x v="1"/>
    <x v="1"/>
    <x v="1"/>
    <x v="1"/>
    <n v="3.5"/>
    <n v="2260"/>
    <s v="None"/>
    <n v="4.4000000000000004"/>
    <n v="0.01"/>
    <n v="3.63"/>
    <m/>
    <m/>
    <m/>
    <m/>
    <m/>
    <m/>
    <m/>
    <m/>
    <m/>
    <s v="DEER:Res:HVAC_Eff_AC"/>
    <s v="Annual"/>
    <n v="20"/>
    <m/>
  </r>
  <r>
    <x v="1"/>
    <x v="0"/>
    <s v="D20v0"/>
    <n v="43468.39604028935"/>
    <x v="1"/>
    <x v="2"/>
    <x v="1"/>
    <x v="1"/>
    <x v="2"/>
    <x v="1"/>
    <n v="3.5"/>
    <n v="2260"/>
    <s v="None"/>
    <n v="37"/>
    <n v="8.9999999999999993E-3"/>
    <n v="0"/>
    <m/>
    <m/>
    <m/>
    <m/>
    <m/>
    <m/>
    <m/>
    <m/>
    <m/>
    <s v="DEER:Res:HVAC_Eff_AC"/>
    <s v="Annual"/>
    <n v="20"/>
    <m/>
  </r>
  <r>
    <x v="1"/>
    <x v="0"/>
    <s v="D20v0"/>
    <n v="43468.39604028935"/>
    <x v="1"/>
    <x v="2"/>
    <x v="1"/>
    <x v="1"/>
    <x v="3"/>
    <x v="1"/>
    <n v="3.5"/>
    <n v="2260"/>
    <s v="None"/>
    <n v="2.2000000000000002"/>
    <n v="0"/>
    <n v="3.53"/>
    <m/>
    <m/>
    <m/>
    <m/>
    <m/>
    <m/>
    <m/>
    <m/>
    <m/>
    <s v="DEER:Res:HVAC_Eff_AC"/>
    <s v="Annual"/>
    <n v="20"/>
    <m/>
  </r>
  <r>
    <x v="1"/>
    <x v="0"/>
    <s v="D20v0"/>
    <n v="43468.39604028935"/>
    <x v="1"/>
    <x v="2"/>
    <x v="1"/>
    <x v="1"/>
    <x v="0"/>
    <x v="0"/>
    <n v="3.5"/>
    <n v="2260"/>
    <s v="None"/>
    <n v="4.2"/>
    <n v="4.0000000000000001E-3"/>
    <n v="3.49"/>
    <m/>
    <m/>
    <m/>
    <m/>
    <m/>
    <m/>
    <m/>
    <m/>
    <m/>
    <s v="DEER:Res:HVAC_Eff_AC"/>
    <s v="Annual"/>
    <n v="20"/>
    <m/>
  </r>
  <r>
    <x v="1"/>
    <x v="0"/>
    <s v="D20v0"/>
    <n v="43468.39604028935"/>
    <x v="1"/>
    <x v="2"/>
    <x v="1"/>
    <x v="8"/>
    <x v="1"/>
    <x v="1"/>
    <n v="3"/>
    <n v="1800"/>
    <s v="None"/>
    <n v="22.6"/>
    <n v="1.7999999999999999E-2"/>
    <n v="1.1000000000000001"/>
    <m/>
    <m/>
    <m/>
    <m/>
    <m/>
    <m/>
    <m/>
    <m/>
    <m/>
    <s v="DEER:Res:HVAC_Eff_AC"/>
    <s v="Annual"/>
    <n v="20"/>
    <m/>
  </r>
  <r>
    <x v="1"/>
    <x v="0"/>
    <s v="D20v0"/>
    <n v="43468.39604028935"/>
    <x v="1"/>
    <x v="2"/>
    <x v="1"/>
    <x v="8"/>
    <x v="2"/>
    <x v="1"/>
    <n v="3"/>
    <n v="1800"/>
    <s v="None"/>
    <n v="32.700000000000003"/>
    <n v="0.02"/>
    <n v="0"/>
    <m/>
    <m/>
    <m/>
    <m/>
    <m/>
    <m/>
    <m/>
    <m/>
    <m/>
    <s v="DEER:Res:HVAC_Eff_AC"/>
    <s v="Annual"/>
    <n v="20"/>
    <m/>
  </r>
  <r>
    <x v="1"/>
    <x v="0"/>
    <s v="D20v0"/>
    <n v="43468.39604028935"/>
    <x v="1"/>
    <x v="2"/>
    <x v="1"/>
    <x v="8"/>
    <x v="3"/>
    <x v="1"/>
    <n v="3"/>
    <n v="1800"/>
    <s v="None"/>
    <n v="0.7"/>
    <n v="0"/>
    <n v="1.05"/>
    <m/>
    <m/>
    <m/>
    <m/>
    <m/>
    <m/>
    <m/>
    <m/>
    <m/>
    <s v="DEER:Res:HVAC_Eff_AC"/>
    <s v="Annual"/>
    <n v="20"/>
    <m/>
  </r>
  <r>
    <x v="1"/>
    <x v="0"/>
    <s v="D20v0"/>
    <n v="43468.39604028935"/>
    <x v="1"/>
    <x v="2"/>
    <x v="1"/>
    <x v="8"/>
    <x v="0"/>
    <x v="0"/>
    <n v="3"/>
    <n v="1800"/>
    <s v="None"/>
    <n v="7.5"/>
    <n v="6.0000000000000001E-3"/>
    <n v="1.03"/>
    <m/>
    <m/>
    <m/>
    <m/>
    <m/>
    <m/>
    <m/>
    <m/>
    <m/>
    <s v="DEER:Res:HVAC_Eff_AC"/>
    <s v="Annual"/>
    <n v="20"/>
    <m/>
  </r>
  <r>
    <x v="1"/>
    <x v="0"/>
    <s v="D20v0"/>
    <n v="43468.39604028935"/>
    <x v="1"/>
    <x v="2"/>
    <x v="1"/>
    <x v="9"/>
    <x v="1"/>
    <x v="1"/>
    <n v="2.5"/>
    <n v="1730"/>
    <s v="None"/>
    <n v="18.100000000000001"/>
    <n v="1.4999999999999999E-2"/>
    <n v="0.75"/>
    <m/>
    <m/>
    <m/>
    <m/>
    <m/>
    <m/>
    <m/>
    <m/>
    <m/>
    <s v="DEER:Res:HVAC_Eff_AC"/>
    <s v="Annual"/>
    <n v="20"/>
    <m/>
  </r>
  <r>
    <x v="1"/>
    <x v="0"/>
    <s v="D20v0"/>
    <n v="43468.39604028935"/>
    <x v="1"/>
    <x v="2"/>
    <x v="1"/>
    <x v="9"/>
    <x v="2"/>
    <x v="1"/>
    <n v="2.5"/>
    <n v="1730"/>
    <s v="None"/>
    <n v="24.6"/>
    <n v="1.6E-2"/>
    <n v="0"/>
    <m/>
    <m/>
    <m/>
    <m/>
    <m/>
    <m/>
    <m/>
    <m/>
    <m/>
    <s v="DEER:Res:HVAC_Eff_AC"/>
    <s v="Annual"/>
    <n v="20"/>
    <m/>
  </r>
  <r>
    <x v="1"/>
    <x v="0"/>
    <s v="D20v0"/>
    <n v="43468.39604028935"/>
    <x v="1"/>
    <x v="2"/>
    <x v="1"/>
    <x v="9"/>
    <x v="3"/>
    <x v="1"/>
    <n v="2.5"/>
    <n v="1730"/>
    <s v="None"/>
    <n v="0.5"/>
    <n v="0"/>
    <n v="0.72"/>
    <m/>
    <m/>
    <m/>
    <m/>
    <m/>
    <m/>
    <m/>
    <m/>
    <m/>
    <s v="DEER:Res:HVAC_Eff_AC"/>
    <s v="Annual"/>
    <n v="20"/>
    <m/>
  </r>
  <r>
    <x v="1"/>
    <x v="0"/>
    <s v="D20v0"/>
    <n v="43468.39604028935"/>
    <x v="1"/>
    <x v="2"/>
    <x v="1"/>
    <x v="9"/>
    <x v="0"/>
    <x v="0"/>
    <n v="2.5"/>
    <n v="1730"/>
    <s v="None"/>
    <n v="12.2"/>
    <n v="8.9999999999999993E-3"/>
    <n v="0.7"/>
    <m/>
    <m/>
    <m/>
    <m/>
    <m/>
    <m/>
    <m/>
    <m/>
    <m/>
    <s v="DEER:Res:HVAC_Eff_AC"/>
    <s v="Annual"/>
    <n v="20"/>
    <m/>
  </r>
  <r>
    <x v="1"/>
    <x v="0"/>
    <s v="D20v0"/>
    <n v="43468.39604028935"/>
    <x v="1"/>
    <x v="2"/>
    <x v="1"/>
    <x v="10"/>
    <x v="1"/>
    <x v="1"/>
    <n v="2.4"/>
    <n v="1740"/>
    <s v="None"/>
    <n v="24.6"/>
    <n v="2.5999999999999999E-2"/>
    <n v="1.46"/>
    <m/>
    <m/>
    <m/>
    <m/>
    <m/>
    <m/>
    <m/>
    <m/>
    <m/>
    <s v="DEER:Res:HVAC_Eff_AC"/>
    <s v="Annual"/>
    <n v="20"/>
    <m/>
  </r>
  <r>
    <x v="1"/>
    <x v="0"/>
    <s v="D20v0"/>
    <n v="43468.39604028935"/>
    <x v="1"/>
    <x v="2"/>
    <x v="1"/>
    <x v="10"/>
    <x v="2"/>
    <x v="1"/>
    <n v="2.4"/>
    <n v="1740"/>
    <s v="None"/>
    <n v="36.9"/>
    <n v="2.7E-2"/>
    <n v="0"/>
    <m/>
    <m/>
    <m/>
    <m/>
    <m/>
    <m/>
    <m/>
    <m/>
    <m/>
    <s v="DEER:Res:HVAC_Eff_AC"/>
    <s v="Annual"/>
    <n v="20"/>
    <m/>
  </r>
  <r>
    <x v="1"/>
    <x v="0"/>
    <s v="D20v0"/>
    <n v="43468.39604028935"/>
    <x v="1"/>
    <x v="2"/>
    <x v="1"/>
    <x v="10"/>
    <x v="3"/>
    <x v="1"/>
    <n v="2.4"/>
    <n v="1740"/>
    <s v="None"/>
    <n v="1"/>
    <n v="0"/>
    <n v="1.4"/>
    <m/>
    <m/>
    <m/>
    <m/>
    <m/>
    <m/>
    <m/>
    <m/>
    <m/>
    <s v="DEER:Res:HVAC_Eff_AC"/>
    <s v="Annual"/>
    <n v="20"/>
    <m/>
  </r>
  <r>
    <x v="1"/>
    <x v="0"/>
    <s v="D20v0"/>
    <n v="43468.39604028935"/>
    <x v="1"/>
    <x v="2"/>
    <x v="1"/>
    <x v="10"/>
    <x v="0"/>
    <x v="0"/>
    <n v="2.4"/>
    <n v="1740"/>
    <s v="None"/>
    <n v="21.2"/>
    <n v="2.1000000000000001E-2"/>
    <n v="1.35"/>
    <m/>
    <m/>
    <m/>
    <m/>
    <m/>
    <m/>
    <m/>
    <m/>
    <m/>
    <s v="DEER:Res:HVAC_Eff_AC"/>
    <s v="Annual"/>
    <n v="20"/>
    <m/>
  </r>
  <r>
    <x v="1"/>
    <x v="0"/>
    <s v="D20v0"/>
    <n v="43468.39604028935"/>
    <x v="1"/>
    <x v="2"/>
    <x v="1"/>
    <x v="11"/>
    <x v="1"/>
    <x v="1"/>
    <n v="2.5"/>
    <n v="1930"/>
    <s v="None"/>
    <n v="30.8"/>
    <n v="4.1000000000000002E-2"/>
    <n v="3.31"/>
    <m/>
    <m/>
    <m/>
    <m/>
    <m/>
    <m/>
    <m/>
    <m/>
    <m/>
    <s v="DEER:Res:HVAC_Eff_AC"/>
    <s v="Annual"/>
    <n v="20"/>
    <m/>
  </r>
  <r>
    <x v="1"/>
    <x v="0"/>
    <s v="D20v0"/>
    <n v="43468.39604028935"/>
    <x v="1"/>
    <x v="2"/>
    <x v="1"/>
    <x v="11"/>
    <x v="2"/>
    <x v="1"/>
    <n v="2.5"/>
    <n v="1930"/>
    <s v="None"/>
    <n v="65.2"/>
    <n v="4.1000000000000002E-2"/>
    <n v="0"/>
    <m/>
    <m/>
    <m/>
    <m/>
    <m/>
    <m/>
    <m/>
    <m/>
    <m/>
    <s v="DEER:Res:HVAC_Eff_AC"/>
    <s v="Annual"/>
    <n v="20"/>
    <m/>
  </r>
  <r>
    <x v="1"/>
    <x v="0"/>
    <s v="D20v0"/>
    <n v="43468.39604028935"/>
    <x v="1"/>
    <x v="2"/>
    <x v="1"/>
    <x v="11"/>
    <x v="3"/>
    <x v="1"/>
    <n v="2.5"/>
    <n v="1930"/>
    <s v="None"/>
    <n v="2.2000000000000002"/>
    <n v="0"/>
    <n v="3.23"/>
    <m/>
    <m/>
    <m/>
    <m/>
    <m/>
    <m/>
    <m/>
    <m/>
    <m/>
    <s v="DEER:Res:HVAC_Eff_AC"/>
    <s v="Annual"/>
    <n v="20"/>
    <m/>
  </r>
  <r>
    <x v="1"/>
    <x v="0"/>
    <s v="D20v0"/>
    <n v="43468.39604028935"/>
    <x v="1"/>
    <x v="2"/>
    <x v="1"/>
    <x v="11"/>
    <x v="0"/>
    <x v="0"/>
    <n v="2.5"/>
    <n v="1930"/>
    <s v="None"/>
    <n v="31.2"/>
    <n v="3.9E-2"/>
    <n v="3.14"/>
    <m/>
    <m/>
    <m/>
    <m/>
    <m/>
    <m/>
    <m/>
    <m/>
    <m/>
    <s v="DEER:Res:HVAC_Eff_AC"/>
    <s v="Annual"/>
    <n v="20"/>
    <m/>
  </r>
  <r>
    <x v="1"/>
    <x v="0"/>
    <s v="D20v0"/>
    <n v="43468.39604028935"/>
    <x v="1"/>
    <x v="2"/>
    <x v="1"/>
    <x v="4"/>
    <x v="1"/>
    <x v="1"/>
    <n v="2.5"/>
    <n v="1920"/>
    <s v="None"/>
    <n v="33.6"/>
    <n v="3.3000000000000002E-2"/>
    <n v="3.34"/>
    <m/>
    <m/>
    <m/>
    <m/>
    <m/>
    <m/>
    <m/>
    <m/>
    <m/>
    <s v="DEER:Res:HVAC_Eff_AC"/>
    <s v="Annual"/>
    <n v="20"/>
    <m/>
  </r>
  <r>
    <x v="1"/>
    <x v="0"/>
    <s v="D20v0"/>
    <n v="43468.39604028935"/>
    <x v="1"/>
    <x v="2"/>
    <x v="1"/>
    <x v="4"/>
    <x v="2"/>
    <x v="1"/>
    <n v="2.5"/>
    <n v="1920"/>
    <s v="None"/>
    <n v="72.8"/>
    <n v="3.5000000000000003E-2"/>
    <n v="0"/>
    <m/>
    <m/>
    <m/>
    <m/>
    <m/>
    <m/>
    <m/>
    <m/>
    <m/>
    <s v="DEER:Res:HVAC_Eff_AC"/>
    <s v="Annual"/>
    <n v="20"/>
    <m/>
  </r>
  <r>
    <x v="1"/>
    <x v="0"/>
    <s v="D20v0"/>
    <n v="43468.39604028935"/>
    <x v="1"/>
    <x v="2"/>
    <x v="1"/>
    <x v="4"/>
    <x v="3"/>
    <x v="1"/>
    <n v="2.5"/>
    <n v="1920"/>
    <s v="None"/>
    <n v="2.2000000000000002"/>
    <n v="0"/>
    <n v="3.26"/>
    <m/>
    <m/>
    <m/>
    <m/>
    <m/>
    <m/>
    <m/>
    <m/>
    <m/>
    <s v="DEER:Res:HVAC_Eff_AC"/>
    <s v="Annual"/>
    <n v="20"/>
    <m/>
  </r>
  <r>
    <x v="1"/>
    <x v="0"/>
    <s v="D20v0"/>
    <n v="43468.39604028935"/>
    <x v="1"/>
    <x v="2"/>
    <x v="1"/>
    <x v="4"/>
    <x v="0"/>
    <x v="0"/>
    <n v="2.5"/>
    <n v="1920"/>
    <s v="None"/>
    <n v="35.200000000000003"/>
    <n v="3.3000000000000002E-2"/>
    <n v="3.16"/>
    <m/>
    <m/>
    <m/>
    <m/>
    <m/>
    <m/>
    <m/>
    <m/>
    <m/>
    <s v="DEER:Res:HVAC_Eff_AC"/>
    <s v="Annual"/>
    <n v="20"/>
    <m/>
  </r>
  <r>
    <x v="1"/>
    <x v="0"/>
    <s v="D20v0"/>
    <n v="43468.39604028935"/>
    <x v="1"/>
    <x v="2"/>
    <x v="1"/>
    <x v="12"/>
    <x v="1"/>
    <x v="1"/>
    <n v="3.2"/>
    <n v="2110"/>
    <s v="None"/>
    <n v="62.2"/>
    <n v="0.05"/>
    <n v="3.63"/>
    <m/>
    <m/>
    <m/>
    <m/>
    <m/>
    <m/>
    <m/>
    <m/>
    <m/>
    <s v="DEER:Res:HVAC_Eff_AC"/>
    <s v="Annual"/>
    <n v="20"/>
    <m/>
  </r>
  <r>
    <x v="1"/>
    <x v="0"/>
    <s v="D20v0"/>
    <n v="43468.39604028935"/>
    <x v="1"/>
    <x v="2"/>
    <x v="1"/>
    <x v="12"/>
    <x v="2"/>
    <x v="1"/>
    <n v="3.2"/>
    <n v="2110"/>
    <s v="None"/>
    <n v="111"/>
    <n v="5.3999999999999999E-2"/>
    <n v="0"/>
    <m/>
    <m/>
    <m/>
    <m/>
    <m/>
    <m/>
    <m/>
    <m/>
    <m/>
    <s v="DEER:Res:HVAC_Eff_AC"/>
    <s v="Annual"/>
    <n v="20"/>
    <m/>
  </r>
  <r>
    <x v="1"/>
    <x v="0"/>
    <s v="D20v0"/>
    <n v="43468.39604028935"/>
    <x v="1"/>
    <x v="2"/>
    <x v="1"/>
    <x v="12"/>
    <x v="3"/>
    <x v="1"/>
    <n v="3.2"/>
    <n v="2110"/>
    <s v="None"/>
    <n v="2.2999999999999998"/>
    <n v="0"/>
    <n v="3.51"/>
    <m/>
    <m/>
    <m/>
    <m/>
    <m/>
    <m/>
    <m/>
    <m/>
    <m/>
    <s v="DEER:Res:HVAC_Eff_AC"/>
    <s v="Annual"/>
    <n v="20"/>
    <m/>
  </r>
  <r>
    <x v="1"/>
    <x v="0"/>
    <s v="D20v0"/>
    <n v="43468.39604028935"/>
    <x v="1"/>
    <x v="2"/>
    <x v="1"/>
    <x v="12"/>
    <x v="0"/>
    <x v="0"/>
    <n v="3.2"/>
    <n v="2110"/>
    <s v="None"/>
    <n v="62.5"/>
    <n v="4.8000000000000001E-2"/>
    <n v="3.43"/>
    <m/>
    <m/>
    <m/>
    <m/>
    <m/>
    <m/>
    <m/>
    <m/>
    <m/>
    <s v="DEER:Res:HVAC_Eff_AC"/>
    <s v="Annual"/>
    <n v="20"/>
    <m/>
  </r>
  <r>
    <x v="1"/>
    <x v="0"/>
    <s v="D20v0"/>
    <n v="43468.39604028935"/>
    <x v="1"/>
    <x v="2"/>
    <x v="1"/>
    <x v="13"/>
    <x v="1"/>
    <x v="1"/>
    <n v="3.4"/>
    <n v="1820"/>
    <s v="None"/>
    <n v="93"/>
    <n v="4.3999999999999997E-2"/>
    <n v="1.37"/>
    <m/>
    <m/>
    <m/>
    <m/>
    <m/>
    <m/>
    <m/>
    <m/>
    <m/>
    <s v="DEER:Res:HVAC_Eff_AC"/>
    <s v="Annual"/>
    <n v="20"/>
    <m/>
  </r>
  <r>
    <x v="1"/>
    <x v="0"/>
    <s v="D20v0"/>
    <n v="43468.39604028935"/>
    <x v="1"/>
    <x v="2"/>
    <x v="1"/>
    <x v="13"/>
    <x v="2"/>
    <x v="1"/>
    <n v="3.4"/>
    <n v="1820"/>
    <s v="None"/>
    <n v="111"/>
    <n v="4.7E-2"/>
    <n v="0"/>
    <m/>
    <m/>
    <m/>
    <m/>
    <m/>
    <m/>
    <m/>
    <m/>
    <m/>
    <s v="DEER:Res:HVAC_Eff_AC"/>
    <s v="Annual"/>
    <n v="20"/>
    <m/>
  </r>
  <r>
    <x v="1"/>
    <x v="0"/>
    <s v="D20v0"/>
    <n v="43468.39604028935"/>
    <x v="1"/>
    <x v="2"/>
    <x v="1"/>
    <x v="13"/>
    <x v="3"/>
    <x v="1"/>
    <n v="3.4"/>
    <n v="1820"/>
    <s v="None"/>
    <n v="0.8"/>
    <n v="0"/>
    <n v="1.3"/>
    <m/>
    <m/>
    <m/>
    <m/>
    <m/>
    <m/>
    <m/>
    <m/>
    <m/>
    <s v="DEER:Res:HVAC_Eff_AC"/>
    <s v="Annual"/>
    <n v="20"/>
    <m/>
  </r>
  <r>
    <x v="1"/>
    <x v="0"/>
    <s v="D20v0"/>
    <n v="43468.39604028935"/>
    <x v="1"/>
    <x v="2"/>
    <x v="1"/>
    <x v="13"/>
    <x v="0"/>
    <x v="0"/>
    <n v="3.4"/>
    <n v="1820"/>
    <s v="None"/>
    <n v="94.1"/>
    <n v="4.3999999999999997E-2"/>
    <n v="1.27"/>
    <m/>
    <m/>
    <m/>
    <m/>
    <m/>
    <m/>
    <m/>
    <m/>
    <m/>
    <s v="DEER:Res:HVAC_Eff_AC"/>
    <s v="Annual"/>
    <n v="20"/>
    <m/>
  </r>
  <r>
    <x v="1"/>
    <x v="0"/>
    <s v="D20v0"/>
    <n v="43468.39604028935"/>
    <x v="1"/>
    <x v="2"/>
    <x v="1"/>
    <x v="5"/>
    <x v="1"/>
    <x v="1"/>
    <n v="3.6"/>
    <n v="2220"/>
    <s v="None"/>
    <n v="11.8"/>
    <n v="1.2999999999999999E-2"/>
    <n v="3.09"/>
    <m/>
    <m/>
    <m/>
    <m/>
    <m/>
    <m/>
    <m/>
    <m/>
    <m/>
    <s v="DEER:Res:HVAC_Eff_AC"/>
    <s v="Annual"/>
    <n v="20"/>
    <m/>
  </r>
  <r>
    <x v="1"/>
    <x v="0"/>
    <s v="D20v0"/>
    <n v="43468.39604028935"/>
    <x v="1"/>
    <x v="2"/>
    <x v="1"/>
    <x v="5"/>
    <x v="2"/>
    <x v="1"/>
    <n v="3.6"/>
    <n v="2220"/>
    <s v="None"/>
    <n v="54.9"/>
    <n v="1.2999999999999999E-2"/>
    <n v="0"/>
    <m/>
    <m/>
    <m/>
    <m/>
    <m/>
    <m/>
    <m/>
    <m/>
    <m/>
    <s v="DEER:Res:HVAC_Eff_AC"/>
    <s v="Annual"/>
    <n v="20"/>
    <m/>
  </r>
  <r>
    <x v="1"/>
    <x v="0"/>
    <s v="D20v0"/>
    <n v="43468.39604028935"/>
    <x v="1"/>
    <x v="2"/>
    <x v="1"/>
    <x v="5"/>
    <x v="3"/>
    <x v="1"/>
    <n v="3.6"/>
    <n v="2220"/>
    <s v="None"/>
    <n v="1.9"/>
    <n v="0"/>
    <n v="2.97"/>
    <m/>
    <m/>
    <m/>
    <m/>
    <m/>
    <m/>
    <m/>
    <m/>
    <m/>
    <s v="DEER:Res:HVAC_Eff_AC"/>
    <s v="Annual"/>
    <n v="20"/>
    <m/>
  </r>
  <r>
    <x v="1"/>
    <x v="0"/>
    <s v="D20v0"/>
    <n v="43468.39604028935"/>
    <x v="1"/>
    <x v="2"/>
    <x v="1"/>
    <x v="5"/>
    <x v="0"/>
    <x v="0"/>
    <n v="3.6"/>
    <n v="2220"/>
    <s v="None"/>
    <n v="12.6"/>
    <n v="8.9999999999999993E-3"/>
    <n v="2.92"/>
    <m/>
    <m/>
    <m/>
    <m/>
    <m/>
    <m/>
    <m/>
    <m/>
    <m/>
    <s v="DEER:Res:HVAC_Eff_AC"/>
    <s v="Annual"/>
    <n v="20"/>
    <m/>
  </r>
  <r>
    <x v="1"/>
    <x v="0"/>
    <s v="D20v0"/>
    <n v="43468.39604028935"/>
    <x v="1"/>
    <x v="2"/>
    <x v="1"/>
    <x v="6"/>
    <x v="1"/>
    <x v="1"/>
    <n v="2.6"/>
    <n v="1840"/>
    <s v="None"/>
    <n v="27.7"/>
    <n v="2.8000000000000001E-2"/>
    <n v="2.02"/>
    <m/>
    <m/>
    <m/>
    <m/>
    <m/>
    <m/>
    <m/>
    <m/>
    <m/>
    <s v="DEER:Res:HVAC_Eff_AC"/>
    <s v="Annual"/>
    <n v="20"/>
    <m/>
  </r>
  <r>
    <x v="1"/>
    <x v="0"/>
    <s v="D20v0"/>
    <n v="43468.39604028935"/>
    <x v="1"/>
    <x v="2"/>
    <x v="1"/>
    <x v="6"/>
    <x v="2"/>
    <x v="1"/>
    <n v="2.6"/>
    <n v="1840"/>
    <s v="None"/>
    <n v="48.6"/>
    <n v="2.9000000000000001E-2"/>
    <n v="0"/>
    <m/>
    <m/>
    <m/>
    <m/>
    <m/>
    <m/>
    <m/>
    <m/>
    <m/>
    <s v="DEER:Res:HVAC_Eff_AC"/>
    <s v="Annual"/>
    <n v="20"/>
    <m/>
  </r>
  <r>
    <x v="1"/>
    <x v="0"/>
    <s v="D20v0"/>
    <n v="43468.39604028935"/>
    <x v="1"/>
    <x v="2"/>
    <x v="1"/>
    <x v="6"/>
    <x v="3"/>
    <x v="1"/>
    <n v="2.6"/>
    <n v="1840"/>
    <s v="None"/>
    <n v="1.3"/>
    <n v="0"/>
    <n v="1.95"/>
    <m/>
    <m/>
    <m/>
    <m/>
    <m/>
    <m/>
    <m/>
    <m/>
    <m/>
    <s v="DEER:Res:HVAC_Eff_AC"/>
    <s v="Annual"/>
    <n v="20"/>
    <m/>
  </r>
  <r>
    <x v="1"/>
    <x v="0"/>
    <s v="D20v0"/>
    <n v="43468.39604028935"/>
    <x v="1"/>
    <x v="2"/>
    <x v="1"/>
    <x v="6"/>
    <x v="0"/>
    <x v="0"/>
    <n v="2.6"/>
    <n v="1840"/>
    <s v="None"/>
    <n v="23"/>
    <n v="2.3E-2"/>
    <n v="1.9"/>
    <m/>
    <m/>
    <m/>
    <m/>
    <m/>
    <m/>
    <m/>
    <m/>
    <m/>
    <s v="DEER:Res:HVAC_Eff_AC"/>
    <s v="Annual"/>
    <n v="20"/>
    <m/>
  </r>
  <r>
    <x v="1"/>
    <x v="0"/>
    <s v="D20v0"/>
    <n v="43468.39604028935"/>
    <x v="1"/>
    <x v="3"/>
    <x v="1"/>
    <x v="1"/>
    <x v="1"/>
    <x v="1"/>
    <n v="3.55"/>
    <n v="2300"/>
    <s v="None"/>
    <n v="3.73"/>
    <n v="9.4699999999999993E-3"/>
    <n v="3.71"/>
    <m/>
    <m/>
    <m/>
    <m/>
    <m/>
    <m/>
    <m/>
    <m/>
    <m/>
    <s v="DEER:Res:HVAC_Eff_AC"/>
    <s v="Annual"/>
    <n v="20"/>
    <m/>
  </r>
  <r>
    <x v="1"/>
    <x v="0"/>
    <s v="D20v0"/>
    <n v="43468.39604028935"/>
    <x v="1"/>
    <x v="3"/>
    <x v="1"/>
    <x v="1"/>
    <x v="2"/>
    <x v="1"/>
    <n v="3.55"/>
    <n v="2300"/>
    <s v="None"/>
    <n v="37"/>
    <n v="8.8400000000000006E-3"/>
    <n v="0"/>
    <m/>
    <m/>
    <m/>
    <m/>
    <m/>
    <m/>
    <m/>
    <m/>
    <m/>
    <s v="DEER:Res:HVAC_Eff_AC"/>
    <s v="Annual"/>
    <n v="20"/>
    <m/>
  </r>
  <r>
    <x v="1"/>
    <x v="0"/>
    <s v="D20v0"/>
    <n v="43468.39604028935"/>
    <x v="1"/>
    <x v="3"/>
    <x v="1"/>
    <x v="1"/>
    <x v="3"/>
    <x v="1"/>
    <n v="3.55"/>
    <n v="2300"/>
    <s v="None"/>
    <n v="2.2599999999999998"/>
    <n v="0"/>
    <n v="3.6"/>
    <m/>
    <m/>
    <m/>
    <m/>
    <m/>
    <m/>
    <m/>
    <m/>
    <m/>
    <s v="DEER:Res:HVAC_Eff_AC"/>
    <s v="Annual"/>
    <n v="20"/>
    <m/>
  </r>
  <r>
    <x v="1"/>
    <x v="0"/>
    <s v="D20v0"/>
    <n v="43468.39604028935"/>
    <x v="1"/>
    <x v="3"/>
    <x v="1"/>
    <x v="1"/>
    <x v="0"/>
    <x v="0"/>
    <n v="3.55"/>
    <n v="2300"/>
    <s v="None"/>
    <n v="3.59"/>
    <n v="3.82E-3"/>
    <n v="3.57"/>
    <m/>
    <m/>
    <m/>
    <m/>
    <m/>
    <m/>
    <m/>
    <m/>
    <m/>
    <s v="DEER:Res:HVAC_Eff_AC"/>
    <s v="Annual"/>
    <n v="20"/>
    <m/>
  </r>
  <r>
    <x v="1"/>
    <x v="0"/>
    <s v="D20v0"/>
    <n v="43468.39604028935"/>
    <x v="1"/>
    <x v="3"/>
    <x v="1"/>
    <x v="8"/>
    <x v="1"/>
    <x v="1"/>
    <n v="4.01"/>
    <n v="2390"/>
    <s v="None"/>
    <n v="8.1199999999999992"/>
    <n v="2.29E-2"/>
    <n v="1.4"/>
    <m/>
    <m/>
    <m/>
    <m/>
    <m/>
    <m/>
    <m/>
    <m/>
    <m/>
    <s v="DEER:Res:HVAC_Eff_AC"/>
    <s v="Annual"/>
    <n v="20"/>
    <m/>
  </r>
  <r>
    <x v="1"/>
    <x v="0"/>
    <s v="D20v0"/>
    <n v="43468.39604028935"/>
    <x v="1"/>
    <x v="3"/>
    <x v="1"/>
    <x v="8"/>
    <x v="2"/>
    <x v="1"/>
    <n v="4.01"/>
    <n v="2390"/>
    <s v="None"/>
    <n v="20.6"/>
    <n v="2.3800000000000002E-2"/>
    <n v="0"/>
    <m/>
    <m/>
    <m/>
    <m/>
    <m/>
    <m/>
    <m/>
    <m/>
    <m/>
    <s v="DEER:Res:HVAC_Eff_AC"/>
    <s v="Annual"/>
    <n v="20"/>
    <m/>
  </r>
  <r>
    <x v="1"/>
    <x v="0"/>
    <s v="D20v0"/>
    <n v="43468.39604028935"/>
    <x v="1"/>
    <x v="3"/>
    <x v="1"/>
    <x v="8"/>
    <x v="3"/>
    <x v="1"/>
    <n v="4.01"/>
    <n v="2390"/>
    <s v="None"/>
    <n v="0.82799999999999996"/>
    <n v="0"/>
    <n v="1.36"/>
    <m/>
    <m/>
    <m/>
    <m/>
    <m/>
    <m/>
    <m/>
    <m/>
    <m/>
    <s v="DEER:Res:HVAC_Eff_AC"/>
    <s v="Annual"/>
    <n v="20"/>
    <m/>
  </r>
  <r>
    <x v="1"/>
    <x v="0"/>
    <s v="D20v0"/>
    <n v="43468.39604028935"/>
    <x v="1"/>
    <x v="3"/>
    <x v="1"/>
    <x v="8"/>
    <x v="0"/>
    <x v="0"/>
    <n v="4.01"/>
    <n v="2390"/>
    <s v="None"/>
    <n v="3.9"/>
    <n v="8.8400000000000006E-3"/>
    <n v="1.34"/>
    <m/>
    <m/>
    <m/>
    <m/>
    <m/>
    <m/>
    <m/>
    <m/>
    <m/>
    <s v="DEER:Res:HVAC_Eff_AC"/>
    <s v="Annual"/>
    <n v="20"/>
    <m/>
  </r>
  <r>
    <x v="1"/>
    <x v="0"/>
    <s v="D20v0"/>
    <n v="43468.39604028935"/>
    <x v="1"/>
    <x v="3"/>
    <x v="1"/>
    <x v="9"/>
    <x v="1"/>
    <x v="1"/>
    <n v="3.77"/>
    <n v="2390"/>
    <s v="None"/>
    <n v="21"/>
    <n v="2.58E-2"/>
    <n v="1.1200000000000001"/>
    <m/>
    <m/>
    <m/>
    <m/>
    <m/>
    <m/>
    <m/>
    <m/>
    <m/>
    <s v="DEER:Res:HVAC_Eff_AC"/>
    <s v="Annual"/>
    <n v="20"/>
    <m/>
  </r>
  <r>
    <x v="1"/>
    <x v="0"/>
    <s v="D20v0"/>
    <n v="43468.39604028935"/>
    <x v="1"/>
    <x v="3"/>
    <x v="1"/>
    <x v="9"/>
    <x v="2"/>
    <x v="1"/>
    <n v="3.77"/>
    <n v="2390"/>
    <s v="None"/>
    <n v="30.8"/>
    <n v="2.7199999999999998E-2"/>
    <n v="0"/>
    <m/>
    <m/>
    <m/>
    <m/>
    <m/>
    <m/>
    <m/>
    <m/>
    <m/>
    <s v="DEER:Res:HVAC_Eff_AC"/>
    <s v="Annual"/>
    <n v="20"/>
    <m/>
  </r>
  <r>
    <x v="1"/>
    <x v="0"/>
    <s v="D20v0"/>
    <n v="43468.39604028935"/>
    <x v="1"/>
    <x v="3"/>
    <x v="1"/>
    <x v="9"/>
    <x v="3"/>
    <x v="1"/>
    <n v="3.77"/>
    <n v="2390"/>
    <s v="None"/>
    <n v="0.67800000000000005"/>
    <n v="0"/>
    <n v="1.1000000000000001"/>
    <m/>
    <m/>
    <m/>
    <m/>
    <m/>
    <m/>
    <m/>
    <m/>
    <m/>
    <s v="DEER:Res:HVAC_Eff_AC"/>
    <s v="Annual"/>
    <n v="20"/>
    <m/>
  </r>
  <r>
    <x v="1"/>
    <x v="0"/>
    <s v="D20v0"/>
    <n v="43468.39604028935"/>
    <x v="1"/>
    <x v="3"/>
    <x v="1"/>
    <x v="9"/>
    <x v="0"/>
    <x v="0"/>
    <n v="3.77"/>
    <n v="2390"/>
    <s v="None"/>
    <n v="12"/>
    <n v="1.41E-2"/>
    <n v="1.08"/>
    <m/>
    <m/>
    <m/>
    <m/>
    <m/>
    <m/>
    <m/>
    <m/>
    <m/>
    <s v="DEER:Res:HVAC_Eff_AC"/>
    <s v="Annual"/>
    <n v="20"/>
    <m/>
  </r>
  <r>
    <x v="1"/>
    <x v="0"/>
    <s v="D20v0"/>
    <n v="43468.39604028935"/>
    <x v="1"/>
    <x v="3"/>
    <x v="1"/>
    <x v="10"/>
    <x v="1"/>
    <x v="1"/>
    <n v="3.37"/>
    <n v="2420"/>
    <s v="None"/>
    <n v="22.1"/>
    <n v="3.7499999999999999E-2"/>
    <n v="2.15"/>
    <m/>
    <m/>
    <m/>
    <m/>
    <m/>
    <m/>
    <m/>
    <m/>
    <m/>
    <s v="DEER:Res:HVAC_Eff_AC"/>
    <s v="Annual"/>
    <n v="20"/>
    <m/>
  </r>
  <r>
    <x v="1"/>
    <x v="0"/>
    <s v="D20v0"/>
    <n v="43468.39604028935"/>
    <x v="1"/>
    <x v="3"/>
    <x v="1"/>
    <x v="10"/>
    <x v="2"/>
    <x v="1"/>
    <n v="3.37"/>
    <n v="2420"/>
    <s v="None"/>
    <n v="40.5"/>
    <n v="3.9199999999999999E-2"/>
    <n v="0"/>
    <m/>
    <m/>
    <m/>
    <m/>
    <m/>
    <m/>
    <m/>
    <m/>
    <m/>
    <s v="DEER:Res:HVAC_Eff_AC"/>
    <s v="Annual"/>
    <n v="20"/>
    <m/>
  </r>
  <r>
    <x v="1"/>
    <x v="0"/>
    <s v="D20v0"/>
    <n v="43468.39604028935"/>
    <x v="1"/>
    <x v="3"/>
    <x v="1"/>
    <x v="10"/>
    <x v="3"/>
    <x v="1"/>
    <n v="3.37"/>
    <n v="2420"/>
    <s v="None"/>
    <n v="1.32"/>
    <n v="0"/>
    <n v="2.1"/>
    <m/>
    <m/>
    <m/>
    <m/>
    <m/>
    <m/>
    <m/>
    <m/>
    <m/>
    <s v="DEER:Res:HVAC_Eff_AC"/>
    <s v="Annual"/>
    <n v="20"/>
    <m/>
  </r>
  <r>
    <x v="1"/>
    <x v="0"/>
    <s v="D20v0"/>
    <n v="43468.39604028935"/>
    <x v="1"/>
    <x v="3"/>
    <x v="1"/>
    <x v="10"/>
    <x v="0"/>
    <x v="0"/>
    <n v="3.37"/>
    <n v="2420"/>
    <s v="None"/>
    <n v="19.100000000000001"/>
    <n v="3.0700000000000002E-2"/>
    <n v="2.0499999999999998"/>
    <m/>
    <m/>
    <m/>
    <m/>
    <m/>
    <m/>
    <m/>
    <m/>
    <m/>
    <s v="DEER:Res:HVAC_Eff_AC"/>
    <s v="Annual"/>
    <n v="20"/>
    <m/>
  </r>
  <r>
    <x v="1"/>
    <x v="0"/>
    <s v="D20v0"/>
    <n v="43468.39604028935"/>
    <x v="1"/>
    <x v="3"/>
    <x v="1"/>
    <x v="11"/>
    <x v="1"/>
    <x v="1"/>
    <n v="2.5299999999999998"/>
    <n v="1950"/>
    <s v="None"/>
    <n v="29.5"/>
    <n v="4.1000000000000002E-2"/>
    <n v="3.37"/>
    <m/>
    <m/>
    <m/>
    <m/>
    <m/>
    <m/>
    <m/>
    <m/>
    <m/>
    <s v="DEER:Res:HVAC_Eff_AC"/>
    <s v="Annual"/>
    <n v="20"/>
    <m/>
  </r>
  <r>
    <x v="1"/>
    <x v="0"/>
    <s v="D20v0"/>
    <n v="43468.39604028935"/>
    <x v="1"/>
    <x v="3"/>
    <x v="1"/>
    <x v="11"/>
    <x v="2"/>
    <x v="1"/>
    <n v="2.5299999999999998"/>
    <n v="1950"/>
    <s v="None"/>
    <n v="64.5"/>
    <n v="4.1300000000000003E-2"/>
    <n v="0"/>
    <m/>
    <m/>
    <m/>
    <m/>
    <m/>
    <m/>
    <m/>
    <m/>
    <m/>
    <s v="DEER:Res:HVAC_Eff_AC"/>
    <s v="Annual"/>
    <n v="20"/>
    <m/>
  </r>
  <r>
    <x v="1"/>
    <x v="0"/>
    <s v="D20v0"/>
    <n v="43468.39604028935"/>
    <x v="1"/>
    <x v="3"/>
    <x v="1"/>
    <x v="11"/>
    <x v="3"/>
    <x v="1"/>
    <n v="2.5299999999999998"/>
    <n v="1950"/>
    <s v="None"/>
    <n v="2.2200000000000002"/>
    <n v="0"/>
    <n v="3.29"/>
    <m/>
    <m/>
    <m/>
    <m/>
    <m/>
    <m/>
    <m/>
    <m/>
    <m/>
    <s v="DEER:Res:HVAC_Eff_AC"/>
    <s v="Annual"/>
    <n v="20"/>
    <m/>
  </r>
  <r>
    <x v="1"/>
    <x v="0"/>
    <s v="D20v0"/>
    <n v="43468.39604028935"/>
    <x v="1"/>
    <x v="3"/>
    <x v="1"/>
    <x v="11"/>
    <x v="0"/>
    <x v="0"/>
    <n v="2.5299999999999998"/>
    <n v="1950"/>
    <s v="None"/>
    <n v="29.9"/>
    <n v="3.9E-2"/>
    <n v="3.19"/>
    <m/>
    <m/>
    <m/>
    <m/>
    <m/>
    <m/>
    <m/>
    <m/>
    <m/>
    <s v="DEER:Res:HVAC_Eff_AC"/>
    <s v="Annual"/>
    <n v="20"/>
    <m/>
  </r>
  <r>
    <x v="1"/>
    <x v="0"/>
    <s v="D20v0"/>
    <n v="43468.39604028935"/>
    <x v="1"/>
    <x v="3"/>
    <x v="1"/>
    <x v="4"/>
    <x v="1"/>
    <x v="1"/>
    <n v="2.5499999999999998"/>
    <n v="1950"/>
    <s v="None"/>
    <n v="34.5"/>
    <n v="3.4200000000000001E-2"/>
    <n v="3.44"/>
    <m/>
    <m/>
    <m/>
    <m/>
    <m/>
    <m/>
    <m/>
    <m/>
    <m/>
    <s v="DEER:Res:HVAC_Eff_AC"/>
    <s v="Annual"/>
    <n v="20"/>
    <m/>
  </r>
  <r>
    <x v="1"/>
    <x v="0"/>
    <s v="D20v0"/>
    <n v="43468.39604028935"/>
    <x v="1"/>
    <x v="3"/>
    <x v="1"/>
    <x v="4"/>
    <x v="2"/>
    <x v="1"/>
    <n v="2.5499999999999998"/>
    <n v="1950"/>
    <s v="None"/>
    <n v="74.900000000000006"/>
    <n v="3.5999999999999997E-2"/>
    <n v="0"/>
    <m/>
    <m/>
    <m/>
    <m/>
    <m/>
    <m/>
    <m/>
    <m/>
    <m/>
    <s v="DEER:Res:HVAC_Eff_AC"/>
    <s v="Annual"/>
    <n v="20"/>
    <m/>
  </r>
  <r>
    <x v="1"/>
    <x v="0"/>
    <s v="D20v0"/>
    <n v="43468.39604028935"/>
    <x v="1"/>
    <x v="3"/>
    <x v="1"/>
    <x v="4"/>
    <x v="3"/>
    <x v="1"/>
    <n v="2.5499999999999998"/>
    <n v="1950"/>
    <s v="None"/>
    <n v="2.27"/>
    <n v="0"/>
    <n v="3.36"/>
    <m/>
    <m/>
    <m/>
    <m/>
    <m/>
    <m/>
    <m/>
    <m/>
    <m/>
    <s v="DEER:Res:HVAC_Eff_AC"/>
    <s v="Annual"/>
    <n v="20"/>
    <m/>
  </r>
  <r>
    <x v="1"/>
    <x v="0"/>
    <s v="D20v0"/>
    <n v="43468.39604028935"/>
    <x v="1"/>
    <x v="3"/>
    <x v="1"/>
    <x v="4"/>
    <x v="0"/>
    <x v="0"/>
    <n v="2.5499999999999998"/>
    <n v="1950"/>
    <s v="None"/>
    <n v="36.1"/>
    <n v="3.3599999999999998E-2"/>
    <n v="3.26"/>
    <m/>
    <m/>
    <m/>
    <m/>
    <m/>
    <m/>
    <m/>
    <m/>
    <m/>
    <s v="DEER:Res:HVAC_Eff_AC"/>
    <s v="Annual"/>
    <n v="20"/>
    <m/>
  </r>
  <r>
    <x v="1"/>
    <x v="0"/>
    <s v="D20v0"/>
    <n v="43468.39604028935"/>
    <x v="1"/>
    <x v="3"/>
    <x v="1"/>
    <x v="12"/>
    <x v="1"/>
    <x v="1"/>
    <n v="3.16"/>
    <n v="2160"/>
    <s v="None"/>
    <n v="59.9"/>
    <n v="4.9200000000000001E-2"/>
    <n v="3.67"/>
    <m/>
    <m/>
    <m/>
    <m/>
    <m/>
    <m/>
    <m/>
    <m/>
    <m/>
    <s v="DEER:Res:HVAC_Eff_AC"/>
    <s v="Annual"/>
    <n v="20"/>
    <m/>
  </r>
  <r>
    <x v="1"/>
    <x v="0"/>
    <s v="D20v0"/>
    <n v="43468.39604028935"/>
    <x v="1"/>
    <x v="3"/>
    <x v="1"/>
    <x v="12"/>
    <x v="2"/>
    <x v="1"/>
    <n v="3.16"/>
    <n v="2160"/>
    <s v="None"/>
    <n v="109"/>
    <n v="5.3800000000000001E-2"/>
    <n v="0"/>
    <m/>
    <m/>
    <m/>
    <m/>
    <m/>
    <m/>
    <m/>
    <m/>
    <m/>
    <s v="DEER:Res:HVAC_Eff_AC"/>
    <s v="Annual"/>
    <n v="20"/>
    <m/>
  </r>
  <r>
    <x v="1"/>
    <x v="0"/>
    <s v="D20v0"/>
    <n v="43468.39604028935"/>
    <x v="1"/>
    <x v="3"/>
    <x v="1"/>
    <x v="12"/>
    <x v="3"/>
    <x v="1"/>
    <n v="3.16"/>
    <n v="2160"/>
    <s v="None"/>
    <n v="2.29"/>
    <n v="0"/>
    <n v="3.56"/>
    <m/>
    <m/>
    <m/>
    <m/>
    <m/>
    <m/>
    <m/>
    <m/>
    <m/>
    <s v="DEER:Res:HVAC_Eff_AC"/>
    <s v="Annual"/>
    <n v="20"/>
    <m/>
  </r>
  <r>
    <x v="1"/>
    <x v="0"/>
    <s v="D20v0"/>
    <n v="43468.39604028935"/>
    <x v="1"/>
    <x v="3"/>
    <x v="1"/>
    <x v="12"/>
    <x v="0"/>
    <x v="0"/>
    <n v="3.16"/>
    <n v="2160"/>
    <s v="None"/>
    <n v="60.3"/>
    <n v="4.7500000000000001E-2"/>
    <n v="3.47"/>
    <m/>
    <m/>
    <m/>
    <m/>
    <m/>
    <m/>
    <m/>
    <m/>
    <m/>
    <s v="DEER:Res:HVAC_Eff_AC"/>
    <s v="Annual"/>
    <n v="20"/>
    <m/>
  </r>
  <r>
    <x v="1"/>
    <x v="0"/>
    <s v="D20v0"/>
    <n v="43468.39604028935"/>
    <x v="1"/>
    <x v="3"/>
    <x v="1"/>
    <x v="13"/>
    <x v="1"/>
    <x v="1"/>
    <n v="3.4"/>
    <n v="2160"/>
    <s v="None"/>
    <n v="56.2"/>
    <n v="3.6200000000000003E-2"/>
    <n v="1.53"/>
    <m/>
    <m/>
    <m/>
    <m/>
    <m/>
    <m/>
    <m/>
    <m/>
    <m/>
    <s v="DEER:Res:HVAC_Eff_AC"/>
    <s v="Annual"/>
    <n v="20"/>
    <m/>
  </r>
  <r>
    <x v="1"/>
    <x v="0"/>
    <s v="D20v0"/>
    <n v="43468.39604028935"/>
    <x v="1"/>
    <x v="3"/>
    <x v="1"/>
    <x v="13"/>
    <x v="2"/>
    <x v="1"/>
    <n v="3.4"/>
    <n v="2160"/>
    <s v="None"/>
    <n v="77.599999999999994"/>
    <n v="3.9600000000000003E-2"/>
    <n v="0"/>
    <m/>
    <m/>
    <m/>
    <m/>
    <m/>
    <m/>
    <m/>
    <m/>
    <m/>
    <s v="DEER:Res:HVAC_Eff_AC"/>
    <s v="Annual"/>
    <n v="20"/>
    <m/>
  </r>
  <r>
    <x v="1"/>
    <x v="0"/>
    <s v="D20v0"/>
    <n v="43468.39604028935"/>
    <x v="1"/>
    <x v="3"/>
    <x v="1"/>
    <x v="13"/>
    <x v="3"/>
    <x v="1"/>
    <n v="3.4"/>
    <n v="2160"/>
    <s v="None"/>
    <n v="0.93500000000000005"/>
    <n v="0"/>
    <n v="1.49"/>
    <m/>
    <m/>
    <m/>
    <m/>
    <m/>
    <m/>
    <m/>
    <m/>
    <m/>
    <s v="DEER:Res:HVAC_Eff_AC"/>
    <s v="Annual"/>
    <n v="20"/>
    <m/>
  </r>
  <r>
    <x v="1"/>
    <x v="0"/>
    <s v="D20v0"/>
    <n v="43468.39604028935"/>
    <x v="1"/>
    <x v="3"/>
    <x v="1"/>
    <x v="13"/>
    <x v="0"/>
    <x v="0"/>
    <n v="3.4"/>
    <n v="2160"/>
    <s v="None"/>
    <n v="57"/>
    <n v="3.6200000000000003E-2"/>
    <n v="1.44"/>
    <m/>
    <m/>
    <m/>
    <m/>
    <m/>
    <m/>
    <m/>
    <m/>
    <m/>
    <s v="DEER:Res:HVAC_Eff_AC"/>
    <s v="Annual"/>
    <n v="20"/>
    <m/>
  </r>
  <r>
    <x v="1"/>
    <x v="0"/>
    <s v="D20v0"/>
    <n v="43468.39604028935"/>
    <x v="1"/>
    <x v="3"/>
    <x v="1"/>
    <x v="5"/>
    <x v="1"/>
    <x v="1"/>
    <n v="3.61"/>
    <n v="2300"/>
    <s v="None"/>
    <n v="5.82"/>
    <n v="1.1599999999999999E-2"/>
    <n v="3"/>
    <m/>
    <m/>
    <m/>
    <m/>
    <m/>
    <m/>
    <m/>
    <m/>
    <m/>
    <s v="DEER:Res:HVAC_Eff_AC"/>
    <s v="Annual"/>
    <n v="20"/>
    <m/>
  </r>
  <r>
    <x v="1"/>
    <x v="0"/>
    <s v="D20v0"/>
    <n v="43468.39604028935"/>
    <x v="1"/>
    <x v="3"/>
    <x v="1"/>
    <x v="5"/>
    <x v="2"/>
    <x v="1"/>
    <n v="3.61"/>
    <n v="2300"/>
    <s v="None"/>
    <n v="48"/>
    <n v="1.1599999999999999E-2"/>
    <n v="0"/>
    <m/>
    <m/>
    <m/>
    <m/>
    <m/>
    <m/>
    <m/>
    <m/>
    <m/>
    <s v="DEER:Res:HVAC_Eff_AC"/>
    <s v="Annual"/>
    <n v="20"/>
    <m/>
  </r>
  <r>
    <x v="1"/>
    <x v="0"/>
    <s v="D20v0"/>
    <n v="43468.39604028935"/>
    <x v="1"/>
    <x v="3"/>
    <x v="1"/>
    <x v="5"/>
    <x v="3"/>
    <x v="1"/>
    <n v="3.61"/>
    <n v="2300"/>
    <s v="None"/>
    <n v="1.82"/>
    <n v="0"/>
    <n v="2.91"/>
    <m/>
    <m/>
    <m/>
    <m/>
    <m/>
    <m/>
    <m/>
    <m/>
    <m/>
    <s v="DEER:Res:HVAC_Eff_AC"/>
    <s v="Annual"/>
    <n v="20"/>
    <m/>
  </r>
  <r>
    <x v="1"/>
    <x v="0"/>
    <s v="D20v0"/>
    <n v="43468.39604028935"/>
    <x v="1"/>
    <x v="3"/>
    <x v="1"/>
    <x v="5"/>
    <x v="0"/>
    <x v="0"/>
    <n v="3.61"/>
    <n v="2300"/>
    <s v="None"/>
    <n v="6.06"/>
    <n v="7.8100000000000001E-3"/>
    <n v="2.86"/>
    <m/>
    <m/>
    <m/>
    <m/>
    <m/>
    <m/>
    <m/>
    <m/>
    <m/>
    <s v="DEER:Res:HVAC_Eff_AC"/>
    <s v="Annual"/>
    <n v="20"/>
    <m/>
  </r>
  <r>
    <x v="1"/>
    <x v="0"/>
    <s v="D20v0"/>
    <n v="43468.39604028935"/>
    <x v="1"/>
    <x v="3"/>
    <x v="1"/>
    <x v="6"/>
    <x v="1"/>
    <x v="1"/>
    <n v="3.1"/>
    <n v="2160"/>
    <s v="None"/>
    <n v="26.2"/>
    <n v="3.5299999999999998E-2"/>
    <n v="2.63"/>
    <m/>
    <m/>
    <m/>
    <m/>
    <m/>
    <m/>
    <m/>
    <m/>
    <m/>
    <s v="DEER:Res:HVAC_Eff_AC"/>
    <s v="Annual"/>
    <n v="20"/>
    <m/>
  </r>
  <r>
    <x v="1"/>
    <x v="0"/>
    <s v="D20v0"/>
    <n v="43468.39604028935"/>
    <x v="1"/>
    <x v="3"/>
    <x v="1"/>
    <x v="6"/>
    <x v="2"/>
    <x v="1"/>
    <n v="3.1"/>
    <n v="2160"/>
    <s v="None"/>
    <n v="53.8"/>
    <n v="3.6400000000000002E-2"/>
    <n v="0"/>
    <m/>
    <m/>
    <m/>
    <m/>
    <m/>
    <m/>
    <m/>
    <m/>
    <m/>
    <s v="DEER:Res:HVAC_Eff_AC"/>
    <s v="Annual"/>
    <n v="20"/>
    <m/>
  </r>
  <r>
    <x v="1"/>
    <x v="0"/>
    <s v="D20v0"/>
    <n v="43468.39604028935"/>
    <x v="1"/>
    <x v="3"/>
    <x v="1"/>
    <x v="6"/>
    <x v="3"/>
    <x v="1"/>
    <n v="3.1"/>
    <n v="2160"/>
    <s v="None"/>
    <n v="1.68"/>
    <n v="0"/>
    <n v="2.56"/>
    <m/>
    <m/>
    <m/>
    <m/>
    <m/>
    <m/>
    <m/>
    <m/>
    <m/>
    <s v="DEER:Res:HVAC_Eff_AC"/>
    <s v="Annual"/>
    <n v="20"/>
    <m/>
  </r>
  <r>
    <x v="1"/>
    <x v="0"/>
    <s v="D20v0"/>
    <n v="43468.39604028935"/>
    <x v="1"/>
    <x v="3"/>
    <x v="1"/>
    <x v="6"/>
    <x v="0"/>
    <x v="0"/>
    <n v="3.1"/>
    <n v="2160"/>
    <s v="None"/>
    <n v="24.4"/>
    <n v="2.9700000000000001E-2"/>
    <n v="2.4900000000000002"/>
    <m/>
    <m/>
    <m/>
    <m/>
    <m/>
    <m/>
    <m/>
    <m/>
    <m/>
    <s v="DEER:Res:HVAC_Eff_AC"/>
    <s v="Annual"/>
    <n v="20"/>
    <m/>
  </r>
  <r>
    <x v="1"/>
    <x v="0"/>
    <s v="D20v0"/>
    <n v="43468.39604028935"/>
    <x v="2"/>
    <x v="0"/>
    <x v="1"/>
    <x v="1"/>
    <x v="1"/>
    <x v="1"/>
    <n v="3.5"/>
    <n v="1240"/>
    <s v="None"/>
    <n v="45.6"/>
    <n v="2.8299999999999999E-2"/>
    <n v="4.0999999999999996"/>
    <m/>
    <m/>
    <m/>
    <m/>
    <m/>
    <m/>
    <m/>
    <m/>
    <m/>
    <s v="DEER:Res:HVAC_Eff_AC"/>
    <s v="Annual"/>
    <n v="20"/>
    <m/>
  </r>
  <r>
    <x v="1"/>
    <x v="0"/>
    <s v="D20v0"/>
    <n v="43468.39604028935"/>
    <x v="2"/>
    <x v="0"/>
    <x v="1"/>
    <x v="1"/>
    <x v="2"/>
    <x v="1"/>
    <n v="3.5"/>
    <n v="1240"/>
    <s v="None"/>
    <n v="78.7"/>
    <n v="3.1300000000000001E-2"/>
    <n v="0"/>
    <m/>
    <m/>
    <m/>
    <m/>
    <m/>
    <m/>
    <m/>
    <m/>
    <m/>
    <s v="DEER:Res:HVAC_Eff_AC"/>
    <s v="Annual"/>
    <n v="20"/>
    <m/>
  </r>
  <r>
    <x v="1"/>
    <x v="0"/>
    <s v="D20v0"/>
    <n v="43468.39604028935"/>
    <x v="2"/>
    <x v="0"/>
    <x v="1"/>
    <x v="1"/>
    <x v="3"/>
    <x v="1"/>
    <n v="3.5"/>
    <n v="1240"/>
    <s v="None"/>
    <n v="2.36"/>
    <n v="0"/>
    <n v="3.67"/>
    <m/>
    <m/>
    <m/>
    <m/>
    <m/>
    <m/>
    <m/>
    <m/>
    <m/>
    <s v="DEER:Res:HVAC_Eff_AC"/>
    <s v="Annual"/>
    <n v="20"/>
    <m/>
  </r>
  <r>
    <x v="1"/>
    <x v="0"/>
    <s v="D20v0"/>
    <n v="43468.39604028935"/>
    <x v="2"/>
    <x v="0"/>
    <x v="1"/>
    <x v="1"/>
    <x v="0"/>
    <x v="0"/>
    <n v="3.5"/>
    <n v="1240"/>
    <s v="None"/>
    <n v="17.3"/>
    <n v="9.0500000000000008E-3"/>
    <n v="3.64"/>
    <m/>
    <m/>
    <m/>
    <m/>
    <m/>
    <m/>
    <m/>
    <m/>
    <m/>
    <s v="DEER:Res:HVAC_Eff_AC"/>
    <s v="Annual"/>
    <n v="20"/>
    <m/>
  </r>
  <r>
    <x v="1"/>
    <x v="0"/>
    <s v="D20v0"/>
    <n v="43468.39604028935"/>
    <x v="2"/>
    <x v="0"/>
    <x v="1"/>
    <x v="8"/>
    <x v="1"/>
    <x v="1"/>
    <n v="3.5"/>
    <n v="1240"/>
    <s v="None"/>
    <n v="115"/>
    <n v="3.3500000000000002E-2"/>
    <n v="1.77"/>
    <m/>
    <m/>
    <m/>
    <m/>
    <m/>
    <m/>
    <m/>
    <m/>
    <m/>
    <s v="DEER:Res:HVAC_Eff_AC"/>
    <s v="Annual"/>
    <n v="20"/>
    <m/>
  </r>
  <r>
    <x v="1"/>
    <x v="0"/>
    <s v="D20v0"/>
    <n v="43468.39604028935"/>
    <x v="2"/>
    <x v="0"/>
    <x v="1"/>
    <x v="8"/>
    <x v="2"/>
    <x v="1"/>
    <n v="3.5"/>
    <n v="1240"/>
    <s v="None"/>
    <n v="132"/>
    <n v="3.8100000000000002E-2"/>
    <n v="0"/>
    <m/>
    <m/>
    <m/>
    <m/>
    <m/>
    <m/>
    <m/>
    <m/>
    <m/>
    <s v="DEER:Res:HVAC_Eff_AC"/>
    <s v="Annual"/>
    <n v="20"/>
    <m/>
  </r>
  <r>
    <x v="1"/>
    <x v="0"/>
    <s v="D20v0"/>
    <n v="43468.39604028935"/>
    <x v="2"/>
    <x v="0"/>
    <x v="1"/>
    <x v="8"/>
    <x v="3"/>
    <x v="1"/>
    <n v="3.5"/>
    <n v="1240"/>
    <s v="None"/>
    <n v="1.02"/>
    <n v="0"/>
    <n v="1.58"/>
    <m/>
    <m/>
    <m/>
    <m/>
    <m/>
    <m/>
    <m/>
    <m/>
    <m/>
    <s v="DEER:Res:HVAC_Eff_AC"/>
    <s v="Annual"/>
    <n v="20"/>
    <m/>
  </r>
  <r>
    <x v="1"/>
    <x v="0"/>
    <s v="D20v0"/>
    <n v="43468.39604028935"/>
    <x v="2"/>
    <x v="0"/>
    <x v="1"/>
    <x v="8"/>
    <x v="0"/>
    <x v="0"/>
    <n v="3.5"/>
    <n v="1240"/>
    <s v="None"/>
    <n v="18"/>
    <n v="4.9699999999999996E-3"/>
    <n v="1.58"/>
    <m/>
    <m/>
    <m/>
    <m/>
    <m/>
    <m/>
    <m/>
    <m/>
    <m/>
    <s v="DEER:Res:HVAC_Eff_AC"/>
    <s v="Annual"/>
    <n v="20"/>
    <m/>
  </r>
  <r>
    <x v="1"/>
    <x v="0"/>
    <s v="D20v0"/>
    <n v="43468.39604028935"/>
    <x v="2"/>
    <x v="0"/>
    <x v="1"/>
    <x v="9"/>
    <x v="1"/>
    <x v="1"/>
    <n v="3.5"/>
    <n v="1240"/>
    <s v="None"/>
    <n v="126"/>
    <n v="2.7900000000000001E-2"/>
    <n v="1.6"/>
    <m/>
    <m/>
    <m/>
    <m/>
    <m/>
    <m/>
    <m/>
    <m/>
    <m/>
    <s v="DEER:Res:HVAC_Eff_AC"/>
    <s v="Annual"/>
    <n v="20"/>
    <m/>
  </r>
  <r>
    <x v="1"/>
    <x v="0"/>
    <s v="D20v0"/>
    <n v="43468.39604028935"/>
    <x v="2"/>
    <x v="0"/>
    <x v="1"/>
    <x v="9"/>
    <x v="2"/>
    <x v="1"/>
    <n v="3.5"/>
    <n v="1240"/>
    <s v="None"/>
    <n v="141"/>
    <n v="3.2199999999999999E-2"/>
    <n v="0"/>
    <m/>
    <m/>
    <m/>
    <m/>
    <m/>
    <m/>
    <m/>
    <m/>
    <m/>
    <s v="DEER:Res:HVAC_Eff_AC"/>
    <s v="Annual"/>
    <n v="20"/>
    <m/>
  </r>
  <r>
    <x v="1"/>
    <x v="0"/>
    <s v="D20v0"/>
    <n v="43468.39604028935"/>
    <x v="2"/>
    <x v="0"/>
    <x v="1"/>
    <x v="9"/>
    <x v="3"/>
    <x v="1"/>
    <n v="3.5"/>
    <n v="1240"/>
    <s v="None"/>
    <n v="0.93500000000000005"/>
    <n v="0"/>
    <n v="1.45"/>
    <m/>
    <m/>
    <m/>
    <m/>
    <m/>
    <m/>
    <m/>
    <m/>
    <m/>
    <s v="DEER:Res:HVAC_Eff_AC"/>
    <s v="Annual"/>
    <n v="20"/>
    <m/>
  </r>
  <r>
    <x v="1"/>
    <x v="0"/>
    <s v="D20v0"/>
    <n v="43468.39604028935"/>
    <x v="2"/>
    <x v="0"/>
    <x v="1"/>
    <x v="9"/>
    <x v="0"/>
    <x v="0"/>
    <n v="3.5"/>
    <n v="1240"/>
    <s v="None"/>
    <n v="88.2"/>
    <n v="1.95E-2"/>
    <n v="1.42"/>
    <m/>
    <m/>
    <m/>
    <m/>
    <m/>
    <m/>
    <m/>
    <m/>
    <m/>
    <s v="DEER:Res:HVAC_Eff_AC"/>
    <s v="Annual"/>
    <n v="20"/>
    <m/>
  </r>
  <r>
    <x v="1"/>
    <x v="0"/>
    <s v="D20v0"/>
    <n v="43468.39604028935"/>
    <x v="2"/>
    <x v="0"/>
    <x v="1"/>
    <x v="10"/>
    <x v="1"/>
    <x v="1"/>
    <n v="3.5"/>
    <n v="1240"/>
    <s v="None"/>
    <n v="113"/>
    <n v="5.2400000000000002E-2"/>
    <n v="2.11"/>
    <m/>
    <m/>
    <m/>
    <m/>
    <m/>
    <m/>
    <m/>
    <m/>
    <m/>
    <s v="DEER:Res:HVAC_Eff_AC"/>
    <s v="Annual"/>
    <n v="20"/>
    <m/>
  </r>
  <r>
    <x v="1"/>
    <x v="0"/>
    <s v="D20v0"/>
    <n v="43468.39604028935"/>
    <x v="2"/>
    <x v="0"/>
    <x v="1"/>
    <x v="10"/>
    <x v="2"/>
    <x v="1"/>
    <n v="3.5"/>
    <n v="1240"/>
    <s v="None"/>
    <n v="131"/>
    <n v="5.9499999999999997E-2"/>
    <n v="0"/>
    <m/>
    <m/>
    <m/>
    <m/>
    <m/>
    <m/>
    <m/>
    <m/>
    <m/>
    <s v="DEER:Res:HVAC_Eff_AC"/>
    <s v="Annual"/>
    <n v="20"/>
    <m/>
  </r>
  <r>
    <x v="1"/>
    <x v="0"/>
    <s v="D20v0"/>
    <n v="43468.39604028935"/>
    <x v="2"/>
    <x v="0"/>
    <x v="1"/>
    <x v="10"/>
    <x v="3"/>
    <x v="1"/>
    <n v="3.5"/>
    <n v="1240"/>
    <s v="None"/>
    <n v="1.23"/>
    <n v="0"/>
    <n v="1.9"/>
    <m/>
    <m/>
    <m/>
    <m/>
    <m/>
    <m/>
    <m/>
    <m/>
    <m/>
    <s v="DEER:Res:HVAC_Eff_AC"/>
    <s v="Annual"/>
    <n v="20"/>
    <m/>
  </r>
  <r>
    <x v="1"/>
    <x v="0"/>
    <s v="D20v0"/>
    <n v="43468.39604028935"/>
    <x v="2"/>
    <x v="0"/>
    <x v="1"/>
    <x v="10"/>
    <x v="0"/>
    <x v="0"/>
    <n v="3.5"/>
    <n v="1240"/>
    <s v="None"/>
    <n v="85.6"/>
    <n v="3.9600000000000003E-2"/>
    <n v="1.86"/>
    <m/>
    <m/>
    <m/>
    <m/>
    <m/>
    <m/>
    <m/>
    <m/>
    <m/>
    <s v="DEER:Res:HVAC_Eff_AC"/>
    <s v="Annual"/>
    <n v="20"/>
    <m/>
  </r>
  <r>
    <x v="1"/>
    <x v="0"/>
    <s v="D20v0"/>
    <n v="43468.39604028935"/>
    <x v="2"/>
    <x v="0"/>
    <x v="1"/>
    <x v="11"/>
    <x v="1"/>
    <x v="1"/>
    <n v="3.5"/>
    <n v="1240"/>
    <s v="None"/>
    <n v="119"/>
    <n v="5.3800000000000001E-2"/>
    <n v="1.78"/>
    <m/>
    <m/>
    <m/>
    <m/>
    <m/>
    <m/>
    <m/>
    <m/>
    <m/>
    <s v="DEER:Res:HVAC_Eff_AC"/>
    <s v="Annual"/>
    <n v="20"/>
    <m/>
  </r>
  <r>
    <x v="1"/>
    <x v="0"/>
    <s v="D20v0"/>
    <n v="43468.39604028935"/>
    <x v="2"/>
    <x v="0"/>
    <x v="1"/>
    <x v="11"/>
    <x v="2"/>
    <x v="1"/>
    <n v="3.5"/>
    <n v="1240"/>
    <s v="None"/>
    <n v="138"/>
    <n v="6.0100000000000001E-2"/>
    <n v="0"/>
    <m/>
    <m/>
    <m/>
    <m/>
    <m/>
    <m/>
    <m/>
    <m/>
    <m/>
    <s v="DEER:Res:HVAC_Eff_AC"/>
    <s v="Annual"/>
    <n v="20"/>
    <m/>
  </r>
  <r>
    <x v="1"/>
    <x v="0"/>
    <s v="D20v0"/>
    <n v="43468.39604028935"/>
    <x v="2"/>
    <x v="0"/>
    <x v="1"/>
    <x v="11"/>
    <x v="3"/>
    <x v="1"/>
    <n v="3.5"/>
    <n v="1240"/>
    <s v="None"/>
    <n v="1.02"/>
    <n v="0"/>
    <n v="1.6"/>
    <m/>
    <m/>
    <m/>
    <m/>
    <m/>
    <m/>
    <m/>
    <m/>
    <m/>
    <s v="DEER:Res:HVAC_Eff_AC"/>
    <s v="Annual"/>
    <n v="20"/>
    <m/>
  </r>
  <r>
    <x v="1"/>
    <x v="0"/>
    <s v="D20v0"/>
    <n v="43468.39604028935"/>
    <x v="2"/>
    <x v="0"/>
    <x v="1"/>
    <x v="11"/>
    <x v="0"/>
    <x v="0"/>
    <n v="3.5"/>
    <n v="1240"/>
    <s v="None"/>
    <n v="118"/>
    <n v="5.3400000000000003E-2"/>
    <n v="1.56"/>
    <m/>
    <m/>
    <m/>
    <m/>
    <m/>
    <m/>
    <m/>
    <m/>
    <m/>
    <s v="DEER:Res:HVAC_Eff_AC"/>
    <s v="Annual"/>
    <n v="20"/>
    <m/>
  </r>
  <r>
    <x v="1"/>
    <x v="0"/>
    <s v="D20v0"/>
    <n v="43468.39604028935"/>
    <x v="2"/>
    <x v="0"/>
    <x v="1"/>
    <x v="13"/>
    <x v="1"/>
    <x v="1"/>
    <n v="3.5"/>
    <n v="1240"/>
    <s v="None"/>
    <n v="155"/>
    <n v="5.7799999999999997E-2"/>
    <n v="1.1100000000000001"/>
    <m/>
    <m/>
    <m/>
    <m/>
    <m/>
    <m/>
    <m/>
    <m/>
    <m/>
    <s v="DEER:Res:HVAC_Eff_AC"/>
    <s v="Annual"/>
    <n v="20"/>
    <m/>
  </r>
  <r>
    <x v="1"/>
    <x v="0"/>
    <s v="D20v0"/>
    <n v="43468.39604028935"/>
    <x v="2"/>
    <x v="0"/>
    <x v="1"/>
    <x v="13"/>
    <x v="2"/>
    <x v="1"/>
    <n v="3.5"/>
    <n v="1240"/>
    <s v="None"/>
    <n v="168"/>
    <n v="0.06"/>
    <n v="0"/>
    <m/>
    <m/>
    <m/>
    <m/>
    <m/>
    <m/>
    <m/>
    <m/>
    <m/>
    <s v="DEER:Res:HVAC_Eff_AC"/>
    <s v="Annual"/>
    <n v="20"/>
    <m/>
  </r>
  <r>
    <x v="1"/>
    <x v="0"/>
    <s v="D20v0"/>
    <n v="43468.39604028935"/>
    <x v="2"/>
    <x v="0"/>
    <x v="1"/>
    <x v="13"/>
    <x v="3"/>
    <x v="1"/>
    <n v="3.5"/>
    <n v="1240"/>
    <s v="None"/>
    <n v="0.64200000000000002"/>
    <n v="0"/>
    <n v="0.99099999999999999"/>
    <m/>
    <m/>
    <m/>
    <m/>
    <m/>
    <m/>
    <m/>
    <m/>
    <m/>
    <s v="DEER:Res:HVAC_Eff_AC"/>
    <s v="Annual"/>
    <n v="20"/>
    <m/>
  </r>
  <r>
    <x v="1"/>
    <x v="0"/>
    <s v="D20v0"/>
    <n v="43468.39604028935"/>
    <x v="2"/>
    <x v="0"/>
    <x v="1"/>
    <x v="13"/>
    <x v="0"/>
    <x v="0"/>
    <n v="3.5"/>
    <n v="1240"/>
    <s v="None"/>
    <n v="157"/>
    <n v="5.8099999999999999E-2"/>
    <n v="0.97299999999999998"/>
    <m/>
    <m/>
    <m/>
    <m/>
    <m/>
    <m/>
    <m/>
    <m/>
    <m/>
    <s v="DEER:Res:HVAC_Eff_AC"/>
    <s v="Annual"/>
    <n v="20"/>
    <m/>
  </r>
  <r>
    <x v="1"/>
    <x v="0"/>
    <s v="D20v0"/>
    <n v="43468.39604028935"/>
    <x v="2"/>
    <x v="0"/>
    <x v="1"/>
    <x v="5"/>
    <x v="1"/>
    <x v="1"/>
    <n v="3.5"/>
    <n v="1240"/>
    <s v="None"/>
    <n v="83.7"/>
    <n v="2.5000000000000001E-2"/>
    <n v="4.13"/>
    <m/>
    <m/>
    <m/>
    <m/>
    <m/>
    <m/>
    <m/>
    <m/>
    <m/>
    <s v="DEER:Res:HVAC_Eff_AC"/>
    <s v="Annual"/>
    <n v="20"/>
    <m/>
  </r>
  <r>
    <x v="1"/>
    <x v="0"/>
    <s v="D20v0"/>
    <n v="43468.39604028935"/>
    <x v="2"/>
    <x v="0"/>
    <x v="1"/>
    <x v="5"/>
    <x v="2"/>
    <x v="1"/>
    <n v="3.5"/>
    <n v="1240"/>
    <s v="None"/>
    <n v="138"/>
    <n v="2.86E-2"/>
    <n v="0"/>
    <m/>
    <m/>
    <m/>
    <m/>
    <m/>
    <m/>
    <m/>
    <m/>
    <m/>
    <s v="DEER:Res:HVAC_Eff_AC"/>
    <s v="Annual"/>
    <n v="20"/>
    <m/>
  </r>
  <r>
    <x v="1"/>
    <x v="0"/>
    <s v="D20v0"/>
    <n v="43468.39604028935"/>
    <x v="2"/>
    <x v="0"/>
    <x v="1"/>
    <x v="5"/>
    <x v="3"/>
    <x v="1"/>
    <n v="3.5"/>
    <n v="1240"/>
    <s v="None"/>
    <n v="2.38"/>
    <n v="0"/>
    <n v="3.66"/>
    <m/>
    <m/>
    <m/>
    <m/>
    <m/>
    <m/>
    <m/>
    <m/>
    <m/>
    <s v="DEER:Res:HVAC_Eff_AC"/>
    <s v="Annual"/>
    <n v="20"/>
    <m/>
  </r>
  <r>
    <x v="1"/>
    <x v="0"/>
    <s v="D20v0"/>
    <n v="43468.39604028935"/>
    <x v="2"/>
    <x v="0"/>
    <x v="1"/>
    <x v="5"/>
    <x v="0"/>
    <x v="0"/>
    <n v="3.5"/>
    <n v="1240"/>
    <s v="None"/>
    <n v="90.4"/>
    <n v="2.5399999999999999E-2"/>
    <n v="3.61"/>
    <m/>
    <m/>
    <m/>
    <m/>
    <m/>
    <m/>
    <m/>
    <m/>
    <m/>
    <s v="DEER:Res:HVAC_Eff_AC"/>
    <s v="Annual"/>
    <n v="20"/>
    <m/>
  </r>
  <r>
    <x v="1"/>
    <x v="0"/>
    <s v="D20v0"/>
    <n v="43468.39604028935"/>
    <x v="2"/>
    <x v="0"/>
    <x v="1"/>
    <x v="6"/>
    <x v="1"/>
    <x v="1"/>
    <n v="3.5"/>
    <n v="1240"/>
    <s v="None"/>
    <n v="114"/>
    <n v="3.7600000000000001E-2"/>
    <n v="1.98"/>
    <m/>
    <m/>
    <m/>
    <m/>
    <m/>
    <m/>
    <m/>
    <m/>
    <m/>
    <s v="DEER:Res:HVAC_Eff_AC"/>
    <s v="Annual"/>
    <n v="20"/>
    <m/>
  </r>
  <r>
    <x v="1"/>
    <x v="0"/>
    <s v="D20v0"/>
    <n v="43468.39604028935"/>
    <x v="2"/>
    <x v="0"/>
    <x v="1"/>
    <x v="6"/>
    <x v="2"/>
    <x v="1"/>
    <n v="3.5"/>
    <n v="1240"/>
    <s v="None"/>
    <n v="133"/>
    <n v="4.24E-2"/>
    <n v="0"/>
    <m/>
    <m/>
    <m/>
    <m/>
    <m/>
    <m/>
    <m/>
    <m/>
    <m/>
    <s v="DEER:Res:HVAC_Eff_AC"/>
    <s v="Annual"/>
    <n v="20"/>
    <m/>
  </r>
  <r>
    <x v="1"/>
    <x v="0"/>
    <s v="D20v0"/>
    <n v="43468.39604028935"/>
    <x v="2"/>
    <x v="0"/>
    <x v="1"/>
    <x v="6"/>
    <x v="3"/>
    <x v="1"/>
    <n v="3.5"/>
    <n v="1240"/>
    <s v="None"/>
    <n v="1.1399999999999999"/>
    <n v="0"/>
    <n v="1.78"/>
    <m/>
    <m/>
    <m/>
    <m/>
    <m/>
    <m/>
    <m/>
    <m/>
    <m/>
    <s v="DEER:Res:HVAC_Eff_AC"/>
    <s v="Annual"/>
    <n v="20"/>
    <m/>
  </r>
  <r>
    <x v="1"/>
    <x v="0"/>
    <s v="D20v0"/>
    <n v="43468.39604028935"/>
    <x v="2"/>
    <x v="0"/>
    <x v="1"/>
    <x v="6"/>
    <x v="0"/>
    <x v="0"/>
    <n v="3.5"/>
    <n v="1240"/>
    <s v="None"/>
    <n v="47.4"/>
    <n v="1.7100000000000001E-2"/>
    <n v="1.76"/>
    <m/>
    <m/>
    <m/>
    <m/>
    <m/>
    <m/>
    <m/>
    <m/>
    <m/>
    <s v="DEER:Res:HVAC_Eff_AC"/>
    <s v="Annual"/>
    <n v="20"/>
    <m/>
  </r>
  <r>
    <x v="1"/>
    <x v="0"/>
    <s v="D20v0"/>
    <n v="43468.39604028935"/>
    <x v="2"/>
    <x v="1"/>
    <x v="1"/>
    <x v="8"/>
    <x v="1"/>
    <x v="1"/>
    <n v="1.28"/>
    <n v="1210"/>
    <s v="None"/>
    <n v="2.37"/>
    <n v="4.9300000000000004E-3"/>
    <n v="0.39100000000000001"/>
    <m/>
    <m/>
    <m/>
    <m/>
    <m/>
    <m/>
    <m/>
    <m/>
    <m/>
    <s v="DEER:Res:HVAC_Eff_AC"/>
    <s v="Annual"/>
    <n v="20"/>
    <m/>
  </r>
  <r>
    <x v="1"/>
    <x v="0"/>
    <s v="D20v0"/>
    <n v="43468.39604028935"/>
    <x v="2"/>
    <x v="1"/>
    <x v="1"/>
    <x v="8"/>
    <x v="2"/>
    <x v="1"/>
    <n v="1.28"/>
    <n v="1210"/>
    <s v="None"/>
    <n v="5.92"/>
    <n v="5.5100000000000001E-3"/>
    <n v="0"/>
    <m/>
    <m/>
    <m/>
    <m/>
    <m/>
    <m/>
    <m/>
    <m/>
    <m/>
    <s v="DEER:Res:HVAC_Eff_AC"/>
    <s v="Annual"/>
    <n v="20"/>
    <m/>
  </r>
  <r>
    <x v="1"/>
    <x v="0"/>
    <s v="D20v0"/>
    <n v="43468.39604028935"/>
    <x v="2"/>
    <x v="1"/>
    <x v="1"/>
    <x v="8"/>
    <x v="3"/>
    <x v="1"/>
    <n v="1.28"/>
    <n v="1210"/>
    <s v="None"/>
    <n v="0.32500000000000001"/>
    <n v="0"/>
    <n v="0.375"/>
    <m/>
    <m/>
    <m/>
    <m/>
    <m/>
    <m/>
    <m/>
    <m/>
    <m/>
    <s v="DEER:Res:HVAC_Eff_AC"/>
    <s v="Annual"/>
    <n v="20"/>
    <m/>
  </r>
  <r>
    <x v="1"/>
    <x v="0"/>
    <s v="D20v0"/>
    <n v="43468.39604028935"/>
    <x v="2"/>
    <x v="1"/>
    <x v="1"/>
    <x v="8"/>
    <x v="0"/>
    <x v="0"/>
    <n v="1.28"/>
    <n v="1210"/>
    <s v="None"/>
    <n v="1.5"/>
    <n v="2.3700000000000001E-3"/>
    <n v="0.35899999999999999"/>
    <m/>
    <m/>
    <m/>
    <m/>
    <m/>
    <m/>
    <m/>
    <m/>
    <m/>
    <s v="DEER:Res:HVAC_Eff_AC"/>
    <s v="Annual"/>
    <n v="20"/>
    <m/>
  </r>
  <r>
    <x v="1"/>
    <x v="0"/>
    <s v="D20v0"/>
    <n v="43468.39604028935"/>
    <x v="2"/>
    <x v="1"/>
    <x v="1"/>
    <x v="9"/>
    <x v="1"/>
    <x v="1"/>
    <n v="1.19"/>
    <n v="1210"/>
    <s v="None"/>
    <n v="4.43"/>
    <n v="4.4299999999999999E-3"/>
    <n v="0.33300000000000002"/>
    <m/>
    <m/>
    <m/>
    <m/>
    <m/>
    <m/>
    <m/>
    <m/>
    <m/>
    <s v="DEER:Res:HVAC_Eff_AC"/>
    <s v="Annual"/>
    <n v="20"/>
    <m/>
  </r>
  <r>
    <x v="1"/>
    <x v="0"/>
    <s v="D20v0"/>
    <n v="43468.39604028935"/>
    <x v="2"/>
    <x v="1"/>
    <x v="1"/>
    <x v="9"/>
    <x v="2"/>
    <x v="1"/>
    <n v="1.19"/>
    <n v="1210"/>
    <s v="None"/>
    <n v="7.16"/>
    <n v="4.47E-3"/>
    <n v="0"/>
    <m/>
    <m/>
    <m/>
    <m/>
    <m/>
    <m/>
    <m/>
    <m/>
    <m/>
    <s v="DEER:Res:HVAC_Eff_AC"/>
    <s v="Annual"/>
    <n v="20"/>
    <m/>
  </r>
  <r>
    <x v="1"/>
    <x v="0"/>
    <s v="D20v0"/>
    <n v="43468.39604028935"/>
    <x v="2"/>
    <x v="1"/>
    <x v="1"/>
    <x v="9"/>
    <x v="3"/>
    <x v="1"/>
    <n v="1.19"/>
    <n v="1210"/>
    <s v="None"/>
    <n v="0.28799999999999998"/>
    <n v="0"/>
    <n v="0.32100000000000001"/>
    <m/>
    <m/>
    <m/>
    <m/>
    <m/>
    <m/>
    <m/>
    <m/>
    <m/>
    <s v="DEER:Res:HVAC_Eff_AC"/>
    <s v="Annual"/>
    <n v="20"/>
    <m/>
  </r>
  <r>
    <x v="1"/>
    <x v="0"/>
    <s v="D20v0"/>
    <n v="43468.39604028935"/>
    <x v="2"/>
    <x v="1"/>
    <x v="1"/>
    <x v="9"/>
    <x v="0"/>
    <x v="0"/>
    <n v="1.19"/>
    <n v="1210"/>
    <s v="None"/>
    <n v="2.41"/>
    <n v="2.0999999999999999E-3"/>
    <n v="0.307"/>
    <m/>
    <m/>
    <m/>
    <m/>
    <m/>
    <m/>
    <m/>
    <m/>
    <m/>
    <s v="DEER:Res:HVAC_Eff_AC"/>
    <s v="Annual"/>
    <n v="20"/>
    <m/>
  </r>
  <r>
    <x v="1"/>
    <x v="0"/>
    <s v="D20v0"/>
    <n v="43468.39604028935"/>
    <x v="2"/>
    <x v="1"/>
    <x v="1"/>
    <x v="10"/>
    <x v="1"/>
    <x v="1"/>
    <n v="1"/>
    <n v="1130"/>
    <s v="None"/>
    <n v="5.35"/>
    <n v="6.96E-3"/>
    <n v="0.54100000000000004"/>
    <m/>
    <m/>
    <m/>
    <m/>
    <m/>
    <m/>
    <m/>
    <m/>
    <m/>
    <s v="DEER:Res:HVAC_Eff_AC"/>
    <s v="Annual"/>
    <n v="20"/>
    <m/>
  </r>
  <r>
    <x v="1"/>
    <x v="0"/>
    <s v="D20v0"/>
    <n v="43468.39604028935"/>
    <x v="2"/>
    <x v="1"/>
    <x v="1"/>
    <x v="10"/>
    <x v="2"/>
    <x v="1"/>
    <n v="1"/>
    <n v="1130"/>
    <s v="None"/>
    <n v="9.61"/>
    <n v="6.6499999999999997E-3"/>
    <n v="0"/>
    <m/>
    <m/>
    <m/>
    <m/>
    <m/>
    <m/>
    <m/>
    <m/>
    <m/>
    <s v="DEER:Res:HVAC_Eff_AC"/>
    <s v="Annual"/>
    <n v="20"/>
    <m/>
  </r>
  <r>
    <x v="1"/>
    <x v="0"/>
    <s v="D20v0"/>
    <n v="43468.39604028935"/>
    <x v="2"/>
    <x v="1"/>
    <x v="1"/>
    <x v="10"/>
    <x v="3"/>
    <x v="1"/>
    <n v="1"/>
    <n v="1130"/>
    <s v="None"/>
    <n v="0.495"/>
    <n v="0"/>
    <n v="0.51200000000000001"/>
    <m/>
    <m/>
    <m/>
    <m/>
    <m/>
    <m/>
    <m/>
    <m/>
    <m/>
    <s v="DEER:Res:HVAC_Eff_AC"/>
    <s v="Annual"/>
    <n v="20"/>
    <m/>
  </r>
  <r>
    <x v="1"/>
    <x v="0"/>
    <s v="D20v0"/>
    <n v="43468.39604028935"/>
    <x v="2"/>
    <x v="1"/>
    <x v="1"/>
    <x v="10"/>
    <x v="0"/>
    <x v="0"/>
    <n v="1"/>
    <n v="1130"/>
    <s v="None"/>
    <n v="4.25"/>
    <n v="4.8199999999999996E-3"/>
    <n v="0.48499999999999999"/>
    <m/>
    <m/>
    <m/>
    <m/>
    <m/>
    <m/>
    <m/>
    <m/>
    <m/>
    <s v="DEER:Res:HVAC_Eff_AC"/>
    <s v="Annual"/>
    <n v="20"/>
    <m/>
  </r>
  <r>
    <x v="1"/>
    <x v="0"/>
    <s v="D20v0"/>
    <n v="43468.39604028935"/>
    <x v="2"/>
    <x v="1"/>
    <x v="1"/>
    <x v="11"/>
    <x v="1"/>
    <x v="1"/>
    <n v="1"/>
    <n v="1070"/>
    <s v="None"/>
    <n v="4.58"/>
    <n v="7.0000000000000001E-3"/>
    <n v="0.35399999999999998"/>
    <m/>
    <m/>
    <m/>
    <m/>
    <m/>
    <m/>
    <m/>
    <m/>
    <m/>
    <s v="DEER:Res:HVAC_Eff_AC"/>
    <s v="Annual"/>
    <n v="20"/>
    <m/>
  </r>
  <r>
    <x v="1"/>
    <x v="0"/>
    <s v="D20v0"/>
    <n v="43468.39604028935"/>
    <x v="2"/>
    <x v="1"/>
    <x v="1"/>
    <x v="11"/>
    <x v="2"/>
    <x v="1"/>
    <n v="1"/>
    <n v="1070"/>
    <s v="None"/>
    <n v="7.73"/>
    <n v="7.0800000000000004E-3"/>
    <n v="0"/>
    <m/>
    <m/>
    <m/>
    <m/>
    <m/>
    <m/>
    <m/>
    <m/>
    <m/>
    <s v="DEER:Res:HVAC_Eff_AC"/>
    <s v="Annual"/>
    <n v="20"/>
    <m/>
  </r>
  <r>
    <x v="1"/>
    <x v="0"/>
    <s v="D20v0"/>
    <n v="43468.39604028935"/>
    <x v="2"/>
    <x v="1"/>
    <x v="1"/>
    <x v="11"/>
    <x v="3"/>
    <x v="1"/>
    <n v="1"/>
    <n v="1070"/>
    <s v="None"/>
    <n v="0.32800000000000001"/>
    <n v="0"/>
    <n v="0.33800000000000002"/>
    <m/>
    <m/>
    <m/>
    <m/>
    <m/>
    <m/>
    <m/>
    <m/>
    <m/>
    <s v="DEER:Res:HVAC_Eff_AC"/>
    <s v="Annual"/>
    <n v="20"/>
    <m/>
  </r>
  <r>
    <x v="1"/>
    <x v="0"/>
    <s v="D20v0"/>
    <n v="43468.39604028935"/>
    <x v="2"/>
    <x v="1"/>
    <x v="1"/>
    <x v="11"/>
    <x v="0"/>
    <x v="0"/>
    <n v="1"/>
    <n v="1070"/>
    <s v="None"/>
    <n v="4.62"/>
    <n v="6.4700000000000001E-3"/>
    <n v="0.311"/>
    <m/>
    <m/>
    <m/>
    <m/>
    <m/>
    <m/>
    <m/>
    <m/>
    <m/>
    <s v="DEER:Res:HVAC_Eff_AC"/>
    <s v="Annual"/>
    <n v="20"/>
    <m/>
  </r>
  <r>
    <x v="1"/>
    <x v="0"/>
    <s v="D20v0"/>
    <n v="43468.39604028935"/>
    <x v="2"/>
    <x v="1"/>
    <x v="1"/>
    <x v="4"/>
    <x v="1"/>
    <x v="1"/>
    <n v="1"/>
    <n v="1070"/>
    <s v="None"/>
    <n v="10.3"/>
    <n v="8.2100000000000003E-3"/>
    <n v="0.76400000000000001"/>
    <m/>
    <m/>
    <m/>
    <m/>
    <m/>
    <m/>
    <m/>
    <m/>
    <m/>
    <s v="DEER:Res:HVAC_Eff_AC"/>
    <s v="Annual"/>
    <n v="20"/>
    <m/>
  </r>
  <r>
    <x v="1"/>
    <x v="0"/>
    <s v="D20v0"/>
    <n v="43468.39604028935"/>
    <x v="2"/>
    <x v="1"/>
    <x v="1"/>
    <x v="4"/>
    <x v="2"/>
    <x v="1"/>
    <n v="1"/>
    <n v="1070"/>
    <s v="None"/>
    <n v="17.899999999999999"/>
    <n v="8.9599999999999992E-3"/>
    <n v="0"/>
    <m/>
    <m/>
    <m/>
    <m/>
    <m/>
    <m/>
    <m/>
    <m/>
    <m/>
    <s v="DEER:Res:HVAC_Eff_AC"/>
    <s v="Annual"/>
    <n v="20"/>
    <m/>
  </r>
  <r>
    <x v="1"/>
    <x v="0"/>
    <s v="D20v0"/>
    <n v="43468.39604028935"/>
    <x v="2"/>
    <x v="1"/>
    <x v="1"/>
    <x v="4"/>
    <x v="3"/>
    <x v="1"/>
    <n v="1"/>
    <n v="1070"/>
    <s v="None"/>
    <n v="0.69699999999999995"/>
    <n v="0"/>
    <n v="0.72499999999999998"/>
    <m/>
    <m/>
    <m/>
    <m/>
    <m/>
    <m/>
    <m/>
    <m/>
    <m/>
    <s v="DEER:Res:HVAC_Eff_AC"/>
    <s v="Annual"/>
    <n v="20"/>
    <m/>
  </r>
  <r>
    <x v="1"/>
    <x v="0"/>
    <s v="D20v0"/>
    <n v="43468.39604028935"/>
    <x v="2"/>
    <x v="1"/>
    <x v="1"/>
    <x v="4"/>
    <x v="0"/>
    <x v="0"/>
    <n v="1"/>
    <n v="1070"/>
    <s v="None"/>
    <n v="10.5"/>
    <n v="7.7299999999999999E-3"/>
    <n v="0.67200000000000004"/>
    <m/>
    <m/>
    <m/>
    <m/>
    <m/>
    <m/>
    <m/>
    <m/>
    <m/>
    <s v="DEER:Res:HVAC_Eff_AC"/>
    <s v="Annual"/>
    <n v="20"/>
    <m/>
  </r>
  <r>
    <x v="1"/>
    <x v="0"/>
    <s v="D20v0"/>
    <n v="43468.39604028935"/>
    <x v="2"/>
    <x v="1"/>
    <x v="1"/>
    <x v="6"/>
    <x v="1"/>
    <x v="1"/>
    <n v="1.1599999999999999"/>
    <n v="1180"/>
    <s v="None"/>
    <n v="4.05"/>
    <n v="5.45E-3"/>
    <n v="0.42199999999999999"/>
    <m/>
    <m/>
    <m/>
    <m/>
    <m/>
    <m/>
    <m/>
    <m/>
    <m/>
    <s v="DEER:Res:HVAC_Eff_AC"/>
    <s v="Annual"/>
    <n v="20"/>
    <m/>
  </r>
  <r>
    <x v="1"/>
    <x v="0"/>
    <s v="D20v0"/>
    <n v="43468.39604028935"/>
    <x v="2"/>
    <x v="1"/>
    <x v="1"/>
    <x v="6"/>
    <x v="2"/>
    <x v="1"/>
    <n v="1.1599999999999999"/>
    <n v="1180"/>
    <s v="None"/>
    <n v="7.58"/>
    <n v="5.5700000000000003E-3"/>
    <n v="0"/>
    <m/>
    <m/>
    <m/>
    <m/>
    <m/>
    <m/>
    <m/>
    <m/>
    <m/>
    <s v="DEER:Res:HVAC_Eff_AC"/>
    <s v="Annual"/>
    <n v="20"/>
    <m/>
  </r>
  <r>
    <x v="1"/>
    <x v="0"/>
    <s v="D20v0"/>
    <n v="43468.39604028935"/>
    <x v="2"/>
    <x v="1"/>
    <x v="1"/>
    <x v="6"/>
    <x v="3"/>
    <x v="1"/>
    <n v="1.1599999999999999"/>
    <n v="1180"/>
    <s v="None"/>
    <n v="0.36899999999999999"/>
    <n v="0"/>
    <n v="0.40300000000000002"/>
    <m/>
    <m/>
    <m/>
    <m/>
    <m/>
    <m/>
    <m/>
    <m/>
    <m/>
    <s v="DEER:Res:HVAC_Eff_AC"/>
    <s v="Annual"/>
    <n v="20"/>
    <m/>
  </r>
  <r>
    <x v="1"/>
    <x v="0"/>
    <s v="D20v0"/>
    <n v="43468.39604028935"/>
    <x v="2"/>
    <x v="1"/>
    <x v="1"/>
    <x v="6"/>
    <x v="0"/>
    <x v="0"/>
    <n v="1.1599999999999999"/>
    <n v="1180"/>
    <s v="None"/>
    <n v="2.75"/>
    <n v="3.13E-3"/>
    <n v="0.38400000000000001"/>
    <m/>
    <m/>
    <m/>
    <m/>
    <m/>
    <m/>
    <m/>
    <m/>
    <m/>
    <s v="DEER:Res:HVAC_Eff_AC"/>
    <s v="Annual"/>
    <n v="20"/>
    <m/>
  </r>
  <r>
    <x v="1"/>
    <x v="0"/>
    <s v="D20v0"/>
    <n v="43468.39604028935"/>
    <x v="2"/>
    <x v="2"/>
    <x v="1"/>
    <x v="0"/>
    <x v="1"/>
    <x v="1"/>
    <n v="3.2"/>
    <n v="2300"/>
    <s v="None"/>
    <n v="12.5"/>
    <n v="2.8000000000000001E-2"/>
    <n v="3.53"/>
    <m/>
    <m/>
    <m/>
    <m/>
    <m/>
    <m/>
    <m/>
    <m/>
    <m/>
    <s v="DEER:Res:HVAC_Eff_AC"/>
    <s v="Annual"/>
    <n v="20"/>
    <m/>
  </r>
  <r>
    <x v="1"/>
    <x v="0"/>
    <s v="D20v0"/>
    <n v="43468.39604028935"/>
    <x v="2"/>
    <x v="2"/>
    <x v="1"/>
    <x v="0"/>
    <x v="2"/>
    <x v="1"/>
    <n v="3.2"/>
    <n v="2300"/>
    <s v="None"/>
    <n v="50.9"/>
    <n v="2.9000000000000001E-2"/>
    <n v="0"/>
    <m/>
    <m/>
    <m/>
    <m/>
    <m/>
    <m/>
    <m/>
    <m/>
    <m/>
    <s v="DEER:Res:HVAC_Eff_AC"/>
    <s v="Annual"/>
    <n v="20"/>
    <m/>
  </r>
  <r>
    <x v="1"/>
    <x v="0"/>
    <s v="D20v0"/>
    <n v="43468.39604028935"/>
    <x v="2"/>
    <x v="2"/>
    <x v="1"/>
    <x v="0"/>
    <x v="3"/>
    <x v="1"/>
    <n v="3.2"/>
    <n v="2300"/>
    <s v="None"/>
    <n v="2.2000000000000002"/>
    <n v="0"/>
    <n v="3.44"/>
    <m/>
    <m/>
    <m/>
    <m/>
    <m/>
    <m/>
    <m/>
    <m/>
    <m/>
    <s v="DEER:Res:HVAC_Eff_AC"/>
    <s v="Annual"/>
    <n v="20"/>
    <m/>
  </r>
  <r>
    <x v="1"/>
    <x v="0"/>
    <s v="D20v0"/>
    <n v="43468.39604028935"/>
    <x v="2"/>
    <x v="2"/>
    <x v="1"/>
    <x v="0"/>
    <x v="0"/>
    <x v="0"/>
    <n v="3.2"/>
    <n v="2300"/>
    <s v="None"/>
    <n v="11.9"/>
    <n v="2.1999999999999999E-2"/>
    <n v="3.36"/>
    <m/>
    <m/>
    <m/>
    <m/>
    <m/>
    <m/>
    <m/>
    <m/>
    <m/>
    <s v="DEER:Res:HVAC_Eff_AC"/>
    <s v="Annual"/>
    <n v="20"/>
    <m/>
  </r>
  <r>
    <x v="1"/>
    <x v="0"/>
    <s v="D20v0"/>
    <n v="43468.39604028935"/>
    <x v="2"/>
    <x v="2"/>
    <x v="1"/>
    <x v="1"/>
    <x v="1"/>
    <x v="1"/>
    <n v="3.5"/>
    <n v="2220"/>
    <s v="None"/>
    <n v="6.9"/>
    <n v="1.0999999999999999E-2"/>
    <n v="3.74"/>
    <m/>
    <m/>
    <m/>
    <m/>
    <m/>
    <m/>
    <m/>
    <m/>
    <m/>
    <s v="DEER:Res:HVAC_Eff_AC"/>
    <s v="Annual"/>
    <n v="20"/>
    <m/>
  </r>
  <r>
    <x v="1"/>
    <x v="0"/>
    <s v="D20v0"/>
    <n v="43468.39604028935"/>
    <x v="2"/>
    <x v="2"/>
    <x v="1"/>
    <x v="1"/>
    <x v="2"/>
    <x v="1"/>
    <n v="3.5"/>
    <n v="2220"/>
    <s v="None"/>
    <n v="40.1"/>
    <n v="1.0999999999999999E-2"/>
    <n v="0"/>
    <m/>
    <m/>
    <m/>
    <m/>
    <m/>
    <m/>
    <m/>
    <m/>
    <m/>
    <s v="DEER:Res:HVAC_Eff_AC"/>
    <s v="Annual"/>
    <n v="20"/>
    <m/>
  </r>
  <r>
    <x v="1"/>
    <x v="0"/>
    <s v="D20v0"/>
    <n v="43468.39604028935"/>
    <x v="2"/>
    <x v="2"/>
    <x v="1"/>
    <x v="1"/>
    <x v="3"/>
    <x v="1"/>
    <n v="3.5"/>
    <n v="2220"/>
    <s v="None"/>
    <n v="2.2999999999999998"/>
    <n v="0"/>
    <n v="3.6"/>
    <m/>
    <m/>
    <m/>
    <m/>
    <m/>
    <m/>
    <m/>
    <m/>
    <m/>
    <s v="DEER:Res:HVAC_Eff_AC"/>
    <s v="Annual"/>
    <n v="20"/>
    <m/>
  </r>
  <r>
    <x v="1"/>
    <x v="0"/>
    <s v="D20v0"/>
    <n v="43468.39604028935"/>
    <x v="2"/>
    <x v="2"/>
    <x v="1"/>
    <x v="1"/>
    <x v="0"/>
    <x v="0"/>
    <n v="3.5"/>
    <n v="2220"/>
    <s v="None"/>
    <n v="3.8"/>
    <n v="2E-3"/>
    <n v="3.59"/>
    <m/>
    <m/>
    <m/>
    <m/>
    <m/>
    <m/>
    <m/>
    <m/>
    <m/>
    <s v="DEER:Res:HVAC_Eff_AC"/>
    <s v="Annual"/>
    <n v="20"/>
    <m/>
  </r>
  <r>
    <x v="1"/>
    <x v="0"/>
    <s v="D20v0"/>
    <n v="43468.39604028935"/>
    <x v="2"/>
    <x v="2"/>
    <x v="1"/>
    <x v="8"/>
    <x v="1"/>
    <x v="1"/>
    <n v="3"/>
    <n v="1920"/>
    <s v="None"/>
    <n v="12"/>
    <n v="1.7000000000000001E-2"/>
    <n v="1.07"/>
    <m/>
    <m/>
    <m/>
    <m/>
    <m/>
    <m/>
    <m/>
    <m/>
    <m/>
    <s v="DEER:Res:HVAC_Eff_AC"/>
    <s v="Annual"/>
    <n v="20"/>
    <m/>
  </r>
  <r>
    <x v="1"/>
    <x v="0"/>
    <s v="D20v0"/>
    <n v="43468.39604028935"/>
    <x v="2"/>
    <x v="2"/>
    <x v="1"/>
    <x v="8"/>
    <x v="2"/>
    <x v="1"/>
    <n v="3"/>
    <n v="1920"/>
    <s v="None"/>
    <n v="21.6"/>
    <n v="1.7999999999999999E-2"/>
    <n v="0"/>
    <m/>
    <m/>
    <m/>
    <m/>
    <m/>
    <m/>
    <m/>
    <m/>
    <m/>
    <s v="DEER:Res:HVAC_Eff_AC"/>
    <s v="Annual"/>
    <n v="20"/>
    <m/>
  </r>
  <r>
    <x v="1"/>
    <x v="0"/>
    <s v="D20v0"/>
    <n v="43468.39604028935"/>
    <x v="2"/>
    <x v="2"/>
    <x v="1"/>
    <x v="8"/>
    <x v="3"/>
    <x v="1"/>
    <n v="3"/>
    <n v="1920"/>
    <s v="None"/>
    <n v="0.7"/>
    <n v="0"/>
    <n v="1.03"/>
    <m/>
    <m/>
    <m/>
    <m/>
    <m/>
    <m/>
    <m/>
    <m/>
    <m/>
    <s v="DEER:Res:HVAC_Eff_AC"/>
    <s v="Annual"/>
    <n v="20"/>
    <m/>
  </r>
  <r>
    <x v="1"/>
    <x v="0"/>
    <s v="D20v0"/>
    <n v="43468.39604028935"/>
    <x v="2"/>
    <x v="2"/>
    <x v="1"/>
    <x v="8"/>
    <x v="0"/>
    <x v="0"/>
    <n v="3"/>
    <n v="1920"/>
    <s v="None"/>
    <n v="4"/>
    <n v="7.0000000000000001E-3"/>
    <n v="1.02"/>
    <m/>
    <m/>
    <m/>
    <m/>
    <m/>
    <m/>
    <m/>
    <m/>
    <m/>
    <s v="DEER:Res:HVAC_Eff_AC"/>
    <s v="Annual"/>
    <n v="20"/>
    <m/>
  </r>
  <r>
    <x v="1"/>
    <x v="0"/>
    <s v="D20v0"/>
    <n v="43468.39604028935"/>
    <x v="2"/>
    <x v="2"/>
    <x v="1"/>
    <x v="9"/>
    <x v="1"/>
    <x v="1"/>
    <n v="2.4"/>
    <n v="1760"/>
    <s v="None"/>
    <n v="13.1"/>
    <n v="1.4999999999999999E-2"/>
    <n v="0.71"/>
    <m/>
    <m/>
    <m/>
    <m/>
    <m/>
    <m/>
    <m/>
    <m/>
    <m/>
    <s v="DEER:Res:HVAC_Eff_AC"/>
    <s v="Annual"/>
    <n v="20"/>
    <m/>
  </r>
  <r>
    <x v="1"/>
    <x v="0"/>
    <s v="D20v0"/>
    <n v="43468.39604028935"/>
    <x v="2"/>
    <x v="2"/>
    <x v="1"/>
    <x v="9"/>
    <x v="2"/>
    <x v="1"/>
    <n v="2.4"/>
    <n v="1760"/>
    <s v="None"/>
    <n v="19.3"/>
    <n v="1.4999999999999999E-2"/>
    <n v="0"/>
    <m/>
    <m/>
    <m/>
    <m/>
    <m/>
    <m/>
    <m/>
    <m/>
    <m/>
    <s v="DEER:Res:HVAC_Eff_AC"/>
    <s v="Annual"/>
    <n v="20"/>
    <m/>
  </r>
  <r>
    <x v="1"/>
    <x v="0"/>
    <s v="D20v0"/>
    <n v="43468.39604028935"/>
    <x v="2"/>
    <x v="2"/>
    <x v="1"/>
    <x v="9"/>
    <x v="3"/>
    <x v="1"/>
    <n v="2.4"/>
    <n v="1760"/>
    <s v="None"/>
    <n v="0.5"/>
    <n v="0"/>
    <n v="0.69"/>
    <m/>
    <m/>
    <m/>
    <m/>
    <m/>
    <m/>
    <m/>
    <m/>
    <m/>
    <s v="DEER:Res:HVAC_Eff_AC"/>
    <s v="Annual"/>
    <n v="20"/>
    <m/>
  </r>
  <r>
    <x v="1"/>
    <x v="0"/>
    <s v="D20v0"/>
    <n v="43468.39604028935"/>
    <x v="2"/>
    <x v="2"/>
    <x v="1"/>
    <x v="9"/>
    <x v="0"/>
    <x v="0"/>
    <n v="2.4"/>
    <n v="1760"/>
    <s v="None"/>
    <n v="7.1"/>
    <n v="7.0000000000000001E-3"/>
    <n v="0.68"/>
    <m/>
    <m/>
    <m/>
    <m/>
    <m/>
    <m/>
    <m/>
    <m/>
    <m/>
    <s v="DEER:Res:HVAC_Eff_AC"/>
    <s v="Annual"/>
    <n v="20"/>
    <m/>
  </r>
  <r>
    <x v="1"/>
    <x v="0"/>
    <s v="D20v0"/>
    <n v="43468.39604028935"/>
    <x v="2"/>
    <x v="2"/>
    <x v="1"/>
    <x v="10"/>
    <x v="1"/>
    <x v="1"/>
    <n v="2.2000000000000002"/>
    <n v="1740"/>
    <s v="None"/>
    <n v="15.5"/>
    <n v="2.1999999999999999E-2"/>
    <n v="1.33"/>
    <m/>
    <m/>
    <m/>
    <m/>
    <m/>
    <m/>
    <m/>
    <m/>
    <m/>
    <s v="DEER:Res:HVAC_Eff_AC"/>
    <s v="Annual"/>
    <n v="20"/>
    <m/>
  </r>
  <r>
    <x v="1"/>
    <x v="0"/>
    <s v="D20v0"/>
    <n v="43468.39604028935"/>
    <x v="2"/>
    <x v="2"/>
    <x v="1"/>
    <x v="10"/>
    <x v="2"/>
    <x v="1"/>
    <n v="2.2000000000000002"/>
    <n v="1740"/>
    <s v="None"/>
    <n v="26.7"/>
    <n v="2.3E-2"/>
    <n v="0"/>
    <m/>
    <m/>
    <m/>
    <m/>
    <m/>
    <m/>
    <m/>
    <m/>
    <m/>
    <s v="DEER:Res:HVAC_Eff_AC"/>
    <s v="Annual"/>
    <n v="20"/>
    <m/>
  </r>
  <r>
    <x v="1"/>
    <x v="0"/>
    <s v="D20v0"/>
    <n v="43468.39604028935"/>
    <x v="2"/>
    <x v="2"/>
    <x v="1"/>
    <x v="10"/>
    <x v="3"/>
    <x v="1"/>
    <n v="2.2000000000000002"/>
    <n v="1740"/>
    <s v="None"/>
    <n v="0.9"/>
    <n v="0"/>
    <n v="1.28"/>
    <m/>
    <m/>
    <m/>
    <m/>
    <m/>
    <m/>
    <m/>
    <m/>
    <m/>
    <s v="DEER:Res:HVAC_Eff_AC"/>
    <s v="Annual"/>
    <n v="20"/>
    <m/>
  </r>
  <r>
    <x v="1"/>
    <x v="0"/>
    <s v="D20v0"/>
    <n v="43468.39604028935"/>
    <x v="2"/>
    <x v="2"/>
    <x v="1"/>
    <x v="10"/>
    <x v="0"/>
    <x v="0"/>
    <n v="2.2000000000000002"/>
    <n v="1740"/>
    <s v="None"/>
    <n v="12.6"/>
    <n v="1.7000000000000001E-2"/>
    <n v="1.24"/>
    <m/>
    <m/>
    <m/>
    <m/>
    <m/>
    <m/>
    <m/>
    <m/>
    <m/>
    <s v="DEER:Res:HVAC_Eff_AC"/>
    <s v="Annual"/>
    <n v="20"/>
    <m/>
  </r>
  <r>
    <x v="1"/>
    <x v="0"/>
    <s v="D20v0"/>
    <n v="43468.39604028935"/>
    <x v="2"/>
    <x v="2"/>
    <x v="1"/>
    <x v="11"/>
    <x v="1"/>
    <x v="1"/>
    <n v="2.5"/>
    <n v="1940"/>
    <s v="None"/>
    <n v="29.6"/>
    <n v="4.1000000000000002E-2"/>
    <n v="3.33"/>
    <m/>
    <m/>
    <m/>
    <m/>
    <m/>
    <m/>
    <m/>
    <m/>
    <m/>
    <s v="DEER:Res:HVAC_Eff_AC"/>
    <s v="Annual"/>
    <n v="20"/>
    <m/>
  </r>
  <r>
    <x v="1"/>
    <x v="0"/>
    <s v="D20v0"/>
    <n v="43468.39604028935"/>
    <x v="2"/>
    <x v="2"/>
    <x v="1"/>
    <x v="11"/>
    <x v="2"/>
    <x v="1"/>
    <n v="2.5"/>
    <n v="1940"/>
    <s v="None"/>
    <n v="64.3"/>
    <n v="4.1000000000000002E-2"/>
    <n v="0"/>
    <m/>
    <m/>
    <m/>
    <m/>
    <m/>
    <m/>
    <m/>
    <m/>
    <m/>
    <s v="DEER:Res:HVAC_Eff_AC"/>
    <s v="Annual"/>
    <n v="20"/>
    <m/>
  </r>
  <r>
    <x v="1"/>
    <x v="0"/>
    <s v="D20v0"/>
    <n v="43468.39604028935"/>
    <x v="2"/>
    <x v="2"/>
    <x v="1"/>
    <x v="11"/>
    <x v="3"/>
    <x v="1"/>
    <n v="2.5"/>
    <n v="1940"/>
    <s v="None"/>
    <n v="2.2000000000000002"/>
    <n v="0"/>
    <n v="3.25"/>
    <m/>
    <m/>
    <m/>
    <m/>
    <m/>
    <m/>
    <m/>
    <m/>
    <m/>
    <s v="DEER:Res:HVAC_Eff_AC"/>
    <s v="Annual"/>
    <n v="20"/>
    <m/>
  </r>
  <r>
    <x v="1"/>
    <x v="0"/>
    <s v="D20v0"/>
    <n v="43468.39604028935"/>
    <x v="2"/>
    <x v="2"/>
    <x v="1"/>
    <x v="11"/>
    <x v="0"/>
    <x v="0"/>
    <n v="2.5"/>
    <n v="1940"/>
    <s v="None"/>
    <n v="30"/>
    <n v="3.9E-2"/>
    <n v="3.15"/>
    <m/>
    <m/>
    <m/>
    <m/>
    <m/>
    <m/>
    <m/>
    <m/>
    <m/>
    <s v="DEER:Res:HVAC_Eff_AC"/>
    <s v="Annual"/>
    <n v="20"/>
    <m/>
  </r>
  <r>
    <x v="1"/>
    <x v="0"/>
    <s v="D20v0"/>
    <n v="43468.39604028935"/>
    <x v="2"/>
    <x v="2"/>
    <x v="1"/>
    <x v="4"/>
    <x v="1"/>
    <x v="1"/>
    <n v="2.5"/>
    <n v="1910"/>
    <s v="None"/>
    <n v="33.299999999999997"/>
    <n v="3.3000000000000002E-2"/>
    <n v="3.31"/>
    <m/>
    <m/>
    <m/>
    <m/>
    <m/>
    <m/>
    <m/>
    <m/>
    <m/>
    <s v="DEER:Res:HVAC_Eff_AC"/>
    <s v="Annual"/>
    <n v="20"/>
    <m/>
  </r>
  <r>
    <x v="1"/>
    <x v="0"/>
    <s v="D20v0"/>
    <n v="43468.39604028935"/>
    <x v="2"/>
    <x v="2"/>
    <x v="1"/>
    <x v="4"/>
    <x v="2"/>
    <x v="1"/>
    <n v="2.5"/>
    <n v="1910"/>
    <s v="None"/>
    <n v="72"/>
    <n v="3.5000000000000003E-2"/>
    <n v="0"/>
    <m/>
    <m/>
    <m/>
    <m/>
    <m/>
    <m/>
    <m/>
    <m/>
    <m/>
    <s v="DEER:Res:HVAC_Eff_AC"/>
    <s v="Annual"/>
    <n v="20"/>
    <m/>
  </r>
  <r>
    <x v="1"/>
    <x v="0"/>
    <s v="D20v0"/>
    <n v="43468.39604028935"/>
    <x v="2"/>
    <x v="2"/>
    <x v="1"/>
    <x v="4"/>
    <x v="3"/>
    <x v="1"/>
    <n v="2.5"/>
    <n v="1910"/>
    <s v="None"/>
    <n v="2.2000000000000002"/>
    <n v="0"/>
    <n v="3.23"/>
    <m/>
    <m/>
    <m/>
    <m/>
    <m/>
    <m/>
    <m/>
    <m/>
    <m/>
    <s v="DEER:Res:HVAC_Eff_AC"/>
    <s v="Annual"/>
    <n v="20"/>
    <m/>
  </r>
  <r>
    <x v="1"/>
    <x v="0"/>
    <s v="D20v0"/>
    <n v="43468.39604028935"/>
    <x v="2"/>
    <x v="2"/>
    <x v="1"/>
    <x v="4"/>
    <x v="0"/>
    <x v="0"/>
    <n v="2.5"/>
    <n v="1910"/>
    <s v="None"/>
    <n v="34.6"/>
    <n v="3.2000000000000001E-2"/>
    <n v="3.13"/>
    <m/>
    <m/>
    <m/>
    <m/>
    <m/>
    <m/>
    <m/>
    <m/>
    <m/>
    <s v="DEER:Res:HVAC_Eff_AC"/>
    <s v="Annual"/>
    <n v="20"/>
    <m/>
  </r>
  <r>
    <x v="1"/>
    <x v="0"/>
    <s v="D20v0"/>
    <n v="43468.39604028935"/>
    <x v="2"/>
    <x v="2"/>
    <x v="1"/>
    <x v="12"/>
    <x v="1"/>
    <x v="1"/>
    <n v="3.2"/>
    <n v="2160"/>
    <s v="None"/>
    <n v="59.9"/>
    <n v="4.9000000000000002E-2"/>
    <n v="3.67"/>
    <m/>
    <m/>
    <m/>
    <m/>
    <m/>
    <m/>
    <m/>
    <m/>
    <m/>
    <s v="DEER:Res:HVAC_Eff_AC"/>
    <s v="Annual"/>
    <n v="20"/>
    <m/>
  </r>
  <r>
    <x v="1"/>
    <x v="0"/>
    <s v="D20v0"/>
    <n v="43468.39604028935"/>
    <x v="2"/>
    <x v="2"/>
    <x v="1"/>
    <x v="12"/>
    <x v="2"/>
    <x v="1"/>
    <n v="3.2"/>
    <n v="2160"/>
    <s v="None"/>
    <n v="109"/>
    <n v="5.3999999999999999E-2"/>
    <n v="0"/>
    <m/>
    <m/>
    <m/>
    <m/>
    <m/>
    <m/>
    <m/>
    <m/>
    <m/>
    <s v="DEER:Res:HVAC_Eff_AC"/>
    <s v="Annual"/>
    <n v="20"/>
    <m/>
  </r>
  <r>
    <x v="1"/>
    <x v="0"/>
    <s v="D20v0"/>
    <n v="43468.39604028935"/>
    <x v="2"/>
    <x v="2"/>
    <x v="1"/>
    <x v="12"/>
    <x v="3"/>
    <x v="1"/>
    <n v="3.2"/>
    <n v="2160"/>
    <s v="None"/>
    <n v="2.2999999999999998"/>
    <n v="0"/>
    <n v="3.56"/>
    <m/>
    <m/>
    <m/>
    <m/>
    <m/>
    <m/>
    <m/>
    <m/>
    <m/>
    <s v="DEER:Res:HVAC_Eff_AC"/>
    <s v="Annual"/>
    <n v="20"/>
    <m/>
  </r>
  <r>
    <x v="1"/>
    <x v="0"/>
    <s v="D20v0"/>
    <n v="43468.39604028935"/>
    <x v="2"/>
    <x v="2"/>
    <x v="1"/>
    <x v="12"/>
    <x v="0"/>
    <x v="0"/>
    <n v="3.2"/>
    <n v="2160"/>
    <s v="None"/>
    <n v="62.2"/>
    <n v="4.9000000000000002E-2"/>
    <n v="3.47"/>
    <m/>
    <m/>
    <m/>
    <m/>
    <m/>
    <m/>
    <m/>
    <m/>
    <m/>
    <s v="DEER:Res:HVAC_Eff_AC"/>
    <s v="Annual"/>
    <n v="20"/>
    <m/>
  </r>
  <r>
    <x v="1"/>
    <x v="0"/>
    <s v="D20v0"/>
    <n v="43468.39604028935"/>
    <x v="2"/>
    <x v="2"/>
    <x v="1"/>
    <x v="13"/>
    <x v="1"/>
    <x v="1"/>
    <n v="3.4"/>
    <n v="2010"/>
    <s v="None"/>
    <n v="72.599999999999994"/>
    <n v="0.04"/>
    <n v="1.46"/>
    <m/>
    <m/>
    <m/>
    <m/>
    <m/>
    <m/>
    <m/>
    <m/>
    <m/>
    <s v="DEER:Res:HVAC_Eff_AC"/>
    <s v="Annual"/>
    <n v="20"/>
    <m/>
  </r>
  <r>
    <x v="1"/>
    <x v="0"/>
    <s v="D20v0"/>
    <n v="43468.39604028935"/>
    <x v="2"/>
    <x v="2"/>
    <x v="1"/>
    <x v="13"/>
    <x v="2"/>
    <x v="1"/>
    <n v="3.4"/>
    <n v="2010"/>
    <s v="None"/>
    <n v="92.5"/>
    <n v="4.2999999999999997E-2"/>
    <n v="0"/>
    <m/>
    <m/>
    <m/>
    <m/>
    <m/>
    <m/>
    <m/>
    <m/>
    <m/>
    <s v="DEER:Res:HVAC_Eff_AC"/>
    <s v="Annual"/>
    <n v="20"/>
    <m/>
  </r>
  <r>
    <x v="1"/>
    <x v="0"/>
    <s v="D20v0"/>
    <n v="43468.39604028935"/>
    <x v="2"/>
    <x v="2"/>
    <x v="1"/>
    <x v="13"/>
    <x v="3"/>
    <x v="1"/>
    <n v="3.4"/>
    <n v="2010"/>
    <s v="None"/>
    <n v="0.9"/>
    <n v="0"/>
    <n v="1.41"/>
    <m/>
    <m/>
    <m/>
    <m/>
    <m/>
    <m/>
    <m/>
    <m/>
    <m/>
    <s v="DEER:Res:HVAC_Eff_AC"/>
    <s v="Annual"/>
    <n v="20"/>
    <m/>
  </r>
  <r>
    <x v="1"/>
    <x v="0"/>
    <s v="D20v0"/>
    <n v="43468.39604028935"/>
    <x v="2"/>
    <x v="2"/>
    <x v="1"/>
    <x v="13"/>
    <x v="0"/>
    <x v="0"/>
    <n v="3.4"/>
    <n v="2010"/>
    <s v="None"/>
    <n v="73.099999999999994"/>
    <n v="0.04"/>
    <n v="1.37"/>
    <m/>
    <m/>
    <m/>
    <m/>
    <m/>
    <m/>
    <m/>
    <m/>
    <m/>
    <s v="DEER:Res:HVAC_Eff_AC"/>
    <s v="Annual"/>
    <n v="20"/>
    <m/>
  </r>
  <r>
    <x v="1"/>
    <x v="0"/>
    <s v="D20v0"/>
    <n v="43468.39604028935"/>
    <x v="2"/>
    <x v="2"/>
    <x v="1"/>
    <x v="5"/>
    <x v="1"/>
    <x v="1"/>
    <n v="3.6"/>
    <n v="1860"/>
    <s v="None"/>
    <n v="38.1"/>
    <n v="1.7000000000000001E-2"/>
    <n v="3.47"/>
    <m/>
    <m/>
    <m/>
    <m/>
    <m/>
    <m/>
    <m/>
    <m/>
    <m/>
    <s v="DEER:Res:HVAC_Eff_AC"/>
    <s v="Annual"/>
    <n v="20"/>
    <m/>
  </r>
  <r>
    <x v="1"/>
    <x v="0"/>
    <s v="D20v0"/>
    <n v="43468.39604028935"/>
    <x v="2"/>
    <x v="2"/>
    <x v="1"/>
    <x v="5"/>
    <x v="2"/>
    <x v="1"/>
    <n v="3.6"/>
    <n v="1860"/>
    <s v="None"/>
    <n v="85.3"/>
    <n v="1.9E-2"/>
    <n v="0"/>
    <m/>
    <m/>
    <m/>
    <m/>
    <m/>
    <m/>
    <m/>
    <m/>
    <m/>
    <s v="DEER:Res:HVAC_Eff_AC"/>
    <s v="Annual"/>
    <n v="20"/>
    <m/>
  </r>
  <r>
    <x v="1"/>
    <x v="0"/>
    <s v="D20v0"/>
    <n v="43468.39604028935"/>
    <x v="2"/>
    <x v="2"/>
    <x v="1"/>
    <x v="5"/>
    <x v="3"/>
    <x v="1"/>
    <n v="3.6"/>
    <n v="1860"/>
    <s v="None"/>
    <n v="2.1"/>
    <n v="0"/>
    <n v="3.22"/>
    <m/>
    <m/>
    <m/>
    <m/>
    <m/>
    <m/>
    <m/>
    <m/>
    <m/>
    <s v="DEER:Res:HVAC_Eff_AC"/>
    <s v="Annual"/>
    <n v="20"/>
    <m/>
  </r>
  <r>
    <x v="1"/>
    <x v="0"/>
    <s v="D20v0"/>
    <n v="43468.39604028935"/>
    <x v="2"/>
    <x v="2"/>
    <x v="1"/>
    <x v="5"/>
    <x v="0"/>
    <x v="0"/>
    <n v="3.6"/>
    <n v="1860"/>
    <s v="None"/>
    <n v="41"/>
    <n v="1.4999999999999999E-2"/>
    <n v="3.17"/>
    <m/>
    <m/>
    <m/>
    <m/>
    <m/>
    <m/>
    <m/>
    <m/>
    <m/>
    <s v="DEER:Res:HVAC_Eff_AC"/>
    <s v="Annual"/>
    <n v="20"/>
    <m/>
  </r>
  <r>
    <x v="1"/>
    <x v="0"/>
    <s v="D20v0"/>
    <n v="43468.39604028935"/>
    <x v="2"/>
    <x v="2"/>
    <x v="1"/>
    <x v="6"/>
    <x v="1"/>
    <x v="1"/>
    <n v="2.6"/>
    <n v="1890"/>
    <s v="None"/>
    <n v="19.7"/>
    <n v="2.5999999999999999E-2"/>
    <n v="1.9"/>
    <m/>
    <m/>
    <m/>
    <m/>
    <m/>
    <m/>
    <m/>
    <m/>
    <m/>
    <s v="DEER:Res:HVAC_Eff_AC"/>
    <s v="Annual"/>
    <n v="20"/>
    <m/>
  </r>
  <r>
    <x v="1"/>
    <x v="0"/>
    <s v="D20v0"/>
    <n v="43468.39604028935"/>
    <x v="2"/>
    <x v="2"/>
    <x v="1"/>
    <x v="6"/>
    <x v="2"/>
    <x v="1"/>
    <n v="2.6"/>
    <n v="1890"/>
    <s v="None"/>
    <n v="38.9"/>
    <n v="2.5999999999999999E-2"/>
    <n v="0"/>
    <m/>
    <m/>
    <m/>
    <m/>
    <m/>
    <m/>
    <m/>
    <m/>
    <m/>
    <s v="DEER:Res:HVAC_Eff_AC"/>
    <s v="Annual"/>
    <n v="20"/>
    <m/>
  </r>
  <r>
    <x v="1"/>
    <x v="0"/>
    <s v="D20v0"/>
    <n v="43468.39604028935"/>
    <x v="2"/>
    <x v="2"/>
    <x v="1"/>
    <x v="6"/>
    <x v="3"/>
    <x v="1"/>
    <n v="2.6"/>
    <n v="1890"/>
    <s v="None"/>
    <n v="1.2"/>
    <n v="0"/>
    <n v="1.85"/>
    <m/>
    <m/>
    <m/>
    <m/>
    <m/>
    <m/>
    <m/>
    <m/>
    <m/>
    <s v="DEER:Res:HVAC_Eff_AC"/>
    <s v="Annual"/>
    <n v="20"/>
    <m/>
  </r>
  <r>
    <x v="1"/>
    <x v="0"/>
    <s v="D20v0"/>
    <n v="43468.39604028935"/>
    <x v="2"/>
    <x v="2"/>
    <x v="1"/>
    <x v="6"/>
    <x v="0"/>
    <x v="0"/>
    <n v="2.6"/>
    <n v="1890"/>
    <s v="None"/>
    <n v="16.100000000000001"/>
    <n v="0.02"/>
    <n v="1.8"/>
    <m/>
    <m/>
    <m/>
    <m/>
    <m/>
    <m/>
    <m/>
    <m/>
    <m/>
    <s v="DEER:Res:HVAC_Eff_AC"/>
    <s v="Annual"/>
    <n v="20"/>
    <m/>
  </r>
  <r>
    <x v="1"/>
    <x v="0"/>
    <s v="D20v0"/>
    <n v="43468.39604028935"/>
    <x v="2"/>
    <x v="3"/>
    <x v="1"/>
    <x v="0"/>
    <x v="1"/>
    <x v="1"/>
    <n v="3.17"/>
    <n v="2300"/>
    <s v="None"/>
    <n v="12.5"/>
    <n v="2.8000000000000001E-2"/>
    <n v="3.53"/>
    <m/>
    <m/>
    <m/>
    <m/>
    <m/>
    <m/>
    <m/>
    <m/>
    <m/>
    <s v="DEER:Res:HVAC_Eff_AC"/>
    <s v="Annual"/>
    <n v="20"/>
    <m/>
  </r>
  <r>
    <x v="1"/>
    <x v="0"/>
    <s v="D20v0"/>
    <n v="43468.39604028935"/>
    <x v="2"/>
    <x v="3"/>
    <x v="1"/>
    <x v="0"/>
    <x v="2"/>
    <x v="1"/>
    <n v="3.17"/>
    <n v="2300"/>
    <s v="None"/>
    <n v="50.9"/>
    <n v="2.9000000000000001E-2"/>
    <n v="0"/>
    <m/>
    <m/>
    <m/>
    <m/>
    <m/>
    <m/>
    <m/>
    <m/>
    <m/>
    <s v="DEER:Res:HVAC_Eff_AC"/>
    <s v="Annual"/>
    <n v="20"/>
    <m/>
  </r>
  <r>
    <x v="1"/>
    <x v="0"/>
    <s v="D20v0"/>
    <n v="43468.39604028935"/>
    <x v="2"/>
    <x v="3"/>
    <x v="1"/>
    <x v="0"/>
    <x v="3"/>
    <x v="1"/>
    <n v="3.17"/>
    <n v="2300"/>
    <s v="None"/>
    <n v="2.21"/>
    <n v="0"/>
    <n v="3.44"/>
    <m/>
    <m/>
    <m/>
    <m/>
    <m/>
    <m/>
    <m/>
    <m/>
    <m/>
    <s v="DEER:Res:HVAC_Eff_AC"/>
    <s v="Annual"/>
    <n v="20"/>
    <m/>
  </r>
  <r>
    <x v="1"/>
    <x v="0"/>
    <s v="D20v0"/>
    <n v="43468.39604028935"/>
    <x v="2"/>
    <x v="3"/>
    <x v="1"/>
    <x v="0"/>
    <x v="0"/>
    <x v="0"/>
    <n v="3.17"/>
    <n v="2300"/>
    <s v="None"/>
    <n v="11.9"/>
    <n v="2.2100000000000002E-2"/>
    <n v="3.36"/>
    <m/>
    <m/>
    <m/>
    <m/>
    <m/>
    <m/>
    <m/>
    <m/>
    <m/>
    <s v="DEER:Res:HVAC_Eff_AC"/>
    <s v="Annual"/>
    <n v="20"/>
    <m/>
  </r>
  <r>
    <x v="1"/>
    <x v="0"/>
    <s v="D20v0"/>
    <n v="43468.39604028935"/>
    <x v="2"/>
    <x v="3"/>
    <x v="1"/>
    <x v="1"/>
    <x v="1"/>
    <x v="1"/>
    <n v="3.55"/>
    <n v="2300"/>
    <s v="None"/>
    <n v="3.72"/>
    <n v="9.4599999999999997E-3"/>
    <n v="3.71"/>
    <m/>
    <m/>
    <m/>
    <m/>
    <m/>
    <m/>
    <m/>
    <m/>
    <m/>
    <s v="DEER:Res:HVAC_Eff_AC"/>
    <s v="Annual"/>
    <n v="20"/>
    <m/>
  </r>
  <r>
    <x v="1"/>
    <x v="0"/>
    <s v="D20v0"/>
    <n v="43468.39604028935"/>
    <x v="2"/>
    <x v="3"/>
    <x v="1"/>
    <x v="1"/>
    <x v="2"/>
    <x v="1"/>
    <n v="3.55"/>
    <n v="2300"/>
    <s v="None"/>
    <n v="37"/>
    <n v="8.8299999999999993E-3"/>
    <n v="0"/>
    <m/>
    <m/>
    <m/>
    <m/>
    <m/>
    <m/>
    <m/>
    <m/>
    <m/>
    <s v="DEER:Res:HVAC_Eff_AC"/>
    <s v="Annual"/>
    <n v="20"/>
    <m/>
  </r>
  <r>
    <x v="1"/>
    <x v="0"/>
    <s v="D20v0"/>
    <n v="43468.39604028935"/>
    <x v="2"/>
    <x v="3"/>
    <x v="1"/>
    <x v="1"/>
    <x v="3"/>
    <x v="1"/>
    <n v="3.55"/>
    <n v="2300"/>
    <s v="None"/>
    <n v="2.2599999999999998"/>
    <n v="0"/>
    <n v="3.6"/>
    <m/>
    <m/>
    <m/>
    <m/>
    <m/>
    <m/>
    <m/>
    <m/>
    <m/>
    <s v="DEER:Res:HVAC_Eff_AC"/>
    <s v="Annual"/>
    <n v="20"/>
    <m/>
  </r>
  <r>
    <x v="1"/>
    <x v="0"/>
    <s v="D20v0"/>
    <n v="43468.39604028935"/>
    <x v="2"/>
    <x v="3"/>
    <x v="1"/>
    <x v="1"/>
    <x v="0"/>
    <x v="0"/>
    <n v="3.55"/>
    <n v="2300"/>
    <s v="None"/>
    <n v="2.7"/>
    <n v="1.2700000000000001E-3"/>
    <n v="3.59"/>
    <m/>
    <m/>
    <m/>
    <m/>
    <m/>
    <m/>
    <m/>
    <m/>
    <m/>
    <s v="DEER:Res:HVAC_Eff_AC"/>
    <s v="Annual"/>
    <n v="20"/>
    <m/>
  </r>
  <r>
    <x v="1"/>
    <x v="0"/>
    <s v="D20v0"/>
    <n v="43468.39604028935"/>
    <x v="2"/>
    <x v="3"/>
    <x v="1"/>
    <x v="8"/>
    <x v="1"/>
    <x v="1"/>
    <n v="4.01"/>
    <n v="2390"/>
    <s v="None"/>
    <n v="8.1199999999999992"/>
    <n v="2.29E-2"/>
    <n v="1.4"/>
    <m/>
    <m/>
    <m/>
    <m/>
    <m/>
    <m/>
    <m/>
    <m/>
    <m/>
    <s v="DEER:Res:HVAC_Eff_AC"/>
    <s v="Annual"/>
    <n v="20"/>
    <m/>
  </r>
  <r>
    <x v="1"/>
    <x v="0"/>
    <s v="D20v0"/>
    <n v="43468.39604028935"/>
    <x v="2"/>
    <x v="3"/>
    <x v="1"/>
    <x v="8"/>
    <x v="2"/>
    <x v="1"/>
    <n v="4.01"/>
    <n v="2390"/>
    <s v="None"/>
    <n v="20.6"/>
    <n v="2.3800000000000002E-2"/>
    <n v="0"/>
    <m/>
    <m/>
    <m/>
    <m/>
    <m/>
    <m/>
    <m/>
    <m/>
    <m/>
    <s v="DEER:Res:HVAC_Eff_AC"/>
    <s v="Annual"/>
    <n v="20"/>
    <m/>
  </r>
  <r>
    <x v="1"/>
    <x v="0"/>
    <s v="D20v0"/>
    <n v="43468.39604028935"/>
    <x v="2"/>
    <x v="3"/>
    <x v="1"/>
    <x v="8"/>
    <x v="3"/>
    <x v="1"/>
    <n v="4.01"/>
    <n v="2390"/>
    <s v="None"/>
    <n v="0.82799999999999996"/>
    <n v="0"/>
    <n v="1.36"/>
    <m/>
    <m/>
    <m/>
    <m/>
    <m/>
    <m/>
    <m/>
    <m/>
    <m/>
    <s v="DEER:Res:HVAC_Eff_AC"/>
    <s v="Annual"/>
    <n v="20"/>
    <m/>
  </r>
  <r>
    <x v="1"/>
    <x v="0"/>
    <s v="D20v0"/>
    <n v="43468.39604028935"/>
    <x v="2"/>
    <x v="3"/>
    <x v="1"/>
    <x v="8"/>
    <x v="0"/>
    <x v="0"/>
    <n v="4.01"/>
    <n v="2390"/>
    <s v="None"/>
    <n v="4.13"/>
    <n v="9.5099999999999994E-3"/>
    <n v="1.34"/>
    <m/>
    <m/>
    <m/>
    <m/>
    <m/>
    <m/>
    <m/>
    <m/>
    <m/>
    <s v="DEER:Res:HVAC_Eff_AC"/>
    <s v="Annual"/>
    <n v="20"/>
    <m/>
  </r>
  <r>
    <x v="1"/>
    <x v="0"/>
    <s v="D20v0"/>
    <n v="43468.39604028935"/>
    <x v="2"/>
    <x v="3"/>
    <x v="1"/>
    <x v="9"/>
    <x v="1"/>
    <x v="1"/>
    <n v="3.77"/>
    <n v="2390"/>
    <s v="None"/>
    <n v="21"/>
    <n v="2.58E-2"/>
    <n v="1.1200000000000001"/>
    <m/>
    <m/>
    <m/>
    <m/>
    <m/>
    <m/>
    <m/>
    <m/>
    <m/>
    <s v="DEER:Res:HVAC_Eff_AC"/>
    <s v="Annual"/>
    <n v="20"/>
    <m/>
  </r>
  <r>
    <x v="1"/>
    <x v="0"/>
    <s v="D20v0"/>
    <n v="43468.39604028935"/>
    <x v="2"/>
    <x v="3"/>
    <x v="1"/>
    <x v="9"/>
    <x v="2"/>
    <x v="1"/>
    <n v="3.77"/>
    <n v="2390"/>
    <s v="None"/>
    <n v="30.8"/>
    <n v="2.7199999999999998E-2"/>
    <n v="0"/>
    <m/>
    <m/>
    <m/>
    <m/>
    <m/>
    <m/>
    <m/>
    <m/>
    <m/>
    <s v="DEER:Res:HVAC_Eff_AC"/>
    <s v="Annual"/>
    <n v="20"/>
    <m/>
  </r>
  <r>
    <x v="1"/>
    <x v="0"/>
    <s v="D20v0"/>
    <n v="43468.39604028935"/>
    <x v="2"/>
    <x v="3"/>
    <x v="1"/>
    <x v="9"/>
    <x v="3"/>
    <x v="1"/>
    <n v="3.77"/>
    <n v="2390"/>
    <s v="None"/>
    <n v="0.67800000000000005"/>
    <n v="0"/>
    <n v="1.1000000000000001"/>
    <m/>
    <m/>
    <m/>
    <m/>
    <m/>
    <m/>
    <m/>
    <m/>
    <m/>
    <s v="DEER:Res:HVAC_Eff_AC"/>
    <s v="Annual"/>
    <n v="20"/>
    <m/>
  </r>
  <r>
    <x v="1"/>
    <x v="0"/>
    <s v="D20v0"/>
    <n v="43468.39604028935"/>
    <x v="2"/>
    <x v="3"/>
    <x v="1"/>
    <x v="9"/>
    <x v="0"/>
    <x v="0"/>
    <n v="3.77"/>
    <n v="2390"/>
    <s v="None"/>
    <n v="11.1"/>
    <n v="1.29E-2"/>
    <n v="1.08"/>
    <m/>
    <m/>
    <m/>
    <m/>
    <m/>
    <m/>
    <m/>
    <m/>
    <m/>
    <s v="DEER:Res:HVAC_Eff_AC"/>
    <s v="Annual"/>
    <n v="20"/>
    <m/>
  </r>
  <r>
    <x v="1"/>
    <x v="0"/>
    <s v="D20v0"/>
    <n v="43468.39604028935"/>
    <x v="2"/>
    <x v="3"/>
    <x v="1"/>
    <x v="10"/>
    <x v="1"/>
    <x v="1"/>
    <n v="3.37"/>
    <n v="2420"/>
    <s v="None"/>
    <n v="22.1"/>
    <n v="3.7499999999999999E-2"/>
    <n v="2.15"/>
    <m/>
    <m/>
    <m/>
    <m/>
    <m/>
    <m/>
    <m/>
    <m/>
    <m/>
    <s v="DEER:Res:HVAC_Eff_AC"/>
    <s v="Annual"/>
    <n v="20"/>
    <m/>
  </r>
  <r>
    <x v="1"/>
    <x v="0"/>
    <s v="D20v0"/>
    <n v="43468.39604028935"/>
    <x v="2"/>
    <x v="3"/>
    <x v="1"/>
    <x v="10"/>
    <x v="2"/>
    <x v="1"/>
    <n v="3.37"/>
    <n v="2420"/>
    <s v="None"/>
    <n v="40.5"/>
    <n v="3.9199999999999999E-2"/>
    <n v="0"/>
    <m/>
    <m/>
    <m/>
    <m/>
    <m/>
    <m/>
    <m/>
    <m/>
    <m/>
    <s v="DEER:Res:HVAC_Eff_AC"/>
    <s v="Annual"/>
    <n v="20"/>
    <m/>
  </r>
  <r>
    <x v="1"/>
    <x v="0"/>
    <s v="D20v0"/>
    <n v="43468.39604028935"/>
    <x v="2"/>
    <x v="3"/>
    <x v="1"/>
    <x v="10"/>
    <x v="3"/>
    <x v="1"/>
    <n v="3.37"/>
    <n v="2420"/>
    <s v="None"/>
    <n v="1.32"/>
    <n v="0"/>
    <n v="2.1"/>
    <m/>
    <m/>
    <m/>
    <m/>
    <m/>
    <m/>
    <m/>
    <m/>
    <m/>
    <s v="DEER:Res:HVAC_Eff_AC"/>
    <s v="Annual"/>
    <n v="20"/>
    <m/>
  </r>
  <r>
    <x v="1"/>
    <x v="0"/>
    <s v="D20v0"/>
    <n v="43468.39604028935"/>
    <x v="2"/>
    <x v="3"/>
    <x v="1"/>
    <x v="10"/>
    <x v="0"/>
    <x v="0"/>
    <n v="3.37"/>
    <n v="2420"/>
    <s v="None"/>
    <n v="18.399999999999999"/>
    <n v="2.9499999999999998E-2"/>
    <n v="2.0499999999999998"/>
    <m/>
    <m/>
    <m/>
    <m/>
    <m/>
    <m/>
    <m/>
    <m/>
    <m/>
    <s v="DEER:Res:HVAC_Eff_AC"/>
    <s v="Annual"/>
    <n v="20"/>
    <m/>
  </r>
  <r>
    <x v="1"/>
    <x v="0"/>
    <s v="D20v0"/>
    <n v="43468.39604028935"/>
    <x v="2"/>
    <x v="3"/>
    <x v="1"/>
    <x v="11"/>
    <x v="1"/>
    <x v="1"/>
    <n v="2.5299999999999998"/>
    <n v="1950"/>
    <s v="None"/>
    <n v="29.5"/>
    <n v="4.1000000000000002E-2"/>
    <n v="3.37"/>
    <m/>
    <m/>
    <m/>
    <m/>
    <m/>
    <m/>
    <m/>
    <m/>
    <m/>
    <s v="DEER:Res:HVAC_Eff_AC"/>
    <s v="Annual"/>
    <n v="20"/>
    <m/>
  </r>
  <r>
    <x v="1"/>
    <x v="0"/>
    <s v="D20v0"/>
    <n v="43468.39604028935"/>
    <x v="2"/>
    <x v="3"/>
    <x v="1"/>
    <x v="11"/>
    <x v="2"/>
    <x v="1"/>
    <n v="2.5299999999999998"/>
    <n v="1950"/>
    <s v="None"/>
    <n v="64.5"/>
    <n v="4.1300000000000003E-2"/>
    <n v="0"/>
    <m/>
    <m/>
    <m/>
    <m/>
    <m/>
    <m/>
    <m/>
    <m/>
    <m/>
    <s v="DEER:Res:HVAC_Eff_AC"/>
    <s v="Annual"/>
    <n v="20"/>
    <m/>
  </r>
  <r>
    <x v="1"/>
    <x v="0"/>
    <s v="D20v0"/>
    <n v="43468.39604028935"/>
    <x v="2"/>
    <x v="3"/>
    <x v="1"/>
    <x v="11"/>
    <x v="3"/>
    <x v="1"/>
    <n v="2.5299999999999998"/>
    <n v="1950"/>
    <s v="None"/>
    <n v="2.2200000000000002"/>
    <n v="0"/>
    <n v="3.29"/>
    <m/>
    <m/>
    <m/>
    <m/>
    <m/>
    <m/>
    <m/>
    <m/>
    <m/>
    <s v="DEER:Res:HVAC_Eff_AC"/>
    <s v="Annual"/>
    <n v="20"/>
    <m/>
  </r>
  <r>
    <x v="1"/>
    <x v="0"/>
    <s v="D20v0"/>
    <n v="43468.39604028935"/>
    <x v="2"/>
    <x v="3"/>
    <x v="1"/>
    <x v="11"/>
    <x v="0"/>
    <x v="0"/>
    <n v="2.5299999999999998"/>
    <n v="1950"/>
    <s v="None"/>
    <n v="29.8"/>
    <n v="3.8800000000000001E-2"/>
    <n v="3.19"/>
    <m/>
    <m/>
    <m/>
    <m/>
    <m/>
    <m/>
    <m/>
    <m/>
    <m/>
    <s v="DEER:Res:HVAC_Eff_AC"/>
    <s v="Annual"/>
    <n v="20"/>
    <m/>
  </r>
  <r>
    <x v="1"/>
    <x v="0"/>
    <s v="D20v0"/>
    <n v="43468.39604028935"/>
    <x v="2"/>
    <x v="3"/>
    <x v="1"/>
    <x v="4"/>
    <x v="1"/>
    <x v="1"/>
    <n v="2.5499999999999998"/>
    <n v="1950"/>
    <s v="None"/>
    <n v="34.5"/>
    <n v="3.4200000000000001E-2"/>
    <n v="3.44"/>
    <m/>
    <m/>
    <m/>
    <m/>
    <m/>
    <m/>
    <m/>
    <m/>
    <m/>
    <s v="DEER:Res:HVAC_Eff_AC"/>
    <s v="Annual"/>
    <n v="20"/>
    <m/>
  </r>
  <r>
    <x v="1"/>
    <x v="0"/>
    <s v="D20v0"/>
    <n v="43468.39604028935"/>
    <x v="2"/>
    <x v="3"/>
    <x v="1"/>
    <x v="4"/>
    <x v="2"/>
    <x v="1"/>
    <n v="2.5499999999999998"/>
    <n v="1950"/>
    <s v="None"/>
    <n v="74.900000000000006"/>
    <n v="3.5999999999999997E-2"/>
    <n v="0"/>
    <m/>
    <m/>
    <m/>
    <m/>
    <m/>
    <m/>
    <m/>
    <m/>
    <m/>
    <s v="DEER:Res:HVAC_Eff_AC"/>
    <s v="Annual"/>
    <n v="20"/>
    <m/>
  </r>
  <r>
    <x v="1"/>
    <x v="0"/>
    <s v="D20v0"/>
    <n v="43468.39604028935"/>
    <x v="2"/>
    <x v="3"/>
    <x v="1"/>
    <x v="4"/>
    <x v="3"/>
    <x v="1"/>
    <n v="2.5499999999999998"/>
    <n v="1950"/>
    <s v="None"/>
    <n v="2.27"/>
    <n v="0"/>
    <n v="3.36"/>
    <m/>
    <m/>
    <m/>
    <m/>
    <m/>
    <m/>
    <m/>
    <m/>
    <m/>
    <s v="DEER:Res:HVAC_Eff_AC"/>
    <s v="Annual"/>
    <n v="20"/>
    <m/>
  </r>
  <r>
    <x v="1"/>
    <x v="0"/>
    <s v="D20v0"/>
    <n v="43468.39604028935"/>
    <x v="2"/>
    <x v="3"/>
    <x v="1"/>
    <x v="4"/>
    <x v="0"/>
    <x v="0"/>
    <n v="2.5499999999999998"/>
    <n v="1950"/>
    <s v="None"/>
    <n v="35.9"/>
    <n v="3.3500000000000002E-2"/>
    <n v="3.26"/>
    <m/>
    <m/>
    <m/>
    <m/>
    <m/>
    <m/>
    <m/>
    <m/>
    <m/>
    <s v="DEER:Res:HVAC_Eff_AC"/>
    <s v="Annual"/>
    <n v="20"/>
    <m/>
  </r>
  <r>
    <x v="1"/>
    <x v="0"/>
    <s v="D20v0"/>
    <n v="43468.39604028935"/>
    <x v="2"/>
    <x v="3"/>
    <x v="1"/>
    <x v="12"/>
    <x v="1"/>
    <x v="1"/>
    <n v="3.16"/>
    <n v="2160"/>
    <s v="None"/>
    <n v="59.9"/>
    <n v="4.9200000000000001E-2"/>
    <n v="3.67"/>
    <m/>
    <m/>
    <m/>
    <m/>
    <m/>
    <m/>
    <m/>
    <m/>
    <m/>
    <s v="DEER:Res:HVAC_Eff_AC"/>
    <s v="Annual"/>
    <n v="20"/>
    <m/>
  </r>
  <r>
    <x v="1"/>
    <x v="0"/>
    <s v="D20v0"/>
    <n v="43468.39604028935"/>
    <x v="2"/>
    <x v="3"/>
    <x v="1"/>
    <x v="12"/>
    <x v="2"/>
    <x v="1"/>
    <n v="3.16"/>
    <n v="2160"/>
    <s v="None"/>
    <n v="109"/>
    <n v="5.3800000000000001E-2"/>
    <n v="0"/>
    <m/>
    <m/>
    <m/>
    <m/>
    <m/>
    <m/>
    <m/>
    <m/>
    <m/>
    <s v="DEER:Res:HVAC_Eff_AC"/>
    <s v="Annual"/>
    <n v="20"/>
    <m/>
  </r>
  <r>
    <x v="1"/>
    <x v="0"/>
    <s v="D20v0"/>
    <n v="43468.39604028935"/>
    <x v="2"/>
    <x v="3"/>
    <x v="1"/>
    <x v="12"/>
    <x v="3"/>
    <x v="1"/>
    <n v="3.16"/>
    <n v="2160"/>
    <s v="None"/>
    <n v="2.2799999999999998"/>
    <n v="0"/>
    <n v="3.56"/>
    <m/>
    <m/>
    <m/>
    <m/>
    <m/>
    <m/>
    <m/>
    <m/>
    <m/>
    <s v="DEER:Res:HVAC_Eff_AC"/>
    <s v="Annual"/>
    <n v="20"/>
    <m/>
  </r>
  <r>
    <x v="1"/>
    <x v="0"/>
    <s v="D20v0"/>
    <n v="43468.39604028935"/>
    <x v="2"/>
    <x v="3"/>
    <x v="1"/>
    <x v="12"/>
    <x v="0"/>
    <x v="0"/>
    <n v="3.16"/>
    <n v="2160"/>
    <s v="None"/>
    <n v="62.2"/>
    <n v="4.9099999999999998E-2"/>
    <n v="3.47"/>
    <m/>
    <m/>
    <m/>
    <m/>
    <m/>
    <m/>
    <m/>
    <m/>
    <m/>
    <s v="DEER:Res:HVAC_Eff_AC"/>
    <s v="Annual"/>
    <n v="20"/>
    <m/>
  </r>
  <r>
    <x v="1"/>
    <x v="0"/>
    <s v="D20v0"/>
    <n v="43468.39604028935"/>
    <x v="2"/>
    <x v="3"/>
    <x v="1"/>
    <x v="13"/>
    <x v="1"/>
    <x v="1"/>
    <n v="3.4"/>
    <n v="2160"/>
    <s v="None"/>
    <n v="56.2"/>
    <n v="3.6200000000000003E-2"/>
    <n v="1.53"/>
    <m/>
    <m/>
    <m/>
    <m/>
    <m/>
    <m/>
    <m/>
    <m/>
    <m/>
    <s v="DEER:Res:HVAC_Eff_AC"/>
    <s v="Annual"/>
    <n v="20"/>
    <m/>
  </r>
  <r>
    <x v="1"/>
    <x v="0"/>
    <s v="D20v0"/>
    <n v="43468.39604028935"/>
    <x v="2"/>
    <x v="3"/>
    <x v="1"/>
    <x v="13"/>
    <x v="2"/>
    <x v="1"/>
    <n v="3.4"/>
    <n v="2160"/>
    <s v="None"/>
    <n v="77.599999999999994"/>
    <n v="3.9600000000000003E-2"/>
    <n v="0"/>
    <m/>
    <m/>
    <m/>
    <m/>
    <m/>
    <m/>
    <m/>
    <m/>
    <m/>
    <s v="DEER:Res:HVAC_Eff_AC"/>
    <s v="Annual"/>
    <n v="20"/>
    <m/>
  </r>
  <r>
    <x v="1"/>
    <x v="0"/>
    <s v="D20v0"/>
    <n v="43468.39604028935"/>
    <x v="2"/>
    <x v="3"/>
    <x v="1"/>
    <x v="13"/>
    <x v="3"/>
    <x v="1"/>
    <n v="3.4"/>
    <n v="2160"/>
    <s v="None"/>
    <n v="0.93500000000000005"/>
    <n v="0"/>
    <n v="1.49"/>
    <m/>
    <m/>
    <m/>
    <m/>
    <m/>
    <m/>
    <m/>
    <m/>
    <m/>
    <s v="DEER:Res:HVAC_Eff_AC"/>
    <s v="Annual"/>
    <n v="20"/>
    <m/>
  </r>
  <r>
    <x v="1"/>
    <x v="0"/>
    <s v="D20v0"/>
    <n v="43468.39604028935"/>
    <x v="2"/>
    <x v="3"/>
    <x v="1"/>
    <x v="13"/>
    <x v="0"/>
    <x v="0"/>
    <n v="3.4"/>
    <n v="2160"/>
    <s v="None"/>
    <n v="56.6"/>
    <n v="3.5900000000000001E-2"/>
    <n v="1.44"/>
    <m/>
    <m/>
    <m/>
    <m/>
    <m/>
    <m/>
    <m/>
    <m/>
    <m/>
    <s v="DEER:Res:HVAC_Eff_AC"/>
    <s v="Annual"/>
    <n v="20"/>
    <m/>
  </r>
  <r>
    <x v="1"/>
    <x v="0"/>
    <s v="D20v0"/>
    <n v="43468.39604028935"/>
    <x v="2"/>
    <x v="3"/>
    <x v="1"/>
    <x v="5"/>
    <x v="1"/>
    <x v="1"/>
    <n v="3.61"/>
    <n v="2300"/>
    <s v="None"/>
    <n v="5.81"/>
    <n v="1.1599999999999999E-2"/>
    <n v="3"/>
    <m/>
    <m/>
    <m/>
    <m/>
    <m/>
    <m/>
    <m/>
    <m/>
    <m/>
    <s v="DEER:Res:HVAC_Eff_AC"/>
    <s v="Annual"/>
    <n v="20"/>
    <m/>
  </r>
  <r>
    <x v="1"/>
    <x v="0"/>
    <s v="D20v0"/>
    <n v="43468.39604028935"/>
    <x v="2"/>
    <x v="3"/>
    <x v="1"/>
    <x v="5"/>
    <x v="2"/>
    <x v="1"/>
    <n v="3.61"/>
    <n v="2300"/>
    <s v="None"/>
    <n v="48"/>
    <n v="1.1599999999999999E-2"/>
    <n v="0"/>
    <m/>
    <m/>
    <m/>
    <m/>
    <m/>
    <m/>
    <m/>
    <m/>
    <m/>
    <s v="DEER:Res:HVAC_Eff_AC"/>
    <s v="Annual"/>
    <n v="20"/>
    <m/>
  </r>
  <r>
    <x v="1"/>
    <x v="0"/>
    <s v="D20v0"/>
    <n v="43468.39604028935"/>
    <x v="2"/>
    <x v="3"/>
    <x v="1"/>
    <x v="5"/>
    <x v="3"/>
    <x v="1"/>
    <n v="3.61"/>
    <n v="2300"/>
    <s v="None"/>
    <n v="1.82"/>
    <n v="0"/>
    <n v="2.91"/>
    <m/>
    <m/>
    <m/>
    <m/>
    <m/>
    <m/>
    <m/>
    <m/>
    <m/>
    <s v="DEER:Res:HVAC_Eff_AC"/>
    <s v="Annual"/>
    <n v="20"/>
    <m/>
  </r>
  <r>
    <x v="1"/>
    <x v="0"/>
    <s v="D20v0"/>
    <n v="43468.39604028935"/>
    <x v="2"/>
    <x v="3"/>
    <x v="1"/>
    <x v="5"/>
    <x v="0"/>
    <x v="0"/>
    <n v="3.61"/>
    <n v="2300"/>
    <s v="None"/>
    <n v="6.01"/>
    <n v="7.7099999999999998E-3"/>
    <n v="2.86"/>
    <m/>
    <m/>
    <m/>
    <m/>
    <m/>
    <m/>
    <m/>
    <m/>
    <m/>
    <s v="DEER:Res:HVAC_Eff_AC"/>
    <s v="Annual"/>
    <n v="20"/>
    <m/>
  </r>
  <r>
    <x v="1"/>
    <x v="0"/>
    <s v="D20v0"/>
    <n v="43468.39604028935"/>
    <x v="2"/>
    <x v="3"/>
    <x v="1"/>
    <x v="6"/>
    <x v="1"/>
    <x v="1"/>
    <n v="3.21"/>
    <n v="2190"/>
    <s v="None"/>
    <n v="22.7"/>
    <n v="3.3099999999999997E-2"/>
    <n v="2.4900000000000002"/>
    <m/>
    <m/>
    <m/>
    <m/>
    <m/>
    <m/>
    <m/>
    <m/>
    <m/>
    <s v="DEER:Res:HVAC_Eff_AC"/>
    <s v="Annual"/>
    <n v="20"/>
    <m/>
  </r>
  <r>
    <x v="1"/>
    <x v="0"/>
    <s v="D20v0"/>
    <n v="43468.39604028935"/>
    <x v="2"/>
    <x v="3"/>
    <x v="1"/>
    <x v="6"/>
    <x v="2"/>
    <x v="1"/>
    <n v="3.21"/>
    <n v="2190"/>
    <s v="None"/>
    <n v="48"/>
    <n v="3.4099999999999998E-2"/>
    <n v="0"/>
    <m/>
    <m/>
    <m/>
    <m/>
    <m/>
    <m/>
    <m/>
    <m/>
    <m/>
    <s v="DEER:Res:HVAC_Eff_AC"/>
    <s v="Annual"/>
    <n v="20"/>
    <m/>
  </r>
  <r>
    <x v="1"/>
    <x v="0"/>
    <s v="D20v0"/>
    <n v="43468.39604028935"/>
    <x v="2"/>
    <x v="3"/>
    <x v="1"/>
    <x v="6"/>
    <x v="3"/>
    <x v="1"/>
    <n v="3.21"/>
    <n v="2190"/>
    <s v="None"/>
    <n v="1.59"/>
    <n v="0"/>
    <n v="2.4300000000000002"/>
    <m/>
    <m/>
    <m/>
    <m/>
    <m/>
    <m/>
    <m/>
    <m/>
    <m/>
    <s v="DEER:Res:HVAC_Eff_AC"/>
    <s v="Annual"/>
    <n v="20"/>
    <m/>
  </r>
  <r>
    <x v="1"/>
    <x v="0"/>
    <s v="D20v0"/>
    <n v="43468.39604028935"/>
    <x v="2"/>
    <x v="3"/>
    <x v="1"/>
    <x v="6"/>
    <x v="0"/>
    <x v="0"/>
    <n v="3.21"/>
    <n v="2190"/>
    <s v="None"/>
    <n v="20.3"/>
    <n v="2.6200000000000001E-2"/>
    <n v="2.37"/>
    <m/>
    <m/>
    <m/>
    <m/>
    <m/>
    <m/>
    <m/>
    <m/>
    <m/>
    <s v="DEER:Res:HVAC_Eff_AC"/>
    <s v="Annual"/>
    <n v="20"/>
    <m/>
  </r>
  <r>
    <x v="1"/>
    <x v="0"/>
    <s v="D20v0"/>
    <n v="43468.39604028935"/>
    <x v="3"/>
    <x v="0"/>
    <x v="1"/>
    <x v="8"/>
    <x v="1"/>
    <x v="1"/>
    <n v="3.5"/>
    <n v="1240"/>
    <s v="None"/>
    <n v="179"/>
    <n v="2.4899999999999999E-2"/>
    <n v="1.26"/>
    <m/>
    <m/>
    <m/>
    <m/>
    <m/>
    <m/>
    <m/>
    <m/>
    <m/>
    <s v="DEER:Res:HVAC_Eff_AC"/>
    <s v="Annual"/>
    <n v="20"/>
    <m/>
  </r>
  <r>
    <x v="1"/>
    <x v="0"/>
    <s v="D20v0"/>
    <n v="43468.39604028935"/>
    <x v="3"/>
    <x v="0"/>
    <x v="1"/>
    <x v="8"/>
    <x v="2"/>
    <x v="1"/>
    <n v="3.5"/>
    <n v="1240"/>
    <s v="None"/>
    <n v="192"/>
    <n v="2.8199999999999999E-2"/>
    <n v="0"/>
    <m/>
    <m/>
    <m/>
    <m/>
    <m/>
    <m/>
    <m/>
    <m/>
    <m/>
    <s v="DEER:Res:HVAC_Eff_AC"/>
    <s v="Annual"/>
    <n v="20"/>
    <m/>
  </r>
  <r>
    <x v="1"/>
    <x v="0"/>
    <s v="D20v0"/>
    <n v="43468.39604028935"/>
    <x v="3"/>
    <x v="0"/>
    <x v="1"/>
    <x v="8"/>
    <x v="3"/>
    <x v="1"/>
    <n v="3.5"/>
    <n v="1240"/>
    <s v="None"/>
    <n v="0.72299999999999998"/>
    <n v="0"/>
    <n v="1.1299999999999999"/>
    <m/>
    <m/>
    <m/>
    <m/>
    <m/>
    <m/>
    <m/>
    <m/>
    <m/>
    <s v="DEER:Res:HVAC_Eff_AC"/>
    <s v="Annual"/>
    <n v="20"/>
    <m/>
  </r>
  <r>
    <x v="1"/>
    <x v="0"/>
    <s v="D20v0"/>
    <n v="43468.39604028935"/>
    <x v="3"/>
    <x v="0"/>
    <x v="1"/>
    <x v="8"/>
    <x v="0"/>
    <x v="0"/>
    <n v="3.5"/>
    <n v="1240"/>
    <s v="None"/>
    <n v="101"/>
    <n v="1.41E-2"/>
    <n v="1.1100000000000001"/>
    <m/>
    <m/>
    <m/>
    <m/>
    <m/>
    <m/>
    <m/>
    <m/>
    <m/>
    <s v="DEER:Res:HVAC_Eff_AC"/>
    <s v="Annual"/>
    <n v="20"/>
    <m/>
  </r>
  <r>
    <x v="1"/>
    <x v="0"/>
    <s v="D20v0"/>
    <n v="43468.39604028935"/>
    <x v="3"/>
    <x v="0"/>
    <x v="1"/>
    <x v="15"/>
    <x v="1"/>
    <x v="1"/>
    <n v="3.5"/>
    <n v="1240"/>
    <s v="None"/>
    <n v="123"/>
    <n v="1.6500000000000001E-2"/>
    <n v="1.01"/>
    <m/>
    <m/>
    <m/>
    <m/>
    <m/>
    <m/>
    <m/>
    <m/>
    <m/>
    <s v="DEER:Res:HVAC_Eff_AC"/>
    <s v="Annual"/>
    <n v="20"/>
    <m/>
  </r>
  <r>
    <x v="1"/>
    <x v="0"/>
    <s v="D20v0"/>
    <n v="43468.39604028935"/>
    <x v="3"/>
    <x v="0"/>
    <x v="1"/>
    <x v="15"/>
    <x v="2"/>
    <x v="1"/>
    <n v="3.5"/>
    <n v="1240"/>
    <s v="None"/>
    <n v="131"/>
    <n v="1.9300000000000001E-2"/>
    <n v="0"/>
    <m/>
    <m/>
    <m/>
    <m/>
    <m/>
    <m/>
    <m/>
    <m/>
    <m/>
    <s v="DEER:Res:HVAC_Eff_AC"/>
    <s v="Annual"/>
    <n v="20"/>
    <m/>
  </r>
  <r>
    <x v="1"/>
    <x v="0"/>
    <s v="D20v0"/>
    <n v="43468.39604028935"/>
    <x v="3"/>
    <x v="0"/>
    <x v="1"/>
    <x v="15"/>
    <x v="3"/>
    <x v="1"/>
    <n v="3.5"/>
    <n v="1240"/>
    <s v="None"/>
    <n v="0.59299999999999997"/>
    <n v="0"/>
    <n v="0.92900000000000005"/>
    <m/>
    <m/>
    <m/>
    <m/>
    <m/>
    <m/>
    <m/>
    <m/>
    <m/>
    <s v="DEER:Res:HVAC_Eff_AC"/>
    <s v="Annual"/>
    <n v="20"/>
    <m/>
  </r>
  <r>
    <x v="1"/>
    <x v="0"/>
    <s v="D20v0"/>
    <n v="43468.39604028935"/>
    <x v="3"/>
    <x v="0"/>
    <x v="1"/>
    <x v="15"/>
    <x v="0"/>
    <x v="0"/>
    <n v="3.5"/>
    <n v="1240"/>
    <s v="None"/>
    <n v="30.5"/>
    <n v="4.0800000000000003E-3"/>
    <n v="0.91900000000000004"/>
    <m/>
    <m/>
    <m/>
    <m/>
    <m/>
    <m/>
    <m/>
    <m/>
    <m/>
    <s v="DEER:Res:HVAC_Eff_AC"/>
    <s v="Annual"/>
    <n v="20"/>
    <m/>
  </r>
  <r>
    <x v="1"/>
    <x v="0"/>
    <s v="D20v0"/>
    <n v="43468.39604028935"/>
    <x v="3"/>
    <x v="0"/>
    <x v="1"/>
    <x v="9"/>
    <x v="1"/>
    <x v="1"/>
    <n v="3.5"/>
    <n v="1240"/>
    <s v="None"/>
    <n v="193"/>
    <n v="2.0899999999999998E-2"/>
    <n v="1.1399999999999999"/>
    <m/>
    <m/>
    <m/>
    <m/>
    <m/>
    <m/>
    <m/>
    <m/>
    <m/>
    <s v="DEER:Res:HVAC_Eff_AC"/>
    <s v="Annual"/>
    <n v="20"/>
    <m/>
  </r>
  <r>
    <x v="1"/>
    <x v="0"/>
    <s v="D20v0"/>
    <n v="43468.39604028935"/>
    <x v="3"/>
    <x v="0"/>
    <x v="1"/>
    <x v="9"/>
    <x v="2"/>
    <x v="1"/>
    <n v="3.5"/>
    <n v="1240"/>
    <s v="None"/>
    <n v="204"/>
    <n v="2.3900000000000001E-2"/>
    <n v="0"/>
    <m/>
    <m/>
    <m/>
    <m/>
    <m/>
    <m/>
    <m/>
    <m/>
    <m/>
    <s v="DEER:Res:HVAC_Eff_AC"/>
    <s v="Annual"/>
    <n v="20"/>
    <m/>
  </r>
  <r>
    <x v="1"/>
    <x v="0"/>
    <s v="D20v0"/>
    <n v="43468.39604028935"/>
    <x v="3"/>
    <x v="0"/>
    <x v="1"/>
    <x v="9"/>
    <x v="3"/>
    <x v="1"/>
    <n v="3.5"/>
    <n v="1240"/>
    <s v="None"/>
    <n v="0.66200000000000003"/>
    <n v="0"/>
    <n v="1.03"/>
    <m/>
    <m/>
    <m/>
    <m/>
    <m/>
    <m/>
    <m/>
    <m/>
    <m/>
    <s v="DEER:Res:HVAC_Eff_AC"/>
    <s v="Annual"/>
    <n v="20"/>
    <m/>
  </r>
  <r>
    <x v="1"/>
    <x v="0"/>
    <s v="D20v0"/>
    <n v="43468.39604028935"/>
    <x v="3"/>
    <x v="0"/>
    <x v="1"/>
    <x v="9"/>
    <x v="0"/>
    <x v="0"/>
    <n v="3.5"/>
    <n v="1240"/>
    <s v="None"/>
    <n v="123"/>
    <n v="1.34E-2"/>
    <n v="1.01"/>
    <m/>
    <m/>
    <m/>
    <m/>
    <m/>
    <m/>
    <m/>
    <m/>
    <m/>
    <s v="DEER:Res:HVAC_Eff_AC"/>
    <s v="Annual"/>
    <n v="20"/>
    <m/>
  </r>
  <r>
    <x v="1"/>
    <x v="0"/>
    <s v="D20v0"/>
    <n v="43468.39604028935"/>
    <x v="3"/>
    <x v="0"/>
    <x v="1"/>
    <x v="11"/>
    <x v="1"/>
    <x v="1"/>
    <n v="3.5"/>
    <n v="1240"/>
    <s v="None"/>
    <n v="119"/>
    <n v="5.3800000000000001E-2"/>
    <n v="1.78"/>
    <m/>
    <m/>
    <m/>
    <m/>
    <m/>
    <m/>
    <m/>
    <m/>
    <m/>
    <s v="DEER:Res:HVAC_Eff_AC"/>
    <s v="Annual"/>
    <n v="20"/>
    <m/>
  </r>
  <r>
    <x v="1"/>
    <x v="0"/>
    <s v="D20v0"/>
    <n v="43468.39604028935"/>
    <x v="3"/>
    <x v="0"/>
    <x v="1"/>
    <x v="11"/>
    <x v="2"/>
    <x v="1"/>
    <n v="3.5"/>
    <n v="1240"/>
    <s v="None"/>
    <n v="138"/>
    <n v="6.0100000000000001E-2"/>
    <n v="0"/>
    <m/>
    <m/>
    <m/>
    <m/>
    <m/>
    <m/>
    <m/>
    <m/>
    <m/>
    <s v="DEER:Res:HVAC_Eff_AC"/>
    <s v="Annual"/>
    <n v="20"/>
    <m/>
  </r>
  <r>
    <x v="1"/>
    <x v="0"/>
    <s v="D20v0"/>
    <n v="43468.39604028935"/>
    <x v="3"/>
    <x v="0"/>
    <x v="1"/>
    <x v="11"/>
    <x v="3"/>
    <x v="1"/>
    <n v="3.5"/>
    <n v="1240"/>
    <s v="None"/>
    <n v="1.02"/>
    <n v="0"/>
    <n v="1.6"/>
    <m/>
    <m/>
    <m/>
    <m/>
    <m/>
    <m/>
    <m/>
    <m/>
    <m/>
    <s v="DEER:Res:HVAC_Eff_AC"/>
    <s v="Annual"/>
    <n v="20"/>
    <m/>
  </r>
  <r>
    <x v="1"/>
    <x v="0"/>
    <s v="D20v0"/>
    <n v="43468.39604028935"/>
    <x v="3"/>
    <x v="0"/>
    <x v="1"/>
    <x v="11"/>
    <x v="0"/>
    <x v="0"/>
    <n v="3.5"/>
    <n v="1240"/>
    <s v="None"/>
    <n v="106"/>
    <n v="4.7600000000000003E-2"/>
    <n v="1.56"/>
    <m/>
    <m/>
    <m/>
    <m/>
    <m/>
    <m/>
    <m/>
    <m/>
    <m/>
    <s v="DEER:Res:HVAC_Eff_AC"/>
    <s v="Annual"/>
    <n v="20"/>
    <m/>
  </r>
  <r>
    <x v="1"/>
    <x v="0"/>
    <s v="D20v0"/>
    <n v="43468.39604028935"/>
    <x v="3"/>
    <x v="0"/>
    <x v="1"/>
    <x v="12"/>
    <x v="1"/>
    <x v="1"/>
    <n v="3.5"/>
    <n v="1240"/>
    <s v="None"/>
    <n v="132"/>
    <n v="4.1399999999999999E-2"/>
    <n v="2.13"/>
    <m/>
    <m/>
    <m/>
    <m/>
    <m/>
    <m/>
    <m/>
    <m/>
    <m/>
    <s v="DEER:Res:HVAC_Eff_AC"/>
    <s v="Annual"/>
    <n v="20"/>
    <m/>
  </r>
  <r>
    <x v="1"/>
    <x v="0"/>
    <s v="D20v0"/>
    <n v="43468.39604028935"/>
    <x v="3"/>
    <x v="0"/>
    <x v="1"/>
    <x v="12"/>
    <x v="2"/>
    <x v="1"/>
    <n v="3.5"/>
    <n v="1240"/>
    <s v="None"/>
    <n v="158"/>
    <n v="4.2299999999999997E-2"/>
    <n v="0"/>
    <m/>
    <m/>
    <m/>
    <m/>
    <m/>
    <m/>
    <m/>
    <m/>
    <m/>
    <s v="DEER:Res:HVAC_Eff_AC"/>
    <s v="Annual"/>
    <n v="20"/>
    <m/>
  </r>
  <r>
    <x v="1"/>
    <x v="0"/>
    <s v="D20v0"/>
    <n v="43468.39604028935"/>
    <x v="3"/>
    <x v="0"/>
    <x v="1"/>
    <x v="12"/>
    <x v="3"/>
    <x v="1"/>
    <n v="3.5"/>
    <n v="1240"/>
    <s v="None"/>
    <n v="1.21"/>
    <n v="0"/>
    <n v="1.87"/>
    <m/>
    <m/>
    <m/>
    <m/>
    <m/>
    <m/>
    <m/>
    <m/>
    <m/>
    <s v="DEER:Res:HVAC_Eff_AC"/>
    <s v="Annual"/>
    <n v="20"/>
    <m/>
  </r>
  <r>
    <x v="1"/>
    <x v="0"/>
    <s v="D20v0"/>
    <n v="43468.39604028935"/>
    <x v="3"/>
    <x v="0"/>
    <x v="1"/>
    <x v="12"/>
    <x v="0"/>
    <x v="0"/>
    <n v="3.5"/>
    <n v="1240"/>
    <s v="None"/>
    <n v="27.3"/>
    <n v="8.0999999999999996E-3"/>
    <n v="1.87"/>
    <m/>
    <m/>
    <m/>
    <m/>
    <m/>
    <m/>
    <m/>
    <m/>
    <m/>
    <s v="DEER:Res:HVAC_Eff_AC"/>
    <s v="Annual"/>
    <n v="20"/>
    <m/>
  </r>
  <r>
    <x v="1"/>
    <x v="0"/>
    <s v="D20v0"/>
    <n v="43468.39604028935"/>
    <x v="3"/>
    <x v="0"/>
    <x v="1"/>
    <x v="13"/>
    <x v="1"/>
    <x v="1"/>
    <n v="3.5"/>
    <n v="1240"/>
    <s v="None"/>
    <n v="183"/>
    <n v="4.19E-2"/>
    <n v="0.79"/>
    <m/>
    <m/>
    <m/>
    <m/>
    <m/>
    <m/>
    <m/>
    <m/>
    <m/>
    <s v="DEER:Res:HVAC_Eff_AC"/>
    <s v="Annual"/>
    <n v="20"/>
    <m/>
  </r>
  <r>
    <x v="1"/>
    <x v="0"/>
    <s v="D20v0"/>
    <n v="43468.39604028935"/>
    <x v="3"/>
    <x v="0"/>
    <x v="1"/>
    <x v="13"/>
    <x v="2"/>
    <x v="1"/>
    <n v="3.5"/>
    <n v="1240"/>
    <s v="None"/>
    <n v="193"/>
    <n v="4.3400000000000001E-2"/>
    <n v="0"/>
    <m/>
    <m/>
    <m/>
    <m/>
    <m/>
    <m/>
    <m/>
    <m/>
    <m/>
    <s v="DEER:Res:HVAC_Eff_AC"/>
    <s v="Annual"/>
    <n v="20"/>
    <m/>
  </r>
  <r>
    <x v="1"/>
    <x v="0"/>
    <s v="D20v0"/>
    <n v="43468.39604028935"/>
    <x v="3"/>
    <x v="0"/>
    <x v="1"/>
    <x v="13"/>
    <x v="3"/>
    <x v="1"/>
    <n v="3.5"/>
    <n v="1240"/>
    <s v="None"/>
    <n v="0.45300000000000001"/>
    <n v="0"/>
    <n v="0.70399999999999996"/>
    <m/>
    <m/>
    <m/>
    <m/>
    <m/>
    <m/>
    <m/>
    <m/>
    <m/>
    <s v="DEER:Res:HVAC_Eff_AC"/>
    <s v="Annual"/>
    <n v="20"/>
    <m/>
  </r>
  <r>
    <x v="1"/>
    <x v="0"/>
    <s v="D20v0"/>
    <n v="43468.39604028935"/>
    <x v="3"/>
    <x v="0"/>
    <x v="1"/>
    <x v="13"/>
    <x v="0"/>
    <x v="0"/>
    <n v="3.5"/>
    <n v="1240"/>
    <s v="None"/>
    <n v="103"/>
    <n v="2.3400000000000001E-2"/>
    <n v="0.69699999999999995"/>
    <m/>
    <m/>
    <m/>
    <m/>
    <m/>
    <m/>
    <m/>
    <m/>
    <m/>
    <s v="DEER:Res:HVAC_Eff_AC"/>
    <s v="Annual"/>
    <n v="20"/>
    <m/>
  </r>
  <r>
    <x v="1"/>
    <x v="0"/>
    <s v="D20v0"/>
    <n v="43468.39604028935"/>
    <x v="3"/>
    <x v="0"/>
    <x v="1"/>
    <x v="6"/>
    <x v="1"/>
    <x v="1"/>
    <n v="3.5"/>
    <n v="1240"/>
    <s v="None"/>
    <n v="120"/>
    <n v="4.0599999999999997E-2"/>
    <n v="1.51"/>
    <m/>
    <m/>
    <m/>
    <m/>
    <m/>
    <m/>
    <m/>
    <m/>
    <m/>
    <s v="DEER:Res:HVAC_Eff_AC"/>
    <s v="Annual"/>
    <n v="20"/>
    <m/>
  </r>
  <r>
    <x v="1"/>
    <x v="0"/>
    <s v="D20v0"/>
    <n v="43468.39604028935"/>
    <x v="3"/>
    <x v="0"/>
    <x v="1"/>
    <x v="6"/>
    <x v="2"/>
    <x v="1"/>
    <n v="3.5"/>
    <n v="1240"/>
    <s v="None"/>
    <n v="135"/>
    <n v="4.5600000000000002E-2"/>
    <n v="0"/>
    <m/>
    <m/>
    <m/>
    <m/>
    <m/>
    <m/>
    <m/>
    <m/>
    <m/>
    <s v="DEER:Res:HVAC_Eff_AC"/>
    <s v="Annual"/>
    <n v="20"/>
    <m/>
  </r>
  <r>
    <x v="1"/>
    <x v="0"/>
    <s v="D20v0"/>
    <n v="43468.39604028935"/>
    <x v="3"/>
    <x v="0"/>
    <x v="1"/>
    <x v="6"/>
    <x v="3"/>
    <x v="1"/>
    <n v="3.5"/>
    <n v="1240"/>
    <s v="None"/>
    <n v="0.871"/>
    <n v="0"/>
    <n v="1.36"/>
    <m/>
    <m/>
    <m/>
    <m/>
    <m/>
    <m/>
    <m/>
    <m/>
    <m/>
    <s v="DEER:Res:HVAC_Eff_AC"/>
    <s v="Annual"/>
    <n v="20"/>
    <m/>
  </r>
  <r>
    <x v="1"/>
    <x v="0"/>
    <s v="D20v0"/>
    <n v="43468.39604028935"/>
    <x v="3"/>
    <x v="0"/>
    <x v="1"/>
    <x v="6"/>
    <x v="0"/>
    <x v="0"/>
    <n v="3.5"/>
    <n v="1240"/>
    <s v="None"/>
    <n v="79"/>
    <n v="3.2099999999999997E-2"/>
    <n v="1.33"/>
    <m/>
    <m/>
    <m/>
    <m/>
    <m/>
    <m/>
    <m/>
    <m/>
    <m/>
    <s v="DEER:Res:HVAC_Eff_AC"/>
    <s v="Annual"/>
    <n v="20"/>
    <m/>
  </r>
  <r>
    <x v="1"/>
    <x v="0"/>
    <s v="D20v0"/>
    <n v="43468.39604028935"/>
    <x v="3"/>
    <x v="1"/>
    <x v="1"/>
    <x v="8"/>
    <x v="1"/>
    <x v="1"/>
    <n v="1.28"/>
    <n v="1210"/>
    <s v="None"/>
    <n v="2.37"/>
    <n v="4.9300000000000004E-3"/>
    <n v="0.39100000000000001"/>
    <m/>
    <m/>
    <m/>
    <m/>
    <m/>
    <m/>
    <m/>
    <m/>
    <m/>
    <s v="DEER:Res:HVAC_Eff_AC"/>
    <s v="Annual"/>
    <n v="20"/>
    <m/>
  </r>
  <r>
    <x v="1"/>
    <x v="0"/>
    <s v="D20v0"/>
    <n v="43468.39604028935"/>
    <x v="3"/>
    <x v="1"/>
    <x v="1"/>
    <x v="8"/>
    <x v="2"/>
    <x v="1"/>
    <n v="1.28"/>
    <n v="1210"/>
    <s v="None"/>
    <n v="5.92"/>
    <n v="5.5100000000000001E-3"/>
    <n v="0"/>
    <m/>
    <m/>
    <m/>
    <m/>
    <m/>
    <m/>
    <m/>
    <m/>
    <m/>
    <s v="DEER:Res:HVAC_Eff_AC"/>
    <s v="Annual"/>
    <n v="20"/>
    <m/>
  </r>
  <r>
    <x v="1"/>
    <x v="0"/>
    <s v="D20v0"/>
    <n v="43468.39604028935"/>
    <x v="3"/>
    <x v="1"/>
    <x v="1"/>
    <x v="8"/>
    <x v="3"/>
    <x v="1"/>
    <n v="1.28"/>
    <n v="1210"/>
    <s v="None"/>
    <n v="0.32500000000000001"/>
    <n v="0"/>
    <n v="0.375"/>
    <m/>
    <m/>
    <m/>
    <m/>
    <m/>
    <m/>
    <m/>
    <m/>
    <m/>
    <s v="DEER:Res:HVAC_Eff_AC"/>
    <s v="Annual"/>
    <n v="20"/>
    <m/>
  </r>
  <r>
    <x v="1"/>
    <x v="0"/>
    <s v="D20v0"/>
    <n v="43468.39604028935"/>
    <x v="3"/>
    <x v="1"/>
    <x v="1"/>
    <x v="8"/>
    <x v="0"/>
    <x v="0"/>
    <n v="1.28"/>
    <n v="1210"/>
    <s v="None"/>
    <n v="1.4"/>
    <n v="2.15E-3"/>
    <n v="0.36099999999999999"/>
    <m/>
    <m/>
    <m/>
    <m/>
    <m/>
    <m/>
    <m/>
    <m/>
    <m/>
    <s v="DEER:Res:HVAC_Eff_AC"/>
    <s v="Annual"/>
    <n v="20"/>
    <m/>
  </r>
  <r>
    <x v="1"/>
    <x v="0"/>
    <s v="D20v0"/>
    <n v="43468.39604028935"/>
    <x v="3"/>
    <x v="1"/>
    <x v="1"/>
    <x v="15"/>
    <x v="1"/>
    <x v="1"/>
    <n v="1.1100000000000001"/>
    <n v="1210"/>
    <s v="None"/>
    <n v="3.5"/>
    <n v="3.7599999999999999E-3"/>
    <n v="0.32900000000000001"/>
    <m/>
    <m/>
    <m/>
    <m/>
    <m/>
    <m/>
    <m/>
    <m/>
    <m/>
    <s v="DEER:Res:HVAC_Eff_AC"/>
    <s v="Annual"/>
    <n v="20"/>
    <m/>
  </r>
  <r>
    <x v="1"/>
    <x v="0"/>
    <s v="D20v0"/>
    <n v="43468.39604028935"/>
    <x v="3"/>
    <x v="1"/>
    <x v="1"/>
    <x v="15"/>
    <x v="2"/>
    <x v="1"/>
    <n v="1.1100000000000001"/>
    <n v="1210"/>
    <s v="None"/>
    <n v="5.92"/>
    <n v="3.98E-3"/>
    <n v="0"/>
    <m/>
    <m/>
    <m/>
    <m/>
    <m/>
    <m/>
    <m/>
    <m/>
    <m/>
    <s v="DEER:Res:HVAC_Eff_AC"/>
    <s v="Annual"/>
    <n v="20"/>
    <m/>
  </r>
  <r>
    <x v="1"/>
    <x v="0"/>
    <s v="D20v0"/>
    <n v="43468.39604028935"/>
    <x v="3"/>
    <x v="1"/>
    <x v="1"/>
    <x v="15"/>
    <x v="3"/>
    <x v="1"/>
    <n v="1.1100000000000001"/>
    <n v="1210"/>
    <s v="None"/>
    <n v="0.29099999999999998"/>
    <n v="0"/>
    <n v="0.317"/>
    <m/>
    <m/>
    <m/>
    <m/>
    <m/>
    <m/>
    <m/>
    <m/>
    <m/>
    <s v="DEER:Res:HVAC_Eff_AC"/>
    <s v="Annual"/>
    <n v="20"/>
    <m/>
  </r>
  <r>
    <x v="1"/>
    <x v="0"/>
    <s v="D20v0"/>
    <n v="43468.39604028935"/>
    <x v="3"/>
    <x v="1"/>
    <x v="1"/>
    <x v="15"/>
    <x v="0"/>
    <x v="0"/>
    <n v="1.1100000000000001"/>
    <n v="1210"/>
    <s v="None"/>
    <n v="1.42"/>
    <n v="1.2199999999999999E-3"/>
    <n v="0.307"/>
    <m/>
    <m/>
    <m/>
    <m/>
    <m/>
    <m/>
    <m/>
    <m/>
    <m/>
    <s v="DEER:Res:HVAC_Eff_AC"/>
    <s v="Annual"/>
    <n v="20"/>
    <m/>
  </r>
  <r>
    <x v="1"/>
    <x v="0"/>
    <s v="D20v0"/>
    <n v="43468.39604028935"/>
    <x v="3"/>
    <x v="1"/>
    <x v="1"/>
    <x v="9"/>
    <x v="1"/>
    <x v="1"/>
    <n v="1.19"/>
    <n v="1210"/>
    <s v="None"/>
    <n v="4.43"/>
    <n v="4.4299999999999999E-3"/>
    <n v="0.33300000000000002"/>
    <m/>
    <m/>
    <m/>
    <m/>
    <m/>
    <m/>
    <m/>
    <m/>
    <m/>
    <s v="DEER:Res:HVAC_Eff_AC"/>
    <s v="Annual"/>
    <n v="20"/>
    <m/>
  </r>
  <r>
    <x v="1"/>
    <x v="0"/>
    <s v="D20v0"/>
    <n v="43468.39604028935"/>
    <x v="3"/>
    <x v="1"/>
    <x v="1"/>
    <x v="9"/>
    <x v="2"/>
    <x v="1"/>
    <n v="1.19"/>
    <n v="1210"/>
    <s v="None"/>
    <n v="7.16"/>
    <n v="4.47E-3"/>
    <n v="0"/>
    <m/>
    <m/>
    <m/>
    <m/>
    <m/>
    <m/>
    <m/>
    <m/>
    <m/>
    <s v="DEER:Res:HVAC_Eff_AC"/>
    <s v="Annual"/>
    <n v="20"/>
    <m/>
  </r>
  <r>
    <x v="1"/>
    <x v="0"/>
    <s v="D20v0"/>
    <n v="43468.39604028935"/>
    <x v="3"/>
    <x v="1"/>
    <x v="1"/>
    <x v="9"/>
    <x v="3"/>
    <x v="1"/>
    <n v="1.19"/>
    <n v="1210"/>
    <s v="None"/>
    <n v="0.28799999999999998"/>
    <n v="0"/>
    <n v="0.32100000000000001"/>
    <m/>
    <m/>
    <m/>
    <m/>
    <m/>
    <m/>
    <m/>
    <m/>
    <m/>
    <s v="DEER:Res:HVAC_Eff_AC"/>
    <s v="Annual"/>
    <n v="20"/>
    <m/>
  </r>
  <r>
    <x v="1"/>
    <x v="0"/>
    <s v="D20v0"/>
    <n v="43468.39604028935"/>
    <x v="3"/>
    <x v="1"/>
    <x v="1"/>
    <x v="9"/>
    <x v="0"/>
    <x v="0"/>
    <n v="1.19"/>
    <n v="1210"/>
    <s v="None"/>
    <n v="3.52"/>
    <n v="3.1900000000000001E-3"/>
    <n v="0.29899999999999999"/>
    <m/>
    <m/>
    <m/>
    <m/>
    <m/>
    <m/>
    <m/>
    <m/>
    <m/>
    <s v="DEER:Res:HVAC_Eff_AC"/>
    <s v="Annual"/>
    <n v="20"/>
    <m/>
  </r>
  <r>
    <x v="1"/>
    <x v="0"/>
    <s v="D20v0"/>
    <n v="43468.39604028935"/>
    <x v="3"/>
    <x v="1"/>
    <x v="1"/>
    <x v="11"/>
    <x v="1"/>
    <x v="1"/>
    <n v="1"/>
    <n v="1070"/>
    <s v="None"/>
    <n v="4.58"/>
    <n v="7.0000000000000001E-3"/>
    <n v="0.35399999999999998"/>
    <m/>
    <m/>
    <m/>
    <m/>
    <m/>
    <m/>
    <m/>
    <m/>
    <m/>
    <s v="DEER:Res:HVAC_Eff_AC"/>
    <s v="Annual"/>
    <n v="20"/>
    <m/>
  </r>
  <r>
    <x v="1"/>
    <x v="0"/>
    <s v="D20v0"/>
    <n v="43468.39604028935"/>
    <x v="3"/>
    <x v="1"/>
    <x v="1"/>
    <x v="11"/>
    <x v="2"/>
    <x v="1"/>
    <n v="1"/>
    <n v="1070"/>
    <s v="None"/>
    <n v="7.73"/>
    <n v="7.0800000000000004E-3"/>
    <n v="0"/>
    <m/>
    <m/>
    <m/>
    <m/>
    <m/>
    <m/>
    <m/>
    <m/>
    <m/>
    <s v="DEER:Res:HVAC_Eff_AC"/>
    <s v="Annual"/>
    <n v="20"/>
    <m/>
  </r>
  <r>
    <x v="1"/>
    <x v="0"/>
    <s v="D20v0"/>
    <n v="43468.39604028935"/>
    <x v="3"/>
    <x v="1"/>
    <x v="1"/>
    <x v="11"/>
    <x v="3"/>
    <x v="1"/>
    <n v="1"/>
    <n v="1070"/>
    <s v="None"/>
    <n v="0.32800000000000001"/>
    <n v="0"/>
    <n v="0.33800000000000002"/>
    <m/>
    <m/>
    <m/>
    <m/>
    <m/>
    <m/>
    <m/>
    <m/>
    <m/>
    <s v="DEER:Res:HVAC_Eff_AC"/>
    <s v="Annual"/>
    <n v="20"/>
    <m/>
  </r>
  <r>
    <x v="1"/>
    <x v="0"/>
    <s v="D20v0"/>
    <n v="43468.39604028935"/>
    <x v="3"/>
    <x v="1"/>
    <x v="1"/>
    <x v="11"/>
    <x v="0"/>
    <x v="0"/>
    <n v="1"/>
    <n v="1070"/>
    <s v="None"/>
    <n v="4.13"/>
    <n v="5.7299999999999999E-3"/>
    <n v="0.314"/>
    <m/>
    <m/>
    <m/>
    <m/>
    <m/>
    <m/>
    <m/>
    <m/>
    <m/>
    <s v="DEER:Res:HVAC_Eff_AC"/>
    <s v="Annual"/>
    <n v="20"/>
    <m/>
  </r>
  <r>
    <x v="1"/>
    <x v="0"/>
    <s v="D20v0"/>
    <n v="43468.39604028935"/>
    <x v="3"/>
    <x v="1"/>
    <x v="1"/>
    <x v="12"/>
    <x v="1"/>
    <x v="1"/>
    <n v="1.07"/>
    <n v="1090"/>
    <s v="None"/>
    <n v="16"/>
    <n v="9.5899999999999996E-3"/>
    <n v="1.08"/>
    <m/>
    <m/>
    <m/>
    <m/>
    <m/>
    <m/>
    <m/>
    <m/>
    <m/>
    <s v="DEER:Res:HVAC_Eff_AC"/>
    <s v="Annual"/>
    <n v="20"/>
    <m/>
  </r>
  <r>
    <x v="1"/>
    <x v="0"/>
    <s v="D20v0"/>
    <n v="43468.39604028935"/>
    <x v="3"/>
    <x v="1"/>
    <x v="1"/>
    <x v="12"/>
    <x v="2"/>
    <x v="1"/>
    <n v="1.07"/>
    <n v="1090"/>
    <s v="None"/>
    <n v="29"/>
    <n v="1.01E-2"/>
    <n v="0"/>
    <m/>
    <m/>
    <m/>
    <m/>
    <m/>
    <m/>
    <m/>
    <m/>
    <m/>
    <s v="DEER:Res:HVAC_Eff_AC"/>
    <s v="Annual"/>
    <n v="20"/>
    <m/>
  </r>
  <r>
    <x v="1"/>
    <x v="0"/>
    <s v="D20v0"/>
    <n v="43468.39604028935"/>
    <x v="3"/>
    <x v="1"/>
    <x v="1"/>
    <x v="12"/>
    <x v="3"/>
    <x v="1"/>
    <n v="1.07"/>
    <n v="1090"/>
    <s v="None"/>
    <n v="0.95799999999999996"/>
    <n v="0"/>
    <n v="1.04"/>
    <m/>
    <m/>
    <m/>
    <m/>
    <m/>
    <m/>
    <m/>
    <m/>
    <m/>
    <s v="DEER:Res:HVAC_Eff_AC"/>
    <s v="Annual"/>
    <n v="20"/>
    <m/>
  </r>
  <r>
    <x v="1"/>
    <x v="0"/>
    <s v="D20v0"/>
    <n v="43468.39604028935"/>
    <x v="3"/>
    <x v="1"/>
    <x v="1"/>
    <x v="12"/>
    <x v="0"/>
    <x v="0"/>
    <n v="1.07"/>
    <n v="1090"/>
    <s v="None"/>
    <n v="17.600000000000001"/>
    <n v="9.6500000000000006E-3"/>
    <n v="0.94699999999999995"/>
    <m/>
    <m/>
    <m/>
    <m/>
    <m/>
    <m/>
    <m/>
    <m/>
    <m/>
    <s v="DEER:Res:HVAC_Eff_AC"/>
    <s v="Annual"/>
    <n v="20"/>
    <m/>
  </r>
  <r>
    <x v="1"/>
    <x v="0"/>
    <s v="D20v0"/>
    <n v="43468.39604028935"/>
    <x v="3"/>
    <x v="1"/>
    <x v="1"/>
    <x v="13"/>
    <x v="1"/>
    <x v="1"/>
    <n v="1.1599999999999999"/>
    <n v="1090"/>
    <s v="None"/>
    <n v="15.5"/>
    <n v="8.8599999999999998E-3"/>
    <n v="0.32300000000000001"/>
    <m/>
    <m/>
    <m/>
    <m/>
    <m/>
    <m/>
    <m/>
    <m/>
    <m/>
    <s v="DEER:Res:HVAC_Eff_AC"/>
    <s v="Annual"/>
    <n v="20"/>
    <m/>
  </r>
  <r>
    <x v="1"/>
    <x v="0"/>
    <s v="D20v0"/>
    <n v="43468.39604028935"/>
    <x v="3"/>
    <x v="1"/>
    <x v="1"/>
    <x v="13"/>
    <x v="2"/>
    <x v="1"/>
    <n v="1.1599999999999999"/>
    <n v="1090"/>
    <s v="None"/>
    <n v="18.600000000000001"/>
    <n v="9.0699999999999999E-3"/>
    <n v="0"/>
    <m/>
    <m/>
    <m/>
    <m/>
    <m/>
    <m/>
    <m/>
    <m/>
    <m/>
    <s v="DEER:Res:HVAC_Eff_AC"/>
    <s v="Annual"/>
    <n v="20"/>
    <m/>
  </r>
  <r>
    <x v="1"/>
    <x v="0"/>
    <s v="D20v0"/>
    <n v="43468.39604028935"/>
    <x v="3"/>
    <x v="1"/>
    <x v="1"/>
    <x v="13"/>
    <x v="3"/>
    <x v="1"/>
    <n v="1.1599999999999999"/>
    <n v="1090"/>
    <s v="None"/>
    <n v="0.28100000000000003"/>
    <n v="0"/>
    <n v="0.31"/>
    <m/>
    <m/>
    <m/>
    <m/>
    <m/>
    <m/>
    <m/>
    <m/>
    <m/>
    <s v="DEER:Res:HVAC_Eff_AC"/>
    <s v="Annual"/>
    <n v="20"/>
    <m/>
  </r>
  <r>
    <x v="1"/>
    <x v="0"/>
    <s v="D20v0"/>
    <n v="43468.39604028935"/>
    <x v="3"/>
    <x v="1"/>
    <x v="1"/>
    <x v="13"/>
    <x v="0"/>
    <x v="0"/>
    <n v="1.1599999999999999"/>
    <n v="1090"/>
    <s v="None"/>
    <n v="15.9"/>
    <n v="8.8900000000000003E-3"/>
    <n v="0.28299999999999997"/>
    <m/>
    <m/>
    <m/>
    <m/>
    <m/>
    <m/>
    <m/>
    <m/>
    <m/>
    <s v="DEER:Res:HVAC_Eff_AC"/>
    <s v="Annual"/>
    <n v="20"/>
    <m/>
  </r>
  <r>
    <x v="1"/>
    <x v="0"/>
    <s v="D20v0"/>
    <n v="43468.39604028935"/>
    <x v="3"/>
    <x v="1"/>
    <x v="1"/>
    <x v="6"/>
    <x v="1"/>
    <x v="1"/>
    <n v="1.1100000000000001"/>
    <n v="1180"/>
    <s v="None"/>
    <n v="3.85"/>
    <n v="4.5700000000000003E-3"/>
    <n v="0.33700000000000002"/>
    <m/>
    <m/>
    <m/>
    <m/>
    <m/>
    <m/>
    <m/>
    <m/>
    <m/>
    <s v="DEER:Res:HVAC_Eff_AC"/>
    <s v="Annual"/>
    <n v="20"/>
    <m/>
  </r>
  <r>
    <x v="1"/>
    <x v="0"/>
    <s v="D20v0"/>
    <n v="43468.39604028935"/>
    <x v="3"/>
    <x v="1"/>
    <x v="1"/>
    <x v="6"/>
    <x v="2"/>
    <x v="1"/>
    <n v="1.1100000000000001"/>
    <n v="1180"/>
    <s v="None"/>
    <n v="6.51"/>
    <n v="4.7400000000000003E-3"/>
    <n v="0"/>
    <m/>
    <m/>
    <m/>
    <m/>
    <m/>
    <m/>
    <m/>
    <m/>
    <m/>
    <s v="DEER:Res:HVAC_Eff_AC"/>
    <s v="Annual"/>
    <n v="20"/>
    <m/>
  </r>
  <r>
    <x v="1"/>
    <x v="0"/>
    <s v="D20v0"/>
    <n v="43468.39604028935"/>
    <x v="3"/>
    <x v="1"/>
    <x v="1"/>
    <x v="6"/>
    <x v="3"/>
    <x v="1"/>
    <n v="1.1100000000000001"/>
    <n v="1180"/>
    <s v="None"/>
    <n v="0.29899999999999999"/>
    <n v="0"/>
    <n v="0.32400000000000001"/>
    <m/>
    <m/>
    <m/>
    <m/>
    <m/>
    <m/>
    <m/>
    <m/>
    <m/>
    <s v="DEER:Res:HVAC_Eff_AC"/>
    <s v="Annual"/>
    <n v="20"/>
    <m/>
  </r>
  <r>
    <x v="1"/>
    <x v="0"/>
    <s v="D20v0"/>
    <n v="43468.39604028935"/>
    <x v="3"/>
    <x v="1"/>
    <x v="1"/>
    <x v="6"/>
    <x v="0"/>
    <x v="0"/>
    <n v="1.1100000000000001"/>
    <n v="1180"/>
    <s v="None"/>
    <n v="2.36"/>
    <n v="2.5200000000000001E-3"/>
    <n v="0.309"/>
    <m/>
    <m/>
    <m/>
    <m/>
    <m/>
    <m/>
    <m/>
    <m/>
    <m/>
    <s v="DEER:Res:HVAC_Eff_AC"/>
    <s v="Annual"/>
    <n v="20"/>
    <m/>
  </r>
  <r>
    <x v="1"/>
    <x v="0"/>
    <s v="D20v0"/>
    <n v="43468.39604028935"/>
    <x v="3"/>
    <x v="2"/>
    <x v="1"/>
    <x v="8"/>
    <x v="1"/>
    <x v="1"/>
    <n v="3.8"/>
    <n v="2300"/>
    <s v="None"/>
    <n v="7.7"/>
    <n v="2.1999999999999999E-2"/>
    <n v="1.32"/>
    <m/>
    <m/>
    <m/>
    <m/>
    <m/>
    <m/>
    <m/>
    <m/>
    <m/>
    <s v="DEER:Res:HVAC_Eff_AC"/>
    <s v="Annual"/>
    <n v="20"/>
    <m/>
  </r>
  <r>
    <x v="1"/>
    <x v="0"/>
    <s v="D20v0"/>
    <n v="43468.39604028935"/>
    <x v="3"/>
    <x v="2"/>
    <x v="1"/>
    <x v="8"/>
    <x v="2"/>
    <x v="1"/>
    <n v="3.8"/>
    <n v="2300"/>
    <s v="None"/>
    <n v="19.5"/>
    <n v="2.1999999999999999E-2"/>
    <n v="0"/>
    <m/>
    <m/>
    <m/>
    <m/>
    <m/>
    <m/>
    <m/>
    <m/>
    <m/>
    <s v="DEER:Res:HVAC_Eff_AC"/>
    <s v="Annual"/>
    <n v="20"/>
    <m/>
  </r>
  <r>
    <x v="1"/>
    <x v="0"/>
    <s v="D20v0"/>
    <n v="43468.39604028935"/>
    <x v="3"/>
    <x v="2"/>
    <x v="1"/>
    <x v="8"/>
    <x v="3"/>
    <x v="1"/>
    <n v="3.8"/>
    <n v="2300"/>
    <s v="None"/>
    <n v="0.8"/>
    <n v="0"/>
    <n v="1.28"/>
    <m/>
    <m/>
    <m/>
    <m/>
    <m/>
    <m/>
    <m/>
    <m/>
    <m/>
    <s v="DEER:Res:HVAC_Eff_AC"/>
    <s v="Annual"/>
    <n v="20"/>
    <m/>
  </r>
  <r>
    <x v="1"/>
    <x v="0"/>
    <s v="D20v0"/>
    <n v="43468.39604028935"/>
    <x v="3"/>
    <x v="2"/>
    <x v="1"/>
    <x v="8"/>
    <x v="0"/>
    <x v="0"/>
    <n v="3.8"/>
    <n v="2300"/>
    <s v="None"/>
    <n v="4.7"/>
    <n v="1.0999999999999999E-2"/>
    <n v="1.27"/>
    <m/>
    <m/>
    <m/>
    <m/>
    <m/>
    <m/>
    <m/>
    <m/>
    <m/>
    <s v="DEER:Res:HVAC_Eff_AC"/>
    <s v="Annual"/>
    <n v="20"/>
    <m/>
  </r>
  <r>
    <x v="1"/>
    <x v="0"/>
    <s v="D20v0"/>
    <n v="43468.39604028935"/>
    <x v="3"/>
    <x v="2"/>
    <x v="1"/>
    <x v="15"/>
    <x v="1"/>
    <x v="1"/>
    <n v="2.5"/>
    <n v="1970"/>
    <s v="None"/>
    <n v="13.3"/>
    <n v="1.6E-2"/>
    <n v="0.94"/>
    <m/>
    <m/>
    <m/>
    <m/>
    <m/>
    <m/>
    <m/>
    <m/>
    <m/>
    <s v="DEER:Res:HVAC_Eff_AC"/>
    <s v="Annual"/>
    <n v="20"/>
    <m/>
  </r>
  <r>
    <x v="1"/>
    <x v="0"/>
    <s v="D20v0"/>
    <n v="43468.39604028935"/>
    <x v="3"/>
    <x v="2"/>
    <x v="1"/>
    <x v="15"/>
    <x v="2"/>
    <x v="1"/>
    <n v="2.5"/>
    <n v="1970"/>
    <s v="None"/>
    <n v="19.8"/>
    <n v="1.7000000000000001E-2"/>
    <n v="0"/>
    <m/>
    <m/>
    <m/>
    <m/>
    <m/>
    <m/>
    <m/>
    <m/>
    <m/>
    <s v="DEER:Res:HVAC_Eff_AC"/>
    <s v="Annual"/>
    <n v="20"/>
    <m/>
  </r>
  <r>
    <x v="1"/>
    <x v="0"/>
    <s v="D20v0"/>
    <n v="43468.39604028935"/>
    <x v="3"/>
    <x v="2"/>
    <x v="1"/>
    <x v="15"/>
    <x v="3"/>
    <x v="1"/>
    <n v="2.5"/>
    <n v="1970"/>
    <s v="None"/>
    <n v="0.6"/>
    <n v="0"/>
    <n v="0.92"/>
    <m/>
    <m/>
    <m/>
    <m/>
    <m/>
    <m/>
    <m/>
    <m/>
    <m/>
    <s v="DEER:Res:HVAC_Eff_AC"/>
    <s v="Annual"/>
    <n v="20"/>
    <m/>
  </r>
  <r>
    <x v="1"/>
    <x v="0"/>
    <s v="D20v0"/>
    <n v="43468.39604028935"/>
    <x v="3"/>
    <x v="2"/>
    <x v="1"/>
    <x v="15"/>
    <x v="0"/>
    <x v="0"/>
    <n v="2.5"/>
    <n v="1970"/>
    <s v="None"/>
    <n v="4.5999999999999996"/>
    <n v="5.0000000000000001E-3"/>
    <n v="0.91"/>
    <m/>
    <m/>
    <m/>
    <m/>
    <m/>
    <m/>
    <m/>
    <m/>
    <m/>
    <s v="DEER:Res:HVAC_Eff_AC"/>
    <s v="Annual"/>
    <n v="20"/>
    <m/>
  </r>
  <r>
    <x v="1"/>
    <x v="0"/>
    <s v="D20v0"/>
    <n v="43468.39604028935"/>
    <x v="3"/>
    <x v="2"/>
    <x v="1"/>
    <x v="9"/>
    <x v="1"/>
    <x v="1"/>
    <n v="1.5"/>
    <n v="1360"/>
    <s v="None"/>
    <n v="6.6"/>
    <n v="7.0000000000000001E-3"/>
    <n v="0.44"/>
    <m/>
    <m/>
    <m/>
    <m/>
    <m/>
    <m/>
    <m/>
    <m/>
    <m/>
    <s v="DEER:Res:HVAC_Eff_AC"/>
    <s v="Annual"/>
    <n v="20"/>
    <m/>
  </r>
  <r>
    <x v="1"/>
    <x v="0"/>
    <s v="D20v0"/>
    <n v="43468.39604028935"/>
    <x v="3"/>
    <x v="2"/>
    <x v="1"/>
    <x v="9"/>
    <x v="2"/>
    <x v="1"/>
    <n v="1.5"/>
    <n v="1360"/>
    <s v="None"/>
    <n v="10.3"/>
    <n v="7.0000000000000001E-3"/>
    <n v="0"/>
    <m/>
    <m/>
    <m/>
    <m/>
    <m/>
    <m/>
    <m/>
    <m/>
    <m/>
    <s v="DEER:Res:HVAC_Eff_AC"/>
    <s v="Annual"/>
    <n v="20"/>
    <m/>
  </r>
  <r>
    <x v="1"/>
    <x v="0"/>
    <s v="D20v0"/>
    <n v="43468.39604028935"/>
    <x v="3"/>
    <x v="2"/>
    <x v="1"/>
    <x v="9"/>
    <x v="3"/>
    <x v="1"/>
    <n v="1.5"/>
    <n v="1360"/>
    <s v="None"/>
    <n v="0.3"/>
    <n v="0"/>
    <n v="0.42"/>
    <m/>
    <m/>
    <m/>
    <m/>
    <m/>
    <m/>
    <m/>
    <m/>
    <m/>
    <s v="DEER:Res:HVAC_Eff_AC"/>
    <s v="Annual"/>
    <n v="20"/>
    <m/>
  </r>
  <r>
    <x v="1"/>
    <x v="0"/>
    <s v="D20v0"/>
    <n v="43468.39604028935"/>
    <x v="3"/>
    <x v="2"/>
    <x v="1"/>
    <x v="9"/>
    <x v="0"/>
    <x v="0"/>
    <n v="1.5"/>
    <n v="1360"/>
    <s v="None"/>
    <n v="5.5"/>
    <n v="6.0000000000000001E-3"/>
    <n v="0.4"/>
    <m/>
    <m/>
    <m/>
    <m/>
    <m/>
    <m/>
    <m/>
    <m/>
    <m/>
    <s v="DEER:Res:HVAC_Eff_AC"/>
    <s v="Annual"/>
    <n v="20"/>
    <m/>
  </r>
  <r>
    <x v="1"/>
    <x v="0"/>
    <s v="D20v0"/>
    <n v="43468.39604028935"/>
    <x v="3"/>
    <x v="2"/>
    <x v="1"/>
    <x v="11"/>
    <x v="1"/>
    <x v="1"/>
    <n v="2.2999999999999998"/>
    <n v="1710"/>
    <s v="None"/>
    <n v="34.299999999999997"/>
    <n v="3.5999999999999997E-2"/>
    <n v="2.64"/>
    <m/>
    <m/>
    <m/>
    <m/>
    <m/>
    <m/>
    <m/>
    <m/>
    <m/>
    <s v="DEER:Res:HVAC_Eff_AC"/>
    <s v="Annual"/>
    <n v="20"/>
    <m/>
  </r>
  <r>
    <x v="1"/>
    <x v="0"/>
    <s v="D20v0"/>
    <n v="43468.39604028935"/>
    <x v="3"/>
    <x v="2"/>
    <x v="1"/>
    <x v="11"/>
    <x v="2"/>
    <x v="1"/>
    <n v="2.2999999999999998"/>
    <n v="1710"/>
    <s v="None"/>
    <n v="61.7"/>
    <n v="3.6999999999999998E-2"/>
    <n v="0"/>
    <m/>
    <m/>
    <m/>
    <m/>
    <m/>
    <m/>
    <m/>
    <m/>
    <m/>
    <s v="DEER:Res:HVAC_Eff_AC"/>
    <s v="Annual"/>
    <n v="20"/>
    <m/>
  </r>
  <r>
    <x v="1"/>
    <x v="0"/>
    <s v="D20v0"/>
    <n v="43468.39604028935"/>
    <x v="3"/>
    <x v="2"/>
    <x v="1"/>
    <x v="11"/>
    <x v="3"/>
    <x v="1"/>
    <n v="2.2999999999999998"/>
    <n v="1710"/>
    <s v="None"/>
    <n v="1.7"/>
    <n v="0"/>
    <n v="2.56"/>
    <m/>
    <m/>
    <m/>
    <m/>
    <m/>
    <m/>
    <m/>
    <m/>
    <m/>
    <s v="DEER:Res:HVAC_Eff_AC"/>
    <s v="Annual"/>
    <n v="20"/>
    <m/>
  </r>
  <r>
    <x v="1"/>
    <x v="0"/>
    <s v="D20v0"/>
    <n v="43468.39604028935"/>
    <x v="3"/>
    <x v="2"/>
    <x v="1"/>
    <x v="11"/>
    <x v="0"/>
    <x v="0"/>
    <n v="2.2999999999999998"/>
    <n v="1710"/>
    <s v="None"/>
    <n v="28.8"/>
    <n v="2.8000000000000001E-2"/>
    <n v="2.4900000000000002"/>
    <m/>
    <m/>
    <m/>
    <m/>
    <m/>
    <m/>
    <m/>
    <m/>
    <m/>
    <s v="DEER:Res:HVAC_Eff_AC"/>
    <s v="Annual"/>
    <n v="20"/>
    <m/>
  </r>
  <r>
    <x v="1"/>
    <x v="0"/>
    <s v="D20v0"/>
    <n v="43468.39604028935"/>
    <x v="3"/>
    <x v="2"/>
    <x v="1"/>
    <x v="12"/>
    <x v="1"/>
    <x v="1"/>
    <n v="3.2"/>
    <n v="2150"/>
    <s v="None"/>
    <n v="59.9"/>
    <n v="4.9000000000000002E-2"/>
    <n v="3.65"/>
    <m/>
    <m/>
    <m/>
    <m/>
    <m/>
    <m/>
    <m/>
    <m/>
    <m/>
    <s v="DEER:Res:HVAC_Eff_AC"/>
    <s v="Annual"/>
    <n v="20"/>
    <m/>
  </r>
  <r>
    <x v="1"/>
    <x v="0"/>
    <s v="D20v0"/>
    <n v="43468.39604028935"/>
    <x v="3"/>
    <x v="2"/>
    <x v="1"/>
    <x v="12"/>
    <x v="2"/>
    <x v="1"/>
    <n v="3.2"/>
    <n v="2150"/>
    <s v="None"/>
    <n v="109"/>
    <n v="5.2999999999999999E-2"/>
    <n v="0"/>
    <m/>
    <m/>
    <m/>
    <m/>
    <m/>
    <m/>
    <m/>
    <m/>
    <m/>
    <s v="DEER:Res:HVAC_Eff_AC"/>
    <s v="Annual"/>
    <n v="20"/>
    <m/>
  </r>
  <r>
    <x v="1"/>
    <x v="0"/>
    <s v="D20v0"/>
    <n v="43468.39604028935"/>
    <x v="3"/>
    <x v="2"/>
    <x v="1"/>
    <x v="12"/>
    <x v="3"/>
    <x v="1"/>
    <n v="3.2"/>
    <n v="2150"/>
    <s v="None"/>
    <n v="2.2999999999999998"/>
    <n v="0"/>
    <n v="3.54"/>
    <m/>
    <m/>
    <m/>
    <m/>
    <m/>
    <m/>
    <m/>
    <m/>
    <m/>
    <s v="DEER:Res:HVAC_Eff_AC"/>
    <s v="Annual"/>
    <n v="20"/>
    <m/>
  </r>
  <r>
    <x v="1"/>
    <x v="0"/>
    <s v="D20v0"/>
    <n v="43468.39604028935"/>
    <x v="3"/>
    <x v="2"/>
    <x v="1"/>
    <x v="12"/>
    <x v="0"/>
    <x v="0"/>
    <n v="3.2"/>
    <n v="2150"/>
    <s v="None"/>
    <n v="44.9"/>
    <n v="3.5000000000000003E-2"/>
    <n v="3.48"/>
    <m/>
    <m/>
    <m/>
    <m/>
    <m/>
    <m/>
    <m/>
    <m/>
    <m/>
    <s v="DEER:Res:HVAC_Eff_AC"/>
    <s v="Annual"/>
    <n v="20"/>
    <m/>
  </r>
  <r>
    <x v="1"/>
    <x v="0"/>
    <s v="D20v0"/>
    <n v="43468.39604028935"/>
    <x v="3"/>
    <x v="2"/>
    <x v="1"/>
    <x v="13"/>
    <x v="1"/>
    <x v="1"/>
    <n v="2.5"/>
    <n v="1550"/>
    <s v="None"/>
    <n v="65.3"/>
    <n v="2.5999999999999999E-2"/>
    <n v="0.86"/>
    <m/>
    <m/>
    <m/>
    <m/>
    <m/>
    <m/>
    <m/>
    <m/>
    <m/>
    <s v="DEER:Res:HVAC_Eff_AC"/>
    <s v="Annual"/>
    <n v="20"/>
    <m/>
  </r>
  <r>
    <x v="1"/>
    <x v="0"/>
    <s v="D20v0"/>
    <n v="43468.39604028935"/>
    <x v="3"/>
    <x v="2"/>
    <x v="1"/>
    <x v="13"/>
    <x v="2"/>
    <x v="1"/>
    <n v="2.5"/>
    <n v="1550"/>
    <s v="None"/>
    <n v="76.5"/>
    <n v="2.8000000000000001E-2"/>
    <n v="0"/>
    <m/>
    <m/>
    <m/>
    <m/>
    <m/>
    <m/>
    <m/>
    <m/>
    <m/>
    <s v="DEER:Res:HVAC_Eff_AC"/>
    <s v="Annual"/>
    <n v="20"/>
    <m/>
  </r>
  <r>
    <x v="1"/>
    <x v="0"/>
    <s v="D20v0"/>
    <n v="43468.39604028935"/>
    <x v="3"/>
    <x v="2"/>
    <x v="1"/>
    <x v="13"/>
    <x v="3"/>
    <x v="1"/>
    <n v="2.5"/>
    <n v="1550"/>
    <s v="None"/>
    <n v="0.6"/>
    <n v="0"/>
    <n v="0.82"/>
    <m/>
    <m/>
    <m/>
    <m/>
    <m/>
    <m/>
    <m/>
    <m/>
    <m/>
    <s v="DEER:Res:HVAC_Eff_AC"/>
    <s v="Annual"/>
    <n v="20"/>
    <m/>
  </r>
  <r>
    <x v="1"/>
    <x v="0"/>
    <s v="D20v0"/>
    <n v="43468.39604028935"/>
    <x v="3"/>
    <x v="2"/>
    <x v="1"/>
    <x v="13"/>
    <x v="0"/>
    <x v="0"/>
    <n v="2.5"/>
    <n v="1550"/>
    <s v="None"/>
    <n v="49.8"/>
    <n v="2.1999999999999999E-2"/>
    <n v="0.79"/>
    <m/>
    <m/>
    <m/>
    <m/>
    <m/>
    <m/>
    <m/>
    <m/>
    <m/>
    <s v="DEER:Res:HVAC_Eff_AC"/>
    <s v="Annual"/>
    <n v="20"/>
    <m/>
  </r>
  <r>
    <x v="1"/>
    <x v="0"/>
    <s v="D20v0"/>
    <n v="43468.39604028935"/>
    <x v="3"/>
    <x v="2"/>
    <x v="1"/>
    <x v="6"/>
    <x v="1"/>
    <x v="1"/>
    <n v="2.6"/>
    <n v="1910"/>
    <s v="None"/>
    <n v="18.3"/>
    <n v="2.1999999999999999E-2"/>
    <n v="1.47"/>
    <m/>
    <m/>
    <m/>
    <m/>
    <m/>
    <m/>
    <m/>
    <m/>
    <m/>
    <s v="DEER:Res:HVAC_Eff_AC"/>
    <s v="Annual"/>
    <n v="20"/>
    <m/>
  </r>
  <r>
    <x v="1"/>
    <x v="0"/>
    <s v="D20v0"/>
    <n v="43468.39604028935"/>
    <x v="3"/>
    <x v="2"/>
    <x v="1"/>
    <x v="6"/>
    <x v="2"/>
    <x v="1"/>
    <n v="2.6"/>
    <n v="1910"/>
    <s v="None"/>
    <n v="31.7"/>
    <n v="2.3E-2"/>
    <n v="0"/>
    <m/>
    <m/>
    <m/>
    <m/>
    <m/>
    <m/>
    <m/>
    <m/>
    <m/>
    <s v="DEER:Res:HVAC_Eff_AC"/>
    <s v="Annual"/>
    <n v="20"/>
    <m/>
  </r>
  <r>
    <x v="1"/>
    <x v="0"/>
    <s v="D20v0"/>
    <n v="43468.39604028935"/>
    <x v="3"/>
    <x v="2"/>
    <x v="1"/>
    <x v="6"/>
    <x v="3"/>
    <x v="1"/>
    <n v="2.6"/>
    <n v="1910"/>
    <s v="None"/>
    <n v="1"/>
    <n v="0"/>
    <n v="1.43"/>
    <m/>
    <m/>
    <m/>
    <m/>
    <m/>
    <m/>
    <m/>
    <m/>
    <m/>
    <s v="DEER:Res:HVAC_Eff_AC"/>
    <s v="Annual"/>
    <n v="20"/>
    <m/>
  </r>
  <r>
    <x v="1"/>
    <x v="0"/>
    <s v="D20v0"/>
    <n v="43468.39604028935"/>
    <x v="3"/>
    <x v="2"/>
    <x v="1"/>
    <x v="6"/>
    <x v="0"/>
    <x v="0"/>
    <n v="2.6"/>
    <n v="1910"/>
    <s v="None"/>
    <n v="11.9"/>
    <n v="1.2999999999999999E-2"/>
    <n v="1.4"/>
    <m/>
    <m/>
    <m/>
    <m/>
    <m/>
    <m/>
    <m/>
    <m/>
    <m/>
    <s v="DEER:Res:HVAC_Eff_AC"/>
    <s v="Annual"/>
    <n v="20"/>
    <m/>
  </r>
  <r>
    <x v="1"/>
    <x v="0"/>
    <s v="D20v0"/>
    <n v="43468.39604028935"/>
    <x v="3"/>
    <x v="3"/>
    <x v="1"/>
    <x v="8"/>
    <x v="1"/>
    <x v="1"/>
    <n v="4.01"/>
    <n v="2390"/>
    <s v="None"/>
    <n v="8.1199999999999992"/>
    <n v="2.29E-2"/>
    <n v="1.4"/>
    <m/>
    <m/>
    <m/>
    <m/>
    <m/>
    <m/>
    <m/>
    <m/>
    <m/>
    <s v="DEER:Res:HVAC_Eff_AC"/>
    <s v="Annual"/>
    <n v="20"/>
    <m/>
  </r>
  <r>
    <x v="1"/>
    <x v="0"/>
    <s v="D20v0"/>
    <n v="43468.39604028935"/>
    <x v="3"/>
    <x v="3"/>
    <x v="1"/>
    <x v="8"/>
    <x v="2"/>
    <x v="1"/>
    <n v="4.01"/>
    <n v="2390"/>
    <s v="None"/>
    <n v="20.6"/>
    <n v="2.3800000000000002E-2"/>
    <n v="0"/>
    <m/>
    <m/>
    <m/>
    <m/>
    <m/>
    <m/>
    <m/>
    <m/>
    <m/>
    <s v="DEER:Res:HVAC_Eff_AC"/>
    <s v="Annual"/>
    <n v="20"/>
    <m/>
  </r>
  <r>
    <x v="1"/>
    <x v="0"/>
    <s v="D20v0"/>
    <n v="43468.39604028935"/>
    <x v="3"/>
    <x v="3"/>
    <x v="1"/>
    <x v="8"/>
    <x v="3"/>
    <x v="1"/>
    <n v="4.01"/>
    <n v="2390"/>
    <s v="None"/>
    <n v="0.82799999999999996"/>
    <n v="0"/>
    <n v="1.36"/>
    <m/>
    <m/>
    <m/>
    <m/>
    <m/>
    <m/>
    <m/>
    <m/>
    <m/>
    <s v="DEER:Res:HVAC_Eff_AC"/>
    <s v="Annual"/>
    <n v="20"/>
    <m/>
  </r>
  <r>
    <x v="1"/>
    <x v="0"/>
    <s v="D20v0"/>
    <n v="43468.39604028935"/>
    <x v="3"/>
    <x v="3"/>
    <x v="1"/>
    <x v="8"/>
    <x v="0"/>
    <x v="0"/>
    <n v="4.01"/>
    <n v="2390"/>
    <s v="None"/>
    <n v="4.96"/>
    <n v="1.1900000000000001E-2"/>
    <n v="1.34"/>
    <m/>
    <m/>
    <m/>
    <m/>
    <m/>
    <m/>
    <m/>
    <m/>
    <m/>
    <s v="DEER:Res:HVAC_Eff_AC"/>
    <s v="Annual"/>
    <n v="20"/>
    <m/>
  </r>
  <r>
    <x v="1"/>
    <x v="0"/>
    <s v="D20v0"/>
    <n v="43468.39604028935"/>
    <x v="3"/>
    <x v="3"/>
    <x v="1"/>
    <x v="15"/>
    <x v="1"/>
    <x v="1"/>
    <n v="3.21"/>
    <n v="2390"/>
    <s v="None"/>
    <n v="12.4"/>
    <n v="2.1999999999999999E-2"/>
    <n v="1.25"/>
    <m/>
    <m/>
    <m/>
    <m/>
    <m/>
    <m/>
    <m/>
    <m/>
    <m/>
    <s v="DEER:Res:HVAC_Eff_AC"/>
    <s v="Annual"/>
    <n v="20"/>
    <m/>
  </r>
  <r>
    <x v="1"/>
    <x v="0"/>
    <s v="D20v0"/>
    <n v="43468.39604028935"/>
    <x v="3"/>
    <x v="3"/>
    <x v="1"/>
    <x v="15"/>
    <x v="2"/>
    <x v="1"/>
    <n v="3.21"/>
    <n v="2390"/>
    <s v="None"/>
    <n v="20.8"/>
    <n v="2.2800000000000001E-2"/>
    <n v="0"/>
    <m/>
    <m/>
    <m/>
    <m/>
    <m/>
    <m/>
    <m/>
    <m/>
    <m/>
    <s v="DEER:Res:HVAC_Eff_AC"/>
    <s v="Annual"/>
    <n v="20"/>
    <m/>
  </r>
  <r>
    <x v="1"/>
    <x v="0"/>
    <s v="D20v0"/>
    <n v="43468.39604028935"/>
    <x v="3"/>
    <x v="3"/>
    <x v="1"/>
    <x v="15"/>
    <x v="3"/>
    <x v="1"/>
    <n v="3.21"/>
    <n v="2390"/>
    <s v="None"/>
    <n v="0.76700000000000002"/>
    <n v="0"/>
    <n v="1.22"/>
    <m/>
    <m/>
    <m/>
    <m/>
    <m/>
    <m/>
    <m/>
    <m/>
    <m/>
    <s v="DEER:Res:HVAC_Eff_AC"/>
    <s v="Annual"/>
    <n v="20"/>
    <m/>
  </r>
  <r>
    <x v="1"/>
    <x v="0"/>
    <s v="D20v0"/>
    <n v="43468.39604028935"/>
    <x v="3"/>
    <x v="3"/>
    <x v="1"/>
    <x v="15"/>
    <x v="0"/>
    <x v="0"/>
    <n v="3.21"/>
    <n v="2390"/>
    <s v="None"/>
    <n v="4.74"/>
    <n v="7.26E-3"/>
    <n v="1.21"/>
    <m/>
    <m/>
    <m/>
    <m/>
    <m/>
    <m/>
    <m/>
    <m/>
    <m/>
    <s v="DEER:Res:HVAC_Eff_AC"/>
    <s v="Annual"/>
    <n v="20"/>
    <m/>
  </r>
  <r>
    <x v="1"/>
    <x v="0"/>
    <s v="D20v0"/>
    <n v="43468.39604028935"/>
    <x v="3"/>
    <x v="3"/>
    <x v="1"/>
    <x v="9"/>
    <x v="1"/>
    <x v="1"/>
    <n v="3.77"/>
    <n v="2390"/>
    <s v="None"/>
    <n v="21"/>
    <n v="2.58E-2"/>
    <n v="1.1200000000000001"/>
    <m/>
    <m/>
    <m/>
    <m/>
    <m/>
    <m/>
    <m/>
    <m/>
    <m/>
    <s v="DEER:Res:HVAC_Eff_AC"/>
    <s v="Annual"/>
    <n v="20"/>
    <m/>
  </r>
  <r>
    <x v="1"/>
    <x v="0"/>
    <s v="D20v0"/>
    <n v="43468.39604028935"/>
    <x v="3"/>
    <x v="3"/>
    <x v="1"/>
    <x v="9"/>
    <x v="2"/>
    <x v="1"/>
    <n v="3.77"/>
    <n v="2390"/>
    <s v="None"/>
    <n v="30.8"/>
    <n v="2.7199999999999998E-2"/>
    <n v="0"/>
    <m/>
    <m/>
    <m/>
    <m/>
    <m/>
    <m/>
    <m/>
    <m/>
    <m/>
    <s v="DEER:Res:HVAC_Eff_AC"/>
    <s v="Annual"/>
    <n v="20"/>
    <m/>
  </r>
  <r>
    <x v="1"/>
    <x v="0"/>
    <s v="D20v0"/>
    <n v="43468.39604028935"/>
    <x v="3"/>
    <x v="3"/>
    <x v="1"/>
    <x v="9"/>
    <x v="3"/>
    <x v="1"/>
    <n v="3.77"/>
    <n v="2390"/>
    <s v="None"/>
    <n v="0.67800000000000005"/>
    <n v="0"/>
    <n v="1.1000000000000001"/>
    <m/>
    <m/>
    <m/>
    <m/>
    <m/>
    <m/>
    <m/>
    <m/>
    <m/>
    <s v="DEER:Res:HVAC_Eff_AC"/>
    <s v="Annual"/>
    <n v="20"/>
    <m/>
  </r>
  <r>
    <x v="1"/>
    <x v="0"/>
    <s v="D20v0"/>
    <n v="43468.39604028935"/>
    <x v="3"/>
    <x v="3"/>
    <x v="1"/>
    <x v="9"/>
    <x v="0"/>
    <x v="0"/>
    <n v="3.77"/>
    <n v="2390"/>
    <s v="None"/>
    <n v="18.8"/>
    <n v="2.2499999999999999E-2"/>
    <n v="1.07"/>
    <m/>
    <m/>
    <m/>
    <m/>
    <m/>
    <m/>
    <m/>
    <m/>
    <m/>
    <s v="DEER:Res:HVAC_Eff_AC"/>
    <s v="Annual"/>
    <n v="20"/>
    <m/>
  </r>
  <r>
    <x v="1"/>
    <x v="0"/>
    <s v="D20v0"/>
    <n v="43468.39604028935"/>
    <x v="3"/>
    <x v="3"/>
    <x v="1"/>
    <x v="11"/>
    <x v="1"/>
    <x v="1"/>
    <n v="2.5299999999999998"/>
    <n v="1950"/>
    <s v="None"/>
    <n v="29.5"/>
    <n v="4.1000000000000002E-2"/>
    <n v="3.37"/>
    <m/>
    <m/>
    <m/>
    <m/>
    <m/>
    <m/>
    <m/>
    <m/>
    <m/>
    <s v="DEER:Res:HVAC_Eff_AC"/>
    <s v="Annual"/>
    <n v="20"/>
    <m/>
  </r>
  <r>
    <x v="1"/>
    <x v="0"/>
    <s v="D20v0"/>
    <n v="43468.39604028935"/>
    <x v="3"/>
    <x v="3"/>
    <x v="1"/>
    <x v="11"/>
    <x v="2"/>
    <x v="1"/>
    <n v="2.5299999999999998"/>
    <n v="1950"/>
    <s v="None"/>
    <n v="64.5"/>
    <n v="4.1300000000000003E-2"/>
    <n v="0"/>
    <m/>
    <m/>
    <m/>
    <m/>
    <m/>
    <m/>
    <m/>
    <m/>
    <m/>
    <s v="DEER:Res:HVAC_Eff_AC"/>
    <s v="Annual"/>
    <n v="20"/>
    <m/>
  </r>
  <r>
    <x v="1"/>
    <x v="0"/>
    <s v="D20v0"/>
    <n v="43468.39604028935"/>
    <x v="3"/>
    <x v="3"/>
    <x v="1"/>
    <x v="11"/>
    <x v="3"/>
    <x v="1"/>
    <n v="2.5299999999999998"/>
    <n v="1950"/>
    <s v="None"/>
    <n v="2.2200000000000002"/>
    <n v="0"/>
    <n v="3.29"/>
    <m/>
    <m/>
    <m/>
    <m/>
    <m/>
    <m/>
    <m/>
    <m/>
    <m/>
    <s v="DEER:Res:HVAC_Eff_AC"/>
    <s v="Annual"/>
    <n v="20"/>
    <m/>
  </r>
  <r>
    <x v="1"/>
    <x v="0"/>
    <s v="D20v0"/>
    <n v="43468.39604028935"/>
    <x v="3"/>
    <x v="3"/>
    <x v="1"/>
    <x v="11"/>
    <x v="0"/>
    <x v="0"/>
    <n v="2.5299999999999998"/>
    <n v="1950"/>
    <s v="None"/>
    <n v="23.8"/>
    <n v="3.04E-2"/>
    <n v="3.21"/>
    <m/>
    <m/>
    <m/>
    <m/>
    <m/>
    <m/>
    <m/>
    <m/>
    <m/>
    <s v="DEER:Res:HVAC_Eff_AC"/>
    <s v="Annual"/>
    <n v="20"/>
    <m/>
  </r>
  <r>
    <x v="1"/>
    <x v="0"/>
    <s v="D20v0"/>
    <n v="43468.39604028935"/>
    <x v="3"/>
    <x v="3"/>
    <x v="1"/>
    <x v="12"/>
    <x v="1"/>
    <x v="1"/>
    <n v="3.16"/>
    <n v="2160"/>
    <s v="None"/>
    <n v="59.9"/>
    <n v="4.9200000000000001E-2"/>
    <n v="3.67"/>
    <m/>
    <m/>
    <m/>
    <m/>
    <m/>
    <m/>
    <m/>
    <m/>
    <m/>
    <s v="DEER:Res:HVAC_Eff_AC"/>
    <s v="Annual"/>
    <n v="20"/>
    <m/>
  </r>
  <r>
    <x v="1"/>
    <x v="0"/>
    <s v="D20v0"/>
    <n v="43468.39604028935"/>
    <x v="3"/>
    <x v="3"/>
    <x v="1"/>
    <x v="12"/>
    <x v="2"/>
    <x v="1"/>
    <n v="3.16"/>
    <n v="2160"/>
    <s v="None"/>
    <n v="109"/>
    <n v="5.3800000000000001E-2"/>
    <n v="0"/>
    <m/>
    <m/>
    <m/>
    <m/>
    <m/>
    <m/>
    <m/>
    <m/>
    <m/>
    <s v="DEER:Res:HVAC_Eff_AC"/>
    <s v="Annual"/>
    <n v="20"/>
    <m/>
  </r>
  <r>
    <x v="1"/>
    <x v="0"/>
    <s v="D20v0"/>
    <n v="43468.39604028935"/>
    <x v="3"/>
    <x v="3"/>
    <x v="1"/>
    <x v="12"/>
    <x v="3"/>
    <x v="1"/>
    <n v="3.16"/>
    <n v="2160"/>
    <s v="None"/>
    <n v="2.29"/>
    <n v="0"/>
    <n v="3.56"/>
    <m/>
    <m/>
    <m/>
    <m/>
    <m/>
    <m/>
    <m/>
    <m/>
    <m/>
    <s v="DEER:Res:HVAC_Eff_AC"/>
    <s v="Annual"/>
    <n v="20"/>
    <m/>
  </r>
  <r>
    <x v="1"/>
    <x v="0"/>
    <s v="D20v0"/>
    <n v="43468.39604028935"/>
    <x v="3"/>
    <x v="3"/>
    <x v="1"/>
    <x v="12"/>
    <x v="0"/>
    <x v="0"/>
    <n v="3.16"/>
    <n v="2160"/>
    <s v="None"/>
    <n v="45.2"/>
    <n v="3.5099999999999999E-2"/>
    <n v="3.5"/>
    <m/>
    <m/>
    <m/>
    <m/>
    <m/>
    <m/>
    <m/>
    <m/>
    <m/>
    <s v="DEER:Res:HVAC_Eff_AC"/>
    <s v="Annual"/>
    <n v="20"/>
    <m/>
  </r>
  <r>
    <x v="1"/>
    <x v="0"/>
    <s v="D20v0"/>
    <n v="43468.39604028935"/>
    <x v="3"/>
    <x v="3"/>
    <x v="1"/>
    <x v="13"/>
    <x v="1"/>
    <x v="1"/>
    <n v="3.4"/>
    <n v="2160"/>
    <s v="None"/>
    <n v="56.2"/>
    <n v="3.5299999999999998E-2"/>
    <n v="1.42"/>
    <m/>
    <m/>
    <m/>
    <m/>
    <m/>
    <m/>
    <m/>
    <m/>
    <m/>
    <s v="DEER:Res:HVAC_Eff_AC"/>
    <s v="Annual"/>
    <n v="20"/>
    <m/>
  </r>
  <r>
    <x v="1"/>
    <x v="0"/>
    <s v="D20v0"/>
    <n v="43468.39604028935"/>
    <x v="3"/>
    <x v="3"/>
    <x v="1"/>
    <x v="13"/>
    <x v="2"/>
    <x v="1"/>
    <n v="3.4"/>
    <n v="2160"/>
    <s v="None"/>
    <n v="76.400000000000006"/>
    <n v="3.8800000000000001E-2"/>
    <n v="0"/>
    <m/>
    <m/>
    <m/>
    <m/>
    <m/>
    <m/>
    <m/>
    <m/>
    <m/>
    <s v="DEER:Res:HVAC_Eff_AC"/>
    <s v="Annual"/>
    <n v="20"/>
    <m/>
  </r>
  <r>
    <x v="1"/>
    <x v="0"/>
    <s v="D20v0"/>
    <n v="43468.39604028935"/>
    <x v="3"/>
    <x v="3"/>
    <x v="1"/>
    <x v="13"/>
    <x v="3"/>
    <x v="1"/>
    <n v="3.4"/>
    <n v="2160"/>
    <s v="None"/>
    <n v="0.86799999999999999"/>
    <n v="0"/>
    <n v="1.38"/>
    <m/>
    <m/>
    <m/>
    <m/>
    <m/>
    <m/>
    <m/>
    <m/>
    <m/>
    <s v="DEER:Res:HVAC_Eff_AC"/>
    <s v="Annual"/>
    <n v="20"/>
    <m/>
  </r>
  <r>
    <x v="1"/>
    <x v="0"/>
    <s v="D20v0"/>
    <n v="43468.39604028935"/>
    <x v="3"/>
    <x v="3"/>
    <x v="1"/>
    <x v="13"/>
    <x v="0"/>
    <x v="0"/>
    <n v="3.4"/>
    <n v="2160"/>
    <s v="None"/>
    <n v="57.3"/>
    <n v="3.5499999999999997E-2"/>
    <n v="1.34"/>
    <m/>
    <m/>
    <m/>
    <m/>
    <m/>
    <m/>
    <m/>
    <m/>
    <m/>
    <s v="DEER:Res:HVAC_Eff_AC"/>
    <s v="Annual"/>
    <n v="20"/>
    <m/>
  </r>
  <r>
    <x v="1"/>
    <x v="0"/>
    <s v="D20v0"/>
    <n v="43468.39604028935"/>
    <x v="3"/>
    <x v="3"/>
    <x v="1"/>
    <x v="6"/>
    <x v="1"/>
    <x v="1"/>
    <n v="3.17"/>
    <n v="2250"/>
    <s v="None"/>
    <n v="17.100000000000001"/>
    <n v="2.8199999999999999E-2"/>
    <n v="1.94"/>
    <m/>
    <m/>
    <m/>
    <m/>
    <m/>
    <m/>
    <m/>
    <m/>
    <m/>
    <s v="DEER:Res:HVAC_Eff_AC"/>
    <s v="Annual"/>
    <n v="20"/>
    <m/>
  </r>
  <r>
    <x v="1"/>
    <x v="0"/>
    <s v="D20v0"/>
    <n v="43468.39604028935"/>
    <x v="3"/>
    <x v="3"/>
    <x v="1"/>
    <x v="6"/>
    <x v="2"/>
    <x v="1"/>
    <n v="3.17"/>
    <n v="2250"/>
    <s v="None"/>
    <n v="34.799999999999997"/>
    <n v="2.8899999999999999E-2"/>
    <n v="0"/>
    <m/>
    <m/>
    <m/>
    <m/>
    <m/>
    <m/>
    <m/>
    <m/>
    <m/>
    <s v="DEER:Res:HVAC_Eff_AC"/>
    <s v="Annual"/>
    <n v="20"/>
    <m/>
  </r>
  <r>
    <x v="1"/>
    <x v="0"/>
    <s v="D20v0"/>
    <n v="43468.39604028935"/>
    <x v="3"/>
    <x v="3"/>
    <x v="1"/>
    <x v="6"/>
    <x v="3"/>
    <x v="1"/>
    <n v="3.17"/>
    <n v="2250"/>
    <s v="None"/>
    <n v="1.23"/>
    <n v="0"/>
    <n v="1.89"/>
    <m/>
    <m/>
    <m/>
    <m/>
    <m/>
    <m/>
    <m/>
    <m/>
    <m/>
    <s v="DEER:Res:HVAC_Eff_AC"/>
    <s v="Annual"/>
    <n v="20"/>
    <m/>
  </r>
  <r>
    <x v="1"/>
    <x v="0"/>
    <s v="D20v0"/>
    <n v="43468.39604028935"/>
    <x v="3"/>
    <x v="3"/>
    <x v="1"/>
    <x v="6"/>
    <x v="0"/>
    <x v="0"/>
    <n v="3.17"/>
    <n v="2250"/>
    <s v="None"/>
    <n v="11"/>
    <n v="1.5599999999999999E-2"/>
    <n v="1.86"/>
    <m/>
    <m/>
    <m/>
    <m/>
    <m/>
    <m/>
    <m/>
    <m/>
    <m/>
    <s v="DEER:Res:HVAC_Eff_AC"/>
    <s v="Annual"/>
    <n v="20"/>
    <m/>
  </r>
  <r>
    <x v="0"/>
    <x v="0"/>
    <s v="D20v0"/>
    <n v="43775.665777071757"/>
    <x v="4"/>
    <x v="3"/>
    <x v="0"/>
    <x v="0"/>
    <x v="1"/>
    <x v="1"/>
    <n v="2.79"/>
    <n v="1670"/>
    <s v="None"/>
    <n v="28.2"/>
    <n v="6.0600000000000001E-2"/>
    <n v="8.61"/>
    <m/>
    <m/>
    <m/>
    <m/>
    <m/>
    <m/>
    <m/>
    <m/>
    <m/>
    <s v="DEER:Res:HVAC_Eff_AC"/>
    <s v="Annual"/>
    <n v="20"/>
    <m/>
  </r>
  <r>
    <x v="0"/>
    <x v="0"/>
    <s v="D20v0"/>
    <n v="43775.665777071757"/>
    <x v="4"/>
    <x v="3"/>
    <x v="0"/>
    <x v="0"/>
    <x v="2"/>
    <x v="1"/>
    <n v="2.79"/>
    <n v="1670"/>
    <s v="None"/>
    <n v="122"/>
    <n v="6.2899999999999998E-2"/>
    <n v="0"/>
    <m/>
    <m/>
    <m/>
    <m/>
    <m/>
    <m/>
    <m/>
    <m/>
    <m/>
    <s v="DEER:Res:HVAC_Eff_AC"/>
    <s v="Annual"/>
    <n v="20"/>
    <m/>
  </r>
  <r>
    <x v="0"/>
    <x v="0"/>
    <s v="D20v0"/>
    <n v="43775.665777071757"/>
    <x v="4"/>
    <x v="3"/>
    <x v="0"/>
    <x v="0"/>
    <x v="3"/>
    <x v="1"/>
    <n v="2.79"/>
    <n v="1670"/>
    <s v="None"/>
    <n v="5.7"/>
    <n v="0"/>
    <n v="8.44"/>
    <m/>
    <m/>
    <m/>
    <m/>
    <m/>
    <m/>
    <m/>
    <m/>
    <m/>
    <s v="DEER:Res:HVAC_Eff_AC"/>
    <s v="Annual"/>
    <n v="20"/>
    <m/>
  </r>
  <r>
    <x v="1"/>
    <x v="0"/>
    <s v="D20v0"/>
    <n v="43775.665777071757"/>
    <x v="4"/>
    <x v="1"/>
    <x v="0"/>
    <x v="0"/>
    <x v="1"/>
    <x v="1"/>
    <n v="1.36"/>
    <n v="1090"/>
    <s v="None"/>
    <n v="3.12"/>
    <n v="6.7400000000000003E-3"/>
    <n v="0.79300000000000004"/>
    <m/>
    <m/>
    <m/>
    <m/>
    <m/>
    <m/>
    <m/>
    <m/>
    <m/>
    <s v="DEER:Res:HVAC_Eff_AC"/>
    <s v="Annual"/>
    <n v="20"/>
    <m/>
  </r>
  <r>
    <x v="1"/>
    <x v="0"/>
    <s v="D20v0"/>
    <n v="43775.665777071757"/>
    <x v="4"/>
    <x v="1"/>
    <x v="0"/>
    <x v="0"/>
    <x v="2"/>
    <x v="1"/>
    <n v="1.36"/>
    <n v="1090"/>
    <s v="None"/>
    <n v="11.8"/>
    <n v="7.0800000000000004E-3"/>
    <n v="0"/>
    <m/>
    <m/>
    <m/>
    <m/>
    <m/>
    <m/>
    <m/>
    <m/>
    <m/>
    <s v="DEER:Res:HVAC_Eff_AC"/>
    <s v="Annual"/>
    <n v="20"/>
    <m/>
  </r>
  <r>
    <x v="1"/>
    <x v="0"/>
    <s v="D20v0"/>
    <n v="43775.665777071757"/>
    <x v="4"/>
    <x v="1"/>
    <x v="0"/>
    <x v="0"/>
    <x v="3"/>
    <x v="1"/>
    <n v="1.36"/>
    <n v="1090"/>
    <s v="None"/>
    <n v="0.64600000000000002"/>
    <n v="0"/>
    <n v="0.76300000000000001"/>
    <m/>
    <m/>
    <m/>
    <m/>
    <m/>
    <m/>
    <m/>
    <m/>
    <m/>
    <s v="DEER:Res:HVAC_Eff_AC"/>
    <s v="Annual"/>
    <n v="20"/>
    <m/>
  </r>
  <r>
    <x v="1"/>
    <x v="0"/>
    <s v="D20v0"/>
    <n v="43775.665777071757"/>
    <x v="4"/>
    <x v="2"/>
    <x v="0"/>
    <x v="0"/>
    <x v="1"/>
    <x v="1"/>
    <n v="2.2999999999999998"/>
    <n v="1450"/>
    <s v="None"/>
    <n v="8.8000000000000007"/>
    <n v="0.02"/>
    <n v="2.5299999999999998"/>
    <m/>
    <m/>
    <m/>
    <m/>
    <m/>
    <m/>
    <m/>
    <m/>
    <m/>
    <s v="DEER:Res:HVAC_Eff_AC"/>
    <s v="Annual"/>
    <n v="20"/>
    <m/>
  </r>
  <r>
    <x v="1"/>
    <x v="0"/>
    <s v="D20v0"/>
    <n v="43775.665777071757"/>
    <x v="4"/>
    <x v="2"/>
    <x v="0"/>
    <x v="0"/>
    <x v="2"/>
    <x v="1"/>
    <n v="2.2999999999999998"/>
    <n v="1450"/>
    <s v="None"/>
    <n v="36.6"/>
    <n v="0.02"/>
    <n v="0"/>
    <m/>
    <m/>
    <m/>
    <m/>
    <m/>
    <m/>
    <m/>
    <m/>
    <m/>
    <s v="DEER:Res:HVAC_Eff_AC"/>
    <s v="Annual"/>
    <n v="20"/>
    <m/>
  </r>
  <r>
    <x v="1"/>
    <x v="0"/>
    <s v="D20v0"/>
    <n v="43775.665777071757"/>
    <x v="4"/>
    <x v="2"/>
    <x v="0"/>
    <x v="0"/>
    <x v="3"/>
    <x v="1"/>
    <n v="2.2999999999999998"/>
    <n v="1450"/>
    <s v="None"/>
    <n v="1.7"/>
    <n v="0"/>
    <n v="2.4700000000000002"/>
    <m/>
    <m/>
    <m/>
    <m/>
    <m/>
    <m/>
    <m/>
    <m/>
    <m/>
    <s v="DEER:Res:HVAC_Eff_AC"/>
    <s v="Annual"/>
    <n v="20"/>
    <m/>
  </r>
  <r>
    <x v="0"/>
    <x v="0"/>
    <s v="D20v0"/>
    <n v="43775.666836608798"/>
    <x v="4"/>
    <x v="0"/>
    <x v="1"/>
    <x v="1"/>
    <x v="1"/>
    <x v="1"/>
    <n v="3.5"/>
    <n v="1240"/>
    <s v="None"/>
    <n v="78.099999999999994"/>
    <n v="4.58E-2"/>
    <n v="9.02"/>
    <m/>
    <m/>
    <m/>
    <m/>
    <m/>
    <m/>
    <m/>
    <m/>
    <m/>
    <s v="DEER:Res:HVAC_Eff_AC"/>
    <s v="Annual"/>
    <n v="20"/>
    <m/>
  </r>
  <r>
    <x v="0"/>
    <x v="0"/>
    <s v="D20v0"/>
    <n v="43775.666836608798"/>
    <x v="4"/>
    <x v="0"/>
    <x v="1"/>
    <x v="1"/>
    <x v="2"/>
    <x v="1"/>
    <n v="3.5"/>
    <n v="1240"/>
    <s v="None"/>
    <n v="152"/>
    <n v="5.0700000000000002E-2"/>
    <n v="0"/>
    <m/>
    <m/>
    <m/>
    <m/>
    <m/>
    <m/>
    <m/>
    <m/>
    <m/>
    <s v="DEER:Res:HVAC_Eff_AC"/>
    <s v="Annual"/>
    <n v="20"/>
    <m/>
  </r>
  <r>
    <x v="0"/>
    <x v="0"/>
    <s v="D20v0"/>
    <n v="43775.666836608798"/>
    <x v="4"/>
    <x v="0"/>
    <x v="1"/>
    <x v="1"/>
    <x v="3"/>
    <x v="1"/>
    <n v="3.5"/>
    <n v="1240"/>
    <s v="None"/>
    <n v="5.15"/>
    <n v="0"/>
    <n v="7.99"/>
    <m/>
    <m/>
    <m/>
    <m/>
    <m/>
    <m/>
    <m/>
    <m/>
    <m/>
    <s v="DEER:Res:HVAC_Eff_AC"/>
    <s v="Annual"/>
    <n v="20"/>
    <m/>
  </r>
  <r>
    <x v="0"/>
    <x v="0"/>
    <s v="D20v0"/>
    <n v="43775.666836608798"/>
    <x v="4"/>
    <x v="1"/>
    <x v="1"/>
    <x v="1"/>
    <x v="1"/>
    <x v="1"/>
    <n v="1.04"/>
    <n v="999"/>
    <s v="None"/>
    <n v="2.02"/>
    <n v="2.4099999999999998E-3"/>
    <n v="1.38"/>
    <m/>
    <m/>
    <m/>
    <m/>
    <m/>
    <m/>
    <m/>
    <m/>
    <m/>
    <s v="DEER:Res:HVAC_Eff_AC"/>
    <s v="Annual"/>
    <n v="20"/>
    <m/>
  </r>
  <r>
    <x v="0"/>
    <x v="0"/>
    <s v="D20v0"/>
    <n v="43775.666836608798"/>
    <x v="4"/>
    <x v="1"/>
    <x v="1"/>
    <x v="1"/>
    <x v="2"/>
    <x v="1"/>
    <n v="1.04"/>
    <n v="999"/>
    <s v="None"/>
    <n v="16.100000000000001"/>
    <n v="2.8900000000000002E-3"/>
    <n v="0"/>
    <m/>
    <m/>
    <m/>
    <m/>
    <m/>
    <m/>
    <m/>
    <m/>
    <m/>
    <s v="DEER:Res:HVAC_Eff_AC"/>
    <s v="Annual"/>
    <n v="20"/>
    <m/>
  </r>
  <r>
    <x v="0"/>
    <x v="0"/>
    <s v="D20v0"/>
    <n v="43775.666836608798"/>
    <x v="4"/>
    <x v="1"/>
    <x v="1"/>
    <x v="1"/>
    <x v="3"/>
    <x v="1"/>
    <n v="1.04"/>
    <n v="999"/>
    <s v="None"/>
    <n v="1.24"/>
    <n v="0"/>
    <n v="1.32"/>
    <m/>
    <m/>
    <m/>
    <m/>
    <m/>
    <m/>
    <m/>
    <m/>
    <m/>
    <s v="DEER:Res:HVAC_Eff_AC"/>
    <s v="Annual"/>
    <n v="20"/>
    <m/>
  </r>
  <r>
    <x v="0"/>
    <x v="0"/>
    <s v="D20v0"/>
    <n v="43775.666836608798"/>
    <x v="4"/>
    <x v="2"/>
    <x v="1"/>
    <x v="1"/>
    <x v="1"/>
    <x v="1"/>
    <n v="3.5"/>
    <n v="2130"/>
    <s v="None"/>
    <n v="20.399999999999999"/>
    <n v="2.5999999999999999E-2"/>
    <n v="9.08"/>
    <m/>
    <m/>
    <m/>
    <m/>
    <m/>
    <m/>
    <m/>
    <m/>
    <m/>
    <s v="DEER:Res:HVAC_Eff_AC"/>
    <s v="Annual"/>
    <n v="20"/>
    <m/>
  </r>
  <r>
    <x v="0"/>
    <x v="0"/>
    <s v="D20v0"/>
    <n v="43775.666836608798"/>
    <x v="4"/>
    <x v="2"/>
    <x v="1"/>
    <x v="1"/>
    <x v="2"/>
    <x v="1"/>
    <n v="3.5"/>
    <n v="2130"/>
    <s v="None"/>
    <n v="101"/>
    <n v="2.5999999999999999E-2"/>
    <n v="0"/>
    <m/>
    <m/>
    <m/>
    <m/>
    <m/>
    <m/>
    <m/>
    <m/>
    <m/>
    <s v="DEER:Res:HVAC_Eff_AC"/>
    <s v="Annual"/>
    <n v="20"/>
    <m/>
  </r>
  <r>
    <x v="0"/>
    <x v="0"/>
    <s v="D20v0"/>
    <n v="43775.666836608798"/>
    <x v="4"/>
    <x v="2"/>
    <x v="1"/>
    <x v="1"/>
    <x v="3"/>
    <x v="1"/>
    <n v="3.5"/>
    <n v="2130"/>
    <s v="None"/>
    <n v="5.5"/>
    <n v="0"/>
    <n v="8.69"/>
    <m/>
    <m/>
    <m/>
    <m/>
    <m/>
    <m/>
    <m/>
    <m/>
    <m/>
    <s v="DEER:Res:HVAC_Eff_AC"/>
    <s v="Annual"/>
    <n v="20"/>
    <m/>
  </r>
  <r>
    <x v="0"/>
    <x v="0"/>
    <s v="D20v0"/>
    <n v="43775.666836608798"/>
    <x v="4"/>
    <x v="3"/>
    <x v="1"/>
    <x v="1"/>
    <x v="1"/>
    <x v="1"/>
    <n v="3.55"/>
    <n v="2300"/>
    <s v="None"/>
    <n v="9.0399999999999991"/>
    <n v="2.2200000000000001E-2"/>
    <n v="9.1"/>
    <m/>
    <m/>
    <m/>
    <m/>
    <m/>
    <m/>
    <m/>
    <m/>
    <m/>
    <s v="DEER:Res:HVAC_Eff_AC"/>
    <s v="Annual"/>
    <n v="20"/>
    <m/>
  </r>
  <r>
    <x v="0"/>
    <x v="0"/>
    <s v="D20v0"/>
    <n v="43775.666836608798"/>
    <x v="4"/>
    <x v="3"/>
    <x v="1"/>
    <x v="1"/>
    <x v="2"/>
    <x v="1"/>
    <n v="3.55"/>
    <n v="2300"/>
    <s v="None"/>
    <n v="91.1"/>
    <n v="2.1299999999999999E-2"/>
    <n v="0"/>
    <m/>
    <m/>
    <m/>
    <m/>
    <m/>
    <m/>
    <m/>
    <m/>
    <m/>
    <s v="DEER:Res:HVAC_Eff_AC"/>
    <s v="Annual"/>
    <n v="20"/>
    <m/>
  </r>
  <r>
    <x v="0"/>
    <x v="0"/>
    <s v="D20v0"/>
    <n v="43775.666836608798"/>
    <x v="4"/>
    <x v="3"/>
    <x v="1"/>
    <x v="1"/>
    <x v="3"/>
    <x v="1"/>
    <n v="3.55"/>
    <n v="2300"/>
    <s v="None"/>
    <n v="5.56"/>
    <n v="0"/>
    <n v="8.84"/>
    <m/>
    <m/>
    <m/>
    <m/>
    <m/>
    <m/>
    <m/>
    <m/>
    <m/>
    <s v="DEER:Res:HVAC_Eff_AC"/>
    <s v="Annual"/>
    <n v="20"/>
    <m/>
  </r>
  <r>
    <x v="1"/>
    <x v="0"/>
    <s v="D20v0"/>
    <n v="43775.666836608798"/>
    <x v="4"/>
    <x v="0"/>
    <x v="1"/>
    <x v="1"/>
    <x v="1"/>
    <x v="1"/>
    <n v="3.5"/>
    <n v="1240"/>
    <s v="None"/>
    <n v="45.7"/>
    <n v="2.8400000000000002E-2"/>
    <n v="4.0999999999999996"/>
    <m/>
    <m/>
    <m/>
    <m/>
    <m/>
    <m/>
    <m/>
    <m/>
    <m/>
    <s v="DEER:Res:HVAC_Eff_AC"/>
    <s v="Annual"/>
    <n v="20"/>
    <m/>
  </r>
  <r>
    <x v="1"/>
    <x v="0"/>
    <s v="D20v0"/>
    <n v="43775.666836608798"/>
    <x v="4"/>
    <x v="0"/>
    <x v="1"/>
    <x v="1"/>
    <x v="2"/>
    <x v="1"/>
    <n v="3.5"/>
    <n v="1240"/>
    <s v="None"/>
    <n v="78.8"/>
    <n v="3.1300000000000001E-2"/>
    <n v="0"/>
    <m/>
    <m/>
    <m/>
    <m/>
    <m/>
    <m/>
    <m/>
    <m/>
    <m/>
    <s v="DEER:Res:HVAC_Eff_AC"/>
    <s v="Annual"/>
    <n v="20"/>
    <m/>
  </r>
  <r>
    <x v="1"/>
    <x v="0"/>
    <s v="D20v0"/>
    <n v="43775.666836608798"/>
    <x v="4"/>
    <x v="0"/>
    <x v="1"/>
    <x v="1"/>
    <x v="3"/>
    <x v="1"/>
    <n v="3.5"/>
    <n v="1240"/>
    <s v="None"/>
    <n v="2.36"/>
    <n v="0"/>
    <n v="3.66"/>
    <m/>
    <m/>
    <m/>
    <m/>
    <m/>
    <m/>
    <m/>
    <m/>
    <m/>
    <s v="DEER:Res:HVAC_Eff_AC"/>
    <s v="Annual"/>
    <n v="20"/>
    <m/>
  </r>
  <r>
    <x v="1"/>
    <x v="0"/>
    <s v="D20v0"/>
    <n v="43775.666836608798"/>
    <x v="4"/>
    <x v="1"/>
    <x v="1"/>
    <x v="1"/>
    <x v="1"/>
    <x v="1"/>
    <n v="1.04"/>
    <n v="999"/>
    <s v="None"/>
    <n v="0.85699999999999998"/>
    <n v="1.1999999999999999E-3"/>
    <n v="0.58499999999999996"/>
    <m/>
    <m/>
    <m/>
    <m/>
    <m/>
    <m/>
    <m/>
    <m/>
    <m/>
    <s v="DEER:Res:HVAC_Eff_AC"/>
    <s v="Annual"/>
    <n v="20"/>
    <m/>
  </r>
  <r>
    <x v="1"/>
    <x v="0"/>
    <s v="D20v0"/>
    <n v="43775.666836608798"/>
    <x v="4"/>
    <x v="1"/>
    <x v="1"/>
    <x v="1"/>
    <x v="2"/>
    <x v="1"/>
    <n v="1.04"/>
    <n v="999"/>
    <s v="None"/>
    <n v="6.86"/>
    <n v="9.6000000000000002E-4"/>
    <n v="0"/>
    <m/>
    <m/>
    <m/>
    <m/>
    <m/>
    <m/>
    <m/>
    <m/>
    <m/>
    <s v="DEER:Res:HVAC_Eff_AC"/>
    <s v="Annual"/>
    <n v="20"/>
    <m/>
  </r>
  <r>
    <x v="1"/>
    <x v="0"/>
    <s v="D20v0"/>
    <n v="43775.666836608798"/>
    <x v="4"/>
    <x v="1"/>
    <x v="1"/>
    <x v="1"/>
    <x v="3"/>
    <x v="1"/>
    <n v="1.04"/>
    <n v="999"/>
    <s v="None"/>
    <n v="0.52600000000000002"/>
    <n v="0"/>
    <n v="0.56100000000000005"/>
    <m/>
    <m/>
    <m/>
    <m/>
    <m/>
    <m/>
    <m/>
    <m/>
    <m/>
    <s v="DEER:Res:HVAC_Eff_AC"/>
    <s v="Annual"/>
    <n v="20"/>
    <m/>
  </r>
  <r>
    <x v="1"/>
    <x v="0"/>
    <s v="D20v0"/>
    <n v="43775.666836608798"/>
    <x v="4"/>
    <x v="2"/>
    <x v="1"/>
    <x v="1"/>
    <x v="1"/>
    <x v="1"/>
    <n v="3.5"/>
    <n v="2130"/>
    <s v="None"/>
    <n v="10.6"/>
    <n v="1.2999999999999999E-2"/>
    <n v="3.77"/>
    <m/>
    <m/>
    <m/>
    <m/>
    <m/>
    <m/>
    <m/>
    <m/>
    <m/>
    <s v="DEER:Res:HVAC_Eff_AC"/>
    <s v="Annual"/>
    <n v="20"/>
    <m/>
  </r>
  <r>
    <x v="1"/>
    <x v="0"/>
    <s v="D20v0"/>
    <n v="43775.666836608798"/>
    <x v="4"/>
    <x v="2"/>
    <x v="1"/>
    <x v="1"/>
    <x v="2"/>
    <x v="1"/>
    <n v="3.5"/>
    <n v="2130"/>
    <s v="None"/>
    <n v="43.8"/>
    <n v="1.2999999999999999E-2"/>
    <n v="0"/>
    <m/>
    <m/>
    <m/>
    <m/>
    <m/>
    <m/>
    <m/>
    <m/>
    <m/>
    <s v="DEER:Res:HVAC_Eff_AC"/>
    <s v="Annual"/>
    <n v="20"/>
    <m/>
  </r>
  <r>
    <x v="1"/>
    <x v="0"/>
    <s v="D20v0"/>
    <n v="43775.666836608798"/>
    <x v="4"/>
    <x v="2"/>
    <x v="1"/>
    <x v="1"/>
    <x v="3"/>
    <x v="1"/>
    <n v="3.5"/>
    <n v="2130"/>
    <s v="None"/>
    <n v="2.2999999999999998"/>
    <n v="0"/>
    <n v="3.61"/>
    <m/>
    <m/>
    <m/>
    <m/>
    <m/>
    <m/>
    <m/>
    <m/>
    <m/>
    <s v="DEER:Res:HVAC_Eff_AC"/>
    <s v="Annual"/>
    <n v="20"/>
    <m/>
  </r>
  <r>
    <x v="1"/>
    <x v="0"/>
    <s v="D20v0"/>
    <n v="43775.666836608798"/>
    <x v="4"/>
    <x v="3"/>
    <x v="1"/>
    <x v="1"/>
    <x v="1"/>
    <x v="1"/>
    <n v="3.55"/>
    <n v="2300"/>
    <s v="None"/>
    <n v="3.72"/>
    <n v="9.4599999999999997E-3"/>
    <n v="3.71"/>
    <m/>
    <m/>
    <m/>
    <m/>
    <m/>
    <m/>
    <m/>
    <m/>
    <m/>
    <s v="DEER:Res:HVAC_Eff_AC"/>
    <s v="Annual"/>
    <n v="20"/>
    <m/>
  </r>
  <r>
    <x v="1"/>
    <x v="0"/>
    <s v="D20v0"/>
    <n v="43775.666836608798"/>
    <x v="4"/>
    <x v="3"/>
    <x v="1"/>
    <x v="1"/>
    <x v="2"/>
    <x v="1"/>
    <n v="3.55"/>
    <n v="2300"/>
    <s v="None"/>
    <n v="37"/>
    <n v="8.8299999999999993E-3"/>
    <n v="0"/>
    <m/>
    <m/>
    <m/>
    <m/>
    <m/>
    <m/>
    <m/>
    <m/>
    <m/>
    <s v="DEER:Res:HVAC_Eff_AC"/>
    <s v="Annual"/>
    <n v="20"/>
    <m/>
  </r>
  <r>
    <x v="1"/>
    <x v="0"/>
    <s v="D20v0"/>
    <n v="43775.666836608798"/>
    <x v="4"/>
    <x v="3"/>
    <x v="1"/>
    <x v="1"/>
    <x v="3"/>
    <x v="1"/>
    <n v="3.55"/>
    <n v="2300"/>
    <s v="None"/>
    <n v="2.2599999999999998"/>
    <n v="0"/>
    <n v="3.6"/>
    <m/>
    <m/>
    <m/>
    <m/>
    <m/>
    <m/>
    <m/>
    <m/>
    <m/>
    <s v="DEER:Res:HVAC_Eff_AC"/>
    <s v="Annual"/>
    <n v="20"/>
    <m/>
  </r>
  <r>
    <x v="0"/>
    <x v="0"/>
    <s v="D20v0"/>
    <n v="43775.667102638887"/>
    <x v="4"/>
    <x v="0"/>
    <x v="0"/>
    <x v="1"/>
    <x v="1"/>
    <x v="1"/>
    <n v="3.5"/>
    <n v="1210"/>
    <s v="None"/>
    <n v="20.2"/>
    <n v="4.8399999999999999E-2"/>
    <n v="10.1"/>
    <m/>
    <m/>
    <m/>
    <m/>
    <m/>
    <m/>
    <m/>
    <m/>
    <m/>
    <s v="DEER:Res:HVAC_Eff_AC"/>
    <s v="Annual"/>
    <n v="20"/>
    <m/>
  </r>
  <r>
    <x v="0"/>
    <x v="0"/>
    <s v="D20v0"/>
    <n v="43775.667102638887"/>
    <x v="4"/>
    <x v="0"/>
    <x v="0"/>
    <x v="1"/>
    <x v="2"/>
    <x v="1"/>
    <n v="3.5"/>
    <n v="1210"/>
    <s v="None"/>
    <n v="102"/>
    <n v="5.4800000000000001E-2"/>
    <n v="0"/>
    <m/>
    <m/>
    <m/>
    <m/>
    <m/>
    <m/>
    <m/>
    <m/>
    <m/>
    <s v="DEER:Res:HVAC_Eff_AC"/>
    <s v="Annual"/>
    <n v="20"/>
    <m/>
  </r>
  <r>
    <x v="0"/>
    <x v="0"/>
    <s v="D20v0"/>
    <n v="43775.667102638887"/>
    <x v="4"/>
    <x v="0"/>
    <x v="0"/>
    <x v="1"/>
    <x v="3"/>
    <x v="1"/>
    <n v="3.5"/>
    <n v="1210"/>
    <s v="None"/>
    <n v="5.62"/>
    <n v="0"/>
    <n v="9.01"/>
    <m/>
    <m/>
    <m/>
    <m/>
    <m/>
    <m/>
    <m/>
    <m/>
    <m/>
    <s v="DEER:Res:HVAC_Eff_AC"/>
    <s v="Annual"/>
    <n v="20"/>
    <m/>
  </r>
  <r>
    <x v="0"/>
    <x v="0"/>
    <s v="D20v0"/>
    <n v="43775.667102638887"/>
    <x v="4"/>
    <x v="3"/>
    <x v="0"/>
    <x v="1"/>
    <x v="1"/>
    <x v="1"/>
    <n v="3.17"/>
    <n v="1730"/>
    <s v="None"/>
    <n v="11"/>
    <n v="2.5000000000000001E-2"/>
    <n v="11.7"/>
    <m/>
    <m/>
    <m/>
    <m/>
    <m/>
    <m/>
    <m/>
    <m/>
    <m/>
    <s v="DEER:Res:HVAC_Eff_AC"/>
    <s v="Annual"/>
    <n v="20"/>
    <m/>
  </r>
  <r>
    <x v="0"/>
    <x v="0"/>
    <s v="D20v0"/>
    <n v="43775.667102638887"/>
    <x v="4"/>
    <x v="3"/>
    <x v="0"/>
    <x v="1"/>
    <x v="2"/>
    <x v="1"/>
    <n v="3.17"/>
    <n v="1730"/>
    <s v="None"/>
    <n v="117"/>
    <n v="2.6599999999999999E-2"/>
    <n v="0"/>
    <m/>
    <m/>
    <m/>
    <m/>
    <m/>
    <m/>
    <m/>
    <m/>
    <m/>
    <s v="DEER:Res:HVAC_Eff_AC"/>
    <s v="Annual"/>
    <n v="20"/>
    <m/>
  </r>
  <r>
    <x v="0"/>
    <x v="0"/>
    <s v="D20v0"/>
    <n v="43775.667102638887"/>
    <x v="4"/>
    <x v="3"/>
    <x v="0"/>
    <x v="1"/>
    <x v="3"/>
    <x v="1"/>
    <n v="3.17"/>
    <n v="1730"/>
    <s v="None"/>
    <n v="7.47"/>
    <n v="0"/>
    <n v="11.5"/>
    <m/>
    <m/>
    <m/>
    <m/>
    <m/>
    <m/>
    <m/>
    <m/>
    <m/>
    <s v="DEER:Res:HVAC_Eff_AC"/>
    <s v="Annual"/>
    <n v="20"/>
    <m/>
  </r>
  <r>
    <x v="1"/>
    <x v="0"/>
    <s v="D20v0"/>
    <n v="43775.667102638887"/>
    <x v="4"/>
    <x v="1"/>
    <x v="0"/>
    <x v="1"/>
    <x v="1"/>
    <x v="1"/>
    <n v="1.39"/>
    <n v="1060"/>
    <s v="None"/>
    <n v="1.04"/>
    <n v="8.0999999999999996E-4"/>
    <n v="0.98399999999999999"/>
    <m/>
    <m/>
    <m/>
    <m/>
    <m/>
    <m/>
    <m/>
    <m/>
    <m/>
    <s v="DEER:Res:HVAC_Eff_AC"/>
    <s v="Annual"/>
    <n v="20"/>
    <m/>
  </r>
  <r>
    <x v="1"/>
    <x v="0"/>
    <s v="D20v0"/>
    <n v="43775.667102638887"/>
    <x v="4"/>
    <x v="1"/>
    <x v="0"/>
    <x v="1"/>
    <x v="2"/>
    <x v="1"/>
    <n v="1.39"/>
    <n v="1060"/>
    <s v="None"/>
    <n v="10"/>
    <n v="2.1000000000000001E-4"/>
    <n v="0"/>
    <m/>
    <m/>
    <m/>
    <m/>
    <m/>
    <m/>
    <m/>
    <m/>
    <m/>
    <s v="DEER:Res:HVAC_Eff_AC"/>
    <s v="Annual"/>
    <n v="20"/>
    <m/>
  </r>
  <r>
    <x v="1"/>
    <x v="0"/>
    <s v="D20v0"/>
    <n v="43775.667102638887"/>
    <x v="4"/>
    <x v="1"/>
    <x v="0"/>
    <x v="1"/>
    <x v="3"/>
    <x v="1"/>
    <n v="1.39"/>
    <n v="1060"/>
    <s v="None"/>
    <n v="0.79200000000000004"/>
    <n v="0"/>
    <n v="0.94699999999999995"/>
    <m/>
    <m/>
    <m/>
    <m/>
    <m/>
    <m/>
    <m/>
    <m/>
    <m/>
    <s v="DEER:Res:HVAC_Eff_AC"/>
    <s v="Annual"/>
    <n v="20"/>
    <m/>
  </r>
  <r>
    <x v="1"/>
    <x v="0"/>
    <s v="D20v0"/>
    <n v="43775.667102638887"/>
    <x v="4"/>
    <x v="2"/>
    <x v="0"/>
    <x v="1"/>
    <x v="1"/>
    <x v="1"/>
    <n v="2.8"/>
    <n v="1540"/>
    <s v="None"/>
    <n v="4.3"/>
    <n v="0.01"/>
    <n v="3.98"/>
    <m/>
    <m/>
    <m/>
    <m/>
    <m/>
    <m/>
    <m/>
    <m/>
    <m/>
    <s v="DEER:Res:HVAC_Eff_AC"/>
    <s v="Annual"/>
    <n v="20"/>
    <m/>
  </r>
  <r>
    <x v="1"/>
    <x v="0"/>
    <s v="D20v0"/>
    <n v="43775.667102638887"/>
    <x v="4"/>
    <x v="2"/>
    <x v="0"/>
    <x v="1"/>
    <x v="2"/>
    <x v="1"/>
    <n v="2.8"/>
    <n v="1540"/>
    <s v="None"/>
    <n v="39.6"/>
    <n v="0.01"/>
    <n v="0"/>
    <m/>
    <m/>
    <m/>
    <m/>
    <m/>
    <m/>
    <m/>
    <m/>
    <m/>
    <s v="DEER:Res:HVAC_Eff_AC"/>
    <s v="Annual"/>
    <n v="20"/>
    <m/>
  </r>
  <r>
    <x v="1"/>
    <x v="0"/>
    <s v="D20v0"/>
    <n v="43775.667102638887"/>
    <x v="4"/>
    <x v="2"/>
    <x v="0"/>
    <x v="1"/>
    <x v="3"/>
    <x v="1"/>
    <n v="2.8"/>
    <n v="1540"/>
    <s v="None"/>
    <n v="2.5"/>
    <n v="0"/>
    <n v="3.85"/>
    <m/>
    <m/>
    <m/>
    <m/>
    <m/>
    <m/>
    <m/>
    <m/>
    <m/>
    <s v="DEER:Res:HVAC_Eff_AC"/>
    <s v="Annual"/>
    <n v="20"/>
    <m/>
  </r>
  <r>
    <x v="0"/>
    <x v="0"/>
    <s v="D20v0"/>
    <n v="43775.667102638887"/>
    <x v="4"/>
    <x v="1"/>
    <x v="0"/>
    <x v="1"/>
    <x v="1"/>
    <x v="1"/>
    <n v="1.39"/>
    <n v="1060"/>
    <s v="None"/>
    <n v="2.46"/>
    <n v="1.7700000000000001E-3"/>
    <n v="2.2999999999999998"/>
    <m/>
    <m/>
    <m/>
    <m/>
    <m/>
    <m/>
    <m/>
    <m/>
    <m/>
    <s v="DEER:Res:HVAC_Eff_AC"/>
    <s v="Annual"/>
    <n v="20"/>
    <m/>
  </r>
  <r>
    <x v="0"/>
    <x v="0"/>
    <s v="D20v0"/>
    <n v="43775.667102638887"/>
    <x v="4"/>
    <x v="1"/>
    <x v="0"/>
    <x v="1"/>
    <x v="2"/>
    <x v="1"/>
    <n v="1.39"/>
    <n v="1060"/>
    <s v="None"/>
    <n v="23.4"/>
    <n v="1.3500000000000001E-3"/>
    <n v="0"/>
    <m/>
    <m/>
    <m/>
    <m/>
    <m/>
    <m/>
    <m/>
    <m/>
    <m/>
    <s v="DEER:Res:HVAC_Eff_AC"/>
    <s v="Annual"/>
    <n v="20"/>
    <m/>
  </r>
  <r>
    <x v="0"/>
    <x v="0"/>
    <s v="D20v0"/>
    <n v="43775.667102638887"/>
    <x v="4"/>
    <x v="1"/>
    <x v="0"/>
    <x v="1"/>
    <x v="3"/>
    <x v="1"/>
    <n v="1.39"/>
    <n v="1060"/>
    <s v="None"/>
    <n v="1.86"/>
    <n v="0"/>
    <n v="2.2200000000000002"/>
    <m/>
    <m/>
    <m/>
    <m/>
    <m/>
    <m/>
    <m/>
    <m/>
    <m/>
    <s v="DEER:Res:HVAC_Eff_AC"/>
    <s v="Annual"/>
    <n v="20"/>
    <m/>
  </r>
  <r>
    <x v="0"/>
    <x v="0"/>
    <s v="D20v0"/>
    <n v="43775.667102638887"/>
    <x v="4"/>
    <x v="2"/>
    <x v="0"/>
    <x v="1"/>
    <x v="1"/>
    <x v="1"/>
    <n v="2.8"/>
    <n v="1540"/>
    <s v="None"/>
    <n v="10.199999999999999"/>
    <n v="2.3E-2"/>
    <n v="9.61"/>
    <m/>
    <m/>
    <m/>
    <m/>
    <m/>
    <m/>
    <m/>
    <m/>
    <m/>
    <s v="DEER:Res:HVAC_Eff_AC"/>
    <s v="Annual"/>
    <n v="20"/>
    <m/>
  </r>
  <r>
    <x v="0"/>
    <x v="0"/>
    <s v="D20v0"/>
    <n v="43775.667102638887"/>
    <x v="4"/>
    <x v="2"/>
    <x v="0"/>
    <x v="1"/>
    <x v="2"/>
    <x v="1"/>
    <n v="2.8"/>
    <n v="1540"/>
    <s v="None"/>
    <n v="95.7"/>
    <n v="2.4E-2"/>
    <n v="0"/>
    <m/>
    <m/>
    <m/>
    <m/>
    <m/>
    <m/>
    <m/>
    <m/>
    <m/>
    <s v="DEER:Res:HVAC_Eff_AC"/>
    <s v="Annual"/>
    <n v="20"/>
    <m/>
  </r>
  <r>
    <x v="0"/>
    <x v="0"/>
    <s v="D20v0"/>
    <n v="43775.667102638887"/>
    <x v="4"/>
    <x v="2"/>
    <x v="0"/>
    <x v="1"/>
    <x v="3"/>
    <x v="1"/>
    <n v="2.8"/>
    <n v="1540"/>
    <s v="None"/>
    <n v="6.1"/>
    <n v="0"/>
    <n v="9.31"/>
    <m/>
    <m/>
    <m/>
    <m/>
    <m/>
    <m/>
    <m/>
    <m/>
    <m/>
    <s v="DEER:Res:HVAC_Eff_AC"/>
    <s v="Annual"/>
    <n v="20"/>
    <m/>
  </r>
  <r>
    <x v="1"/>
    <x v="0"/>
    <s v="D20v0"/>
    <n v="43775.667102638887"/>
    <x v="4"/>
    <x v="0"/>
    <x v="0"/>
    <x v="1"/>
    <x v="1"/>
    <x v="1"/>
    <n v="3.5"/>
    <n v="1210"/>
    <s v="None"/>
    <n v="9.32"/>
    <n v="2.2700000000000001E-2"/>
    <n v="4.6100000000000003"/>
    <m/>
    <m/>
    <m/>
    <m/>
    <m/>
    <m/>
    <m/>
    <m/>
    <m/>
    <s v="DEER:Res:HVAC_Eff_AC"/>
    <s v="Annual"/>
    <n v="20"/>
    <m/>
  </r>
  <r>
    <x v="1"/>
    <x v="0"/>
    <s v="D20v0"/>
    <n v="43775.667102638887"/>
    <x v="4"/>
    <x v="0"/>
    <x v="0"/>
    <x v="1"/>
    <x v="2"/>
    <x v="1"/>
    <n v="3.5"/>
    <n v="1210"/>
    <s v="None"/>
    <n v="46.1"/>
    <n v="2.5700000000000001E-2"/>
    <n v="0"/>
    <m/>
    <m/>
    <m/>
    <m/>
    <m/>
    <m/>
    <m/>
    <m/>
    <m/>
    <s v="DEER:Res:HVAC_Eff_AC"/>
    <s v="Annual"/>
    <n v="20"/>
    <m/>
  </r>
  <r>
    <x v="1"/>
    <x v="0"/>
    <s v="D20v0"/>
    <n v="43775.667102638887"/>
    <x v="4"/>
    <x v="0"/>
    <x v="0"/>
    <x v="1"/>
    <x v="3"/>
    <x v="1"/>
    <n v="3.5"/>
    <n v="1210"/>
    <s v="None"/>
    <n v="2.58"/>
    <n v="0"/>
    <n v="4.1399999999999997"/>
    <m/>
    <m/>
    <m/>
    <m/>
    <m/>
    <m/>
    <m/>
    <m/>
    <m/>
    <s v="DEER:Res:HVAC_Eff_AC"/>
    <s v="Annual"/>
    <n v="20"/>
    <m/>
  </r>
  <r>
    <x v="1"/>
    <x v="0"/>
    <s v="D20v0"/>
    <n v="43775.667102638887"/>
    <x v="4"/>
    <x v="3"/>
    <x v="0"/>
    <x v="1"/>
    <x v="1"/>
    <x v="1"/>
    <n v="3.17"/>
    <n v="1730"/>
    <s v="None"/>
    <n v="4.5"/>
    <n v="1.0500000000000001E-2"/>
    <n v="4.79"/>
    <m/>
    <m/>
    <m/>
    <m/>
    <m/>
    <m/>
    <m/>
    <m/>
    <m/>
    <s v="DEER:Res:HVAC_Eff_AC"/>
    <s v="Annual"/>
    <n v="20"/>
    <m/>
  </r>
  <r>
    <x v="1"/>
    <x v="0"/>
    <s v="D20v0"/>
    <n v="43775.667102638887"/>
    <x v="4"/>
    <x v="3"/>
    <x v="0"/>
    <x v="1"/>
    <x v="2"/>
    <x v="1"/>
    <n v="3.17"/>
    <n v="1730"/>
    <s v="None"/>
    <n v="47.5"/>
    <n v="1.1299999999999999E-2"/>
    <n v="0"/>
    <m/>
    <m/>
    <m/>
    <m/>
    <m/>
    <m/>
    <m/>
    <m/>
    <m/>
    <s v="DEER:Res:HVAC_Eff_AC"/>
    <s v="Annual"/>
    <n v="20"/>
    <m/>
  </r>
  <r>
    <x v="1"/>
    <x v="0"/>
    <s v="D20v0"/>
    <n v="43775.667102638887"/>
    <x v="4"/>
    <x v="3"/>
    <x v="0"/>
    <x v="1"/>
    <x v="3"/>
    <x v="1"/>
    <n v="3.17"/>
    <n v="1730"/>
    <s v="None"/>
    <n v="3.04"/>
    <n v="0"/>
    <n v="4.6900000000000004"/>
    <m/>
    <m/>
    <m/>
    <m/>
    <m/>
    <m/>
    <m/>
    <m/>
    <m/>
    <s v="DEER:Res:HVAC_Eff_AC"/>
    <s v="Annual"/>
    <n v="20"/>
    <m/>
  </r>
  <r>
    <x v="1"/>
    <x v="0"/>
    <s v="D20v0"/>
    <n v="44091.745425567133"/>
    <x v="4"/>
    <x v="3"/>
    <x v="0"/>
    <x v="1"/>
    <x v="0"/>
    <x v="1"/>
    <n v="3.17"/>
    <n v="1730"/>
    <s v="None"/>
    <n v="3.83"/>
    <n v="2.1800000000000001E-3"/>
    <n v="4.6500000000000004"/>
    <m/>
    <m/>
    <m/>
    <m/>
    <m/>
    <m/>
    <m/>
    <m/>
    <m/>
    <s v="DEER:Res:HVAC_Eff_AC"/>
    <s v="Annual"/>
    <n v="20"/>
    <m/>
  </r>
  <r>
    <x v="0"/>
    <x v="0"/>
    <s v="D20v0"/>
    <n v="43775.667872013888"/>
    <x v="4"/>
    <x v="0"/>
    <x v="0"/>
    <x v="8"/>
    <x v="1"/>
    <x v="1"/>
    <n v="3.5"/>
    <n v="1210"/>
    <s v="None"/>
    <n v="50.3"/>
    <n v="0.106"/>
    <n v="3.78"/>
    <m/>
    <m/>
    <m/>
    <m/>
    <m/>
    <m/>
    <m/>
    <m/>
    <m/>
    <s v="DEER:Res:HVAC_Eff_AC"/>
    <s v="Annual"/>
    <n v="20"/>
    <m/>
  </r>
  <r>
    <x v="0"/>
    <x v="0"/>
    <s v="D20v0"/>
    <n v="43775.667872013888"/>
    <x v="4"/>
    <x v="0"/>
    <x v="0"/>
    <x v="8"/>
    <x v="2"/>
    <x v="1"/>
    <n v="3.5"/>
    <n v="1210"/>
    <s v="None"/>
    <n v="88.2"/>
    <n v="0.11899999999999999"/>
    <n v="0"/>
    <m/>
    <m/>
    <m/>
    <m/>
    <m/>
    <m/>
    <m/>
    <m/>
    <m/>
    <s v="DEER:Res:HVAC_Eff_AC"/>
    <s v="Annual"/>
    <n v="20"/>
    <m/>
  </r>
  <r>
    <x v="0"/>
    <x v="0"/>
    <s v="D20v0"/>
    <n v="43775.667872013888"/>
    <x v="4"/>
    <x v="0"/>
    <x v="0"/>
    <x v="8"/>
    <x v="3"/>
    <x v="1"/>
    <n v="3.5"/>
    <n v="1210"/>
    <s v="None"/>
    <n v="2.11"/>
    <n v="0"/>
    <n v="3.39"/>
    <m/>
    <m/>
    <m/>
    <m/>
    <m/>
    <m/>
    <m/>
    <m/>
    <m/>
    <s v="DEER:Res:HVAC_Eff_AC"/>
    <s v="Annual"/>
    <n v="20"/>
    <m/>
  </r>
  <r>
    <x v="1"/>
    <x v="0"/>
    <s v="D20v0"/>
    <n v="43775.667872013888"/>
    <x v="4"/>
    <x v="1"/>
    <x v="0"/>
    <x v="8"/>
    <x v="1"/>
    <x v="1"/>
    <n v="1.58"/>
    <n v="1150"/>
    <s v="None"/>
    <n v="3.24"/>
    <n v="5.1700000000000001E-3"/>
    <n v="0.56899999999999995"/>
    <m/>
    <m/>
    <m/>
    <m/>
    <m/>
    <m/>
    <m/>
    <m/>
    <m/>
    <s v="DEER:Res:HVAC_Eff_AC"/>
    <s v="Annual"/>
    <n v="20"/>
    <m/>
  </r>
  <r>
    <x v="1"/>
    <x v="0"/>
    <s v="D20v0"/>
    <n v="43775.667872013888"/>
    <x v="4"/>
    <x v="1"/>
    <x v="0"/>
    <x v="8"/>
    <x v="2"/>
    <x v="1"/>
    <n v="1.58"/>
    <n v="1150"/>
    <s v="None"/>
    <n v="8.0500000000000007"/>
    <n v="5.3800000000000002E-3"/>
    <n v="0"/>
    <m/>
    <m/>
    <m/>
    <m/>
    <m/>
    <m/>
    <m/>
    <m/>
    <m/>
    <s v="DEER:Res:HVAC_Eff_AC"/>
    <s v="Annual"/>
    <n v="20"/>
    <m/>
  </r>
  <r>
    <x v="1"/>
    <x v="0"/>
    <s v="D20v0"/>
    <n v="43775.667872013888"/>
    <x v="4"/>
    <x v="1"/>
    <x v="0"/>
    <x v="8"/>
    <x v="3"/>
    <x v="1"/>
    <n v="1.58"/>
    <n v="1150"/>
    <s v="None"/>
    <n v="0.437"/>
    <n v="0"/>
    <n v="0.54700000000000004"/>
    <m/>
    <m/>
    <m/>
    <m/>
    <m/>
    <m/>
    <m/>
    <m/>
    <m/>
    <s v="DEER:Res:HVAC_Eff_AC"/>
    <s v="Annual"/>
    <n v="20"/>
    <m/>
  </r>
  <r>
    <x v="1"/>
    <x v="0"/>
    <s v="D20v0"/>
    <n v="44091.745425567133"/>
    <x v="4"/>
    <x v="1"/>
    <x v="0"/>
    <x v="8"/>
    <x v="0"/>
    <x v="1"/>
    <n v="1.58"/>
    <n v="1150"/>
    <s v="None"/>
    <n v="2.0499999999999998"/>
    <n v="2.4599999999999999E-3"/>
    <n v="0.52400000000000002"/>
    <m/>
    <m/>
    <m/>
    <m/>
    <m/>
    <m/>
    <m/>
    <m/>
    <m/>
    <s v="DEER:Res:HVAC_Eff_AC"/>
    <s v="Annual"/>
    <n v="20"/>
    <m/>
  </r>
  <r>
    <x v="1"/>
    <x v="0"/>
    <s v="D20v0"/>
    <n v="43775.667872013888"/>
    <x v="4"/>
    <x v="2"/>
    <x v="0"/>
    <x v="8"/>
    <x v="1"/>
    <x v="1"/>
    <n v="2.7"/>
    <n v="1500"/>
    <s v="None"/>
    <n v="6.7"/>
    <n v="1.7999999999999999E-2"/>
    <n v="1.31"/>
    <m/>
    <m/>
    <m/>
    <m/>
    <m/>
    <m/>
    <m/>
    <m/>
    <m/>
    <s v="DEER:Res:HVAC_Eff_AC"/>
    <s v="Annual"/>
    <n v="20"/>
    <m/>
  </r>
  <r>
    <x v="1"/>
    <x v="0"/>
    <s v="D20v0"/>
    <n v="43775.667872013888"/>
    <x v="4"/>
    <x v="2"/>
    <x v="0"/>
    <x v="8"/>
    <x v="2"/>
    <x v="1"/>
    <n v="2.7"/>
    <n v="1500"/>
    <s v="None"/>
    <n v="18"/>
    <n v="1.9E-2"/>
    <n v="0"/>
    <m/>
    <m/>
    <m/>
    <m/>
    <m/>
    <m/>
    <m/>
    <m/>
    <m/>
    <s v="DEER:Res:HVAC_Eff_AC"/>
    <s v="Annual"/>
    <n v="20"/>
    <m/>
  </r>
  <r>
    <x v="1"/>
    <x v="0"/>
    <s v="D20v0"/>
    <n v="43775.667872013888"/>
    <x v="4"/>
    <x v="2"/>
    <x v="0"/>
    <x v="8"/>
    <x v="3"/>
    <x v="1"/>
    <n v="2.7"/>
    <n v="1500"/>
    <s v="None"/>
    <n v="0.8"/>
    <n v="0"/>
    <n v="1.28"/>
    <m/>
    <m/>
    <m/>
    <m/>
    <m/>
    <m/>
    <m/>
    <m/>
    <m/>
    <s v="DEER:Res:HVAC_Eff_AC"/>
    <s v="Annual"/>
    <n v="20"/>
    <m/>
  </r>
  <r>
    <x v="1"/>
    <x v="0"/>
    <s v="D20v0"/>
    <n v="43775.667872013888"/>
    <x v="4"/>
    <x v="3"/>
    <x v="0"/>
    <x v="8"/>
    <x v="1"/>
    <x v="1"/>
    <n v="3.36"/>
    <n v="1730"/>
    <s v="None"/>
    <n v="8.8000000000000007"/>
    <n v="2.6700000000000002E-2"/>
    <n v="1.78"/>
    <m/>
    <m/>
    <m/>
    <m/>
    <m/>
    <m/>
    <m/>
    <m/>
    <m/>
    <s v="DEER:Res:HVAC_Eff_AC"/>
    <s v="Annual"/>
    <n v="20"/>
    <m/>
  </r>
  <r>
    <x v="1"/>
    <x v="0"/>
    <s v="D20v0"/>
    <n v="43775.667872013888"/>
    <x v="4"/>
    <x v="3"/>
    <x v="0"/>
    <x v="8"/>
    <x v="2"/>
    <x v="1"/>
    <n v="3.36"/>
    <n v="1730"/>
    <s v="None"/>
    <n v="24.1"/>
    <n v="2.8000000000000001E-2"/>
    <n v="0"/>
    <m/>
    <m/>
    <m/>
    <m/>
    <m/>
    <m/>
    <m/>
    <m/>
    <m/>
    <s v="DEER:Res:HVAC_Eff_AC"/>
    <s v="Annual"/>
    <n v="20"/>
    <m/>
  </r>
  <r>
    <x v="1"/>
    <x v="0"/>
    <s v="D20v0"/>
    <n v="43775.667872013888"/>
    <x v="4"/>
    <x v="3"/>
    <x v="0"/>
    <x v="8"/>
    <x v="3"/>
    <x v="1"/>
    <n v="3.36"/>
    <n v="1730"/>
    <s v="None"/>
    <n v="1.1000000000000001"/>
    <n v="0"/>
    <n v="1.74"/>
    <m/>
    <m/>
    <m/>
    <m/>
    <m/>
    <m/>
    <m/>
    <m/>
    <m/>
    <s v="DEER:Res:HVAC_Eff_AC"/>
    <s v="Annual"/>
    <n v="20"/>
    <m/>
  </r>
  <r>
    <x v="0"/>
    <x v="0"/>
    <s v="D20v0"/>
    <n v="43775.667872013888"/>
    <x v="4"/>
    <x v="1"/>
    <x v="0"/>
    <x v="8"/>
    <x v="1"/>
    <x v="1"/>
    <n v="1.58"/>
    <n v="1150"/>
    <s v="None"/>
    <n v="7.38"/>
    <n v="1.2E-2"/>
    <n v="1.33"/>
    <m/>
    <m/>
    <m/>
    <m/>
    <m/>
    <m/>
    <m/>
    <m/>
    <m/>
    <s v="DEER:Res:HVAC_Eff_AC"/>
    <s v="Annual"/>
    <n v="20"/>
    <m/>
  </r>
  <r>
    <x v="0"/>
    <x v="0"/>
    <s v="D20v0"/>
    <n v="43775.667872013888"/>
    <x v="4"/>
    <x v="1"/>
    <x v="0"/>
    <x v="8"/>
    <x v="2"/>
    <x v="1"/>
    <n v="1.58"/>
    <n v="1150"/>
    <s v="None"/>
    <n v="18.7"/>
    <n v="1.2500000000000001E-2"/>
    <n v="0"/>
    <m/>
    <m/>
    <m/>
    <m/>
    <m/>
    <m/>
    <m/>
    <m/>
    <m/>
    <s v="DEER:Res:HVAC_Eff_AC"/>
    <s v="Annual"/>
    <n v="20"/>
    <m/>
  </r>
  <r>
    <x v="0"/>
    <x v="0"/>
    <s v="D20v0"/>
    <n v="43775.667872013888"/>
    <x v="4"/>
    <x v="1"/>
    <x v="0"/>
    <x v="8"/>
    <x v="3"/>
    <x v="1"/>
    <n v="1.58"/>
    <n v="1150"/>
    <s v="None"/>
    <n v="1.02"/>
    <n v="0"/>
    <n v="1.28"/>
    <m/>
    <m/>
    <m/>
    <m/>
    <m/>
    <m/>
    <m/>
    <m/>
    <m/>
    <s v="DEER:Res:HVAC_Eff_AC"/>
    <s v="Annual"/>
    <n v="20"/>
    <m/>
  </r>
  <r>
    <x v="0"/>
    <x v="0"/>
    <s v="D20v0"/>
    <n v="43775.667872013888"/>
    <x v="4"/>
    <x v="2"/>
    <x v="0"/>
    <x v="8"/>
    <x v="1"/>
    <x v="1"/>
    <n v="2.7"/>
    <n v="1500"/>
    <s v="None"/>
    <n v="15.9"/>
    <n v="4.3999999999999997E-2"/>
    <n v="3.18"/>
    <m/>
    <m/>
    <m/>
    <m/>
    <m/>
    <m/>
    <m/>
    <m/>
    <m/>
    <s v="DEER:Res:HVAC_Eff_AC"/>
    <s v="Annual"/>
    <n v="20"/>
    <m/>
  </r>
  <r>
    <x v="0"/>
    <x v="0"/>
    <s v="D20v0"/>
    <n v="43775.667872013888"/>
    <x v="4"/>
    <x v="2"/>
    <x v="0"/>
    <x v="8"/>
    <x v="2"/>
    <x v="1"/>
    <n v="2.7"/>
    <n v="1500"/>
    <s v="None"/>
    <n v="43.4"/>
    <n v="4.4999999999999998E-2"/>
    <n v="0"/>
    <m/>
    <m/>
    <m/>
    <m/>
    <m/>
    <m/>
    <m/>
    <m/>
    <m/>
    <s v="DEER:Res:HVAC_Eff_AC"/>
    <s v="Annual"/>
    <n v="20"/>
    <m/>
  </r>
  <r>
    <x v="0"/>
    <x v="0"/>
    <s v="D20v0"/>
    <n v="43775.667872013888"/>
    <x v="4"/>
    <x v="2"/>
    <x v="0"/>
    <x v="8"/>
    <x v="3"/>
    <x v="1"/>
    <n v="2.7"/>
    <n v="1500"/>
    <s v="None"/>
    <n v="2"/>
    <n v="0"/>
    <n v="3.1"/>
    <m/>
    <m/>
    <m/>
    <m/>
    <m/>
    <m/>
    <m/>
    <m/>
    <m/>
    <s v="DEER:Res:HVAC_Eff_AC"/>
    <s v="Annual"/>
    <n v="20"/>
    <m/>
  </r>
  <r>
    <x v="0"/>
    <x v="0"/>
    <s v="D20v0"/>
    <n v="43775.667872013888"/>
    <x v="4"/>
    <x v="3"/>
    <x v="0"/>
    <x v="8"/>
    <x v="1"/>
    <x v="1"/>
    <n v="3.36"/>
    <n v="1730"/>
    <s v="None"/>
    <n v="20.9"/>
    <n v="6.3399999999999998E-2"/>
    <n v="4.3499999999999996"/>
    <m/>
    <m/>
    <m/>
    <m/>
    <m/>
    <m/>
    <m/>
    <m/>
    <m/>
    <s v="DEER:Res:HVAC_Eff_AC"/>
    <s v="Annual"/>
    <n v="20"/>
    <m/>
  </r>
  <r>
    <x v="0"/>
    <x v="0"/>
    <s v="D20v0"/>
    <n v="43775.667872013888"/>
    <x v="4"/>
    <x v="3"/>
    <x v="0"/>
    <x v="8"/>
    <x v="2"/>
    <x v="1"/>
    <n v="3.36"/>
    <n v="1730"/>
    <s v="None"/>
    <n v="58.7"/>
    <n v="6.5299999999999997E-2"/>
    <n v="0"/>
    <m/>
    <m/>
    <m/>
    <m/>
    <m/>
    <m/>
    <m/>
    <m/>
    <m/>
    <s v="DEER:Res:HVAC_Eff_AC"/>
    <s v="Annual"/>
    <n v="20"/>
    <m/>
  </r>
  <r>
    <x v="0"/>
    <x v="0"/>
    <s v="D20v0"/>
    <n v="43775.667872013888"/>
    <x v="4"/>
    <x v="3"/>
    <x v="0"/>
    <x v="8"/>
    <x v="3"/>
    <x v="1"/>
    <n v="3.36"/>
    <n v="1730"/>
    <s v="None"/>
    <n v="2.7"/>
    <n v="0"/>
    <n v="4.26"/>
    <m/>
    <m/>
    <m/>
    <m/>
    <m/>
    <m/>
    <m/>
    <m/>
    <m/>
    <s v="DEER:Res:HVAC_Eff_AC"/>
    <s v="Annual"/>
    <n v="20"/>
    <m/>
  </r>
  <r>
    <x v="1"/>
    <x v="0"/>
    <s v="D20v0"/>
    <n v="43775.667872013888"/>
    <x v="4"/>
    <x v="0"/>
    <x v="0"/>
    <x v="8"/>
    <x v="1"/>
    <x v="1"/>
    <n v="3.5"/>
    <n v="1210"/>
    <s v="None"/>
    <n v="23.5"/>
    <n v="4.9099999999999998E-2"/>
    <n v="1.73"/>
    <m/>
    <m/>
    <m/>
    <m/>
    <m/>
    <m/>
    <m/>
    <m/>
    <m/>
    <s v="DEER:Res:HVAC_Eff_AC"/>
    <s v="Annual"/>
    <n v="20"/>
    <m/>
  </r>
  <r>
    <x v="1"/>
    <x v="0"/>
    <s v="D20v0"/>
    <n v="43775.667872013888"/>
    <x v="4"/>
    <x v="0"/>
    <x v="0"/>
    <x v="8"/>
    <x v="2"/>
    <x v="1"/>
    <n v="3.5"/>
    <n v="1210"/>
    <s v="None"/>
    <n v="40.799999999999997"/>
    <n v="5.5500000000000001E-2"/>
    <n v="0"/>
    <m/>
    <m/>
    <m/>
    <m/>
    <m/>
    <m/>
    <m/>
    <m/>
    <m/>
    <s v="DEER:Res:HVAC_Eff_AC"/>
    <s v="Annual"/>
    <n v="20"/>
    <m/>
  </r>
  <r>
    <x v="1"/>
    <x v="0"/>
    <s v="D20v0"/>
    <n v="43775.667872013888"/>
    <x v="4"/>
    <x v="0"/>
    <x v="0"/>
    <x v="8"/>
    <x v="3"/>
    <x v="1"/>
    <n v="3.5"/>
    <n v="1210"/>
    <s v="None"/>
    <n v="0.96899999999999997"/>
    <n v="0"/>
    <n v="1.56"/>
    <m/>
    <m/>
    <m/>
    <m/>
    <m/>
    <m/>
    <m/>
    <m/>
    <m/>
    <s v="DEER:Res:HVAC_Eff_AC"/>
    <s v="Annual"/>
    <n v="20"/>
    <m/>
  </r>
  <r>
    <x v="0"/>
    <x v="0"/>
    <s v="D20v0"/>
    <n v="43775.667872013888"/>
    <x v="4"/>
    <x v="0"/>
    <x v="1"/>
    <x v="8"/>
    <x v="1"/>
    <x v="1"/>
    <n v="3.5"/>
    <n v="1240"/>
    <s v="None"/>
    <n v="160"/>
    <n v="7.1599999999999997E-2"/>
    <n v="3.89"/>
    <m/>
    <m/>
    <m/>
    <m/>
    <m/>
    <m/>
    <m/>
    <m/>
    <m/>
    <s v="DEER:Res:HVAC_Eff_AC"/>
    <s v="Annual"/>
    <n v="20"/>
    <m/>
  </r>
  <r>
    <x v="0"/>
    <x v="0"/>
    <s v="D20v0"/>
    <n v="43775.667872013888"/>
    <x v="4"/>
    <x v="0"/>
    <x v="1"/>
    <x v="8"/>
    <x v="2"/>
    <x v="1"/>
    <n v="3.5"/>
    <n v="1240"/>
    <s v="None"/>
    <n v="195"/>
    <n v="8.1299999999999997E-2"/>
    <n v="0"/>
    <m/>
    <m/>
    <m/>
    <m/>
    <m/>
    <m/>
    <m/>
    <m/>
    <m/>
    <s v="DEER:Res:HVAC_Eff_AC"/>
    <s v="Annual"/>
    <n v="20"/>
    <m/>
  </r>
  <r>
    <x v="0"/>
    <x v="0"/>
    <s v="D20v0"/>
    <n v="43775.667872013888"/>
    <x v="4"/>
    <x v="0"/>
    <x v="1"/>
    <x v="8"/>
    <x v="3"/>
    <x v="1"/>
    <n v="3.5"/>
    <n v="1240"/>
    <s v="None"/>
    <n v="2.2200000000000002"/>
    <n v="0"/>
    <n v="3.45"/>
    <m/>
    <m/>
    <m/>
    <m/>
    <m/>
    <m/>
    <m/>
    <m/>
    <m/>
    <s v="DEER:Res:HVAC_Eff_AC"/>
    <s v="Annual"/>
    <n v="20"/>
    <m/>
  </r>
  <r>
    <x v="0"/>
    <x v="0"/>
    <s v="D20v0"/>
    <n v="43775.667872013888"/>
    <x v="4"/>
    <x v="1"/>
    <x v="1"/>
    <x v="8"/>
    <x v="1"/>
    <x v="1"/>
    <n v="1.28"/>
    <n v="1210"/>
    <s v="None"/>
    <n v="5.51"/>
    <n v="1.14E-2"/>
    <n v="0.92100000000000004"/>
    <m/>
    <m/>
    <m/>
    <m/>
    <m/>
    <m/>
    <m/>
    <m/>
    <m/>
    <s v="DEER:Res:HVAC_Eff_AC"/>
    <s v="Annual"/>
    <n v="20"/>
    <m/>
  </r>
  <r>
    <x v="0"/>
    <x v="0"/>
    <s v="D20v0"/>
    <n v="43775.667872013888"/>
    <x v="4"/>
    <x v="1"/>
    <x v="1"/>
    <x v="8"/>
    <x v="2"/>
    <x v="1"/>
    <n v="1.28"/>
    <n v="1210"/>
    <s v="None"/>
    <n v="13.7"/>
    <n v="1.2699999999999999E-2"/>
    <n v="0"/>
    <m/>
    <m/>
    <m/>
    <m/>
    <m/>
    <m/>
    <m/>
    <m/>
    <m/>
    <s v="DEER:Res:HVAC_Eff_AC"/>
    <s v="Annual"/>
    <n v="20"/>
    <m/>
  </r>
  <r>
    <x v="0"/>
    <x v="0"/>
    <s v="D20v0"/>
    <n v="43775.667872013888"/>
    <x v="4"/>
    <x v="1"/>
    <x v="1"/>
    <x v="8"/>
    <x v="3"/>
    <x v="1"/>
    <n v="1.28"/>
    <n v="1210"/>
    <s v="None"/>
    <n v="0.76300000000000001"/>
    <n v="0"/>
    <n v="0.88300000000000001"/>
    <m/>
    <m/>
    <m/>
    <m/>
    <m/>
    <m/>
    <m/>
    <m/>
    <m/>
    <s v="DEER:Res:HVAC_Eff_AC"/>
    <s v="Annual"/>
    <n v="20"/>
    <m/>
  </r>
  <r>
    <x v="0"/>
    <x v="0"/>
    <s v="D20v0"/>
    <n v="43775.667872013888"/>
    <x v="4"/>
    <x v="2"/>
    <x v="1"/>
    <x v="8"/>
    <x v="1"/>
    <x v="1"/>
    <n v="3"/>
    <n v="1920"/>
    <s v="None"/>
    <n v="22.7"/>
    <n v="4.1000000000000002E-2"/>
    <n v="2.59"/>
    <m/>
    <m/>
    <m/>
    <m/>
    <m/>
    <m/>
    <m/>
    <m/>
    <m/>
    <s v="DEER:Res:HVAC_Eff_AC"/>
    <s v="Annual"/>
    <n v="20"/>
    <m/>
  </r>
  <r>
    <x v="0"/>
    <x v="0"/>
    <s v="D20v0"/>
    <n v="43775.667872013888"/>
    <x v="4"/>
    <x v="2"/>
    <x v="1"/>
    <x v="8"/>
    <x v="2"/>
    <x v="1"/>
    <n v="3"/>
    <n v="1920"/>
    <s v="None"/>
    <n v="45.9"/>
    <n v="4.2999999999999997E-2"/>
    <n v="0"/>
    <m/>
    <m/>
    <m/>
    <m/>
    <m/>
    <m/>
    <m/>
    <m/>
    <m/>
    <s v="DEER:Res:HVAC_Eff_AC"/>
    <s v="Annual"/>
    <n v="20"/>
    <m/>
  </r>
  <r>
    <x v="0"/>
    <x v="0"/>
    <s v="D20v0"/>
    <n v="43775.667872013888"/>
    <x v="4"/>
    <x v="2"/>
    <x v="1"/>
    <x v="8"/>
    <x v="3"/>
    <x v="1"/>
    <n v="3"/>
    <n v="1920"/>
    <s v="None"/>
    <n v="1.6"/>
    <n v="0"/>
    <n v="2.5"/>
    <m/>
    <m/>
    <m/>
    <m/>
    <m/>
    <m/>
    <m/>
    <m/>
    <m/>
    <s v="DEER:Res:HVAC_Eff_AC"/>
    <s v="Annual"/>
    <n v="20"/>
    <m/>
  </r>
  <r>
    <x v="0"/>
    <x v="0"/>
    <s v="D20v0"/>
    <n v="43775.667872013888"/>
    <x v="4"/>
    <x v="3"/>
    <x v="1"/>
    <x v="8"/>
    <x v="1"/>
    <x v="1"/>
    <n v="4.01"/>
    <n v="2390"/>
    <s v="None"/>
    <n v="20.2"/>
    <n v="5.4600000000000003E-2"/>
    <n v="3.43"/>
    <m/>
    <m/>
    <m/>
    <m/>
    <m/>
    <m/>
    <m/>
    <m/>
    <m/>
    <s v="DEER:Res:HVAC_Eff_AC"/>
    <s v="Annual"/>
    <n v="20"/>
    <m/>
  </r>
  <r>
    <x v="0"/>
    <x v="0"/>
    <s v="D20v0"/>
    <n v="43775.667872013888"/>
    <x v="4"/>
    <x v="3"/>
    <x v="1"/>
    <x v="8"/>
    <x v="2"/>
    <x v="1"/>
    <n v="4.01"/>
    <n v="2390"/>
    <s v="None"/>
    <n v="50.6"/>
    <n v="5.6000000000000001E-2"/>
    <n v="0"/>
    <m/>
    <m/>
    <m/>
    <m/>
    <m/>
    <m/>
    <m/>
    <m/>
    <m/>
    <s v="DEER:Res:HVAC_Eff_AC"/>
    <s v="Annual"/>
    <n v="20"/>
    <m/>
  </r>
  <r>
    <x v="0"/>
    <x v="0"/>
    <s v="D20v0"/>
    <n v="43775.667872013888"/>
    <x v="4"/>
    <x v="3"/>
    <x v="1"/>
    <x v="8"/>
    <x v="3"/>
    <x v="1"/>
    <n v="4.01"/>
    <n v="2390"/>
    <s v="None"/>
    <n v="2.0299999999999998"/>
    <n v="0"/>
    <n v="3.33"/>
    <m/>
    <m/>
    <m/>
    <m/>
    <m/>
    <m/>
    <m/>
    <m/>
    <m/>
    <s v="DEER:Res:HVAC_Eff_AC"/>
    <s v="Annual"/>
    <n v="20"/>
    <m/>
  </r>
  <r>
    <x v="1"/>
    <x v="0"/>
    <s v="D20v0"/>
    <n v="43775.667872013888"/>
    <x v="4"/>
    <x v="0"/>
    <x v="1"/>
    <x v="8"/>
    <x v="1"/>
    <x v="1"/>
    <n v="3.5"/>
    <n v="1240"/>
    <s v="None"/>
    <n v="115"/>
    <n v="3.3500000000000002E-2"/>
    <n v="1.77"/>
    <m/>
    <m/>
    <m/>
    <m/>
    <m/>
    <m/>
    <m/>
    <m/>
    <m/>
    <s v="DEER:Res:HVAC_Eff_AC"/>
    <s v="Annual"/>
    <n v="20"/>
    <m/>
  </r>
  <r>
    <x v="1"/>
    <x v="0"/>
    <s v="D20v0"/>
    <n v="43775.667872013888"/>
    <x v="4"/>
    <x v="0"/>
    <x v="1"/>
    <x v="8"/>
    <x v="2"/>
    <x v="1"/>
    <n v="3.5"/>
    <n v="1240"/>
    <s v="None"/>
    <n v="132"/>
    <n v="3.8100000000000002E-2"/>
    <n v="0"/>
    <m/>
    <m/>
    <m/>
    <m/>
    <m/>
    <m/>
    <m/>
    <m/>
    <m/>
    <s v="DEER:Res:HVAC_Eff_AC"/>
    <s v="Annual"/>
    <n v="20"/>
    <m/>
  </r>
  <r>
    <x v="1"/>
    <x v="0"/>
    <s v="D20v0"/>
    <n v="43775.667872013888"/>
    <x v="4"/>
    <x v="0"/>
    <x v="1"/>
    <x v="8"/>
    <x v="3"/>
    <x v="1"/>
    <n v="3.5"/>
    <n v="1240"/>
    <s v="None"/>
    <n v="1.02"/>
    <n v="0"/>
    <n v="1.58"/>
    <m/>
    <m/>
    <m/>
    <m/>
    <m/>
    <m/>
    <m/>
    <m/>
    <m/>
    <s v="DEER:Res:HVAC_Eff_AC"/>
    <s v="Annual"/>
    <n v="20"/>
    <m/>
  </r>
  <r>
    <x v="1"/>
    <x v="0"/>
    <s v="D20v0"/>
    <n v="43775.667872013888"/>
    <x v="4"/>
    <x v="1"/>
    <x v="1"/>
    <x v="8"/>
    <x v="1"/>
    <x v="1"/>
    <n v="1.28"/>
    <n v="1210"/>
    <s v="None"/>
    <n v="2.37"/>
    <n v="4.9300000000000004E-3"/>
    <n v="0.39100000000000001"/>
    <m/>
    <m/>
    <m/>
    <m/>
    <m/>
    <m/>
    <m/>
    <m/>
    <m/>
    <s v="DEER:Res:HVAC_Eff_AC"/>
    <s v="Annual"/>
    <n v="20"/>
    <m/>
  </r>
  <r>
    <x v="1"/>
    <x v="0"/>
    <s v="D20v0"/>
    <n v="43775.667872013888"/>
    <x v="4"/>
    <x v="1"/>
    <x v="1"/>
    <x v="8"/>
    <x v="2"/>
    <x v="1"/>
    <n v="1.28"/>
    <n v="1210"/>
    <s v="None"/>
    <n v="5.92"/>
    <n v="5.5100000000000001E-3"/>
    <n v="0"/>
    <m/>
    <m/>
    <m/>
    <m/>
    <m/>
    <m/>
    <m/>
    <m/>
    <m/>
    <s v="DEER:Res:HVAC_Eff_AC"/>
    <s v="Annual"/>
    <n v="20"/>
    <m/>
  </r>
  <r>
    <x v="1"/>
    <x v="0"/>
    <s v="D20v0"/>
    <n v="43775.667872013888"/>
    <x v="4"/>
    <x v="1"/>
    <x v="1"/>
    <x v="8"/>
    <x v="3"/>
    <x v="1"/>
    <n v="1.28"/>
    <n v="1210"/>
    <s v="None"/>
    <n v="0.32500000000000001"/>
    <n v="0"/>
    <n v="0.375"/>
    <m/>
    <m/>
    <m/>
    <m/>
    <m/>
    <m/>
    <m/>
    <m/>
    <m/>
    <s v="DEER:Res:HVAC_Eff_AC"/>
    <s v="Annual"/>
    <n v="20"/>
    <m/>
  </r>
  <r>
    <x v="1"/>
    <x v="0"/>
    <s v="D20v0"/>
    <n v="43775.667872013888"/>
    <x v="4"/>
    <x v="2"/>
    <x v="1"/>
    <x v="8"/>
    <x v="1"/>
    <x v="1"/>
    <n v="3"/>
    <n v="1920"/>
    <s v="None"/>
    <n v="12"/>
    <n v="1.7000000000000001E-2"/>
    <n v="1.07"/>
    <m/>
    <m/>
    <m/>
    <m/>
    <m/>
    <m/>
    <m/>
    <m/>
    <m/>
    <s v="DEER:Res:HVAC_Eff_AC"/>
    <s v="Annual"/>
    <n v="20"/>
    <m/>
  </r>
  <r>
    <x v="1"/>
    <x v="0"/>
    <s v="D20v0"/>
    <n v="43775.667872013888"/>
    <x v="4"/>
    <x v="2"/>
    <x v="1"/>
    <x v="8"/>
    <x v="2"/>
    <x v="1"/>
    <n v="3"/>
    <n v="1920"/>
    <s v="None"/>
    <n v="21.6"/>
    <n v="1.7999999999999999E-2"/>
    <n v="0"/>
    <m/>
    <m/>
    <m/>
    <m/>
    <m/>
    <m/>
    <m/>
    <m/>
    <m/>
    <s v="DEER:Res:HVAC_Eff_AC"/>
    <s v="Annual"/>
    <n v="20"/>
    <m/>
  </r>
  <r>
    <x v="1"/>
    <x v="0"/>
    <s v="D20v0"/>
    <n v="43775.667872013888"/>
    <x v="4"/>
    <x v="2"/>
    <x v="1"/>
    <x v="8"/>
    <x v="3"/>
    <x v="1"/>
    <n v="3"/>
    <n v="1920"/>
    <s v="None"/>
    <n v="0.7"/>
    <n v="0"/>
    <n v="1.03"/>
    <m/>
    <m/>
    <m/>
    <m/>
    <m/>
    <m/>
    <m/>
    <m/>
    <m/>
    <s v="DEER:Res:HVAC_Eff_AC"/>
    <s v="Annual"/>
    <n v="20"/>
    <m/>
  </r>
  <r>
    <x v="1"/>
    <x v="0"/>
    <s v="D20v0"/>
    <n v="43775.667872013888"/>
    <x v="4"/>
    <x v="3"/>
    <x v="1"/>
    <x v="8"/>
    <x v="1"/>
    <x v="1"/>
    <n v="4.01"/>
    <n v="2390"/>
    <s v="None"/>
    <n v="8.1199999999999992"/>
    <n v="2.29E-2"/>
    <n v="1.4"/>
    <m/>
    <m/>
    <m/>
    <m/>
    <m/>
    <m/>
    <m/>
    <m/>
    <m/>
    <s v="DEER:Res:HVAC_Eff_AC"/>
    <s v="Annual"/>
    <n v="20"/>
    <m/>
  </r>
  <r>
    <x v="1"/>
    <x v="0"/>
    <s v="D20v0"/>
    <n v="43775.667872013888"/>
    <x v="4"/>
    <x v="3"/>
    <x v="1"/>
    <x v="8"/>
    <x v="2"/>
    <x v="1"/>
    <n v="4.01"/>
    <n v="2390"/>
    <s v="None"/>
    <n v="20.6"/>
    <n v="2.3800000000000002E-2"/>
    <n v="0"/>
    <m/>
    <m/>
    <m/>
    <m/>
    <m/>
    <m/>
    <m/>
    <m/>
    <m/>
    <s v="DEER:Res:HVAC_Eff_AC"/>
    <s v="Annual"/>
    <n v="20"/>
    <m/>
  </r>
  <r>
    <x v="1"/>
    <x v="0"/>
    <s v="D20v0"/>
    <n v="43775.667872013888"/>
    <x v="4"/>
    <x v="3"/>
    <x v="1"/>
    <x v="8"/>
    <x v="3"/>
    <x v="1"/>
    <n v="4.01"/>
    <n v="2390"/>
    <s v="None"/>
    <n v="0.82799999999999996"/>
    <n v="0"/>
    <n v="1.36"/>
    <m/>
    <m/>
    <m/>
    <m/>
    <m/>
    <m/>
    <m/>
    <m/>
    <m/>
    <s v="DEER:Res:HVAC_Eff_AC"/>
    <s v="Annual"/>
    <n v="20"/>
    <m/>
  </r>
  <r>
    <x v="0"/>
    <x v="0"/>
    <s v="D20v0"/>
    <n v="43775.668586539352"/>
    <x v="4"/>
    <x v="0"/>
    <x v="0"/>
    <x v="15"/>
    <x v="1"/>
    <x v="1"/>
    <n v="3.5"/>
    <n v="1210"/>
    <s v="None"/>
    <n v="49.2"/>
    <n v="6.7400000000000002E-2"/>
    <n v="2.57"/>
    <m/>
    <m/>
    <m/>
    <m/>
    <m/>
    <m/>
    <m/>
    <m/>
    <m/>
    <s v="DEER:Res:HVAC_Eff_AC"/>
    <s v="Annual"/>
    <n v="20"/>
    <m/>
  </r>
  <r>
    <x v="0"/>
    <x v="0"/>
    <s v="D20v0"/>
    <n v="43775.668586539352"/>
    <x v="4"/>
    <x v="0"/>
    <x v="0"/>
    <x v="15"/>
    <x v="2"/>
    <x v="1"/>
    <n v="3.5"/>
    <n v="1210"/>
    <s v="None"/>
    <n v="75.2"/>
    <n v="7.9699999999999993E-2"/>
    <n v="0"/>
    <m/>
    <m/>
    <m/>
    <m/>
    <m/>
    <m/>
    <m/>
    <m/>
    <m/>
    <s v="DEER:Res:HVAC_Eff_AC"/>
    <s v="Annual"/>
    <n v="20"/>
    <m/>
  </r>
  <r>
    <x v="0"/>
    <x v="0"/>
    <s v="D20v0"/>
    <n v="43775.668586539352"/>
    <x v="4"/>
    <x v="0"/>
    <x v="0"/>
    <x v="15"/>
    <x v="3"/>
    <x v="1"/>
    <n v="3.5"/>
    <n v="1210"/>
    <s v="None"/>
    <n v="1.45"/>
    <n v="0"/>
    <n v="2.35"/>
    <m/>
    <m/>
    <m/>
    <m/>
    <m/>
    <m/>
    <m/>
    <m/>
    <m/>
    <s v="DEER:Res:HVAC_Eff_AC"/>
    <s v="Annual"/>
    <n v="20"/>
    <m/>
  </r>
  <r>
    <x v="0"/>
    <x v="0"/>
    <s v="D20v0"/>
    <n v="43775.668586539352"/>
    <x v="4"/>
    <x v="1"/>
    <x v="0"/>
    <x v="15"/>
    <x v="1"/>
    <x v="1"/>
    <n v="1.35"/>
    <n v="1160"/>
    <s v="None"/>
    <n v="5.0999999999999996"/>
    <n v="7.0600000000000003E-3"/>
    <n v="1.02"/>
    <m/>
    <m/>
    <m/>
    <m/>
    <m/>
    <m/>
    <m/>
    <m/>
    <m/>
    <s v="DEER:Res:HVAC_Eff_AC"/>
    <s v="Annual"/>
    <n v="20"/>
    <m/>
  </r>
  <r>
    <x v="0"/>
    <x v="0"/>
    <s v="D20v0"/>
    <n v="43775.668586539352"/>
    <x v="4"/>
    <x v="1"/>
    <x v="0"/>
    <x v="15"/>
    <x v="2"/>
    <x v="1"/>
    <n v="1.35"/>
    <n v="1160"/>
    <s v="None"/>
    <n v="12.3"/>
    <n v="7.4999999999999997E-3"/>
    <n v="0"/>
    <m/>
    <m/>
    <m/>
    <m/>
    <m/>
    <m/>
    <m/>
    <m/>
    <m/>
    <s v="DEER:Res:HVAC_Eff_AC"/>
    <s v="Annual"/>
    <n v="20"/>
    <m/>
  </r>
  <r>
    <x v="0"/>
    <x v="0"/>
    <s v="D20v0"/>
    <n v="43775.668586539352"/>
    <x v="4"/>
    <x v="1"/>
    <x v="0"/>
    <x v="15"/>
    <x v="3"/>
    <x v="1"/>
    <n v="1.35"/>
    <n v="1160"/>
    <s v="None"/>
    <n v="0.82199999999999995"/>
    <n v="0"/>
    <n v="0.97899999999999998"/>
    <m/>
    <m/>
    <m/>
    <m/>
    <m/>
    <m/>
    <m/>
    <m/>
    <m/>
    <s v="DEER:Res:HVAC_Eff_AC"/>
    <s v="Annual"/>
    <n v="20"/>
    <m/>
  </r>
  <r>
    <x v="0"/>
    <x v="0"/>
    <s v="D20v0"/>
    <n v="43775.668586539352"/>
    <x v="4"/>
    <x v="2"/>
    <x v="0"/>
    <x v="15"/>
    <x v="1"/>
    <x v="1"/>
    <n v="2.2000000000000002"/>
    <n v="1540"/>
    <s v="None"/>
    <n v="19.399999999999999"/>
    <n v="3.5000000000000003E-2"/>
    <n v="3.4"/>
    <m/>
    <m/>
    <m/>
    <m/>
    <m/>
    <m/>
    <m/>
    <m/>
    <m/>
    <s v="DEER:Res:HVAC_Eff_AC"/>
    <s v="Annual"/>
    <n v="20"/>
    <m/>
  </r>
  <r>
    <x v="0"/>
    <x v="0"/>
    <s v="D20v0"/>
    <n v="43775.668586539352"/>
    <x v="4"/>
    <x v="2"/>
    <x v="0"/>
    <x v="15"/>
    <x v="2"/>
    <x v="1"/>
    <n v="2.2000000000000002"/>
    <n v="1540"/>
    <s v="None"/>
    <n v="43.7"/>
    <n v="3.6999999999999998E-2"/>
    <n v="0"/>
    <m/>
    <m/>
    <m/>
    <m/>
    <m/>
    <m/>
    <m/>
    <m/>
    <m/>
    <s v="DEER:Res:HVAC_Eff_AC"/>
    <s v="Annual"/>
    <n v="20"/>
    <m/>
  </r>
  <r>
    <x v="0"/>
    <x v="0"/>
    <s v="D20v0"/>
    <n v="43775.668586539352"/>
    <x v="4"/>
    <x v="2"/>
    <x v="0"/>
    <x v="15"/>
    <x v="3"/>
    <x v="1"/>
    <n v="2.2000000000000002"/>
    <n v="1540"/>
    <s v="None"/>
    <n v="2.2999999999999998"/>
    <n v="0"/>
    <n v="3.33"/>
    <m/>
    <m/>
    <m/>
    <m/>
    <m/>
    <m/>
    <m/>
    <m/>
    <m/>
    <s v="DEER:Res:HVAC_Eff_AC"/>
    <s v="Annual"/>
    <n v="20"/>
    <m/>
  </r>
  <r>
    <x v="0"/>
    <x v="0"/>
    <s v="D20v0"/>
    <n v="43775.668586539352"/>
    <x v="4"/>
    <x v="3"/>
    <x v="0"/>
    <x v="15"/>
    <x v="1"/>
    <x v="1"/>
    <n v="2.59"/>
    <n v="1780"/>
    <s v="None"/>
    <n v="25.9"/>
    <n v="4.8899999999999999E-2"/>
    <n v="4.8499999999999996"/>
    <m/>
    <m/>
    <m/>
    <m/>
    <m/>
    <m/>
    <m/>
    <m/>
    <m/>
    <s v="DEER:Res:HVAC_Eff_AC"/>
    <s v="Annual"/>
    <n v="20"/>
    <m/>
  </r>
  <r>
    <x v="0"/>
    <x v="0"/>
    <s v="D20v0"/>
    <n v="43775.668586539352"/>
    <x v="4"/>
    <x v="3"/>
    <x v="0"/>
    <x v="15"/>
    <x v="2"/>
    <x v="1"/>
    <n v="2.59"/>
    <n v="1780"/>
    <s v="None"/>
    <n v="60.2"/>
    <n v="5.1999999999999998E-2"/>
    <n v="0"/>
    <m/>
    <m/>
    <m/>
    <m/>
    <m/>
    <m/>
    <m/>
    <m/>
    <m/>
    <s v="DEER:Res:HVAC_Eff_AC"/>
    <s v="Annual"/>
    <n v="20"/>
    <m/>
  </r>
  <r>
    <x v="0"/>
    <x v="0"/>
    <s v="D20v0"/>
    <n v="43775.668586539352"/>
    <x v="4"/>
    <x v="3"/>
    <x v="0"/>
    <x v="15"/>
    <x v="3"/>
    <x v="1"/>
    <n v="2.59"/>
    <n v="1780"/>
    <s v="None"/>
    <n v="3.22"/>
    <n v="0"/>
    <n v="4.7699999999999996"/>
    <m/>
    <m/>
    <m/>
    <m/>
    <m/>
    <m/>
    <m/>
    <m/>
    <m/>
    <s v="DEER:Res:HVAC_Eff_AC"/>
    <s v="Annual"/>
    <n v="20"/>
    <m/>
  </r>
  <r>
    <x v="1"/>
    <x v="0"/>
    <s v="D20v0"/>
    <n v="43775.668586539352"/>
    <x v="4"/>
    <x v="0"/>
    <x v="0"/>
    <x v="15"/>
    <x v="1"/>
    <x v="1"/>
    <n v="3.5"/>
    <n v="1210"/>
    <s v="None"/>
    <n v="23"/>
    <n v="3.1399999999999997E-2"/>
    <n v="1.18"/>
    <m/>
    <m/>
    <m/>
    <m/>
    <m/>
    <m/>
    <m/>
    <m/>
    <m/>
    <s v="DEER:Res:HVAC_Eff_AC"/>
    <s v="Annual"/>
    <n v="20"/>
    <m/>
  </r>
  <r>
    <x v="1"/>
    <x v="0"/>
    <s v="D20v0"/>
    <n v="43775.668586539352"/>
    <x v="4"/>
    <x v="0"/>
    <x v="0"/>
    <x v="15"/>
    <x v="2"/>
    <x v="1"/>
    <n v="3.5"/>
    <n v="1210"/>
    <s v="None"/>
    <n v="35"/>
    <n v="3.7699999999999997E-2"/>
    <n v="0"/>
    <m/>
    <m/>
    <m/>
    <m/>
    <m/>
    <m/>
    <m/>
    <m/>
    <m/>
    <s v="DEER:Res:HVAC_Eff_AC"/>
    <s v="Annual"/>
    <n v="20"/>
    <m/>
  </r>
  <r>
    <x v="1"/>
    <x v="0"/>
    <s v="D20v0"/>
    <n v="43775.668586539352"/>
    <x v="4"/>
    <x v="0"/>
    <x v="0"/>
    <x v="15"/>
    <x v="3"/>
    <x v="1"/>
    <n v="3.5"/>
    <n v="1210"/>
    <s v="None"/>
    <n v="0.67200000000000004"/>
    <n v="0"/>
    <n v="1.0900000000000001"/>
    <m/>
    <m/>
    <m/>
    <m/>
    <m/>
    <m/>
    <m/>
    <m/>
    <m/>
    <s v="DEER:Res:HVAC_Eff_AC"/>
    <s v="Annual"/>
    <n v="20"/>
    <m/>
  </r>
  <r>
    <x v="1"/>
    <x v="0"/>
    <s v="D20v0"/>
    <n v="43775.668586539352"/>
    <x v="4"/>
    <x v="1"/>
    <x v="0"/>
    <x v="15"/>
    <x v="1"/>
    <x v="1"/>
    <n v="1.35"/>
    <n v="1160"/>
    <s v="None"/>
    <n v="2.25"/>
    <n v="3.0100000000000001E-3"/>
    <n v="0.433"/>
    <m/>
    <m/>
    <m/>
    <m/>
    <m/>
    <m/>
    <m/>
    <m/>
    <m/>
    <s v="DEER:Res:HVAC_Eff_AC"/>
    <s v="Annual"/>
    <n v="20"/>
    <m/>
  </r>
  <r>
    <x v="1"/>
    <x v="0"/>
    <s v="D20v0"/>
    <n v="43775.668586539352"/>
    <x v="4"/>
    <x v="1"/>
    <x v="0"/>
    <x v="15"/>
    <x v="2"/>
    <x v="1"/>
    <n v="1.35"/>
    <n v="1160"/>
    <s v="None"/>
    <n v="5.27"/>
    <n v="3.46E-3"/>
    <n v="0"/>
    <m/>
    <m/>
    <m/>
    <m/>
    <m/>
    <m/>
    <m/>
    <m/>
    <m/>
    <s v="DEER:Res:HVAC_Eff_AC"/>
    <s v="Annual"/>
    <n v="20"/>
    <m/>
  </r>
  <r>
    <x v="1"/>
    <x v="0"/>
    <s v="D20v0"/>
    <n v="43775.668586539352"/>
    <x v="4"/>
    <x v="1"/>
    <x v="0"/>
    <x v="15"/>
    <x v="3"/>
    <x v="1"/>
    <n v="1.35"/>
    <n v="1160"/>
    <s v="None"/>
    <n v="0.35099999999999998"/>
    <n v="0"/>
    <n v="0.41699999999999998"/>
    <m/>
    <m/>
    <m/>
    <m/>
    <m/>
    <m/>
    <m/>
    <m/>
    <m/>
    <s v="DEER:Res:HVAC_Eff_AC"/>
    <s v="Annual"/>
    <n v="20"/>
    <m/>
  </r>
  <r>
    <x v="1"/>
    <x v="0"/>
    <s v="D20v0"/>
    <n v="43775.668586539352"/>
    <x v="4"/>
    <x v="2"/>
    <x v="0"/>
    <x v="15"/>
    <x v="1"/>
    <x v="1"/>
    <n v="2.2000000000000002"/>
    <n v="1540"/>
    <s v="None"/>
    <n v="8.1999999999999993"/>
    <n v="1.4999999999999999E-2"/>
    <n v="1.4"/>
    <m/>
    <m/>
    <m/>
    <m/>
    <m/>
    <m/>
    <m/>
    <m/>
    <m/>
    <s v="DEER:Res:HVAC_Eff_AC"/>
    <s v="Annual"/>
    <n v="20"/>
    <m/>
  </r>
  <r>
    <x v="1"/>
    <x v="0"/>
    <s v="D20v0"/>
    <n v="43775.668586539352"/>
    <x v="4"/>
    <x v="2"/>
    <x v="0"/>
    <x v="15"/>
    <x v="2"/>
    <x v="1"/>
    <n v="2.2000000000000002"/>
    <n v="1540"/>
    <s v="None"/>
    <n v="18.2"/>
    <n v="1.6E-2"/>
    <n v="0"/>
    <m/>
    <m/>
    <m/>
    <m/>
    <m/>
    <m/>
    <m/>
    <m/>
    <m/>
    <s v="DEER:Res:HVAC_Eff_AC"/>
    <s v="Annual"/>
    <n v="20"/>
    <m/>
  </r>
  <r>
    <x v="1"/>
    <x v="0"/>
    <s v="D20v0"/>
    <n v="43775.668586539352"/>
    <x v="4"/>
    <x v="2"/>
    <x v="0"/>
    <x v="15"/>
    <x v="3"/>
    <x v="1"/>
    <n v="2.2000000000000002"/>
    <n v="1540"/>
    <s v="None"/>
    <n v="0.9"/>
    <n v="0"/>
    <n v="1.37"/>
    <m/>
    <m/>
    <m/>
    <m/>
    <m/>
    <m/>
    <m/>
    <m/>
    <m/>
    <s v="DEER:Res:HVAC_Eff_AC"/>
    <s v="Annual"/>
    <n v="20"/>
    <m/>
  </r>
  <r>
    <x v="1"/>
    <x v="0"/>
    <s v="D20v0"/>
    <n v="43775.668586539352"/>
    <x v="4"/>
    <x v="3"/>
    <x v="0"/>
    <x v="15"/>
    <x v="1"/>
    <x v="1"/>
    <n v="2.59"/>
    <n v="1780"/>
    <s v="None"/>
    <n v="10.8"/>
    <n v="2.1100000000000001E-2"/>
    <n v="1.99"/>
    <m/>
    <m/>
    <m/>
    <m/>
    <m/>
    <m/>
    <m/>
    <m/>
    <m/>
    <s v="DEER:Res:HVAC_Eff_AC"/>
    <s v="Annual"/>
    <n v="20"/>
    <m/>
  </r>
  <r>
    <x v="1"/>
    <x v="0"/>
    <s v="D20v0"/>
    <n v="43775.668586539352"/>
    <x v="4"/>
    <x v="3"/>
    <x v="0"/>
    <x v="15"/>
    <x v="2"/>
    <x v="1"/>
    <n v="2.59"/>
    <n v="1780"/>
    <s v="None"/>
    <n v="24.8"/>
    <n v="2.23E-2"/>
    <n v="0"/>
    <m/>
    <m/>
    <m/>
    <m/>
    <m/>
    <m/>
    <m/>
    <m/>
    <m/>
    <s v="DEER:Res:HVAC_Eff_AC"/>
    <s v="Annual"/>
    <n v="20"/>
    <m/>
  </r>
  <r>
    <x v="1"/>
    <x v="0"/>
    <s v="D20v0"/>
    <n v="43775.668586539352"/>
    <x v="4"/>
    <x v="3"/>
    <x v="0"/>
    <x v="15"/>
    <x v="3"/>
    <x v="1"/>
    <n v="2.59"/>
    <n v="1780"/>
    <s v="None"/>
    <n v="1.31"/>
    <n v="0"/>
    <n v="1.95"/>
    <m/>
    <m/>
    <m/>
    <m/>
    <m/>
    <m/>
    <m/>
    <m/>
    <m/>
    <s v="DEER:Res:HVAC_Eff_AC"/>
    <s v="Annual"/>
    <n v="20"/>
    <m/>
  </r>
  <r>
    <x v="0"/>
    <x v="0"/>
    <s v="D20v0"/>
    <n v="43775.668586539352"/>
    <x v="4"/>
    <x v="0"/>
    <x v="1"/>
    <x v="15"/>
    <x v="1"/>
    <x v="1"/>
    <n v="3.5"/>
    <n v="1240"/>
    <s v="None"/>
    <n v="171"/>
    <n v="3.4799999999999998E-2"/>
    <n v="2.2200000000000002"/>
    <m/>
    <m/>
    <m/>
    <m/>
    <m/>
    <m/>
    <m/>
    <m/>
    <m/>
    <s v="DEER:Res:HVAC_Eff_AC"/>
    <s v="Annual"/>
    <n v="20"/>
    <m/>
  </r>
  <r>
    <x v="0"/>
    <x v="0"/>
    <s v="D20v0"/>
    <n v="43775.668586539352"/>
    <x v="4"/>
    <x v="0"/>
    <x v="1"/>
    <x v="15"/>
    <x v="2"/>
    <x v="1"/>
    <n v="3.5"/>
    <n v="1240"/>
    <s v="None"/>
    <n v="189"/>
    <n v="4.0599999999999997E-2"/>
    <n v="0"/>
    <m/>
    <m/>
    <m/>
    <m/>
    <m/>
    <m/>
    <m/>
    <m/>
    <m/>
    <s v="DEER:Res:HVAC_Eff_AC"/>
    <s v="Annual"/>
    <n v="20"/>
    <m/>
  </r>
  <r>
    <x v="0"/>
    <x v="0"/>
    <s v="D20v0"/>
    <n v="43775.668586539352"/>
    <x v="4"/>
    <x v="0"/>
    <x v="1"/>
    <x v="15"/>
    <x v="3"/>
    <x v="1"/>
    <n v="3.5"/>
    <n v="1240"/>
    <s v="None"/>
    <n v="1.29"/>
    <n v="0"/>
    <n v="2.02"/>
    <m/>
    <m/>
    <m/>
    <m/>
    <m/>
    <m/>
    <m/>
    <m/>
    <m/>
    <s v="DEER:Res:HVAC_Eff_AC"/>
    <s v="Annual"/>
    <n v="20"/>
    <m/>
  </r>
  <r>
    <x v="0"/>
    <x v="0"/>
    <s v="D20v0"/>
    <n v="43775.668586539352"/>
    <x v="4"/>
    <x v="1"/>
    <x v="1"/>
    <x v="15"/>
    <x v="1"/>
    <x v="1"/>
    <n v="1.1100000000000001"/>
    <n v="1210"/>
    <s v="None"/>
    <n v="7.91"/>
    <n v="8.5500000000000003E-3"/>
    <n v="0.77600000000000002"/>
    <m/>
    <m/>
    <m/>
    <m/>
    <m/>
    <m/>
    <m/>
    <m/>
    <m/>
    <s v="DEER:Res:HVAC_Eff_AC"/>
    <s v="Annual"/>
    <n v="20"/>
    <m/>
  </r>
  <r>
    <x v="0"/>
    <x v="0"/>
    <s v="D20v0"/>
    <n v="43775.668586539352"/>
    <x v="4"/>
    <x v="1"/>
    <x v="1"/>
    <x v="15"/>
    <x v="2"/>
    <x v="1"/>
    <n v="1.1100000000000001"/>
    <n v="1210"/>
    <s v="None"/>
    <n v="13.7"/>
    <n v="8.9499999999999996E-3"/>
    <n v="0"/>
    <m/>
    <m/>
    <m/>
    <m/>
    <m/>
    <m/>
    <m/>
    <m/>
    <m/>
    <s v="DEER:Res:HVAC_Eff_AC"/>
    <s v="Annual"/>
    <n v="20"/>
    <m/>
  </r>
  <r>
    <x v="0"/>
    <x v="0"/>
    <s v="D20v0"/>
    <n v="43775.668586539352"/>
    <x v="4"/>
    <x v="1"/>
    <x v="1"/>
    <x v="15"/>
    <x v="3"/>
    <x v="1"/>
    <n v="1.1100000000000001"/>
    <n v="1210"/>
    <s v="None"/>
    <n v="0.68500000000000005"/>
    <n v="0"/>
    <n v="0.748"/>
    <m/>
    <m/>
    <m/>
    <m/>
    <m/>
    <m/>
    <m/>
    <m/>
    <m/>
    <s v="DEER:Res:HVAC_Eff_AC"/>
    <s v="Annual"/>
    <n v="20"/>
    <m/>
  </r>
  <r>
    <x v="0"/>
    <x v="0"/>
    <s v="D20v0"/>
    <n v="43775.668586539352"/>
    <x v="4"/>
    <x v="2"/>
    <x v="1"/>
    <x v="15"/>
    <x v="1"/>
    <x v="1"/>
    <n v="2.5"/>
    <n v="1970"/>
    <s v="None"/>
    <n v="27.4"/>
    <n v="3.6999999999999998E-2"/>
    <n v="2.29"/>
    <m/>
    <m/>
    <m/>
    <m/>
    <m/>
    <m/>
    <m/>
    <m/>
    <m/>
    <s v="DEER:Res:HVAC_Eff_AC"/>
    <s v="Annual"/>
    <n v="20"/>
    <m/>
  </r>
  <r>
    <x v="0"/>
    <x v="0"/>
    <s v="D20v0"/>
    <n v="43775.668586539352"/>
    <x v="4"/>
    <x v="2"/>
    <x v="1"/>
    <x v="15"/>
    <x v="2"/>
    <x v="1"/>
    <n v="2.5"/>
    <n v="1970"/>
    <s v="None"/>
    <n v="43.4"/>
    <n v="3.7999999999999999E-2"/>
    <n v="0"/>
    <m/>
    <m/>
    <m/>
    <m/>
    <m/>
    <m/>
    <m/>
    <m/>
    <m/>
    <s v="DEER:Res:HVAC_Eff_AC"/>
    <s v="Annual"/>
    <n v="20"/>
    <m/>
  </r>
  <r>
    <x v="0"/>
    <x v="0"/>
    <s v="D20v0"/>
    <n v="43775.668586539352"/>
    <x v="4"/>
    <x v="2"/>
    <x v="1"/>
    <x v="15"/>
    <x v="3"/>
    <x v="1"/>
    <n v="2.5"/>
    <n v="1970"/>
    <s v="None"/>
    <n v="1.5"/>
    <n v="0"/>
    <n v="2.2400000000000002"/>
    <m/>
    <m/>
    <m/>
    <m/>
    <m/>
    <m/>
    <m/>
    <m/>
    <m/>
    <s v="DEER:Res:HVAC_Eff_AC"/>
    <s v="Annual"/>
    <n v="20"/>
    <m/>
  </r>
  <r>
    <x v="0"/>
    <x v="0"/>
    <s v="D20v0"/>
    <n v="43775.668586539352"/>
    <x v="4"/>
    <x v="3"/>
    <x v="1"/>
    <x v="15"/>
    <x v="1"/>
    <x v="1"/>
    <n v="3.21"/>
    <n v="2390"/>
    <s v="None"/>
    <n v="29.6"/>
    <n v="5.1499999999999997E-2"/>
    <n v="3.05"/>
    <m/>
    <m/>
    <m/>
    <m/>
    <m/>
    <m/>
    <m/>
    <m/>
    <m/>
    <s v="DEER:Res:HVAC_Eff_AC"/>
    <s v="Annual"/>
    <n v="20"/>
    <m/>
  </r>
  <r>
    <x v="0"/>
    <x v="0"/>
    <s v="D20v0"/>
    <n v="43775.668586539352"/>
    <x v="4"/>
    <x v="3"/>
    <x v="1"/>
    <x v="15"/>
    <x v="2"/>
    <x v="1"/>
    <n v="3.21"/>
    <n v="2390"/>
    <s v="None"/>
    <n v="50.5"/>
    <n v="5.2900000000000003E-2"/>
    <n v="0"/>
    <m/>
    <m/>
    <m/>
    <m/>
    <m/>
    <m/>
    <m/>
    <m/>
    <m/>
    <s v="DEER:Res:HVAC_Eff_AC"/>
    <s v="Annual"/>
    <n v="20"/>
    <m/>
  </r>
  <r>
    <x v="0"/>
    <x v="0"/>
    <s v="D20v0"/>
    <n v="43775.668586539352"/>
    <x v="4"/>
    <x v="3"/>
    <x v="1"/>
    <x v="15"/>
    <x v="3"/>
    <x v="1"/>
    <n v="3.21"/>
    <n v="2390"/>
    <s v="None"/>
    <n v="1.88"/>
    <n v="0"/>
    <n v="2.99"/>
    <m/>
    <m/>
    <m/>
    <m/>
    <m/>
    <m/>
    <m/>
    <m/>
    <m/>
    <s v="DEER:Res:HVAC_Eff_AC"/>
    <s v="Annual"/>
    <n v="20"/>
    <m/>
  </r>
  <r>
    <x v="1"/>
    <x v="0"/>
    <s v="D20v0"/>
    <n v="43775.668586539352"/>
    <x v="4"/>
    <x v="0"/>
    <x v="1"/>
    <x v="15"/>
    <x v="1"/>
    <x v="1"/>
    <n v="3.5"/>
    <n v="1240"/>
    <s v="None"/>
    <n v="123"/>
    <n v="1.6500000000000001E-2"/>
    <n v="1.01"/>
    <m/>
    <m/>
    <m/>
    <m/>
    <m/>
    <m/>
    <m/>
    <m/>
    <m/>
    <s v="DEER:Res:HVAC_Eff_AC"/>
    <s v="Annual"/>
    <n v="20"/>
    <m/>
  </r>
  <r>
    <x v="1"/>
    <x v="0"/>
    <s v="D20v0"/>
    <n v="43775.668586539352"/>
    <x v="4"/>
    <x v="0"/>
    <x v="1"/>
    <x v="15"/>
    <x v="2"/>
    <x v="1"/>
    <n v="3.5"/>
    <n v="1240"/>
    <s v="None"/>
    <n v="131"/>
    <n v="1.9300000000000001E-2"/>
    <n v="0"/>
    <m/>
    <m/>
    <m/>
    <m/>
    <m/>
    <m/>
    <m/>
    <m/>
    <m/>
    <s v="DEER:Res:HVAC_Eff_AC"/>
    <s v="Annual"/>
    <n v="20"/>
    <m/>
  </r>
  <r>
    <x v="1"/>
    <x v="0"/>
    <s v="D20v0"/>
    <n v="43775.668586539352"/>
    <x v="4"/>
    <x v="0"/>
    <x v="1"/>
    <x v="15"/>
    <x v="3"/>
    <x v="1"/>
    <n v="3.5"/>
    <n v="1240"/>
    <s v="None"/>
    <n v="0.59299999999999997"/>
    <n v="0"/>
    <n v="0.92900000000000005"/>
    <m/>
    <m/>
    <m/>
    <m/>
    <m/>
    <m/>
    <m/>
    <m/>
    <m/>
    <s v="DEER:Res:HVAC_Eff_AC"/>
    <s v="Annual"/>
    <n v="20"/>
    <m/>
  </r>
  <r>
    <x v="1"/>
    <x v="0"/>
    <s v="D20v0"/>
    <n v="43775.668586539352"/>
    <x v="4"/>
    <x v="1"/>
    <x v="1"/>
    <x v="15"/>
    <x v="1"/>
    <x v="1"/>
    <n v="1.1100000000000001"/>
    <n v="1210"/>
    <s v="None"/>
    <n v="3.5"/>
    <n v="3.7599999999999999E-3"/>
    <n v="0.32900000000000001"/>
    <m/>
    <m/>
    <m/>
    <m/>
    <m/>
    <m/>
    <m/>
    <m/>
    <m/>
    <s v="DEER:Res:HVAC_Eff_AC"/>
    <s v="Annual"/>
    <n v="20"/>
    <m/>
  </r>
  <r>
    <x v="1"/>
    <x v="0"/>
    <s v="D20v0"/>
    <n v="43775.668586539352"/>
    <x v="4"/>
    <x v="1"/>
    <x v="1"/>
    <x v="15"/>
    <x v="2"/>
    <x v="1"/>
    <n v="1.1100000000000001"/>
    <n v="1210"/>
    <s v="None"/>
    <n v="5.92"/>
    <n v="3.98E-3"/>
    <n v="0"/>
    <m/>
    <m/>
    <m/>
    <m/>
    <m/>
    <m/>
    <m/>
    <m/>
    <m/>
    <s v="DEER:Res:HVAC_Eff_AC"/>
    <s v="Annual"/>
    <n v="20"/>
    <m/>
  </r>
  <r>
    <x v="1"/>
    <x v="0"/>
    <s v="D20v0"/>
    <n v="43775.668586539352"/>
    <x v="4"/>
    <x v="1"/>
    <x v="1"/>
    <x v="15"/>
    <x v="3"/>
    <x v="1"/>
    <n v="1.1100000000000001"/>
    <n v="1210"/>
    <s v="None"/>
    <n v="0.29099999999999998"/>
    <n v="0"/>
    <n v="0.317"/>
    <m/>
    <m/>
    <m/>
    <m/>
    <m/>
    <m/>
    <m/>
    <m/>
    <m/>
    <s v="DEER:Res:HVAC_Eff_AC"/>
    <s v="Annual"/>
    <n v="20"/>
    <m/>
  </r>
  <r>
    <x v="1"/>
    <x v="0"/>
    <s v="D20v0"/>
    <n v="43775.668586539352"/>
    <x v="4"/>
    <x v="2"/>
    <x v="1"/>
    <x v="15"/>
    <x v="1"/>
    <x v="1"/>
    <n v="2.5"/>
    <n v="1970"/>
    <s v="None"/>
    <n v="13.3"/>
    <n v="1.6E-2"/>
    <n v="0.94"/>
    <m/>
    <m/>
    <m/>
    <m/>
    <m/>
    <m/>
    <m/>
    <m/>
    <m/>
    <s v="DEER:Res:HVAC_Eff_AC"/>
    <s v="Annual"/>
    <n v="20"/>
    <m/>
  </r>
  <r>
    <x v="1"/>
    <x v="0"/>
    <s v="D20v0"/>
    <n v="43775.668586539352"/>
    <x v="4"/>
    <x v="2"/>
    <x v="1"/>
    <x v="15"/>
    <x v="2"/>
    <x v="1"/>
    <n v="2.5"/>
    <n v="1970"/>
    <s v="None"/>
    <n v="19.8"/>
    <n v="1.7000000000000001E-2"/>
    <n v="0"/>
    <m/>
    <m/>
    <m/>
    <m/>
    <m/>
    <m/>
    <m/>
    <m/>
    <m/>
    <s v="DEER:Res:HVAC_Eff_AC"/>
    <s v="Annual"/>
    <n v="20"/>
    <m/>
  </r>
  <r>
    <x v="1"/>
    <x v="0"/>
    <s v="D20v0"/>
    <n v="43775.668586539352"/>
    <x v="4"/>
    <x v="2"/>
    <x v="1"/>
    <x v="15"/>
    <x v="3"/>
    <x v="1"/>
    <n v="2.5"/>
    <n v="1970"/>
    <s v="None"/>
    <n v="0.6"/>
    <n v="0"/>
    <n v="0.92"/>
    <m/>
    <m/>
    <m/>
    <m/>
    <m/>
    <m/>
    <m/>
    <m/>
    <m/>
    <s v="DEER:Res:HVAC_Eff_AC"/>
    <s v="Annual"/>
    <n v="20"/>
    <m/>
  </r>
  <r>
    <x v="1"/>
    <x v="0"/>
    <s v="D20v0"/>
    <n v="43775.668586539352"/>
    <x v="4"/>
    <x v="3"/>
    <x v="1"/>
    <x v="15"/>
    <x v="1"/>
    <x v="1"/>
    <n v="3.21"/>
    <n v="2390"/>
    <s v="None"/>
    <n v="12.4"/>
    <n v="2.1999999999999999E-2"/>
    <n v="1.25"/>
    <m/>
    <m/>
    <m/>
    <m/>
    <m/>
    <m/>
    <m/>
    <m/>
    <m/>
    <s v="DEER:Res:HVAC_Eff_AC"/>
    <s v="Annual"/>
    <n v="20"/>
    <m/>
  </r>
  <r>
    <x v="1"/>
    <x v="0"/>
    <s v="D20v0"/>
    <n v="43775.668586539352"/>
    <x v="4"/>
    <x v="3"/>
    <x v="1"/>
    <x v="15"/>
    <x v="2"/>
    <x v="1"/>
    <n v="3.21"/>
    <n v="2390"/>
    <s v="None"/>
    <n v="20.8"/>
    <n v="2.2800000000000001E-2"/>
    <n v="0"/>
    <m/>
    <m/>
    <m/>
    <m/>
    <m/>
    <m/>
    <m/>
    <m/>
    <m/>
    <s v="DEER:Res:HVAC_Eff_AC"/>
    <s v="Annual"/>
    <n v="20"/>
    <m/>
  </r>
  <r>
    <x v="1"/>
    <x v="0"/>
    <s v="D20v0"/>
    <n v="43775.668586539352"/>
    <x v="4"/>
    <x v="3"/>
    <x v="1"/>
    <x v="15"/>
    <x v="3"/>
    <x v="1"/>
    <n v="3.21"/>
    <n v="2390"/>
    <s v="None"/>
    <n v="0.76700000000000002"/>
    <n v="0"/>
    <n v="1.22"/>
    <m/>
    <m/>
    <m/>
    <m/>
    <m/>
    <m/>
    <m/>
    <m/>
    <m/>
    <s v="DEER:Res:HVAC_Eff_AC"/>
    <s v="Annual"/>
    <n v="20"/>
    <m/>
  </r>
  <r>
    <x v="0"/>
    <x v="0"/>
    <s v="D20v0"/>
    <n v="43775.66924466435"/>
    <x v="4"/>
    <x v="0"/>
    <x v="0"/>
    <x v="9"/>
    <x v="1"/>
    <x v="1"/>
    <n v="3.5"/>
    <n v="1220"/>
    <s v="None"/>
    <n v="72.3"/>
    <n v="8.8800000000000004E-2"/>
    <n v="3.86"/>
    <m/>
    <m/>
    <m/>
    <m/>
    <m/>
    <m/>
    <m/>
    <m/>
    <m/>
    <s v="DEER:Res:HVAC_Eff_AC"/>
    <s v="Annual"/>
    <n v="20"/>
    <m/>
  </r>
  <r>
    <x v="0"/>
    <x v="0"/>
    <s v="D20v0"/>
    <n v="43775.66924466435"/>
    <x v="4"/>
    <x v="0"/>
    <x v="0"/>
    <x v="9"/>
    <x v="2"/>
    <x v="1"/>
    <n v="3.5"/>
    <n v="1220"/>
    <s v="None"/>
    <n v="109"/>
    <n v="9.6199999999999994E-2"/>
    <n v="0"/>
    <m/>
    <m/>
    <m/>
    <m/>
    <m/>
    <m/>
    <m/>
    <m/>
    <m/>
    <s v="DEER:Res:HVAC_Eff_AC"/>
    <s v="Annual"/>
    <n v="20"/>
    <m/>
  </r>
  <r>
    <x v="0"/>
    <x v="0"/>
    <s v="D20v0"/>
    <n v="43775.66924466435"/>
    <x v="4"/>
    <x v="0"/>
    <x v="0"/>
    <x v="9"/>
    <x v="3"/>
    <x v="1"/>
    <n v="3.5"/>
    <n v="1220"/>
    <s v="None"/>
    <n v="2.17"/>
    <n v="0"/>
    <n v="3.51"/>
    <m/>
    <m/>
    <m/>
    <m/>
    <m/>
    <m/>
    <m/>
    <m/>
    <m/>
    <s v="DEER:Res:HVAC_Eff_AC"/>
    <s v="Annual"/>
    <n v="20"/>
    <m/>
  </r>
  <r>
    <x v="0"/>
    <x v="0"/>
    <s v="D20v0"/>
    <n v="44091.745425567133"/>
    <x v="4"/>
    <x v="0"/>
    <x v="0"/>
    <x v="9"/>
    <x v="0"/>
    <x v="1"/>
    <n v="3.5"/>
    <n v="1220"/>
    <s v="None"/>
    <n v="53.4"/>
    <n v="6.1499999999999999E-2"/>
    <n v="3.42"/>
    <m/>
    <m/>
    <m/>
    <m/>
    <m/>
    <m/>
    <m/>
    <m/>
    <m/>
    <s v="DEER:Res:HVAC_Eff_AC"/>
    <s v="Annual"/>
    <n v="20"/>
    <m/>
  </r>
  <r>
    <x v="1"/>
    <x v="0"/>
    <s v="D20v0"/>
    <n v="43775.66924466435"/>
    <x v="4"/>
    <x v="1"/>
    <x v="0"/>
    <x v="9"/>
    <x v="1"/>
    <x v="1"/>
    <n v="1.47"/>
    <n v="1130"/>
    <s v="None"/>
    <n v="4.83"/>
    <n v="5.5500000000000002E-3"/>
    <n v="0.52600000000000002"/>
    <m/>
    <m/>
    <m/>
    <m/>
    <m/>
    <m/>
    <m/>
    <m/>
    <m/>
    <s v="DEER:Res:HVAC_Eff_AC"/>
    <s v="Annual"/>
    <n v="20"/>
    <m/>
  </r>
  <r>
    <x v="1"/>
    <x v="0"/>
    <s v="D20v0"/>
    <n v="43775.66924466435"/>
    <x v="4"/>
    <x v="1"/>
    <x v="0"/>
    <x v="9"/>
    <x v="2"/>
    <x v="1"/>
    <n v="1.47"/>
    <n v="1130"/>
    <s v="None"/>
    <n v="9.16"/>
    <n v="5.5500000000000002E-3"/>
    <n v="0"/>
    <m/>
    <m/>
    <m/>
    <m/>
    <m/>
    <m/>
    <m/>
    <m/>
    <m/>
    <s v="DEER:Res:HVAC_Eff_AC"/>
    <s v="Annual"/>
    <n v="20"/>
    <m/>
  </r>
  <r>
    <x v="1"/>
    <x v="0"/>
    <s v="D20v0"/>
    <n v="43775.66924466435"/>
    <x v="4"/>
    <x v="1"/>
    <x v="0"/>
    <x v="9"/>
    <x v="3"/>
    <x v="1"/>
    <n v="1.47"/>
    <n v="1130"/>
    <s v="None"/>
    <n v="0.41099999999999998"/>
    <n v="0"/>
    <n v="0.504"/>
    <m/>
    <m/>
    <m/>
    <m/>
    <m/>
    <m/>
    <m/>
    <m/>
    <m/>
    <s v="DEER:Res:HVAC_Eff_AC"/>
    <s v="Annual"/>
    <n v="20"/>
    <m/>
  </r>
  <r>
    <x v="1"/>
    <x v="0"/>
    <s v="D20v0"/>
    <n v="44091.745425567133"/>
    <x v="4"/>
    <x v="1"/>
    <x v="0"/>
    <x v="9"/>
    <x v="0"/>
    <x v="1"/>
    <n v="1.47"/>
    <n v="1130"/>
    <s v="None"/>
    <n v="2.76"/>
    <n v="2.63E-3"/>
    <n v="0.48299999999999998"/>
    <m/>
    <m/>
    <m/>
    <m/>
    <m/>
    <m/>
    <m/>
    <m/>
    <m/>
    <s v="DEER:Res:HVAC_Eff_AC"/>
    <s v="Annual"/>
    <n v="20"/>
    <m/>
  </r>
  <r>
    <x v="1"/>
    <x v="0"/>
    <s v="D20v0"/>
    <n v="43775.66924466435"/>
    <x v="4"/>
    <x v="2"/>
    <x v="0"/>
    <x v="9"/>
    <x v="1"/>
    <x v="1"/>
    <n v="2.5"/>
    <n v="1450"/>
    <s v="None"/>
    <n v="11"/>
    <n v="1.6E-2"/>
    <n v="1.25"/>
    <m/>
    <m/>
    <m/>
    <m/>
    <m/>
    <m/>
    <m/>
    <m/>
    <m/>
    <s v="DEER:Res:HVAC_Eff_AC"/>
    <s v="Annual"/>
    <n v="20"/>
    <m/>
  </r>
  <r>
    <x v="1"/>
    <x v="0"/>
    <s v="D20v0"/>
    <n v="43775.66924466435"/>
    <x v="4"/>
    <x v="2"/>
    <x v="0"/>
    <x v="9"/>
    <x v="2"/>
    <x v="1"/>
    <n v="2.5"/>
    <n v="1450"/>
    <s v="None"/>
    <n v="21"/>
    <n v="1.7000000000000001E-2"/>
    <n v="0"/>
    <m/>
    <m/>
    <m/>
    <m/>
    <m/>
    <m/>
    <m/>
    <m/>
    <m/>
    <s v="DEER:Res:HVAC_Eff_AC"/>
    <s v="Annual"/>
    <n v="20"/>
    <m/>
  </r>
  <r>
    <x v="1"/>
    <x v="0"/>
    <s v="D20v0"/>
    <n v="43775.66924466435"/>
    <x v="4"/>
    <x v="2"/>
    <x v="0"/>
    <x v="9"/>
    <x v="3"/>
    <x v="1"/>
    <n v="2.5"/>
    <n v="1450"/>
    <s v="None"/>
    <n v="0.8"/>
    <n v="0"/>
    <n v="1.22"/>
    <m/>
    <m/>
    <m/>
    <m/>
    <m/>
    <m/>
    <m/>
    <m/>
    <m/>
    <s v="DEER:Res:HVAC_Eff_AC"/>
    <s v="Annual"/>
    <n v="20"/>
    <m/>
  </r>
  <r>
    <x v="1"/>
    <x v="0"/>
    <s v="D20v0"/>
    <n v="43775.66924466435"/>
    <x v="4"/>
    <x v="3"/>
    <x v="0"/>
    <x v="9"/>
    <x v="1"/>
    <x v="1"/>
    <n v="3.07"/>
    <n v="1620"/>
    <s v="None"/>
    <n v="14.2"/>
    <n v="2.1000000000000001E-2"/>
    <n v="1.62"/>
    <m/>
    <m/>
    <m/>
    <m/>
    <m/>
    <m/>
    <m/>
    <m/>
    <m/>
    <s v="DEER:Res:HVAC_Eff_AC"/>
    <s v="Annual"/>
    <n v="20"/>
    <m/>
  </r>
  <r>
    <x v="1"/>
    <x v="0"/>
    <s v="D20v0"/>
    <n v="43775.66924466435"/>
    <x v="4"/>
    <x v="3"/>
    <x v="0"/>
    <x v="9"/>
    <x v="2"/>
    <x v="1"/>
    <n v="3.07"/>
    <n v="1620"/>
    <s v="None"/>
    <n v="27.1"/>
    <n v="2.23E-2"/>
    <n v="0"/>
    <m/>
    <m/>
    <m/>
    <m/>
    <m/>
    <m/>
    <m/>
    <m/>
    <m/>
    <s v="DEER:Res:HVAC_Eff_AC"/>
    <s v="Annual"/>
    <n v="20"/>
    <m/>
  </r>
  <r>
    <x v="1"/>
    <x v="0"/>
    <s v="D20v0"/>
    <n v="43775.66924466435"/>
    <x v="4"/>
    <x v="3"/>
    <x v="0"/>
    <x v="9"/>
    <x v="3"/>
    <x v="1"/>
    <n v="3.07"/>
    <n v="1620"/>
    <s v="None"/>
    <n v="1.03"/>
    <n v="0"/>
    <n v="1.6"/>
    <m/>
    <m/>
    <m/>
    <m/>
    <m/>
    <m/>
    <m/>
    <m/>
    <m/>
    <s v="DEER:Res:HVAC_Eff_AC"/>
    <s v="Annual"/>
    <n v="20"/>
    <m/>
  </r>
  <r>
    <x v="0"/>
    <x v="0"/>
    <s v="D20v0"/>
    <n v="43775.66924466435"/>
    <x v="4"/>
    <x v="1"/>
    <x v="0"/>
    <x v="9"/>
    <x v="1"/>
    <x v="1"/>
    <n v="1.47"/>
    <n v="1130"/>
    <s v="None"/>
    <n v="11.2"/>
    <n v="1.2699999999999999E-2"/>
    <n v="1.23"/>
    <m/>
    <m/>
    <m/>
    <m/>
    <m/>
    <m/>
    <m/>
    <m/>
    <m/>
    <s v="DEER:Res:HVAC_Eff_AC"/>
    <s v="Annual"/>
    <n v="20"/>
    <m/>
  </r>
  <r>
    <x v="0"/>
    <x v="0"/>
    <s v="D20v0"/>
    <n v="43775.66924466435"/>
    <x v="4"/>
    <x v="1"/>
    <x v="0"/>
    <x v="9"/>
    <x v="2"/>
    <x v="1"/>
    <n v="1.47"/>
    <n v="1130"/>
    <s v="None"/>
    <n v="21.2"/>
    <n v="1.2699999999999999E-2"/>
    <n v="0"/>
    <m/>
    <m/>
    <m/>
    <m/>
    <m/>
    <m/>
    <m/>
    <m/>
    <m/>
    <s v="DEER:Res:HVAC_Eff_AC"/>
    <s v="Annual"/>
    <n v="20"/>
    <m/>
  </r>
  <r>
    <x v="0"/>
    <x v="0"/>
    <s v="D20v0"/>
    <n v="43775.66924466435"/>
    <x v="4"/>
    <x v="1"/>
    <x v="0"/>
    <x v="9"/>
    <x v="3"/>
    <x v="1"/>
    <n v="1.47"/>
    <n v="1130"/>
    <s v="None"/>
    <n v="0.96399999999999997"/>
    <n v="0"/>
    <n v="1.18"/>
    <m/>
    <m/>
    <m/>
    <m/>
    <m/>
    <m/>
    <m/>
    <m/>
    <m/>
    <s v="DEER:Res:HVAC_Eff_AC"/>
    <s v="Annual"/>
    <n v="20"/>
    <m/>
  </r>
  <r>
    <x v="0"/>
    <x v="0"/>
    <s v="D20v0"/>
    <n v="43775.66924466435"/>
    <x v="4"/>
    <x v="2"/>
    <x v="0"/>
    <x v="9"/>
    <x v="1"/>
    <x v="1"/>
    <n v="2.5"/>
    <n v="1450"/>
    <s v="None"/>
    <n v="25.8"/>
    <n v="3.6999999999999998E-2"/>
    <n v="3.03"/>
    <m/>
    <m/>
    <m/>
    <m/>
    <m/>
    <m/>
    <m/>
    <m/>
    <m/>
    <s v="DEER:Res:HVAC_Eff_AC"/>
    <s v="Annual"/>
    <n v="20"/>
    <m/>
  </r>
  <r>
    <x v="0"/>
    <x v="0"/>
    <s v="D20v0"/>
    <n v="43775.66924466435"/>
    <x v="4"/>
    <x v="2"/>
    <x v="0"/>
    <x v="9"/>
    <x v="2"/>
    <x v="1"/>
    <n v="2.5"/>
    <n v="1450"/>
    <s v="None"/>
    <n v="50.1"/>
    <n v="3.9E-2"/>
    <n v="0"/>
    <m/>
    <m/>
    <m/>
    <m/>
    <m/>
    <m/>
    <m/>
    <m/>
    <m/>
    <s v="DEER:Res:HVAC_Eff_AC"/>
    <s v="Annual"/>
    <n v="20"/>
    <m/>
  </r>
  <r>
    <x v="0"/>
    <x v="0"/>
    <s v="D20v0"/>
    <n v="43775.66924466435"/>
    <x v="4"/>
    <x v="2"/>
    <x v="0"/>
    <x v="9"/>
    <x v="3"/>
    <x v="1"/>
    <n v="2.5"/>
    <n v="1450"/>
    <s v="None"/>
    <n v="2"/>
    <n v="0"/>
    <n v="2.97"/>
    <m/>
    <m/>
    <m/>
    <m/>
    <m/>
    <m/>
    <m/>
    <m/>
    <m/>
    <s v="DEER:Res:HVAC_Eff_AC"/>
    <s v="Annual"/>
    <n v="20"/>
    <m/>
  </r>
  <r>
    <x v="0"/>
    <x v="0"/>
    <s v="D20v0"/>
    <n v="43775.66924466435"/>
    <x v="4"/>
    <x v="3"/>
    <x v="0"/>
    <x v="9"/>
    <x v="1"/>
    <x v="1"/>
    <n v="3.07"/>
    <n v="1620"/>
    <s v="None"/>
    <n v="33.200000000000003"/>
    <n v="4.9799999999999997E-2"/>
    <n v="3.98"/>
    <m/>
    <m/>
    <m/>
    <m/>
    <m/>
    <m/>
    <m/>
    <m/>
    <m/>
    <s v="DEER:Res:HVAC_Eff_AC"/>
    <s v="Annual"/>
    <n v="20"/>
    <m/>
  </r>
  <r>
    <x v="0"/>
    <x v="0"/>
    <s v="D20v0"/>
    <n v="43775.66924466435"/>
    <x v="4"/>
    <x v="3"/>
    <x v="0"/>
    <x v="9"/>
    <x v="2"/>
    <x v="1"/>
    <n v="3.07"/>
    <n v="1620"/>
    <s v="None"/>
    <n v="65"/>
    <n v="5.21E-2"/>
    <n v="0"/>
    <m/>
    <m/>
    <m/>
    <m/>
    <m/>
    <m/>
    <m/>
    <m/>
    <m/>
    <s v="DEER:Res:HVAC_Eff_AC"/>
    <s v="Annual"/>
    <n v="20"/>
    <m/>
  </r>
  <r>
    <x v="0"/>
    <x v="0"/>
    <s v="D20v0"/>
    <n v="43775.66924466435"/>
    <x v="4"/>
    <x v="3"/>
    <x v="0"/>
    <x v="9"/>
    <x v="3"/>
    <x v="1"/>
    <n v="3.07"/>
    <n v="1620"/>
    <s v="None"/>
    <n v="2.5299999999999998"/>
    <n v="0"/>
    <n v="3.91"/>
    <m/>
    <m/>
    <m/>
    <m/>
    <m/>
    <m/>
    <m/>
    <m/>
    <m/>
    <s v="DEER:Res:HVAC_Eff_AC"/>
    <s v="Annual"/>
    <n v="20"/>
    <m/>
  </r>
  <r>
    <x v="1"/>
    <x v="0"/>
    <s v="D20v0"/>
    <n v="43775.66924466435"/>
    <x v="4"/>
    <x v="0"/>
    <x v="0"/>
    <x v="9"/>
    <x v="1"/>
    <x v="1"/>
    <n v="3.5"/>
    <n v="1220"/>
    <s v="None"/>
    <n v="33.6"/>
    <n v="4.0800000000000003E-2"/>
    <n v="1.77"/>
    <m/>
    <m/>
    <m/>
    <m/>
    <m/>
    <m/>
    <m/>
    <m/>
    <m/>
    <s v="DEER:Res:HVAC_Eff_AC"/>
    <s v="Annual"/>
    <n v="20"/>
    <m/>
  </r>
  <r>
    <x v="1"/>
    <x v="0"/>
    <s v="D20v0"/>
    <n v="43775.66924466435"/>
    <x v="4"/>
    <x v="0"/>
    <x v="0"/>
    <x v="9"/>
    <x v="2"/>
    <x v="1"/>
    <n v="3.5"/>
    <n v="1220"/>
    <s v="None"/>
    <n v="50.4"/>
    <n v="4.5499999999999999E-2"/>
    <n v="0"/>
    <m/>
    <m/>
    <m/>
    <m/>
    <m/>
    <m/>
    <m/>
    <m/>
    <m/>
    <s v="DEER:Res:HVAC_Eff_AC"/>
    <s v="Annual"/>
    <n v="20"/>
    <m/>
  </r>
  <r>
    <x v="1"/>
    <x v="0"/>
    <s v="D20v0"/>
    <n v="43775.66924466435"/>
    <x v="4"/>
    <x v="0"/>
    <x v="0"/>
    <x v="9"/>
    <x v="3"/>
    <x v="1"/>
    <n v="3.5"/>
    <n v="1220"/>
    <s v="None"/>
    <n v="1"/>
    <n v="0"/>
    <n v="1.61"/>
    <m/>
    <m/>
    <m/>
    <m/>
    <m/>
    <m/>
    <m/>
    <m/>
    <m/>
    <s v="DEER:Res:HVAC_Eff_AC"/>
    <s v="Annual"/>
    <n v="20"/>
    <m/>
  </r>
  <r>
    <x v="0"/>
    <x v="0"/>
    <s v="D20v0"/>
    <n v="43775.66924466435"/>
    <x v="4"/>
    <x v="0"/>
    <x v="1"/>
    <x v="9"/>
    <x v="1"/>
    <x v="1"/>
    <n v="3.5"/>
    <n v="1240"/>
    <s v="None"/>
    <n v="193"/>
    <n v="6.08E-2"/>
    <n v="3.52"/>
    <m/>
    <m/>
    <m/>
    <m/>
    <m/>
    <m/>
    <m/>
    <m/>
    <m/>
    <s v="DEER:Res:HVAC_Eff_AC"/>
    <s v="Annual"/>
    <n v="20"/>
    <m/>
  </r>
  <r>
    <x v="0"/>
    <x v="0"/>
    <s v="D20v0"/>
    <n v="43775.66924466435"/>
    <x v="4"/>
    <x v="0"/>
    <x v="1"/>
    <x v="9"/>
    <x v="2"/>
    <x v="1"/>
    <n v="3.5"/>
    <n v="1240"/>
    <s v="None"/>
    <n v="225"/>
    <n v="6.9000000000000006E-2"/>
    <n v="0"/>
    <m/>
    <m/>
    <m/>
    <m/>
    <m/>
    <m/>
    <m/>
    <m/>
    <m/>
    <s v="DEER:Res:HVAC_Eff_AC"/>
    <s v="Annual"/>
    <n v="20"/>
    <m/>
  </r>
  <r>
    <x v="0"/>
    <x v="0"/>
    <s v="D20v0"/>
    <n v="43775.66924466435"/>
    <x v="4"/>
    <x v="0"/>
    <x v="1"/>
    <x v="9"/>
    <x v="3"/>
    <x v="1"/>
    <n v="3.5"/>
    <n v="1240"/>
    <s v="None"/>
    <n v="2.0299999999999998"/>
    <n v="0"/>
    <n v="3.16"/>
    <m/>
    <m/>
    <m/>
    <m/>
    <m/>
    <m/>
    <m/>
    <m/>
    <m/>
    <s v="DEER:Res:HVAC_Eff_AC"/>
    <s v="Annual"/>
    <n v="20"/>
    <m/>
  </r>
  <r>
    <x v="0"/>
    <x v="0"/>
    <s v="D20v0"/>
    <n v="43775.66924466435"/>
    <x v="4"/>
    <x v="1"/>
    <x v="1"/>
    <x v="9"/>
    <x v="1"/>
    <x v="1"/>
    <n v="1.19"/>
    <n v="1210"/>
    <s v="None"/>
    <n v="10.199999999999999"/>
    <n v="1.01E-2"/>
    <n v="0.78200000000000003"/>
    <m/>
    <m/>
    <m/>
    <m/>
    <m/>
    <m/>
    <m/>
    <m/>
    <m/>
    <s v="DEER:Res:HVAC_Eff_AC"/>
    <s v="Annual"/>
    <n v="20"/>
    <m/>
  </r>
  <r>
    <x v="0"/>
    <x v="0"/>
    <s v="D20v0"/>
    <n v="43775.66924466435"/>
    <x v="4"/>
    <x v="1"/>
    <x v="1"/>
    <x v="9"/>
    <x v="2"/>
    <x v="1"/>
    <n v="1.19"/>
    <n v="1210"/>
    <s v="None"/>
    <n v="16.5"/>
    <n v="1.0500000000000001E-2"/>
    <n v="0"/>
    <m/>
    <m/>
    <m/>
    <m/>
    <m/>
    <m/>
    <m/>
    <m/>
    <m/>
    <s v="DEER:Res:HVAC_Eff_AC"/>
    <s v="Annual"/>
    <n v="20"/>
    <m/>
  </r>
  <r>
    <x v="0"/>
    <x v="0"/>
    <s v="D20v0"/>
    <n v="43775.66924466435"/>
    <x v="4"/>
    <x v="1"/>
    <x v="1"/>
    <x v="9"/>
    <x v="3"/>
    <x v="1"/>
    <n v="1.19"/>
    <n v="1210"/>
    <s v="None"/>
    <n v="0.67500000000000004"/>
    <n v="0"/>
    <n v="0.754"/>
    <m/>
    <m/>
    <m/>
    <m/>
    <m/>
    <m/>
    <m/>
    <m/>
    <m/>
    <s v="DEER:Res:HVAC_Eff_AC"/>
    <s v="Annual"/>
    <n v="20"/>
    <m/>
  </r>
  <r>
    <x v="0"/>
    <x v="0"/>
    <s v="D20v0"/>
    <n v="43775.66924466435"/>
    <x v="4"/>
    <x v="2"/>
    <x v="1"/>
    <x v="9"/>
    <x v="1"/>
    <x v="1"/>
    <n v="2.4"/>
    <n v="1760"/>
    <s v="None"/>
    <n v="30"/>
    <n v="3.4000000000000002E-2"/>
    <n v="1.72"/>
    <m/>
    <m/>
    <m/>
    <m/>
    <m/>
    <m/>
    <m/>
    <m/>
    <m/>
    <s v="DEER:Res:HVAC_Eff_AC"/>
    <s v="Annual"/>
    <n v="20"/>
    <m/>
  </r>
  <r>
    <x v="0"/>
    <x v="0"/>
    <s v="D20v0"/>
    <n v="43775.66924466435"/>
    <x v="4"/>
    <x v="2"/>
    <x v="1"/>
    <x v="9"/>
    <x v="2"/>
    <x v="1"/>
    <n v="2.4"/>
    <n v="1760"/>
    <s v="None"/>
    <n v="44.8"/>
    <n v="3.5000000000000003E-2"/>
    <n v="0"/>
    <m/>
    <m/>
    <m/>
    <m/>
    <m/>
    <m/>
    <m/>
    <m/>
    <m/>
    <s v="DEER:Res:HVAC_Eff_AC"/>
    <s v="Annual"/>
    <n v="20"/>
    <m/>
  </r>
  <r>
    <x v="0"/>
    <x v="0"/>
    <s v="D20v0"/>
    <n v="43775.66924466435"/>
    <x v="4"/>
    <x v="2"/>
    <x v="1"/>
    <x v="9"/>
    <x v="3"/>
    <x v="1"/>
    <n v="2.4"/>
    <n v="1760"/>
    <s v="None"/>
    <n v="1.1000000000000001"/>
    <n v="0"/>
    <n v="1.68"/>
    <m/>
    <m/>
    <m/>
    <m/>
    <m/>
    <m/>
    <m/>
    <m/>
    <m/>
    <s v="DEER:Res:HVAC_Eff_AC"/>
    <s v="Annual"/>
    <n v="20"/>
    <m/>
  </r>
  <r>
    <x v="0"/>
    <x v="0"/>
    <s v="D20v0"/>
    <n v="43775.66924466435"/>
    <x v="4"/>
    <x v="3"/>
    <x v="1"/>
    <x v="9"/>
    <x v="1"/>
    <x v="1"/>
    <n v="3.77"/>
    <n v="2390"/>
    <s v="None"/>
    <n v="49.5"/>
    <n v="5.96E-2"/>
    <n v="2.75"/>
    <m/>
    <m/>
    <m/>
    <m/>
    <m/>
    <m/>
    <m/>
    <m/>
    <m/>
    <s v="DEER:Res:HVAC_Eff_AC"/>
    <s v="Annual"/>
    <n v="20"/>
    <m/>
  </r>
  <r>
    <x v="0"/>
    <x v="0"/>
    <s v="D20v0"/>
    <n v="43775.66924466435"/>
    <x v="4"/>
    <x v="3"/>
    <x v="1"/>
    <x v="9"/>
    <x v="2"/>
    <x v="1"/>
    <n v="3.77"/>
    <n v="2390"/>
    <s v="None"/>
    <n v="73.7"/>
    <n v="6.25E-2"/>
    <n v="0"/>
    <m/>
    <m/>
    <m/>
    <m/>
    <m/>
    <m/>
    <m/>
    <m/>
    <m/>
    <s v="DEER:Res:HVAC_Eff_AC"/>
    <s v="Annual"/>
    <n v="20"/>
    <m/>
  </r>
  <r>
    <x v="0"/>
    <x v="0"/>
    <s v="D20v0"/>
    <n v="43775.66924466435"/>
    <x v="4"/>
    <x v="3"/>
    <x v="1"/>
    <x v="9"/>
    <x v="3"/>
    <x v="1"/>
    <n v="3.77"/>
    <n v="2390"/>
    <s v="None"/>
    <n v="1.67"/>
    <n v="0"/>
    <n v="2.69"/>
    <m/>
    <m/>
    <m/>
    <m/>
    <m/>
    <m/>
    <m/>
    <m/>
    <m/>
    <s v="DEER:Res:HVAC_Eff_AC"/>
    <s v="Annual"/>
    <n v="20"/>
    <m/>
  </r>
  <r>
    <x v="1"/>
    <x v="0"/>
    <s v="D20v0"/>
    <n v="43775.66924466435"/>
    <x v="4"/>
    <x v="0"/>
    <x v="1"/>
    <x v="9"/>
    <x v="1"/>
    <x v="1"/>
    <n v="3.5"/>
    <n v="1240"/>
    <s v="None"/>
    <n v="126"/>
    <n v="2.7900000000000001E-2"/>
    <n v="1.6"/>
    <m/>
    <m/>
    <m/>
    <m/>
    <m/>
    <m/>
    <m/>
    <m/>
    <m/>
    <s v="DEER:Res:HVAC_Eff_AC"/>
    <s v="Annual"/>
    <n v="20"/>
    <m/>
  </r>
  <r>
    <x v="1"/>
    <x v="0"/>
    <s v="D20v0"/>
    <n v="43775.66924466435"/>
    <x v="4"/>
    <x v="0"/>
    <x v="1"/>
    <x v="9"/>
    <x v="2"/>
    <x v="1"/>
    <n v="3.5"/>
    <n v="1240"/>
    <s v="None"/>
    <n v="141"/>
    <n v="3.2199999999999999E-2"/>
    <n v="0"/>
    <m/>
    <m/>
    <m/>
    <m/>
    <m/>
    <m/>
    <m/>
    <m/>
    <m/>
    <s v="DEER:Res:HVAC_Eff_AC"/>
    <s v="Annual"/>
    <n v="20"/>
    <m/>
  </r>
  <r>
    <x v="1"/>
    <x v="0"/>
    <s v="D20v0"/>
    <n v="43775.66924466435"/>
    <x v="4"/>
    <x v="0"/>
    <x v="1"/>
    <x v="9"/>
    <x v="3"/>
    <x v="1"/>
    <n v="3.5"/>
    <n v="1240"/>
    <s v="None"/>
    <n v="0.93500000000000005"/>
    <n v="0"/>
    <n v="1.45"/>
    <m/>
    <m/>
    <m/>
    <m/>
    <m/>
    <m/>
    <m/>
    <m/>
    <m/>
    <s v="DEER:Res:HVAC_Eff_AC"/>
    <s v="Annual"/>
    <n v="20"/>
    <m/>
  </r>
  <r>
    <x v="1"/>
    <x v="0"/>
    <s v="D20v0"/>
    <n v="43775.66924466435"/>
    <x v="4"/>
    <x v="1"/>
    <x v="1"/>
    <x v="9"/>
    <x v="1"/>
    <x v="1"/>
    <n v="1.19"/>
    <n v="1210"/>
    <s v="None"/>
    <n v="4.43"/>
    <n v="4.4299999999999999E-3"/>
    <n v="0.33300000000000002"/>
    <m/>
    <m/>
    <m/>
    <m/>
    <m/>
    <m/>
    <m/>
    <m/>
    <m/>
    <s v="DEER:Res:HVAC_Eff_AC"/>
    <s v="Annual"/>
    <n v="20"/>
    <m/>
  </r>
  <r>
    <x v="1"/>
    <x v="0"/>
    <s v="D20v0"/>
    <n v="43775.66924466435"/>
    <x v="4"/>
    <x v="1"/>
    <x v="1"/>
    <x v="9"/>
    <x v="2"/>
    <x v="1"/>
    <n v="1.19"/>
    <n v="1210"/>
    <s v="None"/>
    <n v="7.16"/>
    <n v="4.47E-3"/>
    <n v="0"/>
    <m/>
    <m/>
    <m/>
    <m/>
    <m/>
    <m/>
    <m/>
    <m/>
    <m/>
    <s v="DEER:Res:HVAC_Eff_AC"/>
    <s v="Annual"/>
    <n v="20"/>
    <m/>
  </r>
  <r>
    <x v="1"/>
    <x v="0"/>
    <s v="D20v0"/>
    <n v="43775.66924466435"/>
    <x v="4"/>
    <x v="1"/>
    <x v="1"/>
    <x v="9"/>
    <x v="3"/>
    <x v="1"/>
    <n v="1.19"/>
    <n v="1210"/>
    <s v="None"/>
    <n v="0.28799999999999998"/>
    <n v="0"/>
    <n v="0.32100000000000001"/>
    <m/>
    <m/>
    <m/>
    <m/>
    <m/>
    <m/>
    <m/>
    <m/>
    <m/>
    <s v="DEER:Res:HVAC_Eff_AC"/>
    <s v="Annual"/>
    <n v="20"/>
    <m/>
  </r>
  <r>
    <x v="1"/>
    <x v="0"/>
    <s v="D20v0"/>
    <n v="43775.66924466435"/>
    <x v="4"/>
    <x v="2"/>
    <x v="1"/>
    <x v="9"/>
    <x v="1"/>
    <x v="1"/>
    <n v="2.4"/>
    <n v="1760"/>
    <s v="None"/>
    <n v="13.1"/>
    <n v="1.4999999999999999E-2"/>
    <n v="0.71"/>
    <m/>
    <m/>
    <m/>
    <m/>
    <m/>
    <m/>
    <m/>
    <m/>
    <m/>
    <s v="DEER:Res:HVAC_Eff_AC"/>
    <s v="Annual"/>
    <n v="20"/>
    <m/>
  </r>
  <r>
    <x v="1"/>
    <x v="0"/>
    <s v="D20v0"/>
    <n v="43775.66924466435"/>
    <x v="4"/>
    <x v="2"/>
    <x v="1"/>
    <x v="9"/>
    <x v="2"/>
    <x v="1"/>
    <n v="2.4"/>
    <n v="1760"/>
    <s v="None"/>
    <n v="19.3"/>
    <n v="1.4999999999999999E-2"/>
    <n v="0"/>
    <m/>
    <m/>
    <m/>
    <m/>
    <m/>
    <m/>
    <m/>
    <m/>
    <m/>
    <s v="DEER:Res:HVAC_Eff_AC"/>
    <s v="Annual"/>
    <n v="20"/>
    <m/>
  </r>
  <r>
    <x v="1"/>
    <x v="0"/>
    <s v="D20v0"/>
    <n v="43775.66924466435"/>
    <x v="4"/>
    <x v="2"/>
    <x v="1"/>
    <x v="9"/>
    <x v="3"/>
    <x v="1"/>
    <n v="2.4"/>
    <n v="1760"/>
    <s v="None"/>
    <n v="0.5"/>
    <n v="0"/>
    <n v="0.69"/>
    <m/>
    <m/>
    <m/>
    <m/>
    <m/>
    <m/>
    <m/>
    <m/>
    <m/>
    <s v="DEER:Res:HVAC_Eff_AC"/>
    <s v="Annual"/>
    <n v="20"/>
    <m/>
  </r>
  <r>
    <x v="1"/>
    <x v="0"/>
    <s v="D20v0"/>
    <n v="43775.66924466435"/>
    <x v="4"/>
    <x v="3"/>
    <x v="1"/>
    <x v="9"/>
    <x v="1"/>
    <x v="1"/>
    <n v="3.77"/>
    <n v="2390"/>
    <s v="None"/>
    <n v="21"/>
    <n v="2.58E-2"/>
    <n v="1.1200000000000001"/>
    <m/>
    <m/>
    <m/>
    <m/>
    <m/>
    <m/>
    <m/>
    <m/>
    <m/>
    <s v="DEER:Res:HVAC_Eff_AC"/>
    <s v="Annual"/>
    <n v="20"/>
    <m/>
  </r>
  <r>
    <x v="1"/>
    <x v="0"/>
    <s v="D20v0"/>
    <n v="43775.66924466435"/>
    <x v="4"/>
    <x v="3"/>
    <x v="1"/>
    <x v="9"/>
    <x v="2"/>
    <x v="1"/>
    <n v="3.77"/>
    <n v="2390"/>
    <s v="None"/>
    <n v="30.8"/>
    <n v="2.7199999999999998E-2"/>
    <n v="0"/>
    <m/>
    <m/>
    <m/>
    <m/>
    <m/>
    <m/>
    <m/>
    <m/>
    <m/>
    <s v="DEER:Res:HVAC_Eff_AC"/>
    <s v="Annual"/>
    <n v="20"/>
    <m/>
  </r>
  <r>
    <x v="1"/>
    <x v="0"/>
    <s v="D20v0"/>
    <n v="43775.66924466435"/>
    <x v="4"/>
    <x v="3"/>
    <x v="1"/>
    <x v="9"/>
    <x v="3"/>
    <x v="1"/>
    <n v="3.77"/>
    <n v="2390"/>
    <s v="None"/>
    <n v="0.67800000000000005"/>
    <n v="0"/>
    <n v="1.1000000000000001"/>
    <m/>
    <m/>
    <m/>
    <m/>
    <m/>
    <m/>
    <m/>
    <m/>
    <m/>
    <s v="DEER:Res:HVAC_Eff_AC"/>
    <s v="Annual"/>
    <n v="20"/>
    <m/>
  </r>
  <r>
    <x v="0"/>
    <x v="0"/>
    <s v="D20v0"/>
    <n v="43775.66996875"/>
    <x v="4"/>
    <x v="0"/>
    <x v="0"/>
    <x v="10"/>
    <x v="1"/>
    <x v="1"/>
    <n v="3.5"/>
    <n v="1220"/>
    <s v="None"/>
    <n v="108"/>
    <n v="0.17599999999999999"/>
    <n v="6.19"/>
    <m/>
    <m/>
    <m/>
    <m/>
    <m/>
    <m/>
    <m/>
    <m/>
    <m/>
    <s v="DEER:Res:HVAC_Eff_AC"/>
    <s v="Annual"/>
    <n v="20"/>
    <m/>
  </r>
  <r>
    <x v="0"/>
    <x v="0"/>
    <s v="D20v0"/>
    <n v="43775.66996875"/>
    <x v="4"/>
    <x v="0"/>
    <x v="0"/>
    <x v="10"/>
    <x v="2"/>
    <x v="1"/>
    <n v="3.5"/>
    <n v="1220"/>
    <s v="None"/>
    <n v="164"/>
    <n v="0.187"/>
    <n v="0"/>
    <m/>
    <m/>
    <m/>
    <m/>
    <m/>
    <m/>
    <m/>
    <m/>
    <m/>
    <s v="DEER:Res:HVAC_Eff_AC"/>
    <s v="Annual"/>
    <n v="20"/>
    <m/>
  </r>
  <r>
    <x v="0"/>
    <x v="0"/>
    <s v="D20v0"/>
    <n v="43775.66996875"/>
    <x v="4"/>
    <x v="0"/>
    <x v="0"/>
    <x v="10"/>
    <x v="3"/>
    <x v="1"/>
    <n v="3.5"/>
    <n v="1220"/>
    <s v="None"/>
    <n v="3.49"/>
    <n v="0"/>
    <n v="5.54"/>
    <m/>
    <m/>
    <m/>
    <m/>
    <m/>
    <m/>
    <m/>
    <m/>
    <m/>
    <s v="DEER:Res:HVAC_Eff_AC"/>
    <s v="Annual"/>
    <n v="20"/>
    <m/>
  </r>
  <r>
    <x v="0"/>
    <x v="0"/>
    <s v="D20v0"/>
    <n v="43775.66996875"/>
    <x v="4"/>
    <x v="1"/>
    <x v="0"/>
    <x v="10"/>
    <x v="1"/>
    <x v="1"/>
    <n v="1.87"/>
    <n v="1260"/>
    <s v="None"/>
    <n v="15.9"/>
    <n v="1.8599999999999998E-2"/>
    <n v="1.54"/>
    <m/>
    <m/>
    <m/>
    <m/>
    <m/>
    <m/>
    <m/>
    <m/>
    <m/>
    <s v="DEER:Res:HVAC_Eff_AC"/>
    <s v="Annual"/>
    <n v="20"/>
    <m/>
  </r>
  <r>
    <x v="0"/>
    <x v="0"/>
    <s v="D20v0"/>
    <n v="43775.66996875"/>
    <x v="4"/>
    <x v="1"/>
    <x v="0"/>
    <x v="10"/>
    <x v="2"/>
    <x v="1"/>
    <n v="1.87"/>
    <n v="1260"/>
    <s v="None"/>
    <n v="28.2"/>
    <n v="1.8700000000000001E-2"/>
    <n v="0"/>
    <m/>
    <m/>
    <m/>
    <m/>
    <m/>
    <m/>
    <m/>
    <m/>
    <m/>
    <s v="DEER:Res:HVAC_Eff_AC"/>
    <s v="Annual"/>
    <n v="20"/>
    <m/>
  </r>
  <r>
    <x v="0"/>
    <x v="0"/>
    <s v="D20v0"/>
    <n v="43775.66996875"/>
    <x v="4"/>
    <x v="1"/>
    <x v="0"/>
    <x v="10"/>
    <x v="3"/>
    <x v="1"/>
    <n v="1.87"/>
    <n v="1260"/>
    <s v="None"/>
    <n v="1.1200000000000001"/>
    <n v="0"/>
    <n v="1.48"/>
    <m/>
    <m/>
    <m/>
    <m/>
    <m/>
    <m/>
    <m/>
    <m/>
    <m/>
    <s v="DEER:Res:HVAC_Eff_AC"/>
    <s v="Annual"/>
    <n v="20"/>
    <m/>
  </r>
  <r>
    <x v="0"/>
    <x v="0"/>
    <s v="D20v0"/>
    <n v="43775.66996875"/>
    <x v="4"/>
    <x v="2"/>
    <x v="0"/>
    <x v="10"/>
    <x v="3"/>
    <x v="1"/>
    <n v="2.7"/>
    <n v="1490"/>
    <s v="None"/>
    <n v="2.2000000000000002"/>
    <n v="0"/>
    <n v="3.42"/>
    <m/>
    <m/>
    <m/>
    <m/>
    <m/>
    <m/>
    <m/>
    <m/>
    <m/>
    <s v="DEER:Res:HVAC_Eff_AC"/>
    <s v="Annual"/>
    <n v="20"/>
    <m/>
  </r>
  <r>
    <x v="1"/>
    <x v="0"/>
    <s v="D20v0"/>
    <n v="43775.66996875"/>
    <x v="4"/>
    <x v="1"/>
    <x v="0"/>
    <x v="10"/>
    <x v="1"/>
    <x v="1"/>
    <n v="1.87"/>
    <n v="1260"/>
    <s v="None"/>
    <n v="6.88"/>
    <n v="8.1899999999999994E-3"/>
    <n v="0.66100000000000003"/>
    <m/>
    <m/>
    <m/>
    <m/>
    <m/>
    <m/>
    <m/>
    <m/>
    <m/>
    <s v="DEER:Res:HVAC_Eff_AC"/>
    <s v="Annual"/>
    <n v="20"/>
    <m/>
  </r>
  <r>
    <x v="1"/>
    <x v="0"/>
    <s v="D20v0"/>
    <n v="43775.66996875"/>
    <x v="4"/>
    <x v="1"/>
    <x v="0"/>
    <x v="10"/>
    <x v="2"/>
    <x v="1"/>
    <n v="1.87"/>
    <n v="1260"/>
    <s v="None"/>
    <n v="12.2"/>
    <n v="8.2199999999999999E-3"/>
    <n v="0"/>
    <m/>
    <m/>
    <m/>
    <m/>
    <m/>
    <m/>
    <m/>
    <m/>
    <m/>
    <s v="DEER:Res:HVAC_Eff_AC"/>
    <s v="Annual"/>
    <n v="20"/>
    <m/>
  </r>
  <r>
    <x v="1"/>
    <x v="0"/>
    <s v="D20v0"/>
    <n v="43775.66996875"/>
    <x v="4"/>
    <x v="1"/>
    <x v="0"/>
    <x v="10"/>
    <x v="3"/>
    <x v="1"/>
    <n v="1.87"/>
    <n v="1260"/>
    <s v="None"/>
    <n v="0.47799999999999998"/>
    <n v="0"/>
    <n v="0.63400000000000001"/>
    <m/>
    <m/>
    <m/>
    <m/>
    <m/>
    <m/>
    <m/>
    <m/>
    <m/>
    <s v="DEER:Res:HVAC_Eff_AC"/>
    <s v="Annual"/>
    <n v="20"/>
    <m/>
  </r>
  <r>
    <x v="1"/>
    <x v="0"/>
    <s v="D20v0"/>
    <n v="43775.66996875"/>
    <x v="4"/>
    <x v="2"/>
    <x v="0"/>
    <x v="10"/>
    <x v="1"/>
    <x v="1"/>
    <n v="2.7"/>
    <n v="1490"/>
    <s v="None"/>
    <n v="15.5"/>
    <n v="2.9000000000000001E-2"/>
    <n v="1.45"/>
    <m/>
    <m/>
    <m/>
    <m/>
    <m/>
    <m/>
    <m/>
    <m/>
    <m/>
    <s v="DEER:Res:HVAC_Eff_AC"/>
    <s v="Annual"/>
    <n v="20"/>
    <m/>
  </r>
  <r>
    <x v="1"/>
    <x v="0"/>
    <s v="D20v0"/>
    <n v="43775.66996875"/>
    <x v="4"/>
    <x v="2"/>
    <x v="0"/>
    <x v="10"/>
    <x v="2"/>
    <x v="1"/>
    <n v="2.7"/>
    <n v="1490"/>
    <s v="None"/>
    <n v="28.8"/>
    <n v="0.03"/>
    <n v="0"/>
    <m/>
    <m/>
    <m/>
    <m/>
    <m/>
    <m/>
    <m/>
    <m/>
    <m/>
    <s v="DEER:Res:HVAC_Eff_AC"/>
    <s v="Annual"/>
    <n v="20"/>
    <m/>
  </r>
  <r>
    <x v="1"/>
    <x v="0"/>
    <s v="D20v0"/>
    <n v="43775.66996875"/>
    <x v="4"/>
    <x v="2"/>
    <x v="0"/>
    <x v="10"/>
    <x v="3"/>
    <x v="1"/>
    <n v="2.7"/>
    <n v="1490"/>
    <s v="None"/>
    <n v="0.9"/>
    <n v="0"/>
    <n v="1.41"/>
    <m/>
    <m/>
    <m/>
    <m/>
    <m/>
    <m/>
    <m/>
    <m/>
    <m/>
    <s v="DEER:Res:HVAC_Eff_AC"/>
    <s v="Annual"/>
    <n v="20"/>
    <m/>
  </r>
  <r>
    <x v="1"/>
    <x v="0"/>
    <s v="D20v0"/>
    <n v="43775.66996875"/>
    <x v="4"/>
    <x v="3"/>
    <x v="0"/>
    <x v="10"/>
    <x v="1"/>
    <x v="1"/>
    <n v="3.49"/>
    <n v="1690"/>
    <s v="None"/>
    <n v="22.7"/>
    <n v="4.6800000000000001E-2"/>
    <n v="2.13"/>
    <m/>
    <m/>
    <m/>
    <m/>
    <m/>
    <m/>
    <m/>
    <m/>
    <m/>
    <s v="DEER:Res:HVAC_Eff_AC"/>
    <s v="Annual"/>
    <n v="20"/>
    <m/>
  </r>
  <r>
    <x v="1"/>
    <x v="0"/>
    <s v="D20v0"/>
    <n v="43775.66996875"/>
    <x v="4"/>
    <x v="3"/>
    <x v="0"/>
    <x v="10"/>
    <x v="2"/>
    <x v="1"/>
    <n v="3.49"/>
    <n v="1690"/>
    <s v="None"/>
    <n v="43"/>
    <n v="4.9299999999999997E-2"/>
    <n v="0"/>
    <m/>
    <m/>
    <m/>
    <m/>
    <m/>
    <m/>
    <m/>
    <m/>
    <m/>
    <s v="DEER:Res:HVAC_Eff_AC"/>
    <s v="Annual"/>
    <n v="20"/>
    <m/>
  </r>
  <r>
    <x v="1"/>
    <x v="0"/>
    <s v="D20v0"/>
    <n v="43775.66996875"/>
    <x v="4"/>
    <x v="3"/>
    <x v="0"/>
    <x v="10"/>
    <x v="3"/>
    <x v="1"/>
    <n v="3.49"/>
    <n v="1690"/>
    <s v="None"/>
    <n v="1.32"/>
    <n v="0"/>
    <n v="2.09"/>
    <m/>
    <m/>
    <m/>
    <m/>
    <m/>
    <m/>
    <m/>
    <m/>
    <m/>
    <s v="DEER:Res:HVAC_Eff_AC"/>
    <s v="Annual"/>
    <n v="20"/>
    <m/>
  </r>
  <r>
    <x v="0"/>
    <x v="0"/>
    <s v="D20v0"/>
    <n v="43775.66996875"/>
    <x v="4"/>
    <x v="2"/>
    <x v="0"/>
    <x v="10"/>
    <x v="1"/>
    <x v="1"/>
    <n v="2.7"/>
    <n v="1490"/>
    <s v="None"/>
    <n v="36.700000000000003"/>
    <n v="6.6000000000000003E-2"/>
    <n v="3.51"/>
    <m/>
    <m/>
    <m/>
    <m/>
    <m/>
    <m/>
    <m/>
    <m/>
    <m/>
    <s v="DEER:Res:HVAC_Eff_AC"/>
    <s v="Annual"/>
    <n v="20"/>
    <m/>
  </r>
  <r>
    <x v="0"/>
    <x v="0"/>
    <s v="D20v0"/>
    <n v="43775.66996875"/>
    <x v="4"/>
    <x v="2"/>
    <x v="0"/>
    <x v="10"/>
    <x v="2"/>
    <x v="1"/>
    <n v="2.7"/>
    <n v="1490"/>
    <s v="None"/>
    <n v="68.599999999999994"/>
    <n v="6.7000000000000004E-2"/>
    <n v="0"/>
    <m/>
    <m/>
    <m/>
    <m/>
    <m/>
    <m/>
    <m/>
    <m/>
    <m/>
    <s v="DEER:Res:HVAC_Eff_AC"/>
    <s v="Annual"/>
    <n v="20"/>
    <m/>
  </r>
  <r>
    <x v="0"/>
    <x v="0"/>
    <s v="D20v0"/>
    <n v="43775.66996875"/>
    <x v="4"/>
    <x v="3"/>
    <x v="0"/>
    <x v="10"/>
    <x v="1"/>
    <x v="1"/>
    <n v="3.49"/>
    <n v="1690"/>
    <s v="None"/>
    <n v="54.2"/>
    <n v="0.106"/>
    <n v="5.23"/>
    <m/>
    <m/>
    <m/>
    <m/>
    <m/>
    <m/>
    <m/>
    <m/>
    <m/>
    <s v="DEER:Res:HVAC_Eff_AC"/>
    <s v="Annual"/>
    <n v="20"/>
    <m/>
  </r>
  <r>
    <x v="0"/>
    <x v="0"/>
    <s v="D20v0"/>
    <n v="43775.66996875"/>
    <x v="4"/>
    <x v="3"/>
    <x v="0"/>
    <x v="10"/>
    <x v="2"/>
    <x v="1"/>
    <n v="3.49"/>
    <n v="1690"/>
    <s v="None"/>
    <n v="103"/>
    <n v="0.109"/>
    <n v="0"/>
    <m/>
    <m/>
    <m/>
    <m/>
    <m/>
    <m/>
    <m/>
    <m/>
    <m/>
    <s v="DEER:Res:HVAC_Eff_AC"/>
    <s v="Annual"/>
    <n v="20"/>
    <m/>
  </r>
  <r>
    <x v="0"/>
    <x v="0"/>
    <s v="D20v0"/>
    <n v="43775.66996875"/>
    <x v="4"/>
    <x v="3"/>
    <x v="0"/>
    <x v="10"/>
    <x v="3"/>
    <x v="1"/>
    <n v="3.49"/>
    <n v="1690"/>
    <s v="None"/>
    <n v="3.23"/>
    <n v="0"/>
    <n v="5.13"/>
    <m/>
    <m/>
    <m/>
    <m/>
    <m/>
    <m/>
    <m/>
    <m/>
    <m/>
    <s v="DEER:Res:HVAC_Eff_AC"/>
    <s v="Annual"/>
    <n v="20"/>
    <m/>
  </r>
  <r>
    <x v="0"/>
    <x v="0"/>
    <s v="D20v0"/>
    <n v="44091.745425567133"/>
    <x v="4"/>
    <x v="3"/>
    <x v="0"/>
    <x v="10"/>
    <x v="0"/>
    <x v="1"/>
    <n v="3.49"/>
    <n v="1690"/>
    <s v="None"/>
    <n v="45.3"/>
    <n v="8.3400000000000002E-2"/>
    <n v="4.99"/>
    <m/>
    <m/>
    <m/>
    <m/>
    <m/>
    <m/>
    <m/>
    <m/>
    <m/>
    <s v="DEER:Res:HVAC_Eff_AC"/>
    <s v="Annual"/>
    <n v="20"/>
    <m/>
  </r>
  <r>
    <x v="1"/>
    <x v="0"/>
    <s v="D20v0"/>
    <n v="43775.66996875"/>
    <x v="4"/>
    <x v="0"/>
    <x v="0"/>
    <x v="10"/>
    <x v="1"/>
    <x v="1"/>
    <n v="3.5"/>
    <n v="1220"/>
    <s v="None"/>
    <n v="50.4"/>
    <n v="8.5400000000000004E-2"/>
    <n v="2.83"/>
    <m/>
    <m/>
    <m/>
    <m/>
    <m/>
    <m/>
    <m/>
    <m/>
    <m/>
    <s v="DEER:Res:HVAC_Eff_AC"/>
    <s v="Annual"/>
    <n v="20"/>
    <m/>
  </r>
  <r>
    <x v="1"/>
    <x v="0"/>
    <s v="D20v0"/>
    <n v="43775.66996875"/>
    <x v="4"/>
    <x v="0"/>
    <x v="0"/>
    <x v="10"/>
    <x v="2"/>
    <x v="1"/>
    <n v="3.5"/>
    <n v="1220"/>
    <s v="None"/>
    <n v="76.2"/>
    <n v="9.4E-2"/>
    <n v="0"/>
    <m/>
    <m/>
    <m/>
    <m/>
    <m/>
    <m/>
    <m/>
    <m/>
    <m/>
    <s v="DEER:Res:HVAC_Eff_AC"/>
    <s v="Annual"/>
    <n v="20"/>
    <m/>
  </r>
  <r>
    <x v="1"/>
    <x v="0"/>
    <s v="D20v0"/>
    <n v="43775.66996875"/>
    <x v="4"/>
    <x v="0"/>
    <x v="0"/>
    <x v="10"/>
    <x v="3"/>
    <x v="1"/>
    <n v="3.5"/>
    <n v="1220"/>
    <s v="None"/>
    <n v="1.6"/>
    <n v="0"/>
    <n v="2.5499999999999998"/>
    <m/>
    <m/>
    <m/>
    <m/>
    <m/>
    <m/>
    <m/>
    <m/>
    <m/>
    <s v="DEER:Res:HVAC_Eff_AC"/>
    <s v="Annual"/>
    <n v="20"/>
    <m/>
  </r>
  <r>
    <x v="0"/>
    <x v="0"/>
    <s v="D20v0"/>
    <n v="43775.66996875"/>
    <x v="4"/>
    <x v="0"/>
    <x v="1"/>
    <x v="10"/>
    <x v="1"/>
    <x v="1"/>
    <n v="3.5"/>
    <n v="1240"/>
    <s v="None"/>
    <n v="180"/>
    <n v="0.111"/>
    <n v="4.6399999999999997"/>
    <m/>
    <m/>
    <m/>
    <m/>
    <m/>
    <m/>
    <m/>
    <m/>
    <m/>
    <s v="DEER:Res:HVAC_Eff_AC"/>
    <s v="Annual"/>
    <n v="20"/>
    <m/>
  </r>
  <r>
    <x v="0"/>
    <x v="0"/>
    <s v="D20v0"/>
    <n v="43775.66996875"/>
    <x v="4"/>
    <x v="0"/>
    <x v="1"/>
    <x v="10"/>
    <x v="2"/>
    <x v="1"/>
    <n v="3.5"/>
    <n v="1240"/>
    <s v="None"/>
    <n v="221"/>
    <n v="0.126"/>
    <n v="0"/>
    <m/>
    <m/>
    <m/>
    <m/>
    <m/>
    <m/>
    <m/>
    <m/>
    <m/>
    <s v="DEER:Res:HVAC_Eff_AC"/>
    <s v="Annual"/>
    <n v="20"/>
    <m/>
  </r>
  <r>
    <x v="0"/>
    <x v="0"/>
    <s v="D20v0"/>
    <n v="43775.66996875"/>
    <x v="4"/>
    <x v="0"/>
    <x v="1"/>
    <x v="10"/>
    <x v="3"/>
    <x v="1"/>
    <n v="3.5"/>
    <n v="1240"/>
    <s v="None"/>
    <n v="2.68"/>
    <n v="0"/>
    <n v="4.1500000000000004"/>
    <m/>
    <m/>
    <m/>
    <m/>
    <m/>
    <m/>
    <m/>
    <m/>
    <m/>
    <s v="DEER:Res:HVAC_Eff_AC"/>
    <s v="Annual"/>
    <n v="20"/>
    <m/>
  </r>
  <r>
    <x v="0"/>
    <x v="0"/>
    <s v="D20v0"/>
    <n v="43775.66996875"/>
    <x v="4"/>
    <x v="1"/>
    <x v="1"/>
    <x v="10"/>
    <x v="1"/>
    <x v="1"/>
    <n v="1"/>
    <n v="1130"/>
    <s v="None"/>
    <n v="12.4"/>
    <n v="1.5100000000000001E-2"/>
    <n v="1.26"/>
    <m/>
    <m/>
    <m/>
    <m/>
    <m/>
    <m/>
    <m/>
    <m/>
    <m/>
    <s v="DEER:Res:HVAC_Eff_AC"/>
    <s v="Annual"/>
    <n v="20"/>
    <m/>
  </r>
  <r>
    <x v="0"/>
    <x v="0"/>
    <s v="D20v0"/>
    <n v="43775.66996875"/>
    <x v="4"/>
    <x v="1"/>
    <x v="1"/>
    <x v="10"/>
    <x v="2"/>
    <x v="1"/>
    <n v="1"/>
    <n v="1130"/>
    <s v="None"/>
    <n v="22.3"/>
    <n v="1.54E-2"/>
    <n v="0"/>
    <m/>
    <m/>
    <m/>
    <m/>
    <m/>
    <m/>
    <m/>
    <m/>
    <m/>
    <s v="DEER:Res:HVAC_Eff_AC"/>
    <s v="Annual"/>
    <n v="20"/>
    <m/>
  </r>
  <r>
    <x v="0"/>
    <x v="0"/>
    <s v="D20v0"/>
    <n v="43775.66996875"/>
    <x v="4"/>
    <x v="1"/>
    <x v="1"/>
    <x v="10"/>
    <x v="3"/>
    <x v="1"/>
    <n v="1"/>
    <n v="1130"/>
    <s v="None"/>
    <n v="1.1599999999999999"/>
    <n v="0"/>
    <n v="1.2"/>
    <m/>
    <m/>
    <m/>
    <m/>
    <m/>
    <m/>
    <m/>
    <m/>
    <m/>
    <s v="DEER:Res:HVAC_Eff_AC"/>
    <s v="Annual"/>
    <n v="20"/>
    <m/>
  </r>
  <r>
    <x v="0"/>
    <x v="0"/>
    <s v="D20v0"/>
    <n v="43775.66996875"/>
    <x v="4"/>
    <x v="2"/>
    <x v="1"/>
    <x v="10"/>
    <x v="1"/>
    <x v="1"/>
    <n v="2.2000000000000002"/>
    <n v="1740"/>
    <s v="None"/>
    <n v="34.6"/>
    <n v="4.9000000000000002E-2"/>
    <n v="3.22"/>
    <m/>
    <m/>
    <m/>
    <m/>
    <m/>
    <m/>
    <m/>
    <m/>
    <m/>
    <s v="DEER:Res:HVAC_Eff_AC"/>
    <s v="Annual"/>
    <n v="20"/>
    <m/>
  </r>
  <r>
    <x v="0"/>
    <x v="0"/>
    <s v="D20v0"/>
    <n v="43775.66996875"/>
    <x v="4"/>
    <x v="2"/>
    <x v="1"/>
    <x v="10"/>
    <x v="2"/>
    <x v="1"/>
    <n v="2.2000000000000002"/>
    <n v="1740"/>
    <s v="None"/>
    <n v="61.2"/>
    <n v="0.05"/>
    <n v="0"/>
    <m/>
    <m/>
    <m/>
    <m/>
    <m/>
    <m/>
    <m/>
    <m/>
    <m/>
    <s v="DEER:Res:HVAC_Eff_AC"/>
    <s v="Annual"/>
    <n v="20"/>
    <m/>
  </r>
  <r>
    <x v="0"/>
    <x v="0"/>
    <s v="D20v0"/>
    <n v="43775.66996875"/>
    <x v="4"/>
    <x v="2"/>
    <x v="1"/>
    <x v="10"/>
    <x v="3"/>
    <x v="1"/>
    <n v="2.2000000000000002"/>
    <n v="1740"/>
    <s v="None"/>
    <n v="2.2000000000000002"/>
    <n v="0"/>
    <n v="3.11"/>
    <m/>
    <m/>
    <m/>
    <m/>
    <m/>
    <m/>
    <m/>
    <m/>
    <m/>
    <s v="DEER:Res:HVAC_Eff_AC"/>
    <s v="Annual"/>
    <n v="20"/>
    <m/>
  </r>
  <r>
    <x v="0"/>
    <x v="0"/>
    <s v="D20v0"/>
    <n v="43775.66996875"/>
    <x v="4"/>
    <x v="3"/>
    <x v="1"/>
    <x v="10"/>
    <x v="1"/>
    <x v="1"/>
    <n v="3.37"/>
    <n v="2420"/>
    <s v="None"/>
    <n v="52.2"/>
    <n v="8.3500000000000005E-2"/>
    <n v="5.29"/>
    <m/>
    <m/>
    <m/>
    <m/>
    <m/>
    <m/>
    <m/>
    <m/>
    <m/>
    <s v="DEER:Res:HVAC_Eff_AC"/>
    <s v="Annual"/>
    <n v="20"/>
    <m/>
  </r>
  <r>
    <x v="0"/>
    <x v="0"/>
    <s v="D20v0"/>
    <n v="43775.66996875"/>
    <x v="4"/>
    <x v="3"/>
    <x v="1"/>
    <x v="10"/>
    <x v="2"/>
    <x v="1"/>
    <n v="3.37"/>
    <n v="2420"/>
    <s v="None"/>
    <n v="96.5"/>
    <n v="8.4400000000000003E-2"/>
    <n v="0"/>
    <m/>
    <m/>
    <m/>
    <m/>
    <m/>
    <m/>
    <m/>
    <m/>
    <m/>
    <s v="DEER:Res:HVAC_Eff_AC"/>
    <s v="Annual"/>
    <n v="20"/>
    <m/>
  </r>
  <r>
    <x v="0"/>
    <x v="0"/>
    <s v="D20v0"/>
    <n v="43775.66996875"/>
    <x v="4"/>
    <x v="3"/>
    <x v="1"/>
    <x v="10"/>
    <x v="3"/>
    <x v="1"/>
    <n v="3.37"/>
    <n v="2420"/>
    <s v="None"/>
    <n v="3.26"/>
    <n v="0"/>
    <n v="5.15"/>
    <m/>
    <m/>
    <m/>
    <m/>
    <m/>
    <m/>
    <m/>
    <m/>
    <m/>
    <s v="DEER:Res:HVAC_Eff_AC"/>
    <s v="Annual"/>
    <n v="20"/>
    <m/>
  </r>
  <r>
    <x v="1"/>
    <x v="0"/>
    <s v="D20v0"/>
    <n v="43775.66996875"/>
    <x v="4"/>
    <x v="0"/>
    <x v="1"/>
    <x v="10"/>
    <x v="1"/>
    <x v="1"/>
    <n v="3.5"/>
    <n v="1240"/>
    <s v="None"/>
    <n v="113"/>
    <n v="5.2400000000000002E-2"/>
    <n v="2.11"/>
    <m/>
    <m/>
    <m/>
    <m/>
    <m/>
    <m/>
    <m/>
    <m/>
    <m/>
    <s v="DEER:Res:HVAC_Eff_AC"/>
    <s v="Annual"/>
    <n v="20"/>
    <m/>
  </r>
  <r>
    <x v="1"/>
    <x v="0"/>
    <s v="D20v0"/>
    <n v="43775.66996875"/>
    <x v="4"/>
    <x v="0"/>
    <x v="1"/>
    <x v="10"/>
    <x v="2"/>
    <x v="1"/>
    <n v="3.5"/>
    <n v="1240"/>
    <s v="None"/>
    <n v="131"/>
    <n v="5.9499999999999997E-2"/>
    <n v="0"/>
    <m/>
    <m/>
    <m/>
    <m/>
    <m/>
    <m/>
    <m/>
    <m/>
    <m/>
    <s v="DEER:Res:HVAC_Eff_AC"/>
    <s v="Annual"/>
    <n v="20"/>
    <m/>
  </r>
  <r>
    <x v="1"/>
    <x v="0"/>
    <s v="D20v0"/>
    <n v="43775.66996875"/>
    <x v="4"/>
    <x v="0"/>
    <x v="1"/>
    <x v="10"/>
    <x v="3"/>
    <x v="1"/>
    <n v="3.5"/>
    <n v="1240"/>
    <s v="None"/>
    <n v="1.23"/>
    <n v="0"/>
    <n v="1.9"/>
    <m/>
    <m/>
    <m/>
    <m/>
    <m/>
    <m/>
    <m/>
    <m/>
    <m/>
    <s v="DEER:Res:HVAC_Eff_AC"/>
    <s v="Annual"/>
    <n v="20"/>
    <m/>
  </r>
  <r>
    <x v="1"/>
    <x v="0"/>
    <s v="D20v0"/>
    <n v="43775.66996875"/>
    <x v="4"/>
    <x v="1"/>
    <x v="1"/>
    <x v="10"/>
    <x v="1"/>
    <x v="1"/>
    <n v="1"/>
    <n v="1130"/>
    <s v="None"/>
    <n v="5.35"/>
    <n v="6.96E-3"/>
    <n v="0.54100000000000004"/>
    <m/>
    <m/>
    <m/>
    <m/>
    <m/>
    <m/>
    <m/>
    <m/>
    <m/>
    <s v="DEER:Res:HVAC_Eff_AC"/>
    <s v="Annual"/>
    <n v="20"/>
    <m/>
  </r>
  <r>
    <x v="1"/>
    <x v="0"/>
    <s v="D20v0"/>
    <n v="43775.66996875"/>
    <x v="4"/>
    <x v="1"/>
    <x v="1"/>
    <x v="10"/>
    <x v="2"/>
    <x v="1"/>
    <n v="1"/>
    <n v="1130"/>
    <s v="None"/>
    <n v="9.61"/>
    <n v="6.6499999999999997E-3"/>
    <n v="0"/>
    <m/>
    <m/>
    <m/>
    <m/>
    <m/>
    <m/>
    <m/>
    <m/>
    <m/>
    <s v="DEER:Res:HVAC_Eff_AC"/>
    <s v="Annual"/>
    <n v="20"/>
    <m/>
  </r>
  <r>
    <x v="1"/>
    <x v="0"/>
    <s v="D20v0"/>
    <n v="43775.66996875"/>
    <x v="4"/>
    <x v="1"/>
    <x v="1"/>
    <x v="10"/>
    <x v="3"/>
    <x v="1"/>
    <n v="1"/>
    <n v="1130"/>
    <s v="None"/>
    <n v="0.495"/>
    <n v="0"/>
    <n v="0.51200000000000001"/>
    <m/>
    <m/>
    <m/>
    <m/>
    <m/>
    <m/>
    <m/>
    <m/>
    <m/>
    <s v="DEER:Res:HVAC_Eff_AC"/>
    <s v="Annual"/>
    <n v="20"/>
    <m/>
  </r>
  <r>
    <x v="1"/>
    <x v="0"/>
    <s v="D20v0"/>
    <n v="43775.66996875"/>
    <x v="4"/>
    <x v="2"/>
    <x v="1"/>
    <x v="10"/>
    <x v="1"/>
    <x v="1"/>
    <n v="2.2000000000000002"/>
    <n v="1740"/>
    <s v="None"/>
    <n v="15.5"/>
    <n v="2.1999999999999999E-2"/>
    <n v="1.33"/>
    <m/>
    <m/>
    <m/>
    <m/>
    <m/>
    <m/>
    <m/>
    <m/>
    <m/>
    <s v="DEER:Res:HVAC_Eff_AC"/>
    <s v="Annual"/>
    <n v="20"/>
    <m/>
  </r>
  <r>
    <x v="1"/>
    <x v="0"/>
    <s v="D20v0"/>
    <n v="43775.66996875"/>
    <x v="4"/>
    <x v="2"/>
    <x v="1"/>
    <x v="10"/>
    <x v="2"/>
    <x v="1"/>
    <n v="2.2000000000000002"/>
    <n v="1740"/>
    <s v="None"/>
    <n v="26.7"/>
    <n v="2.3E-2"/>
    <n v="0"/>
    <m/>
    <m/>
    <m/>
    <m/>
    <m/>
    <m/>
    <m/>
    <m/>
    <m/>
    <s v="DEER:Res:HVAC_Eff_AC"/>
    <s v="Annual"/>
    <n v="20"/>
    <m/>
  </r>
  <r>
    <x v="1"/>
    <x v="0"/>
    <s v="D20v0"/>
    <n v="43775.66996875"/>
    <x v="4"/>
    <x v="2"/>
    <x v="1"/>
    <x v="10"/>
    <x v="3"/>
    <x v="1"/>
    <n v="2.2000000000000002"/>
    <n v="1740"/>
    <s v="None"/>
    <n v="0.9"/>
    <n v="0"/>
    <n v="1.28"/>
    <m/>
    <m/>
    <m/>
    <m/>
    <m/>
    <m/>
    <m/>
    <m/>
    <m/>
    <s v="DEER:Res:HVAC_Eff_AC"/>
    <s v="Annual"/>
    <n v="20"/>
    <m/>
  </r>
  <r>
    <x v="1"/>
    <x v="0"/>
    <s v="D20v0"/>
    <n v="43775.66996875"/>
    <x v="4"/>
    <x v="3"/>
    <x v="1"/>
    <x v="10"/>
    <x v="1"/>
    <x v="1"/>
    <n v="3.37"/>
    <n v="2420"/>
    <s v="None"/>
    <n v="22.1"/>
    <n v="3.7499999999999999E-2"/>
    <n v="2.15"/>
    <m/>
    <m/>
    <m/>
    <m/>
    <m/>
    <m/>
    <m/>
    <m/>
    <m/>
    <s v="DEER:Res:HVAC_Eff_AC"/>
    <s v="Annual"/>
    <n v="20"/>
    <m/>
  </r>
  <r>
    <x v="1"/>
    <x v="0"/>
    <s v="D20v0"/>
    <n v="43775.66996875"/>
    <x v="4"/>
    <x v="3"/>
    <x v="1"/>
    <x v="10"/>
    <x v="2"/>
    <x v="1"/>
    <n v="3.37"/>
    <n v="2420"/>
    <s v="None"/>
    <n v="40.5"/>
    <n v="3.9199999999999999E-2"/>
    <n v="0"/>
    <m/>
    <m/>
    <m/>
    <m/>
    <m/>
    <m/>
    <m/>
    <m/>
    <m/>
    <s v="DEER:Res:HVAC_Eff_AC"/>
    <s v="Annual"/>
    <n v="20"/>
    <m/>
  </r>
  <r>
    <x v="1"/>
    <x v="0"/>
    <s v="D20v0"/>
    <n v="43775.66996875"/>
    <x v="4"/>
    <x v="3"/>
    <x v="1"/>
    <x v="10"/>
    <x v="3"/>
    <x v="1"/>
    <n v="3.37"/>
    <n v="2420"/>
    <s v="None"/>
    <n v="1.32"/>
    <n v="0"/>
    <n v="2.1"/>
    <m/>
    <m/>
    <m/>
    <m/>
    <m/>
    <m/>
    <m/>
    <m/>
    <m/>
    <s v="DEER:Res:HVAC_Eff_AC"/>
    <s v="Annual"/>
    <n v="20"/>
    <m/>
  </r>
  <r>
    <x v="0"/>
    <x v="0"/>
    <s v="D20v0"/>
    <n v="43775.67065388889"/>
    <x v="4"/>
    <x v="0"/>
    <x v="0"/>
    <x v="11"/>
    <x v="1"/>
    <x v="1"/>
    <n v="3.5"/>
    <n v="1220"/>
    <s v="None"/>
    <n v="102"/>
    <n v="0.14499999999999999"/>
    <n v="5.59"/>
    <m/>
    <m/>
    <m/>
    <m/>
    <m/>
    <m/>
    <m/>
    <m/>
    <m/>
    <s v="DEER:Res:HVAC_Eff_AC"/>
    <s v="Annual"/>
    <n v="20"/>
    <m/>
  </r>
  <r>
    <x v="0"/>
    <x v="0"/>
    <s v="D20v0"/>
    <n v="43775.67065388889"/>
    <x v="4"/>
    <x v="0"/>
    <x v="0"/>
    <x v="11"/>
    <x v="2"/>
    <x v="1"/>
    <n v="3.5"/>
    <n v="1220"/>
    <s v="None"/>
    <n v="159"/>
    <n v="0.153"/>
    <n v="0"/>
    <m/>
    <m/>
    <m/>
    <m/>
    <m/>
    <m/>
    <m/>
    <m/>
    <m/>
    <s v="DEER:Res:HVAC_Eff_AC"/>
    <s v="Annual"/>
    <n v="20"/>
    <m/>
  </r>
  <r>
    <x v="0"/>
    <x v="0"/>
    <s v="D20v0"/>
    <n v="43775.67065388889"/>
    <x v="4"/>
    <x v="0"/>
    <x v="0"/>
    <x v="11"/>
    <x v="3"/>
    <x v="1"/>
    <n v="3.5"/>
    <n v="1220"/>
    <s v="None"/>
    <n v="3.11"/>
    <n v="0"/>
    <n v="4.9800000000000004"/>
    <m/>
    <m/>
    <m/>
    <m/>
    <m/>
    <m/>
    <m/>
    <m/>
    <m/>
    <s v="DEER:Res:HVAC_Eff_AC"/>
    <s v="Annual"/>
    <n v="20"/>
    <m/>
  </r>
  <r>
    <x v="0"/>
    <x v="0"/>
    <s v="D20v0"/>
    <n v="43775.67065388889"/>
    <x v="4"/>
    <x v="1"/>
    <x v="0"/>
    <x v="11"/>
    <x v="1"/>
    <x v="1"/>
    <n v="2.0099999999999998"/>
    <n v="1310"/>
    <s v="None"/>
    <n v="10.8"/>
    <n v="1.78E-2"/>
    <n v="1.81"/>
    <m/>
    <m/>
    <m/>
    <m/>
    <m/>
    <m/>
    <m/>
    <m/>
    <m/>
    <s v="DEER:Res:HVAC_Eff_AC"/>
    <s v="Annual"/>
    <n v="20"/>
    <m/>
  </r>
  <r>
    <x v="1"/>
    <x v="0"/>
    <s v="D20v0"/>
    <n v="43775.67065388889"/>
    <x v="4"/>
    <x v="1"/>
    <x v="0"/>
    <x v="11"/>
    <x v="1"/>
    <x v="1"/>
    <n v="2.0099999999999998"/>
    <n v="1310"/>
    <s v="None"/>
    <n v="4.67"/>
    <n v="7.5599999999999999E-3"/>
    <n v="0.77400000000000002"/>
    <m/>
    <m/>
    <m/>
    <m/>
    <m/>
    <m/>
    <m/>
    <m/>
    <m/>
    <s v="DEER:Res:HVAC_Eff_AC"/>
    <s v="Annual"/>
    <n v="20"/>
    <m/>
  </r>
  <r>
    <x v="1"/>
    <x v="0"/>
    <s v="D20v0"/>
    <n v="43775.67065388889"/>
    <x v="4"/>
    <x v="1"/>
    <x v="0"/>
    <x v="11"/>
    <x v="2"/>
    <x v="1"/>
    <n v="2.0099999999999998"/>
    <n v="1310"/>
    <s v="None"/>
    <n v="11.1"/>
    <n v="7.5599999999999999E-3"/>
    <n v="0"/>
    <m/>
    <m/>
    <m/>
    <m/>
    <m/>
    <m/>
    <m/>
    <m/>
    <m/>
    <s v="DEER:Res:HVAC_Eff_AC"/>
    <s v="Annual"/>
    <n v="20"/>
    <m/>
  </r>
  <r>
    <x v="1"/>
    <x v="0"/>
    <s v="D20v0"/>
    <n v="43775.67065388889"/>
    <x v="4"/>
    <x v="1"/>
    <x v="0"/>
    <x v="11"/>
    <x v="3"/>
    <x v="1"/>
    <n v="2.0099999999999998"/>
    <n v="1310"/>
    <s v="None"/>
    <n v="0.55000000000000004"/>
    <n v="0"/>
    <n v="0.748"/>
    <m/>
    <m/>
    <m/>
    <m/>
    <m/>
    <m/>
    <m/>
    <m/>
    <m/>
    <s v="DEER:Res:HVAC_Eff_AC"/>
    <s v="Annual"/>
    <n v="20"/>
    <m/>
  </r>
  <r>
    <x v="1"/>
    <x v="0"/>
    <s v="D20v0"/>
    <n v="43775.67065388889"/>
    <x v="4"/>
    <x v="2"/>
    <x v="0"/>
    <x v="11"/>
    <x v="1"/>
    <x v="1"/>
    <n v="3.6"/>
    <n v="1750"/>
    <s v="None"/>
    <n v="16.7"/>
    <n v="0.03"/>
    <n v="2.17"/>
    <m/>
    <m/>
    <m/>
    <m/>
    <m/>
    <m/>
    <m/>
    <m/>
    <m/>
    <s v="DEER:Res:HVAC_Eff_AC"/>
    <s v="Annual"/>
    <n v="20"/>
    <m/>
  </r>
  <r>
    <x v="1"/>
    <x v="0"/>
    <s v="D20v0"/>
    <n v="43775.67065388889"/>
    <x v="4"/>
    <x v="2"/>
    <x v="0"/>
    <x v="11"/>
    <x v="2"/>
    <x v="1"/>
    <n v="3.6"/>
    <n v="1750"/>
    <s v="None"/>
    <n v="38.299999999999997"/>
    <n v="3.2000000000000001E-2"/>
    <n v="0"/>
    <m/>
    <m/>
    <m/>
    <m/>
    <m/>
    <m/>
    <m/>
    <m/>
    <m/>
    <s v="DEER:Res:HVAC_Eff_AC"/>
    <s v="Annual"/>
    <n v="20"/>
    <m/>
  </r>
  <r>
    <x v="1"/>
    <x v="0"/>
    <s v="D20v0"/>
    <n v="43775.67065388889"/>
    <x v="4"/>
    <x v="2"/>
    <x v="0"/>
    <x v="11"/>
    <x v="3"/>
    <x v="1"/>
    <n v="3.6"/>
    <n v="1750"/>
    <s v="None"/>
    <n v="1.3"/>
    <n v="0"/>
    <n v="2.11"/>
    <m/>
    <m/>
    <m/>
    <m/>
    <m/>
    <m/>
    <m/>
    <m/>
    <m/>
    <s v="DEER:Res:HVAC_Eff_AC"/>
    <s v="Annual"/>
    <n v="20"/>
    <m/>
  </r>
  <r>
    <x v="1"/>
    <x v="0"/>
    <s v="D20v0"/>
    <n v="43775.67065388889"/>
    <x v="4"/>
    <x v="3"/>
    <x v="0"/>
    <x v="11"/>
    <x v="1"/>
    <x v="1"/>
    <n v="3.83"/>
    <n v="1830"/>
    <s v="None"/>
    <n v="16.5"/>
    <n v="3.0800000000000001E-2"/>
    <n v="2.31"/>
    <m/>
    <m/>
    <m/>
    <m/>
    <m/>
    <m/>
    <m/>
    <m/>
    <m/>
    <s v="DEER:Res:HVAC_Eff_AC"/>
    <s v="Annual"/>
    <n v="20"/>
    <m/>
  </r>
  <r>
    <x v="1"/>
    <x v="0"/>
    <s v="D20v0"/>
    <n v="43775.67065388889"/>
    <x v="4"/>
    <x v="3"/>
    <x v="0"/>
    <x v="11"/>
    <x v="2"/>
    <x v="1"/>
    <n v="3.83"/>
    <n v="1830"/>
    <s v="None"/>
    <n v="39.6"/>
    <n v="3.2800000000000003E-2"/>
    <n v="0"/>
    <m/>
    <m/>
    <m/>
    <m/>
    <m/>
    <m/>
    <m/>
    <m/>
    <m/>
    <s v="DEER:Res:HVAC_Eff_AC"/>
    <s v="Annual"/>
    <n v="20"/>
    <m/>
  </r>
  <r>
    <x v="1"/>
    <x v="0"/>
    <s v="D20v0"/>
    <n v="43775.67065388889"/>
    <x v="4"/>
    <x v="3"/>
    <x v="0"/>
    <x v="11"/>
    <x v="3"/>
    <x v="1"/>
    <n v="3.83"/>
    <n v="1830"/>
    <s v="None"/>
    <n v="1.38"/>
    <n v="0"/>
    <n v="2.2599999999999998"/>
    <m/>
    <m/>
    <m/>
    <m/>
    <m/>
    <m/>
    <m/>
    <m/>
    <m/>
    <s v="DEER:Res:HVAC_Eff_AC"/>
    <s v="Annual"/>
    <n v="20"/>
    <m/>
  </r>
  <r>
    <x v="0"/>
    <x v="0"/>
    <s v="D20v0"/>
    <n v="43775.67065388889"/>
    <x v="4"/>
    <x v="1"/>
    <x v="0"/>
    <x v="11"/>
    <x v="2"/>
    <x v="1"/>
    <n v="2.0099999999999998"/>
    <n v="1310"/>
    <s v="None"/>
    <n v="25.9"/>
    <n v="1.78E-2"/>
    <n v="0"/>
    <m/>
    <m/>
    <m/>
    <m/>
    <m/>
    <m/>
    <m/>
    <m/>
    <m/>
    <s v="DEER:Res:HVAC_Eff_AC"/>
    <s v="Annual"/>
    <n v="20"/>
    <m/>
  </r>
  <r>
    <x v="0"/>
    <x v="0"/>
    <s v="D20v0"/>
    <n v="43775.67065388889"/>
    <x v="4"/>
    <x v="1"/>
    <x v="0"/>
    <x v="11"/>
    <x v="3"/>
    <x v="1"/>
    <n v="2.0099999999999998"/>
    <n v="1310"/>
    <s v="None"/>
    <n v="1.29"/>
    <n v="0"/>
    <n v="1.75"/>
    <m/>
    <m/>
    <m/>
    <m/>
    <m/>
    <m/>
    <m/>
    <m/>
    <m/>
    <s v="DEER:Res:HVAC_Eff_AC"/>
    <s v="Annual"/>
    <n v="20"/>
    <m/>
  </r>
  <r>
    <x v="0"/>
    <x v="0"/>
    <s v="D20v0"/>
    <n v="43775.67065388889"/>
    <x v="4"/>
    <x v="2"/>
    <x v="0"/>
    <x v="11"/>
    <x v="1"/>
    <x v="1"/>
    <n v="3.6"/>
    <n v="1750"/>
    <s v="None"/>
    <n v="39.5"/>
    <n v="7.0000000000000007E-2"/>
    <n v="5.27"/>
    <m/>
    <m/>
    <m/>
    <m/>
    <m/>
    <m/>
    <m/>
    <m/>
    <m/>
    <s v="DEER:Res:HVAC_Eff_AC"/>
    <s v="Annual"/>
    <n v="20"/>
    <m/>
  </r>
  <r>
    <x v="0"/>
    <x v="0"/>
    <s v="D20v0"/>
    <n v="43775.67065388889"/>
    <x v="4"/>
    <x v="2"/>
    <x v="0"/>
    <x v="11"/>
    <x v="2"/>
    <x v="1"/>
    <n v="3.6"/>
    <n v="1750"/>
    <s v="None"/>
    <n v="91.4"/>
    <n v="7.2999999999999995E-2"/>
    <n v="0"/>
    <m/>
    <m/>
    <m/>
    <m/>
    <m/>
    <m/>
    <m/>
    <m/>
    <m/>
    <s v="DEER:Res:HVAC_Eff_AC"/>
    <s v="Annual"/>
    <n v="20"/>
    <m/>
  </r>
  <r>
    <x v="0"/>
    <x v="0"/>
    <s v="D20v0"/>
    <n v="43775.67065388889"/>
    <x v="4"/>
    <x v="2"/>
    <x v="0"/>
    <x v="11"/>
    <x v="3"/>
    <x v="1"/>
    <n v="3.6"/>
    <n v="1750"/>
    <s v="None"/>
    <n v="3.2"/>
    <n v="0"/>
    <n v="5.14"/>
    <m/>
    <m/>
    <m/>
    <m/>
    <m/>
    <m/>
    <m/>
    <m/>
    <m/>
    <s v="DEER:Res:HVAC_Eff_AC"/>
    <s v="Annual"/>
    <n v="20"/>
    <m/>
  </r>
  <r>
    <x v="0"/>
    <x v="0"/>
    <s v="D20v0"/>
    <n v="43775.67065388889"/>
    <x v="4"/>
    <x v="3"/>
    <x v="0"/>
    <x v="11"/>
    <x v="1"/>
    <x v="1"/>
    <n v="3.83"/>
    <n v="1830"/>
    <s v="None"/>
    <n v="39.4"/>
    <n v="7.1800000000000003E-2"/>
    <n v="5.66"/>
    <m/>
    <m/>
    <m/>
    <m/>
    <m/>
    <m/>
    <m/>
    <m/>
    <m/>
    <s v="DEER:Res:HVAC_Eff_AC"/>
    <s v="Annual"/>
    <n v="20"/>
    <m/>
  </r>
  <r>
    <x v="0"/>
    <x v="0"/>
    <s v="D20v0"/>
    <n v="43775.67065388889"/>
    <x v="4"/>
    <x v="3"/>
    <x v="0"/>
    <x v="11"/>
    <x v="2"/>
    <x v="1"/>
    <n v="3.83"/>
    <n v="1830"/>
    <s v="None"/>
    <n v="95.4"/>
    <n v="7.5700000000000003E-2"/>
    <n v="0"/>
    <m/>
    <m/>
    <m/>
    <m/>
    <m/>
    <m/>
    <m/>
    <m/>
    <m/>
    <s v="DEER:Res:HVAC_Eff_AC"/>
    <s v="Annual"/>
    <n v="20"/>
    <m/>
  </r>
  <r>
    <x v="0"/>
    <x v="0"/>
    <s v="D20v0"/>
    <n v="43775.67065388889"/>
    <x v="4"/>
    <x v="3"/>
    <x v="0"/>
    <x v="11"/>
    <x v="3"/>
    <x v="1"/>
    <n v="3.83"/>
    <n v="1830"/>
    <s v="None"/>
    <n v="3.41"/>
    <n v="0"/>
    <n v="5.54"/>
    <m/>
    <m/>
    <m/>
    <m/>
    <m/>
    <m/>
    <m/>
    <m/>
    <m/>
    <s v="DEER:Res:HVAC_Eff_AC"/>
    <s v="Annual"/>
    <n v="20"/>
    <m/>
  </r>
  <r>
    <x v="1"/>
    <x v="0"/>
    <s v="D20v0"/>
    <n v="43775.67065388889"/>
    <x v="4"/>
    <x v="0"/>
    <x v="0"/>
    <x v="11"/>
    <x v="1"/>
    <x v="1"/>
    <n v="3.5"/>
    <n v="1220"/>
    <s v="None"/>
    <n v="47.2"/>
    <n v="6.7199999999999996E-2"/>
    <n v="2.5499999999999998"/>
    <m/>
    <m/>
    <m/>
    <m/>
    <m/>
    <m/>
    <m/>
    <m/>
    <m/>
    <s v="DEER:Res:HVAC_Eff_AC"/>
    <s v="Annual"/>
    <n v="20"/>
    <m/>
  </r>
  <r>
    <x v="1"/>
    <x v="0"/>
    <s v="D20v0"/>
    <n v="43775.67065388889"/>
    <x v="4"/>
    <x v="0"/>
    <x v="0"/>
    <x v="11"/>
    <x v="2"/>
    <x v="1"/>
    <n v="3.5"/>
    <n v="1220"/>
    <s v="None"/>
    <n v="73.8"/>
    <n v="7.3899999999999993E-2"/>
    <n v="0"/>
    <m/>
    <m/>
    <m/>
    <m/>
    <m/>
    <m/>
    <m/>
    <m/>
    <m/>
    <s v="DEER:Res:HVAC_Eff_AC"/>
    <s v="Annual"/>
    <n v="20"/>
    <m/>
  </r>
  <r>
    <x v="1"/>
    <x v="0"/>
    <s v="D20v0"/>
    <n v="43775.67065388889"/>
    <x v="4"/>
    <x v="0"/>
    <x v="0"/>
    <x v="11"/>
    <x v="3"/>
    <x v="1"/>
    <n v="3.5"/>
    <n v="1220"/>
    <s v="None"/>
    <n v="1.42"/>
    <n v="0"/>
    <n v="2.29"/>
    <m/>
    <m/>
    <m/>
    <m/>
    <m/>
    <m/>
    <m/>
    <m/>
    <m/>
    <s v="DEER:Res:HVAC_Eff_AC"/>
    <s v="Annual"/>
    <n v="20"/>
    <m/>
  </r>
  <r>
    <x v="0"/>
    <x v="0"/>
    <s v="D20v0"/>
    <n v="43775.67065388889"/>
    <x v="4"/>
    <x v="0"/>
    <x v="1"/>
    <x v="11"/>
    <x v="1"/>
    <x v="1"/>
    <n v="3.5"/>
    <n v="1240"/>
    <s v="None"/>
    <n v="195"/>
    <n v="0.11600000000000001"/>
    <n v="3.88"/>
    <m/>
    <m/>
    <m/>
    <m/>
    <m/>
    <m/>
    <m/>
    <m/>
    <m/>
    <s v="DEER:Res:HVAC_Eff_AC"/>
    <s v="Annual"/>
    <n v="20"/>
    <m/>
  </r>
  <r>
    <x v="0"/>
    <x v="0"/>
    <s v="D20v0"/>
    <n v="43775.67065388889"/>
    <x v="4"/>
    <x v="0"/>
    <x v="1"/>
    <x v="11"/>
    <x v="2"/>
    <x v="1"/>
    <n v="3.5"/>
    <n v="1240"/>
    <s v="None"/>
    <n v="237"/>
    <n v="0.128"/>
    <n v="0"/>
    <m/>
    <m/>
    <m/>
    <m/>
    <m/>
    <m/>
    <m/>
    <m/>
    <m/>
    <s v="DEER:Res:HVAC_Eff_AC"/>
    <s v="Annual"/>
    <n v="20"/>
    <m/>
  </r>
  <r>
    <x v="0"/>
    <x v="0"/>
    <s v="D20v0"/>
    <n v="43775.67065388889"/>
    <x v="4"/>
    <x v="0"/>
    <x v="1"/>
    <x v="11"/>
    <x v="3"/>
    <x v="1"/>
    <n v="3.5"/>
    <n v="1240"/>
    <s v="None"/>
    <n v="2.2200000000000002"/>
    <n v="0"/>
    <n v="3.45"/>
    <m/>
    <m/>
    <m/>
    <m/>
    <m/>
    <m/>
    <m/>
    <m/>
    <m/>
    <s v="DEER:Res:HVAC_Eff_AC"/>
    <s v="Annual"/>
    <n v="20"/>
    <m/>
  </r>
  <r>
    <x v="0"/>
    <x v="0"/>
    <s v="D20v0"/>
    <n v="43775.67065388889"/>
    <x v="4"/>
    <x v="1"/>
    <x v="1"/>
    <x v="11"/>
    <x v="1"/>
    <x v="1"/>
    <n v="1"/>
    <n v="1070"/>
    <s v="None"/>
    <n v="10.7"/>
    <n v="1.6299999999999999E-2"/>
    <n v="0.83"/>
    <m/>
    <m/>
    <m/>
    <m/>
    <m/>
    <m/>
    <m/>
    <m/>
    <m/>
    <s v="DEER:Res:HVAC_Eff_AC"/>
    <s v="Annual"/>
    <n v="20"/>
    <m/>
  </r>
  <r>
    <x v="0"/>
    <x v="0"/>
    <s v="D20v0"/>
    <n v="43775.67065388889"/>
    <x v="4"/>
    <x v="1"/>
    <x v="1"/>
    <x v="11"/>
    <x v="2"/>
    <x v="1"/>
    <n v="1"/>
    <n v="1070"/>
    <s v="None"/>
    <n v="18"/>
    <n v="1.66E-2"/>
    <n v="0"/>
    <m/>
    <m/>
    <m/>
    <m/>
    <m/>
    <m/>
    <m/>
    <m/>
    <m/>
    <s v="DEER:Res:HVAC_Eff_AC"/>
    <s v="Annual"/>
    <n v="20"/>
    <m/>
  </r>
  <r>
    <x v="0"/>
    <x v="0"/>
    <s v="D20v0"/>
    <n v="43775.67065388889"/>
    <x v="4"/>
    <x v="1"/>
    <x v="1"/>
    <x v="11"/>
    <x v="3"/>
    <x v="1"/>
    <n v="1"/>
    <n v="1070"/>
    <s v="None"/>
    <n v="0.76800000000000002"/>
    <n v="0"/>
    <n v="0.79500000000000004"/>
    <m/>
    <m/>
    <m/>
    <m/>
    <m/>
    <m/>
    <m/>
    <m/>
    <m/>
    <s v="DEER:Res:HVAC_Eff_AC"/>
    <s v="Annual"/>
    <n v="20"/>
    <m/>
  </r>
  <r>
    <x v="0"/>
    <x v="0"/>
    <s v="D20v0"/>
    <n v="43775.67065388889"/>
    <x v="4"/>
    <x v="2"/>
    <x v="1"/>
    <x v="11"/>
    <x v="1"/>
    <x v="1"/>
    <n v="2.5"/>
    <n v="1940"/>
    <s v="None"/>
    <n v="70"/>
    <n v="9.2999999999999999E-2"/>
    <n v="8.16"/>
    <m/>
    <m/>
    <m/>
    <m/>
    <m/>
    <m/>
    <m/>
    <m/>
    <m/>
    <s v="DEER:Res:HVAC_Eff_AC"/>
    <s v="Annual"/>
    <n v="20"/>
    <m/>
  </r>
  <r>
    <x v="0"/>
    <x v="0"/>
    <s v="D20v0"/>
    <n v="43775.67065388889"/>
    <x v="4"/>
    <x v="2"/>
    <x v="1"/>
    <x v="11"/>
    <x v="2"/>
    <x v="1"/>
    <n v="2.5"/>
    <n v="1940"/>
    <s v="None"/>
    <n v="154"/>
    <n v="9.0999999999999998E-2"/>
    <n v="0"/>
    <m/>
    <m/>
    <m/>
    <m/>
    <m/>
    <m/>
    <m/>
    <m/>
    <m/>
    <s v="DEER:Res:HVAC_Eff_AC"/>
    <s v="Annual"/>
    <n v="20"/>
    <m/>
  </r>
  <r>
    <x v="0"/>
    <x v="0"/>
    <s v="D20v0"/>
    <n v="43775.67065388889"/>
    <x v="4"/>
    <x v="2"/>
    <x v="1"/>
    <x v="11"/>
    <x v="3"/>
    <x v="1"/>
    <n v="2.5"/>
    <n v="1940"/>
    <s v="None"/>
    <n v="5.4"/>
    <n v="0"/>
    <n v="7.97"/>
    <m/>
    <m/>
    <m/>
    <m/>
    <m/>
    <m/>
    <m/>
    <m/>
    <m/>
    <s v="DEER:Res:HVAC_Eff_AC"/>
    <s v="Annual"/>
    <n v="20"/>
    <m/>
  </r>
  <r>
    <x v="0"/>
    <x v="0"/>
    <s v="D20v0"/>
    <n v="43775.67065388889"/>
    <x v="4"/>
    <x v="3"/>
    <x v="1"/>
    <x v="11"/>
    <x v="1"/>
    <x v="1"/>
    <n v="2.5299999999999998"/>
    <n v="1950"/>
    <s v="None"/>
    <n v="70.099999999999994"/>
    <n v="9.3700000000000006E-2"/>
    <n v="8.25"/>
    <m/>
    <m/>
    <m/>
    <m/>
    <m/>
    <m/>
    <m/>
    <m/>
    <m/>
    <s v="DEER:Res:HVAC_Eff_AC"/>
    <s v="Annual"/>
    <n v="20"/>
    <m/>
  </r>
  <r>
    <x v="0"/>
    <x v="0"/>
    <s v="D20v0"/>
    <n v="43775.67065388889"/>
    <x v="4"/>
    <x v="3"/>
    <x v="1"/>
    <x v="11"/>
    <x v="2"/>
    <x v="1"/>
    <n v="2.5299999999999998"/>
    <n v="1950"/>
    <s v="None"/>
    <n v="155"/>
    <n v="9.1600000000000001E-2"/>
    <n v="0"/>
    <m/>
    <m/>
    <m/>
    <m/>
    <m/>
    <m/>
    <m/>
    <m/>
    <m/>
    <s v="DEER:Res:HVAC_Eff_AC"/>
    <s v="Annual"/>
    <n v="20"/>
    <m/>
  </r>
  <r>
    <x v="0"/>
    <x v="0"/>
    <s v="D20v0"/>
    <n v="43775.67065388889"/>
    <x v="4"/>
    <x v="3"/>
    <x v="1"/>
    <x v="11"/>
    <x v="3"/>
    <x v="1"/>
    <n v="2.5299999999999998"/>
    <n v="1950"/>
    <s v="None"/>
    <n v="5.46"/>
    <n v="0"/>
    <n v="8.06"/>
    <m/>
    <m/>
    <m/>
    <m/>
    <m/>
    <m/>
    <m/>
    <m/>
    <m/>
    <s v="DEER:Res:HVAC_Eff_AC"/>
    <s v="Annual"/>
    <n v="20"/>
    <m/>
  </r>
  <r>
    <x v="1"/>
    <x v="0"/>
    <s v="D20v0"/>
    <n v="43775.67065388889"/>
    <x v="4"/>
    <x v="0"/>
    <x v="1"/>
    <x v="11"/>
    <x v="1"/>
    <x v="1"/>
    <n v="3.5"/>
    <n v="1240"/>
    <s v="None"/>
    <n v="119"/>
    <n v="5.3800000000000001E-2"/>
    <n v="1.78"/>
    <m/>
    <m/>
    <m/>
    <m/>
    <m/>
    <m/>
    <m/>
    <m/>
    <m/>
    <s v="DEER:Res:HVAC_Eff_AC"/>
    <s v="Annual"/>
    <n v="20"/>
    <m/>
  </r>
  <r>
    <x v="1"/>
    <x v="0"/>
    <s v="D20v0"/>
    <n v="43775.67065388889"/>
    <x v="4"/>
    <x v="0"/>
    <x v="1"/>
    <x v="11"/>
    <x v="2"/>
    <x v="1"/>
    <n v="3.5"/>
    <n v="1240"/>
    <s v="None"/>
    <n v="138"/>
    <n v="6.0100000000000001E-2"/>
    <n v="0"/>
    <m/>
    <m/>
    <m/>
    <m/>
    <m/>
    <m/>
    <m/>
    <m/>
    <m/>
    <s v="DEER:Res:HVAC_Eff_AC"/>
    <s v="Annual"/>
    <n v="20"/>
    <m/>
  </r>
  <r>
    <x v="1"/>
    <x v="0"/>
    <s v="D20v0"/>
    <n v="43775.67065388889"/>
    <x v="4"/>
    <x v="0"/>
    <x v="1"/>
    <x v="11"/>
    <x v="3"/>
    <x v="1"/>
    <n v="3.5"/>
    <n v="1240"/>
    <s v="None"/>
    <n v="1.02"/>
    <n v="0"/>
    <n v="1.6"/>
    <m/>
    <m/>
    <m/>
    <m/>
    <m/>
    <m/>
    <m/>
    <m/>
    <m/>
    <s v="DEER:Res:HVAC_Eff_AC"/>
    <s v="Annual"/>
    <n v="20"/>
    <m/>
  </r>
  <r>
    <x v="1"/>
    <x v="0"/>
    <s v="D20v0"/>
    <n v="43775.67065388889"/>
    <x v="4"/>
    <x v="1"/>
    <x v="1"/>
    <x v="11"/>
    <x v="1"/>
    <x v="1"/>
    <n v="1"/>
    <n v="1070"/>
    <s v="None"/>
    <n v="4.58"/>
    <n v="7.0000000000000001E-3"/>
    <n v="0.35399999999999998"/>
    <m/>
    <m/>
    <m/>
    <m/>
    <m/>
    <m/>
    <m/>
    <m/>
    <m/>
    <s v="DEER:Res:HVAC_Eff_AC"/>
    <s v="Annual"/>
    <n v="20"/>
    <m/>
  </r>
  <r>
    <x v="1"/>
    <x v="0"/>
    <s v="D20v0"/>
    <n v="43775.67065388889"/>
    <x v="4"/>
    <x v="1"/>
    <x v="1"/>
    <x v="11"/>
    <x v="2"/>
    <x v="1"/>
    <n v="1"/>
    <n v="1070"/>
    <s v="None"/>
    <n v="7.73"/>
    <n v="7.0800000000000004E-3"/>
    <n v="0"/>
    <m/>
    <m/>
    <m/>
    <m/>
    <m/>
    <m/>
    <m/>
    <m/>
    <m/>
    <s v="DEER:Res:HVAC_Eff_AC"/>
    <s v="Annual"/>
    <n v="20"/>
    <m/>
  </r>
  <r>
    <x v="1"/>
    <x v="0"/>
    <s v="D20v0"/>
    <n v="43775.67065388889"/>
    <x v="4"/>
    <x v="1"/>
    <x v="1"/>
    <x v="11"/>
    <x v="3"/>
    <x v="1"/>
    <n v="1"/>
    <n v="1070"/>
    <s v="None"/>
    <n v="0.32800000000000001"/>
    <n v="0"/>
    <n v="0.33800000000000002"/>
    <m/>
    <m/>
    <m/>
    <m/>
    <m/>
    <m/>
    <m/>
    <m/>
    <m/>
    <s v="DEER:Res:HVAC_Eff_AC"/>
    <s v="Annual"/>
    <n v="20"/>
    <m/>
  </r>
  <r>
    <x v="1"/>
    <x v="0"/>
    <s v="D20v0"/>
    <n v="43775.67065388889"/>
    <x v="4"/>
    <x v="2"/>
    <x v="1"/>
    <x v="11"/>
    <x v="1"/>
    <x v="1"/>
    <n v="2.5"/>
    <n v="1940"/>
    <s v="None"/>
    <n v="29.6"/>
    <n v="4.1000000000000002E-2"/>
    <n v="3.33"/>
    <m/>
    <m/>
    <m/>
    <m/>
    <m/>
    <m/>
    <m/>
    <m/>
    <m/>
    <s v="DEER:Res:HVAC_Eff_AC"/>
    <s v="Annual"/>
    <n v="20"/>
    <m/>
  </r>
  <r>
    <x v="1"/>
    <x v="0"/>
    <s v="D20v0"/>
    <n v="43775.67065388889"/>
    <x v="4"/>
    <x v="2"/>
    <x v="1"/>
    <x v="11"/>
    <x v="2"/>
    <x v="1"/>
    <n v="2.5"/>
    <n v="1940"/>
    <s v="None"/>
    <n v="64.3"/>
    <n v="4.1000000000000002E-2"/>
    <n v="0"/>
    <m/>
    <m/>
    <m/>
    <m/>
    <m/>
    <m/>
    <m/>
    <m/>
    <m/>
    <s v="DEER:Res:HVAC_Eff_AC"/>
    <s v="Annual"/>
    <n v="20"/>
    <m/>
  </r>
  <r>
    <x v="1"/>
    <x v="0"/>
    <s v="D20v0"/>
    <n v="43775.67065388889"/>
    <x v="4"/>
    <x v="2"/>
    <x v="1"/>
    <x v="11"/>
    <x v="3"/>
    <x v="1"/>
    <n v="2.5"/>
    <n v="1940"/>
    <s v="None"/>
    <n v="2.2000000000000002"/>
    <n v="0"/>
    <n v="3.25"/>
    <m/>
    <m/>
    <m/>
    <m/>
    <m/>
    <m/>
    <m/>
    <m/>
    <m/>
    <s v="DEER:Res:HVAC_Eff_AC"/>
    <s v="Annual"/>
    <n v="20"/>
    <m/>
  </r>
  <r>
    <x v="1"/>
    <x v="0"/>
    <s v="D20v0"/>
    <n v="43775.67065388889"/>
    <x v="4"/>
    <x v="3"/>
    <x v="1"/>
    <x v="11"/>
    <x v="1"/>
    <x v="1"/>
    <n v="2.5299999999999998"/>
    <n v="1950"/>
    <s v="None"/>
    <n v="29.5"/>
    <n v="4.1000000000000002E-2"/>
    <n v="3.37"/>
    <m/>
    <m/>
    <m/>
    <m/>
    <m/>
    <m/>
    <m/>
    <m/>
    <m/>
    <s v="DEER:Res:HVAC_Eff_AC"/>
    <s v="Annual"/>
    <n v="20"/>
    <m/>
  </r>
  <r>
    <x v="1"/>
    <x v="0"/>
    <s v="D20v0"/>
    <n v="43775.67065388889"/>
    <x v="4"/>
    <x v="3"/>
    <x v="1"/>
    <x v="11"/>
    <x v="2"/>
    <x v="1"/>
    <n v="2.5299999999999998"/>
    <n v="1950"/>
    <s v="None"/>
    <n v="64.5"/>
    <n v="4.1300000000000003E-2"/>
    <n v="0"/>
    <m/>
    <m/>
    <m/>
    <m/>
    <m/>
    <m/>
    <m/>
    <m/>
    <m/>
    <s v="DEER:Res:HVAC_Eff_AC"/>
    <s v="Annual"/>
    <n v="20"/>
    <m/>
  </r>
  <r>
    <x v="1"/>
    <x v="0"/>
    <s v="D20v0"/>
    <n v="43775.67065388889"/>
    <x v="4"/>
    <x v="3"/>
    <x v="1"/>
    <x v="11"/>
    <x v="3"/>
    <x v="1"/>
    <n v="2.5299999999999998"/>
    <n v="1950"/>
    <s v="None"/>
    <n v="2.2200000000000002"/>
    <n v="0"/>
    <n v="3.29"/>
    <m/>
    <m/>
    <m/>
    <m/>
    <m/>
    <m/>
    <m/>
    <m/>
    <m/>
    <s v="DEER:Res:HVAC_Eff_AC"/>
    <s v="Annual"/>
    <n v="20"/>
    <m/>
  </r>
  <r>
    <x v="0"/>
    <x v="0"/>
    <s v="D20v0"/>
    <n v="43775.67134385417"/>
    <x v="4"/>
    <x v="0"/>
    <x v="0"/>
    <x v="2"/>
    <x v="1"/>
    <x v="1"/>
    <n v="3.5"/>
    <n v="1220"/>
    <s v="None"/>
    <n v="139"/>
    <n v="0.20300000000000001"/>
    <n v="11"/>
    <m/>
    <m/>
    <m/>
    <m/>
    <m/>
    <m/>
    <m/>
    <m/>
    <m/>
    <s v="DEER:Res:HVAC_Eff_AC"/>
    <s v="Annual"/>
    <n v="20"/>
    <m/>
  </r>
  <r>
    <x v="0"/>
    <x v="0"/>
    <s v="D20v0"/>
    <n v="43775.67134385417"/>
    <x v="4"/>
    <x v="0"/>
    <x v="0"/>
    <x v="2"/>
    <x v="2"/>
    <x v="1"/>
    <n v="3.5"/>
    <n v="1220"/>
    <s v="None"/>
    <n v="247"/>
    <n v="0.20200000000000001"/>
    <n v="0"/>
    <m/>
    <m/>
    <m/>
    <m/>
    <m/>
    <m/>
    <m/>
    <m/>
    <m/>
    <s v="DEER:Res:HVAC_Eff_AC"/>
    <s v="Annual"/>
    <n v="20"/>
    <m/>
  </r>
  <r>
    <x v="0"/>
    <x v="0"/>
    <s v="D20v0"/>
    <n v="43775.67134385417"/>
    <x v="4"/>
    <x v="0"/>
    <x v="0"/>
    <x v="2"/>
    <x v="3"/>
    <x v="1"/>
    <n v="3.5"/>
    <n v="1220"/>
    <s v="None"/>
    <n v="6.11"/>
    <n v="0"/>
    <n v="9.75"/>
    <m/>
    <m/>
    <m/>
    <m/>
    <m/>
    <m/>
    <m/>
    <m/>
    <m/>
    <s v="DEER:Res:HVAC_Eff_AC"/>
    <s v="Annual"/>
    <n v="20"/>
    <m/>
  </r>
  <r>
    <x v="0"/>
    <x v="0"/>
    <s v="D20v0"/>
    <n v="43775.67134385417"/>
    <x v="4"/>
    <x v="2"/>
    <x v="0"/>
    <x v="2"/>
    <x v="1"/>
    <x v="1"/>
    <n v="3.4"/>
    <n v="1510"/>
    <s v="None"/>
    <n v="64.400000000000006"/>
    <n v="0.104"/>
    <n v="7.92"/>
    <m/>
    <m/>
    <m/>
    <m/>
    <m/>
    <m/>
    <m/>
    <m/>
    <m/>
    <s v="DEER:Res:HVAC_Eff_AC"/>
    <s v="Annual"/>
    <n v="20"/>
    <m/>
  </r>
  <r>
    <x v="0"/>
    <x v="0"/>
    <s v="D20v0"/>
    <n v="43775.67134385417"/>
    <x v="4"/>
    <x v="2"/>
    <x v="0"/>
    <x v="2"/>
    <x v="2"/>
    <x v="1"/>
    <n v="3.4"/>
    <n v="1510"/>
    <s v="None"/>
    <n v="153"/>
    <n v="0.109"/>
    <n v="0"/>
    <m/>
    <m/>
    <m/>
    <m/>
    <m/>
    <m/>
    <m/>
    <m/>
    <m/>
    <s v="DEER:Res:HVAC_Eff_AC"/>
    <s v="Annual"/>
    <n v="20"/>
    <m/>
  </r>
  <r>
    <x v="0"/>
    <x v="0"/>
    <s v="D20v0"/>
    <n v="43775.67134385417"/>
    <x v="4"/>
    <x v="2"/>
    <x v="0"/>
    <x v="2"/>
    <x v="3"/>
    <x v="1"/>
    <n v="3.4"/>
    <n v="1510"/>
    <s v="None"/>
    <n v="4.8"/>
    <n v="0"/>
    <n v="7.56"/>
    <m/>
    <m/>
    <m/>
    <m/>
    <m/>
    <m/>
    <m/>
    <m/>
    <m/>
    <s v="DEER:Res:HVAC_Eff_AC"/>
    <s v="Annual"/>
    <n v="20"/>
    <m/>
  </r>
  <r>
    <x v="0"/>
    <x v="0"/>
    <s v="D20v0"/>
    <n v="43775.67134385417"/>
    <x v="4"/>
    <x v="3"/>
    <x v="0"/>
    <x v="2"/>
    <x v="1"/>
    <x v="1"/>
    <n v="3.66"/>
    <n v="1670"/>
    <s v="None"/>
    <n v="56.4"/>
    <n v="9.7199999999999995E-2"/>
    <n v="8.44"/>
    <m/>
    <m/>
    <m/>
    <m/>
    <m/>
    <m/>
    <m/>
    <m/>
    <m/>
    <s v="DEER:Res:HVAC_Eff_AC"/>
    <s v="Annual"/>
    <n v="20"/>
    <m/>
  </r>
  <r>
    <x v="0"/>
    <x v="0"/>
    <s v="D20v0"/>
    <n v="43775.67134385417"/>
    <x v="4"/>
    <x v="3"/>
    <x v="0"/>
    <x v="2"/>
    <x v="2"/>
    <x v="1"/>
    <n v="3.66"/>
    <n v="1670"/>
    <s v="None"/>
    <n v="155"/>
    <n v="0.104"/>
    <n v="0"/>
    <m/>
    <m/>
    <m/>
    <m/>
    <m/>
    <m/>
    <m/>
    <m/>
    <m/>
    <s v="DEER:Res:HVAC_Eff_AC"/>
    <s v="Annual"/>
    <n v="20"/>
    <m/>
  </r>
  <r>
    <x v="0"/>
    <x v="0"/>
    <s v="D20v0"/>
    <n v="43775.67134385417"/>
    <x v="4"/>
    <x v="3"/>
    <x v="0"/>
    <x v="2"/>
    <x v="3"/>
    <x v="1"/>
    <n v="3.66"/>
    <n v="1670"/>
    <s v="None"/>
    <n v="5.15"/>
    <n v="0"/>
    <n v="8.25"/>
    <m/>
    <m/>
    <m/>
    <m/>
    <m/>
    <m/>
    <m/>
    <m/>
    <m/>
    <s v="DEER:Res:HVAC_Eff_AC"/>
    <s v="Annual"/>
    <n v="20"/>
    <m/>
  </r>
  <r>
    <x v="1"/>
    <x v="0"/>
    <s v="D20v0"/>
    <n v="43775.67134385417"/>
    <x v="4"/>
    <x v="0"/>
    <x v="0"/>
    <x v="2"/>
    <x v="2"/>
    <x v="1"/>
    <n v="3.5"/>
    <n v="1220"/>
    <s v="None"/>
    <n v="114"/>
    <n v="0.10199999999999999"/>
    <n v="0"/>
    <m/>
    <m/>
    <m/>
    <m/>
    <m/>
    <m/>
    <m/>
    <m/>
    <m/>
    <s v="DEER:Res:HVAC_Eff_AC"/>
    <s v="Annual"/>
    <n v="20"/>
    <m/>
  </r>
  <r>
    <x v="1"/>
    <x v="0"/>
    <s v="D20v0"/>
    <n v="43775.67134385417"/>
    <x v="4"/>
    <x v="0"/>
    <x v="0"/>
    <x v="2"/>
    <x v="3"/>
    <x v="1"/>
    <n v="3.5"/>
    <n v="1220"/>
    <s v="None"/>
    <n v="2.8"/>
    <n v="0"/>
    <n v="4.47"/>
    <m/>
    <m/>
    <m/>
    <m/>
    <m/>
    <m/>
    <m/>
    <m/>
    <m/>
    <s v="DEER:Res:HVAC_Eff_AC"/>
    <s v="Annual"/>
    <n v="20"/>
    <m/>
  </r>
  <r>
    <x v="1"/>
    <x v="0"/>
    <s v="D20v0"/>
    <n v="43775.67134385417"/>
    <x v="4"/>
    <x v="1"/>
    <x v="0"/>
    <x v="2"/>
    <x v="1"/>
    <x v="1"/>
    <n v="1.85"/>
    <n v="1120"/>
    <s v="None"/>
    <n v="6.26"/>
    <n v="9.9299999999999996E-3"/>
    <n v="0.88200000000000001"/>
    <m/>
    <m/>
    <m/>
    <m/>
    <m/>
    <m/>
    <m/>
    <m/>
    <m/>
    <s v="DEER:Res:HVAC_Eff_AC"/>
    <s v="Annual"/>
    <n v="20"/>
    <m/>
  </r>
  <r>
    <x v="1"/>
    <x v="0"/>
    <s v="D20v0"/>
    <n v="43775.67134385417"/>
    <x v="4"/>
    <x v="1"/>
    <x v="0"/>
    <x v="2"/>
    <x v="2"/>
    <x v="1"/>
    <n v="1.85"/>
    <n v="1120"/>
    <s v="None"/>
    <n v="14.7"/>
    <n v="1.0200000000000001E-2"/>
    <n v="0"/>
    <m/>
    <m/>
    <m/>
    <m/>
    <m/>
    <m/>
    <m/>
    <m/>
    <m/>
    <s v="DEER:Res:HVAC_Eff_AC"/>
    <s v="Annual"/>
    <n v="20"/>
    <m/>
  </r>
  <r>
    <x v="1"/>
    <x v="0"/>
    <s v="D20v0"/>
    <n v="43775.67134385417"/>
    <x v="4"/>
    <x v="1"/>
    <x v="0"/>
    <x v="2"/>
    <x v="3"/>
    <x v="1"/>
    <n v="1.85"/>
    <n v="1120"/>
    <s v="None"/>
    <n v="0.64100000000000001"/>
    <n v="0"/>
    <n v="0.85599999999999998"/>
    <m/>
    <m/>
    <m/>
    <m/>
    <m/>
    <m/>
    <m/>
    <m/>
    <m/>
    <s v="DEER:Res:HVAC_Eff_AC"/>
    <s v="Annual"/>
    <n v="20"/>
    <m/>
  </r>
  <r>
    <x v="1"/>
    <x v="0"/>
    <s v="D20v0"/>
    <n v="43775.67134385417"/>
    <x v="4"/>
    <x v="2"/>
    <x v="0"/>
    <x v="2"/>
    <x v="1"/>
    <x v="1"/>
    <n v="3.4"/>
    <n v="1510"/>
    <s v="None"/>
    <n v="28"/>
    <n v="4.7E-2"/>
    <n v="3.32"/>
    <m/>
    <m/>
    <m/>
    <m/>
    <m/>
    <m/>
    <m/>
    <m/>
    <m/>
    <s v="DEER:Res:HVAC_Eff_AC"/>
    <s v="Annual"/>
    <n v="20"/>
    <m/>
  </r>
  <r>
    <x v="1"/>
    <x v="0"/>
    <s v="D20v0"/>
    <n v="43775.67134385417"/>
    <x v="4"/>
    <x v="2"/>
    <x v="0"/>
    <x v="2"/>
    <x v="2"/>
    <x v="1"/>
    <n v="3.4"/>
    <n v="1510"/>
    <s v="None"/>
    <n v="64.8"/>
    <n v="4.9000000000000002E-2"/>
    <n v="0"/>
    <m/>
    <m/>
    <m/>
    <m/>
    <m/>
    <m/>
    <m/>
    <m/>
    <m/>
    <s v="DEER:Res:HVAC_Eff_AC"/>
    <s v="Annual"/>
    <n v="20"/>
    <m/>
  </r>
  <r>
    <x v="1"/>
    <x v="0"/>
    <s v="D20v0"/>
    <n v="43775.67134385417"/>
    <x v="4"/>
    <x v="2"/>
    <x v="0"/>
    <x v="2"/>
    <x v="3"/>
    <x v="1"/>
    <n v="3.4"/>
    <n v="1510"/>
    <s v="None"/>
    <n v="2"/>
    <n v="0"/>
    <n v="3.17"/>
    <m/>
    <m/>
    <m/>
    <m/>
    <m/>
    <m/>
    <m/>
    <m/>
    <m/>
    <s v="DEER:Res:HVAC_Eff_AC"/>
    <s v="Annual"/>
    <n v="20"/>
    <m/>
  </r>
  <r>
    <x v="0"/>
    <x v="0"/>
    <s v="D20v0"/>
    <n v="43775.67134385417"/>
    <x v="4"/>
    <x v="1"/>
    <x v="0"/>
    <x v="2"/>
    <x v="1"/>
    <x v="1"/>
    <n v="1.85"/>
    <n v="1120"/>
    <s v="None"/>
    <n v="14.7"/>
    <n v="2.29E-2"/>
    <n v="2.0699999999999998"/>
    <m/>
    <m/>
    <m/>
    <m/>
    <m/>
    <m/>
    <m/>
    <m/>
    <m/>
    <s v="DEER:Res:HVAC_Eff_AC"/>
    <s v="Annual"/>
    <n v="20"/>
    <m/>
  </r>
  <r>
    <x v="0"/>
    <x v="0"/>
    <s v="D20v0"/>
    <n v="43775.67134385417"/>
    <x v="4"/>
    <x v="1"/>
    <x v="0"/>
    <x v="2"/>
    <x v="2"/>
    <x v="1"/>
    <n v="1.85"/>
    <n v="1120"/>
    <s v="None"/>
    <n v="34.299999999999997"/>
    <n v="2.35E-2"/>
    <n v="0"/>
    <m/>
    <m/>
    <m/>
    <m/>
    <m/>
    <m/>
    <m/>
    <m/>
    <m/>
    <s v="DEER:Res:HVAC_Eff_AC"/>
    <s v="Annual"/>
    <n v="20"/>
    <m/>
  </r>
  <r>
    <x v="0"/>
    <x v="0"/>
    <s v="D20v0"/>
    <n v="43775.67134385417"/>
    <x v="4"/>
    <x v="1"/>
    <x v="0"/>
    <x v="2"/>
    <x v="3"/>
    <x v="1"/>
    <n v="1.85"/>
    <n v="1120"/>
    <s v="None"/>
    <n v="1.51"/>
    <n v="0"/>
    <n v="2.0099999999999998"/>
    <m/>
    <m/>
    <m/>
    <m/>
    <m/>
    <m/>
    <m/>
    <m/>
    <m/>
    <s v="DEER:Res:HVAC_Eff_AC"/>
    <s v="Annual"/>
    <n v="20"/>
    <m/>
  </r>
  <r>
    <x v="1"/>
    <x v="0"/>
    <s v="D20v0"/>
    <n v="43775.67134385417"/>
    <x v="4"/>
    <x v="0"/>
    <x v="0"/>
    <x v="2"/>
    <x v="1"/>
    <x v="1"/>
    <n v="3.5"/>
    <n v="1220"/>
    <s v="None"/>
    <n v="64.5"/>
    <n v="9.8299999999999998E-2"/>
    <n v="5"/>
    <m/>
    <m/>
    <m/>
    <m/>
    <m/>
    <m/>
    <m/>
    <m/>
    <m/>
    <s v="DEER:Res:HVAC_Eff_AC"/>
    <s v="Annual"/>
    <n v="20"/>
    <m/>
  </r>
  <r>
    <x v="1"/>
    <x v="0"/>
    <s v="D20v0"/>
    <n v="43775.67134385417"/>
    <x v="4"/>
    <x v="3"/>
    <x v="0"/>
    <x v="2"/>
    <x v="1"/>
    <x v="1"/>
    <n v="3.66"/>
    <n v="1670"/>
    <s v="None"/>
    <n v="23.4"/>
    <n v="4.1399999999999999E-2"/>
    <n v="3.44"/>
    <m/>
    <m/>
    <m/>
    <m/>
    <m/>
    <m/>
    <m/>
    <m/>
    <m/>
    <s v="DEER:Res:HVAC_Eff_AC"/>
    <s v="Annual"/>
    <n v="20"/>
    <m/>
  </r>
  <r>
    <x v="1"/>
    <x v="0"/>
    <s v="D20v0"/>
    <n v="43775.67134385417"/>
    <x v="4"/>
    <x v="3"/>
    <x v="0"/>
    <x v="2"/>
    <x v="2"/>
    <x v="1"/>
    <n v="3.66"/>
    <n v="1670"/>
    <s v="None"/>
    <n v="63.6"/>
    <n v="4.4499999999999998E-2"/>
    <n v="0"/>
    <m/>
    <m/>
    <m/>
    <m/>
    <m/>
    <m/>
    <m/>
    <m/>
    <m/>
    <s v="DEER:Res:HVAC_Eff_AC"/>
    <s v="Annual"/>
    <n v="20"/>
    <m/>
  </r>
  <r>
    <x v="1"/>
    <x v="0"/>
    <s v="D20v0"/>
    <n v="43775.67134385417"/>
    <x v="4"/>
    <x v="3"/>
    <x v="0"/>
    <x v="2"/>
    <x v="3"/>
    <x v="1"/>
    <n v="3.66"/>
    <n v="1670"/>
    <s v="None"/>
    <n v="2.09"/>
    <n v="0"/>
    <n v="3.36"/>
    <m/>
    <m/>
    <m/>
    <m/>
    <m/>
    <m/>
    <m/>
    <m/>
    <m/>
    <s v="DEER:Res:HVAC_Eff_AC"/>
    <s v="Annual"/>
    <n v="20"/>
    <m/>
  </r>
  <r>
    <x v="0"/>
    <x v="0"/>
    <s v="D20v0"/>
    <n v="43775.67134385417"/>
    <x v="4"/>
    <x v="0"/>
    <x v="1"/>
    <x v="2"/>
    <x v="1"/>
    <x v="1"/>
    <n v="3.5"/>
    <n v="1240"/>
    <s v="None"/>
    <n v="190"/>
    <n v="0.155"/>
    <n v="8.5"/>
    <m/>
    <m/>
    <m/>
    <m/>
    <m/>
    <m/>
    <m/>
    <m/>
    <m/>
    <s v="DEER:Res:HVAC_Eff_AC"/>
    <s v="Annual"/>
    <n v="20"/>
    <m/>
  </r>
  <r>
    <x v="0"/>
    <x v="0"/>
    <s v="D20v0"/>
    <n v="43775.67134385417"/>
    <x v="4"/>
    <x v="0"/>
    <x v="1"/>
    <x v="2"/>
    <x v="2"/>
    <x v="1"/>
    <n v="3.5"/>
    <n v="1240"/>
    <s v="None"/>
    <n v="280"/>
    <n v="0.156"/>
    <n v="0"/>
    <m/>
    <m/>
    <m/>
    <m/>
    <m/>
    <m/>
    <m/>
    <m/>
    <m/>
    <s v="DEER:Res:HVAC_Eff_AC"/>
    <s v="Annual"/>
    <n v="20"/>
    <m/>
  </r>
  <r>
    <x v="0"/>
    <x v="0"/>
    <s v="D20v0"/>
    <n v="43775.67134385417"/>
    <x v="4"/>
    <x v="0"/>
    <x v="1"/>
    <x v="2"/>
    <x v="3"/>
    <x v="1"/>
    <n v="3.5"/>
    <n v="1240"/>
    <s v="None"/>
    <n v="4.8499999999999996"/>
    <n v="0"/>
    <n v="7.47"/>
    <m/>
    <m/>
    <m/>
    <m/>
    <m/>
    <m/>
    <m/>
    <m/>
    <m/>
    <s v="DEER:Res:HVAC_Eff_AC"/>
    <s v="Annual"/>
    <n v="20"/>
    <m/>
  </r>
  <r>
    <x v="0"/>
    <x v="0"/>
    <s v="D20v0"/>
    <n v="43775.67134385417"/>
    <x v="4"/>
    <x v="1"/>
    <x v="1"/>
    <x v="2"/>
    <x v="1"/>
    <x v="1"/>
    <n v="1"/>
    <n v="1070"/>
    <s v="None"/>
    <n v="25.8"/>
    <n v="2.3199999999999998E-2"/>
    <n v="2.13"/>
    <m/>
    <m/>
    <m/>
    <m/>
    <m/>
    <m/>
    <m/>
    <m/>
    <m/>
    <s v="DEER:Res:HVAC_Eff_AC"/>
    <s v="Annual"/>
    <n v="20"/>
    <m/>
  </r>
  <r>
    <x v="0"/>
    <x v="0"/>
    <s v="D20v0"/>
    <n v="43775.67134385417"/>
    <x v="4"/>
    <x v="1"/>
    <x v="1"/>
    <x v="2"/>
    <x v="2"/>
    <x v="1"/>
    <n v="1"/>
    <n v="1070"/>
    <s v="None"/>
    <n v="47.4"/>
    <n v="2.3400000000000001E-2"/>
    <n v="0"/>
    <m/>
    <m/>
    <m/>
    <m/>
    <m/>
    <m/>
    <m/>
    <m/>
    <m/>
    <s v="DEER:Res:HVAC_Eff_AC"/>
    <s v="Annual"/>
    <n v="20"/>
    <m/>
  </r>
  <r>
    <x v="0"/>
    <x v="0"/>
    <s v="D20v0"/>
    <n v="43775.67134385417"/>
    <x v="4"/>
    <x v="1"/>
    <x v="1"/>
    <x v="2"/>
    <x v="3"/>
    <x v="1"/>
    <n v="1"/>
    <n v="1070"/>
    <s v="None"/>
    <n v="1.95"/>
    <n v="0"/>
    <n v="2.06"/>
    <m/>
    <m/>
    <m/>
    <m/>
    <m/>
    <m/>
    <m/>
    <m/>
    <m/>
    <s v="DEER:Res:HVAC_Eff_AC"/>
    <s v="Annual"/>
    <n v="20"/>
    <m/>
  </r>
  <r>
    <x v="0"/>
    <x v="0"/>
    <s v="D20v0"/>
    <n v="43775.67134385417"/>
    <x v="4"/>
    <x v="2"/>
    <x v="1"/>
    <x v="2"/>
    <x v="1"/>
    <x v="1"/>
    <n v="2.7"/>
    <n v="1860"/>
    <s v="None"/>
    <n v="82.9"/>
    <n v="0.108"/>
    <n v="7.8"/>
    <m/>
    <m/>
    <m/>
    <m/>
    <m/>
    <m/>
    <m/>
    <m/>
    <m/>
    <s v="DEER:Res:HVAC_Eff_AC"/>
    <s v="Annual"/>
    <n v="20"/>
    <m/>
  </r>
  <r>
    <x v="0"/>
    <x v="0"/>
    <s v="D20v0"/>
    <n v="43775.67134385417"/>
    <x v="4"/>
    <x v="2"/>
    <x v="1"/>
    <x v="2"/>
    <x v="2"/>
    <x v="1"/>
    <n v="2.7"/>
    <n v="1860"/>
    <s v="None"/>
    <n v="170"/>
    <n v="0.104"/>
    <n v="0"/>
    <m/>
    <m/>
    <m/>
    <m/>
    <m/>
    <m/>
    <m/>
    <m/>
    <m/>
    <s v="DEER:Res:HVAC_Eff_AC"/>
    <s v="Annual"/>
    <n v="20"/>
    <m/>
  </r>
  <r>
    <x v="0"/>
    <x v="0"/>
    <s v="D20v0"/>
    <n v="43775.67134385417"/>
    <x v="4"/>
    <x v="2"/>
    <x v="1"/>
    <x v="2"/>
    <x v="3"/>
    <x v="1"/>
    <n v="2.7"/>
    <n v="1860"/>
    <s v="None"/>
    <n v="5"/>
    <n v="0"/>
    <n v="7.55"/>
    <m/>
    <m/>
    <m/>
    <m/>
    <m/>
    <m/>
    <m/>
    <m/>
    <m/>
    <s v="DEER:Res:HVAC_Eff_AC"/>
    <s v="Annual"/>
    <n v="20"/>
    <m/>
  </r>
  <r>
    <x v="0"/>
    <x v="0"/>
    <s v="D20v0"/>
    <n v="43775.67134385417"/>
    <x v="4"/>
    <x v="3"/>
    <x v="1"/>
    <x v="2"/>
    <x v="1"/>
    <x v="1"/>
    <n v="2.66"/>
    <n v="1950"/>
    <s v="None"/>
    <n v="74"/>
    <n v="0.107"/>
    <n v="7.91"/>
    <m/>
    <m/>
    <m/>
    <m/>
    <m/>
    <m/>
    <m/>
    <m/>
    <m/>
    <s v="DEER:Res:HVAC_Eff_AC"/>
    <s v="Annual"/>
    <n v="20"/>
    <m/>
  </r>
  <r>
    <x v="0"/>
    <x v="0"/>
    <s v="D20v0"/>
    <n v="43775.67134385417"/>
    <x v="4"/>
    <x v="3"/>
    <x v="1"/>
    <x v="2"/>
    <x v="2"/>
    <x v="1"/>
    <n v="2.66"/>
    <n v="1950"/>
    <s v="None"/>
    <n v="163"/>
    <n v="0.10199999999999999"/>
    <n v="0"/>
    <m/>
    <m/>
    <m/>
    <m/>
    <m/>
    <m/>
    <m/>
    <m/>
    <m/>
    <s v="DEER:Res:HVAC_Eff_AC"/>
    <s v="Annual"/>
    <n v="20"/>
    <m/>
  </r>
  <r>
    <x v="0"/>
    <x v="0"/>
    <s v="D20v0"/>
    <n v="43775.67134385417"/>
    <x v="4"/>
    <x v="3"/>
    <x v="1"/>
    <x v="2"/>
    <x v="3"/>
    <x v="1"/>
    <n v="2.66"/>
    <n v="1950"/>
    <s v="None"/>
    <n v="5.15"/>
    <n v="0"/>
    <n v="7.74"/>
    <m/>
    <m/>
    <m/>
    <m/>
    <m/>
    <m/>
    <m/>
    <m/>
    <m/>
    <s v="DEER:Res:HVAC_Eff_AC"/>
    <s v="Annual"/>
    <n v="20"/>
    <m/>
  </r>
  <r>
    <x v="1"/>
    <x v="0"/>
    <s v="D20v0"/>
    <n v="43775.67134385417"/>
    <x v="4"/>
    <x v="0"/>
    <x v="1"/>
    <x v="2"/>
    <x v="1"/>
    <x v="1"/>
    <n v="3.5"/>
    <n v="1240"/>
    <s v="None"/>
    <n v="105"/>
    <n v="7.6200000000000004E-2"/>
    <n v="3.85"/>
    <m/>
    <m/>
    <m/>
    <m/>
    <m/>
    <m/>
    <m/>
    <m/>
    <m/>
    <s v="DEER:Res:HVAC_Eff_AC"/>
    <s v="Annual"/>
    <n v="20"/>
    <m/>
  </r>
  <r>
    <x v="1"/>
    <x v="0"/>
    <s v="D20v0"/>
    <n v="43775.67134385417"/>
    <x v="4"/>
    <x v="0"/>
    <x v="1"/>
    <x v="2"/>
    <x v="2"/>
    <x v="1"/>
    <n v="3.5"/>
    <n v="1240"/>
    <s v="None"/>
    <n v="145"/>
    <n v="7.8899999999999998E-2"/>
    <n v="0"/>
    <m/>
    <m/>
    <m/>
    <m/>
    <m/>
    <m/>
    <m/>
    <m/>
    <m/>
    <s v="DEER:Res:HVAC_Eff_AC"/>
    <s v="Annual"/>
    <n v="20"/>
    <m/>
  </r>
  <r>
    <x v="1"/>
    <x v="0"/>
    <s v="D20v0"/>
    <n v="43775.67134385417"/>
    <x v="4"/>
    <x v="0"/>
    <x v="1"/>
    <x v="2"/>
    <x v="3"/>
    <x v="1"/>
    <n v="3.5"/>
    <n v="1240"/>
    <s v="None"/>
    <n v="2.21"/>
    <n v="0"/>
    <n v="3.42"/>
    <m/>
    <m/>
    <m/>
    <m/>
    <m/>
    <m/>
    <m/>
    <m/>
    <m/>
    <s v="DEER:Res:HVAC_Eff_AC"/>
    <s v="Annual"/>
    <n v="20"/>
    <m/>
  </r>
  <r>
    <x v="1"/>
    <x v="0"/>
    <s v="D20v0"/>
    <n v="43775.67134385417"/>
    <x v="4"/>
    <x v="1"/>
    <x v="1"/>
    <x v="2"/>
    <x v="1"/>
    <x v="1"/>
    <n v="1"/>
    <n v="1070"/>
    <s v="None"/>
    <n v="11.2"/>
    <n v="1.03E-2"/>
    <n v="0.91"/>
    <m/>
    <m/>
    <m/>
    <m/>
    <m/>
    <m/>
    <m/>
    <m/>
    <m/>
    <s v="DEER:Res:HVAC_Eff_AC"/>
    <s v="Annual"/>
    <n v="20"/>
    <m/>
  </r>
  <r>
    <x v="1"/>
    <x v="0"/>
    <s v="D20v0"/>
    <n v="43775.67134385417"/>
    <x v="4"/>
    <x v="1"/>
    <x v="1"/>
    <x v="2"/>
    <x v="2"/>
    <x v="1"/>
    <n v="1"/>
    <n v="1070"/>
    <s v="None"/>
    <n v="20.5"/>
    <n v="1.03E-2"/>
    <n v="0"/>
    <m/>
    <m/>
    <m/>
    <m/>
    <m/>
    <m/>
    <m/>
    <m/>
    <m/>
    <s v="DEER:Res:HVAC_Eff_AC"/>
    <s v="Annual"/>
    <n v="20"/>
    <m/>
  </r>
  <r>
    <x v="1"/>
    <x v="0"/>
    <s v="D20v0"/>
    <n v="43775.67134385417"/>
    <x v="4"/>
    <x v="1"/>
    <x v="1"/>
    <x v="2"/>
    <x v="3"/>
    <x v="1"/>
    <n v="1"/>
    <n v="1070"/>
    <s v="None"/>
    <n v="0.83099999999999996"/>
    <n v="0"/>
    <n v="0.876"/>
    <m/>
    <m/>
    <m/>
    <m/>
    <m/>
    <m/>
    <m/>
    <m/>
    <m/>
    <s v="DEER:Res:HVAC_Eff_AC"/>
    <s v="Annual"/>
    <n v="20"/>
    <m/>
  </r>
  <r>
    <x v="1"/>
    <x v="0"/>
    <s v="D20v0"/>
    <n v="44091.745425567133"/>
    <x v="4"/>
    <x v="1"/>
    <x v="1"/>
    <x v="2"/>
    <x v="0"/>
    <x v="1"/>
    <n v="1"/>
    <n v="1070"/>
    <s v="None"/>
    <n v="12"/>
    <n v="1.01E-2"/>
    <n v="0.79700000000000004"/>
    <m/>
    <m/>
    <m/>
    <m/>
    <m/>
    <m/>
    <m/>
    <m/>
    <m/>
    <s v="DEER:Res:HVAC_Eff_AC"/>
    <s v="Annual"/>
    <n v="20"/>
    <m/>
  </r>
  <r>
    <x v="1"/>
    <x v="0"/>
    <s v="D20v0"/>
    <n v="43775.67134385417"/>
    <x v="4"/>
    <x v="2"/>
    <x v="1"/>
    <x v="2"/>
    <x v="1"/>
    <x v="1"/>
    <n v="2.7"/>
    <n v="1860"/>
    <s v="None"/>
    <n v="36.700000000000003"/>
    <n v="4.7E-2"/>
    <n v="3.21"/>
    <m/>
    <m/>
    <m/>
    <m/>
    <m/>
    <m/>
    <m/>
    <m/>
    <m/>
    <s v="DEER:Res:HVAC_Eff_AC"/>
    <s v="Annual"/>
    <n v="20"/>
    <m/>
  </r>
  <r>
    <x v="1"/>
    <x v="0"/>
    <s v="D20v0"/>
    <n v="43775.67134385417"/>
    <x v="4"/>
    <x v="2"/>
    <x v="1"/>
    <x v="2"/>
    <x v="2"/>
    <x v="1"/>
    <n v="2.7"/>
    <n v="1860"/>
    <s v="None"/>
    <n v="72.599999999999994"/>
    <n v="4.8000000000000001E-2"/>
    <n v="0"/>
    <m/>
    <m/>
    <m/>
    <m/>
    <m/>
    <m/>
    <m/>
    <m/>
    <m/>
    <s v="DEER:Res:HVAC_Eff_AC"/>
    <s v="Annual"/>
    <n v="20"/>
    <m/>
  </r>
  <r>
    <x v="1"/>
    <x v="0"/>
    <s v="D20v0"/>
    <n v="43775.67134385417"/>
    <x v="4"/>
    <x v="2"/>
    <x v="1"/>
    <x v="2"/>
    <x v="3"/>
    <x v="1"/>
    <n v="2.7"/>
    <n v="1860"/>
    <s v="None"/>
    <n v="2.1"/>
    <n v="0"/>
    <n v="3.11"/>
    <m/>
    <m/>
    <m/>
    <m/>
    <m/>
    <m/>
    <m/>
    <m/>
    <m/>
    <s v="DEER:Res:HVAC_Eff_AC"/>
    <s v="Annual"/>
    <n v="20"/>
    <m/>
  </r>
  <r>
    <x v="1"/>
    <x v="0"/>
    <s v="D20v0"/>
    <n v="43775.67134385417"/>
    <x v="4"/>
    <x v="3"/>
    <x v="1"/>
    <x v="2"/>
    <x v="1"/>
    <x v="1"/>
    <n v="2.66"/>
    <n v="1950"/>
    <s v="None"/>
    <n v="30.7"/>
    <n v="4.48E-2"/>
    <n v="3.22"/>
    <m/>
    <m/>
    <m/>
    <m/>
    <m/>
    <m/>
    <m/>
    <m/>
    <m/>
    <s v="DEER:Res:HVAC_Eff_AC"/>
    <s v="Annual"/>
    <n v="20"/>
    <m/>
  </r>
  <r>
    <x v="1"/>
    <x v="0"/>
    <s v="D20v0"/>
    <n v="43775.67134385417"/>
    <x v="4"/>
    <x v="3"/>
    <x v="1"/>
    <x v="2"/>
    <x v="2"/>
    <x v="1"/>
    <n v="2.66"/>
    <n v="1950"/>
    <s v="None"/>
    <n v="67"/>
    <n v="4.5999999999999999E-2"/>
    <n v="0"/>
    <m/>
    <m/>
    <m/>
    <m/>
    <m/>
    <m/>
    <m/>
    <m/>
    <m/>
    <s v="DEER:Res:HVAC_Eff_AC"/>
    <s v="Annual"/>
    <n v="20"/>
    <m/>
  </r>
  <r>
    <x v="1"/>
    <x v="0"/>
    <s v="D20v0"/>
    <n v="43775.67134385417"/>
    <x v="4"/>
    <x v="3"/>
    <x v="1"/>
    <x v="2"/>
    <x v="3"/>
    <x v="1"/>
    <n v="2.66"/>
    <n v="1950"/>
    <s v="None"/>
    <n v="2.09"/>
    <n v="0"/>
    <n v="3.15"/>
    <m/>
    <m/>
    <m/>
    <m/>
    <m/>
    <m/>
    <m/>
    <m/>
    <m/>
    <s v="DEER:Res:HVAC_Eff_AC"/>
    <s v="Annual"/>
    <n v="20"/>
    <m/>
  </r>
  <r>
    <x v="0"/>
    <x v="0"/>
    <s v="D20v0"/>
    <n v="43775.671936099534"/>
    <x v="4"/>
    <x v="0"/>
    <x v="0"/>
    <x v="3"/>
    <x v="1"/>
    <x v="1"/>
    <n v="3.5"/>
    <n v="1210"/>
    <s v="None"/>
    <n v="85.2"/>
    <n v="0.157"/>
    <n v="11.1"/>
    <m/>
    <m/>
    <m/>
    <m/>
    <m/>
    <m/>
    <m/>
    <m/>
    <m/>
    <s v="DEER:Res:HVAC_Eff_AC"/>
    <s v="Annual"/>
    <n v="20"/>
    <m/>
  </r>
  <r>
    <x v="0"/>
    <x v="0"/>
    <s v="D20v0"/>
    <n v="43775.671936099534"/>
    <x v="4"/>
    <x v="0"/>
    <x v="0"/>
    <x v="3"/>
    <x v="2"/>
    <x v="1"/>
    <n v="3.5"/>
    <n v="1210"/>
    <s v="None"/>
    <n v="188"/>
    <n v="0.16300000000000001"/>
    <n v="0"/>
    <m/>
    <m/>
    <m/>
    <m/>
    <m/>
    <m/>
    <m/>
    <m/>
    <m/>
    <s v="DEER:Res:HVAC_Eff_AC"/>
    <s v="Annual"/>
    <n v="20"/>
    <m/>
  </r>
  <r>
    <x v="0"/>
    <x v="0"/>
    <s v="D20v0"/>
    <n v="43775.671936099534"/>
    <x v="4"/>
    <x v="0"/>
    <x v="0"/>
    <x v="3"/>
    <x v="3"/>
    <x v="1"/>
    <n v="3.5"/>
    <n v="1210"/>
    <s v="None"/>
    <n v="6.19"/>
    <n v="0"/>
    <n v="9.9"/>
    <m/>
    <m/>
    <m/>
    <m/>
    <m/>
    <m/>
    <m/>
    <m/>
    <m/>
    <s v="DEER:Res:HVAC_Eff_AC"/>
    <s v="Annual"/>
    <n v="20"/>
    <m/>
  </r>
  <r>
    <x v="0"/>
    <x v="0"/>
    <s v="D20v0"/>
    <n v="43775.671936099534"/>
    <x v="4"/>
    <x v="2"/>
    <x v="0"/>
    <x v="3"/>
    <x v="1"/>
    <x v="1"/>
    <n v="3"/>
    <n v="1500"/>
    <s v="None"/>
    <n v="33.700000000000003"/>
    <n v="6.9000000000000006E-2"/>
    <n v="7.05"/>
    <m/>
    <m/>
    <m/>
    <m/>
    <m/>
    <m/>
    <m/>
    <m/>
    <m/>
    <s v="DEER:Res:HVAC_Eff_AC"/>
    <s v="Annual"/>
    <n v="20"/>
    <m/>
  </r>
  <r>
    <x v="0"/>
    <x v="0"/>
    <s v="D20v0"/>
    <n v="43775.671936099534"/>
    <x v="4"/>
    <x v="3"/>
    <x v="0"/>
    <x v="3"/>
    <x v="1"/>
    <x v="1"/>
    <n v="3.45"/>
    <n v="1650"/>
    <s v="None"/>
    <n v="38.799999999999997"/>
    <n v="8.1500000000000003E-2"/>
    <n v="8.52"/>
    <m/>
    <m/>
    <m/>
    <m/>
    <m/>
    <m/>
    <m/>
    <m/>
    <m/>
    <s v="DEER:Res:HVAC_Eff_AC"/>
    <s v="Annual"/>
    <n v="20"/>
    <m/>
  </r>
  <r>
    <x v="0"/>
    <x v="0"/>
    <s v="D20v0"/>
    <n v="43775.671936099534"/>
    <x v="4"/>
    <x v="3"/>
    <x v="0"/>
    <x v="3"/>
    <x v="2"/>
    <x v="1"/>
    <n v="3.45"/>
    <n v="1650"/>
    <s v="None"/>
    <n v="132"/>
    <n v="8.6900000000000005E-2"/>
    <n v="0"/>
    <m/>
    <m/>
    <m/>
    <m/>
    <m/>
    <m/>
    <m/>
    <m/>
    <m/>
    <s v="DEER:Res:HVAC_Eff_AC"/>
    <s v="Annual"/>
    <n v="20"/>
    <m/>
  </r>
  <r>
    <x v="0"/>
    <x v="0"/>
    <s v="D20v0"/>
    <n v="43775.671936099534"/>
    <x v="4"/>
    <x v="3"/>
    <x v="0"/>
    <x v="3"/>
    <x v="3"/>
    <x v="1"/>
    <n v="3.45"/>
    <n v="1650"/>
    <s v="None"/>
    <n v="5.26"/>
    <n v="0"/>
    <n v="8.33"/>
    <m/>
    <m/>
    <m/>
    <m/>
    <m/>
    <m/>
    <m/>
    <m/>
    <m/>
    <s v="DEER:Res:HVAC_Eff_AC"/>
    <s v="Annual"/>
    <n v="20"/>
    <m/>
  </r>
  <r>
    <x v="1"/>
    <x v="0"/>
    <s v="D20v0"/>
    <n v="43775.671936099534"/>
    <x v="4"/>
    <x v="1"/>
    <x v="0"/>
    <x v="3"/>
    <x v="1"/>
    <x v="1"/>
    <n v="1.7"/>
    <n v="1120"/>
    <s v="None"/>
    <n v="5.16"/>
    <n v="8.4200000000000004E-3"/>
    <n v="0.98499999999999999"/>
    <m/>
    <m/>
    <m/>
    <m/>
    <m/>
    <m/>
    <m/>
    <m/>
    <m/>
    <s v="DEER:Res:HVAC_Eff_AC"/>
    <s v="Annual"/>
    <n v="20"/>
    <m/>
  </r>
  <r>
    <x v="1"/>
    <x v="0"/>
    <s v="D20v0"/>
    <n v="43775.671936099534"/>
    <x v="4"/>
    <x v="1"/>
    <x v="0"/>
    <x v="3"/>
    <x v="2"/>
    <x v="1"/>
    <n v="1.7"/>
    <n v="1120"/>
    <s v="None"/>
    <n v="14.8"/>
    <n v="9.1000000000000004E-3"/>
    <n v="0"/>
    <m/>
    <m/>
    <m/>
    <m/>
    <m/>
    <m/>
    <m/>
    <m/>
    <m/>
    <s v="DEER:Res:HVAC_Eff_AC"/>
    <s v="Annual"/>
    <n v="20"/>
    <m/>
  </r>
  <r>
    <x v="1"/>
    <x v="0"/>
    <s v="D20v0"/>
    <n v="43775.671936099534"/>
    <x v="4"/>
    <x v="1"/>
    <x v="0"/>
    <x v="3"/>
    <x v="3"/>
    <x v="1"/>
    <n v="1.7"/>
    <n v="1120"/>
    <s v="None"/>
    <n v="0.73599999999999999"/>
    <n v="0"/>
    <n v="0.94899999999999995"/>
    <m/>
    <m/>
    <m/>
    <m/>
    <m/>
    <m/>
    <m/>
    <m/>
    <m/>
    <s v="DEER:Res:HVAC_Eff_AC"/>
    <s v="Annual"/>
    <n v="20"/>
    <m/>
  </r>
  <r>
    <x v="1"/>
    <x v="0"/>
    <s v="D20v0"/>
    <n v="43775.671936099534"/>
    <x v="4"/>
    <x v="2"/>
    <x v="0"/>
    <x v="3"/>
    <x v="1"/>
    <x v="1"/>
    <n v="3"/>
    <n v="1500"/>
    <s v="None"/>
    <n v="14.2"/>
    <n v="2.9000000000000001E-2"/>
    <n v="2.9"/>
    <m/>
    <m/>
    <m/>
    <m/>
    <m/>
    <m/>
    <m/>
    <m/>
    <m/>
    <s v="DEER:Res:HVAC_Eff_AC"/>
    <s v="Annual"/>
    <n v="20"/>
    <m/>
  </r>
  <r>
    <x v="1"/>
    <x v="0"/>
    <s v="D20v0"/>
    <n v="43775.671936099534"/>
    <x v="4"/>
    <x v="2"/>
    <x v="0"/>
    <x v="3"/>
    <x v="2"/>
    <x v="1"/>
    <n v="3"/>
    <n v="1500"/>
    <s v="None"/>
    <n v="45.3"/>
    <n v="3.2000000000000001E-2"/>
    <n v="0"/>
    <m/>
    <m/>
    <m/>
    <m/>
    <m/>
    <m/>
    <m/>
    <m/>
    <m/>
    <s v="DEER:Res:HVAC_Eff_AC"/>
    <s v="Annual"/>
    <n v="20"/>
    <m/>
  </r>
  <r>
    <x v="1"/>
    <x v="0"/>
    <s v="D20v0"/>
    <n v="43775.671936099534"/>
    <x v="4"/>
    <x v="2"/>
    <x v="0"/>
    <x v="3"/>
    <x v="3"/>
    <x v="1"/>
    <n v="3"/>
    <n v="1500"/>
    <s v="None"/>
    <n v="1.8"/>
    <n v="0"/>
    <n v="2.82"/>
    <m/>
    <m/>
    <m/>
    <m/>
    <m/>
    <m/>
    <m/>
    <m/>
    <m/>
    <s v="DEER:Res:HVAC_Eff_AC"/>
    <s v="Annual"/>
    <n v="20"/>
    <m/>
  </r>
  <r>
    <x v="1"/>
    <x v="0"/>
    <s v="D20v0"/>
    <n v="43775.671936099534"/>
    <x v="4"/>
    <x v="3"/>
    <x v="0"/>
    <x v="3"/>
    <x v="1"/>
    <x v="1"/>
    <n v="3.45"/>
    <n v="1650"/>
    <s v="None"/>
    <n v="16.100000000000001"/>
    <n v="3.4700000000000002E-2"/>
    <n v="3.47"/>
    <m/>
    <m/>
    <m/>
    <m/>
    <m/>
    <m/>
    <m/>
    <m/>
    <m/>
    <s v="DEER:Res:HVAC_Eff_AC"/>
    <s v="Annual"/>
    <n v="20"/>
    <m/>
  </r>
  <r>
    <x v="1"/>
    <x v="0"/>
    <s v="D20v0"/>
    <n v="43775.671936099534"/>
    <x v="4"/>
    <x v="3"/>
    <x v="0"/>
    <x v="3"/>
    <x v="2"/>
    <x v="1"/>
    <n v="3.45"/>
    <n v="1650"/>
    <s v="None"/>
    <n v="54.1"/>
    <n v="3.7900000000000003E-2"/>
    <n v="0"/>
    <m/>
    <m/>
    <m/>
    <m/>
    <m/>
    <m/>
    <m/>
    <m/>
    <m/>
    <s v="DEER:Res:HVAC_Eff_AC"/>
    <s v="Annual"/>
    <n v="20"/>
    <m/>
  </r>
  <r>
    <x v="1"/>
    <x v="0"/>
    <s v="D20v0"/>
    <n v="43775.671936099534"/>
    <x v="4"/>
    <x v="3"/>
    <x v="0"/>
    <x v="3"/>
    <x v="3"/>
    <x v="1"/>
    <n v="3.45"/>
    <n v="1650"/>
    <s v="None"/>
    <n v="2.14"/>
    <n v="0"/>
    <n v="3.39"/>
    <m/>
    <m/>
    <m/>
    <m/>
    <m/>
    <m/>
    <m/>
    <m/>
    <m/>
    <s v="DEER:Res:HVAC_Eff_AC"/>
    <s v="Annual"/>
    <n v="20"/>
    <m/>
  </r>
  <r>
    <x v="0"/>
    <x v="0"/>
    <s v="D20v0"/>
    <n v="43775.671936099534"/>
    <x v="4"/>
    <x v="1"/>
    <x v="0"/>
    <x v="3"/>
    <x v="1"/>
    <x v="1"/>
    <n v="1.7"/>
    <n v="1120"/>
    <s v="None"/>
    <n v="12.1"/>
    <n v="1.9599999999999999E-2"/>
    <n v="2.31"/>
    <m/>
    <m/>
    <m/>
    <m/>
    <m/>
    <m/>
    <m/>
    <m/>
    <m/>
    <s v="DEER:Res:HVAC_Eff_AC"/>
    <s v="Annual"/>
    <n v="20"/>
    <m/>
  </r>
  <r>
    <x v="0"/>
    <x v="0"/>
    <s v="D20v0"/>
    <n v="43775.671936099534"/>
    <x v="4"/>
    <x v="1"/>
    <x v="0"/>
    <x v="3"/>
    <x v="2"/>
    <x v="1"/>
    <n v="1.7"/>
    <n v="1120"/>
    <s v="None"/>
    <n v="34.6"/>
    <n v="2.0899999999999998E-2"/>
    <n v="0"/>
    <m/>
    <m/>
    <m/>
    <m/>
    <m/>
    <m/>
    <m/>
    <m/>
    <m/>
    <s v="DEER:Res:HVAC_Eff_AC"/>
    <s v="Annual"/>
    <n v="20"/>
    <m/>
  </r>
  <r>
    <x v="0"/>
    <x v="0"/>
    <s v="D20v0"/>
    <n v="43775.671936099534"/>
    <x v="4"/>
    <x v="1"/>
    <x v="0"/>
    <x v="3"/>
    <x v="3"/>
    <x v="1"/>
    <n v="1.7"/>
    <n v="1120"/>
    <s v="None"/>
    <n v="1.73"/>
    <n v="0"/>
    <n v="2.23"/>
    <m/>
    <m/>
    <m/>
    <m/>
    <m/>
    <m/>
    <m/>
    <m/>
    <m/>
    <s v="DEER:Res:HVAC_Eff_AC"/>
    <s v="Annual"/>
    <n v="20"/>
    <m/>
  </r>
  <r>
    <x v="0"/>
    <x v="0"/>
    <s v="D20v0"/>
    <n v="43775.671936099534"/>
    <x v="4"/>
    <x v="2"/>
    <x v="0"/>
    <x v="3"/>
    <x v="2"/>
    <x v="1"/>
    <n v="3"/>
    <n v="1500"/>
    <s v="None"/>
    <n v="109"/>
    <n v="7.2999999999999995E-2"/>
    <n v="0"/>
    <m/>
    <m/>
    <m/>
    <m/>
    <m/>
    <m/>
    <m/>
    <m/>
    <m/>
    <s v="DEER:Res:HVAC_Eff_AC"/>
    <s v="Annual"/>
    <n v="20"/>
    <m/>
  </r>
  <r>
    <x v="0"/>
    <x v="0"/>
    <s v="D20v0"/>
    <n v="43775.671936099534"/>
    <x v="4"/>
    <x v="2"/>
    <x v="0"/>
    <x v="3"/>
    <x v="3"/>
    <x v="1"/>
    <n v="3"/>
    <n v="1500"/>
    <s v="None"/>
    <n v="4.4000000000000004"/>
    <n v="0"/>
    <n v="6.85"/>
    <m/>
    <m/>
    <m/>
    <m/>
    <m/>
    <m/>
    <m/>
    <m/>
    <m/>
    <s v="DEER:Res:HVAC_Eff_AC"/>
    <s v="Annual"/>
    <n v="20"/>
    <m/>
  </r>
  <r>
    <x v="1"/>
    <x v="0"/>
    <s v="D20v0"/>
    <n v="43775.671936099534"/>
    <x v="4"/>
    <x v="0"/>
    <x v="0"/>
    <x v="3"/>
    <x v="1"/>
    <x v="1"/>
    <n v="3.5"/>
    <n v="1210"/>
    <s v="None"/>
    <n v="39.4"/>
    <n v="7.0900000000000005E-2"/>
    <n v="5.0599999999999996"/>
    <m/>
    <m/>
    <m/>
    <m/>
    <m/>
    <m/>
    <m/>
    <m/>
    <m/>
    <s v="DEER:Res:HVAC_Eff_AC"/>
    <s v="Annual"/>
    <n v="20"/>
    <m/>
  </r>
  <r>
    <x v="1"/>
    <x v="0"/>
    <s v="D20v0"/>
    <n v="43775.671936099534"/>
    <x v="4"/>
    <x v="0"/>
    <x v="0"/>
    <x v="3"/>
    <x v="2"/>
    <x v="1"/>
    <n v="3.5"/>
    <n v="1210"/>
    <s v="None"/>
    <n v="86.2"/>
    <n v="7.7299999999999994E-2"/>
    <n v="0"/>
    <m/>
    <m/>
    <m/>
    <m/>
    <m/>
    <m/>
    <m/>
    <m/>
    <m/>
    <s v="DEER:Res:HVAC_Eff_AC"/>
    <s v="Annual"/>
    <n v="20"/>
    <m/>
  </r>
  <r>
    <x v="1"/>
    <x v="0"/>
    <s v="D20v0"/>
    <n v="43775.671936099534"/>
    <x v="4"/>
    <x v="0"/>
    <x v="0"/>
    <x v="3"/>
    <x v="3"/>
    <x v="1"/>
    <n v="3.5"/>
    <n v="1210"/>
    <s v="None"/>
    <n v="2.83"/>
    <n v="0"/>
    <n v="4.54"/>
    <m/>
    <m/>
    <m/>
    <m/>
    <m/>
    <m/>
    <m/>
    <m/>
    <m/>
    <s v="DEER:Res:HVAC_Eff_AC"/>
    <s v="Annual"/>
    <n v="20"/>
    <m/>
  </r>
  <r>
    <x v="0"/>
    <x v="0"/>
    <s v="D20v0"/>
    <n v="43775.671936099534"/>
    <x v="4"/>
    <x v="0"/>
    <x v="1"/>
    <x v="3"/>
    <x v="1"/>
    <x v="1"/>
    <n v="3.5"/>
    <n v="1240"/>
    <s v="None"/>
    <n v="173"/>
    <n v="0.114"/>
    <n v="5.91"/>
    <m/>
    <m/>
    <m/>
    <m/>
    <m/>
    <m/>
    <m/>
    <m/>
    <m/>
    <s v="DEER:Res:HVAC_Eff_AC"/>
    <s v="Annual"/>
    <n v="20"/>
    <m/>
  </r>
  <r>
    <x v="0"/>
    <x v="0"/>
    <s v="D20v0"/>
    <n v="43775.671936099534"/>
    <x v="4"/>
    <x v="0"/>
    <x v="1"/>
    <x v="3"/>
    <x v="2"/>
    <x v="1"/>
    <n v="3.5"/>
    <n v="1240"/>
    <s v="None"/>
    <n v="235"/>
    <n v="0.11899999999999999"/>
    <n v="0"/>
    <m/>
    <m/>
    <m/>
    <m/>
    <m/>
    <m/>
    <m/>
    <m/>
    <m/>
    <s v="DEER:Res:HVAC_Eff_AC"/>
    <s v="Annual"/>
    <n v="20"/>
    <m/>
  </r>
  <r>
    <x v="0"/>
    <x v="0"/>
    <s v="D20v0"/>
    <n v="43775.671936099534"/>
    <x v="4"/>
    <x v="0"/>
    <x v="1"/>
    <x v="3"/>
    <x v="3"/>
    <x v="1"/>
    <n v="3.5"/>
    <n v="1240"/>
    <s v="None"/>
    <n v="3.41"/>
    <n v="0"/>
    <n v="5.27"/>
    <m/>
    <m/>
    <m/>
    <m/>
    <m/>
    <m/>
    <m/>
    <m/>
    <m/>
    <s v="DEER:Res:HVAC_Eff_AC"/>
    <s v="Annual"/>
    <n v="20"/>
    <m/>
  </r>
  <r>
    <x v="0"/>
    <x v="0"/>
    <s v="D20v0"/>
    <n v="44091.745425567133"/>
    <x v="4"/>
    <x v="0"/>
    <x v="1"/>
    <x v="3"/>
    <x v="0"/>
    <x v="1"/>
    <n v="3.5"/>
    <n v="1240"/>
    <s v="None"/>
    <n v="176"/>
    <n v="0.111"/>
    <n v="5.17"/>
    <m/>
    <m/>
    <m/>
    <m/>
    <m/>
    <m/>
    <m/>
    <m/>
    <m/>
    <s v="DEER:Res:HVAC_Eff_AC"/>
    <s v="Annual"/>
    <n v="20"/>
    <m/>
  </r>
  <r>
    <x v="0"/>
    <x v="0"/>
    <s v="D20v0"/>
    <n v="43775.671936099534"/>
    <x v="4"/>
    <x v="1"/>
    <x v="1"/>
    <x v="3"/>
    <x v="1"/>
    <x v="1"/>
    <n v="1"/>
    <n v="1070"/>
    <s v="None"/>
    <n v="14.8"/>
    <n v="1.54E-2"/>
    <n v="1.53"/>
    <m/>
    <m/>
    <m/>
    <m/>
    <m/>
    <m/>
    <m/>
    <m/>
    <m/>
    <s v="DEER:Res:HVAC_Eff_AC"/>
    <s v="Annual"/>
    <n v="20"/>
    <m/>
  </r>
  <r>
    <x v="0"/>
    <x v="0"/>
    <s v="D20v0"/>
    <n v="43775.671936099534"/>
    <x v="4"/>
    <x v="1"/>
    <x v="1"/>
    <x v="3"/>
    <x v="2"/>
    <x v="1"/>
    <n v="1"/>
    <n v="1070"/>
    <s v="None"/>
    <n v="30.5"/>
    <n v="1.6500000000000001E-2"/>
    <n v="0"/>
    <m/>
    <m/>
    <m/>
    <m/>
    <m/>
    <m/>
    <m/>
    <m/>
    <m/>
    <s v="DEER:Res:HVAC_Eff_AC"/>
    <s v="Annual"/>
    <n v="20"/>
    <m/>
  </r>
  <r>
    <x v="0"/>
    <x v="0"/>
    <s v="D20v0"/>
    <n v="43775.671936099534"/>
    <x v="4"/>
    <x v="1"/>
    <x v="1"/>
    <x v="3"/>
    <x v="3"/>
    <x v="1"/>
    <n v="1"/>
    <n v="1070"/>
    <s v="None"/>
    <n v="1.42"/>
    <n v="0"/>
    <n v="1.44"/>
    <m/>
    <m/>
    <m/>
    <m/>
    <m/>
    <m/>
    <m/>
    <m/>
    <m/>
    <s v="DEER:Res:HVAC_Eff_AC"/>
    <s v="Annual"/>
    <n v="20"/>
    <m/>
  </r>
  <r>
    <x v="0"/>
    <x v="0"/>
    <s v="D20v0"/>
    <n v="44091.745425567133"/>
    <x v="4"/>
    <x v="1"/>
    <x v="1"/>
    <x v="3"/>
    <x v="0"/>
    <x v="1"/>
    <n v="1"/>
    <n v="1070"/>
    <s v="None"/>
    <n v="15"/>
    <n v="1.37E-2"/>
    <n v="1.35"/>
    <m/>
    <m/>
    <m/>
    <m/>
    <m/>
    <m/>
    <m/>
    <m/>
    <m/>
    <s v="DEER:Res:HVAC_Eff_AC"/>
    <s v="Annual"/>
    <n v="20"/>
    <m/>
  </r>
  <r>
    <x v="0"/>
    <x v="0"/>
    <s v="D20v0"/>
    <n v="43775.671936099534"/>
    <x v="4"/>
    <x v="2"/>
    <x v="1"/>
    <x v="3"/>
    <x v="1"/>
    <x v="1"/>
    <n v="2.1"/>
    <n v="1720"/>
    <s v="None"/>
    <n v="40.9"/>
    <n v="5.8000000000000003E-2"/>
    <n v="7.68"/>
    <m/>
    <m/>
    <m/>
    <m/>
    <m/>
    <m/>
    <m/>
    <m/>
    <m/>
    <s v="DEER:Res:HVAC_Eff_AC"/>
    <s v="Annual"/>
    <n v="20"/>
    <m/>
  </r>
  <r>
    <x v="0"/>
    <x v="0"/>
    <s v="D20v0"/>
    <n v="43775.671936099534"/>
    <x v="4"/>
    <x v="2"/>
    <x v="1"/>
    <x v="3"/>
    <x v="2"/>
    <x v="1"/>
    <n v="2.1"/>
    <n v="1720"/>
    <s v="None"/>
    <n v="123"/>
    <n v="5.8999999999999997E-2"/>
    <n v="0"/>
    <m/>
    <m/>
    <m/>
    <m/>
    <m/>
    <m/>
    <m/>
    <m/>
    <m/>
    <s v="DEER:Res:HVAC_Eff_AC"/>
    <s v="Annual"/>
    <n v="20"/>
    <m/>
  </r>
  <r>
    <x v="0"/>
    <x v="0"/>
    <s v="D20v0"/>
    <n v="43775.671936099534"/>
    <x v="4"/>
    <x v="2"/>
    <x v="1"/>
    <x v="3"/>
    <x v="3"/>
    <x v="1"/>
    <n v="2.1"/>
    <n v="1720"/>
    <s v="None"/>
    <n v="5.2"/>
    <n v="0"/>
    <n v="7.47"/>
    <m/>
    <m/>
    <m/>
    <m/>
    <m/>
    <m/>
    <m/>
    <m/>
    <m/>
    <s v="DEER:Res:HVAC_Eff_AC"/>
    <s v="Annual"/>
    <n v="20"/>
    <m/>
  </r>
  <r>
    <x v="0"/>
    <x v="0"/>
    <s v="D20v0"/>
    <n v="44091.745425567133"/>
    <x v="4"/>
    <x v="2"/>
    <x v="1"/>
    <x v="3"/>
    <x v="0"/>
    <x v="1"/>
    <n v="2.1"/>
    <n v="1720"/>
    <s v="None"/>
    <n v="41.2"/>
    <n v="5.0999999999999997E-2"/>
    <n v="7.26"/>
    <m/>
    <m/>
    <m/>
    <m/>
    <m/>
    <m/>
    <m/>
    <m/>
    <m/>
    <s v="DEER:Res:HVAC_Eff_AC"/>
    <s v="Annual"/>
    <n v="20"/>
    <m/>
  </r>
  <r>
    <x v="0"/>
    <x v="0"/>
    <s v="D20v0"/>
    <n v="43775.671936099534"/>
    <x v="4"/>
    <x v="3"/>
    <x v="1"/>
    <x v="3"/>
    <x v="1"/>
    <x v="1"/>
    <n v="2.4700000000000002"/>
    <n v="1950"/>
    <s v="None"/>
    <n v="45.1"/>
    <n v="7.0400000000000004E-2"/>
    <n v="9.77"/>
    <m/>
    <m/>
    <m/>
    <m/>
    <m/>
    <m/>
    <m/>
    <m/>
    <m/>
    <s v="DEER:Res:HVAC_Eff_AC"/>
    <s v="Annual"/>
    <n v="20"/>
    <m/>
  </r>
  <r>
    <x v="0"/>
    <x v="0"/>
    <s v="D20v0"/>
    <n v="43775.671936099534"/>
    <x v="4"/>
    <x v="3"/>
    <x v="1"/>
    <x v="3"/>
    <x v="2"/>
    <x v="1"/>
    <n v="2.4700000000000002"/>
    <n v="1950"/>
    <s v="None"/>
    <n v="149"/>
    <n v="7.0599999999999996E-2"/>
    <n v="0"/>
    <m/>
    <m/>
    <m/>
    <m/>
    <m/>
    <m/>
    <m/>
    <m/>
    <m/>
    <s v="DEER:Res:HVAC_Eff_AC"/>
    <s v="Annual"/>
    <n v="20"/>
    <m/>
  </r>
  <r>
    <x v="0"/>
    <x v="0"/>
    <s v="D20v0"/>
    <n v="43775.671936099534"/>
    <x v="4"/>
    <x v="3"/>
    <x v="1"/>
    <x v="3"/>
    <x v="3"/>
    <x v="1"/>
    <n v="2.4700000000000002"/>
    <n v="1950"/>
    <s v="None"/>
    <n v="6.52"/>
    <n v="0"/>
    <n v="9.5299999999999994"/>
    <m/>
    <m/>
    <m/>
    <m/>
    <m/>
    <m/>
    <m/>
    <m/>
    <m/>
    <s v="DEER:Res:HVAC_Eff_AC"/>
    <s v="Annual"/>
    <n v="20"/>
    <m/>
  </r>
  <r>
    <x v="1"/>
    <x v="0"/>
    <s v="D20v0"/>
    <n v="43775.671936099534"/>
    <x v="4"/>
    <x v="0"/>
    <x v="1"/>
    <x v="3"/>
    <x v="1"/>
    <x v="1"/>
    <n v="3.5"/>
    <n v="1240"/>
    <s v="None"/>
    <n v="105"/>
    <n v="5.3499999999999999E-2"/>
    <n v="2.68"/>
    <m/>
    <m/>
    <m/>
    <m/>
    <m/>
    <m/>
    <m/>
    <m/>
    <m/>
    <s v="DEER:Res:HVAC_Eff_AC"/>
    <s v="Annual"/>
    <n v="20"/>
    <m/>
  </r>
  <r>
    <x v="1"/>
    <x v="0"/>
    <s v="D20v0"/>
    <n v="43775.671936099534"/>
    <x v="4"/>
    <x v="0"/>
    <x v="1"/>
    <x v="3"/>
    <x v="2"/>
    <x v="1"/>
    <n v="3.5"/>
    <n v="1240"/>
    <s v="None"/>
    <n v="134"/>
    <n v="5.8599999999999999E-2"/>
    <n v="0"/>
    <m/>
    <m/>
    <m/>
    <m/>
    <m/>
    <m/>
    <m/>
    <m/>
    <m/>
    <s v="DEER:Res:HVAC_Eff_AC"/>
    <s v="Annual"/>
    <n v="20"/>
    <m/>
  </r>
  <r>
    <x v="1"/>
    <x v="0"/>
    <s v="D20v0"/>
    <n v="43775.671936099534"/>
    <x v="4"/>
    <x v="0"/>
    <x v="1"/>
    <x v="3"/>
    <x v="3"/>
    <x v="1"/>
    <n v="3.5"/>
    <n v="1240"/>
    <s v="None"/>
    <n v="1.56"/>
    <n v="0"/>
    <n v="2.41"/>
    <m/>
    <m/>
    <m/>
    <m/>
    <m/>
    <m/>
    <m/>
    <m/>
    <m/>
    <s v="DEER:Res:HVAC_Eff_AC"/>
    <s v="Annual"/>
    <n v="20"/>
    <m/>
  </r>
  <r>
    <x v="1"/>
    <x v="0"/>
    <s v="D20v0"/>
    <n v="43775.671936099534"/>
    <x v="4"/>
    <x v="1"/>
    <x v="1"/>
    <x v="3"/>
    <x v="1"/>
    <x v="1"/>
    <n v="1"/>
    <n v="1070"/>
    <s v="None"/>
    <n v="6.35"/>
    <n v="7.0000000000000001E-3"/>
    <n v="0.65300000000000002"/>
    <m/>
    <m/>
    <m/>
    <m/>
    <m/>
    <m/>
    <m/>
    <m/>
    <m/>
    <s v="DEER:Res:HVAC_Eff_AC"/>
    <s v="Annual"/>
    <n v="20"/>
    <m/>
  </r>
  <r>
    <x v="1"/>
    <x v="0"/>
    <s v="D20v0"/>
    <n v="43775.671936099534"/>
    <x v="4"/>
    <x v="1"/>
    <x v="1"/>
    <x v="3"/>
    <x v="2"/>
    <x v="1"/>
    <n v="1"/>
    <n v="1070"/>
    <s v="None"/>
    <n v="13.1"/>
    <n v="7.1999999999999998E-3"/>
    <n v="0"/>
    <m/>
    <m/>
    <m/>
    <m/>
    <m/>
    <m/>
    <m/>
    <m/>
    <m/>
    <s v="DEER:Res:HVAC_Eff_AC"/>
    <s v="Annual"/>
    <n v="20"/>
    <m/>
  </r>
  <r>
    <x v="1"/>
    <x v="0"/>
    <s v="D20v0"/>
    <n v="43775.671936099534"/>
    <x v="4"/>
    <x v="1"/>
    <x v="1"/>
    <x v="3"/>
    <x v="3"/>
    <x v="1"/>
    <n v="1"/>
    <n v="1070"/>
    <s v="None"/>
    <n v="0.60399999999999998"/>
    <n v="0"/>
    <n v="0.61599999999999999"/>
    <m/>
    <m/>
    <m/>
    <m/>
    <m/>
    <m/>
    <m/>
    <m/>
    <m/>
    <s v="DEER:Res:HVAC_Eff_AC"/>
    <s v="Annual"/>
    <n v="20"/>
    <m/>
  </r>
  <r>
    <x v="1"/>
    <x v="0"/>
    <s v="D20v0"/>
    <n v="43775.671936099534"/>
    <x v="4"/>
    <x v="2"/>
    <x v="1"/>
    <x v="3"/>
    <x v="1"/>
    <x v="1"/>
    <n v="2.1"/>
    <n v="1720"/>
    <s v="None"/>
    <n v="18"/>
    <n v="2.5999999999999999E-2"/>
    <n v="3.14"/>
    <m/>
    <m/>
    <m/>
    <m/>
    <m/>
    <m/>
    <m/>
    <m/>
    <m/>
    <s v="DEER:Res:HVAC_Eff_AC"/>
    <s v="Annual"/>
    <n v="20"/>
    <m/>
  </r>
  <r>
    <x v="1"/>
    <x v="0"/>
    <s v="D20v0"/>
    <n v="43775.671936099534"/>
    <x v="4"/>
    <x v="2"/>
    <x v="1"/>
    <x v="3"/>
    <x v="2"/>
    <x v="1"/>
    <n v="2.1"/>
    <n v="1720"/>
    <s v="None"/>
    <n v="51.5"/>
    <n v="2.5999999999999999E-2"/>
    <n v="0"/>
    <m/>
    <m/>
    <m/>
    <m/>
    <m/>
    <m/>
    <m/>
    <m/>
    <m/>
    <s v="DEER:Res:HVAC_Eff_AC"/>
    <s v="Annual"/>
    <n v="20"/>
    <m/>
  </r>
  <r>
    <x v="1"/>
    <x v="0"/>
    <s v="D20v0"/>
    <n v="43775.671936099534"/>
    <x v="4"/>
    <x v="2"/>
    <x v="1"/>
    <x v="3"/>
    <x v="3"/>
    <x v="1"/>
    <n v="2.1"/>
    <n v="1720"/>
    <s v="None"/>
    <n v="2.1"/>
    <n v="0"/>
    <n v="3.05"/>
    <m/>
    <m/>
    <m/>
    <m/>
    <m/>
    <m/>
    <m/>
    <m/>
    <m/>
    <s v="DEER:Res:HVAC_Eff_AC"/>
    <s v="Annual"/>
    <n v="20"/>
    <m/>
  </r>
  <r>
    <x v="1"/>
    <x v="0"/>
    <s v="D20v0"/>
    <n v="43775.671936099534"/>
    <x v="4"/>
    <x v="3"/>
    <x v="1"/>
    <x v="3"/>
    <x v="1"/>
    <x v="1"/>
    <n v="2.4700000000000002"/>
    <n v="1950"/>
    <s v="None"/>
    <n v="18.899999999999999"/>
    <n v="3.1099999999999999E-2"/>
    <n v="3.98"/>
    <m/>
    <m/>
    <m/>
    <m/>
    <m/>
    <m/>
    <m/>
    <m/>
    <m/>
    <s v="DEER:Res:HVAC_Eff_AC"/>
    <s v="Annual"/>
    <n v="20"/>
    <m/>
  </r>
  <r>
    <x v="1"/>
    <x v="0"/>
    <s v="D20v0"/>
    <n v="43775.671936099534"/>
    <x v="4"/>
    <x v="3"/>
    <x v="1"/>
    <x v="3"/>
    <x v="2"/>
    <x v="1"/>
    <n v="2.4700000000000002"/>
    <n v="1950"/>
    <s v="None"/>
    <n v="61.4"/>
    <n v="3.1199999999999999E-2"/>
    <n v="0"/>
    <m/>
    <m/>
    <m/>
    <m/>
    <m/>
    <m/>
    <m/>
    <m/>
    <m/>
    <s v="DEER:Res:HVAC_Eff_AC"/>
    <s v="Annual"/>
    <n v="20"/>
    <m/>
  </r>
  <r>
    <x v="1"/>
    <x v="0"/>
    <s v="D20v0"/>
    <n v="43775.671936099534"/>
    <x v="4"/>
    <x v="3"/>
    <x v="1"/>
    <x v="3"/>
    <x v="3"/>
    <x v="1"/>
    <n v="2.4700000000000002"/>
    <n v="1950"/>
    <s v="None"/>
    <n v="2.65"/>
    <n v="0"/>
    <n v="3.88"/>
    <m/>
    <m/>
    <m/>
    <m/>
    <m/>
    <m/>
    <m/>
    <m/>
    <m/>
    <s v="DEER:Res:HVAC_Eff_AC"/>
    <s v="Annual"/>
    <n v="20"/>
    <m/>
  </r>
  <r>
    <x v="0"/>
    <x v="0"/>
    <s v="D20v0"/>
    <n v="43775.672440277776"/>
    <x v="4"/>
    <x v="0"/>
    <x v="0"/>
    <x v="4"/>
    <x v="1"/>
    <x v="1"/>
    <n v="3.5"/>
    <n v="1210"/>
    <s v="None"/>
    <n v="149"/>
    <n v="0.155"/>
    <n v="8.69"/>
    <m/>
    <m/>
    <m/>
    <m/>
    <m/>
    <m/>
    <m/>
    <m/>
    <m/>
    <s v="DEER:Res:HVAC_Eff_AC"/>
    <s v="Annual"/>
    <n v="20"/>
    <m/>
  </r>
  <r>
    <x v="0"/>
    <x v="0"/>
    <s v="D20v0"/>
    <n v="43775.672440277776"/>
    <x v="4"/>
    <x v="0"/>
    <x v="0"/>
    <x v="4"/>
    <x v="2"/>
    <x v="1"/>
    <n v="3.5"/>
    <n v="1210"/>
    <s v="None"/>
    <n v="238"/>
    <n v="0.16800000000000001"/>
    <n v="0"/>
    <m/>
    <m/>
    <m/>
    <m/>
    <m/>
    <m/>
    <m/>
    <m/>
    <m/>
    <s v="DEER:Res:HVAC_Eff_AC"/>
    <s v="Annual"/>
    <n v="20"/>
    <m/>
  </r>
  <r>
    <x v="0"/>
    <x v="0"/>
    <s v="D20v0"/>
    <n v="43775.672440277776"/>
    <x v="4"/>
    <x v="0"/>
    <x v="0"/>
    <x v="4"/>
    <x v="3"/>
    <x v="1"/>
    <n v="3.5"/>
    <n v="1210"/>
    <s v="None"/>
    <n v="4.8600000000000003"/>
    <n v="0"/>
    <n v="7.8"/>
    <m/>
    <m/>
    <m/>
    <m/>
    <m/>
    <m/>
    <m/>
    <m/>
    <m/>
    <s v="DEER:Res:HVAC_Eff_AC"/>
    <s v="Annual"/>
    <n v="20"/>
    <m/>
  </r>
  <r>
    <x v="0"/>
    <x v="0"/>
    <s v="D20v0"/>
    <n v="43775.672440277776"/>
    <x v="4"/>
    <x v="3"/>
    <x v="0"/>
    <x v="4"/>
    <x v="1"/>
    <x v="1"/>
    <n v="3.49"/>
    <n v="1670"/>
    <s v="None"/>
    <n v="68.5"/>
    <n v="7.8899999999999998E-2"/>
    <n v="7.91"/>
    <m/>
    <m/>
    <m/>
    <m/>
    <m/>
    <m/>
    <m/>
    <m/>
    <m/>
    <s v="DEER:Res:HVAC_Eff_AC"/>
    <s v="Annual"/>
    <n v="20"/>
    <m/>
  </r>
  <r>
    <x v="0"/>
    <x v="0"/>
    <s v="D20v0"/>
    <n v="43775.672440277776"/>
    <x v="4"/>
    <x v="3"/>
    <x v="0"/>
    <x v="4"/>
    <x v="2"/>
    <x v="1"/>
    <n v="3.49"/>
    <n v="1670"/>
    <s v="None"/>
    <n v="158"/>
    <n v="8.7800000000000003E-2"/>
    <n v="0"/>
    <m/>
    <m/>
    <m/>
    <m/>
    <m/>
    <m/>
    <m/>
    <m/>
    <m/>
    <s v="DEER:Res:HVAC_Eff_AC"/>
    <s v="Annual"/>
    <n v="20"/>
    <m/>
  </r>
  <r>
    <x v="0"/>
    <x v="0"/>
    <s v="D20v0"/>
    <n v="43775.672440277776"/>
    <x v="4"/>
    <x v="3"/>
    <x v="0"/>
    <x v="4"/>
    <x v="3"/>
    <x v="1"/>
    <n v="3.49"/>
    <n v="1670"/>
    <s v="None"/>
    <n v="4.88"/>
    <n v="0"/>
    <n v="7.76"/>
    <m/>
    <m/>
    <m/>
    <m/>
    <m/>
    <m/>
    <m/>
    <m/>
    <m/>
    <s v="DEER:Res:HVAC_Eff_AC"/>
    <s v="Annual"/>
    <n v="20"/>
    <m/>
  </r>
  <r>
    <x v="1"/>
    <x v="0"/>
    <s v="D20v0"/>
    <n v="43775.672440277776"/>
    <x v="4"/>
    <x v="1"/>
    <x v="0"/>
    <x v="4"/>
    <x v="1"/>
    <x v="1"/>
    <n v="1.73"/>
    <n v="1110"/>
    <s v="None"/>
    <n v="7.98"/>
    <n v="8.0000000000000002E-3"/>
    <n v="1.03"/>
    <m/>
    <m/>
    <m/>
    <m/>
    <m/>
    <m/>
    <m/>
    <m/>
    <m/>
    <s v="DEER:Res:HVAC_Eff_AC"/>
    <s v="Annual"/>
    <n v="20"/>
    <m/>
  </r>
  <r>
    <x v="1"/>
    <x v="0"/>
    <s v="D20v0"/>
    <n v="43775.672440277776"/>
    <x v="4"/>
    <x v="1"/>
    <x v="0"/>
    <x v="4"/>
    <x v="2"/>
    <x v="1"/>
    <n v="1.73"/>
    <n v="1110"/>
    <s v="None"/>
    <n v="17.8"/>
    <n v="8.5800000000000008E-3"/>
    <n v="0"/>
    <m/>
    <m/>
    <m/>
    <m/>
    <m/>
    <m/>
    <m/>
    <m/>
    <m/>
    <s v="DEER:Res:HVAC_Eff_AC"/>
    <s v="Annual"/>
    <n v="20"/>
    <m/>
  </r>
  <r>
    <x v="1"/>
    <x v="0"/>
    <s v="D20v0"/>
    <n v="43775.672440277776"/>
    <x v="4"/>
    <x v="1"/>
    <x v="0"/>
    <x v="4"/>
    <x v="3"/>
    <x v="1"/>
    <n v="1.73"/>
    <n v="1110"/>
    <s v="None"/>
    <n v="0.75600000000000001"/>
    <n v="0"/>
    <n v="0.996"/>
    <m/>
    <m/>
    <m/>
    <m/>
    <m/>
    <m/>
    <m/>
    <m/>
    <m/>
    <s v="DEER:Res:HVAC_Eff_AC"/>
    <s v="Annual"/>
    <n v="20"/>
    <m/>
  </r>
  <r>
    <x v="1"/>
    <x v="0"/>
    <s v="D20v0"/>
    <n v="43775.67264355324"/>
    <x v="4"/>
    <x v="2"/>
    <x v="0"/>
    <x v="4"/>
    <x v="1"/>
    <x v="1"/>
    <n v="3.1"/>
    <n v="1500"/>
    <s v="None"/>
    <n v="26.5"/>
    <n v="0.03"/>
    <n v="2.76"/>
    <m/>
    <m/>
    <m/>
    <m/>
    <m/>
    <m/>
    <m/>
    <m/>
    <m/>
    <s v="DEER:Res:HVAC_Eff_AC"/>
    <s v="Annual"/>
    <n v="20"/>
    <m/>
  </r>
  <r>
    <x v="1"/>
    <x v="0"/>
    <s v="D20v0"/>
    <n v="43775.67264355324"/>
    <x v="4"/>
    <x v="2"/>
    <x v="0"/>
    <x v="4"/>
    <x v="2"/>
    <x v="1"/>
    <n v="3.1"/>
    <n v="1500"/>
    <s v="None"/>
    <n v="57.2"/>
    <n v="3.4000000000000002E-2"/>
    <n v="0"/>
    <m/>
    <m/>
    <m/>
    <m/>
    <m/>
    <m/>
    <m/>
    <m/>
    <m/>
    <s v="DEER:Res:HVAC_Eff_AC"/>
    <s v="Annual"/>
    <n v="20"/>
    <m/>
  </r>
  <r>
    <x v="1"/>
    <x v="0"/>
    <s v="D20v0"/>
    <n v="43775.67264355324"/>
    <x v="4"/>
    <x v="2"/>
    <x v="0"/>
    <x v="4"/>
    <x v="3"/>
    <x v="1"/>
    <n v="3.1"/>
    <n v="1500"/>
    <s v="None"/>
    <n v="1.7"/>
    <n v="0"/>
    <n v="2.68"/>
    <m/>
    <m/>
    <m/>
    <m/>
    <m/>
    <m/>
    <m/>
    <m/>
    <m/>
    <s v="DEER:Res:HVAC_Eff_AC"/>
    <s v="Annual"/>
    <n v="20"/>
    <m/>
  </r>
  <r>
    <x v="1"/>
    <x v="0"/>
    <s v="D20v0"/>
    <n v="43775.67264355324"/>
    <x v="4"/>
    <x v="3"/>
    <x v="0"/>
    <x v="4"/>
    <x v="1"/>
    <x v="1"/>
    <n v="3.49"/>
    <n v="1670"/>
    <s v="None"/>
    <n v="28.4"/>
    <n v="3.39E-2"/>
    <n v="3.23"/>
    <m/>
    <m/>
    <m/>
    <m/>
    <m/>
    <m/>
    <m/>
    <m/>
    <m/>
    <s v="DEER:Res:HVAC_Eff_AC"/>
    <s v="Annual"/>
    <n v="20"/>
    <m/>
  </r>
  <r>
    <x v="1"/>
    <x v="0"/>
    <s v="D20v0"/>
    <n v="43775.67264355324"/>
    <x v="4"/>
    <x v="3"/>
    <x v="0"/>
    <x v="4"/>
    <x v="2"/>
    <x v="1"/>
    <n v="3.49"/>
    <n v="1670"/>
    <s v="None"/>
    <n v="65.3"/>
    <n v="3.7600000000000001E-2"/>
    <n v="0"/>
    <m/>
    <m/>
    <m/>
    <m/>
    <m/>
    <m/>
    <m/>
    <m/>
    <m/>
    <s v="DEER:Res:HVAC_Eff_AC"/>
    <s v="Annual"/>
    <n v="20"/>
    <m/>
  </r>
  <r>
    <x v="1"/>
    <x v="0"/>
    <s v="D20v0"/>
    <n v="43775.67264355324"/>
    <x v="4"/>
    <x v="3"/>
    <x v="0"/>
    <x v="4"/>
    <x v="3"/>
    <x v="1"/>
    <n v="3.49"/>
    <n v="1670"/>
    <s v="None"/>
    <n v="1.99"/>
    <n v="0"/>
    <n v="3.16"/>
    <m/>
    <m/>
    <m/>
    <m/>
    <m/>
    <m/>
    <m/>
    <m/>
    <m/>
    <s v="DEER:Res:HVAC_Eff_AC"/>
    <s v="Annual"/>
    <n v="20"/>
    <m/>
  </r>
  <r>
    <x v="0"/>
    <x v="0"/>
    <s v="D20v0"/>
    <n v="43775.67264355324"/>
    <x v="4"/>
    <x v="1"/>
    <x v="0"/>
    <x v="4"/>
    <x v="1"/>
    <x v="1"/>
    <n v="1.73"/>
    <n v="1110"/>
    <s v="None"/>
    <n v="18.7"/>
    <n v="1.89E-2"/>
    <n v="2.41"/>
    <m/>
    <m/>
    <m/>
    <m/>
    <m/>
    <m/>
    <m/>
    <m/>
    <m/>
    <s v="DEER:Res:HVAC_Eff_AC"/>
    <s v="Annual"/>
    <n v="20"/>
    <m/>
  </r>
  <r>
    <x v="0"/>
    <x v="0"/>
    <s v="D20v0"/>
    <n v="43775.67264355324"/>
    <x v="4"/>
    <x v="1"/>
    <x v="0"/>
    <x v="4"/>
    <x v="2"/>
    <x v="1"/>
    <n v="1.73"/>
    <n v="1110"/>
    <s v="None"/>
    <n v="41.5"/>
    <n v="1.9699999999999999E-2"/>
    <n v="0"/>
    <m/>
    <m/>
    <m/>
    <m/>
    <m/>
    <m/>
    <m/>
    <m/>
    <m/>
    <s v="DEER:Res:HVAC_Eff_AC"/>
    <s v="Annual"/>
    <n v="20"/>
    <m/>
  </r>
  <r>
    <x v="0"/>
    <x v="0"/>
    <s v="D20v0"/>
    <n v="43775.67264355324"/>
    <x v="4"/>
    <x v="1"/>
    <x v="0"/>
    <x v="4"/>
    <x v="3"/>
    <x v="1"/>
    <n v="1.73"/>
    <n v="1110"/>
    <s v="None"/>
    <n v="1.78"/>
    <n v="0"/>
    <n v="2.34"/>
    <m/>
    <m/>
    <m/>
    <m/>
    <m/>
    <m/>
    <m/>
    <m/>
    <m/>
    <s v="DEER:Res:HVAC_Eff_AC"/>
    <s v="Annual"/>
    <n v="20"/>
    <m/>
  </r>
  <r>
    <x v="0"/>
    <x v="0"/>
    <s v="D20v0"/>
    <n v="43775.67264355324"/>
    <x v="4"/>
    <x v="2"/>
    <x v="0"/>
    <x v="4"/>
    <x v="1"/>
    <x v="1"/>
    <n v="3.1"/>
    <n v="1500"/>
    <s v="None"/>
    <n v="62.5"/>
    <n v="7.0000000000000007E-2"/>
    <n v="6.66"/>
    <m/>
    <m/>
    <m/>
    <m/>
    <m/>
    <m/>
    <m/>
    <m/>
    <m/>
    <s v="DEER:Res:HVAC_Eff_AC"/>
    <s v="Annual"/>
    <n v="20"/>
    <m/>
  </r>
  <r>
    <x v="0"/>
    <x v="0"/>
    <s v="D20v0"/>
    <n v="43775.67264355324"/>
    <x v="4"/>
    <x v="2"/>
    <x v="0"/>
    <x v="4"/>
    <x v="2"/>
    <x v="1"/>
    <n v="3.1"/>
    <n v="1500"/>
    <s v="None"/>
    <n v="136"/>
    <n v="7.6999999999999999E-2"/>
    <n v="0"/>
    <m/>
    <m/>
    <m/>
    <m/>
    <m/>
    <m/>
    <m/>
    <m/>
    <m/>
    <s v="DEER:Res:HVAC_Eff_AC"/>
    <s v="Annual"/>
    <n v="20"/>
    <m/>
  </r>
  <r>
    <x v="0"/>
    <x v="0"/>
    <s v="D20v0"/>
    <n v="43775.67264355324"/>
    <x v="4"/>
    <x v="2"/>
    <x v="0"/>
    <x v="4"/>
    <x v="3"/>
    <x v="1"/>
    <n v="3.1"/>
    <n v="1500"/>
    <s v="None"/>
    <n v="4.0999999999999996"/>
    <n v="0"/>
    <n v="6.47"/>
    <m/>
    <m/>
    <m/>
    <m/>
    <m/>
    <m/>
    <m/>
    <m/>
    <m/>
    <s v="DEER:Res:HVAC_Eff_AC"/>
    <s v="Annual"/>
    <n v="20"/>
    <m/>
  </r>
  <r>
    <x v="1"/>
    <x v="0"/>
    <s v="D20v0"/>
    <n v="43775.67264355324"/>
    <x v="4"/>
    <x v="0"/>
    <x v="0"/>
    <x v="4"/>
    <x v="1"/>
    <x v="1"/>
    <n v="3.5"/>
    <n v="1210"/>
    <s v="None"/>
    <n v="68.2"/>
    <n v="7.0599999999999996E-2"/>
    <n v="3.97"/>
    <m/>
    <m/>
    <m/>
    <m/>
    <m/>
    <m/>
    <m/>
    <m/>
    <m/>
    <s v="DEER:Res:HVAC_Eff_AC"/>
    <s v="Annual"/>
    <n v="20"/>
    <m/>
  </r>
  <r>
    <x v="1"/>
    <x v="0"/>
    <s v="D20v0"/>
    <n v="43775.67264355324"/>
    <x v="4"/>
    <x v="0"/>
    <x v="0"/>
    <x v="4"/>
    <x v="2"/>
    <x v="1"/>
    <n v="3.5"/>
    <n v="1210"/>
    <s v="None"/>
    <n v="109"/>
    <n v="7.7399999999999997E-2"/>
    <n v="0"/>
    <m/>
    <m/>
    <m/>
    <m/>
    <m/>
    <m/>
    <m/>
    <m/>
    <m/>
    <s v="DEER:Res:HVAC_Eff_AC"/>
    <s v="Annual"/>
    <n v="20"/>
    <m/>
  </r>
  <r>
    <x v="1"/>
    <x v="0"/>
    <s v="D20v0"/>
    <n v="43775.67264355324"/>
    <x v="4"/>
    <x v="0"/>
    <x v="0"/>
    <x v="4"/>
    <x v="3"/>
    <x v="1"/>
    <n v="3.5"/>
    <n v="1210"/>
    <s v="None"/>
    <n v="2.23"/>
    <n v="0"/>
    <n v="3.59"/>
    <m/>
    <m/>
    <m/>
    <m/>
    <m/>
    <m/>
    <m/>
    <m/>
    <m/>
    <s v="DEER:Res:HVAC_Eff_AC"/>
    <s v="Annual"/>
    <n v="20"/>
    <m/>
  </r>
  <r>
    <x v="0"/>
    <x v="0"/>
    <s v="D20v0"/>
    <n v="43775.67264355324"/>
    <x v="4"/>
    <x v="0"/>
    <x v="1"/>
    <x v="4"/>
    <x v="1"/>
    <x v="1"/>
    <n v="3.5"/>
    <n v="1240"/>
    <s v="None"/>
    <n v="186"/>
    <n v="0.114"/>
    <n v="6.39"/>
    <m/>
    <m/>
    <m/>
    <m/>
    <m/>
    <m/>
    <m/>
    <m/>
    <m/>
    <s v="DEER:Res:HVAC_Eff_AC"/>
    <s v="Annual"/>
    <n v="20"/>
    <m/>
  </r>
  <r>
    <x v="0"/>
    <x v="0"/>
    <s v="D20v0"/>
    <n v="43775.67264355324"/>
    <x v="4"/>
    <x v="0"/>
    <x v="1"/>
    <x v="4"/>
    <x v="2"/>
    <x v="1"/>
    <n v="3.5"/>
    <n v="1240"/>
    <s v="None"/>
    <n v="253"/>
    <n v="0.122"/>
    <n v="0"/>
    <m/>
    <m/>
    <m/>
    <m/>
    <m/>
    <m/>
    <m/>
    <m/>
    <m/>
    <s v="DEER:Res:HVAC_Eff_AC"/>
    <s v="Annual"/>
    <n v="20"/>
    <m/>
  </r>
  <r>
    <x v="0"/>
    <x v="0"/>
    <s v="D20v0"/>
    <n v="43775.67264355324"/>
    <x v="4"/>
    <x v="0"/>
    <x v="1"/>
    <x v="4"/>
    <x v="3"/>
    <x v="1"/>
    <n v="3.5"/>
    <n v="1240"/>
    <s v="None"/>
    <n v="3.7"/>
    <n v="0"/>
    <n v="5.72"/>
    <m/>
    <m/>
    <m/>
    <m/>
    <m/>
    <m/>
    <m/>
    <m/>
    <m/>
    <s v="DEER:Res:HVAC_Eff_AC"/>
    <s v="Annual"/>
    <n v="20"/>
    <m/>
  </r>
  <r>
    <x v="0"/>
    <x v="0"/>
    <s v="D20v0"/>
    <n v="43775.67264355324"/>
    <x v="4"/>
    <x v="1"/>
    <x v="1"/>
    <x v="4"/>
    <x v="1"/>
    <x v="1"/>
    <n v="1"/>
    <n v="1070"/>
    <s v="None"/>
    <n v="23.9"/>
    <n v="1.9099999999999999E-2"/>
    <n v="1.79"/>
    <m/>
    <m/>
    <m/>
    <m/>
    <m/>
    <m/>
    <m/>
    <m/>
    <m/>
    <s v="DEER:Res:HVAC_Eff_AC"/>
    <s v="Annual"/>
    <n v="20"/>
    <m/>
  </r>
  <r>
    <x v="0"/>
    <x v="0"/>
    <s v="D20v0"/>
    <n v="43775.67264355324"/>
    <x v="4"/>
    <x v="1"/>
    <x v="1"/>
    <x v="4"/>
    <x v="2"/>
    <x v="1"/>
    <n v="1"/>
    <n v="1070"/>
    <s v="None"/>
    <n v="41.6"/>
    <n v="1.9900000000000001E-2"/>
    <n v="0"/>
    <m/>
    <m/>
    <m/>
    <m/>
    <m/>
    <m/>
    <m/>
    <m/>
    <m/>
    <s v="DEER:Res:HVAC_Eff_AC"/>
    <s v="Annual"/>
    <n v="20"/>
    <m/>
  </r>
  <r>
    <x v="0"/>
    <x v="0"/>
    <s v="D20v0"/>
    <n v="43775.67264355324"/>
    <x v="4"/>
    <x v="1"/>
    <x v="1"/>
    <x v="4"/>
    <x v="3"/>
    <x v="1"/>
    <n v="1"/>
    <n v="1070"/>
    <s v="None"/>
    <n v="1.64"/>
    <n v="0"/>
    <n v="1.7"/>
    <m/>
    <m/>
    <m/>
    <m/>
    <m/>
    <m/>
    <m/>
    <m/>
    <m/>
    <s v="DEER:Res:HVAC_Eff_AC"/>
    <s v="Annual"/>
    <n v="20"/>
    <m/>
  </r>
  <r>
    <x v="0"/>
    <x v="0"/>
    <s v="D20v0"/>
    <n v="43775.67264355324"/>
    <x v="4"/>
    <x v="2"/>
    <x v="1"/>
    <x v="4"/>
    <x v="1"/>
    <x v="1"/>
    <n v="2.4"/>
    <n v="1850"/>
    <s v="None"/>
    <n v="81.099999999999994"/>
    <n v="7.4999999999999997E-2"/>
    <n v="7.79"/>
    <m/>
    <m/>
    <m/>
    <m/>
    <m/>
    <m/>
    <m/>
    <m/>
    <m/>
    <s v="DEER:Res:HVAC_Eff_AC"/>
    <s v="Annual"/>
    <n v="20"/>
    <m/>
  </r>
  <r>
    <x v="0"/>
    <x v="0"/>
    <s v="D20v0"/>
    <n v="43775.67264355324"/>
    <x v="4"/>
    <x v="2"/>
    <x v="1"/>
    <x v="4"/>
    <x v="2"/>
    <x v="1"/>
    <n v="2.4"/>
    <n v="1850"/>
    <s v="None"/>
    <n v="172"/>
    <n v="7.8E-2"/>
    <n v="0"/>
    <m/>
    <m/>
    <m/>
    <m/>
    <m/>
    <m/>
    <m/>
    <m/>
    <m/>
    <s v="DEER:Res:HVAC_Eff_AC"/>
    <s v="Annual"/>
    <n v="20"/>
    <m/>
  </r>
  <r>
    <x v="0"/>
    <x v="0"/>
    <s v="D20v0"/>
    <n v="43775.67264355324"/>
    <x v="4"/>
    <x v="2"/>
    <x v="1"/>
    <x v="4"/>
    <x v="3"/>
    <x v="1"/>
    <n v="2.4"/>
    <n v="1850"/>
    <s v="None"/>
    <n v="5.0999999999999996"/>
    <n v="0"/>
    <n v="7.59"/>
    <m/>
    <m/>
    <m/>
    <m/>
    <m/>
    <m/>
    <m/>
    <m/>
    <m/>
    <s v="DEER:Res:HVAC_Eff_AC"/>
    <s v="Annual"/>
    <n v="20"/>
    <m/>
  </r>
  <r>
    <x v="0"/>
    <x v="0"/>
    <s v="D20v0"/>
    <n v="43775.67264355324"/>
    <x v="4"/>
    <x v="3"/>
    <x v="1"/>
    <x v="4"/>
    <x v="1"/>
    <x v="1"/>
    <n v="2.5499999999999998"/>
    <n v="1950"/>
    <s v="None"/>
    <n v="82.6"/>
    <n v="7.8700000000000006E-2"/>
    <n v="8.4499999999999993"/>
    <m/>
    <m/>
    <m/>
    <m/>
    <m/>
    <m/>
    <m/>
    <m/>
    <m/>
    <s v="DEER:Res:HVAC_Eff_AC"/>
    <s v="Annual"/>
    <n v="20"/>
    <m/>
  </r>
  <r>
    <x v="0"/>
    <x v="0"/>
    <s v="D20v0"/>
    <n v="43775.67264355324"/>
    <x v="4"/>
    <x v="3"/>
    <x v="1"/>
    <x v="4"/>
    <x v="2"/>
    <x v="1"/>
    <n v="2.5499999999999998"/>
    <n v="1950"/>
    <s v="None"/>
    <n v="182"/>
    <n v="8.1699999999999995E-2"/>
    <n v="0"/>
    <m/>
    <m/>
    <m/>
    <m/>
    <m/>
    <m/>
    <m/>
    <m/>
    <m/>
    <s v="DEER:Res:HVAC_Eff_AC"/>
    <s v="Annual"/>
    <n v="20"/>
    <m/>
  </r>
  <r>
    <x v="0"/>
    <x v="0"/>
    <s v="D20v0"/>
    <n v="43775.67264355324"/>
    <x v="4"/>
    <x v="3"/>
    <x v="1"/>
    <x v="4"/>
    <x v="3"/>
    <x v="1"/>
    <n v="2.5499999999999998"/>
    <n v="1950"/>
    <s v="None"/>
    <n v="5.56"/>
    <n v="0"/>
    <n v="8.26"/>
    <m/>
    <m/>
    <m/>
    <m/>
    <m/>
    <m/>
    <m/>
    <m/>
    <m/>
    <s v="DEER:Res:HVAC_Eff_AC"/>
    <s v="Annual"/>
    <n v="20"/>
    <m/>
  </r>
  <r>
    <x v="1"/>
    <x v="0"/>
    <s v="D20v0"/>
    <n v="43775.67264355324"/>
    <x v="4"/>
    <x v="0"/>
    <x v="1"/>
    <x v="4"/>
    <x v="1"/>
    <x v="1"/>
    <n v="3.5"/>
    <n v="1240"/>
    <s v="None"/>
    <n v="105"/>
    <n v="5.21E-2"/>
    <n v="2.91"/>
    <m/>
    <m/>
    <m/>
    <m/>
    <m/>
    <m/>
    <m/>
    <m/>
    <m/>
    <s v="DEER:Res:HVAC_Eff_AC"/>
    <s v="Annual"/>
    <n v="20"/>
    <m/>
  </r>
  <r>
    <x v="1"/>
    <x v="0"/>
    <s v="D20v0"/>
    <n v="43775.67264355324"/>
    <x v="4"/>
    <x v="0"/>
    <x v="1"/>
    <x v="4"/>
    <x v="2"/>
    <x v="1"/>
    <n v="3.5"/>
    <n v="1240"/>
    <s v="None"/>
    <n v="135"/>
    <n v="5.7500000000000002E-2"/>
    <n v="0"/>
    <m/>
    <m/>
    <m/>
    <m/>
    <m/>
    <m/>
    <m/>
    <m/>
    <m/>
    <s v="DEER:Res:HVAC_Eff_AC"/>
    <s v="Annual"/>
    <n v="20"/>
    <m/>
  </r>
  <r>
    <x v="1"/>
    <x v="0"/>
    <s v="D20v0"/>
    <n v="43775.67264355324"/>
    <x v="4"/>
    <x v="0"/>
    <x v="1"/>
    <x v="4"/>
    <x v="3"/>
    <x v="1"/>
    <n v="3.5"/>
    <n v="1240"/>
    <s v="None"/>
    <n v="1.69"/>
    <n v="0"/>
    <n v="2.62"/>
    <m/>
    <m/>
    <m/>
    <m/>
    <m/>
    <m/>
    <m/>
    <m/>
    <m/>
    <s v="DEER:Res:HVAC_Eff_AC"/>
    <s v="Annual"/>
    <n v="20"/>
    <m/>
  </r>
  <r>
    <x v="1"/>
    <x v="0"/>
    <s v="D20v0"/>
    <n v="43775.67264355324"/>
    <x v="4"/>
    <x v="1"/>
    <x v="1"/>
    <x v="4"/>
    <x v="1"/>
    <x v="1"/>
    <n v="1"/>
    <n v="1070"/>
    <s v="None"/>
    <n v="10.3"/>
    <n v="8.2100000000000003E-3"/>
    <n v="0.76400000000000001"/>
    <m/>
    <m/>
    <m/>
    <m/>
    <m/>
    <m/>
    <m/>
    <m/>
    <m/>
    <s v="DEER:Res:HVAC_Eff_AC"/>
    <s v="Annual"/>
    <n v="20"/>
    <m/>
  </r>
  <r>
    <x v="1"/>
    <x v="0"/>
    <s v="D20v0"/>
    <n v="43775.67264355324"/>
    <x v="4"/>
    <x v="1"/>
    <x v="1"/>
    <x v="4"/>
    <x v="2"/>
    <x v="1"/>
    <n v="1"/>
    <n v="1070"/>
    <s v="None"/>
    <n v="17.899999999999999"/>
    <n v="8.9599999999999992E-3"/>
    <n v="0"/>
    <m/>
    <m/>
    <m/>
    <m/>
    <m/>
    <m/>
    <m/>
    <m/>
    <m/>
    <s v="DEER:Res:HVAC_Eff_AC"/>
    <s v="Annual"/>
    <n v="20"/>
    <m/>
  </r>
  <r>
    <x v="1"/>
    <x v="0"/>
    <s v="D20v0"/>
    <n v="43775.67264355324"/>
    <x v="4"/>
    <x v="1"/>
    <x v="1"/>
    <x v="4"/>
    <x v="3"/>
    <x v="1"/>
    <n v="1"/>
    <n v="1070"/>
    <s v="None"/>
    <n v="0.69699999999999995"/>
    <n v="0"/>
    <n v="0.72499999999999998"/>
    <m/>
    <m/>
    <m/>
    <m/>
    <m/>
    <m/>
    <m/>
    <m/>
    <m/>
    <s v="DEER:Res:HVAC_Eff_AC"/>
    <s v="Annual"/>
    <n v="20"/>
    <m/>
  </r>
  <r>
    <x v="1"/>
    <x v="0"/>
    <s v="D20v0"/>
    <n v="43775.67264355324"/>
    <x v="4"/>
    <x v="2"/>
    <x v="1"/>
    <x v="4"/>
    <x v="1"/>
    <x v="1"/>
    <n v="2.4"/>
    <n v="1850"/>
    <s v="None"/>
    <n v="34.9"/>
    <n v="3.3000000000000002E-2"/>
    <n v="3.19"/>
    <m/>
    <m/>
    <m/>
    <m/>
    <m/>
    <m/>
    <m/>
    <m/>
    <m/>
    <s v="DEER:Res:HVAC_Eff_AC"/>
    <s v="Annual"/>
    <n v="20"/>
    <m/>
  </r>
  <r>
    <x v="1"/>
    <x v="0"/>
    <s v="D20v0"/>
    <n v="43775.67264355324"/>
    <x v="4"/>
    <x v="2"/>
    <x v="1"/>
    <x v="4"/>
    <x v="2"/>
    <x v="1"/>
    <n v="2.4"/>
    <n v="1850"/>
    <s v="None"/>
    <n v="72.099999999999994"/>
    <n v="3.4000000000000002E-2"/>
    <n v="0"/>
    <m/>
    <m/>
    <m/>
    <m/>
    <m/>
    <m/>
    <m/>
    <m/>
    <m/>
    <s v="DEER:Res:HVAC_Eff_AC"/>
    <s v="Annual"/>
    <n v="20"/>
    <m/>
  </r>
  <r>
    <x v="1"/>
    <x v="0"/>
    <s v="D20v0"/>
    <n v="43775.67264355324"/>
    <x v="4"/>
    <x v="2"/>
    <x v="1"/>
    <x v="4"/>
    <x v="3"/>
    <x v="1"/>
    <n v="2.4"/>
    <n v="1850"/>
    <s v="None"/>
    <n v="2.1"/>
    <n v="0"/>
    <n v="3.1"/>
    <m/>
    <m/>
    <m/>
    <m/>
    <m/>
    <m/>
    <m/>
    <m/>
    <m/>
    <s v="DEER:Res:HVAC_Eff_AC"/>
    <s v="Annual"/>
    <n v="20"/>
    <m/>
  </r>
  <r>
    <x v="1"/>
    <x v="0"/>
    <s v="D20v0"/>
    <n v="43775.67264355324"/>
    <x v="4"/>
    <x v="3"/>
    <x v="1"/>
    <x v="4"/>
    <x v="1"/>
    <x v="1"/>
    <n v="2.5499999999999998"/>
    <n v="1950"/>
    <s v="None"/>
    <n v="34.5"/>
    <n v="3.4200000000000001E-2"/>
    <n v="3.44"/>
    <m/>
    <m/>
    <m/>
    <m/>
    <m/>
    <m/>
    <m/>
    <m/>
    <m/>
    <s v="DEER:Res:HVAC_Eff_AC"/>
    <s v="Annual"/>
    <n v="20"/>
    <m/>
  </r>
  <r>
    <x v="1"/>
    <x v="0"/>
    <s v="D20v0"/>
    <n v="43775.67264355324"/>
    <x v="4"/>
    <x v="3"/>
    <x v="1"/>
    <x v="4"/>
    <x v="2"/>
    <x v="1"/>
    <n v="2.5499999999999998"/>
    <n v="1950"/>
    <s v="None"/>
    <n v="74.900000000000006"/>
    <n v="3.5999999999999997E-2"/>
    <n v="0"/>
    <m/>
    <m/>
    <m/>
    <m/>
    <m/>
    <m/>
    <m/>
    <m/>
    <m/>
    <s v="DEER:Res:HVAC_Eff_AC"/>
    <s v="Annual"/>
    <n v="20"/>
    <m/>
  </r>
  <r>
    <x v="1"/>
    <x v="0"/>
    <s v="D20v0"/>
    <n v="43775.67264355324"/>
    <x v="4"/>
    <x v="3"/>
    <x v="1"/>
    <x v="4"/>
    <x v="3"/>
    <x v="1"/>
    <n v="2.5499999999999998"/>
    <n v="1950"/>
    <s v="None"/>
    <n v="2.27"/>
    <n v="0"/>
    <n v="3.36"/>
    <m/>
    <m/>
    <m/>
    <m/>
    <m/>
    <m/>
    <m/>
    <m/>
    <m/>
    <s v="DEER:Res:HVAC_Eff_AC"/>
    <s v="Annual"/>
    <n v="20"/>
    <m/>
  </r>
  <r>
    <x v="0"/>
    <x v="0"/>
    <s v="D20v0"/>
    <n v="43775.673066631942"/>
    <x v="4"/>
    <x v="0"/>
    <x v="0"/>
    <x v="12"/>
    <x v="1"/>
    <x v="1"/>
    <n v="3.5"/>
    <n v="1230"/>
    <s v="None"/>
    <n v="178"/>
    <n v="0.17499999999999999"/>
    <n v="13.6"/>
    <m/>
    <m/>
    <m/>
    <m/>
    <m/>
    <m/>
    <m/>
    <m/>
    <m/>
    <s v="DEER:Res:HVAC_Eff_AC"/>
    <s v="Annual"/>
    <n v="20"/>
    <m/>
  </r>
  <r>
    <x v="0"/>
    <x v="0"/>
    <s v="D20v0"/>
    <n v="43775.673066631942"/>
    <x v="4"/>
    <x v="0"/>
    <x v="0"/>
    <x v="12"/>
    <x v="2"/>
    <x v="1"/>
    <n v="3.5"/>
    <n v="1230"/>
    <s v="None"/>
    <n v="334"/>
    <n v="0.184"/>
    <n v="0"/>
    <m/>
    <m/>
    <m/>
    <m/>
    <m/>
    <m/>
    <m/>
    <m/>
    <m/>
    <s v="DEER:Res:HVAC_Eff_AC"/>
    <s v="Annual"/>
    <n v="20"/>
    <m/>
  </r>
  <r>
    <x v="0"/>
    <x v="0"/>
    <s v="D20v0"/>
    <n v="43775.673066631942"/>
    <x v="4"/>
    <x v="0"/>
    <x v="0"/>
    <x v="12"/>
    <x v="3"/>
    <x v="1"/>
    <n v="3.5"/>
    <n v="1230"/>
    <s v="None"/>
    <n v="7.42"/>
    <n v="0"/>
    <n v="11.8"/>
    <m/>
    <m/>
    <m/>
    <m/>
    <m/>
    <m/>
    <m/>
    <m/>
    <m/>
    <s v="DEER:Res:HVAC_Eff_AC"/>
    <s v="Annual"/>
    <n v="20"/>
    <m/>
  </r>
  <r>
    <x v="1"/>
    <x v="0"/>
    <s v="D20v0"/>
    <n v="43775.673066631942"/>
    <x v="4"/>
    <x v="1"/>
    <x v="0"/>
    <x v="12"/>
    <x v="1"/>
    <x v="1"/>
    <n v="2.3199999999999998"/>
    <n v="1390"/>
    <s v="None"/>
    <n v="10.8"/>
    <n v="8.3599999999999994E-3"/>
    <n v="0.79"/>
    <m/>
    <m/>
    <m/>
    <m/>
    <m/>
    <m/>
    <m/>
    <m/>
    <m/>
    <s v="DEER:Res:HVAC_Eff_AC"/>
    <s v="Annual"/>
    <n v="20"/>
    <m/>
  </r>
  <r>
    <x v="1"/>
    <x v="0"/>
    <s v="D20v0"/>
    <n v="43775.673066631942"/>
    <x v="4"/>
    <x v="1"/>
    <x v="0"/>
    <x v="12"/>
    <x v="2"/>
    <x v="1"/>
    <n v="2.3199999999999998"/>
    <n v="1390"/>
    <s v="None"/>
    <n v="19.8"/>
    <n v="8.4700000000000001E-3"/>
    <n v="0"/>
    <m/>
    <m/>
    <m/>
    <m/>
    <m/>
    <m/>
    <m/>
    <m/>
    <m/>
    <s v="DEER:Res:HVAC_Eff_AC"/>
    <s v="Annual"/>
    <n v="20"/>
    <m/>
  </r>
  <r>
    <x v="1"/>
    <x v="0"/>
    <s v="D20v0"/>
    <n v="43775.673066631942"/>
    <x v="4"/>
    <x v="1"/>
    <x v="0"/>
    <x v="12"/>
    <x v="3"/>
    <x v="1"/>
    <n v="2.3199999999999998"/>
    <n v="1390"/>
    <s v="None"/>
    <n v="0.55200000000000005"/>
    <n v="0"/>
    <n v="0.76300000000000001"/>
    <m/>
    <m/>
    <m/>
    <m/>
    <m/>
    <m/>
    <m/>
    <m/>
    <m/>
    <s v="DEER:Res:HVAC_Eff_AC"/>
    <s v="Annual"/>
    <n v="20"/>
    <m/>
  </r>
  <r>
    <x v="1"/>
    <x v="0"/>
    <s v="D20v0"/>
    <n v="43775.673066631942"/>
    <x v="4"/>
    <x v="2"/>
    <x v="0"/>
    <x v="12"/>
    <x v="1"/>
    <x v="1"/>
    <n v="3.8"/>
    <n v="1660"/>
    <s v="None"/>
    <n v="34.799999999999997"/>
    <n v="3.5999999999999997E-2"/>
    <n v="2.93"/>
    <m/>
    <m/>
    <m/>
    <m/>
    <m/>
    <m/>
    <m/>
    <m/>
    <m/>
    <s v="DEER:Res:HVAC_Eff_AC"/>
    <s v="Annual"/>
    <n v="20"/>
    <m/>
  </r>
  <r>
    <x v="1"/>
    <x v="0"/>
    <s v="D20v0"/>
    <n v="43775.673066631942"/>
    <x v="4"/>
    <x v="2"/>
    <x v="0"/>
    <x v="12"/>
    <x v="2"/>
    <x v="1"/>
    <n v="3.8"/>
    <n v="1660"/>
    <s v="None"/>
    <n v="75.8"/>
    <n v="0.04"/>
    <n v="0"/>
    <m/>
    <m/>
    <m/>
    <m/>
    <m/>
    <m/>
    <m/>
    <m/>
    <m/>
    <s v="DEER:Res:HVAC_Eff_AC"/>
    <s v="Annual"/>
    <n v="20"/>
    <m/>
  </r>
  <r>
    <x v="1"/>
    <x v="0"/>
    <s v="D20v0"/>
    <n v="43775.673066631942"/>
    <x v="4"/>
    <x v="2"/>
    <x v="0"/>
    <x v="12"/>
    <x v="3"/>
    <x v="1"/>
    <n v="3.8"/>
    <n v="1660"/>
    <s v="None"/>
    <n v="1.8"/>
    <n v="0"/>
    <n v="2.82"/>
    <m/>
    <m/>
    <m/>
    <m/>
    <m/>
    <m/>
    <m/>
    <m/>
    <m/>
    <s v="DEER:Res:HVAC_Eff_AC"/>
    <s v="Annual"/>
    <n v="20"/>
    <m/>
  </r>
  <r>
    <x v="1"/>
    <x v="0"/>
    <s v="D20v0"/>
    <n v="43775.673066631942"/>
    <x v="4"/>
    <x v="3"/>
    <x v="0"/>
    <x v="12"/>
    <x v="1"/>
    <x v="1"/>
    <n v="4.03"/>
    <n v="1710"/>
    <s v="None"/>
    <n v="38.299999999999997"/>
    <n v="4.0800000000000003E-2"/>
    <n v="3.26"/>
    <m/>
    <m/>
    <m/>
    <m/>
    <m/>
    <m/>
    <m/>
    <m/>
    <m/>
    <s v="DEER:Res:HVAC_Eff_AC"/>
    <s v="Annual"/>
    <n v="20"/>
    <m/>
  </r>
  <r>
    <x v="1"/>
    <x v="0"/>
    <s v="D20v0"/>
    <n v="43775.673066631942"/>
    <x v="4"/>
    <x v="3"/>
    <x v="0"/>
    <x v="12"/>
    <x v="2"/>
    <x v="1"/>
    <n v="4.03"/>
    <n v="1710"/>
    <s v="None"/>
    <n v="84.4"/>
    <n v="4.48E-2"/>
    <n v="0"/>
    <m/>
    <m/>
    <m/>
    <m/>
    <m/>
    <m/>
    <m/>
    <m/>
    <m/>
    <s v="DEER:Res:HVAC_Eff_AC"/>
    <s v="Annual"/>
    <n v="20"/>
    <m/>
  </r>
  <r>
    <x v="1"/>
    <x v="0"/>
    <s v="D20v0"/>
    <n v="43775.673066631942"/>
    <x v="4"/>
    <x v="3"/>
    <x v="0"/>
    <x v="12"/>
    <x v="3"/>
    <x v="1"/>
    <n v="4.03"/>
    <n v="1710"/>
    <s v="None"/>
    <n v="1.95"/>
    <n v="0"/>
    <n v="3.15"/>
    <m/>
    <m/>
    <m/>
    <m/>
    <m/>
    <m/>
    <m/>
    <m/>
    <m/>
    <s v="DEER:Res:HVAC_Eff_AC"/>
    <s v="Annual"/>
    <n v="20"/>
    <m/>
  </r>
  <r>
    <x v="0"/>
    <x v="0"/>
    <s v="D20v0"/>
    <n v="43775.673066631942"/>
    <x v="4"/>
    <x v="1"/>
    <x v="0"/>
    <x v="12"/>
    <x v="1"/>
    <x v="1"/>
    <n v="2.3199999999999998"/>
    <n v="1390"/>
    <s v="None"/>
    <n v="25.2"/>
    <n v="1.9099999999999999E-2"/>
    <n v="1.85"/>
    <m/>
    <m/>
    <m/>
    <m/>
    <m/>
    <m/>
    <m/>
    <m/>
    <m/>
    <s v="DEER:Res:HVAC_Eff_AC"/>
    <s v="Annual"/>
    <n v="20"/>
    <m/>
  </r>
  <r>
    <x v="0"/>
    <x v="0"/>
    <s v="D20v0"/>
    <n v="43775.673066631942"/>
    <x v="4"/>
    <x v="1"/>
    <x v="0"/>
    <x v="12"/>
    <x v="2"/>
    <x v="1"/>
    <n v="2.3199999999999998"/>
    <n v="1390"/>
    <s v="None"/>
    <n v="46.1"/>
    <n v="1.9699999999999999E-2"/>
    <n v="0"/>
    <m/>
    <m/>
    <m/>
    <m/>
    <m/>
    <m/>
    <m/>
    <m/>
    <m/>
    <s v="DEER:Res:HVAC_Eff_AC"/>
    <s v="Annual"/>
    <n v="20"/>
    <m/>
  </r>
  <r>
    <x v="0"/>
    <x v="0"/>
    <s v="D20v0"/>
    <n v="43775.673066631942"/>
    <x v="4"/>
    <x v="1"/>
    <x v="0"/>
    <x v="12"/>
    <x v="3"/>
    <x v="1"/>
    <n v="2.3199999999999998"/>
    <n v="1390"/>
    <s v="None"/>
    <n v="1.29"/>
    <n v="0"/>
    <n v="1.79"/>
    <m/>
    <m/>
    <m/>
    <m/>
    <m/>
    <m/>
    <m/>
    <m/>
    <m/>
    <s v="DEER:Res:HVAC_Eff_AC"/>
    <s v="Annual"/>
    <n v="20"/>
    <m/>
  </r>
  <r>
    <x v="0"/>
    <x v="0"/>
    <s v="D20v0"/>
    <n v="43775.673066631942"/>
    <x v="4"/>
    <x v="2"/>
    <x v="0"/>
    <x v="12"/>
    <x v="1"/>
    <x v="1"/>
    <n v="3.8"/>
    <n v="1660"/>
    <s v="None"/>
    <n v="83.2"/>
    <n v="8.6999999999999994E-2"/>
    <n v="7.19"/>
    <m/>
    <m/>
    <m/>
    <m/>
    <m/>
    <m/>
    <m/>
    <m/>
    <m/>
    <s v="DEER:Res:HVAC_Eff_AC"/>
    <s v="Annual"/>
    <n v="20"/>
    <m/>
  </r>
  <r>
    <x v="0"/>
    <x v="0"/>
    <s v="D20v0"/>
    <n v="43775.673066631942"/>
    <x v="4"/>
    <x v="2"/>
    <x v="0"/>
    <x v="12"/>
    <x v="2"/>
    <x v="1"/>
    <n v="3.8"/>
    <n v="1660"/>
    <s v="None"/>
    <n v="184"/>
    <n v="9.4E-2"/>
    <n v="0"/>
    <m/>
    <m/>
    <m/>
    <m/>
    <m/>
    <m/>
    <m/>
    <m/>
    <m/>
    <s v="DEER:Res:HVAC_Eff_AC"/>
    <s v="Annual"/>
    <n v="20"/>
    <m/>
  </r>
  <r>
    <x v="0"/>
    <x v="0"/>
    <s v="D20v0"/>
    <n v="43775.673066631942"/>
    <x v="4"/>
    <x v="2"/>
    <x v="0"/>
    <x v="12"/>
    <x v="3"/>
    <x v="1"/>
    <n v="3.8"/>
    <n v="1660"/>
    <s v="None"/>
    <n v="4.3"/>
    <n v="0"/>
    <n v="6.93"/>
    <m/>
    <m/>
    <m/>
    <m/>
    <m/>
    <m/>
    <m/>
    <m/>
    <m/>
    <s v="DEER:Res:HVAC_Eff_AC"/>
    <s v="Annual"/>
    <n v="20"/>
    <m/>
  </r>
  <r>
    <x v="0"/>
    <x v="0"/>
    <s v="D20v0"/>
    <n v="43775.673066631942"/>
    <x v="4"/>
    <x v="3"/>
    <x v="0"/>
    <x v="12"/>
    <x v="1"/>
    <x v="1"/>
    <n v="4.03"/>
    <n v="1710"/>
    <s v="None"/>
    <n v="92"/>
    <n v="9.7500000000000003E-2"/>
    <n v="8.0299999999999994"/>
    <m/>
    <m/>
    <m/>
    <m/>
    <m/>
    <m/>
    <m/>
    <m/>
    <m/>
    <s v="DEER:Res:HVAC_Eff_AC"/>
    <s v="Annual"/>
    <n v="20"/>
    <m/>
  </r>
  <r>
    <x v="0"/>
    <x v="0"/>
    <s v="D20v0"/>
    <n v="43775.673066631942"/>
    <x v="4"/>
    <x v="3"/>
    <x v="0"/>
    <x v="12"/>
    <x v="2"/>
    <x v="1"/>
    <n v="4.03"/>
    <n v="1710"/>
    <s v="None"/>
    <n v="205"/>
    <n v="0.105"/>
    <n v="0"/>
    <m/>
    <m/>
    <m/>
    <m/>
    <m/>
    <m/>
    <m/>
    <m/>
    <m/>
    <s v="DEER:Res:HVAC_Eff_AC"/>
    <s v="Annual"/>
    <n v="20"/>
    <m/>
  </r>
  <r>
    <x v="0"/>
    <x v="0"/>
    <s v="D20v0"/>
    <n v="43775.673066631942"/>
    <x v="4"/>
    <x v="3"/>
    <x v="0"/>
    <x v="12"/>
    <x v="3"/>
    <x v="1"/>
    <n v="4.03"/>
    <n v="1710"/>
    <s v="None"/>
    <n v="4.8"/>
    <n v="0"/>
    <n v="7.75"/>
    <m/>
    <m/>
    <m/>
    <m/>
    <m/>
    <m/>
    <m/>
    <m/>
    <m/>
    <s v="DEER:Res:HVAC_Eff_AC"/>
    <s v="Annual"/>
    <n v="20"/>
    <m/>
  </r>
  <r>
    <x v="1"/>
    <x v="0"/>
    <s v="D20v0"/>
    <n v="43775.673066631942"/>
    <x v="4"/>
    <x v="0"/>
    <x v="0"/>
    <x v="12"/>
    <x v="1"/>
    <x v="1"/>
    <n v="3.5"/>
    <n v="1230"/>
    <s v="None"/>
    <n v="82"/>
    <n v="8.0799999999999997E-2"/>
    <n v="6.17"/>
    <m/>
    <m/>
    <m/>
    <m/>
    <m/>
    <m/>
    <m/>
    <m/>
    <m/>
    <s v="DEER:Res:HVAC_Eff_AC"/>
    <s v="Annual"/>
    <n v="20"/>
    <m/>
  </r>
  <r>
    <x v="1"/>
    <x v="0"/>
    <s v="D20v0"/>
    <n v="43775.673066631942"/>
    <x v="4"/>
    <x v="0"/>
    <x v="0"/>
    <x v="12"/>
    <x v="2"/>
    <x v="1"/>
    <n v="3.5"/>
    <n v="1230"/>
    <s v="None"/>
    <n v="152"/>
    <n v="8.6800000000000002E-2"/>
    <n v="0"/>
    <m/>
    <m/>
    <m/>
    <m/>
    <m/>
    <m/>
    <m/>
    <m/>
    <m/>
    <s v="DEER:Res:HVAC_Eff_AC"/>
    <s v="Annual"/>
    <n v="20"/>
    <m/>
  </r>
  <r>
    <x v="1"/>
    <x v="0"/>
    <s v="D20v0"/>
    <n v="43775.673066631942"/>
    <x v="4"/>
    <x v="0"/>
    <x v="0"/>
    <x v="12"/>
    <x v="3"/>
    <x v="1"/>
    <n v="3.5"/>
    <n v="1230"/>
    <s v="None"/>
    <n v="3.39"/>
    <n v="0"/>
    <n v="5.39"/>
    <m/>
    <m/>
    <m/>
    <m/>
    <m/>
    <m/>
    <m/>
    <m/>
    <m/>
    <s v="DEER:Res:HVAC_Eff_AC"/>
    <s v="Annual"/>
    <n v="20"/>
    <m/>
  </r>
  <r>
    <x v="0"/>
    <x v="0"/>
    <s v="D20v0"/>
    <n v="43775.673348969911"/>
    <x v="4"/>
    <x v="3"/>
    <x v="1"/>
    <x v="12"/>
    <x v="1"/>
    <x v="1"/>
    <n v="3.16"/>
    <n v="2160"/>
    <s v="None"/>
    <n v="141"/>
    <n v="0.115"/>
    <n v="9.06"/>
    <m/>
    <m/>
    <m/>
    <m/>
    <m/>
    <m/>
    <m/>
    <m/>
    <m/>
    <s v="DEER:Res:HVAC_Eff_AC"/>
    <s v="Annual"/>
    <n v="20"/>
    <m/>
  </r>
  <r>
    <x v="0"/>
    <x v="0"/>
    <s v="D20v0"/>
    <n v="43775.673348969911"/>
    <x v="4"/>
    <x v="3"/>
    <x v="1"/>
    <x v="12"/>
    <x v="2"/>
    <x v="1"/>
    <n v="3.16"/>
    <n v="2160"/>
    <s v="None"/>
    <n v="265"/>
    <n v="0.123"/>
    <n v="0"/>
    <m/>
    <m/>
    <m/>
    <m/>
    <m/>
    <m/>
    <m/>
    <m/>
    <m/>
    <s v="DEER:Res:HVAC_Eff_AC"/>
    <s v="Annual"/>
    <n v="20"/>
    <m/>
  </r>
  <r>
    <x v="0"/>
    <x v="0"/>
    <s v="D20v0"/>
    <n v="43775.673348969911"/>
    <x v="4"/>
    <x v="3"/>
    <x v="1"/>
    <x v="12"/>
    <x v="3"/>
    <x v="1"/>
    <n v="3.16"/>
    <n v="2160"/>
    <s v="None"/>
    <n v="5.65"/>
    <n v="0"/>
    <n v="8.7899999999999991"/>
    <m/>
    <m/>
    <m/>
    <m/>
    <m/>
    <m/>
    <m/>
    <m/>
    <m/>
    <s v="DEER:Res:HVAC_Eff_AC"/>
    <s v="Annual"/>
    <n v="20"/>
    <m/>
  </r>
  <r>
    <x v="0"/>
    <x v="0"/>
    <s v="D20v0"/>
    <n v="44091.745425567133"/>
    <x v="4"/>
    <x v="3"/>
    <x v="1"/>
    <x v="12"/>
    <x v="0"/>
    <x v="1"/>
    <n v="3.16"/>
    <n v="2160"/>
    <s v="None"/>
    <n v="147"/>
    <n v="0.115"/>
    <n v="8.57"/>
    <m/>
    <m/>
    <m/>
    <m/>
    <m/>
    <m/>
    <m/>
    <m/>
    <m/>
    <s v="DEER:Res:HVAC_Eff_AC"/>
    <s v="Annual"/>
    <n v="20"/>
    <m/>
  </r>
  <r>
    <x v="1"/>
    <x v="0"/>
    <s v="D20v0"/>
    <n v="43775.673348969911"/>
    <x v="4"/>
    <x v="3"/>
    <x v="1"/>
    <x v="12"/>
    <x v="1"/>
    <x v="1"/>
    <n v="3.16"/>
    <n v="2160"/>
    <s v="None"/>
    <n v="59.9"/>
    <n v="4.9200000000000001E-2"/>
    <n v="3.67"/>
    <m/>
    <m/>
    <m/>
    <m/>
    <m/>
    <m/>
    <m/>
    <m/>
    <m/>
    <s v="DEER:Res:HVAC_Eff_AC"/>
    <s v="Annual"/>
    <n v="20"/>
    <m/>
  </r>
  <r>
    <x v="1"/>
    <x v="0"/>
    <s v="D20v0"/>
    <n v="43775.673348969911"/>
    <x v="4"/>
    <x v="3"/>
    <x v="1"/>
    <x v="12"/>
    <x v="2"/>
    <x v="1"/>
    <n v="3.16"/>
    <n v="2160"/>
    <s v="None"/>
    <n v="109"/>
    <n v="5.3800000000000001E-2"/>
    <n v="0"/>
    <m/>
    <m/>
    <m/>
    <m/>
    <m/>
    <m/>
    <m/>
    <m/>
    <m/>
    <s v="DEER:Res:HVAC_Eff_AC"/>
    <s v="Annual"/>
    <n v="20"/>
    <m/>
  </r>
  <r>
    <x v="1"/>
    <x v="0"/>
    <s v="D20v0"/>
    <n v="43775.673348969911"/>
    <x v="4"/>
    <x v="3"/>
    <x v="1"/>
    <x v="12"/>
    <x v="3"/>
    <x v="1"/>
    <n v="3.16"/>
    <n v="2160"/>
    <s v="None"/>
    <n v="2.2799999999999998"/>
    <n v="0"/>
    <n v="3.56"/>
    <m/>
    <m/>
    <m/>
    <m/>
    <m/>
    <m/>
    <m/>
    <m/>
    <m/>
    <s v="DEER:Res:HVAC_Eff_AC"/>
    <s v="Annual"/>
    <n v="20"/>
    <m/>
  </r>
  <r>
    <x v="1"/>
    <x v="0"/>
    <s v="D20v0"/>
    <n v="44091.745425567133"/>
    <x v="4"/>
    <x v="3"/>
    <x v="1"/>
    <x v="12"/>
    <x v="0"/>
    <x v="1"/>
    <n v="3.16"/>
    <n v="2160"/>
    <s v="None"/>
    <n v="62.2"/>
    <n v="4.9099999999999998E-2"/>
    <n v="3.47"/>
    <m/>
    <m/>
    <m/>
    <m/>
    <m/>
    <m/>
    <m/>
    <m/>
    <m/>
    <s v="DEER:Res:HVAC_Eff_AC"/>
    <s v="Annual"/>
    <n v="20"/>
    <m/>
  </r>
  <r>
    <x v="0"/>
    <x v="0"/>
    <s v="D20v0"/>
    <n v="43775.673654328704"/>
    <x v="4"/>
    <x v="0"/>
    <x v="0"/>
    <x v="13"/>
    <x v="1"/>
    <x v="1"/>
    <n v="3.5"/>
    <n v="1230"/>
    <s v="None"/>
    <n v="234"/>
    <n v="0.17"/>
    <n v="4.28"/>
    <m/>
    <m/>
    <m/>
    <m/>
    <m/>
    <m/>
    <m/>
    <m/>
    <m/>
    <s v="DEER:Res:HVAC_Eff_AC"/>
    <s v="Annual"/>
    <n v="20"/>
    <m/>
  </r>
  <r>
    <x v="0"/>
    <x v="0"/>
    <s v="D20v0"/>
    <n v="43775.673654328704"/>
    <x v="4"/>
    <x v="0"/>
    <x v="0"/>
    <x v="13"/>
    <x v="2"/>
    <x v="1"/>
    <n v="3.5"/>
    <n v="1230"/>
    <s v="None"/>
    <n v="273"/>
    <n v="0.17699999999999999"/>
    <n v="0"/>
    <m/>
    <m/>
    <m/>
    <m/>
    <m/>
    <m/>
    <m/>
    <m/>
    <m/>
    <s v="DEER:Res:HVAC_Eff_AC"/>
    <s v="Annual"/>
    <n v="20"/>
    <m/>
  </r>
  <r>
    <x v="0"/>
    <x v="0"/>
    <s v="D20v0"/>
    <n v="43775.673654328704"/>
    <x v="4"/>
    <x v="0"/>
    <x v="0"/>
    <x v="13"/>
    <x v="3"/>
    <x v="1"/>
    <n v="3.5"/>
    <n v="1230"/>
    <s v="None"/>
    <n v="2.4"/>
    <n v="0"/>
    <n v="3.78"/>
    <m/>
    <m/>
    <m/>
    <m/>
    <m/>
    <m/>
    <m/>
    <m/>
    <m/>
    <s v="DEER:Res:HVAC_Eff_AC"/>
    <s v="Annual"/>
    <n v="20"/>
    <m/>
  </r>
  <r>
    <x v="0"/>
    <x v="0"/>
    <s v="D20v0"/>
    <n v="44091.745425567133"/>
    <x v="4"/>
    <x v="0"/>
    <x v="0"/>
    <x v="13"/>
    <x v="0"/>
    <x v="1"/>
    <n v="3.5"/>
    <n v="1230"/>
    <s v="None"/>
    <n v="239"/>
    <n v="0.17100000000000001"/>
    <n v="3.75"/>
    <m/>
    <m/>
    <m/>
    <m/>
    <m/>
    <m/>
    <m/>
    <m/>
    <m/>
    <s v="DEER:Res:HVAC_Eff_AC"/>
    <s v="Annual"/>
    <n v="20"/>
    <m/>
  </r>
  <r>
    <x v="1"/>
    <x v="0"/>
    <s v="D20v0"/>
    <n v="43775.673654328704"/>
    <x v="4"/>
    <x v="1"/>
    <x v="0"/>
    <x v="13"/>
    <x v="1"/>
    <x v="1"/>
    <n v="2.5"/>
    <n v="1410"/>
    <s v="None"/>
    <n v="15.1"/>
    <n v="8.94E-3"/>
    <n v="0.33400000000000002"/>
    <m/>
    <m/>
    <m/>
    <m/>
    <m/>
    <m/>
    <m/>
    <m/>
    <m/>
    <s v="DEER:Res:HVAC_Eff_AC"/>
    <s v="Annual"/>
    <n v="20"/>
    <m/>
  </r>
  <r>
    <x v="1"/>
    <x v="0"/>
    <s v="D20v0"/>
    <n v="43775.673654328704"/>
    <x v="4"/>
    <x v="1"/>
    <x v="0"/>
    <x v="13"/>
    <x v="2"/>
    <x v="1"/>
    <n v="2.5"/>
    <n v="1410"/>
    <s v="None"/>
    <n v="18"/>
    <n v="8.94E-3"/>
    <n v="0"/>
    <m/>
    <m/>
    <m/>
    <m/>
    <m/>
    <m/>
    <m/>
    <m/>
    <m/>
    <s v="DEER:Res:HVAC_Eff_AC"/>
    <s v="Annual"/>
    <n v="20"/>
    <m/>
  </r>
  <r>
    <x v="1"/>
    <x v="0"/>
    <s v="D20v0"/>
    <n v="43775.673654328704"/>
    <x v="4"/>
    <x v="1"/>
    <x v="0"/>
    <x v="13"/>
    <x v="3"/>
    <x v="1"/>
    <n v="2.5"/>
    <n v="1410"/>
    <s v="None"/>
    <n v="0.23100000000000001"/>
    <n v="0"/>
    <n v="0.32100000000000001"/>
    <m/>
    <m/>
    <m/>
    <m/>
    <m/>
    <m/>
    <m/>
    <m/>
    <m/>
    <s v="DEER:Res:HVAC_Eff_AC"/>
    <s v="Annual"/>
    <n v="20"/>
    <m/>
  </r>
  <r>
    <x v="1"/>
    <x v="0"/>
    <s v="D20v0"/>
    <n v="43775.673654328704"/>
    <x v="4"/>
    <x v="2"/>
    <x v="0"/>
    <x v="13"/>
    <x v="1"/>
    <x v="1"/>
    <n v="3.6"/>
    <n v="1480"/>
    <s v="None"/>
    <n v="27.4"/>
    <n v="1.9E-2"/>
    <n v="0.67"/>
    <m/>
    <m/>
    <m/>
    <m/>
    <m/>
    <m/>
    <m/>
    <m/>
    <m/>
    <s v="DEER:Res:HVAC_Eff_AC"/>
    <s v="Annual"/>
    <n v="20"/>
    <m/>
  </r>
  <r>
    <x v="1"/>
    <x v="0"/>
    <s v="D20v0"/>
    <n v="43775.673654328704"/>
    <x v="4"/>
    <x v="2"/>
    <x v="0"/>
    <x v="13"/>
    <x v="2"/>
    <x v="1"/>
    <n v="3.6"/>
    <n v="1480"/>
    <s v="None"/>
    <n v="35.200000000000003"/>
    <n v="0.02"/>
    <n v="0"/>
    <m/>
    <m/>
    <m/>
    <m/>
    <m/>
    <m/>
    <m/>
    <m/>
    <m/>
    <s v="DEER:Res:HVAC_Eff_AC"/>
    <s v="Annual"/>
    <n v="20"/>
    <m/>
  </r>
  <r>
    <x v="1"/>
    <x v="0"/>
    <s v="D20v0"/>
    <n v="43775.673654328704"/>
    <x v="4"/>
    <x v="2"/>
    <x v="0"/>
    <x v="13"/>
    <x v="3"/>
    <x v="1"/>
    <n v="3.6"/>
    <n v="1480"/>
    <s v="None"/>
    <n v="0.4"/>
    <n v="0"/>
    <n v="0.63"/>
    <m/>
    <m/>
    <m/>
    <m/>
    <m/>
    <m/>
    <m/>
    <m/>
    <m/>
    <s v="DEER:Res:HVAC_Eff_AC"/>
    <s v="Annual"/>
    <n v="20"/>
    <m/>
  </r>
  <r>
    <x v="1"/>
    <x v="0"/>
    <s v="D20v0"/>
    <n v="43775.673654328704"/>
    <x v="4"/>
    <x v="3"/>
    <x v="0"/>
    <x v="13"/>
    <x v="1"/>
    <x v="1"/>
    <n v="5.32"/>
    <n v="1640"/>
    <s v="None"/>
    <n v="38"/>
    <n v="2.8899999999999999E-2"/>
    <n v="1.08"/>
    <m/>
    <m/>
    <m/>
    <m/>
    <m/>
    <m/>
    <m/>
    <m/>
    <m/>
    <s v="DEER:Res:HVAC_Eff_AC"/>
    <s v="Annual"/>
    <n v="20"/>
    <m/>
  </r>
  <r>
    <x v="1"/>
    <x v="0"/>
    <s v="D20v0"/>
    <n v="43775.673654328704"/>
    <x v="4"/>
    <x v="3"/>
    <x v="0"/>
    <x v="13"/>
    <x v="2"/>
    <x v="1"/>
    <n v="5.32"/>
    <n v="1640"/>
    <s v="None"/>
    <n v="52.4"/>
    <n v="3.1899999999999998E-2"/>
    <n v="0"/>
    <m/>
    <m/>
    <m/>
    <m/>
    <m/>
    <m/>
    <m/>
    <m/>
    <m/>
    <s v="DEER:Res:HVAC_Eff_AC"/>
    <s v="Annual"/>
    <n v="20"/>
    <m/>
  </r>
  <r>
    <x v="1"/>
    <x v="0"/>
    <s v="D20v0"/>
    <n v="43775.673654328704"/>
    <x v="4"/>
    <x v="3"/>
    <x v="0"/>
    <x v="13"/>
    <x v="3"/>
    <x v="1"/>
    <n v="5.32"/>
    <n v="1640"/>
    <s v="None"/>
    <n v="0.622"/>
    <n v="0"/>
    <n v="1.01"/>
    <m/>
    <m/>
    <m/>
    <m/>
    <m/>
    <m/>
    <m/>
    <m/>
    <m/>
    <s v="DEER:Res:HVAC_Eff_AC"/>
    <s v="Annual"/>
    <n v="20"/>
    <m/>
  </r>
  <r>
    <x v="0"/>
    <x v="0"/>
    <s v="D20v0"/>
    <n v="43775.673654328704"/>
    <x v="4"/>
    <x v="1"/>
    <x v="0"/>
    <x v="13"/>
    <x v="1"/>
    <x v="1"/>
    <n v="2.5"/>
    <n v="1410"/>
    <s v="None"/>
    <n v="35.1"/>
    <n v="2.0799999999999999E-2"/>
    <n v="0.78"/>
    <m/>
    <m/>
    <m/>
    <m/>
    <m/>
    <m/>
    <m/>
    <m/>
    <m/>
    <s v="DEER:Res:HVAC_Eff_AC"/>
    <s v="Annual"/>
    <n v="20"/>
    <m/>
  </r>
  <r>
    <x v="0"/>
    <x v="0"/>
    <s v="D20v0"/>
    <n v="43775.673654328704"/>
    <x v="4"/>
    <x v="1"/>
    <x v="0"/>
    <x v="13"/>
    <x v="2"/>
    <x v="1"/>
    <n v="2.5"/>
    <n v="1410"/>
    <s v="None"/>
    <n v="42"/>
    <n v="2.12E-2"/>
    <n v="0"/>
    <m/>
    <m/>
    <m/>
    <m/>
    <m/>
    <m/>
    <m/>
    <m/>
    <m/>
    <s v="DEER:Res:HVAC_Eff_AC"/>
    <s v="Annual"/>
    <n v="20"/>
    <m/>
  </r>
  <r>
    <x v="0"/>
    <x v="0"/>
    <s v="D20v0"/>
    <n v="43775.673654328704"/>
    <x v="4"/>
    <x v="1"/>
    <x v="0"/>
    <x v="13"/>
    <x v="3"/>
    <x v="1"/>
    <n v="2.5"/>
    <n v="1410"/>
    <s v="None"/>
    <n v="0.53900000000000003"/>
    <n v="0"/>
    <n v="0.751"/>
    <m/>
    <m/>
    <m/>
    <m/>
    <m/>
    <m/>
    <m/>
    <m/>
    <m/>
    <s v="DEER:Res:HVAC_Eff_AC"/>
    <s v="Annual"/>
    <n v="20"/>
    <m/>
  </r>
  <r>
    <x v="0"/>
    <x v="0"/>
    <s v="D20v0"/>
    <n v="43775.673654328704"/>
    <x v="4"/>
    <x v="2"/>
    <x v="0"/>
    <x v="13"/>
    <x v="1"/>
    <x v="1"/>
    <n v="3.6"/>
    <n v="1480"/>
    <s v="None"/>
    <n v="64.3"/>
    <n v="4.4999999999999998E-2"/>
    <n v="1.61"/>
    <m/>
    <m/>
    <m/>
    <m/>
    <m/>
    <m/>
    <m/>
    <m/>
    <m/>
    <s v="DEER:Res:HVAC_Eff_AC"/>
    <s v="Annual"/>
    <n v="20"/>
    <m/>
  </r>
  <r>
    <x v="0"/>
    <x v="0"/>
    <s v="D20v0"/>
    <n v="43775.673654328704"/>
    <x v="4"/>
    <x v="2"/>
    <x v="0"/>
    <x v="13"/>
    <x v="2"/>
    <x v="1"/>
    <n v="3.6"/>
    <n v="1480"/>
    <s v="None"/>
    <n v="82.8"/>
    <n v="4.8000000000000001E-2"/>
    <n v="0"/>
    <m/>
    <m/>
    <m/>
    <m/>
    <m/>
    <m/>
    <m/>
    <m/>
    <m/>
    <s v="DEER:Res:HVAC_Eff_AC"/>
    <s v="Annual"/>
    <n v="20"/>
    <m/>
  </r>
  <r>
    <x v="0"/>
    <x v="0"/>
    <s v="D20v0"/>
    <n v="43775.673654328704"/>
    <x v="4"/>
    <x v="2"/>
    <x v="0"/>
    <x v="13"/>
    <x v="3"/>
    <x v="1"/>
    <n v="3.6"/>
    <n v="1480"/>
    <s v="None"/>
    <n v="1"/>
    <n v="0"/>
    <n v="1.52"/>
    <m/>
    <m/>
    <m/>
    <m/>
    <m/>
    <m/>
    <m/>
    <m/>
    <m/>
    <s v="DEER:Res:HVAC_Eff_AC"/>
    <s v="Annual"/>
    <n v="20"/>
    <m/>
  </r>
  <r>
    <x v="0"/>
    <x v="0"/>
    <s v="D20v0"/>
    <n v="43775.673654328704"/>
    <x v="4"/>
    <x v="3"/>
    <x v="0"/>
    <x v="13"/>
    <x v="1"/>
    <x v="1"/>
    <n v="5.32"/>
    <n v="1640"/>
    <s v="None"/>
    <n v="91.8"/>
    <n v="6.8900000000000003E-2"/>
    <n v="2.65"/>
    <m/>
    <m/>
    <m/>
    <m/>
    <m/>
    <m/>
    <m/>
    <m/>
    <m/>
    <s v="DEER:Res:HVAC_Eff_AC"/>
    <s v="Annual"/>
    <n v="20"/>
    <m/>
  </r>
  <r>
    <x v="0"/>
    <x v="0"/>
    <s v="D20v0"/>
    <n v="43775.673654328704"/>
    <x v="4"/>
    <x v="3"/>
    <x v="0"/>
    <x v="13"/>
    <x v="2"/>
    <x v="1"/>
    <n v="5.32"/>
    <n v="1640"/>
    <s v="None"/>
    <n v="127"/>
    <n v="7.5800000000000006E-2"/>
    <n v="0"/>
    <m/>
    <m/>
    <m/>
    <m/>
    <m/>
    <m/>
    <m/>
    <m/>
    <m/>
    <s v="DEER:Res:HVAC_Eff_AC"/>
    <s v="Annual"/>
    <n v="20"/>
    <m/>
  </r>
  <r>
    <x v="0"/>
    <x v="0"/>
    <s v="D20v0"/>
    <n v="43775.673654328704"/>
    <x v="4"/>
    <x v="3"/>
    <x v="0"/>
    <x v="13"/>
    <x v="3"/>
    <x v="1"/>
    <n v="5.32"/>
    <n v="1640"/>
    <s v="None"/>
    <n v="1.53"/>
    <n v="0"/>
    <n v="2.4900000000000002"/>
    <m/>
    <m/>
    <m/>
    <m/>
    <m/>
    <m/>
    <m/>
    <m/>
    <m/>
    <s v="DEER:Res:HVAC_Eff_AC"/>
    <s v="Annual"/>
    <n v="20"/>
    <m/>
  </r>
  <r>
    <x v="1"/>
    <x v="0"/>
    <s v="D20v0"/>
    <n v="43775.673654328704"/>
    <x v="4"/>
    <x v="0"/>
    <x v="0"/>
    <x v="13"/>
    <x v="1"/>
    <x v="1"/>
    <n v="3.5"/>
    <n v="1230"/>
    <s v="None"/>
    <n v="108"/>
    <n v="7.8899999999999998E-2"/>
    <n v="1.95"/>
    <m/>
    <m/>
    <m/>
    <m/>
    <m/>
    <m/>
    <m/>
    <m/>
    <m/>
    <s v="DEER:Res:HVAC_Eff_AC"/>
    <s v="Annual"/>
    <n v="20"/>
    <m/>
  </r>
  <r>
    <x v="1"/>
    <x v="0"/>
    <s v="D20v0"/>
    <n v="43775.673654328704"/>
    <x v="4"/>
    <x v="0"/>
    <x v="0"/>
    <x v="13"/>
    <x v="2"/>
    <x v="1"/>
    <n v="3.5"/>
    <n v="1230"/>
    <s v="None"/>
    <n v="126"/>
    <n v="8.2100000000000006E-2"/>
    <n v="0"/>
    <m/>
    <m/>
    <m/>
    <m/>
    <m/>
    <m/>
    <m/>
    <m/>
    <m/>
    <s v="DEER:Res:HVAC_Eff_AC"/>
    <s v="Annual"/>
    <n v="20"/>
    <m/>
  </r>
  <r>
    <x v="1"/>
    <x v="0"/>
    <s v="D20v0"/>
    <n v="43775.673654328704"/>
    <x v="4"/>
    <x v="0"/>
    <x v="0"/>
    <x v="13"/>
    <x v="3"/>
    <x v="1"/>
    <n v="3.5"/>
    <n v="1230"/>
    <s v="None"/>
    <n v="1.1000000000000001"/>
    <n v="0"/>
    <n v="1.73"/>
    <m/>
    <m/>
    <m/>
    <m/>
    <m/>
    <m/>
    <m/>
    <m/>
    <m/>
    <s v="DEER:Res:HVAC_Eff_AC"/>
    <s v="Annual"/>
    <n v="20"/>
    <m/>
  </r>
  <r>
    <x v="0"/>
    <x v="0"/>
    <s v="D20v0"/>
    <n v="43775.673654328704"/>
    <x v="4"/>
    <x v="0"/>
    <x v="1"/>
    <x v="13"/>
    <x v="1"/>
    <x v="1"/>
    <n v="3.5"/>
    <n v="1240"/>
    <s v="None"/>
    <n v="295"/>
    <n v="0.125"/>
    <n v="2.4500000000000002"/>
    <m/>
    <m/>
    <m/>
    <m/>
    <m/>
    <m/>
    <m/>
    <m/>
    <m/>
    <s v="DEER:Res:HVAC_Eff_AC"/>
    <s v="Annual"/>
    <n v="20"/>
    <m/>
  </r>
  <r>
    <x v="0"/>
    <x v="0"/>
    <s v="D20v0"/>
    <n v="43775.673654328704"/>
    <x v="4"/>
    <x v="0"/>
    <x v="1"/>
    <x v="13"/>
    <x v="2"/>
    <x v="1"/>
    <n v="3.5"/>
    <n v="1240"/>
    <s v="None"/>
    <n v="321"/>
    <n v="0.129"/>
    <n v="0"/>
    <m/>
    <m/>
    <m/>
    <m/>
    <m/>
    <m/>
    <m/>
    <m/>
    <m/>
    <s v="DEER:Res:HVAC_Eff_AC"/>
    <s v="Annual"/>
    <n v="20"/>
    <m/>
  </r>
  <r>
    <x v="0"/>
    <x v="0"/>
    <s v="D20v0"/>
    <n v="43775.673654328704"/>
    <x v="4"/>
    <x v="0"/>
    <x v="1"/>
    <x v="13"/>
    <x v="3"/>
    <x v="1"/>
    <n v="3.5"/>
    <n v="1240"/>
    <s v="None"/>
    <n v="1.41"/>
    <n v="0"/>
    <n v="2.17"/>
    <m/>
    <m/>
    <m/>
    <m/>
    <m/>
    <m/>
    <m/>
    <m/>
    <m/>
    <s v="DEER:Res:HVAC_Eff_AC"/>
    <s v="Annual"/>
    <n v="20"/>
    <m/>
  </r>
  <r>
    <x v="0"/>
    <x v="0"/>
    <s v="D20v0"/>
    <n v="44091.745425567133"/>
    <x v="4"/>
    <x v="0"/>
    <x v="1"/>
    <x v="13"/>
    <x v="0"/>
    <x v="1"/>
    <n v="3.5"/>
    <n v="1240"/>
    <s v="None"/>
    <n v="298"/>
    <n v="0.126"/>
    <n v="2.15"/>
    <m/>
    <m/>
    <m/>
    <m/>
    <m/>
    <m/>
    <m/>
    <m/>
    <m/>
    <s v="DEER:Res:HVAC_Eff_AC"/>
    <s v="Annual"/>
    <n v="20"/>
    <m/>
  </r>
  <r>
    <x v="0"/>
    <x v="0"/>
    <s v="D20v0"/>
    <n v="43775.673654328704"/>
    <x v="4"/>
    <x v="3"/>
    <x v="1"/>
    <x v="13"/>
    <x v="1"/>
    <x v="1"/>
    <n v="3.4"/>
    <n v="2160"/>
    <s v="None"/>
    <n v="136"/>
    <n v="8.7099999999999997E-2"/>
    <n v="3.76"/>
    <m/>
    <m/>
    <m/>
    <m/>
    <m/>
    <m/>
    <m/>
    <m/>
    <m/>
    <s v="DEER:Res:HVAC_Eff_AC"/>
    <s v="Annual"/>
    <n v="20"/>
    <m/>
  </r>
  <r>
    <x v="0"/>
    <x v="0"/>
    <s v="D20v0"/>
    <n v="43775.673654328704"/>
    <x v="4"/>
    <x v="3"/>
    <x v="1"/>
    <x v="13"/>
    <x v="2"/>
    <x v="1"/>
    <n v="3.4"/>
    <n v="2160"/>
    <s v="None"/>
    <n v="187"/>
    <n v="9.4500000000000001E-2"/>
    <n v="0"/>
    <m/>
    <m/>
    <m/>
    <m/>
    <m/>
    <m/>
    <m/>
    <m/>
    <m/>
    <s v="DEER:Res:HVAC_Eff_AC"/>
    <s v="Annual"/>
    <n v="20"/>
    <m/>
  </r>
  <r>
    <x v="0"/>
    <x v="0"/>
    <s v="D20v0"/>
    <n v="43775.673654328704"/>
    <x v="4"/>
    <x v="3"/>
    <x v="1"/>
    <x v="13"/>
    <x v="3"/>
    <x v="1"/>
    <n v="3.4"/>
    <n v="2160"/>
    <s v="None"/>
    <n v="2.31"/>
    <n v="0"/>
    <n v="3.66"/>
    <m/>
    <m/>
    <m/>
    <m/>
    <m/>
    <m/>
    <m/>
    <m/>
    <m/>
    <s v="DEER:Res:HVAC_Eff_AC"/>
    <s v="Annual"/>
    <n v="20"/>
    <m/>
  </r>
  <r>
    <x v="0"/>
    <x v="0"/>
    <s v="D20v0"/>
    <n v="44091.745425567133"/>
    <x v="4"/>
    <x v="3"/>
    <x v="1"/>
    <x v="13"/>
    <x v="0"/>
    <x v="1"/>
    <n v="3.4"/>
    <n v="2160"/>
    <s v="None"/>
    <n v="137"/>
    <n v="8.6199999999999999E-2"/>
    <n v="3.56"/>
    <m/>
    <m/>
    <m/>
    <m/>
    <m/>
    <m/>
    <m/>
    <m/>
    <m/>
    <s v="DEER:Res:HVAC_Eff_AC"/>
    <s v="Annual"/>
    <n v="20"/>
    <m/>
  </r>
  <r>
    <x v="1"/>
    <x v="0"/>
    <s v="D20v0"/>
    <n v="43775.673654328704"/>
    <x v="4"/>
    <x v="0"/>
    <x v="1"/>
    <x v="13"/>
    <x v="1"/>
    <x v="1"/>
    <n v="3.5"/>
    <n v="1240"/>
    <s v="None"/>
    <n v="155"/>
    <n v="5.7799999999999997E-2"/>
    <n v="1.1100000000000001"/>
    <m/>
    <m/>
    <m/>
    <m/>
    <m/>
    <m/>
    <m/>
    <m/>
    <m/>
    <s v="DEER:Res:HVAC_Eff_AC"/>
    <s v="Annual"/>
    <n v="20"/>
    <m/>
  </r>
  <r>
    <x v="1"/>
    <x v="0"/>
    <s v="D20v0"/>
    <n v="43775.673654328704"/>
    <x v="4"/>
    <x v="0"/>
    <x v="1"/>
    <x v="13"/>
    <x v="2"/>
    <x v="1"/>
    <n v="3.5"/>
    <n v="1240"/>
    <s v="None"/>
    <n v="168"/>
    <n v="0.06"/>
    <n v="0"/>
    <m/>
    <m/>
    <m/>
    <m/>
    <m/>
    <m/>
    <m/>
    <m/>
    <m/>
    <s v="DEER:Res:HVAC_Eff_AC"/>
    <s v="Annual"/>
    <n v="20"/>
    <m/>
  </r>
  <r>
    <x v="1"/>
    <x v="0"/>
    <s v="D20v0"/>
    <n v="43775.673654328704"/>
    <x v="4"/>
    <x v="0"/>
    <x v="1"/>
    <x v="13"/>
    <x v="3"/>
    <x v="1"/>
    <n v="3.5"/>
    <n v="1240"/>
    <s v="None"/>
    <n v="0.64200000000000002"/>
    <n v="0"/>
    <n v="0.99099999999999999"/>
    <m/>
    <m/>
    <m/>
    <m/>
    <m/>
    <m/>
    <m/>
    <m/>
    <m/>
    <s v="DEER:Res:HVAC_Eff_AC"/>
    <s v="Annual"/>
    <n v="20"/>
    <m/>
  </r>
  <r>
    <x v="1"/>
    <x v="0"/>
    <s v="D20v0"/>
    <n v="44091.745425567133"/>
    <x v="4"/>
    <x v="0"/>
    <x v="1"/>
    <x v="13"/>
    <x v="0"/>
    <x v="1"/>
    <n v="3.5"/>
    <n v="1240"/>
    <s v="None"/>
    <n v="157"/>
    <n v="5.8099999999999999E-2"/>
    <n v="0.97299999999999998"/>
    <m/>
    <m/>
    <m/>
    <m/>
    <m/>
    <m/>
    <m/>
    <m/>
    <m/>
    <s v="DEER:Res:HVAC_Eff_AC"/>
    <s v="Annual"/>
    <n v="20"/>
    <m/>
  </r>
  <r>
    <x v="1"/>
    <x v="0"/>
    <s v="D20v0"/>
    <n v="43775.673654328704"/>
    <x v="4"/>
    <x v="3"/>
    <x v="1"/>
    <x v="13"/>
    <x v="1"/>
    <x v="1"/>
    <n v="3.4"/>
    <n v="2160"/>
    <s v="None"/>
    <n v="56.2"/>
    <n v="3.6200000000000003E-2"/>
    <n v="1.53"/>
    <m/>
    <m/>
    <m/>
    <m/>
    <m/>
    <m/>
    <m/>
    <m/>
    <m/>
    <s v="DEER:Res:HVAC_Eff_AC"/>
    <s v="Annual"/>
    <n v="20"/>
    <m/>
  </r>
  <r>
    <x v="1"/>
    <x v="0"/>
    <s v="D20v0"/>
    <n v="43775.673654328704"/>
    <x v="4"/>
    <x v="3"/>
    <x v="1"/>
    <x v="13"/>
    <x v="2"/>
    <x v="1"/>
    <n v="3.4"/>
    <n v="2160"/>
    <s v="None"/>
    <n v="77.599999999999994"/>
    <n v="3.9600000000000003E-2"/>
    <n v="0"/>
    <m/>
    <m/>
    <m/>
    <m/>
    <m/>
    <m/>
    <m/>
    <m/>
    <m/>
    <s v="DEER:Res:HVAC_Eff_AC"/>
    <s v="Annual"/>
    <n v="20"/>
    <m/>
  </r>
  <r>
    <x v="1"/>
    <x v="0"/>
    <s v="D20v0"/>
    <n v="43775.673654328704"/>
    <x v="4"/>
    <x v="3"/>
    <x v="1"/>
    <x v="13"/>
    <x v="3"/>
    <x v="1"/>
    <n v="3.4"/>
    <n v="2160"/>
    <s v="None"/>
    <n v="0.93500000000000005"/>
    <n v="0"/>
    <n v="1.49"/>
    <m/>
    <m/>
    <m/>
    <m/>
    <m/>
    <m/>
    <m/>
    <m/>
    <m/>
    <s v="DEER:Res:HVAC_Eff_AC"/>
    <s v="Annual"/>
    <n v="20"/>
    <m/>
  </r>
  <r>
    <x v="1"/>
    <x v="0"/>
    <s v="D20v0"/>
    <n v="44091.745425567133"/>
    <x v="4"/>
    <x v="3"/>
    <x v="1"/>
    <x v="13"/>
    <x v="0"/>
    <x v="1"/>
    <n v="3.4"/>
    <n v="2160"/>
    <s v="None"/>
    <n v="56.6"/>
    <n v="3.5900000000000001E-2"/>
    <n v="1.44"/>
    <m/>
    <m/>
    <m/>
    <m/>
    <m/>
    <m/>
    <m/>
    <m/>
    <m/>
    <s v="DEER:Res:HVAC_Eff_AC"/>
    <s v="Annual"/>
    <n v="20"/>
    <m/>
  </r>
  <r>
    <x v="0"/>
    <x v="0"/>
    <s v="D20v0"/>
    <n v="43775.674353831018"/>
    <x v="4"/>
    <x v="0"/>
    <x v="0"/>
    <x v="5"/>
    <x v="1"/>
    <x v="1"/>
    <n v="3.5"/>
    <n v="1240"/>
    <s v="None"/>
    <n v="66.8"/>
    <n v="7.9699999999999993E-2"/>
    <n v="27.9"/>
    <m/>
    <m/>
    <m/>
    <m/>
    <m/>
    <m/>
    <m/>
    <m/>
    <m/>
    <s v="DEER:Res:HVAC_Eff_AC"/>
    <s v="Annual"/>
    <n v="20"/>
    <m/>
  </r>
  <r>
    <x v="0"/>
    <x v="0"/>
    <s v="D20v0"/>
    <n v="43775.674353831018"/>
    <x v="4"/>
    <x v="0"/>
    <x v="0"/>
    <x v="5"/>
    <x v="2"/>
    <x v="1"/>
    <n v="3.5"/>
    <n v="1240"/>
    <s v="None"/>
    <n v="413"/>
    <n v="8.77E-2"/>
    <n v="0"/>
    <m/>
    <m/>
    <m/>
    <m/>
    <m/>
    <m/>
    <m/>
    <m/>
    <m/>
    <s v="DEER:Res:HVAC_Eff_AC"/>
    <s v="Annual"/>
    <n v="20"/>
    <m/>
  </r>
  <r>
    <x v="0"/>
    <x v="0"/>
    <s v="D20v0"/>
    <n v="43775.674353831018"/>
    <x v="4"/>
    <x v="0"/>
    <x v="0"/>
    <x v="5"/>
    <x v="3"/>
    <x v="1"/>
    <n v="3.5"/>
    <n v="1240"/>
    <s v="None"/>
    <n v="15.1"/>
    <n v="0"/>
    <n v="23.9"/>
    <m/>
    <m/>
    <m/>
    <m/>
    <m/>
    <m/>
    <m/>
    <m/>
    <m/>
    <s v="DEER:Res:HVAC_Eff_AC"/>
    <s v="Annual"/>
    <n v="20"/>
    <m/>
  </r>
  <r>
    <x v="0"/>
    <x v="0"/>
    <s v="D20v0"/>
    <n v="43775.674353831018"/>
    <x v="4"/>
    <x v="3"/>
    <x v="0"/>
    <x v="5"/>
    <x v="1"/>
    <x v="1"/>
    <n v="3.26"/>
    <n v="1690"/>
    <s v="None"/>
    <n v="42.8"/>
    <n v="6.54E-2"/>
    <n v="14.7"/>
    <m/>
    <m/>
    <m/>
    <m/>
    <m/>
    <m/>
    <m/>
    <m/>
    <m/>
    <s v="DEER:Res:HVAC_Eff_AC"/>
    <s v="Annual"/>
    <n v="20"/>
    <m/>
  </r>
  <r>
    <x v="0"/>
    <x v="0"/>
    <s v="D20v0"/>
    <n v="43775.674353831018"/>
    <x v="4"/>
    <x v="3"/>
    <x v="0"/>
    <x v="5"/>
    <x v="2"/>
    <x v="1"/>
    <n v="3.26"/>
    <n v="1690"/>
    <s v="None"/>
    <n v="259"/>
    <n v="6.88E-2"/>
    <n v="0"/>
    <m/>
    <m/>
    <m/>
    <m/>
    <m/>
    <m/>
    <m/>
    <m/>
    <m/>
    <s v="DEER:Res:HVAC_Eff_AC"/>
    <s v="Annual"/>
    <n v="20"/>
    <m/>
  </r>
  <r>
    <x v="0"/>
    <x v="0"/>
    <s v="D20v0"/>
    <n v="43775.674353831018"/>
    <x v="4"/>
    <x v="3"/>
    <x v="0"/>
    <x v="5"/>
    <x v="3"/>
    <x v="1"/>
    <n v="3.26"/>
    <n v="1690"/>
    <s v="None"/>
    <n v="9.49"/>
    <n v="0"/>
    <n v="14.4"/>
    <m/>
    <m/>
    <m/>
    <m/>
    <m/>
    <m/>
    <m/>
    <m/>
    <m/>
    <s v="DEER:Res:HVAC_Eff_AC"/>
    <s v="Annual"/>
    <n v="20"/>
    <m/>
  </r>
  <r>
    <x v="1"/>
    <x v="0"/>
    <s v="D20v0"/>
    <n v="43775.674353831018"/>
    <x v="4"/>
    <x v="1"/>
    <x v="0"/>
    <x v="5"/>
    <x v="1"/>
    <x v="1"/>
    <n v="1.52"/>
    <n v="1130"/>
    <s v="None"/>
    <n v="6.39"/>
    <n v="6.13E-3"/>
    <n v="1.72"/>
    <m/>
    <m/>
    <m/>
    <m/>
    <m/>
    <m/>
    <m/>
    <m/>
    <m/>
    <s v="DEER:Res:HVAC_Eff_AC"/>
    <s v="Annual"/>
    <n v="20"/>
    <m/>
  </r>
  <r>
    <x v="1"/>
    <x v="0"/>
    <s v="D20v0"/>
    <n v="43775.674353831018"/>
    <x v="4"/>
    <x v="1"/>
    <x v="0"/>
    <x v="5"/>
    <x v="2"/>
    <x v="1"/>
    <n v="1.52"/>
    <n v="1130"/>
    <s v="None"/>
    <n v="29.6"/>
    <n v="6.7999999999999996E-3"/>
    <n v="0"/>
    <m/>
    <m/>
    <m/>
    <m/>
    <m/>
    <m/>
    <m/>
    <m/>
    <m/>
    <s v="DEER:Res:HVAC_Eff_AC"/>
    <s v="Annual"/>
    <n v="20"/>
    <m/>
  </r>
  <r>
    <x v="1"/>
    <x v="0"/>
    <s v="D20v0"/>
    <n v="43775.674353831018"/>
    <x v="4"/>
    <x v="1"/>
    <x v="0"/>
    <x v="5"/>
    <x v="3"/>
    <x v="1"/>
    <n v="1.52"/>
    <n v="1130"/>
    <s v="None"/>
    <n v="1.34"/>
    <n v="0"/>
    <n v="1.65"/>
    <m/>
    <m/>
    <m/>
    <m/>
    <m/>
    <m/>
    <m/>
    <m/>
    <m/>
    <s v="DEER:Res:HVAC_Eff_AC"/>
    <s v="Annual"/>
    <n v="20"/>
    <m/>
  </r>
  <r>
    <x v="1"/>
    <x v="0"/>
    <s v="D20v0"/>
    <n v="44091.745425567133"/>
    <x v="4"/>
    <x v="1"/>
    <x v="0"/>
    <x v="5"/>
    <x v="0"/>
    <x v="1"/>
    <n v="1.52"/>
    <n v="1130"/>
    <s v="None"/>
    <n v="9.31"/>
    <n v="6.2100000000000002E-3"/>
    <n v="1.51"/>
    <m/>
    <m/>
    <m/>
    <m/>
    <m/>
    <m/>
    <m/>
    <m/>
    <m/>
    <s v="DEER:Res:HVAC_Eff_AC"/>
    <s v="Annual"/>
    <n v="20"/>
    <m/>
  </r>
  <r>
    <x v="1"/>
    <x v="0"/>
    <s v="D20v0"/>
    <n v="43775.674353831018"/>
    <x v="4"/>
    <x v="2"/>
    <x v="0"/>
    <x v="5"/>
    <x v="1"/>
    <x v="1"/>
    <n v="2.9"/>
    <n v="1570"/>
    <s v="None"/>
    <n v="15.3"/>
    <n v="2.3E-2"/>
    <n v="5.08"/>
    <m/>
    <m/>
    <m/>
    <m/>
    <m/>
    <m/>
    <m/>
    <m/>
    <m/>
    <s v="DEER:Res:HVAC_Eff_AC"/>
    <s v="Annual"/>
    <n v="20"/>
    <m/>
  </r>
  <r>
    <x v="1"/>
    <x v="0"/>
    <s v="D20v0"/>
    <n v="43775.674353831018"/>
    <x v="4"/>
    <x v="2"/>
    <x v="0"/>
    <x v="5"/>
    <x v="2"/>
    <x v="1"/>
    <n v="2.9"/>
    <n v="1570"/>
    <s v="None"/>
    <n v="89.3"/>
    <n v="2.4E-2"/>
    <n v="0"/>
    <m/>
    <m/>
    <m/>
    <m/>
    <m/>
    <m/>
    <m/>
    <m/>
    <m/>
    <s v="DEER:Res:HVAC_Eff_AC"/>
    <s v="Annual"/>
    <n v="20"/>
    <m/>
  </r>
  <r>
    <x v="0"/>
    <x v="0"/>
    <s v="D20v0"/>
    <n v="43775.674353831018"/>
    <x v="4"/>
    <x v="1"/>
    <x v="0"/>
    <x v="5"/>
    <x v="1"/>
    <x v="1"/>
    <n v="1.52"/>
    <n v="1130"/>
    <s v="None"/>
    <n v="14.9"/>
    <n v="1.43E-2"/>
    <n v="4.0199999999999996"/>
    <m/>
    <m/>
    <m/>
    <m/>
    <m/>
    <m/>
    <m/>
    <m/>
    <m/>
    <s v="DEER:Res:HVAC_Eff_AC"/>
    <s v="Annual"/>
    <n v="20"/>
    <m/>
  </r>
  <r>
    <x v="0"/>
    <x v="0"/>
    <s v="D20v0"/>
    <n v="43775.674353831018"/>
    <x v="4"/>
    <x v="1"/>
    <x v="0"/>
    <x v="5"/>
    <x v="2"/>
    <x v="1"/>
    <n v="1.52"/>
    <n v="1130"/>
    <s v="None"/>
    <n v="68.900000000000006"/>
    <n v="1.54E-2"/>
    <n v="0"/>
    <m/>
    <m/>
    <m/>
    <m/>
    <m/>
    <m/>
    <m/>
    <m/>
    <m/>
    <s v="DEER:Res:HVAC_Eff_AC"/>
    <s v="Annual"/>
    <n v="20"/>
    <m/>
  </r>
  <r>
    <x v="0"/>
    <x v="0"/>
    <s v="D20v0"/>
    <n v="43775.674353831018"/>
    <x v="4"/>
    <x v="1"/>
    <x v="0"/>
    <x v="5"/>
    <x v="3"/>
    <x v="1"/>
    <n v="1.52"/>
    <n v="1130"/>
    <s v="None"/>
    <n v="3.14"/>
    <n v="0"/>
    <n v="3.87"/>
    <m/>
    <m/>
    <m/>
    <m/>
    <m/>
    <m/>
    <m/>
    <m/>
    <m/>
    <s v="DEER:Res:HVAC_Eff_AC"/>
    <s v="Annual"/>
    <n v="20"/>
    <m/>
  </r>
  <r>
    <x v="0"/>
    <x v="0"/>
    <s v="D20v0"/>
    <n v="43775.674353831018"/>
    <x v="4"/>
    <x v="2"/>
    <x v="0"/>
    <x v="5"/>
    <x v="1"/>
    <x v="1"/>
    <n v="2.9"/>
    <n v="1570"/>
    <s v="None"/>
    <n v="36.799999999999997"/>
    <n v="5.3999999999999999E-2"/>
    <n v="12.4"/>
    <m/>
    <m/>
    <m/>
    <m/>
    <m/>
    <m/>
    <m/>
    <m/>
    <m/>
    <s v="DEER:Res:HVAC_Eff_AC"/>
    <s v="Annual"/>
    <n v="20"/>
    <m/>
  </r>
  <r>
    <x v="0"/>
    <x v="0"/>
    <s v="D20v0"/>
    <n v="43775.674353831018"/>
    <x v="4"/>
    <x v="2"/>
    <x v="0"/>
    <x v="5"/>
    <x v="2"/>
    <x v="1"/>
    <n v="2.9"/>
    <n v="1570"/>
    <s v="None"/>
    <n v="218"/>
    <n v="5.7000000000000002E-2"/>
    <n v="0"/>
    <m/>
    <m/>
    <m/>
    <m/>
    <m/>
    <m/>
    <m/>
    <m/>
    <m/>
    <s v="DEER:Res:HVAC_Eff_AC"/>
    <s v="Annual"/>
    <n v="20"/>
    <m/>
  </r>
  <r>
    <x v="0"/>
    <x v="0"/>
    <s v="D20v0"/>
    <n v="43775.674353831018"/>
    <x v="4"/>
    <x v="2"/>
    <x v="0"/>
    <x v="5"/>
    <x v="3"/>
    <x v="1"/>
    <n v="2.9"/>
    <n v="1570"/>
    <s v="None"/>
    <n v="8.1"/>
    <n v="0"/>
    <n v="12.1"/>
    <m/>
    <m/>
    <m/>
    <m/>
    <m/>
    <m/>
    <m/>
    <m/>
    <m/>
    <s v="DEER:Res:HVAC_Eff_AC"/>
    <s v="Annual"/>
    <n v="20"/>
    <m/>
  </r>
  <r>
    <x v="1"/>
    <x v="0"/>
    <s v="D20v0"/>
    <n v="43775.674353831018"/>
    <x v="4"/>
    <x v="0"/>
    <x v="0"/>
    <x v="5"/>
    <x v="1"/>
    <x v="1"/>
    <n v="3.5"/>
    <n v="1240"/>
    <s v="None"/>
    <n v="30.4"/>
    <n v="3.6299999999999999E-2"/>
    <n v="12.6"/>
    <m/>
    <m/>
    <m/>
    <m/>
    <m/>
    <m/>
    <m/>
    <m/>
    <m/>
    <s v="DEER:Res:HVAC_Eff_AC"/>
    <s v="Annual"/>
    <n v="20"/>
    <m/>
  </r>
  <r>
    <x v="1"/>
    <x v="0"/>
    <s v="D20v0"/>
    <n v="43775.674353831018"/>
    <x v="4"/>
    <x v="0"/>
    <x v="0"/>
    <x v="5"/>
    <x v="2"/>
    <x v="1"/>
    <n v="3.5"/>
    <n v="1240"/>
    <s v="None"/>
    <n v="183"/>
    <n v="4.0599999999999997E-2"/>
    <n v="0"/>
    <m/>
    <m/>
    <m/>
    <m/>
    <m/>
    <m/>
    <m/>
    <m/>
    <m/>
    <s v="DEER:Res:HVAC_Eff_AC"/>
    <s v="Annual"/>
    <n v="20"/>
    <m/>
  </r>
  <r>
    <x v="1"/>
    <x v="0"/>
    <s v="D20v0"/>
    <n v="43775.674353831018"/>
    <x v="4"/>
    <x v="0"/>
    <x v="0"/>
    <x v="5"/>
    <x v="3"/>
    <x v="1"/>
    <n v="3.5"/>
    <n v="1240"/>
    <s v="None"/>
    <n v="6.89"/>
    <n v="0"/>
    <n v="10.9"/>
    <m/>
    <m/>
    <m/>
    <m/>
    <m/>
    <m/>
    <m/>
    <m/>
    <m/>
    <s v="DEER:Res:HVAC_Eff_AC"/>
    <s v="Annual"/>
    <n v="20"/>
    <m/>
  </r>
  <r>
    <x v="1"/>
    <x v="0"/>
    <s v="D20v0"/>
    <n v="43775.674353831018"/>
    <x v="4"/>
    <x v="2"/>
    <x v="0"/>
    <x v="5"/>
    <x v="3"/>
    <x v="1"/>
    <n v="2.9"/>
    <n v="1570"/>
    <s v="None"/>
    <n v="3.3"/>
    <n v="0"/>
    <n v="4.96"/>
    <m/>
    <m/>
    <m/>
    <m/>
    <m/>
    <m/>
    <m/>
    <m/>
    <m/>
    <s v="DEER:Res:HVAC_Eff_AC"/>
    <s v="Annual"/>
    <n v="20"/>
    <m/>
  </r>
  <r>
    <x v="1"/>
    <x v="0"/>
    <s v="D20v0"/>
    <n v="43775.674353831018"/>
    <x v="4"/>
    <x v="3"/>
    <x v="0"/>
    <x v="5"/>
    <x v="1"/>
    <x v="1"/>
    <n v="3.26"/>
    <n v="1690"/>
    <s v="None"/>
    <n v="17.7"/>
    <n v="2.7799999999999998E-2"/>
    <n v="6"/>
    <m/>
    <m/>
    <m/>
    <m/>
    <m/>
    <m/>
    <m/>
    <m/>
    <m/>
    <s v="DEER:Res:HVAC_Eff_AC"/>
    <s v="Annual"/>
    <n v="20"/>
    <m/>
  </r>
  <r>
    <x v="1"/>
    <x v="0"/>
    <s v="D20v0"/>
    <n v="43775.674353831018"/>
    <x v="4"/>
    <x v="3"/>
    <x v="0"/>
    <x v="5"/>
    <x v="2"/>
    <x v="1"/>
    <n v="3.26"/>
    <n v="1690"/>
    <s v="None"/>
    <n v="106"/>
    <n v="2.9100000000000001E-2"/>
    <n v="0"/>
    <m/>
    <m/>
    <m/>
    <m/>
    <m/>
    <m/>
    <m/>
    <m/>
    <m/>
    <s v="DEER:Res:HVAC_Eff_AC"/>
    <s v="Annual"/>
    <n v="20"/>
    <m/>
  </r>
  <r>
    <x v="1"/>
    <x v="0"/>
    <s v="D20v0"/>
    <n v="43775.674353831018"/>
    <x v="4"/>
    <x v="3"/>
    <x v="0"/>
    <x v="5"/>
    <x v="3"/>
    <x v="1"/>
    <n v="3.26"/>
    <n v="1690"/>
    <s v="None"/>
    <n v="3.87"/>
    <n v="0"/>
    <n v="5.86"/>
    <m/>
    <m/>
    <m/>
    <m/>
    <m/>
    <m/>
    <m/>
    <m/>
    <m/>
    <s v="DEER:Res:HVAC_Eff_AC"/>
    <s v="Annual"/>
    <n v="20"/>
    <m/>
  </r>
  <r>
    <x v="0"/>
    <x v="0"/>
    <s v="D20v0"/>
    <n v="43775.674353831018"/>
    <x v="4"/>
    <x v="0"/>
    <x v="1"/>
    <x v="5"/>
    <x v="1"/>
    <x v="1"/>
    <n v="3.5"/>
    <n v="1240"/>
    <s v="None"/>
    <n v="144"/>
    <n v="5.2999999999999999E-2"/>
    <n v="9.1199999999999992"/>
    <m/>
    <m/>
    <m/>
    <m/>
    <m/>
    <m/>
    <m/>
    <m/>
    <m/>
    <s v="DEER:Res:HVAC_Eff_AC"/>
    <s v="Annual"/>
    <n v="20"/>
    <m/>
  </r>
  <r>
    <x v="0"/>
    <x v="0"/>
    <s v="D20v0"/>
    <n v="43775.674353831018"/>
    <x v="4"/>
    <x v="0"/>
    <x v="1"/>
    <x v="5"/>
    <x v="2"/>
    <x v="1"/>
    <n v="3.5"/>
    <n v="1240"/>
    <s v="None"/>
    <n v="265"/>
    <n v="0.06"/>
    <n v="0"/>
    <m/>
    <m/>
    <m/>
    <m/>
    <m/>
    <m/>
    <m/>
    <m/>
    <m/>
    <s v="DEER:Res:HVAC_Eff_AC"/>
    <s v="Annual"/>
    <n v="20"/>
    <m/>
  </r>
  <r>
    <x v="0"/>
    <x v="0"/>
    <s v="D20v0"/>
    <n v="43775.674353831018"/>
    <x v="4"/>
    <x v="0"/>
    <x v="1"/>
    <x v="5"/>
    <x v="3"/>
    <x v="1"/>
    <n v="3.5"/>
    <n v="1240"/>
    <s v="None"/>
    <n v="5.23"/>
    <n v="0"/>
    <n v="8.01"/>
    <m/>
    <m/>
    <m/>
    <m/>
    <m/>
    <m/>
    <m/>
    <m/>
    <m/>
    <s v="DEER:Res:HVAC_Eff_AC"/>
    <s v="Annual"/>
    <n v="20"/>
    <m/>
  </r>
  <r>
    <x v="0"/>
    <x v="0"/>
    <s v="D20v0"/>
    <n v="44091.745425567133"/>
    <x v="4"/>
    <x v="0"/>
    <x v="1"/>
    <x v="5"/>
    <x v="0"/>
    <x v="1"/>
    <n v="3.5"/>
    <n v="1240"/>
    <s v="None"/>
    <n v="159"/>
    <n v="5.3900000000000003E-2"/>
    <n v="7.98"/>
    <m/>
    <m/>
    <m/>
    <m/>
    <m/>
    <m/>
    <m/>
    <m/>
    <m/>
    <s v="DEER:Res:HVAC_Eff_AC"/>
    <s v="Annual"/>
    <n v="20"/>
    <m/>
  </r>
  <r>
    <x v="0"/>
    <x v="0"/>
    <s v="D20v0"/>
    <n v="43775.674353831018"/>
    <x v="4"/>
    <x v="3"/>
    <x v="1"/>
    <x v="5"/>
    <x v="1"/>
    <x v="1"/>
    <n v="3.61"/>
    <n v="2300"/>
    <s v="None"/>
    <n v="14"/>
    <n v="2.8199999999999999E-2"/>
    <n v="7.37"/>
    <m/>
    <m/>
    <m/>
    <m/>
    <m/>
    <m/>
    <m/>
    <m/>
    <m/>
    <s v="DEER:Res:HVAC_Eff_AC"/>
    <s v="Annual"/>
    <n v="20"/>
    <m/>
  </r>
  <r>
    <x v="0"/>
    <x v="0"/>
    <s v="D20v0"/>
    <n v="43775.674353831018"/>
    <x v="4"/>
    <x v="3"/>
    <x v="1"/>
    <x v="5"/>
    <x v="2"/>
    <x v="1"/>
    <n v="3.61"/>
    <n v="2300"/>
    <s v="None"/>
    <n v="118"/>
    <n v="2.8299999999999999E-2"/>
    <n v="0"/>
    <m/>
    <m/>
    <m/>
    <m/>
    <m/>
    <m/>
    <m/>
    <m/>
    <m/>
    <s v="DEER:Res:HVAC_Eff_AC"/>
    <s v="Annual"/>
    <n v="20"/>
    <m/>
  </r>
  <r>
    <x v="0"/>
    <x v="0"/>
    <s v="D20v0"/>
    <n v="43775.674353831018"/>
    <x v="4"/>
    <x v="3"/>
    <x v="1"/>
    <x v="5"/>
    <x v="3"/>
    <x v="1"/>
    <n v="3.61"/>
    <n v="2300"/>
    <s v="None"/>
    <n v="4.49"/>
    <n v="0"/>
    <n v="7.15"/>
    <m/>
    <m/>
    <m/>
    <m/>
    <m/>
    <m/>
    <m/>
    <m/>
    <m/>
    <s v="DEER:Res:HVAC_Eff_AC"/>
    <s v="Annual"/>
    <n v="20"/>
    <m/>
  </r>
  <r>
    <x v="0"/>
    <x v="0"/>
    <s v="D20v0"/>
    <n v="44091.745425567133"/>
    <x v="4"/>
    <x v="3"/>
    <x v="1"/>
    <x v="5"/>
    <x v="0"/>
    <x v="1"/>
    <n v="3.61"/>
    <n v="2300"/>
    <s v="None"/>
    <n v="14.6"/>
    <n v="1.8800000000000001E-2"/>
    <n v="7.03"/>
    <m/>
    <m/>
    <m/>
    <m/>
    <m/>
    <m/>
    <m/>
    <m/>
    <m/>
    <s v="DEER:Res:HVAC_Eff_AC"/>
    <s v="Annual"/>
    <n v="20"/>
    <m/>
  </r>
  <r>
    <x v="1"/>
    <x v="0"/>
    <s v="D20v0"/>
    <n v="43775.674353831018"/>
    <x v="4"/>
    <x v="0"/>
    <x v="1"/>
    <x v="5"/>
    <x v="1"/>
    <x v="1"/>
    <n v="3.5"/>
    <n v="1240"/>
    <s v="None"/>
    <n v="83.7"/>
    <n v="2.5000000000000001E-2"/>
    <n v="4.13"/>
    <m/>
    <m/>
    <m/>
    <m/>
    <m/>
    <m/>
    <m/>
    <m/>
    <m/>
    <s v="DEER:Res:HVAC_Eff_AC"/>
    <s v="Annual"/>
    <n v="20"/>
    <m/>
  </r>
  <r>
    <x v="1"/>
    <x v="0"/>
    <s v="D20v0"/>
    <n v="43775.674353831018"/>
    <x v="4"/>
    <x v="0"/>
    <x v="1"/>
    <x v="5"/>
    <x v="2"/>
    <x v="1"/>
    <n v="3.5"/>
    <n v="1240"/>
    <s v="None"/>
    <n v="138"/>
    <n v="2.86E-2"/>
    <n v="0"/>
    <m/>
    <m/>
    <m/>
    <m/>
    <m/>
    <m/>
    <m/>
    <m/>
    <m/>
    <s v="DEER:Res:HVAC_Eff_AC"/>
    <s v="Annual"/>
    <n v="20"/>
    <m/>
  </r>
  <r>
    <x v="1"/>
    <x v="0"/>
    <s v="D20v0"/>
    <n v="43775.674353831018"/>
    <x v="4"/>
    <x v="0"/>
    <x v="1"/>
    <x v="5"/>
    <x v="3"/>
    <x v="1"/>
    <n v="3.5"/>
    <n v="1240"/>
    <s v="None"/>
    <n v="2.38"/>
    <n v="0"/>
    <n v="3.66"/>
    <m/>
    <m/>
    <m/>
    <m/>
    <m/>
    <m/>
    <m/>
    <m/>
    <m/>
    <s v="DEER:Res:HVAC_Eff_AC"/>
    <s v="Annual"/>
    <n v="20"/>
    <m/>
  </r>
  <r>
    <x v="1"/>
    <x v="0"/>
    <s v="D20v0"/>
    <n v="44091.745425567133"/>
    <x v="4"/>
    <x v="0"/>
    <x v="1"/>
    <x v="5"/>
    <x v="0"/>
    <x v="1"/>
    <n v="3.5"/>
    <n v="1240"/>
    <s v="None"/>
    <n v="90.4"/>
    <n v="2.5399999999999999E-2"/>
    <n v="3.61"/>
    <m/>
    <m/>
    <m/>
    <m/>
    <m/>
    <m/>
    <m/>
    <m/>
    <m/>
    <s v="DEER:Res:HVAC_Eff_AC"/>
    <s v="Annual"/>
    <n v="20"/>
    <m/>
  </r>
  <r>
    <x v="1"/>
    <x v="0"/>
    <s v="D20v0"/>
    <n v="43775.674353831018"/>
    <x v="4"/>
    <x v="3"/>
    <x v="1"/>
    <x v="5"/>
    <x v="1"/>
    <x v="1"/>
    <n v="3.61"/>
    <n v="2300"/>
    <s v="None"/>
    <n v="5.81"/>
    <n v="1.1599999999999999E-2"/>
    <n v="3"/>
    <m/>
    <m/>
    <m/>
    <m/>
    <m/>
    <m/>
    <m/>
    <m/>
    <m/>
    <s v="DEER:Res:HVAC_Eff_AC"/>
    <s v="Annual"/>
    <n v="20"/>
    <m/>
  </r>
  <r>
    <x v="1"/>
    <x v="0"/>
    <s v="D20v0"/>
    <n v="43775.674353831018"/>
    <x v="4"/>
    <x v="3"/>
    <x v="1"/>
    <x v="5"/>
    <x v="2"/>
    <x v="1"/>
    <n v="3.61"/>
    <n v="2300"/>
    <s v="None"/>
    <n v="48"/>
    <n v="1.1599999999999999E-2"/>
    <n v="0"/>
    <m/>
    <m/>
    <m/>
    <m/>
    <m/>
    <m/>
    <m/>
    <m/>
    <m/>
    <s v="DEER:Res:HVAC_Eff_AC"/>
    <s v="Annual"/>
    <n v="20"/>
    <m/>
  </r>
  <r>
    <x v="1"/>
    <x v="0"/>
    <s v="D20v0"/>
    <n v="43775.674353831018"/>
    <x v="4"/>
    <x v="3"/>
    <x v="1"/>
    <x v="5"/>
    <x v="3"/>
    <x v="1"/>
    <n v="3.61"/>
    <n v="2300"/>
    <s v="None"/>
    <n v="1.82"/>
    <n v="0"/>
    <n v="2.91"/>
    <m/>
    <m/>
    <m/>
    <m/>
    <m/>
    <m/>
    <m/>
    <m/>
    <m/>
    <s v="DEER:Res:HVAC_Eff_AC"/>
    <s v="Annual"/>
    <n v="20"/>
    <m/>
  </r>
  <r>
    <x v="1"/>
    <x v="0"/>
    <s v="D20v0"/>
    <n v="44091.745425567133"/>
    <x v="4"/>
    <x v="3"/>
    <x v="1"/>
    <x v="5"/>
    <x v="0"/>
    <x v="1"/>
    <n v="3.61"/>
    <n v="2300"/>
    <s v="None"/>
    <n v="6.01"/>
    <n v="7.7099999999999998E-3"/>
    <n v="2.86"/>
    <m/>
    <m/>
    <m/>
    <m/>
    <m/>
    <m/>
    <m/>
    <m/>
    <m/>
    <s v="DEER:Res:HVAC_Eff_AC"/>
    <s v="Annual"/>
    <n v="20"/>
    <m/>
  </r>
  <r>
    <x v="0"/>
    <x v="0"/>
    <s v="D20v1"/>
    <n v="44092.504465601851"/>
    <x v="4"/>
    <x v="1"/>
    <x v="1"/>
    <x v="12"/>
    <x v="1"/>
    <x v="1"/>
    <n v="1.07"/>
    <n v="1090"/>
    <s v="None"/>
    <n v="35.700000000000003"/>
    <n v="2.1000000000000001E-2"/>
    <n v="2.5099999999999998"/>
    <m/>
    <m/>
    <m/>
    <m/>
    <m/>
    <m/>
    <m/>
    <m/>
    <m/>
    <s v="DEER:Res:HVAC_Eff_AC"/>
    <s v="Annual"/>
    <n v="1"/>
    <m/>
  </r>
  <r>
    <x v="0"/>
    <x v="0"/>
    <s v="D20v1"/>
    <n v="44092.504465601851"/>
    <x v="4"/>
    <x v="1"/>
    <x v="1"/>
    <x v="12"/>
    <x v="2"/>
    <x v="1"/>
    <n v="1.07"/>
    <n v="1090"/>
    <s v="None"/>
    <n v="68.099999999999994"/>
    <n v="2.3400000000000001E-2"/>
    <n v="0"/>
    <m/>
    <m/>
    <m/>
    <m/>
    <m/>
    <m/>
    <m/>
    <m/>
    <m/>
    <s v="DEER:Res:HVAC_Eff_AC"/>
    <s v="Annual"/>
    <n v="1"/>
    <m/>
  </r>
  <r>
    <x v="0"/>
    <x v="0"/>
    <s v="D20v1"/>
    <n v="44092.504465601851"/>
    <x v="4"/>
    <x v="1"/>
    <x v="1"/>
    <x v="12"/>
    <x v="3"/>
    <x v="1"/>
    <n v="1.07"/>
    <n v="1090"/>
    <s v="None"/>
    <n v="2.25"/>
    <n v="0"/>
    <n v="2.41"/>
    <m/>
    <m/>
    <m/>
    <m/>
    <m/>
    <m/>
    <m/>
    <m/>
    <m/>
    <s v="DEER:Res:HVAC_Eff_AC"/>
    <s v="Annual"/>
    <n v="1"/>
    <m/>
  </r>
  <r>
    <x v="0"/>
    <x v="0"/>
    <s v="D20v1"/>
    <n v="44092.504465601851"/>
    <x v="4"/>
    <x v="0"/>
    <x v="1"/>
    <x v="12"/>
    <x v="1"/>
    <x v="1"/>
    <n v="3.5"/>
    <n v="1240"/>
    <s v="None"/>
    <n v="150"/>
    <n v="0.153"/>
    <n v="9.36"/>
    <m/>
    <m/>
    <m/>
    <m/>
    <m/>
    <m/>
    <m/>
    <m/>
    <m/>
    <s v="DEER:Res:HVAC_Eff_AC"/>
    <s v="Annual"/>
    <n v="1"/>
    <m/>
  </r>
  <r>
    <x v="0"/>
    <x v="0"/>
    <s v="D20v1"/>
    <n v="44092.504465601851"/>
    <x v="4"/>
    <x v="0"/>
    <x v="1"/>
    <x v="12"/>
    <x v="2"/>
    <x v="1"/>
    <n v="3.5"/>
    <n v="1240"/>
    <s v="None"/>
    <n v="278"/>
    <n v="0.17299999999999999"/>
    <n v="0"/>
    <m/>
    <m/>
    <m/>
    <m/>
    <m/>
    <m/>
    <m/>
    <m/>
    <m/>
    <s v="DEER:Res:HVAC_Eff_AC"/>
    <s v="Annual"/>
    <n v="1"/>
    <m/>
  </r>
  <r>
    <x v="0"/>
    <x v="0"/>
    <s v="D20v1"/>
    <n v="44092.504465601851"/>
    <x v="4"/>
    <x v="0"/>
    <x v="1"/>
    <x v="12"/>
    <x v="3"/>
    <x v="1"/>
    <n v="3.5"/>
    <n v="1240"/>
    <s v="None"/>
    <n v="5.33"/>
    <n v="0"/>
    <n v="8.11"/>
    <m/>
    <m/>
    <m/>
    <m/>
    <m/>
    <m/>
    <m/>
    <m/>
    <m/>
    <s v="DEER:Res:HVAC_Eff_AC"/>
    <s v="Annual"/>
    <n v="1"/>
    <m/>
  </r>
  <r>
    <x v="0"/>
    <x v="0"/>
    <s v="D20v1"/>
    <n v="44092.504465601851"/>
    <x v="4"/>
    <x v="0"/>
    <x v="1"/>
    <x v="12"/>
    <x v="0"/>
    <x v="1"/>
    <n v="3.5"/>
    <n v="1240"/>
    <s v="None"/>
    <n v="157.07"/>
    <n v="0.14685999999999999"/>
    <n v="8.1855499999999992"/>
    <m/>
    <m/>
    <m/>
    <m/>
    <m/>
    <m/>
    <m/>
    <m/>
    <m/>
    <s v="DEER:Res:HVAC_Eff_AC"/>
    <s v="Annual"/>
    <n v="1"/>
    <m/>
  </r>
  <r>
    <x v="0"/>
    <x v="0"/>
    <s v="D20v1"/>
    <n v="44092.504465601851"/>
    <x v="4"/>
    <x v="2"/>
    <x v="1"/>
    <x v="12"/>
    <x v="1"/>
    <x v="1"/>
    <n v="3.17"/>
    <n v="2128"/>
    <s v="None"/>
    <n v="131.62"/>
    <n v="0.1076"/>
    <n v="8.9619999999999997"/>
    <m/>
    <m/>
    <m/>
    <m/>
    <m/>
    <m/>
    <m/>
    <m/>
    <m/>
    <s v="DEER:Res:HVAC_Eff_AC"/>
    <s v="Annual"/>
    <n v="1"/>
    <m/>
  </r>
  <r>
    <x v="0"/>
    <x v="0"/>
    <s v="D20v1"/>
    <n v="44092.504465601851"/>
    <x v="4"/>
    <x v="2"/>
    <x v="1"/>
    <x v="12"/>
    <x v="2"/>
    <x v="1"/>
    <n v="3.17"/>
    <n v="2128"/>
    <s v="None"/>
    <n v="267.3"/>
    <n v="0.1237"/>
    <n v="0"/>
    <m/>
    <m/>
    <m/>
    <m/>
    <m/>
    <m/>
    <m/>
    <m/>
    <m/>
    <s v="DEER:Res:HVAC_Eff_AC"/>
    <s v="Annual"/>
    <n v="1"/>
    <m/>
  </r>
  <r>
    <x v="0"/>
    <x v="0"/>
    <s v="D20v0"/>
    <n v="44091.745425567133"/>
    <x v="4"/>
    <x v="0"/>
    <x v="1"/>
    <x v="16"/>
    <x v="0"/>
    <x v="1"/>
    <n v="3.5"/>
    <n v="1240"/>
    <s v="None"/>
    <n v="3.47"/>
    <n v="0"/>
    <n v="4.12"/>
    <m/>
    <m/>
    <m/>
    <m/>
    <m/>
    <m/>
    <m/>
    <m/>
    <m/>
    <s v="DEER:Res:HVAC_Eff_AC"/>
    <s v="Annual"/>
    <n v="20"/>
    <m/>
  </r>
  <r>
    <x v="0"/>
    <x v="0"/>
    <s v="D20v0"/>
    <n v="44091.745425567133"/>
    <x v="4"/>
    <x v="0"/>
    <x v="1"/>
    <x v="14"/>
    <x v="0"/>
    <x v="1"/>
    <n v="3.5"/>
    <n v="1240"/>
    <s v="None"/>
    <n v="139"/>
    <n v="7.3599999999999999E-2"/>
    <n v="5.32"/>
    <m/>
    <m/>
    <m/>
    <m/>
    <m/>
    <m/>
    <m/>
    <m/>
    <m/>
    <s v="DEER:Res:HVAC_Eff_AC"/>
    <s v="Annual"/>
    <n v="20"/>
    <m/>
  </r>
  <r>
    <x v="0"/>
    <x v="0"/>
    <s v="D20v0"/>
    <n v="44091.745425567133"/>
    <x v="4"/>
    <x v="0"/>
    <x v="1"/>
    <x v="7"/>
    <x v="0"/>
    <x v="1"/>
    <n v="3.5"/>
    <n v="1240"/>
    <s v="None"/>
    <n v="88.2"/>
    <n v="2.2599999999999999E-2"/>
    <n v="5.14"/>
    <m/>
    <m/>
    <m/>
    <m/>
    <m/>
    <m/>
    <m/>
    <m/>
    <m/>
    <s v="DEER:Res:HVAC_Eff_AC"/>
    <s v="Annual"/>
    <n v="20"/>
    <m/>
  </r>
  <r>
    <x v="0"/>
    <x v="0"/>
    <s v="D20v0"/>
    <n v="44091.745425567133"/>
    <x v="4"/>
    <x v="0"/>
    <x v="1"/>
    <x v="0"/>
    <x v="0"/>
    <x v="1"/>
    <n v="3.5"/>
    <n v="1240"/>
    <s v="None"/>
    <n v="127"/>
    <n v="5.2999999999999999E-2"/>
    <n v="6.08"/>
    <m/>
    <m/>
    <m/>
    <m/>
    <m/>
    <m/>
    <m/>
    <m/>
    <m/>
    <s v="DEER:Res:HVAC_Eff_AC"/>
    <s v="Annual"/>
    <n v="20"/>
    <m/>
  </r>
  <r>
    <x v="0"/>
    <x v="0"/>
    <s v="D20v0"/>
    <n v="44091.745425567133"/>
    <x v="4"/>
    <x v="0"/>
    <x v="1"/>
    <x v="1"/>
    <x v="0"/>
    <x v="1"/>
    <n v="3.5"/>
    <n v="1240"/>
    <s v="None"/>
    <n v="17.399999999999999"/>
    <n v="6.9300000000000004E-3"/>
    <n v="7.98"/>
    <m/>
    <m/>
    <m/>
    <m/>
    <m/>
    <m/>
    <m/>
    <m/>
    <m/>
    <s v="DEER:Res:HVAC_Eff_AC"/>
    <s v="Annual"/>
    <n v="20"/>
    <m/>
  </r>
  <r>
    <x v="0"/>
    <x v="0"/>
    <s v="D20v0"/>
    <n v="44091.745425567133"/>
    <x v="4"/>
    <x v="0"/>
    <x v="1"/>
    <x v="8"/>
    <x v="0"/>
    <x v="1"/>
    <n v="3.5"/>
    <n v="1240"/>
    <s v="None"/>
    <n v="25.9"/>
    <n v="1.0700001000000001E-2"/>
    <n v="3.45"/>
    <m/>
    <m/>
    <m/>
    <m/>
    <m/>
    <m/>
    <m/>
    <m/>
    <m/>
    <s v="DEER:Res:HVAC_Eff_AC"/>
    <s v="Annual"/>
    <n v="20"/>
    <m/>
  </r>
  <r>
    <x v="0"/>
    <x v="0"/>
    <s v="D20v0"/>
    <n v="44091.745425567133"/>
    <x v="4"/>
    <x v="0"/>
    <x v="1"/>
    <x v="15"/>
    <x v="0"/>
    <x v="1"/>
    <n v="3.5"/>
    <n v="1240"/>
    <s v="None"/>
    <n v="43"/>
    <n v="8.6199999999999992E-3"/>
    <n v="2"/>
    <m/>
    <m/>
    <m/>
    <m/>
    <m/>
    <m/>
    <m/>
    <m/>
    <m/>
    <s v="DEER:Res:HVAC_Eff_AC"/>
    <s v="Annual"/>
    <n v="20"/>
    <m/>
  </r>
  <r>
    <x v="0"/>
    <x v="0"/>
    <s v="D20v0"/>
    <n v="44091.745425567133"/>
    <x v="4"/>
    <x v="0"/>
    <x v="1"/>
    <x v="9"/>
    <x v="0"/>
    <x v="1"/>
    <n v="3.5"/>
    <n v="1240"/>
    <s v="None"/>
    <n v="135"/>
    <n v="4.24E-2"/>
    <n v="3.1"/>
    <m/>
    <m/>
    <m/>
    <m/>
    <m/>
    <m/>
    <m/>
    <m/>
    <m/>
    <s v="DEER:Res:HVAC_Eff_AC"/>
    <s v="Annual"/>
    <n v="20"/>
    <m/>
  </r>
  <r>
    <x v="0"/>
    <x v="0"/>
    <s v="D20v0"/>
    <n v="44091.745425567133"/>
    <x v="4"/>
    <x v="0"/>
    <x v="1"/>
    <x v="10"/>
    <x v="0"/>
    <x v="1"/>
    <n v="3.5"/>
    <n v="1240"/>
    <s v="None"/>
    <n v="139"/>
    <n v="8.3900000000000002E-2"/>
    <n v="4.08"/>
    <m/>
    <m/>
    <m/>
    <m/>
    <m/>
    <m/>
    <m/>
    <m/>
    <m/>
    <s v="DEER:Res:HVAC_Eff_AC"/>
    <s v="Annual"/>
    <n v="20"/>
    <m/>
  </r>
  <r>
    <x v="0"/>
    <x v="0"/>
    <s v="D20v0"/>
    <n v="44091.745425567133"/>
    <x v="4"/>
    <x v="0"/>
    <x v="1"/>
    <x v="11"/>
    <x v="0"/>
    <x v="1"/>
    <n v="3.5"/>
    <n v="1240"/>
    <s v="None"/>
    <n v="196"/>
    <n v="0.115"/>
    <n v="3.39"/>
    <m/>
    <m/>
    <m/>
    <m/>
    <m/>
    <m/>
    <m/>
    <m/>
    <m/>
    <s v="DEER:Res:HVAC_Eff_AC"/>
    <s v="Annual"/>
    <n v="20"/>
    <m/>
  </r>
  <r>
    <x v="0"/>
    <x v="0"/>
    <s v="D20v0"/>
    <n v="44091.745425567133"/>
    <x v="4"/>
    <x v="0"/>
    <x v="1"/>
    <x v="2"/>
    <x v="0"/>
    <x v="1"/>
    <n v="3.5"/>
    <n v="1240"/>
    <s v="None"/>
    <n v="189"/>
    <n v="0.14499999999999999"/>
    <n v="7.44"/>
    <m/>
    <m/>
    <m/>
    <m/>
    <m/>
    <m/>
    <m/>
    <m/>
    <m/>
    <s v="DEER:Res:HVAC_Eff_AC"/>
    <s v="Annual"/>
    <n v="20"/>
    <m/>
  </r>
  <r>
    <x v="0"/>
    <x v="0"/>
    <s v="D20v0"/>
    <n v="44091.745425567133"/>
    <x v="4"/>
    <x v="0"/>
    <x v="1"/>
    <x v="4"/>
    <x v="0"/>
    <x v="1"/>
    <n v="3.5"/>
    <n v="1240"/>
    <s v="None"/>
    <n v="184"/>
    <n v="0.108"/>
    <n v="5.6"/>
    <m/>
    <m/>
    <m/>
    <m/>
    <m/>
    <m/>
    <m/>
    <m/>
    <m/>
    <s v="DEER:Res:HVAC_Eff_AC"/>
    <s v="Annual"/>
    <n v="20"/>
    <m/>
  </r>
  <r>
    <x v="0"/>
    <x v="0"/>
    <s v="D20v0"/>
    <n v="44091.745425567133"/>
    <x v="4"/>
    <x v="0"/>
    <x v="0"/>
    <x v="16"/>
    <x v="0"/>
    <x v="1"/>
    <n v="3.5"/>
    <n v="1210"/>
    <s v="None"/>
    <n v="8.6300000000000008"/>
    <n v="0"/>
    <n v="10.5"/>
    <m/>
    <m/>
    <m/>
    <m/>
    <m/>
    <m/>
    <m/>
    <m/>
    <m/>
    <s v="DEER:Res:HVAC_Eff_AC"/>
    <s v="Annual"/>
    <n v="20"/>
    <m/>
  </r>
  <r>
    <x v="0"/>
    <x v="0"/>
    <s v="D20v0"/>
    <n v="44091.745425567133"/>
    <x v="4"/>
    <x v="0"/>
    <x v="0"/>
    <x v="14"/>
    <x v="0"/>
    <x v="1"/>
    <n v="3.5"/>
    <n v="1210"/>
    <s v="None"/>
    <n v="47.5"/>
    <n v="9.74E-2"/>
    <n v="10.6"/>
    <m/>
    <m/>
    <m/>
    <m/>
    <m/>
    <m/>
    <m/>
    <m/>
    <m/>
    <s v="DEER:Res:HVAC_Eff_AC"/>
    <s v="Annual"/>
    <n v="20"/>
    <m/>
  </r>
  <r>
    <x v="0"/>
    <x v="0"/>
    <s v="D20v0"/>
    <n v="44091.745425567133"/>
    <x v="4"/>
    <x v="0"/>
    <x v="0"/>
    <x v="7"/>
    <x v="0"/>
    <x v="1"/>
    <n v="3.5"/>
    <n v="1210"/>
    <s v="None"/>
    <n v="21.2"/>
    <n v="3.8100000000000002E-2"/>
    <n v="8.23"/>
    <m/>
    <m/>
    <m/>
    <m/>
    <m/>
    <m/>
    <m/>
    <m/>
    <m/>
    <s v="DEER:Res:HVAC_Eff_AC"/>
    <s v="Annual"/>
    <n v="20"/>
    <m/>
  </r>
  <r>
    <x v="0"/>
    <x v="0"/>
    <s v="D20v0"/>
    <n v="44091.745425567133"/>
    <x v="4"/>
    <x v="0"/>
    <x v="0"/>
    <x v="0"/>
    <x v="0"/>
    <x v="1"/>
    <n v="3.5"/>
    <n v="1210"/>
    <s v="None"/>
    <n v="54.2"/>
    <n v="8.9599999999999999E-2"/>
    <n v="7.02"/>
    <m/>
    <m/>
    <m/>
    <m/>
    <m/>
    <m/>
    <m/>
    <m/>
    <m/>
    <s v="DEER:Res:HVAC_Eff_AC"/>
    <s v="Annual"/>
    <n v="20"/>
    <m/>
  </r>
  <r>
    <x v="0"/>
    <x v="0"/>
    <s v="D20v0"/>
    <n v="44091.745425567133"/>
    <x v="4"/>
    <x v="0"/>
    <x v="0"/>
    <x v="1"/>
    <x v="0"/>
    <x v="1"/>
    <n v="3.5"/>
    <n v="1210"/>
    <s v="None"/>
    <n v="9.32"/>
    <n v="7.3499999999999998E-3"/>
    <n v="8.98"/>
    <m/>
    <m/>
    <m/>
    <m/>
    <m/>
    <m/>
    <m/>
    <m/>
    <m/>
    <s v="DEER:Res:HVAC_Eff_AC"/>
    <s v="Annual"/>
    <n v="20"/>
    <m/>
  </r>
  <r>
    <x v="0"/>
    <x v="0"/>
    <s v="D20v0"/>
    <n v="44091.745425567133"/>
    <x v="4"/>
    <x v="0"/>
    <x v="0"/>
    <x v="8"/>
    <x v="0"/>
    <x v="1"/>
    <n v="3.5"/>
    <n v="1210"/>
    <s v="None"/>
    <n v="9.86"/>
    <n v="1.5699999999999999E-2"/>
    <n v="3.38"/>
    <m/>
    <m/>
    <m/>
    <m/>
    <m/>
    <m/>
    <m/>
    <m/>
    <m/>
    <s v="DEER:Res:HVAC_Eff_AC"/>
    <s v="Annual"/>
    <n v="20"/>
    <m/>
  </r>
  <r>
    <x v="0"/>
    <x v="0"/>
    <s v="D20v0"/>
    <n v="44091.745425567133"/>
    <x v="4"/>
    <x v="0"/>
    <x v="0"/>
    <x v="15"/>
    <x v="0"/>
    <x v="1"/>
    <n v="3.5"/>
    <n v="1210"/>
    <s v="None"/>
    <n v="13.8"/>
    <n v="1.67E-2"/>
    <n v="2.33"/>
    <m/>
    <m/>
    <m/>
    <m/>
    <m/>
    <m/>
    <m/>
    <m/>
    <m/>
    <s v="DEER:Res:HVAC_Eff_AC"/>
    <s v="Annual"/>
    <n v="20"/>
    <m/>
  </r>
  <r>
    <x v="0"/>
    <x v="0"/>
    <s v="D20v0"/>
    <n v="44091.745425567133"/>
    <x v="4"/>
    <x v="0"/>
    <x v="0"/>
    <x v="10"/>
    <x v="0"/>
    <x v="1"/>
    <n v="3.5"/>
    <n v="1220"/>
    <s v="None"/>
    <n v="86.1"/>
    <n v="0.13200000000000001"/>
    <n v="5.45"/>
    <m/>
    <m/>
    <m/>
    <m/>
    <m/>
    <m/>
    <m/>
    <m/>
    <m/>
    <s v="DEER:Res:HVAC_Eff_AC"/>
    <s v="Annual"/>
    <n v="20"/>
    <m/>
  </r>
  <r>
    <x v="0"/>
    <x v="0"/>
    <s v="D20v0"/>
    <n v="44091.745425567133"/>
    <x v="4"/>
    <x v="0"/>
    <x v="0"/>
    <x v="11"/>
    <x v="0"/>
    <x v="1"/>
    <n v="3.5"/>
    <n v="1220"/>
    <s v="None"/>
    <n v="107"/>
    <n v="0.14299999999999999"/>
    <n v="4.9000000000000004"/>
    <m/>
    <m/>
    <m/>
    <m/>
    <m/>
    <m/>
    <m/>
    <m/>
    <m/>
    <s v="DEER:Res:HVAC_Eff_AC"/>
    <s v="Annual"/>
    <n v="20"/>
    <m/>
  </r>
  <r>
    <x v="0"/>
    <x v="0"/>
    <s v="D20v0"/>
    <n v="44091.745425567133"/>
    <x v="4"/>
    <x v="0"/>
    <x v="0"/>
    <x v="2"/>
    <x v="0"/>
    <x v="1"/>
    <n v="3.5"/>
    <n v="1220"/>
    <s v="None"/>
    <n v="143"/>
    <n v="0.19"/>
    <n v="9.6300000000000008"/>
    <m/>
    <m/>
    <m/>
    <m/>
    <m/>
    <m/>
    <m/>
    <m/>
    <m/>
    <s v="DEER:Res:HVAC_Eff_AC"/>
    <s v="Annual"/>
    <n v="20"/>
    <m/>
  </r>
  <r>
    <x v="0"/>
    <x v="0"/>
    <s v="D20v0"/>
    <n v="44091.745425567133"/>
    <x v="4"/>
    <x v="0"/>
    <x v="0"/>
    <x v="3"/>
    <x v="0"/>
    <x v="1"/>
    <n v="3.5"/>
    <n v="1210"/>
    <s v="None"/>
    <n v="95.5"/>
    <n v="0.153"/>
    <n v="9.74"/>
    <m/>
    <m/>
    <m/>
    <m/>
    <m/>
    <m/>
    <m/>
    <m/>
    <m/>
    <s v="DEER:Res:HVAC_Eff_AC"/>
    <s v="Annual"/>
    <n v="20"/>
    <m/>
  </r>
  <r>
    <x v="0"/>
    <x v="0"/>
    <s v="D20v0"/>
    <n v="44091.745425567133"/>
    <x v="4"/>
    <x v="0"/>
    <x v="0"/>
    <x v="4"/>
    <x v="0"/>
    <x v="1"/>
    <n v="3.5"/>
    <n v="1210"/>
    <s v="None"/>
    <n v="151"/>
    <n v="0.14799999999999999"/>
    <n v="7.62"/>
    <m/>
    <m/>
    <m/>
    <m/>
    <m/>
    <m/>
    <m/>
    <m/>
    <m/>
    <s v="DEER:Res:HVAC_Eff_AC"/>
    <s v="Annual"/>
    <n v="20"/>
    <m/>
  </r>
  <r>
    <x v="0"/>
    <x v="0"/>
    <s v="D20v0"/>
    <n v="44091.745425567133"/>
    <x v="4"/>
    <x v="0"/>
    <x v="0"/>
    <x v="12"/>
    <x v="0"/>
    <x v="1"/>
    <n v="3.5"/>
    <n v="1230"/>
    <s v="None"/>
    <n v="149"/>
    <n v="0.13100000000000001"/>
    <n v="11.9"/>
    <m/>
    <m/>
    <m/>
    <m/>
    <m/>
    <m/>
    <m/>
    <m/>
    <m/>
    <s v="DEER:Res:HVAC_Eff_AC"/>
    <s v="Annual"/>
    <n v="20"/>
    <m/>
  </r>
  <r>
    <x v="0"/>
    <x v="0"/>
    <s v="D20v0"/>
    <n v="44091.745425567133"/>
    <x v="4"/>
    <x v="0"/>
    <x v="0"/>
    <x v="5"/>
    <x v="0"/>
    <x v="1"/>
    <n v="3.5"/>
    <n v="1240"/>
    <s v="None"/>
    <n v="110"/>
    <n v="8.0699999999999994E-2"/>
    <n v="24.4"/>
    <m/>
    <m/>
    <m/>
    <m/>
    <m/>
    <m/>
    <m/>
    <m/>
    <m/>
    <s v="DEER:Res:HVAC_Eff_AC"/>
    <s v="Annual"/>
    <n v="20"/>
    <m/>
  </r>
  <r>
    <x v="0"/>
    <x v="0"/>
    <s v="D20v0"/>
    <n v="44091.745425567133"/>
    <x v="4"/>
    <x v="1"/>
    <x v="1"/>
    <x v="16"/>
    <x v="0"/>
    <x v="1"/>
    <n v="1"/>
    <n v="999"/>
    <s v="None"/>
    <n v="2.3199999999999998"/>
    <n v="0"/>
    <n v="2.08"/>
    <m/>
    <m/>
    <m/>
    <m/>
    <m/>
    <m/>
    <m/>
    <m/>
    <m/>
    <s v="DEER:Res:HVAC_Eff_AC"/>
    <s v="Annual"/>
    <n v="20"/>
    <m/>
  </r>
  <r>
    <x v="0"/>
    <x v="0"/>
    <s v="D20v0"/>
    <n v="44091.745425567133"/>
    <x v="4"/>
    <x v="1"/>
    <x v="1"/>
    <x v="14"/>
    <x v="0"/>
    <x v="1"/>
    <n v="1"/>
    <n v="1070"/>
    <s v="None"/>
    <n v="4.28"/>
    <n v="5.5700000000000003E-3"/>
    <n v="1.36"/>
    <m/>
    <m/>
    <m/>
    <m/>
    <m/>
    <m/>
    <m/>
    <m/>
    <m/>
    <s v="DEER:Res:HVAC_Eff_AC"/>
    <s v="Annual"/>
    <n v="20"/>
    <m/>
  </r>
  <r>
    <x v="0"/>
    <x v="0"/>
    <s v="D20v0"/>
    <n v="44091.745425567133"/>
    <x v="4"/>
    <x v="1"/>
    <x v="1"/>
    <x v="7"/>
    <x v="0"/>
    <x v="1"/>
    <n v="1"/>
    <n v="999"/>
    <s v="None"/>
    <n v="1.93"/>
    <n v="3.5E-4"/>
    <n v="1.75"/>
    <m/>
    <m/>
    <m/>
    <m/>
    <m/>
    <m/>
    <m/>
    <m/>
    <m/>
    <s v="DEER:Res:HVAC_Eff_AC"/>
    <s v="Annual"/>
    <n v="20"/>
    <m/>
  </r>
  <r>
    <x v="0"/>
    <x v="0"/>
    <s v="D20v0"/>
    <n v="44091.745425567133"/>
    <x v="4"/>
    <x v="1"/>
    <x v="1"/>
    <x v="0"/>
    <x v="0"/>
    <x v="1"/>
    <n v="1"/>
    <n v="999"/>
    <s v="None"/>
    <n v="4.91"/>
    <n v="6.43E-3"/>
    <n v="0.89600000000000002"/>
    <m/>
    <m/>
    <m/>
    <m/>
    <m/>
    <m/>
    <m/>
    <m/>
    <m/>
    <s v="DEER:Res:HVAC_Eff_AC"/>
    <s v="Annual"/>
    <n v="20"/>
    <m/>
  </r>
  <r>
    <x v="0"/>
    <x v="0"/>
    <s v="D20v0"/>
    <n v="44091.745425567133"/>
    <x v="4"/>
    <x v="1"/>
    <x v="1"/>
    <x v="1"/>
    <x v="0"/>
    <x v="1"/>
    <n v="1.04"/>
    <n v="999"/>
    <s v="None"/>
    <n v="2.02"/>
    <n v="7.6000000000000004E-4"/>
    <n v="1.29"/>
    <m/>
    <m/>
    <m/>
    <m/>
    <m/>
    <m/>
    <m/>
    <m/>
    <m/>
    <s v="DEER:Res:HVAC_Eff_AC"/>
    <s v="Annual"/>
    <n v="20"/>
    <m/>
  </r>
  <r>
    <x v="0"/>
    <x v="0"/>
    <s v="D20v0"/>
    <n v="44091.745425567133"/>
    <x v="4"/>
    <x v="1"/>
    <x v="1"/>
    <x v="8"/>
    <x v="0"/>
    <x v="1"/>
    <n v="1.28"/>
    <n v="1210"/>
    <s v="None"/>
    <n v="3.5"/>
    <n v="5.4799999999999996E-3"/>
    <n v="0.84699999999999998"/>
    <m/>
    <m/>
    <m/>
    <m/>
    <m/>
    <m/>
    <m/>
    <m/>
    <m/>
    <s v="DEER:Res:HVAC_Eff_AC"/>
    <s v="Annual"/>
    <n v="20"/>
    <m/>
  </r>
  <r>
    <x v="0"/>
    <x v="0"/>
    <s v="D20v0"/>
    <n v="44091.745425567133"/>
    <x v="4"/>
    <x v="1"/>
    <x v="1"/>
    <x v="15"/>
    <x v="0"/>
    <x v="1"/>
    <n v="1.1100000000000001"/>
    <n v="1210"/>
    <s v="None"/>
    <n v="3.25"/>
    <n v="2.7699999999999999E-3"/>
    <n v="0.72599999999999998"/>
    <m/>
    <m/>
    <m/>
    <m/>
    <m/>
    <m/>
    <m/>
    <m/>
    <m/>
    <s v="DEER:Res:HVAC_Eff_AC"/>
    <s v="Annual"/>
    <n v="20"/>
    <m/>
  </r>
  <r>
    <x v="0"/>
    <x v="0"/>
    <s v="D20v0"/>
    <n v="44091.745425567133"/>
    <x v="4"/>
    <x v="1"/>
    <x v="1"/>
    <x v="9"/>
    <x v="0"/>
    <x v="1"/>
    <n v="1.19"/>
    <n v="1210"/>
    <s v="None"/>
    <n v="5.57"/>
    <n v="4.81E-3"/>
    <n v="0.72099999999999997"/>
    <m/>
    <m/>
    <m/>
    <m/>
    <m/>
    <m/>
    <m/>
    <m/>
    <m/>
    <s v="DEER:Res:HVAC_Eff_AC"/>
    <s v="Annual"/>
    <n v="20"/>
    <m/>
  </r>
  <r>
    <x v="0"/>
    <x v="0"/>
    <s v="D20v0"/>
    <n v="44091.745425567133"/>
    <x v="4"/>
    <x v="1"/>
    <x v="1"/>
    <x v="10"/>
    <x v="0"/>
    <x v="1"/>
    <n v="1"/>
    <n v="1130"/>
    <s v="None"/>
    <n v="9.82"/>
    <n v="1.06E-2"/>
    <n v="1.1299999999999999"/>
    <m/>
    <m/>
    <m/>
    <m/>
    <m/>
    <m/>
    <m/>
    <m/>
    <m/>
    <s v="DEER:Res:HVAC_Eff_AC"/>
    <s v="Annual"/>
    <n v="20"/>
    <m/>
  </r>
  <r>
    <x v="0"/>
    <x v="0"/>
    <s v="D20v0"/>
    <n v="44091.745425567133"/>
    <x v="4"/>
    <x v="1"/>
    <x v="1"/>
    <x v="11"/>
    <x v="0"/>
    <x v="1"/>
    <n v="1"/>
    <n v="1070"/>
    <s v="None"/>
    <n v="10.8"/>
    <n v="1.5100000000000001E-2"/>
    <n v="0.73099999999999998"/>
    <m/>
    <m/>
    <m/>
    <m/>
    <m/>
    <m/>
    <m/>
    <m/>
    <m/>
    <s v="DEER:Res:HVAC_Eff_AC"/>
    <s v="Annual"/>
    <n v="20"/>
    <m/>
  </r>
  <r>
    <x v="0"/>
    <x v="0"/>
    <s v="D20v0"/>
    <n v="44091.745425567133"/>
    <x v="4"/>
    <x v="1"/>
    <x v="1"/>
    <x v="2"/>
    <x v="0"/>
    <x v="1"/>
    <n v="1"/>
    <n v="1070"/>
    <s v="None"/>
    <n v="27.8"/>
    <n v="2.2700000000000001E-2"/>
    <n v="1.87"/>
    <m/>
    <m/>
    <m/>
    <m/>
    <m/>
    <m/>
    <m/>
    <m/>
    <m/>
    <s v="DEER:Res:HVAC_Eff_AC"/>
    <s v="Annual"/>
    <n v="20"/>
    <m/>
  </r>
  <r>
    <x v="0"/>
    <x v="0"/>
    <s v="D20v0"/>
    <n v="44091.745425567133"/>
    <x v="4"/>
    <x v="1"/>
    <x v="1"/>
    <x v="4"/>
    <x v="0"/>
    <x v="1"/>
    <n v="1"/>
    <n v="1070"/>
    <s v="None"/>
    <n v="25.4"/>
    <n v="1.8700000000000001E-2"/>
    <n v="1.57"/>
    <m/>
    <m/>
    <m/>
    <m/>
    <m/>
    <m/>
    <m/>
    <m/>
    <m/>
    <s v="DEER:Res:HVAC_Eff_AC"/>
    <s v="Annual"/>
    <n v="20"/>
    <m/>
  </r>
  <r>
    <x v="0"/>
    <x v="0"/>
    <s v="D20v0"/>
    <n v="44091.745425567133"/>
    <x v="4"/>
    <x v="1"/>
    <x v="0"/>
    <x v="16"/>
    <x v="0"/>
    <x v="1"/>
    <n v="1.06"/>
    <n v="1050"/>
    <s v="None"/>
    <n v="3.49"/>
    <n v="0"/>
    <n v="3.45"/>
    <m/>
    <m/>
    <m/>
    <m/>
    <m/>
    <m/>
    <m/>
    <m/>
    <m/>
    <s v="DEER:Res:HVAC_Eff_AC"/>
    <s v="Annual"/>
    <n v="20"/>
    <m/>
  </r>
  <r>
    <x v="0"/>
    <x v="0"/>
    <s v="D20v0"/>
    <n v="44091.745425567133"/>
    <x v="4"/>
    <x v="1"/>
    <x v="0"/>
    <x v="14"/>
    <x v="0"/>
    <x v="1"/>
    <n v="1.48"/>
    <n v="1080"/>
    <s v="None"/>
    <n v="5.0199999999999996"/>
    <n v="6.4999999999999997E-3"/>
    <n v="2.13"/>
    <m/>
    <m/>
    <m/>
    <m/>
    <m/>
    <m/>
    <m/>
    <m/>
    <m/>
    <s v="DEER:Res:HVAC_Eff_AC"/>
    <s v="Annual"/>
    <n v="20"/>
    <m/>
  </r>
  <r>
    <x v="0"/>
    <x v="0"/>
    <s v="D20v0"/>
    <n v="44091.745425567133"/>
    <x v="4"/>
    <x v="1"/>
    <x v="0"/>
    <x v="7"/>
    <x v="0"/>
    <x v="1"/>
    <n v="1.39"/>
    <n v="1080"/>
    <s v="None"/>
    <n v="2.23"/>
    <n v="4.4000000000000002E-4"/>
    <n v="2.31"/>
    <m/>
    <m/>
    <m/>
    <m/>
    <m/>
    <m/>
    <m/>
    <m/>
    <m/>
    <s v="DEER:Res:HVAC_Eff_AC"/>
    <s v="Annual"/>
    <n v="20"/>
    <m/>
  </r>
  <r>
    <x v="0"/>
    <x v="0"/>
    <s v="D20v0"/>
    <n v="44091.745425567133"/>
    <x v="4"/>
    <x v="1"/>
    <x v="0"/>
    <x v="0"/>
    <x v="0"/>
    <x v="1"/>
    <n v="1.36"/>
    <n v="1090"/>
    <s v="None"/>
    <n v="5.19"/>
    <n v="6.7999999999999996E-3"/>
    <n v="1.71"/>
    <m/>
    <m/>
    <m/>
    <m/>
    <m/>
    <m/>
    <m/>
    <m/>
    <m/>
    <s v="DEER:Res:HVAC_Eff_AC"/>
    <s v="Annual"/>
    <n v="20"/>
    <m/>
  </r>
  <r>
    <x v="0"/>
    <x v="0"/>
    <s v="D20v0"/>
    <n v="44091.745425567133"/>
    <x v="4"/>
    <x v="1"/>
    <x v="0"/>
    <x v="1"/>
    <x v="0"/>
    <x v="1"/>
    <n v="1.39"/>
    <n v="1060"/>
    <s v="None"/>
    <n v="2.84"/>
    <n v="5.2999999999999998E-4"/>
    <n v="2.16"/>
    <m/>
    <m/>
    <m/>
    <m/>
    <m/>
    <m/>
    <m/>
    <m/>
    <m/>
    <s v="DEER:Res:HVAC_Eff_AC"/>
    <s v="Annual"/>
    <n v="20"/>
    <m/>
  </r>
  <r>
    <x v="0"/>
    <x v="0"/>
    <s v="D20v0"/>
    <n v="44091.745425567133"/>
    <x v="4"/>
    <x v="1"/>
    <x v="0"/>
    <x v="8"/>
    <x v="0"/>
    <x v="1"/>
    <n v="1.58"/>
    <n v="1150"/>
    <s v="None"/>
    <n v="4.7"/>
    <n v="5.7000000000000002E-3"/>
    <n v="1.23"/>
    <m/>
    <m/>
    <m/>
    <m/>
    <m/>
    <m/>
    <m/>
    <m/>
    <m/>
    <s v="DEER:Res:HVAC_Eff_AC"/>
    <s v="Annual"/>
    <n v="20"/>
    <m/>
  </r>
  <r>
    <x v="0"/>
    <x v="0"/>
    <s v="D20v0"/>
    <n v="44091.745425567133"/>
    <x v="4"/>
    <x v="1"/>
    <x v="0"/>
    <x v="15"/>
    <x v="0"/>
    <x v="1"/>
    <n v="1.35"/>
    <n v="1160"/>
    <s v="None"/>
    <n v="2.4900000000000002"/>
    <n v="2.2899999999999999E-3"/>
    <n v="0.95"/>
    <m/>
    <m/>
    <m/>
    <m/>
    <m/>
    <m/>
    <m/>
    <m/>
    <m/>
    <s v="DEER:Res:HVAC_Eff_AC"/>
    <s v="Annual"/>
    <n v="20"/>
    <m/>
  </r>
  <r>
    <x v="0"/>
    <x v="0"/>
    <s v="D20v0"/>
    <n v="44091.745425567133"/>
    <x v="4"/>
    <x v="1"/>
    <x v="0"/>
    <x v="9"/>
    <x v="0"/>
    <x v="1"/>
    <n v="1.47"/>
    <n v="1130"/>
    <s v="None"/>
    <n v="6.42"/>
    <n v="6.0000000000000001E-3"/>
    <n v="1.1299999999999999"/>
    <m/>
    <m/>
    <m/>
    <m/>
    <m/>
    <m/>
    <m/>
    <m/>
    <m/>
    <s v="DEER:Res:HVAC_Eff_AC"/>
    <s v="Annual"/>
    <n v="20"/>
    <m/>
  </r>
  <r>
    <x v="0"/>
    <x v="0"/>
    <s v="D20v0"/>
    <n v="44091.745425567133"/>
    <x v="4"/>
    <x v="1"/>
    <x v="0"/>
    <x v="10"/>
    <x v="0"/>
    <x v="1"/>
    <n v="1.87"/>
    <n v="1260"/>
    <s v="None"/>
    <n v="12.5"/>
    <n v="1.2999999999999999E-2"/>
    <n v="1.39"/>
    <m/>
    <m/>
    <m/>
    <m/>
    <m/>
    <m/>
    <m/>
    <m/>
    <m/>
    <s v="DEER:Res:HVAC_Eff_AC"/>
    <s v="Annual"/>
    <n v="20"/>
    <m/>
  </r>
  <r>
    <x v="0"/>
    <x v="0"/>
    <s v="D20v0"/>
    <n v="44091.745425567133"/>
    <x v="4"/>
    <x v="1"/>
    <x v="0"/>
    <x v="11"/>
    <x v="0"/>
    <x v="1"/>
    <n v="2.0099999999999998"/>
    <n v="1310"/>
    <s v="None"/>
    <n v="11.9"/>
    <n v="1.6500000000000001E-2"/>
    <n v="1.59"/>
    <m/>
    <m/>
    <m/>
    <m/>
    <m/>
    <m/>
    <m/>
    <m/>
    <m/>
    <s v="DEER:Res:HVAC_Eff_AC"/>
    <s v="Annual"/>
    <n v="20"/>
    <m/>
  </r>
  <r>
    <x v="0"/>
    <x v="0"/>
    <s v="D20v0"/>
    <n v="44091.745425567133"/>
    <x v="4"/>
    <x v="1"/>
    <x v="0"/>
    <x v="2"/>
    <x v="0"/>
    <x v="1"/>
    <n v="1.85"/>
    <n v="1120"/>
    <s v="None"/>
    <n v="16.7"/>
    <n v="2.24E-2"/>
    <n v="1.82"/>
    <m/>
    <m/>
    <m/>
    <m/>
    <m/>
    <m/>
    <m/>
    <m/>
    <m/>
    <s v="DEER:Res:HVAC_Eff_AC"/>
    <s v="Annual"/>
    <n v="20"/>
    <m/>
  </r>
  <r>
    <x v="0"/>
    <x v="0"/>
    <s v="D20v0"/>
    <n v="44091.745425567133"/>
    <x v="4"/>
    <x v="1"/>
    <x v="0"/>
    <x v="3"/>
    <x v="0"/>
    <x v="1"/>
    <n v="1.7"/>
    <n v="1120"/>
    <s v="None"/>
    <n v="13.4"/>
    <n v="1.7500000000000002E-2"/>
    <n v="2.04"/>
    <m/>
    <m/>
    <m/>
    <m/>
    <m/>
    <m/>
    <m/>
    <m/>
    <m/>
    <s v="DEER:Res:HVAC_Eff_AC"/>
    <s v="Annual"/>
    <n v="20"/>
    <m/>
  </r>
  <r>
    <x v="0"/>
    <x v="0"/>
    <s v="D20v0"/>
    <n v="44091.745425567133"/>
    <x v="4"/>
    <x v="1"/>
    <x v="0"/>
    <x v="4"/>
    <x v="0"/>
    <x v="1"/>
    <n v="1.73"/>
    <n v="1110"/>
    <s v="None"/>
    <n v="21"/>
    <n v="1.84E-2"/>
    <n v="2.11"/>
    <m/>
    <m/>
    <m/>
    <m/>
    <m/>
    <m/>
    <m/>
    <m/>
    <m/>
    <s v="DEER:Res:HVAC_Eff_AC"/>
    <s v="Annual"/>
    <n v="20"/>
    <m/>
  </r>
  <r>
    <x v="0"/>
    <x v="0"/>
    <s v="D20v0"/>
    <n v="44091.745425567133"/>
    <x v="4"/>
    <x v="1"/>
    <x v="0"/>
    <x v="12"/>
    <x v="0"/>
    <x v="1"/>
    <n v="2.3199999999999998"/>
    <n v="1390"/>
    <s v="None"/>
    <n v="27.8"/>
    <n v="1.9199999999999998E-2"/>
    <n v="1.62"/>
    <m/>
    <m/>
    <m/>
    <m/>
    <m/>
    <m/>
    <m/>
    <m/>
    <m/>
    <s v="DEER:Res:HVAC_Eff_AC"/>
    <s v="Annual"/>
    <n v="20"/>
    <m/>
  </r>
  <r>
    <x v="0"/>
    <x v="0"/>
    <s v="D20v0"/>
    <n v="44091.745425567133"/>
    <x v="4"/>
    <x v="1"/>
    <x v="0"/>
    <x v="13"/>
    <x v="0"/>
    <x v="1"/>
    <n v="2.5"/>
    <n v="1410"/>
    <s v="None"/>
    <n v="35.6"/>
    <n v="2.07E-2"/>
    <n v="0.68200000000000005"/>
    <m/>
    <m/>
    <m/>
    <m/>
    <m/>
    <m/>
    <m/>
    <m/>
    <m/>
    <s v="DEER:Res:HVAC_Eff_AC"/>
    <s v="Annual"/>
    <n v="20"/>
    <m/>
  </r>
  <r>
    <x v="0"/>
    <x v="0"/>
    <s v="D20v0"/>
    <n v="44091.745425567133"/>
    <x v="4"/>
    <x v="1"/>
    <x v="0"/>
    <x v="5"/>
    <x v="0"/>
    <x v="1"/>
    <n v="1.52"/>
    <n v="1130"/>
    <s v="None"/>
    <n v="21.7"/>
    <n v="1.44E-2"/>
    <n v="3.52"/>
    <m/>
    <m/>
    <m/>
    <m/>
    <m/>
    <m/>
    <m/>
    <m/>
    <m/>
    <s v="DEER:Res:HVAC_Eff_AC"/>
    <s v="Annual"/>
    <n v="20"/>
    <m/>
  </r>
  <r>
    <x v="0"/>
    <x v="0"/>
    <s v="D20v0"/>
    <n v="44091.745425567133"/>
    <x v="4"/>
    <x v="2"/>
    <x v="1"/>
    <x v="16"/>
    <x v="0"/>
    <x v="1"/>
    <n v="1.8"/>
    <n v="1750"/>
    <s v="None"/>
    <n v="5.4"/>
    <n v="0"/>
    <n v="7.15"/>
    <m/>
    <m/>
    <m/>
    <m/>
    <m/>
    <m/>
    <m/>
    <m/>
    <m/>
    <s v="DEER:Res:HVAC_Eff_AC"/>
    <s v="Annual"/>
    <n v="20"/>
    <m/>
  </r>
  <r>
    <x v="0"/>
    <x v="0"/>
    <s v="D20v0"/>
    <n v="44091.745425567133"/>
    <x v="4"/>
    <x v="2"/>
    <x v="1"/>
    <x v="14"/>
    <x v="0"/>
    <x v="1"/>
    <n v="1.6"/>
    <n v="1410"/>
    <s v="None"/>
    <n v="21.1"/>
    <n v="1.9E-2"/>
    <n v="6.11"/>
    <m/>
    <m/>
    <m/>
    <m/>
    <m/>
    <m/>
    <m/>
    <m/>
    <m/>
    <s v="DEER:Res:HVAC_Eff_AC"/>
    <s v="Annual"/>
    <n v="20"/>
    <m/>
  </r>
  <r>
    <x v="0"/>
    <x v="0"/>
    <s v="D20v0"/>
    <n v="44091.745425567133"/>
    <x v="4"/>
    <x v="2"/>
    <x v="1"/>
    <x v="7"/>
    <x v="0"/>
    <x v="1"/>
    <n v="1.9"/>
    <n v="1510"/>
    <s v="None"/>
    <n v="4.4000000000000004"/>
    <n v="2E-3"/>
    <n v="4.29"/>
    <m/>
    <m/>
    <m/>
    <m/>
    <m/>
    <m/>
    <m/>
    <m/>
    <m/>
    <s v="DEER:Res:HVAC_Eff_AC"/>
    <s v="Annual"/>
    <n v="20"/>
    <m/>
  </r>
  <r>
    <x v="0"/>
    <x v="0"/>
    <s v="D20v0"/>
    <n v="44091.745425567133"/>
    <x v="4"/>
    <x v="2"/>
    <x v="1"/>
    <x v="0"/>
    <x v="0"/>
    <x v="1"/>
    <n v="2.2000000000000002"/>
    <n v="1650"/>
    <s v="None"/>
    <n v="20.8"/>
    <n v="2.3E-2"/>
    <n v="4.8499999999999996"/>
    <m/>
    <m/>
    <m/>
    <m/>
    <m/>
    <m/>
    <m/>
    <m/>
    <m/>
    <s v="DEER:Res:HVAC_Eff_AC"/>
    <s v="Annual"/>
    <n v="20"/>
    <m/>
  </r>
  <r>
    <x v="0"/>
    <x v="0"/>
    <s v="D20v0"/>
    <n v="44091.745425567133"/>
    <x v="4"/>
    <x v="2"/>
    <x v="1"/>
    <x v="1"/>
    <x v="0"/>
    <x v="1"/>
    <n v="3.5"/>
    <n v="2130"/>
    <s v="None"/>
    <n v="8.9"/>
    <n v="5.0000000000000001E-3"/>
    <n v="8.65"/>
    <m/>
    <m/>
    <m/>
    <m/>
    <m/>
    <m/>
    <m/>
    <m/>
    <m/>
    <s v="DEER:Res:HVAC_Eff_AC"/>
    <s v="Annual"/>
    <n v="20"/>
    <m/>
  </r>
  <r>
    <x v="0"/>
    <x v="0"/>
    <s v="D20v0"/>
    <n v="44091.745425567133"/>
    <x v="4"/>
    <x v="2"/>
    <x v="1"/>
    <x v="8"/>
    <x v="0"/>
    <x v="1"/>
    <n v="3"/>
    <n v="1920"/>
    <s v="None"/>
    <n v="8.8000000000000007"/>
    <n v="1.6E-2"/>
    <n v="2.46"/>
    <m/>
    <m/>
    <m/>
    <m/>
    <m/>
    <m/>
    <m/>
    <m/>
    <m/>
    <s v="DEER:Res:HVAC_Eff_AC"/>
    <s v="Annual"/>
    <n v="20"/>
    <m/>
  </r>
  <r>
    <x v="0"/>
    <x v="0"/>
    <s v="D20v0"/>
    <n v="44091.745425567133"/>
    <x v="4"/>
    <x v="2"/>
    <x v="1"/>
    <x v="15"/>
    <x v="0"/>
    <x v="1"/>
    <n v="2.5"/>
    <n v="1970"/>
    <s v="None"/>
    <n v="9.8000000000000007"/>
    <n v="1.2E-2"/>
    <n v="2.21"/>
    <m/>
    <m/>
    <m/>
    <m/>
    <m/>
    <m/>
    <m/>
    <m/>
    <m/>
    <s v="DEER:Res:HVAC_Eff_AC"/>
    <s v="Annual"/>
    <n v="20"/>
    <m/>
  </r>
  <r>
    <x v="0"/>
    <x v="0"/>
    <s v="D20v0"/>
    <n v="44091.745425567133"/>
    <x v="4"/>
    <x v="2"/>
    <x v="1"/>
    <x v="9"/>
    <x v="0"/>
    <x v="1"/>
    <n v="2.4"/>
    <n v="1760"/>
    <s v="None"/>
    <n v="16.2"/>
    <n v="1.7000000000000001E-2"/>
    <n v="1.64"/>
    <m/>
    <m/>
    <m/>
    <m/>
    <m/>
    <m/>
    <m/>
    <m/>
    <m/>
    <s v="DEER:Res:HVAC_Eff_AC"/>
    <s v="Annual"/>
    <n v="20"/>
    <m/>
  </r>
  <r>
    <x v="0"/>
    <x v="0"/>
    <s v="D20v0"/>
    <n v="44091.745425567133"/>
    <x v="4"/>
    <x v="2"/>
    <x v="1"/>
    <x v="10"/>
    <x v="0"/>
    <x v="1"/>
    <n v="2.2000000000000002"/>
    <n v="1740"/>
    <s v="None"/>
    <n v="28.3"/>
    <n v="3.7999999999999999E-2"/>
    <n v="3.02"/>
    <m/>
    <m/>
    <m/>
    <m/>
    <m/>
    <m/>
    <m/>
    <m/>
    <m/>
    <s v="DEER:Res:HVAC_Eff_AC"/>
    <s v="Annual"/>
    <n v="20"/>
    <m/>
  </r>
  <r>
    <x v="0"/>
    <x v="0"/>
    <s v="D20v0"/>
    <n v="44091.745425567133"/>
    <x v="4"/>
    <x v="2"/>
    <x v="1"/>
    <x v="11"/>
    <x v="0"/>
    <x v="1"/>
    <n v="2.5"/>
    <n v="1940"/>
    <s v="None"/>
    <n v="70.900000000000006"/>
    <n v="8.7999999999999995E-2"/>
    <n v="7.73"/>
    <m/>
    <m/>
    <m/>
    <m/>
    <m/>
    <m/>
    <m/>
    <m/>
    <m/>
    <s v="DEER:Res:HVAC_Eff_AC"/>
    <s v="Annual"/>
    <n v="20"/>
    <m/>
  </r>
  <r>
    <x v="0"/>
    <x v="0"/>
    <s v="D20v0"/>
    <n v="44091.745425567133"/>
    <x v="4"/>
    <x v="2"/>
    <x v="1"/>
    <x v="2"/>
    <x v="0"/>
    <x v="1"/>
    <n v="2.7"/>
    <n v="1860"/>
    <s v="None"/>
    <n v="82.6"/>
    <n v="0.10100000000000001"/>
    <n v="7.33"/>
    <m/>
    <m/>
    <m/>
    <m/>
    <m/>
    <m/>
    <m/>
    <m/>
    <m/>
    <s v="DEER:Res:HVAC_Eff_AC"/>
    <s v="Annual"/>
    <n v="20"/>
    <m/>
  </r>
  <r>
    <x v="0"/>
    <x v="0"/>
    <s v="D20v0"/>
    <n v="44091.745425567133"/>
    <x v="4"/>
    <x v="2"/>
    <x v="1"/>
    <x v="4"/>
    <x v="0"/>
    <x v="1"/>
    <n v="2.4"/>
    <n v="1850"/>
    <s v="None"/>
    <n v="83.1"/>
    <n v="7.1999999999999995E-2"/>
    <n v="7.35"/>
    <m/>
    <m/>
    <m/>
    <m/>
    <m/>
    <m/>
    <m/>
    <m/>
    <m/>
    <s v="DEER:Res:HVAC_Eff_AC"/>
    <s v="Annual"/>
    <n v="20"/>
    <m/>
  </r>
  <r>
    <x v="0"/>
    <x v="0"/>
    <s v="D20v0"/>
    <n v="44091.745425567133"/>
    <x v="4"/>
    <x v="2"/>
    <x v="0"/>
    <x v="16"/>
    <x v="0"/>
    <x v="1"/>
    <n v="1.9"/>
    <n v="1620"/>
    <s v="None"/>
    <n v="10.1"/>
    <n v="0"/>
    <n v="13"/>
    <m/>
    <m/>
    <m/>
    <m/>
    <m/>
    <m/>
    <m/>
    <m/>
    <m/>
    <s v="DEER:Res:HVAC_Eff_AC"/>
    <s v="Annual"/>
    <n v="20"/>
    <m/>
  </r>
  <r>
    <x v="0"/>
    <x v="0"/>
    <s v="D20v0"/>
    <n v="44091.745425567133"/>
    <x v="4"/>
    <x v="2"/>
    <x v="0"/>
    <x v="14"/>
    <x v="0"/>
    <x v="1"/>
    <n v="3"/>
    <n v="1560"/>
    <s v="None"/>
    <n v="13"/>
    <n v="2.1000000000000001E-2"/>
    <n v="8.57"/>
    <m/>
    <m/>
    <m/>
    <m/>
    <m/>
    <m/>
    <m/>
    <m/>
    <m/>
    <s v="DEER:Res:HVAC_Eff_AC"/>
    <s v="Annual"/>
    <n v="20"/>
    <m/>
  </r>
  <r>
    <x v="0"/>
    <x v="0"/>
    <s v="D20v0"/>
    <n v="44091.745425567133"/>
    <x v="4"/>
    <x v="2"/>
    <x v="0"/>
    <x v="7"/>
    <x v="0"/>
    <x v="1"/>
    <n v="2.2000000000000002"/>
    <n v="1410"/>
    <s v="None"/>
    <n v="5.6"/>
    <n v="3.0000000000000001E-3"/>
    <n v="6.65"/>
    <m/>
    <m/>
    <m/>
    <m/>
    <m/>
    <m/>
    <m/>
    <m/>
    <m/>
    <s v="DEER:Res:HVAC_Eff_AC"/>
    <s v="Annual"/>
    <n v="20"/>
    <m/>
  </r>
  <r>
    <x v="0"/>
    <x v="0"/>
    <s v="D20v0"/>
    <n v="44091.745425567133"/>
    <x v="4"/>
    <x v="2"/>
    <x v="0"/>
    <x v="0"/>
    <x v="0"/>
    <x v="1"/>
    <n v="2.2999999999999998"/>
    <n v="1450"/>
    <s v="None"/>
    <n v="15.1"/>
    <n v="2.3E-2"/>
    <n v="5.87"/>
    <m/>
    <m/>
    <m/>
    <m/>
    <m/>
    <m/>
    <m/>
    <m/>
    <m/>
    <s v="DEER:Res:HVAC_Eff_AC"/>
    <s v="Annual"/>
    <n v="20"/>
    <m/>
  </r>
  <r>
    <x v="0"/>
    <x v="0"/>
    <s v="D20v0"/>
    <n v="44091.745425567133"/>
    <x v="4"/>
    <x v="2"/>
    <x v="0"/>
    <x v="1"/>
    <x v="0"/>
    <x v="1"/>
    <n v="2.8"/>
    <n v="1540"/>
    <s v="None"/>
    <n v="8"/>
    <n v="4.0000000000000001E-3"/>
    <n v="9.24"/>
    <m/>
    <m/>
    <m/>
    <m/>
    <m/>
    <m/>
    <m/>
    <m/>
    <m/>
    <s v="DEER:Res:HVAC_Eff_AC"/>
    <s v="Annual"/>
    <n v="20"/>
    <m/>
  </r>
  <r>
    <x v="0"/>
    <x v="0"/>
    <s v="D20v0"/>
    <n v="44091.745425567133"/>
    <x v="4"/>
    <x v="2"/>
    <x v="0"/>
    <x v="8"/>
    <x v="0"/>
    <x v="1"/>
    <n v="2.7"/>
    <n v="1500"/>
    <s v="None"/>
    <n v="8.6"/>
    <n v="1.7999999999999999E-2"/>
    <n v="3.04"/>
    <m/>
    <m/>
    <m/>
    <m/>
    <m/>
    <m/>
    <m/>
    <m/>
    <m/>
    <s v="DEER:Res:HVAC_Eff_AC"/>
    <s v="Annual"/>
    <n v="20"/>
    <m/>
  </r>
  <r>
    <x v="0"/>
    <x v="0"/>
    <s v="D20v0"/>
    <n v="44091.745425567133"/>
    <x v="4"/>
    <x v="2"/>
    <x v="0"/>
    <x v="15"/>
    <x v="0"/>
    <x v="1"/>
    <n v="2.2000000000000002"/>
    <n v="1540"/>
    <s v="None"/>
    <n v="8.3000000000000007"/>
    <n v="1.0999999999999999E-2"/>
    <n v="3.28"/>
    <m/>
    <m/>
    <m/>
    <m/>
    <m/>
    <m/>
    <m/>
    <m/>
    <m/>
    <s v="DEER:Res:HVAC_Eff_AC"/>
    <s v="Annual"/>
    <n v="20"/>
    <m/>
  </r>
  <r>
    <x v="0"/>
    <x v="0"/>
    <s v="D20v0"/>
    <n v="44091.745425567133"/>
    <x v="4"/>
    <x v="2"/>
    <x v="0"/>
    <x v="9"/>
    <x v="0"/>
    <x v="1"/>
    <n v="2.5"/>
    <n v="1450"/>
    <s v="None"/>
    <n v="14.6"/>
    <n v="1.7999999999999999E-2"/>
    <n v="2.9"/>
    <m/>
    <m/>
    <m/>
    <m/>
    <m/>
    <m/>
    <m/>
    <m/>
    <m/>
    <s v="DEER:Res:HVAC_Eff_AC"/>
    <s v="Annual"/>
    <n v="20"/>
    <m/>
  </r>
  <r>
    <x v="0"/>
    <x v="0"/>
    <s v="D20v0"/>
    <n v="44091.745425567133"/>
    <x v="4"/>
    <x v="2"/>
    <x v="0"/>
    <x v="10"/>
    <x v="0"/>
    <x v="1"/>
    <n v="2.7"/>
    <n v="1490"/>
    <s v="None"/>
    <n v="30.2"/>
    <n v="5.0999999999999997E-2"/>
    <n v="3.3"/>
    <m/>
    <m/>
    <m/>
    <m/>
    <m/>
    <m/>
    <m/>
    <m/>
    <m/>
    <s v="DEER:Res:HVAC_Eff_AC"/>
    <s v="Annual"/>
    <n v="20"/>
    <m/>
  </r>
  <r>
    <x v="0"/>
    <x v="0"/>
    <s v="D20v0"/>
    <n v="44091.745425567133"/>
    <x v="4"/>
    <x v="2"/>
    <x v="0"/>
    <x v="11"/>
    <x v="0"/>
    <x v="1"/>
    <n v="3.6"/>
    <n v="1750"/>
    <s v="None"/>
    <n v="40.6"/>
    <n v="6.6000000000000003E-2"/>
    <n v="4.97"/>
    <m/>
    <m/>
    <m/>
    <m/>
    <m/>
    <m/>
    <m/>
    <m/>
    <m/>
    <s v="DEER:Res:HVAC_Eff_AC"/>
    <s v="Annual"/>
    <n v="20"/>
    <m/>
  </r>
  <r>
    <x v="0"/>
    <x v="0"/>
    <s v="D20v0"/>
    <n v="44091.745425567133"/>
    <x v="4"/>
    <x v="2"/>
    <x v="0"/>
    <x v="2"/>
    <x v="0"/>
    <x v="1"/>
    <n v="3.4"/>
    <n v="1510"/>
    <s v="None"/>
    <n v="66.5"/>
    <n v="9.8000000000000004E-2"/>
    <n v="7.34"/>
    <m/>
    <m/>
    <m/>
    <m/>
    <m/>
    <m/>
    <m/>
    <m/>
    <m/>
    <s v="DEER:Res:HVAC_Eff_AC"/>
    <s v="Annual"/>
    <n v="20"/>
    <m/>
  </r>
  <r>
    <x v="0"/>
    <x v="0"/>
    <s v="D20v0"/>
    <n v="44091.745425567133"/>
    <x v="4"/>
    <x v="2"/>
    <x v="0"/>
    <x v="3"/>
    <x v="0"/>
    <x v="1"/>
    <n v="3"/>
    <n v="1500"/>
    <s v="None"/>
    <n v="34.6"/>
    <n v="6.0999999999999999E-2"/>
    <n v="6.63"/>
    <m/>
    <m/>
    <m/>
    <m/>
    <m/>
    <m/>
    <m/>
    <m/>
    <m/>
    <s v="DEER:Res:HVAC_Eff_AC"/>
    <s v="Annual"/>
    <n v="20"/>
    <m/>
  </r>
  <r>
    <x v="0"/>
    <x v="0"/>
    <s v="D20v0"/>
    <n v="44091.745425567133"/>
    <x v="4"/>
    <x v="2"/>
    <x v="0"/>
    <x v="4"/>
    <x v="0"/>
    <x v="1"/>
    <n v="3.1"/>
    <n v="1500"/>
    <s v="None"/>
    <n v="64.7"/>
    <n v="6.8000000000000005E-2"/>
    <n v="6.22"/>
    <m/>
    <m/>
    <m/>
    <m/>
    <m/>
    <m/>
    <m/>
    <m/>
    <m/>
    <s v="DEER:Res:HVAC_Eff_AC"/>
    <s v="Annual"/>
    <n v="20"/>
    <m/>
  </r>
  <r>
    <x v="0"/>
    <x v="0"/>
    <s v="D20v0"/>
    <n v="44091.745425567133"/>
    <x v="4"/>
    <x v="2"/>
    <x v="0"/>
    <x v="12"/>
    <x v="0"/>
    <x v="1"/>
    <n v="3.8"/>
    <n v="1660"/>
    <s v="None"/>
    <n v="88"/>
    <n v="8.5999999999999993E-2"/>
    <n v="6.78"/>
    <m/>
    <m/>
    <m/>
    <m/>
    <m/>
    <m/>
    <m/>
    <m/>
    <m/>
    <s v="DEER:Res:HVAC_Eff_AC"/>
    <s v="Annual"/>
    <n v="20"/>
    <m/>
  </r>
  <r>
    <x v="0"/>
    <x v="0"/>
    <s v="D20v0"/>
    <n v="44091.745425567133"/>
    <x v="4"/>
    <x v="2"/>
    <x v="0"/>
    <x v="13"/>
    <x v="0"/>
    <x v="1"/>
    <n v="3.6"/>
    <n v="1480"/>
    <s v="None"/>
    <n v="65"/>
    <n v="4.3999999999999997E-2"/>
    <n v="1.48"/>
    <m/>
    <m/>
    <m/>
    <m/>
    <m/>
    <m/>
    <m/>
    <m/>
    <m/>
    <s v="DEER:Res:HVAC_Eff_AC"/>
    <s v="Annual"/>
    <n v="20"/>
    <m/>
  </r>
  <r>
    <x v="0"/>
    <x v="0"/>
    <s v="D20v0"/>
    <n v="44091.745425567133"/>
    <x v="4"/>
    <x v="2"/>
    <x v="0"/>
    <x v="5"/>
    <x v="0"/>
    <x v="1"/>
    <n v="2.9"/>
    <n v="1570"/>
    <s v="None"/>
    <n v="35.799999999999997"/>
    <n v="3.6999999999999998E-2"/>
    <n v="11.8"/>
    <m/>
    <m/>
    <m/>
    <m/>
    <m/>
    <m/>
    <m/>
    <m/>
    <m/>
    <s v="DEER:Res:HVAC_Eff_AC"/>
    <s v="Annual"/>
    <n v="20"/>
    <m/>
  </r>
  <r>
    <x v="0"/>
    <x v="0"/>
    <s v="D20v0"/>
    <n v="44091.745425567133"/>
    <x v="4"/>
    <x v="3"/>
    <x v="1"/>
    <x v="16"/>
    <x v="0"/>
    <x v="1"/>
    <n v="2.33"/>
    <n v="2300"/>
    <s v="None"/>
    <n v="7.67"/>
    <n v="0"/>
    <n v="10.8"/>
    <m/>
    <m/>
    <m/>
    <m/>
    <m/>
    <m/>
    <m/>
    <m/>
    <m/>
    <s v="DEER:Res:HVAC_Eff_AC"/>
    <s v="Annual"/>
    <n v="20"/>
    <m/>
  </r>
  <r>
    <x v="0"/>
    <x v="0"/>
    <s v="D20v0"/>
    <n v="44091.745425567133"/>
    <x v="4"/>
    <x v="3"/>
    <x v="1"/>
    <x v="14"/>
    <x v="0"/>
    <x v="1"/>
    <n v="2.21"/>
    <n v="1950"/>
    <s v="None"/>
    <n v="20.7"/>
    <n v="2.75E-2"/>
    <n v="13.4"/>
    <m/>
    <m/>
    <m/>
    <m/>
    <m/>
    <m/>
    <m/>
    <m/>
    <m/>
    <s v="DEER:Res:HVAC_Eff_AC"/>
    <s v="Annual"/>
    <n v="20"/>
    <m/>
  </r>
  <r>
    <x v="0"/>
    <x v="0"/>
    <s v="D20v0"/>
    <n v="44091.745425567133"/>
    <x v="4"/>
    <x v="3"/>
    <x v="1"/>
    <x v="7"/>
    <x v="0"/>
    <x v="1"/>
    <n v="3.23"/>
    <n v="2300"/>
    <s v="None"/>
    <n v="6.39"/>
    <n v="3.5000000000000001E-3"/>
    <n v="8.19"/>
    <m/>
    <m/>
    <m/>
    <m/>
    <m/>
    <m/>
    <m/>
    <m/>
    <m/>
    <s v="DEER:Res:HVAC_Eff_AC"/>
    <s v="Annual"/>
    <n v="20"/>
    <m/>
  </r>
  <r>
    <x v="0"/>
    <x v="0"/>
    <s v="D20v0"/>
    <n v="44091.745425567133"/>
    <x v="4"/>
    <x v="3"/>
    <x v="1"/>
    <x v="0"/>
    <x v="0"/>
    <x v="1"/>
    <n v="3.17"/>
    <n v="2300"/>
    <s v="None"/>
    <n v="20.5"/>
    <n v="3.3799999999999997E-2"/>
    <n v="8.2799999999999994"/>
    <m/>
    <m/>
    <m/>
    <m/>
    <m/>
    <m/>
    <m/>
    <m/>
    <m/>
    <s v="DEER:Res:HVAC_Eff_AC"/>
    <s v="Annual"/>
    <n v="20"/>
    <m/>
  </r>
  <r>
    <x v="0"/>
    <x v="0"/>
    <s v="D20v0"/>
    <n v="44091.745425567133"/>
    <x v="4"/>
    <x v="3"/>
    <x v="1"/>
    <x v="1"/>
    <x v="0"/>
    <x v="1"/>
    <n v="3.55"/>
    <n v="2300"/>
    <s v="None"/>
    <n v="7.21"/>
    <n v="4.5900000000000003E-3"/>
    <n v="8.7899999999999991"/>
    <m/>
    <m/>
    <m/>
    <m/>
    <m/>
    <m/>
    <m/>
    <m/>
    <m/>
    <s v="DEER:Res:HVAC_Eff_AC"/>
    <s v="Annual"/>
    <n v="20"/>
    <m/>
  </r>
  <r>
    <x v="0"/>
    <x v="0"/>
    <s v="D20v0"/>
    <n v="44091.745425567133"/>
    <x v="4"/>
    <x v="3"/>
    <x v="1"/>
    <x v="8"/>
    <x v="0"/>
    <x v="1"/>
    <n v="4.01"/>
    <n v="2390"/>
    <s v="None"/>
    <n v="10.3"/>
    <n v="2.2700000000000001E-2"/>
    <n v="3.29"/>
    <m/>
    <m/>
    <m/>
    <m/>
    <m/>
    <m/>
    <m/>
    <m/>
    <m/>
    <s v="DEER:Res:HVAC_Eff_AC"/>
    <s v="Annual"/>
    <n v="20"/>
    <m/>
  </r>
  <r>
    <x v="0"/>
    <x v="0"/>
    <s v="D20v0"/>
    <n v="44091.745425567133"/>
    <x v="4"/>
    <x v="3"/>
    <x v="1"/>
    <x v="15"/>
    <x v="0"/>
    <x v="1"/>
    <n v="3.21"/>
    <n v="2390"/>
    <s v="None"/>
    <n v="11.4"/>
    <n v="1.7000000000000001E-2"/>
    <n v="2.96"/>
    <m/>
    <m/>
    <m/>
    <m/>
    <m/>
    <m/>
    <m/>
    <m/>
    <m/>
    <s v="DEER:Res:HVAC_Eff_AC"/>
    <s v="Annual"/>
    <n v="20"/>
    <m/>
  </r>
  <r>
    <x v="0"/>
    <x v="0"/>
    <s v="D20v0"/>
    <n v="44091.745425567133"/>
    <x v="4"/>
    <x v="3"/>
    <x v="1"/>
    <x v="9"/>
    <x v="0"/>
    <x v="1"/>
    <n v="3.77"/>
    <n v="2390"/>
    <s v="None"/>
    <n v="26.1"/>
    <n v="2.98E-2"/>
    <n v="2.64"/>
    <m/>
    <m/>
    <m/>
    <m/>
    <m/>
    <m/>
    <m/>
    <m/>
    <m/>
    <s v="DEER:Res:HVAC_Eff_AC"/>
    <s v="Annual"/>
    <n v="20"/>
    <m/>
  </r>
  <r>
    <x v="0"/>
    <x v="0"/>
    <s v="D20v0"/>
    <n v="44091.745425567133"/>
    <x v="4"/>
    <x v="3"/>
    <x v="1"/>
    <x v="10"/>
    <x v="0"/>
    <x v="1"/>
    <n v="3.37"/>
    <n v="2420"/>
    <s v="None"/>
    <n v="43.5"/>
    <n v="6.5500000000000003E-2"/>
    <n v="5.03"/>
    <m/>
    <m/>
    <m/>
    <m/>
    <m/>
    <m/>
    <m/>
    <m/>
    <m/>
    <s v="DEER:Res:HVAC_Eff_AC"/>
    <s v="Annual"/>
    <n v="20"/>
    <m/>
  </r>
  <r>
    <x v="0"/>
    <x v="0"/>
    <s v="D20v0"/>
    <n v="44091.745425567133"/>
    <x v="4"/>
    <x v="3"/>
    <x v="1"/>
    <x v="11"/>
    <x v="0"/>
    <x v="1"/>
    <n v="2.5299999999999998"/>
    <n v="1950"/>
    <s v="None"/>
    <n v="71"/>
    <n v="8.8499999999999995E-2"/>
    <n v="7.82"/>
    <m/>
    <m/>
    <m/>
    <m/>
    <m/>
    <m/>
    <m/>
    <m/>
    <m/>
    <s v="DEER:Res:HVAC_Eff_AC"/>
    <s v="Annual"/>
    <n v="20"/>
    <m/>
  </r>
  <r>
    <x v="0"/>
    <x v="0"/>
    <s v="D20v0"/>
    <n v="44091.745425567133"/>
    <x v="4"/>
    <x v="3"/>
    <x v="1"/>
    <x v="2"/>
    <x v="0"/>
    <x v="1"/>
    <n v="2.66"/>
    <n v="1950"/>
    <s v="None"/>
    <n v="73.8"/>
    <n v="9.9099999999999994E-2"/>
    <n v="7.5"/>
    <m/>
    <m/>
    <m/>
    <m/>
    <m/>
    <m/>
    <m/>
    <m/>
    <m/>
    <s v="DEER:Res:HVAC_Eff_AC"/>
    <s v="Annual"/>
    <n v="20"/>
    <m/>
  </r>
  <r>
    <x v="0"/>
    <x v="0"/>
    <s v="D20v0"/>
    <n v="44091.745425567133"/>
    <x v="4"/>
    <x v="3"/>
    <x v="1"/>
    <x v="3"/>
    <x v="0"/>
    <x v="1"/>
    <n v="2.4700000000000002"/>
    <n v="1950"/>
    <s v="None"/>
    <n v="45.4"/>
    <n v="6.1800000000000001E-2"/>
    <n v="9.27"/>
    <m/>
    <m/>
    <m/>
    <m/>
    <m/>
    <m/>
    <m/>
    <m/>
    <m/>
    <s v="DEER:Res:HVAC_Eff_AC"/>
    <s v="Annual"/>
    <n v="20"/>
    <m/>
  </r>
  <r>
    <x v="0"/>
    <x v="0"/>
    <s v="D20v0"/>
    <n v="44091.745425567133"/>
    <x v="4"/>
    <x v="3"/>
    <x v="1"/>
    <x v="4"/>
    <x v="0"/>
    <x v="1"/>
    <n v="2.5499999999999998"/>
    <n v="1950"/>
    <s v="None"/>
    <n v="84.8"/>
    <n v="7.5800000000000006E-2"/>
    <n v="8"/>
    <m/>
    <m/>
    <m/>
    <m/>
    <m/>
    <m/>
    <m/>
    <m/>
    <m/>
    <s v="DEER:Res:HVAC_Eff_AC"/>
    <s v="Annual"/>
    <n v="20"/>
    <m/>
  </r>
  <r>
    <x v="0"/>
    <x v="0"/>
    <s v="D20v0"/>
    <n v="44091.745425567133"/>
    <x v="4"/>
    <x v="3"/>
    <x v="0"/>
    <x v="16"/>
    <x v="0"/>
    <x v="1"/>
    <n v="2.06"/>
    <n v="1830"/>
    <s v="None"/>
    <n v="12.2"/>
    <n v="0"/>
    <n v="16.2"/>
    <m/>
    <m/>
    <m/>
    <m/>
    <m/>
    <m/>
    <m/>
    <m/>
    <m/>
    <s v="DEER:Res:HVAC_Eff_AC"/>
    <s v="Annual"/>
    <n v="20"/>
    <m/>
  </r>
  <r>
    <x v="0"/>
    <x v="0"/>
    <s v="D20v0"/>
    <n v="44091.745425567133"/>
    <x v="4"/>
    <x v="3"/>
    <x v="0"/>
    <x v="14"/>
    <x v="0"/>
    <x v="1"/>
    <n v="3.42"/>
    <n v="1720"/>
    <s v="None"/>
    <n v="12.2"/>
    <n v="1.8200000000000001E-2"/>
    <n v="10.199999999999999"/>
    <m/>
    <m/>
    <m/>
    <m/>
    <m/>
    <m/>
    <m/>
    <m/>
    <m/>
    <s v="DEER:Res:HVAC_Eff_AC"/>
    <s v="Annual"/>
    <n v="20"/>
    <m/>
  </r>
  <r>
    <x v="0"/>
    <x v="0"/>
    <s v="D20v0"/>
    <n v="44091.745425567133"/>
    <x v="4"/>
    <x v="3"/>
    <x v="0"/>
    <x v="0"/>
    <x v="0"/>
    <x v="1"/>
    <n v="2.79"/>
    <n v="1670"/>
    <s v="None"/>
    <n v="19.8"/>
    <n v="3.1099999999999999E-2"/>
    <n v="8.2899999999999991"/>
    <m/>
    <m/>
    <m/>
    <m/>
    <m/>
    <m/>
    <m/>
    <m/>
    <m/>
    <s v="DEER:Res:HVAC_Eff_AC"/>
    <s v="Annual"/>
    <n v="20"/>
    <m/>
  </r>
  <r>
    <x v="0"/>
    <x v="0"/>
    <s v="D20v0"/>
    <n v="44091.745425567133"/>
    <x v="4"/>
    <x v="3"/>
    <x v="0"/>
    <x v="1"/>
    <x v="0"/>
    <x v="1"/>
    <n v="3.17"/>
    <n v="1730"/>
    <s v="None"/>
    <n v="9.4"/>
    <n v="5.2100000000000002E-3"/>
    <n v="11.4"/>
    <m/>
    <m/>
    <m/>
    <m/>
    <m/>
    <m/>
    <m/>
    <m/>
    <m/>
    <s v="DEER:Res:HVAC_Eff_AC"/>
    <s v="Annual"/>
    <n v="20"/>
    <m/>
  </r>
  <r>
    <x v="0"/>
    <x v="0"/>
    <s v="D20v0"/>
    <n v="44091.745425567133"/>
    <x v="4"/>
    <x v="3"/>
    <x v="0"/>
    <x v="8"/>
    <x v="0"/>
    <x v="1"/>
    <n v="3.36"/>
    <n v="1730"/>
    <s v="None"/>
    <n v="11.1"/>
    <n v="2.63E-2"/>
    <n v="4.2"/>
    <m/>
    <m/>
    <m/>
    <m/>
    <m/>
    <m/>
    <m/>
    <m/>
    <m/>
    <s v="DEER:Res:HVAC_Eff_AC"/>
    <s v="Annual"/>
    <n v="20"/>
    <m/>
  </r>
  <r>
    <x v="0"/>
    <x v="0"/>
    <s v="D20v0"/>
    <n v="44091.745425567133"/>
    <x v="4"/>
    <x v="3"/>
    <x v="0"/>
    <x v="15"/>
    <x v="0"/>
    <x v="1"/>
    <n v="2.59"/>
    <n v="1780"/>
    <s v="None"/>
    <n v="11.3"/>
    <n v="1.6199999999999999E-2"/>
    <n v="4.71"/>
    <m/>
    <m/>
    <m/>
    <m/>
    <m/>
    <m/>
    <m/>
    <m/>
    <m/>
    <s v="DEER:Res:HVAC_Eff_AC"/>
    <s v="Annual"/>
    <n v="20"/>
    <m/>
  </r>
  <r>
    <x v="0"/>
    <x v="0"/>
    <s v="D20v0"/>
    <n v="44091.745425567133"/>
    <x v="4"/>
    <x v="3"/>
    <x v="0"/>
    <x v="9"/>
    <x v="0"/>
    <x v="1"/>
    <n v="3.07"/>
    <n v="1620"/>
    <s v="None"/>
    <n v="18.7"/>
    <n v="2.4899999999999999E-2"/>
    <n v="3.84"/>
    <m/>
    <m/>
    <m/>
    <m/>
    <m/>
    <m/>
    <m/>
    <m/>
    <m/>
    <s v="DEER:Res:HVAC_Eff_AC"/>
    <s v="Annual"/>
    <n v="20"/>
    <m/>
  </r>
  <r>
    <x v="0"/>
    <x v="0"/>
    <s v="D20v0"/>
    <n v="44091.745425567133"/>
    <x v="4"/>
    <x v="3"/>
    <x v="0"/>
    <x v="11"/>
    <x v="0"/>
    <x v="1"/>
    <n v="3.83"/>
    <n v="1830"/>
    <s v="None"/>
    <n v="40.4"/>
    <n v="6.8099999999999994E-2"/>
    <n v="5.37"/>
    <m/>
    <m/>
    <m/>
    <m/>
    <m/>
    <m/>
    <m/>
    <m/>
    <m/>
    <s v="DEER:Res:HVAC_Eff_AC"/>
    <s v="Annual"/>
    <n v="20"/>
    <m/>
  </r>
  <r>
    <x v="0"/>
    <x v="0"/>
    <s v="D20v0"/>
    <n v="44091.745425567133"/>
    <x v="4"/>
    <x v="3"/>
    <x v="0"/>
    <x v="2"/>
    <x v="0"/>
    <x v="1"/>
    <n v="3.66"/>
    <n v="1670"/>
    <s v="None"/>
    <n v="57.9"/>
    <n v="9.0899999999999995E-2"/>
    <n v="8"/>
    <m/>
    <m/>
    <m/>
    <m/>
    <m/>
    <m/>
    <m/>
    <m/>
    <m/>
    <s v="DEER:Res:HVAC_Eff_AC"/>
    <s v="Annual"/>
    <n v="20"/>
    <m/>
  </r>
  <r>
    <x v="0"/>
    <x v="0"/>
    <s v="D20v0"/>
    <n v="44091.745425567133"/>
    <x v="4"/>
    <x v="3"/>
    <x v="0"/>
    <x v="3"/>
    <x v="0"/>
    <x v="1"/>
    <n v="3.45"/>
    <n v="1650"/>
    <s v="None"/>
    <n v="39.1"/>
    <n v="7.1800000000000003E-2"/>
    <n v="8.09"/>
    <m/>
    <m/>
    <m/>
    <m/>
    <m/>
    <m/>
    <m/>
    <m/>
    <m/>
    <s v="DEER:Res:HVAC_Eff_AC"/>
    <s v="Annual"/>
    <n v="20"/>
    <m/>
  </r>
  <r>
    <x v="0"/>
    <x v="0"/>
    <s v="D20v0"/>
    <n v="44091.745425567133"/>
    <x v="4"/>
    <x v="3"/>
    <x v="0"/>
    <x v="4"/>
    <x v="0"/>
    <x v="1"/>
    <n v="3.49"/>
    <n v="1670"/>
    <s v="None"/>
    <n v="70.7"/>
    <n v="7.6300000000000007E-2"/>
    <n v="7.5"/>
    <m/>
    <m/>
    <m/>
    <m/>
    <m/>
    <m/>
    <m/>
    <m/>
    <m/>
    <s v="DEER:Res:HVAC_Eff_AC"/>
    <s v="Annual"/>
    <n v="20"/>
    <m/>
  </r>
  <r>
    <x v="0"/>
    <x v="0"/>
    <s v="D20v0"/>
    <n v="44091.745425567133"/>
    <x v="4"/>
    <x v="3"/>
    <x v="0"/>
    <x v="12"/>
    <x v="0"/>
    <x v="1"/>
    <n v="4.03"/>
    <n v="1710"/>
    <s v="None"/>
    <n v="97.5"/>
    <n v="9.7199999999999995E-2"/>
    <n v="7.59"/>
    <m/>
    <m/>
    <m/>
    <m/>
    <m/>
    <m/>
    <m/>
    <m/>
    <m/>
    <s v="DEER:Res:HVAC_Eff_AC"/>
    <s v="Annual"/>
    <n v="20"/>
    <m/>
  </r>
  <r>
    <x v="0"/>
    <x v="0"/>
    <s v="D20v0"/>
    <n v="44091.745425567133"/>
    <x v="4"/>
    <x v="3"/>
    <x v="0"/>
    <x v="13"/>
    <x v="0"/>
    <x v="1"/>
    <n v="5.32"/>
    <n v="1640"/>
    <s v="None"/>
    <n v="92.3"/>
    <n v="6.83E-2"/>
    <n v="2.5"/>
    <m/>
    <m/>
    <m/>
    <m/>
    <m/>
    <m/>
    <m/>
    <m/>
    <m/>
    <s v="DEER:Res:HVAC_Eff_AC"/>
    <s v="Annual"/>
    <n v="20"/>
    <m/>
  </r>
  <r>
    <x v="0"/>
    <x v="0"/>
    <s v="D20v0"/>
    <n v="44091.745425567133"/>
    <x v="4"/>
    <x v="3"/>
    <x v="0"/>
    <x v="5"/>
    <x v="0"/>
    <x v="1"/>
    <n v="3.26"/>
    <n v="1690"/>
    <s v="None"/>
    <n v="39.5"/>
    <n v="4.3700000000000003E-2"/>
    <n v="14"/>
    <m/>
    <m/>
    <m/>
    <m/>
    <m/>
    <m/>
    <m/>
    <m/>
    <m/>
    <s v="DEER:Res:HVAC_Eff_AC"/>
    <s v="Annual"/>
    <n v="20"/>
    <m/>
  </r>
  <r>
    <x v="1"/>
    <x v="0"/>
    <s v="D20v0"/>
    <n v="44091.745425567133"/>
    <x v="4"/>
    <x v="0"/>
    <x v="1"/>
    <x v="16"/>
    <x v="0"/>
    <x v="1"/>
    <n v="3.5"/>
    <n v="1240"/>
    <s v="None"/>
    <n v="1.58"/>
    <n v="0"/>
    <n v="1.88"/>
    <m/>
    <m/>
    <m/>
    <m/>
    <m/>
    <m/>
    <m/>
    <m/>
    <m/>
    <s v="DEER:Res:HVAC_Eff_AC"/>
    <s v="Annual"/>
    <n v="20"/>
    <m/>
  </r>
  <r>
    <x v="1"/>
    <x v="0"/>
    <s v="D20v0"/>
    <n v="44091.745425567133"/>
    <x v="4"/>
    <x v="0"/>
    <x v="1"/>
    <x v="14"/>
    <x v="0"/>
    <x v="1"/>
    <n v="3.5"/>
    <n v="1240"/>
    <s v="None"/>
    <n v="81.7"/>
    <n v="3.3399999999999999E-2"/>
    <n v="2.42"/>
    <m/>
    <m/>
    <m/>
    <m/>
    <m/>
    <m/>
    <m/>
    <m/>
    <m/>
    <s v="DEER:Res:HVAC_Eff_AC"/>
    <s v="Annual"/>
    <n v="20"/>
    <m/>
  </r>
  <r>
    <x v="1"/>
    <x v="0"/>
    <s v="D20v0"/>
    <n v="44091.745425567133"/>
    <x v="4"/>
    <x v="0"/>
    <x v="1"/>
    <x v="7"/>
    <x v="0"/>
    <x v="1"/>
    <n v="3.5"/>
    <n v="1240"/>
    <s v="None"/>
    <n v="53.7"/>
    <n v="1.0999999999999999E-2"/>
    <n v="2.36"/>
    <m/>
    <m/>
    <m/>
    <m/>
    <m/>
    <m/>
    <m/>
    <m/>
    <m/>
    <s v="DEER:Res:HVAC_Eff_AC"/>
    <s v="Annual"/>
    <n v="20"/>
    <m/>
  </r>
  <r>
    <x v="1"/>
    <x v="0"/>
    <s v="D20v0"/>
    <n v="44091.745425567133"/>
    <x v="4"/>
    <x v="0"/>
    <x v="1"/>
    <x v="0"/>
    <x v="0"/>
    <x v="1"/>
    <n v="3.5"/>
    <n v="1240"/>
    <s v="None"/>
    <n v="80.8"/>
    <n v="2.4500000000000001E-2"/>
    <n v="2.76"/>
    <m/>
    <m/>
    <m/>
    <m/>
    <m/>
    <m/>
    <m/>
    <m/>
    <m/>
    <s v="DEER:Res:HVAC_Eff_AC"/>
    <s v="Annual"/>
    <n v="20"/>
    <m/>
  </r>
  <r>
    <x v="1"/>
    <x v="0"/>
    <s v="D20v0"/>
    <n v="44091.745425567133"/>
    <x v="4"/>
    <x v="0"/>
    <x v="1"/>
    <x v="1"/>
    <x v="0"/>
    <x v="1"/>
    <n v="3.5"/>
    <n v="1240"/>
    <s v="None"/>
    <n v="9.4499999999999993"/>
    <n v="4.2900000000000004E-3"/>
    <n v="3.65"/>
    <m/>
    <m/>
    <m/>
    <m/>
    <m/>
    <m/>
    <m/>
    <m/>
    <m/>
    <s v="DEER:Res:HVAC_Eff_AC"/>
    <s v="Annual"/>
    <n v="20"/>
    <m/>
  </r>
  <r>
    <x v="1"/>
    <x v="0"/>
    <s v="D20v0"/>
    <n v="44091.745425567133"/>
    <x v="4"/>
    <x v="0"/>
    <x v="1"/>
    <x v="8"/>
    <x v="0"/>
    <x v="1"/>
    <n v="3.5"/>
    <n v="1240"/>
    <s v="None"/>
    <n v="18"/>
    <n v="4.9699999999999996E-3"/>
    <n v="1.58"/>
    <m/>
    <m/>
    <m/>
    <m/>
    <m/>
    <m/>
    <m/>
    <m/>
    <m/>
    <s v="DEER:Res:HVAC_Eff_AC"/>
    <s v="Annual"/>
    <n v="20"/>
    <m/>
  </r>
  <r>
    <x v="1"/>
    <x v="0"/>
    <s v="D20v0"/>
    <n v="44091.745425567133"/>
    <x v="4"/>
    <x v="0"/>
    <x v="1"/>
    <x v="15"/>
    <x v="0"/>
    <x v="1"/>
    <n v="3.5"/>
    <n v="1240"/>
    <s v="None"/>
    <n v="30.5"/>
    <n v="4.0800000000000003E-3"/>
    <n v="0.91900000000000004"/>
    <m/>
    <m/>
    <m/>
    <m/>
    <m/>
    <m/>
    <m/>
    <m/>
    <m/>
    <s v="DEER:Res:HVAC_Eff_AC"/>
    <s v="Annual"/>
    <n v="20"/>
    <m/>
  </r>
  <r>
    <x v="1"/>
    <x v="0"/>
    <s v="D20v0"/>
    <n v="44091.745425567133"/>
    <x v="4"/>
    <x v="0"/>
    <x v="1"/>
    <x v="9"/>
    <x v="0"/>
    <x v="1"/>
    <n v="3.5"/>
    <n v="1240"/>
    <s v="None"/>
    <n v="88.2"/>
    <n v="1.95E-2"/>
    <n v="1.42"/>
    <m/>
    <m/>
    <m/>
    <m/>
    <m/>
    <m/>
    <m/>
    <m/>
    <m/>
    <s v="DEER:Res:HVAC_Eff_AC"/>
    <s v="Annual"/>
    <n v="20"/>
    <m/>
  </r>
  <r>
    <x v="1"/>
    <x v="0"/>
    <s v="D20v0"/>
    <n v="44091.745425567133"/>
    <x v="4"/>
    <x v="0"/>
    <x v="1"/>
    <x v="10"/>
    <x v="0"/>
    <x v="1"/>
    <n v="3.5"/>
    <n v="1240"/>
    <s v="None"/>
    <n v="85.6"/>
    <n v="3.9600000000000003E-2"/>
    <n v="1.86"/>
    <m/>
    <m/>
    <m/>
    <m/>
    <m/>
    <m/>
    <m/>
    <m/>
    <m/>
    <s v="DEER:Res:HVAC_Eff_AC"/>
    <s v="Annual"/>
    <n v="20"/>
    <m/>
  </r>
  <r>
    <x v="1"/>
    <x v="0"/>
    <s v="D20v0"/>
    <n v="44091.745425567133"/>
    <x v="4"/>
    <x v="0"/>
    <x v="1"/>
    <x v="11"/>
    <x v="0"/>
    <x v="1"/>
    <n v="3.5"/>
    <n v="1240"/>
    <s v="None"/>
    <n v="118"/>
    <n v="5.3400000000000003E-2"/>
    <n v="1.56"/>
    <m/>
    <m/>
    <m/>
    <m/>
    <m/>
    <m/>
    <m/>
    <m/>
    <m/>
    <s v="DEER:Res:HVAC_Eff_AC"/>
    <s v="Annual"/>
    <n v="20"/>
    <m/>
  </r>
  <r>
    <x v="1"/>
    <x v="0"/>
    <s v="D20v0"/>
    <n v="44091.745425567133"/>
    <x v="4"/>
    <x v="0"/>
    <x v="1"/>
    <x v="2"/>
    <x v="0"/>
    <x v="1"/>
    <n v="3.5"/>
    <n v="1240"/>
    <s v="None"/>
    <n v="103"/>
    <n v="7.1599999999999997E-2"/>
    <n v="3.37"/>
    <m/>
    <m/>
    <m/>
    <m/>
    <m/>
    <m/>
    <m/>
    <m/>
    <m/>
    <s v="DEER:Res:HVAC_Eff_AC"/>
    <s v="Annual"/>
    <n v="20"/>
    <m/>
  </r>
  <r>
    <x v="1"/>
    <x v="0"/>
    <s v="D20v0"/>
    <n v="44091.745425567133"/>
    <x v="4"/>
    <x v="0"/>
    <x v="1"/>
    <x v="3"/>
    <x v="0"/>
    <x v="1"/>
    <n v="3.5"/>
    <n v="1240"/>
    <s v="None"/>
    <n v="106"/>
    <n v="5.2600000000000001E-2"/>
    <n v="2.35"/>
    <m/>
    <m/>
    <m/>
    <m/>
    <m/>
    <m/>
    <m/>
    <m/>
    <m/>
    <s v="DEER:Res:HVAC_Eff_AC"/>
    <s v="Annual"/>
    <n v="20"/>
    <m/>
  </r>
  <r>
    <x v="1"/>
    <x v="0"/>
    <s v="D20v0"/>
    <n v="44091.745425567133"/>
    <x v="4"/>
    <x v="0"/>
    <x v="1"/>
    <x v="4"/>
    <x v="0"/>
    <x v="1"/>
    <n v="3.5"/>
    <n v="1240"/>
    <s v="None"/>
    <n v="102"/>
    <n v="4.9700000000000001E-2"/>
    <n v="2.5499999999999998"/>
    <m/>
    <m/>
    <m/>
    <m/>
    <m/>
    <m/>
    <m/>
    <m/>
    <m/>
    <s v="DEER:Res:HVAC_Eff_AC"/>
    <s v="Annual"/>
    <n v="20"/>
    <m/>
  </r>
  <r>
    <x v="1"/>
    <x v="0"/>
    <s v="D20v0"/>
    <n v="44091.745425567133"/>
    <x v="4"/>
    <x v="0"/>
    <x v="0"/>
    <x v="16"/>
    <x v="0"/>
    <x v="1"/>
    <n v="3.5"/>
    <n v="1210"/>
    <s v="None"/>
    <n v="3.94"/>
    <n v="0"/>
    <n v="4.84"/>
    <m/>
    <m/>
    <m/>
    <m/>
    <m/>
    <m/>
    <m/>
    <m/>
    <m/>
    <s v="DEER:Res:HVAC_Eff_AC"/>
    <s v="Annual"/>
    <n v="20"/>
    <m/>
  </r>
  <r>
    <x v="1"/>
    <x v="0"/>
    <s v="D20v0"/>
    <n v="44091.745425567133"/>
    <x v="4"/>
    <x v="0"/>
    <x v="0"/>
    <x v="14"/>
    <x v="0"/>
    <x v="1"/>
    <n v="3.5"/>
    <n v="1210"/>
    <s v="None"/>
    <n v="21.8"/>
    <n v="4.3900000000000002E-2"/>
    <n v="4.83"/>
    <m/>
    <m/>
    <m/>
    <m/>
    <m/>
    <m/>
    <m/>
    <m/>
    <m/>
    <s v="DEER:Res:HVAC_Eff_AC"/>
    <s v="Annual"/>
    <n v="20"/>
    <m/>
  </r>
  <r>
    <x v="1"/>
    <x v="0"/>
    <s v="D20v0"/>
    <n v="44091.745425567133"/>
    <x v="4"/>
    <x v="0"/>
    <x v="0"/>
    <x v="7"/>
    <x v="0"/>
    <x v="1"/>
    <n v="3.5"/>
    <n v="1210"/>
    <s v="None"/>
    <n v="9.7799999999999994"/>
    <n v="1.7999999999999999E-2"/>
    <n v="3.77"/>
    <m/>
    <m/>
    <m/>
    <m/>
    <m/>
    <m/>
    <m/>
    <m/>
    <m/>
    <s v="DEER:Res:HVAC_Eff_AC"/>
    <s v="Annual"/>
    <n v="20"/>
    <m/>
  </r>
  <r>
    <x v="1"/>
    <x v="0"/>
    <s v="D20v0"/>
    <n v="44091.745425567133"/>
    <x v="4"/>
    <x v="0"/>
    <x v="0"/>
    <x v="0"/>
    <x v="0"/>
    <x v="1"/>
    <n v="3.5"/>
    <n v="1210"/>
    <s v="None"/>
    <n v="25"/>
    <n v="4.1700000000000001E-2"/>
    <n v="3.2"/>
    <m/>
    <m/>
    <m/>
    <m/>
    <m/>
    <m/>
    <m/>
    <m/>
    <m/>
    <s v="DEER:Res:HVAC_Eff_AC"/>
    <s v="Annual"/>
    <n v="20"/>
    <m/>
  </r>
  <r>
    <x v="1"/>
    <x v="0"/>
    <s v="D20v0"/>
    <n v="44091.745425567133"/>
    <x v="4"/>
    <x v="0"/>
    <x v="0"/>
    <x v="1"/>
    <x v="0"/>
    <x v="1"/>
    <n v="3.5"/>
    <n v="1210"/>
    <s v="None"/>
    <n v="4.28"/>
    <n v="3.4399999999999999E-3"/>
    <n v="4.13"/>
    <m/>
    <m/>
    <m/>
    <m/>
    <m/>
    <m/>
    <m/>
    <m/>
    <m/>
    <s v="DEER:Res:HVAC_Eff_AC"/>
    <s v="Annual"/>
    <n v="20"/>
    <m/>
  </r>
  <r>
    <x v="1"/>
    <x v="0"/>
    <s v="D20v0"/>
    <n v="44091.745425567133"/>
    <x v="4"/>
    <x v="0"/>
    <x v="0"/>
    <x v="8"/>
    <x v="0"/>
    <x v="1"/>
    <n v="3.5"/>
    <n v="1210"/>
    <s v="None"/>
    <n v="4.58"/>
    <n v="7.2899999999999996E-3"/>
    <n v="1.55"/>
    <m/>
    <m/>
    <m/>
    <m/>
    <m/>
    <m/>
    <m/>
    <m/>
    <m/>
    <s v="DEER:Res:HVAC_Eff_AC"/>
    <s v="Annual"/>
    <n v="20"/>
    <m/>
  </r>
  <r>
    <x v="1"/>
    <x v="0"/>
    <s v="D20v0"/>
    <n v="44091.745425567133"/>
    <x v="4"/>
    <x v="0"/>
    <x v="0"/>
    <x v="15"/>
    <x v="0"/>
    <x v="1"/>
    <n v="3.5"/>
    <n v="1210"/>
    <s v="None"/>
    <n v="6.45"/>
    <n v="7.8100000000000001E-3"/>
    <n v="1.07"/>
    <m/>
    <m/>
    <m/>
    <m/>
    <m/>
    <m/>
    <m/>
    <m/>
    <m/>
    <s v="DEER:Res:HVAC_Eff_AC"/>
    <s v="Annual"/>
    <n v="20"/>
    <m/>
  </r>
  <r>
    <x v="1"/>
    <x v="0"/>
    <s v="D20v0"/>
    <n v="44091.745425567133"/>
    <x v="4"/>
    <x v="0"/>
    <x v="0"/>
    <x v="9"/>
    <x v="0"/>
    <x v="1"/>
    <n v="3.5"/>
    <n v="1220"/>
    <s v="None"/>
    <n v="24.8"/>
    <n v="2.8299999999999999E-2"/>
    <n v="1.57"/>
    <m/>
    <m/>
    <m/>
    <m/>
    <m/>
    <m/>
    <m/>
    <m/>
    <m/>
    <s v="DEER:Res:HVAC_Eff_AC"/>
    <s v="Annual"/>
    <n v="20"/>
    <m/>
  </r>
  <r>
    <x v="1"/>
    <x v="0"/>
    <s v="D20v0"/>
    <n v="44091.745425567133"/>
    <x v="4"/>
    <x v="0"/>
    <x v="0"/>
    <x v="10"/>
    <x v="0"/>
    <x v="1"/>
    <n v="3.5"/>
    <n v="1220"/>
    <s v="None"/>
    <n v="40.200000000000003"/>
    <n v="6.4299999999999996E-2"/>
    <n v="2.4900000000000002"/>
    <m/>
    <m/>
    <m/>
    <m/>
    <m/>
    <m/>
    <m/>
    <m/>
    <m/>
    <s v="DEER:Res:HVAC_Eff_AC"/>
    <s v="Annual"/>
    <n v="20"/>
    <m/>
  </r>
  <r>
    <x v="1"/>
    <x v="0"/>
    <s v="D20v0"/>
    <n v="44091.745425567133"/>
    <x v="4"/>
    <x v="0"/>
    <x v="0"/>
    <x v="11"/>
    <x v="0"/>
    <x v="1"/>
    <n v="3.5"/>
    <n v="1220"/>
    <s v="None"/>
    <n v="49.4"/>
    <n v="6.6500000000000004E-2"/>
    <n v="2.23"/>
    <m/>
    <m/>
    <m/>
    <m/>
    <m/>
    <m/>
    <m/>
    <m/>
    <m/>
    <s v="DEER:Res:HVAC_Eff_AC"/>
    <s v="Annual"/>
    <n v="20"/>
    <m/>
  </r>
  <r>
    <x v="1"/>
    <x v="0"/>
    <s v="D20v0"/>
    <n v="44091.745425567133"/>
    <x v="4"/>
    <x v="0"/>
    <x v="0"/>
    <x v="2"/>
    <x v="0"/>
    <x v="1"/>
    <n v="3.5"/>
    <n v="1220"/>
    <s v="None"/>
    <n v="66.3"/>
    <n v="9.2299999999999993E-2"/>
    <n v="4.38"/>
    <m/>
    <m/>
    <m/>
    <m/>
    <m/>
    <m/>
    <m/>
    <m/>
    <m/>
    <s v="DEER:Res:HVAC_Eff_AC"/>
    <s v="Annual"/>
    <n v="20"/>
    <m/>
  </r>
  <r>
    <x v="1"/>
    <x v="0"/>
    <s v="D20v0"/>
    <n v="44091.745425567133"/>
    <x v="4"/>
    <x v="0"/>
    <x v="0"/>
    <x v="3"/>
    <x v="0"/>
    <x v="1"/>
    <n v="3.5"/>
    <n v="1210"/>
    <s v="None"/>
    <n v="44"/>
    <n v="6.9699999999999998E-2"/>
    <n v="4.43"/>
    <m/>
    <m/>
    <m/>
    <m/>
    <m/>
    <m/>
    <m/>
    <m/>
    <m/>
    <s v="DEER:Res:HVAC_Eff_AC"/>
    <s v="Annual"/>
    <n v="20"/>
    <m/>
  </r>
  <r>
    <x v="1"/>
    <x v="0"/>
    <s v="D20v0"/>
    <n v="44091.745425567133"/>
    <x v="4"/>
    <x v="0"/>
    <x v="0"/>
    <x v="4"/>
    <x v="0"/>
    <x v="1"/>
    <n v="3.5"/>
    <n v="1210"/>
    <s v="None"/>
    <n v="69.2"/>
    <n v="6.7400000000000002E-2"/>
    <n v="3.48"/>
    <m/>
    <m/>
    <m/>
    <m/>
    <m/>
    <m/>
    <m/>
    <m/>
    <m/>
    <s v="DEER:Res:HVAC_Eff_AC"/>
    <s v="Annual"/>
    <n v="20"/>
    <m/>
  </r>
  <r>
    <x v="1"/>
    <x v="0"/>
    <s v="D20v0"/>
    <n v="44091.745425567133"/>
    <x v="4"/>
    <x v="0"/>
    <x v="0"/>
    <x v="12"/>
    <x v="0"/>
    <x v="1"/>
    <n v="3.5"/>
    <n v="1230"/>
    <s v="None"/>
    <n v="68.400000000000006"/>
    <n v="6.0699999999999997E-2"/>
    <n v="5.39"/>
    <m/>
    <m/>
    <m/>
    <m/>
    <m/>
    <m/>
    <m/>
    <m/>
    <m/>
    <s v="DEER:Res:HVAC_Eff_AC"/>
    <s v="Annual"/>
    <n v="20"/>
    <m/>
  </r>
  <r>
    <x v="1"/>
    <x v="0"/>
    <s v="D20v0"/>
    <n v="44091.745425567133"/>
    <x v="4"/>
    <x v="0"/>
    <x v="0"/>
    <x v="13"/>
    <x v="0"/>
    <x v="1"/>
    <n v="3.5"/>
    <n v="1230"/>
    <s v="None"/>
    <n v="110"/>
    <n v="7.9299999999999995E-2"/>
    <n v="1.71"/>
    <m/>
    <m/>
    <m/>
    <m/>
    <m/>
    <m/>
    <m/>
    <m/>
    <m/>
    <s v="DEER:Res:HVAC_Eff_AC"/>
    <s v="Annual"/>
    <n v="20"/>
    <m/>
  </r>
  <r>
    <x v="1"/>
    <x v="0"/>
    <s v="D20v0"/>
    <n v="44091.745425567133"/>
    <x v="4"/>
    <x v="0"/>
    <x v="0"/>
    <x v="5"/>
    <x v="0"/>
    <x v="1"/>
    <n v="3.5"/>
    <n v="1240"/>
    <s v="None"/>
    <n v="49.5"/>
    <n v="3.6799999999999999E-2"/>
    <n v="11"/>
    <m/>
    <m/>
    <m/>
    <m/>
    <m/>
    <m/>
    <m/>
    <m/>
    <m/>
    <s v="DEER:Res:HVAC_Eff_AC"/>
    <s v="Annual"/>
    <n v="20"/>
    <m/>
  </r>
  <r>
    <x v="1"/>
    <x v="0"/>
    <s v="D20v0"/>
    <n v="44091.745425567133"/>
    <x v="4"/>
    <x v="1"/>
    <x v="1"/>
    <x v="16"/>
    <x v="0"/>
    <x v="1"/>
    <n v="1"/>
    <n v="999"/>
    <s v="None"/>
    <n v="0.98599999999999999"/>
    <n v="0"/>
    <n v="0.88300000000000001"/>
    <m/>
    <m/>
    <m/>
    <m/>
    <m/>
    <m/>
    <m/>
    <m/>
    <m/>
    <s v="DEER:Res:HVAC_Eff_AC"/>
    <s v="Annual"/>
    <n v="20"/>
    <m/>
  </r>
  <r>
    <x v="1"/>
    <x v="0"/>
    <s v="D20v0"/>
    <n v="44091.745425567133"/>
    <x v="4"/>
    <x v="1"/>
    <x v="1"/>
    <x v="14"/>
    <x v="0"/>
    <x v="1"/>
    <n v="1"/>
    <n v="1070"/>
    <s v="None"/>
    <n v="1.82"/>
    <n v="2.2899999999999999E-3"/>
    <n v="0.57899999999999996"/>
    <m/>
    <m/>
    <m/>
    <m/>
    <m/>
    <m/>
    <m/>
    <m/>
    <m/>
    <s v="DEER:Res:HVAC_Eff_AC"/>
    <s v="Annual"/>
    <n v="20"/>
    <m/>
  </r>
  <r>
    <x v="1"/>
    <x v="0"/>
    <s v="D20v0"/>
    <n v="44091.745425567133"/>
    <x v="4"/>
    <x v="1"/>
    <x v="1"/>
    <x v="7"/>
    <x v="0"/>
    <x v="1"/>
    <n v="1"/>
    <n v="999"/>
    <s v="None"/>
    <n v="0.82"/>
    <n v="1.6000000000000001E-4"/>
    <n v="0.74399999999999999"/>
    <m/>
    <m/>
    <m/>
    <m/>
    <m/>
    <m/>
    <m/>
    <m/>
    <m/>
    <s v="DEER:Res:HVAC_Eff_AC"/>
    <s v="Annual"/>
    <n v="20"/>
    <m/>
  </r>
  <r>
    <x v="1"/>
    <x v="0"/>
    <s v="D20v0"/>
    <n v="44091.745425567133"/>
    <x v="4"/>
    <x v="1"/>
    <x v="1"/>
    <x v="0"/>
    <x v="0"/>
    <x v="1"/>
    <n v="1"/>
    <n v="999"/>
    <s v="None"/>
    <n v="2.11"/>
    <n v="2.7000000000000001E-3"/>
    <n v="0.38200000000000001"/>
    <m/>
    <m/>
    <m/>
    <m/>
    <m/>
    <m/>
    <m/>
    <m/>
    <m/>
    <s v="DEER:Res:HVAC_Eff_AC"/>
    <s v="Annual"/>
    <n v="20"/>
    <m/>
  </r>
  <r>
    <x v="1"/>
    <x v="0"/>
    <s v="D20v0"/>
    <n v="44091.745425567133"/>
    <x v="4"/>
    <x v="1"/>
    <x v="1"/>
    <x v="1"/>
    <x v="0"/>
    <x v="1"/>
    <n v="1.04"/>
    <n v="999"/>
    <s v="None"/>
    <n v="0.85799999999999998"/>
    <n v="3.6000000000000002E-4"/>
    <n v="0.54600000000000004"/>
    <m/>
    <m/>
    <m/>
    <m/>
    <m/>
    <m/>
    <m/>
    <m/>
    <m/>
    <s v="DEER:Res:HVAC_Eff_AC"/>
    <s v="Annual"/>
    <n v="20"/>
    <m/>
  </r>
  <r>
    <x v="1"/>
    <x v="0"/>
    <s v="D20v0"/>
    <n v="44091.745425567133"/>
    <x v="4"/>
    <x v="1"/>
    <x v="1"/>
    <x v="8"/>
    <x v="0"/>
    <x v="1"/>
    <n v="1.28"/>
    <n v="1210"/>
    <s v="None"/>
    <n v="1.5"/>
    <n v="2.3700000000000001E-3"/>
    <n v="0.35899999999999999"/>
    <m/>
    <m/>
    <m/>
    <m/>
    <m/>
    <m/>
    <m/>
    <m/>
    <m/>
    <s v="DEER:Res:HVAC_Eff_AC"/>
    <s v="Annual"/>
    <n v="20"/>
    <m/>
  </r>
  <r>
    <x v="1"/>
    <x v="0"/>
    <s v="D20v0"/>
    <n v="44091.745425567133"/>
    <x v="4"/>
    <x v="1"/>
    <x v="1"/>
    <x v="15"/>
    <x v="0"/>
    <x v="1"/>
    <n v="1.1100000000000001"/>
    <n v="1210"/>
    <s v="None"/>
    <n v="1.42"/>
    <n v="1.2199999999999999E-3"/>
    <n v="0.307"/>
    <m/>
    <m/>
    <m/>
    <m/>
    <m/>
    <m/>
    <m/>
    <m/>
    <m/>
    <s v="DEER:Res:HVAC_Eff_AC"/>
    <s v="Annual"/>
    <n v="20"/>
    <m/>
  </r>
  <r>
    <x v="1"/>
    <x v="0"/>
    <s v="D20v0"/>
    <n v="44091.745425567133"/>
    <x v="4"/>
    <x v="1"/>
    <x v="1"/>
    <x v="9"/>
    <x v="0"/>
    <x v="1"/>
    <n v="1.19"/>
    <n v="1210"/>
    <s v="None"/>
    <n v="2.41"/>
    <n v="2.0999999999999999E-3"/>
    <n v="0.307"/>
    <m/>
    <m/>
    <m/>
    <m/>
    <m/>
    <m/>
    <m/>
    <m/>
    <m/>
    <s v="DEER:Res:HVAC_Eff_AC"/>
    <s v="Annual"/>
    <n v="20"/>
    <m/>
  </r>
  <r>
    <x v="1"/>
    <x v="0"/>
    <s v="D20v0"/>
    <n v="44091.745425567133"/>
    <x v="4"/>
    <x v="1"/>
    <x v="1"/>
    <x v="10"/>
    <x v="0"/>
    <x v="1"/>
    <n v="1"/>
    <n v="1130"/>
    <s v="None"/>
    <n v="4.25"/>
    <n v="4.8199999999999996E-3"/>
    <n v="0.48499999999999999"/>
    <m/>
    <m/>
    <m/>
    <m/>
    <m/>
    <m/>
    <m/>
    <m/>
    <m/>
    <s v="DEER:Res:HVAC_Eff_AC"/>
    <s v="Annual"/>
    <n v="20"/>
    <m/>
  </r>
  <r>
    <x v="1"/>
    <x v="0"/>
    <s v="D20v0"/>
    <n v="44091.745425567133"/>
    <x v="4"/>
    <x v="1"/>
    <x v="1"/>
    <x v="11"/>
    <x v="0"/>
    <x v="1"/>
    <n v="1"/>
    <n v="1070"/>
    <s v="None"/>
    <n v="4.62"/>
    <n v="6.4700000000000001E-3"/>
    <n v="0.311"/>
    <m/>
    <m/>
    <m/>
    <m/>
    <m/>
    <m/>
    <m/>
    <m/>
    <m/>
    <s v="DEER:Res:HVAC_Eff_AC"/>
    <s v="Annual"/>
    <n v="20"/>
    <m/>
  </r>
  <r>
    <x v="1"/>
    <x v="0"/>
    <s v="D20v0"/>
    <n v="44091.745425567133"/>
    <x v="4"/>
    <x v="1"/>
    <x v="1"/>
    <x v="3"/>
    <x v="0"/>
    <x v="1"/>
    <n v="1"/>
    <n v="1070"/>
    <s v="None"/>
    <n v="6.43"/>
    <n v="6.1999999999999998E-3"/>
    <n v="0.57599999999999996"/>
    <m/>
    <m/>
    <m/>
    <m/>
    <m/>
    <m/>
    <m/>
    <m/>
    <m/>
    <s v="DEER:Res:HVAC_Eff_AC"/>
    <s v="Annual"/>
    <n v="20"/>
    <m/>
  </r>
  <r>
    <x v="1"/>
    <x v="0"/>
    <s v="D20v0"/>
    <n v="44091.745425567133"/>
    <x v="4"/>
    <x v="1"/>
    <x v="1"/>
    <x v="4"/>
    <x v="0"/>
    <x v="1"/>
    <n v="1"/>
    <n v="1070"/>
    <s v="None"/>
    <n v="10.9"/>
    <n v="8.0599999999999995E-3"/>
    <n v="0.67"/>
    <m/>
    <m/>
    <m/>
    <m/>
    <m/>
    <m/>
    <m/>
    <m/>
    <m/>
    <s v="DEER:Res:HVAC_Eff_AC"/>
    <s v="Annual"/>
    <n v="20"/>
    <m/>
  </r>
  <r>
    <x v="1"/>
    <x v="0"/>
    <s v="D20v0"/>
    <n v="44091.745425567133"/>
    <x v="4"/>
    <x v="1"/>
    <x v="0"/>
    <x v="16"/>
    <x v="0"/>
    <x v="1"/>
    <n v="1.06"/>
    <n v="1050"/>
    <s v="None"/>
    <n v="1.49"/>
    <n v="0"/>
    <n v="1.47"/>
    <m/>
    <m/>
    <m/>
    <m/>
    <m/>
    <m/>
    <m/>
    <m/>
    <m/>
    <s v="DEER:Res:HVAC_Eff_AC"/>
    <s v="Annual"/>
    <n v="20"/>
    <m/>
  </r>
  <r>
    <x v="1"/>
    <x v="0"/>
    <s v="D20v0"/>
    <n v="44091.745425567133"/>
    <x v="4"/>
    <x v="1"/>
    <x v="0"/>
    <x v="14"/>
    <x v="0"/>
    <x v="1"/>
    <n v="1.48"/>
    <n v="1080"/>
    <s v="None"/>
    <n v="2.14"/>
    <n v="2.7599999999999999E-3"/>
    <n v="0.90900000000000003"/>
    <m/>
    <m/>
    <m/>
    <m/>
    <m/>
    <m/>
    <m/>
    <m/>
    <m/>
    <s v="DEER:Res:HVAC_Eff_AC"/>
    <s v="Annual"/>
    <n v="20"/>
    <m/>
  </r>
  <r>
    <x v="1"/>
    <x v="0"/>
    <s v="D20v0"/>
    <n v="44091.745425567133"/>
    <x v="4"/>
    <x v="1"/>
    <x v="0"/>
    <x v="7"/>
    <x v="0"/>
    <x v="1"/>
    <n v="1.39"/>
    <n v="1080"/>
    <s v="None"/>
    <n v="0.95099999999999996"/>
    <n v="2.1000000000000001E-4"/>
    <n v="0.98699999999999999"/>
    <m/>
    <m/>
    <m/>
    <m/>
    <m/>
    <m/>
    <m/>
    <m/>
    <m/>
    <s v="DEER:Res:HVAC_Eff_AC"/>
    <s v="Annual"/>
    <n v="20"/>
    <m/>
  </r>
  <r>
    <x v="1"/>
    <x v="0"/>
    <s v="D20v0"/>
    <n v="44091.745425567133"/>
    <x v="4"/>
    <x v="1"/>
    <x v="0"/>
    <x v="0"/>
    <x v="0"/>
    <x v="1"/>
    <n v="1.36"/>
    <n v="1090"/>
    <s v="None"/>
    <n v="2.2200000000000002"/>
    <n v="2.99E-3"/>
    <n v="0.73199999999999998"/>
    <m/>
    <m/>
    <m/>
    <m/>
    <m/>
    <m/>
    <m/>
    <m/>
    <m/>
    <s v="DEER:Res:HVAC_Eff_AC"/>
    <s v="Annual"/>
    <n v="20"/>
    <m/>
  </r>
  <r>
    <x v="1"/>
    <x v="0"/>
    <s v="D20v0"/>
    <n v="44091.745425567133"/>
    <x v="4"/>
    <x v="1"/>
    <x v="0"/>
    <x v="1"/>
    <x v="0"/>
    <x v="1"/>
    <n v="1.39"/>
    <n v="1060"/>
    <s v="None"/>
    <n v="1.21"/>
    <n v="2.2000000000000001E-4"/>
    <n v="0.92"/>
    <m/>
    <m/>
    <m/>
    <m/>
    <m/>
    <m/>
    <m/>
    <m/>
    <m/>
    <s v="DEER:Res:HVAC_Eff_AC"/>
    <s v="Annual"/>
    <n v="20"/>
    <m/>
  </r>
  <r>
    <x v="1"/>
    <x v="0"/>
    <s v="D20v0"/>
    <n v="44091.745425567133"/>
    <x v="4"/>
    <x v="1"/>
    <x v="0"/>
    <x v="15"/>
    <x v="0"/>
    <x v="1"/>
    <n v="1.35"/>
    <n v="1160"/>
    <s v="None"/>
    <n v="1.08"/>
    <n v="9.8999999999999999E-4"/>
    <n v="0.40500000000000003"/>
    <m/>
    <m/>
    <m/>
    <m/>
    <m/>
    <m/>
    <m/>
    <m/>
    <m/>
    <s v="DEER:Res:HVAC_Eff_AC"/>
    <s v="Annual"/>
    <n v="20"/>
    <m/>
  </r>
  <r>
    <x v="1"/>
    <x v="0"/>
    <s v="D20v0"/>
    <n v="44091.745425567133"/>
    <x v="4"/>
    <x v="1"/>
    <x v="0"/>
    <x v="10"/>
    <x v="0"/>
    <x v="1"/>
    <n v="1.87"/>
    <n v="1260"/>
    <s v="None"/>
    <n v="5.4"/>
    <n v="5.7000000000000002E-3"/>
    <n v="0.59499999999999997"/>
    <m/>
    <m/>
    <m/>
    <m/>
    <m/>
    <m/>
    <m/>
    <m/>
    <m/>
    <s v="DEER:Res:HVAC_Eff_AC"/>
    <s v="Annual"/>
    <n v="20"/>
    <m/>
  </r>
  <r>
    <x v="1"/>
    <x v="0"/>
    <s v="D20v0"/>
    <n v="44091.745425567133"/>
    <x v="4"/>
    <x v="1"/>
    <x v="0"/>
    <x v="11"/>
    <x v="0"/>
    <x v="1"/>
    <n v="2.0099999999999998"/>
    <n v="1310"/>
    <s v="None"/>
    <n v="5.1100000000000003"/>
    <n v="6.9800000000000001E-3"/>
    <n v="0.68200000000000005"/>
    <m/>
    <m/>
    <m/>
    <m/>
    <m/>
    <m/>
    <m/>
    <m/>
    <m/>
    <s v="DEER:Res:HVAC_Eff_AC"/>
    <s v="Annual"/>
    <n v="20"/>
    <m/>
  </r>
  <r>
    <x v="1"/>
    <x v="0"/>
    <s v="D20v0"/>
    <n v="44091.745425567133"/>
    <x v="4"/>
    <x v="1"/>
    <x v="0"/>
    <x v="2"/>
    <x v="0"/>
    <x v="1"/>
    <n v="1.85"/>
    <n v="1120"/>
    <s v="None"/>
    <n v="7.15"/>
    <n v="9.7199999999999995E-3"/>
    <n v="0.77400000000000002"/>
    <m/>
    <m/>
    <m/>
    <m/>
    <m/>
    <m/>
    <m/>
    <m/>
    <m/>
    <s v="DEER:Res:HVAC_Eff_AC"/>
    <s v="Annual"/>
    <n v="20"/>
    <m/>
  </r>
  <r>
    <x v="1"/>
    <x v="0"/>
    <s v="D20v0"/>
    <n v="44091.745425567133"/>
    <x v="4"/>
    <x v="1"/>
    <x v="0"/>
    <x v="3"/>
    <x v="0"/>
    <x v="1"/>
    <n v="1.7"/>
    <n v="1120"/>
    <s v="None"/>
    <n v="5.71"/>
    <n v="7.5100000000000002E-3"/>
    <n v="0.871"/>
    <m/>
    <m/>
    <m/>
    <m/>
    <m/>
    <m/>
    <m/>
    <m/>
    <m/>
    <s v="DEER:Res:HVAC_Eff_AC"/>
    <s v="Annual"/>
    <n v="20"/>
    <m/>
  </r>
  <r>
    <x v="1"/>
    <x v="0"/>
    <s v="D20v0"/>
    <n v="44091.745425567133"/>
    <x v="4"/>
    <x v="1"/>
    <x v="0"/>
    <x v="4"/>
    <x v="0"/>
    <x v="1"/>
    <n v="1.73"/>
    <n v="1110"/>
    <s v="None"/>
    <n v="8.9700000000000006"/>
    <n v="7.8399999999999997E-3"/>
    <n v="0.90200000000000002"/>
    <m/>
    <m/>
    <m/>
    <m/>
    <m/>
    <m/>
    <m/>
    <m/>
    <m/>
    <s v="DEER:Res:HVAC_Eff_AC"/>
    <s v="Annual"/>
    <n v="20"/>
    <m/>
  </r>
  <r>
    <x v="1"/>
    <x v="0"/>
    <s v="D20v0"/>
    <n v="44091.745425567133"/>
    <x v="4"/>
    <x v="1"/>
    <x v="0"/>
    <x v="12"/>
    <x v="0"/>
    <x v="1"/>
    <n v="2.3199999999999998"/>
    <n v="1390"/>
    <s v="None"/>
    <n v="11.9"/>
    <n v="8.3700000000000007E-3"/>
    <n v="0.69099999999999995"/>
    <m/>
    <m/>
    <m/>
    <m/>
    <m/>
    <m/>
    <m/>
    <m/>
    <m/>
    <s v="DEER:Res:HVAC_Eff_AC"/>
    <s v="Annual"/>
    <n v="20"/>
    <m/>
  </r>
  <r>
    <x v="1"/>
    <x v="0"/>
    <s v="D20v0"/>
    <n v="44091.745425567133"/>
    <x v="4"/>
    <x v="1"/>
    <x v="0"/>
    <x v="13"/>
    <x v="0"/>
    <x v="1"/>
    <n v="2.5"/>
    <n v="1410"/>
    <s v="None"/>
    <n v="15.3"/>
    <n v="8.8599999999999998E-3"/>
    <n v="0.29199999999999998"/>
    <m/>
    <m/>
    <m/>
    <m/>
    <m/>
    <m/>
    <m/>
    <m/>
    <m/>
    <s v="DEER:Res:HVAC_Eff_AC"/>
    <s v="Annual"/>
    <n v="20"/>
    <m/>
  </r>
  <r>
    <x v="1"/>
    <x v="0"/>
    <s v="D20v0"/>
    <n v="44091.745425567133"/>
    <x v="4"/>
    <x v="2"/>
    <x v="1"/>
    <x v="16"/>
    <x v="0"/>
    <x v="1"/>
    <n v="1.8"/>
    <n v="1750"/>
    <s v="None"/>
    <n v="2.2000000000000002"/>
    <n v="0"/>
    <n v="2.93"/>
    <m/>
    <m/>
    <m/>
    <m/>
    <m/>
    <m/>
    <m/>
    <m/>
    <m/>
    <s v="DEER:Res:HVAC_Eff_AC"/>
    <s v="Annual"/>
    <n v="20"/>
    <m/>
  </r>
  <r>
    <x v="1"/>
    <x v="0"/>
    <s v="D20v0"/>
    <n v="44091.745425567133"/>
    <x v="4"/>
    <x v="2"/>
    <x v="1"/>
    <x v="7"/>
    <x v="0"/>
    <x v="1"/>
    <n v="1.9"/>
    <n v="1510"/>
    <s v="None"/>
    <n v="2"/>
    <n v="1E-3"/>
    <n v="1.77"/>
    <m/>
    <m/>
    <m/>
    <m/>
    <m/>
    <m/>
    <m/>
    <m/>
    <m/>
    <s v="DEER:Res:HVAC_Eff_AC"/>
    <s v="Annual"/>
    <n v="20"/>
    <m/>
  </r>
  <r>
    <x v="1"/>
    <x v="0"/>
    <s v="D20v0"/>
    <n v="44091.745425567133"/>
    <x v="4"/>
    <x v="2"/>
    <x v="1"/>
    <x v="0"/>
    <x v="0"/>
    <x v="1"/>
    <n v="2.2000000000000002"/>
    <n v="1650"/>
    <s v="None"/>
    <n v="10.6"/>
    <n v="0.01"/>
    <n v="2.0099999999999998"/>
    <m/>
    <m/>
    <m/>
    <m/>
    <m/>
    <m/>
    <m/>
    <m/>
    <m/>
    <s v="DEER:Res:HVAC_Eff_AC"/>
    <s v="Annual"/>
    <n v="20"/>
    <m/>
  </r>
  <r>
    <x v="1"/>
    <x v="0"/>
    <s v="D20v0"/>
    <n v="44091.745425567133"/>
    <x v="4"/>
    <x v="2"/>
    <x v="1"/>
    <x v="1"/>
    <x v="0"/>
    <x v="1"/>
    <n v="3.5"/>
    <n v="2130"/>
    <s v="None"/>
    <n v="4"/>
    <n v="2E-3"/>
    <n v="3.59"/>
    <m/>
    <m/>
    <m/>
    <m/>
    <m/>
    <m/>
    <m/>
    <m/>
    <m/>
    <s v="DEER:Res:HVAC_Eff_AC"/>
    <s v="Annual"/>
    <n v="20"/>
    <m/>
  </r>
  <r>
    <x v="1"/>
    <x v="0"/>
    <s v="D20v0"/>
    <n v="44091.745425567133"/>
    <x v="4"/>
    <x v="2"/>
    <x v="1"/>
    <x v="8"/>
    <x v="0"/>
    <x v="1"/>
    <n v="3"/>
    <n v="1920"/>
    <s v="None"/>
    <n v="4"/>
    <n v="7.0000000000000001E-3"/>
    <n v="1.02"/>
    <m/>
    <m/>
    <m/>
    <m/>
    <m/>
    <m/>
    <m/>
    <m/>
    <m/>
    <s v="DEER:Res:HVAC_Eff_AC"/>
    <s v="Annual"/>
    <n v="20"/>
    <m/>
  </r>
  <r>
    <x v="1"/>
    <x v="0"/>
    <s v="D20v0"/>
    <n v="44091.745425567133"/>
    <x v="4"/>
    <x v="2"/>
    <x v="1"/>
    <x v="15"/>
    <x v="0"/>
    <x v="1"/>
    <n v="2.5"/>
    <n v="1970"/>
    <s v="None"/>
    <n v="4.5999999999999996"/>
    <n v="5.0000000000000001E-3"/>
    <n v="0.91"/>
    <m/>
    <m/>
    <m/>
    <m/>
    <m/>
    <m/>
    <m/>
    <m/>
    <m/>
    <s v="DEER:Res:HVAC_Eff_AC"/>
    <s v="Annual"/>
    <n v="20"/>
    <m/>
  </r>
  <r>
    <x v="1"/>
    <x v="0"/>
    <s v="D20v0"/>
    <n v="44091.745425567133"/>
    <x v="4"/>
    <x v="2"/>
    <x v="1"/>
    <x v="9"/>
    <x v="0"/>
    <x v="1"/>
    <n v="2.4"/>
    <n v="1760"/>
    <s v="None"/>
    <n v="7.1"/>
    <n v="7.0000000000000001E-3"/>
    <n v="0.68"/>
    <m/>
    <m/>
    <m/>
    <m/>
    <m/>
    <m/>
    <m/>
    <m/>
    <m/>
    <s v="DEER:Res:HVAC_Eff_AC"/>
    <s v="Annual"/>
    <n v="20"/>
    <m/>
  </r>
  <r>
    <x v="1"/>
    <x v="0"/>
    <s v="D20v0"/>
    <n v="44091.745425567133"/>
    <x v="4"/>
    <x v="2"/>
    <x v="1"/>
    <x v="10"/>
    <x v="0"/>
    <x v="1"/>
    <n v="2.2000000000000002"/>
    <n v="1740"/>
    <s v="None"/>
    <n v="12.6"/>
    <n v="1.7000000000000001E-2"/>
    <n v="1.24"/>
    <m/>
    <m/>
    <m/>
    <m/>
    <m/>
    <m/>
    <m/>
    <m/>
    <m/>
    <s v="DEER:Res:HVAC_Eff_AC"/>
    <s v="Annual"/>
    <n v="20"/>
    <m/>
  </r>
  <r>
    <x v="1"/>
    <x v="0"/>
    <s v="D20v0"/>
    <n v="44091.745425567133"/>
    <x v="4"/>
    <x v="2"/>
    <x v="1"/>
    <x v="11"/>
    <x v="0"/>
    <x v="1"/>
    <n v="2.5"/>
    <n v="1940"/>
    <s v="None"/>
    <n v="30"/>
    <n v="3.9E-2"/>
    <n v="3.15"/>
    <m/>
    <m/>
    <m/>
    <m/>
    <m/>
    <m/>
    <m/>
    <m/>
    <m/>
    <s v="DEER:Res:HVAC_Eff_AC"/>
    <s v="Annual"/>
    <n v="20"/>
    <m/>
  </r>
  <r>
    <x v="1"/>
    <x v="0"/>
    <s v="D20v0"/>
    <n v="44091.745425567133"/>
    <x v="4"/>
    <x v="2"/>
    <x v="1"/>
    <x v="2"/>
    <x v="0"/>
    <x v="1"/>
    <n v="2.7"/>
    <n v="1860"/>
    <s v="None"/>
    <n v="36.5"/>
    <n v="4.3999999999999997E-2"/>
    <n v="3.01"/>
    <m/>
    <m/>
    <m/>
    <m/>
    <m/>
    <m/>
    <m/>
    <m/>
    <m/>
    <s v="DEER:Res:HVAC_Eff_AC"/>
    <s v="Annual"/>
    <n v="20"/>
    <m/>
  </r>
  <r>
    <x v="1"/>
    <x v="0"/>
    <s v="D20v0"/>
    <n v="44091.745425567133"/>
    <x v="4"/>
    <x v="2"/>
    <x v="1"/>
    <x v="3"/>
    <x v="0"/>
    <x v="1"/>
    <n v="2.1"/>
    <n v="1720"/>
    <s v="None"/>
    <n v="18"/>
    <n v="2.3E-2"/>
    <n v="2.97"/>
    <m/>
    <m/>
    <m/>
    <m/>
    <m/>
    <m/>
    <m/>
    <m/>
    <m/>
    <s v="DEER:Res:HVAC_Eff_AC"/>
    <s v="Annual"/>
    <n v="20"/>
    <m/>
  </r>
  <r>
    <x v="1"/>
    <x v="0"/>
    <s v="D20v0"/>
    <n v="44091.745425567133"/>
    <x v="4"/>
    <x v="2"/>
    <x v="1"/>
    <x v="4"/>
    <x v="0"/>
    <x v="1"/>
    <n v="2.4"/>
    <n v="1850"/>
    <s v="None"/>
    <n v="35.6"/>
    <n v="3.1E-2"/>
    <n v="3.01"/>
    <m/>
    <m/>
    <m/>
    <m/>
    <m/>
    <m/>
    <m/>
    <m/>
    <m/>
    <s v="DEER:Res:HVAC_Eff_AC"/>
    <s v="Annual"/>
    <n v="20"/>
    <m/>
  </r>
  <r>
    <x v="1"/>
    <x v="0"/>
    <s v="D20v0"/>
    <n v="44091.745425567133"/>
    <x v="4"/>
    <x v="2"/>
    <x v="0"/>
    <x v="16"/>
    <x v="0"/>
    <x v="1"/>
    <n v="1.9"/>
    <n v="1620"/>
    <s v="None"/>
    <n v="4.0999999999999996"/>
    <n v="0"/>
    <n v="5.37"/>
    <m/>
    <m/>
    <m/>
    <m/>
    <m/>
    <m/>
    <m/>
    <m/>
    <m/>
    <s v="DEER:Res:HVAC_Eff_AC"/>
    <s v="Annual"/>
    <n v="20"/>
    <m/>
  </r>
  <r>
    <x v="1"/>
    <x v="0"/>
    <s v="D20v0"/>
    <n v="44091.745425567133"/>
    <x v="4"/>
    <x v="2"/>
    <x v="0"/>
    <x v="14"/>
    <x v="0"/>
    <x v="1"/>
    <n v="3"/>
    <n v="1560"/>
    <s v="None"/>
    <n v="5.5"/>
    <n v="8.9999999999999993E-3"/>
    <n v="3.54"/>
    <m/>
    <m/>
    <m/>
    <m/>
    <m/>
    <m/>
    <m/>
    <m/>
    <m/>
    <s v="DEER:Res:HVAC_Eff_AC"/>
    <s v="Annual"/>
    <n v="20"/>
    <m/>
  </r>
  <r>
    <x v="1"/>
    <x v="0"/>
    <s v="D20v0"/>
    <n v="44091.745425567133"/>
    <x v="4"/>
    <x v="2"/>
    <x v="0"/>
    <x v="7"/>
    <x v="0"/>
    <x v="1"/>
    <n v="2.2000000000000002"/>
    <n v="1410"/>
    <s v="None"/>
    <n v="2.2999999999999998"/>
    <n v="1E-3"/>
    <n v="2.74"/>
    <m/>
    <m/>
    <m/>
    <m/>
    <m/>
    <m/>
    <m/>
    <m/>
    <m/>
    <s v="DEER:Res:HVAC_Eff_AC"/>
    <s v="Annual"/>
    <n v="20"/>
    <m/>
  </r>
  <r>
    <x v="1"/>
    <x v="0"/>
    <s v="D20v0"/>
    <n v="44091.745425567133"/>
    <x v="4"/>
    <x v="2"/>
    <x v="0"/>
    <x v="0"/>
    <x v="0"/>
    <x v="1"/>
    <n v="2.2999999999999998"/>
    <n v="1450"/>
    <s v="None"/>
    <n v="6.3"/>
    <n v="0.01"/>
    <n v="2.42"/>
    <m/>
    <m/>
    <m/>
    <m/>
    <m/>
    <m/>
    <m/>
    <m/>
    <m/>
    <s v="DEER:Res:HVAC_Eff_AC"/>
    <s v="Annual"/>
    <n v="20"/>
    <m/>
  </r>
  <r>
    <x v="1"/>
    <x v="0"/>
    <s v="D20v0"/>
    <n v="44091.745425567133"/>
    <x v="4"/>
    <x v="2"/>
    <x v="0"/>
    <x v="1"/>
    <x v="0"/>
    <x v="1"/>
    <n v="2.8"/>
    <n v="1540"/>
    <s v="None"/>
    <n v="3.3"/>
    <n v="2E-3"/>
    <n v="3.82"/>
    <m/>
    <m/>
    <m/>
    <m/>
    <m/>
    <m/>
    <m/>
    <m/>
    <m/>
    <s v="DEER:Res:HVAC_Eff_AC"/>
    <s v="Annual"/>
    <n v="20"/>
    <m/>
  </r>
  <r>
    <x v="1"/>
    <x v="0"/>
    <s v="D20v0"/>
    <n v="44091.745425567133"/>
    <x v="4"/>
    <x v="2"/>
    <x v="0"/>
    <x v="8"/>
    <x v="0"/>
    <x v="1"/>
    <n v="2.7"/>
    <n v="1500"/>
    <s v="None"/>
    <n v="3.6"/>
    <n v="8.0000000000000002E-3"/>
    <n v="1.25"/>
    <m/>
    <m/>
    <m/>
    <m/>
    <m/>
    <m/>
    <m/>
    <m/>
    <m/>
    <s v="DEER:Res:HVAC_Eff_AC"/>
    <s v="Annual"/>
    <n v="20"/>
    <m/>
  </r>
  <r>
    <x v="1"/>
    <x v="0"/>
    <s v="D20v0"/>
    <n v="44091.745425567133"/>
    <x v="4"/>
    <x v="2"/>
    <x v="0"/>
    <x v="15"/>
    <x v="0"/>
    <x v="1"/>
    <n v="2.2000000000000002"/>
    <n v="1540"/>
    <s v="None"/>
    <n v="3.5"/>
    <n v="5.0000000000000001E-3"/>
    <n v="1.35"/>
    <m/>
    <m/>
    <m/>
    <m/>
    <m/>
    <m/>
    <m/>
    <m/>
    <m/>
    <s v="DEER:Res:HVAC_Eff_AC"/>
    <s v="Annual"/>
    <n v="20"/>
    <m/>
  </r>
  <r>
    <x v="1"/>
    <x v="0"/>
    <s v="D20v0"/>
    <n v="44091.745425567133"/>
    <x v="4"/>
    <x v="2"/>
    <x v="0"/>
    <x v="9"/>
    <x v="0"/>
    <x v="1"/>
    <n v="2.5"/>
    <n v="1450"/>
    <s v="None"/>
    <n v="6.2"/>
    <n v="8.0000000000000002E-3"/>
    <n v="1.19"/>
    <m/>
    <m/>
    <m/>
    <m/>
    <m/>
    <m/>
    <m/>
    <m/>
    <m/>
    <s v="DEER:Res:HVAC_Eff_AC"/>
    <s v="Annual"/>
    <n v="20"/>
    <m/>
  </r>
  <r>
    <x v="1"/>
    <x v="0"/>
    <s v="D20v0"/>
    <n v="44091.745425567133"/>
    <x v="4"/>
    <x v="2"/>
    <x v="0"/>
    <x v="10"/>
    <x v="0"/>
    <x v="1"/>
    <n v="2.7"/>
    <n v="1490"/>
    <s v="None"/>
    <n v="12.8"/>
    <n v="2.1999999999999999E-2"/>
    <n v="1.36"/>
    <m/>
    <m/>
    <m/>
    <m/>
    <m/>
    <m/>
    <m/>
    <m/>
    <m/>
    <s v="DEER:Res:HVAC_Eff_AC"/>
    <s v="Annual"/>
    <n v="20"/>
    <m/>
  </r>
  <r>
    <x v="1"/>
    <x v="0"/>
    <s v="D20v0"/>
    <n v="44091.745425567133"/>
    <x v="4"/>
    <x v="2"/>
    <x v="0"/>
    <x v="11"/>
    <x v="0"/>
    <x v="1"/>
    <n v="3.6"/>
    <n v="1750"/>
    <s v="None"/>
    <n v="17.2"/>
    <n v="2.9000000000000001E-2"/>
    <n v="2.04"/>
    <m/>
    <m/>
    <m/>
    <m/>
    <m/>
    <m/>
    <m/>
    <m/>
    <m/>
    <s v="DEER:Res:HVAC_Eff_AC"/>
    <s v="Annual"/>
    <n v="20"/>
    <m/>
  </r>
  <r>
    <x v="1"/>
    <x v="0"/>
    <s v="D20v0"/>
    <n v="44091.745425567133"/>
    <x v="4"/>
    <x v="2"/>
    <x v="0"/>
    <x v="2"/>
    <x v="0"/>
    <x v="1"/>
    <n v="3.4"/>
    <n v="1510"/>
    <s v="None"/>
    <n v="28.8"/>
    <n v="4.3999999999999997E-2"/>
    <n v="3.08"/>
    <m/>
    <m/>
    <m/>
    <m/>
    <m/>
    <m/>
    <m/>
    <m/>
    <m/>
    <s v="DEER:Res:HVAC_Eff_AC"/>
    <s v="Annual"/>
    <n v="20"/>
    <m/>
  </r>
  <r>
    <x v="1"/>
    <x v="0"/>
    <s v="D20v0"/>
    <n v="44091.745425567133"/>
    <x v="4"/>
    <x v="2"/>
    <x v="0"/>
    <x v="3"/>
    <x v="0"/>
    <x v="1"/>
    <n v="3"/>
    <n v="1500"/>
    <s v="None"/>
    <n v="14.5"/>
    <n v="2.5999999999999999E-2"/>
    <n v="2.72"/>
    <m/>
    <m/>
    <m/>
    <m/>
    <m/>
    <m/>
    <m/>
    <m/>
    <m/>
    <s v="DEER:Res:HVAC_Eff_AC"/>
    <s v="Annual"/>
    <n v="20"/>
    <m/>
  </r>
  <r>
    <x v="1"/>
    <x v="0"/>
    <s v="D20v0"/>
    <n v="44091.745425567133"/>
    <x v="4"/>
    <x v="2"/>
    <x v="0"/>
    <x v="4"/>
    <x v="0"/>
    <x v="1"/>
    <n v="3.1"/>
    <n v="1500"/>
    <s v="None"/>
    <n v="27.4"/>
    <n v="2.9000000000000001E-2"/>
    <n v="2.57"/>
    <m/>
    <m/>
    <m/>
    <m/>
    <m/>
    <m/>
    <m/>
    <m/>
    <m/>
    <s v="DEER:Res:HVAC_Eff_AC"/>
    <s v="Annual"/>
    <n v="20"/>
    <m/>
  </r>
  <r>
    <x v="1"/>
    <x v="0"/>
    <s v="D20v0"/>
    <n v="44091.745425567133"/>
    <x v="4"/>
    <x v="2"/>
    <x v="0"/>
    <x v="12"/>
    <x v="0"/>
    <x v="1"/>
    <n v="3.8"/>
    <n v="1660"/>
    <s v="None"/>
    <n v="36.700000000000003"/>
    <n v="3.5999999999999997E-2"/>
    <n v="2.76"/>
    <m/>
    <m/>
    <m/>
    <m/>
    <m/>
    <m/>
    <m/>
    <m/>
    <m/>
    <s v="DEER:Res:HVAC_Eff_AC"/>
    <s v="Annual"/>
    <n v="20"/>
    <m/>
  </r>
  <r>
    <x v="1"/>
    <x v="0"/>
    <s v="D20v0"/>
    <n v="44091.745425567133"/>
    <x v="4"/>
    <x v="2"/>
    <x v="0"/>
    <x v="13"/>
    <x v="0"/>
    <x v="1"/>
    <n v="3.6"/>
    <n v="1480"/>
    <s v="None"/>
    <n v="27.7"/>
    <n v="1.9E-2"/>
    <n v="0.62"/>
    <m/>
    <m/>
    <m/>
    <m/>
    <m/>
    <m/>
    <m/>
    <m/>
    <m/>
    <s v="DEER:Res:HVAC_Eff_AC"/>
    <s v="Annual"/>
    <n v="20"/>
    <m/>
  </r>
  <r>
    <x v="1"/>
    <x v="0"/>
    <s v="D20v0"/>
    <n v="44091.745425567133"/>
    <x v="4"/>
    <x v="2"/>
    <x v="0"/>
    <x v="5"/>
    <x v="0"/>
    <x v="1"/>
    <n v="2.9"/>
    <n v="1570"/>
    <s v="None"/>
    <n v="14.8"/>
    <n v="1.6E-2"/>
    <n v="4.83"/>
    <m/>
    <m/>
    <m/>
    <m/>
    <m/>
    <m/>
    <m/>
    <m/>
    <m/>
    <s v="DEER:Res:HVAC_Eff_AC"/>
    <s v="Annual"/>
    <n v="20"/>
    <m/>
  </r>
  <r>
    <x v="1"/>
    <x v="0"/>
    <s v="D20v0"/>
    <n v="44091.745425567133"/>
    <x v="4"/>
    <x v="3"/>
    <x v="1"/>
    <x v="16"/>
    <x v="0"/>
    <x v="1"/>
    <n v="2.33"/>
    <n v="2300"/>
    <s v="None"/>
    <n v="3.13"/>
    <n v="0"/>
    <n v="4.42"/>
    <m/>
    <m/>
    <m/>
    <m/>
    <m/>
    <m/>
    <m/>
    <m/>
    <m/>
    <s v="DEER:Res:HVAC_Eff_AC"/>
    <s v="Annual"/>
    <n v="20"/>
    <m/>
  </r>
  <r>
    <x v="1"/>
    <x v="0"/>
    <s v="D20v0"/>
    <n v="44091.745425567133"/>
    <x v="4"/>
    <x v="3"/>
    <x v="1"/>
    <x v="14"/>
    <x v="0"/>
    <x v="1"/>
    <n v="2.21"/>
    <n v="1950"/>
    <s v="None"/>
    <n v="8.5500000000000007"/>
    <n v="1.21E-2"/>
    <n v="5.46"/>
    <m/>
    <m/>
    <m/>
    <m/>
    <m/>
    <m/>
    <m/>
    <m/>
    <m/>
    <s v="DEER:Res:HVAC_Eff_AC"/>
    <s v="Annual"/>
    <n v="20"/>
    <m/>
  </r>
  <r>
    <x v="1"/>
    <x v="0"/>
    <s v="D20v0"/>
    <n v="44091.745425567133"/>
    <x v="4"/>
    <x v="3"/>
    <x v="1"/>
    <x v="7"/>
    <x v="0"/>
    <x v="1"/>
    <n v="3.23"/>
    <n v="2300"/>
    <s v="None"/>
    <n v="2.6"/>
    <n v="1.47E-3"/>
    <n v="3.34"/>
    <m/>
    <m/>
    <m/>
    <m/>
    <m/>
    <m/>
    <m/>
    <m/>
    <m/>
    <s v="DEER:Res:HVAC_Eff_AC"/>
    <s v="Annual"/>
    <n v="20"/>
    <m/>
  </r>
  <r>
    <x v="1"/>
    <x v="0"/>
    <s v="D20v0"/>
    <n v="44091.745425567133"/>
    <x v="4"/>
    <x v="3"/>
    <x v="1"/>
    <x v="0"/>
    <x v="0"/>
    <x v="1"/>
    <n v="3.17"/>
    <n v="2300"/>
    <s v="None"/>
    <n v="8.56"/>
    <n v="1.44E-2"/>
    <n v="3.39"/>
    <m/>
    <m/>
    <m/>
    <m/>
    <m/>
    <m/>
    <m/>
    <m/>
    <m/>
    <s v="DEER:Res:HVAC_Eff_AC"/>
    <s v="Annual"/>
    <n v="20"/>
    <m/>
  </r>
  <r>
    <x v="1"/>
    <x v="0"/>
    <s v="D20v0"/>
    <n v="44091.745425567133"/>
    <x v="4"/>
    <x v="3"/>
    <x v="1"/>
    <x v="1"/>
    <x v="0"/>
    <x v="1"/>
    <n v="3.55"/>
    <n v="2300"/>
    <s v="None"/>
    <n v="2.94"/>
    <n v="1.9599999999999999E-3"/>
    <n v="3.58"/>
    <m/>
    <m/>
    <m/>
    <m/>
    <m/>
    <m/>
    <m/>
    <m/>
    <m/>
    <s v="DEER:Res:HVAC_Eff_AC"/>
    <s v="Annual"/>
    <n v="20"/>
    <m/>
  </r>
  <r>
    <x v="1"/>
    <x v="0"/>
    <s v="D20v0"/>
    <n v="44091.745425567133"/>
    <x v="4"/>
    <x v="3"/>
    <x v="1"/>
    <x v="8"/>
    <x v="0"/>
    <x v="1"/>
    <n v="4.01"/>
    <n v="2390"/>
    <s v="None"/>
    <n v="4.13"/>
    <n v="9.5099999999999994E-3"/>
    <n v="1.34"/>
    <m/>
    <m/>
    <m/>
    <m/>
    <m/>
    <m/>
    <m/>
    <m/>
    <m/>
    <s v="DEER:Res:HVAC_Eff_AC"/>
    <s v="Annual"/>
    <n v="20"/>
    <m/>
  </r>
  <r>
    <x v="1"/>
    <x v="0"/>
    <s v="D20v0"/>
    <n v="44091.745425567133"/>
    <x v="4"/>
    <x v="3"/>
    <x v="1"/>
    <x v="15"/>
    <x v="0"/>
    <x v="1"/>
    <n v="3.21"/>
    <n v="2390"/>
    <s v="None"/>
    <n v="4.74"/>
    <n v="7.26E-3"/>
    <n v="1.21"/>
    <m/>
    <m/>
    <m/>
    <m/>
    <m/>
    <m/>
    <m/>
    <m/>
    <m/>
    <s v="DEER:Res:HVAC_Eff_AC"/>
    <s v="Annual"/>
    <n v="20"/>
    <m/>
  </r>
  <r>
    <x v="1"/>
    <x v="0"/>
    <s v="D20v0"/>
    <n v="44091.745425567133"/>
    <x v="4"/>
    <x v="3"/>
    <x v="1"/>
    <x v="9"/>
    <x v="0"/>
    <x v="1"/>
    <n v="3.77"/>
    <n v="2390"/>
    <s v="None"/>
    <n v="11.1"/>
    <n v="1.29E-2"/>
    <n v="1.08"/>
    <m/>
    <m/>
    <m/>
    <m/>
    <m/>
    <m/>
    <m/>
    <m/>
    <m/>
    <s v="DEER:Res:HVAC_Eff_AC"/>
    <s v="Annual"/>
    <n v="20"/>
    <m/>
  </r>
  <r>
    <x v="1"/>
    <x v="0"/>
    <s v="D20v0"/>
    <n v="44091.745425567133"/>
    <x v="4"/>
    <x v="3"/>
    <x v="1"/>
    <x v="10"/>
    <x v="0"/>
    <x v="1"/>
    <n v="3.37"/>
    <n v="2420"/>
    <s v="None"/>
    <n v="18.399999999999999"/>
    <n v="2.9499999999999998E-2"/>
    <n v="2.0499999999999998"/>
    <m/>
    <m/>
    <m/>
    <m/>
    <m/>
    <m/>
    <m/>
    <m/>
    <m/>
    <s v="DEER:Res:HVAC_Eff_AC"/>
    <s v="Annual"/>
    <n v="20"/>
    <m/>
  </r>
  <r>
    <x v="1"/>
    <x v="0"/>
    <s v="D20v0"/>
    <n v="44091.745425567133"/>
    <x v="4"/>
    <x v="3"/>
    <x v="1"/>
    <x v="11"/>
    <x v="0"/>
    <x v="1"/>
    <n v="2.5299999999999998"/>
    <n v="1950"/>
    <s v="None"/>
    <n v="29.8"/>
    <n v="3.8800000000000001E-2"/>
    <n v="3.19"/>
    <m/>
    <m/>
    <m/>
    <m/>
    <m/>
    <m/>
    <m/>
    <m/>
    <m/>
    <s v="DEER:Res:HVAC_Eff_AC"/>
    <s v="Annual"/>
    <n v="20"/>
    <m/>
  </r>
  <r>
    <x v="1"/>
    <x v="0"/>
    <s v="D20v0"/>
    <n v="44091.745425567133"/>
    <x v="4"/>
    <x v="3"/>
    <x v="1"/>
    <x v="2"/>
    <x v="0"/>
    <x v="1"/>
    <n v="2.66"/>
    <n v="1950"/>
    <s v="None"/>
    <n v="30.6"/>
    <n v="4.1799999999999997E-2"/>
    <n v="3.05"/>
    <m/>
    <m/>
    <m/>
    <m/>
    <m/>
    <m/>
    <m/>
    <m/>
    <m/>
    <s v="DEER:Res:HVAC_Eff_AC"/>
    <s v="Annual"/>
    <n v="20"/>
    <m/>
  </r>
  <r>
    <x v="1"/>
    <x v="0"/>
    <s v="D20v0"/>
    <n v="44091.745425567133"/>
    <x v="4"/>
    <x v="3"/>
    <x v="1"/>
    <x v="3"/>
    <x v="0"/>
    <x v="1"/>
    <n v="2.4700000000000002"/>
    <n v="1950"/>
    <s v="None"/>
    <n v="18.899999999999999"/>
    <n v="2.7300000000000001E-2"/>
    <n v="3.78"/>
    <m/>
    <m/>
    <m/>
    <m/>
    <m/>
    <m/>
    <m/>
    <m/>
    <m/>
    <s v="DEER:Res:HVAC_Eff_AC"/>
    <s v="Annual"/>
    <n v="20"/>
    <m/>
  </r>
  <r>
    <x v="1"/>
    <x v="0"/>
    <s v="D20v0"/>
    <n v="44091.745425567133"/>
    <x v="4"/>
    <x v="3"/>
    <x v="1"/>
    <x v="4"/>
    <x v="0"/>
    <x v="1"/>
    <n v="2.5499999999999998"/>
    <n v="1950"/>
    <s v="None"/>
    <n v="35.4"/>
    <n v="3.2899999999999999E-2"/>
    <n v="3.26"/>
    <m/>
    <m/>
    <m/>
    <m/>
    <m/>
    <m/>
    <m/>
    <m/>
    <m/>
    <s v="DEER:Res:HVAC_Eff_AC"/>
    <s v="Annual"/>
    <n v="20"/>
    <m/>
  </r>
  <r>
    <x v="1"/>
    <x v="0"/>
    <s v="D20v0"/>
    <n v="44091.745425567133"/>
    <x v="4"/>
    <x v="3"/>
    <x v="0"/>
    <x v="16"/>
    <x v="0"/>
    <x v="1"/>
    <n v="2.06"/>
    <n v="1830"/>
    <s v="None"/>
    <n v="4.9800000000000004"/>
    <n v="0"/>
    <n v="6.63"/>
    <m/>
    <m/>
    <m/>
    <m/>
    <m/>
    <m/>
    <m/>
    <m/>
    <m/>
    <s v="DEER:Res:HVAC_Eff_AC"/>
    <s v="Annual"/>
    <n v="20"/>
    <m/>
  </r>
  <r>
    <x v="1"/>
    <x v="0"/>
    <s v="D20v0"/>
    <n v="44091.745425567133"/>
    <x v="4"/>
    <x v="3"/>
    <x v="0"/>
    <x v="14"/>
    <x v="0"/>
    <x v="1"/>
    <n v="3.42"/>
    <n v="1720"/>
    <s v="None"/>
    <n v="4.99"/>
    <n v="7.7000000000000002E-3"/>
    <n v="4.17"/>
    <m/>
    <m/>
    <m/>
    <m/>
    <m/>
    <m/>
    <m/>
    <m/>
    <m/>
    <s v="DEER:Res:HVAC_Eff_AC"/>
    <s v="Annual"/>
    <n v="20"/>
    <m/>
  </r>
  <r>
    <x v="1"/>
    <x v="0"/>
    <s v="D20v0"/>
    <n v="44091.745425567133"/>
    <x v="4"/>
    <x v="3"/>
    <x v="0"/>
    <x v="7"/>
    <x v="0"/>
    <x v="1"/>
    <n v="2.9"/>
    <n v="1690"/>
    <s v="None"/>
    <n v="3.27"/>
    <n v="1.73E-3"/>
    <n v="4.1399999999999997"/>
    <m/>
    <m/>
    <m/>
    <m/>
    <m/>
    <m/>
    <m/>
    <m/>
    <m/>
    <s v="DEER:Res:HVAC_Eff_AC"/>
    <s v="Annual"/>
    <n v="20"/>
    <m/>
  </r>
  <r>
    <x v="1"/>
    <x v="0"/>
    <s v="D20v0"/>
    <n v="44091.745425567133"/>
    <x v="4"/>
    <x v="3"/>
    <x v="0"/>
    <x v="0"/>
    <x v="0"/>
    <x v="1"/>
    <n v="2.79"/>
    <n v="1670"/>
    <s v="None"/>
    <n v="8.1999999999999993"/>
    <n v="1.3599999999999999E-2"/>
    <n v="3.39"/>
    <m/>
    <m/>
    <m/>
    <m/>
    <m/>
    <m/>
    <m/>
    <m/>
    <m/>
    <s v="DEER:Res:HVAC_Eff_AC"/>
    <s v="Annual"/>
    <n v="20"/>
    <m/>
  </r>
  <r>
    <x v="1"/>
    <x v="0"/>
    <s v="D20v0"/>
    <n v="44091.745425567133"/>
    <x v="4"/>
    <x v="3"/>
    <x v="0"/>
    <x v="8"/>
    <x v="0"/>
    <x v="1"/>
    <n v="3.36"/>
    <n v="1730"/>
    <s v="None"/>
    <n v="4.6399999999999997"/>
    <n v="1.11E-2"/>
    <n v="1.72"/>
    <m/>
    <m/>
    <m/>
    <m/>
    <m/>
    <m/>
    <m/>
    <m/>
    <m/>
    <s v="DEER:Res:HVAC_Eff_AC"/>
    <s v="Annual"/>
    <n v="20"/>
    <m/>
  </r>
  <r>
    <x v="1"/>
    <x v="0"/>
    <s v="D20v0"/>
    <n v="44091.745425567133"/>
    <x v="4"/>
    <x v="3"/>
    <x v="0"/>
    <x v="15"/>
    <x v="0"/>
    <x v="1"/>
    <n v="2.59"/>
    <n v="1780"/>
    <s v="None"/>
    <n v="4.7"/>
    <n v="6.96E-3"/>
    <n v="1.93"/>
    <m/>
    <m/>
    <m/>
    <m/>
    <m/>
    <m/>
    <m/>
    <m/>
    <m/>
    <s v="DEER:Res:HVAC_Eff_AC"/>
    <s v="Annual"/>
    <n v="20"/>
    <m/>
  </r>
  <r>
    <x v="1"/>
    <x v="0"/>
    <s v="D20v0"/>
    <n v="44091.745425567133"/>
    <x v="4"/>
    <x v="3"/>
    <x v="0"/>
    <x v="9"/>
    <x v="0"/>
    <x v="1"/>
    <n v="3.07"/>
    <n v="1620"/>
    <s v="None"/>
    <n v="7.92"/>
    <n v="1.0500000000000001E-2"/>
    <n v="1.57"/>
    <m/>
    <m/>
    <m/>
    <m/>
    <m/>
    <m/>
    <m/>
    <m/>
    <m/>
    <s v="DEER:Res:HVAC_Eff_AC"/>
    <s v="Annual"/>
    <n v="20"/>
    <m/>
  </r>
  <r>
    <x v="1"/>
    <x v="0"/>
    <s v="D20v0"/>
    <n v="44091.745425567133"/>
    <x v="4"/>
    <x v="3"/>
    <x v="0"/>
    <x v="10"/>
    <x v="0"/>
    <x v="1"/>
    <n v="3.49"/>
    <n v="1690"/>
    <s v="None"/>
    <n v="19"/>
    <n v="3.6799999999999999E-2"/>
    <n v="2.0299999999999998"/>
    <m/>
    <m/>
    <m/>
    <m/>
    <m/>
    <m/>
    <m/>
    <m/>
    <m/>
    <s v="DEER:Res:HVAC_Eff_AC"/>
    <s v="Annual"/>
    <n v="20"/>
    <m/>
  </r>
  <r>
    <x v="1"/>
    <x v="0"/>
    <s v="D20v0"/>
    <n v="44091.745425567133"/>
    <x v="4"/>
    <x v="3"/>
    <x v="0"/>
    <x v="11"/>
    <x v="0"/>
    <x v="1"/>
    <n v="3.83"/>
    <n v="1830"/>
    <s v="None"/>
    <n v="16.899999999999999"/>
    <n v="2.93E-2"/>
    <n v="2.19"/>
    <m/>
    <m/>
    <m/>
    <m/>
    <m/>
    <m/>
    <m/>
    <m/>
    <m/>
    <s v="DEER:Res:HVAC_Eff_AC"/>
    <s v="Annual"/>
    <n v="20"/>
    <m/>
  </r>
  <r>
    <x v="1"/>
    <x v="0"/>
    <s v="D20v0"/>
    <n v="44091.745425567133"/>
    <x v="4"/>
    <x v="3"/>
    <x v="0"/>
    <x v="2"/>
    <x v="0"/>
    <x v="1"/>
    <n v="3.66"/>
    <n v="1670"/>
    <s v="None"/>
    <n v="24"/>
    <n v="3.8800000000000001E-2"/>
    <n v="3.26"/>
    <m/>
    <m/>
    <m/>
    <m/>
    <m/>
    <m/>
    <m/>
    <m/>
    <m/>
    <s v="DEER:Res:HVAC_Eff_AC"/>
    <s v="Annual"/>
    <n v="20"/>
    <m/>
  </r>
  <r>
    <x v="1"/>
    <x v="0"/>
    <s v="D20v0"/>
    <n v="44091.745425567133"/>
    <x v="4"/>
    <x v="3"/>
    <x v="0"/>
    <x v="3"/>
    <x v="0"/>
    <x v="1"/>
    <n v="3.45"/>
    <n v="1650"/>
    <s v="None"/>
    <n v="16.2"/>
    <n v="3.0599999999999999E-2"/>
    <n v="3.29"/>
    <m/>
    <m/>
    <m/>
    <m/>
    <m/>
    <m/>
    <m/>
    <m/>
    <m/>
    <s v="DEER:Res:HVAC_Eff_AC"/>
    <s v="Annual"/>
    <n v="20"/>
    <m/>
  </r>
  <r>
    <x v="1"/>
    <x v="0"/>
    <s v="D20v0"/>
    <n v="44091.745425567133"/>
    <x v="4"/>
    <x v="3"/>
    <x v="0"/>
    <x v="4"/>
    <x v="0"/>
    <x v="1"/>
    <n v="3.49"/>
    <n v="1670"/>
    <s v="None"/>
    <n v="29.3"/>
    <n v="3.2800000000000003E-2"/>
    <n v="3.05"/>
    <m/>
    <m/>
    <m/>
    <m/>
    <m/>
    <m/>
    <m/>
    <m/>
    <m/>
    <s v="DEER:Res:HVAC_Eff_AC"/>
    <s v="Annual"/>
    <n v="20"/>
    <m/>
  </r>
  <r>
    <x v="1"/>
    <x v="0"/>
    <s v="D20v0"/>
    <n v="44091.745425567133"/>
    <x v="4"/>
    <x v="3"/>
    <x v="0"/>
    <x v="12"/>
    <x v="0"/>
    <x v="1"/>
    <n v="4.03"/>
    <n v="1710"/>
    <s v="None"/>
    <n v="40.6"/>
    <n v="4.07E-2"/>
    <n v="3.08"/>
    <m/>
    <m/>
    <m/>
    <m/>
    <m/>
    <m/>
    <m/>
    <m/>
    <m/>
    <s v="DEER:Res:HVAC_Eff_AC"/>
    <s v="Annual"/>
    <n v="20"/>
    <m/>
  </r>
  <r>
    <x v="1"/>
    <x v="0"/>
    <s v="D20v0"/>
    <n v="44091.745425567133"/>
    <x v="4"/>
    <x v="3"/>
    <x v="0"/>
    <x v="13"/>
    <x v="0"/>
    <x v="1"/>
    <n v="5.32"/>
    <n v="1640"/>
    <s v="None"/>
    <n v="38.200000000000003"/>
    <n v="2.86E-2"/>
    <n v="1.02"/>
    <m/>
    <m/>
    <m/>
    <m/>
    <m/>
    <m/>
    <m/>
    <m/>
    <m/>
    <s v="DEER:Res:HVAC_Eff_AC"/>
    <s v="Annual"/>
    <n v="20"/>
    <m/>
  </r>
  <r>
    <x v="1"/>
    <x v="0"/>
    <s v="D20v0"/>
    <n v="44091.745425567133"/>
    <x v="4"/>
    <x v="3"/>
    <x v="0"/>
    <x v="5"/>
    <x v="0"/>
    <x v="1"/>
    <n v="3.26"/>
    <n v="1690"/>
    <s v="None"/>
    <n v="16.3"/>
    <n v="1.8599999999999998E-2"/>
    <n v="5.74"/>
    <m/>
    <m/>
    <m/>
    <m/>
    <m/>
    <m/>
    <m/>
    <m/>
    <m/>
    <s v="DEER:Res:HVAC_Eff_AC"/>
    <s v="Annual"/>
    <n v="20"/>
    <m/>
  </r>
  <r>
    <x v="0"/>
    <x v="0"/>
    <s v="D20v1"/>
    <n v="44092.504465601851"/>
    <x v="4"/>
    <x v="1"/>
    <x v="1"/>
    <x v="12"/>
    <x v="0"/>
    <x v="1"/>
    <n v="1.07"/>
    <n v="1090"/>
    <s v="None"/>
    <n v="39.773299999999999"/>
    <n v="2.1299999999999999E-2"/>
    <n v="2.1944499999999998"/>
    <m/>
    <m/>
    <m/>
    <m/>
    <m/>
    <m/>
    <m/>
    <m/>
    <m/>
    <s v="DEER:Res:HVAC_Eff_AC"/>
    <s v="Annual"/>
    <n v="1"/>
    <m/>
  </r>
  <r>
    <x v="0"/>
    <x v="0"/>
    <s v="D20v1"/>
    <n v="44092.504465601851"/>
    <x v="4"/>
    <x v="1"/>
    <x v="1"/>
    <x v="13"/>
    <x v="1"/>
    <x v="1"/>
    <n v="1.1599999999999999"/>
    <n v="1090"/>
    <s v="None"/>
    <n v="35.1"/>
    <n v="1.95E-2"/>
    <n v="0.749"/>
    <m/>
    <m/>
    <m/>
    <m/>
    <m/>
    <m/>
    <m/>
    <m/>
    <m/>
    <s v="DEER:Res:HVAC_Eff_AC"/>
    <s v="Annual"/>
    <n v="1"/>
    <m/>
  </r>
  <r>
    <x v="0"/>
    <x v="0"/>
    <s v="D20v1"/>
    <n v="44092.504465601851"/>
    <x v="4"/>
    <x v="1"/>
    <x v="1"/>
    <x v="13"/>
    <x v="2"/>
    <x v="1"/>
    <n v="1.1599999999999999"/>
    <n v="1090"/>
    <s v="None"/>
    <n v="42"/>
    <n v="1.9900000000000001E-2"/>
    <n v="0"/>
    <m/>
    <m/>
    <m/>
    <m/>
    <m/>
    <m/>
    <m/>
    <m/>
    <m/>
    <s v="DEER:Res:HVAC_Eff_AC"/>
    <s v="Annual"/>
    <n v="1"/>
    <m/>
  </r>
  <r>
    <x v="0"/>
    <x v="0"/>
    <s v="D20v1"/>
    <n v="44092.504465601851"/>
    <x v="4"/>
    <x v="1"/>
    <x v="1"/>
    <x v="13"/>
    <x v="3"/>
    <x v="1"/>
    <n v="1.1599999999999999"/>
    <n v="1090"/>
    <s v="None"/>
    <n v="0.65900000000000003"/>
    <n v="0"/>
    <n v="0.72"/>
    <m/>
    <m/>
    <m/>
    <m/>
    <m/>
    <m/>
    <m/>
    <m/>
    <m/>
    <s v="DEER:Res:HVAC_Eff_AC"/>
    <s v="Annual"/>
    <n v="1"/>
    <m/>
  </r>
  <r>
    <x v="0"/>
    <x v="0"/>
    <s v="D20v1"/>
    <n v="44092.504465601851"/>
    <x v="4"/>
    <x v="1"/>
    <x v="1"/>
    <x v="13"/>
    <x v="0"/>
    <x v="1"/>
    <n v="1.1599999999999999"/>
    <n v="1090"/>
    <s v="None"/>
    <n v="35.613399999999999"/>
    <n v="1.9349999999999999E-2"/>
    <n v="0.65549000000000002"/>
    <m/>
    <m/>
    <m/>
    <m/>
    <m/>
    <m/>
    <m/>
    <m/>
    <m/>
    <s v="DEER:Res:HVAC_Eff_AC"/>
    <s v="Annual"/>
    <n v="1"/>
    <m/>
  </r>
  <r>
    <x v="0"/>
    <x v="0"/>
    <s v="D20v1"/>
    <n v="44092.504465601851"/>
    <x v="4"/>
    <x v="1"/>
    <x v="1"/>
    <x v="5"/>
    <x v="1"/>
    <x v="1"/>
    <n v="1"/>
    <n v="999"/>
    <s v="None"/>
    <n v="18.7"/>
    <n v="1.7299999999999999E-2"/>
    <n v="4.4400000000000004"/>
    <m/>
    <m/>
    <m/>
    <m/>
    <m/>
    <m/>
    <m/>
    <m/>
    <m/>
    <s v="DEER:Res:HVAC_Eff_AC"/>
    <s v="Annual"/>
    <n v="1"/>
    <m/>
  </r>
  <r>
    <x v="0"/>
    <x v="0"/>
    <s v="D20v1"/>
    <n v="44092.504465601851"/>
    <x v="4"/>
    <x v="1"/>
    <x v="1"/>
    <x v="5"/>
    <x v="2"/>
    <x v="1"/>
    <n v="1"/>
    <n v="999"/>
    <s v="None"/>
    <n v="90"/>
    <n v="1.9300000000000001E-2"/>
    <n v="0"/>
    <m/>
    <m/>
    <m/>
    <m/>
    <m/>
    <m/>
    <m/>
    <m/>
    <m/>
    <s v="DEER:Res:HVAC_Eff_AC"/>
    <s v="Annual"/>
    <n v="1"/>
    <m/>
  </r>
  <r>
    <x v="0"/>
    <x v="0"/>
    <s v="D20v1"/>
    <n v="44092.504465601851"/>
    <x v="4"/>
    <x v="1"/>
    <x v="1"/>
    <x v="5"/>
    <x v="3"/>
    <x v="1"/>
    <n v="1"/>
    <n v="999"/>
    <s v="None"/>
    <n v="4.0199999999999996"/>
    <n v="0"/>
    <n v="4.22"/>
    <m/>
    <m/>
    <m/>
    <m/>
    <m/>
    <m/>
    <m/>
    <m/>
    <m/>
    <s v="DEER:Res:HVAC_Eff_AC"/>
    <s v="Annual"/>
    <n v="1"/>
    <m/>
  </r>
  <r>
    <x v="0"/>
    <x v="0"/>
    <s v="D20v1"/>
    <n v="44092.504465601851"/>
    <x v="4"/>
    <x v="1"/>
    <x v="1"/>
    <x v="5"/>
    <x v="0"/>
    <x v="1"/>
    <n v="1"/>
    <n v="999"/>
    <s v="None"/>
    <n v="22.316199999999998"/>
    <n v="1.358E-2"/>
    <n v="3.95831"/>
    <m/>
    <m/>
    <m/>
    <m/>
    <m/>
    <m/>
    <m/>
    <m/>
    <m/>
    <s v="DEER:Res:HVAC_Eff_AC"/>
    <s v="Annual"/>
    <n v="1"/>
    <m/>
  </r>
  <r>
    <x v="0"/>
    <x v="0"/>
    <s v="D20v1"/>
    <n v="44092.504465601851"/>
    <x v="4"/>
    <x v="2"/>
    <x v="1"/>
    <x v="12"/>
    <x v="3"/>
    <x v="1"/>
    <n v="3.17"/>
    <n v="2128"/>
    <s v="None"/>
    <n v="5.64"/>
    <n v="0"/>
    <n v="8.6679999999999993"/>
    <m/>
    <m/>
    <m/>
    <m/>
    <m/>
    <m/>
    <m/>
    <m/>
    <m/>
    <s v="DEER:Res:HVAC_Eff_AC"/>
    <s v="Annual"/>
    <n v="1"/>
    <m/>
  </r>
  <r>
    <x v="0"/>
    <x v="0"/>
    <s v="D20v1"/>
    <n v="44092.504465601851"/>
    <x v="4"/>
    <x v="2"/>
    <x v="1"/>
    <x v="12"/>
    <x v="0"/>
    <x v="1"/>
    <n v="3.17"/>
    <n v="2128"/>
    <s v="None"/>
    <n v="133.97"/>
    <n v="0.1"/>
    <n v="8.4600000000000009"/>
    <m/>
    <m/>
    <m/>
    <m/>
    <m/>
    <m/>
    <m/>
    <m/>
    <m/>
    <s v="DEER:Res:HVAC_Eff_AC"/>
    <s v="Annual"/>
    <n v="1"/>
    <m/>
  </r>
  <r>
    <x v="0"/>
    <x v="0"/>
    <s v="D20v1"/>
    <n v="44092.504465601851"/>
    <x v="4"/>
    <x v="2"/>
    <x v="1"/>
    <x v="13"/>
    <x v="1"/>
    <x v="1"/>
    <n v="3.43"/>
    <n v="1886"/>
    <s v="None"/>
    <n v="158.91"/>
    <n v="0.104"/>
    <n v="3.63"/>
    <m/>
    <m/>
    <m/>
    <m/>
    <m/>
    <m/>
    <m/>
    <m/>
    <m/>
    <s v="DEER:Res:HVAC_Eff_AC"/>
    <s v="Annual"/>
    <n v="1"/>
    <m/>
  </r>
  <r>
    <x v="0"/>
    <x v="0"/>
    <s v="D20v1"/>
    <n v="44092.504465601851"/>
    <x v="4"/>
    <x v="2"/>
    <x v="1"/>
    <x v="13"/>
    <x v="2"/>
    <x v="1"/>
    <n v="3.43"/>
    <n v="1886"/>
    <s v="None"/>
    <n v="211.77"/>
    <n v="0.1172"/>
    <n v="0"/>
    <m/>
    <m/>
    <m/>
    <m/>
    <m/>
    <m/>
    <m/>
    <m/>
    <m/>
    <s v="DEER:Res:HVAC_Eff_AC"/>
    <s v="Annual"/>
    <n v="1"/>
    <m/>
  </r>
  <r>
    <x v="0"/>
    <x v="0"/>
    <s v="D20v1"/>
    <n v="44092.504465601851"/>
    <x v="4"/>
    <x v="2"/>
    <x v="1"/>
    <x v="13"/>
    <x v="3"/>
    <x v="1"/>
    <n v="3.43"/>
    <n v="1886"/>
    <s v="None"/>
    <n v="2.2200000000000002"/>
    <n v="0"/>
    <n v="3.4420000000000002"/>
    <m/>
    <m/>
    <m/>
    <m/>
    <m/>
    <m/>
    <m/>
    <m/>
    <m/>
    <s v="DEER:Res:HVAC_Eff_AC"/>
    <s v="Annual"/>
    <n v="1"/>
    <m/>
  </r>
  <r>
    <x v="0"/>
    <x v="0"/>
    <s v="D20v1"/>
    <n v="44092.504465601851"/>
    <x v="4"/>
    <x v="2"/>
    <x v="1"/>
    <x v="13"/>
    <x v="0"/>
    <x v="1"/>
    <n v="3.43"/>
    <n v="1886"/>
    <s v="None"/>
    <n v="162.22"/>
    <n v="0.1"/>
    <n v="3.36"/>
    <m/>
    <m/>
    <m/>
    <m/>
    <m/>
    <m/>
    <m/>
    <m/>
    <m/>
    <s v="DEER:Res:HVAC_Eff_AC"/>
    <s v="Annual"/>
    <n v="1"/>
    <m/>
  </r>
  <r>
    <x v="0"/>
    <x v="0"/>
    <s v="D20v1"/>
    <n v="44092.504465601851"/>
    <x v="4"/>
    <x v="2"/>
    <x v="1"/>
    <x v="5"/>
    <x v="1"/>
    <x v="1"/>
    <n v="3.59"/>
    <n v="2116"/>
    <s v="None"/>
    <n v="17.52"/>
    <n v="3.1300000000000001E-2"/>
    <n v="8.1319999999999997"/>
    <m/>
    <m/>
    <m/>
    <m/>
    <m/>
    <m/>
    <m/>
    <m/>
    <m/>
    <s v="DEER:Res:HVAC_Eff_AC"/>
    <s v="Annual"/>
    <n v="1"/>
    <m/>
  </r>
  <r>
    <x v="0"/>
    <x v="0"/>
    <s v="D20v1"/>
    <n v="44092.504465601851"/>
    <x v="4"/>
    <x v="2"/>
    <x v="1"/>
    <x v="5"/>
    <x v="2"/>
    <x v="1"/>
    <n v="3.59"/>
    <n v="2116"/>
    <s v="None"/>
    <n v="140.94"/>
    <n v="3.27E-2"/>
    <n v="0"/>
    <m/>
    <m/>
    <m/>
    <m/>
    <m/>
    <m/>
    <m/>
    <m/>
    <m/>
    <s v="DEER:Res:HVAC_Eff_AC"/>
    <s v="Annual"/>
    <n v="1"/>
    <m/>
  </r>
  <r>
    <x v="0"/>
    <x v="0"/>
    <s v="D20v1"/>
    <n v="44092.504465601851"/>
    <x v="4"/>
    <x v="2"/>
    <x v="1"/>
    <x v="5"/>
    <x v="3"/>
    <x v="1"/>
    <n v="3.59"/>
    <n v="2116"/>
    <s v="None"/>
    <n v="4.93"/>
    <n v="0"/>
    <n v="7.6920000000000002"/>
    <m/>
    <m/>
    <m/>
    <m/>
    <m/>
    <m/>
    <m/>
    <m/>
    <m/>
    <s v="DEER:Res:HVAC_Eff_AC"/>
    <s v="Annual"/>
    <n v="1"/>
    <m/>
  </r>
  <r>
    <x v="0"/>
    <x v="0"/>
    <s v="D20v1"/>
    <n v="44092.504465601851"/>
    <x v="4"/>
    <x v="2"/>
    <x v="1"/>
    <x v="5"/>
    <x v="0"/>
    <x v="1"/>
    <n v="3.59"/>
    <n v="2116"/>
    <s v="None"/>
    <n v="22.35"/>
    <n v="0.02"/>
    <n v="7.59"/>
    <m/>
    <m/>
    <m/>
    <m/>
    <m/>
    <m/>
    <m/>
    <m/>
    <m/>
    <s v="DEER:Res:HVAC_Eff_AC"/>
    <s v="Annual"/>
    <n v="1"/>
    <m/>
  </r>
  <r>
    <x v="1"/>
    <x v="0"/>
    <s v="D20v1"/>
    <n v="44092.504465601851"/>
    <x v="4"/>
    <x v="0"/>
    <x v="1"/>
    <x v="12"/>
    <x v="1"/>
    <x v="1"/>
    <n v="3.5"/>
    <n v="1240"/>
    <s v="None"/>
    <n v="69.8"/>
    <n v="7.2099999999999997E-2"/>
    <n v="4.22"/>
    <m/>
    <m/>
    <m/>
    <m/>
    <m/>
    <m/>
    <m/>
    <m/>
    <m/>
    <s v="DEER:Res:HVAC_Eff_AC"/>
    <s v="Annual"/>
    <n v="1"/>
    <m/>
  </r>
  <r>
    <x v="1"/>
    <x v="0"/>
    <s v="D20v1"/>
    <n v="44092.504465601851"/>
    <x v="4"/>
    <x v="0"/>
    <x v="1"/>
    <x v="12"/>
    <x v="2"/>
    <x v="1"/>
    <n v="3.5"/>
    <n v="1240"/>
    <s v="None"/>
    <n v="127"/>
    <n v="8.3299999999999999E-2"/>
    <n v="0"/>
    <m/>
    <m/>
    <m/>
    <m/>
    <m/>
    <m/>
    <m/>
    <m/>
    <m/>
    <s v="DEER:Res:HVAC_Eff_AC"/>
    <s v="Annual"/>
    <n v="1"/>
    <m/>
  </r>
  <r>
    <x v="1"/>
    <x v="0"/>
    <s v="D20v1"/>
    <n v="44092.504465601851"/>
    <x v="4"/>
    <x v="0"/>
    <x v="1"/>
    <x v="12"/>
    <x v="3"/>
    <x v="1"/>
    <n v="3.5"/>
    <n v="1240"/>
    <s v="None"/>
    <n v="2.4300000000000002"/>
    <n v="0"/>
    <n v="3.71"/>
    <m/>
    <m/>
    <m/>
    <m/>
    <m/>
    <m/>
    <m/>
    <m/>
    <m/>
    <s v="DEER:Res:HVAC_Eff_AC"/>
    <s v="Annual"/>
    <n v="1"/>
    <m/>
  </r>
  <r>
    <x v="1"/>
    <x v="0"/>
    <s v="D20v1"/>
    <n v="44092.504465601851"/>
    <x v="4"/>
    <x v="0"/>
    <x v="1"/>
    <x v="12"/>
    <x v="0"/>
    <x v="1"/>
    <n v="3.5"/>
    <n v="1240"/>
    <s v="None"/>
    <n v="72.808300000000003"/>
    <n v="6.9419999999999996E-2"/>
    <n v="3.69347"/>
    <m/>
    <m/>
    <m/>
    <m/>
    <m/>
    <m/>
    <m/>
    <m/>
    <m/>
    <s v="DEER:Res:HVAC_Eff_AC"/>
    <s v="Annual"/>
    <n v="1"/>
    <m/>
  </r>
  <r>
    <x v="1"/>
    <x v="0"/>
    <s v="D20v1"/>
    <n v="44092.504465601851"/>
    <x v="4"/>
    <x v="1"/>
    <x v="1"/>
    <x v="12"/>
    <x v="1"/>
    <x v="1"/>
    <n v="1.07"/>
    <n v="1090"/>
    <s v="None"/>
    <n v="15.5"/>
    <n v="9.1199999999999996E-3"/>
    <n v="1.07"/>
    <m/>
    <m/>
    <m/>
    <m/>
    <m/>
    <m/>
    <m/>
    <m/>
    <m/>
    <s v="DEER:Res:HVAC_Eff_AC"/>
    <s v="Annual"/>
    <n v="1"/>
    <m/>
  </r>
  <r>
    <x v="1"/>
    <x v="0"/>
    <s v="D20v1"/>
    <n v="44092.504465601851"/>
    <x v="4"/>
    <x v="1"/>
    <x v="1"/>
    <x v="12"/>
    <x v="2"/>
    <x v="1"/>
    <n v="1.07"/>
    <n v="1090"/>
    <s v="None"/>
    <n v="29.5"/>
    <n v="1.03E-2"/>
    <n v="0"/>
    <m/>
    <m/>
    <m/>
    <m/>
    <m/>
    <m/>
    <m/>
    <m/>
    <m/>
    <s v="DEER:Res:HVAC_Eff_AC"/>
    <s v="Annual"/>
    <n v="1"/>
    <m/>
  </r>
  <r>
    <x v="1"/>
    <x v="0"/>
    <s v="D20v1"/>
    <n v="44092.504465601851"/>
    <x v="4"/>
    <x v="1"/>
    <x v="1"/>
    <x v="12"/>
    <x v="3"/>
    <x v="1"/>
    <n v="1.07"/>
    <n v="1090"/>
    <s v="None"/>
    <n v="0.95699999999999996"/>
    <n v="0"/>
    <n v="1.03"/>
    <m/>
    <m/>
    <m/>
    <m/>
    <m/>
    <m/>
    <m/>
    <m/>
    <m/>
    <s v="DEER:Res:HVAC_Eff_AC"/>
    <s v="Annual"/>
    <n v="1"/>
    <m/>
  </r>
  <r>
    <x v="1"/>
    <x v="0"/>
    <s v="D20v1"/>
    <n v="44092.504465601851"/>
    <x v="4"/>
    <x v="1"/>
    <x v="1"/>
    <x v="12"/>
    <x v="0"/>
    <x v="1"/>
    <n v="1.07"/>
    <n v="1090"/>
    <s v="None"/>
    <n v="17.260100000000001"/>
    <n v="9.2700000000000005E-3"/>
    <n v="0.93547999999999998"/>
    <m/>
    <m/>
    <m/>
    <m/>
    <m/>
    <m/>
    <m/>
    <m/>
    <m/>
    <s v="DEER:Res:HVAC_Eff_AC"/>
    <s v="Annual"/>
    <n v="1"/>
    <m/>
  </r>
  <r>
    <x v="1"/>
    <x v="0"/>
    <s v="D20v1"/>
    <n v="44092.504465601851"/>
    <x v="4"/>
    <x v="1"/>
    <x v="1"/>
    <x v="13"/>
    <x v="1"/>
    <x v="1"/>
    <n v="1.1599999999999999"/>
    <n v="1090"/>
    <s v="None"/>
    <n v="15.1"/>
    <n v="8.43E-3"/>
    <n v="0.32"/>
    <m/>
    <m/>
    <m/>
    <m/>
    <m/>
    <m/>
    <m/>
    <m/>
    <m/>
    <s v="DEER:Res:HVAC_Eff_AC"/>
    <s v="Annual"/>
    <n v="1"/>
    <m/>
  </r>
  <r>
    <x v="1"/>
    <x v="0"/>
    <s v="D20v1"/>
    <n v="44092.504465601851"/>
    <x v="4"/>
    <x v="1"/>
    <x v="1"/>
    <x v="13"/>
    <x v="2"/>
    <x v="1"/>
    <n v="1.1599999999999999"/>
    <n v="1090"/>
    <s v="None"/>
    <n v="18"/>
    <n v="8.2100000000000003E-3"/>
    <n v="0"/>
    <m/>
    <m/>
    <m/>
    <m/>
    <m/>
    <m/>
    <m/>
    <m/>
    <m/>
    <s v="DEER:Res:HVAC_Eff_AC"/>
    <s v="Annual"/>
    <n v="1"/>
    <m/>
  </r>
  <r>
    <x v="1"/>
    <x v="0"/>
    <s v="D20v1"/>
    <n v="44092.504465601851"/>
    <x v="4"/>
    <x v="1"/>
    <x v="1"/>
    <x v="13"/>
    <x v="3"/>
    <x v="1"/>
    <n v="1.1599999999999999"/>
    <n v="1090"/>
    <s v="None"/>
    <n v="0.28000000000000003"/>
    <n v="0"/>
    <n v="0.307"/>
    <m/>
    <m/>
    <m/>
    <m/>
    <m/>
    <m/>
    <m/>
    <m/>
    <m/>
    <s v="DEER:Res:HVAC_Eff_AC"/>
    <s v="Annual"/>
    <n v="1"/>
    <m/>
  </r>
  <r>
    <x v="1"/>
    <x v="0"/>
    <s v="D20v1"/>
    <n v="44092.504465601851"/>
    <x v="4"/>
    <x v="1"/>
    <x v="1"/>
    <x v="13"/>
    <x v="0"/>
    <x v="1"/>
    <n v="1.1599999999999999"/>
    <n v="1090"/>
    <s v="None"/>
    <n v="15.3123"/>
    <n v="8.3199999999999993E-3"/>
    <n v="0.28004000000000001"/>
    <m/>
    <m/>
    <m/>
    <m/>
    <m/>
    <m/>
    <m/>
    <m/>
    <m/>
    <s v="DEER:Res:HVAC_Eff_AC"/>
    <s v="Annual"/>
    <n v="1"/>
    <m/>
  </r>
  <r>
    <x v="1"/>
    <x v="0"/>
    <s v="D20v1"/>
    <n v="44092.504465601851"/>
    <x v="4"/>
    <x v="1"/>
    <x v="1"/>
    <x v="5"/>
    <x v="1"/>
    <x v="1"/>
    <n v="1"/>
    <n v="999"/>
    <s v="None"/>
    <n v="7.95"/>
    <n v="7.2500000000000004E-3"/>
    <n v="1.88"/>
    <m/>
    <m/>
    <m/>
    <m/>
    <m/>
    <m/>
    <m/>
    <m/>
    <m/>
    <s v="DEER:Res:HVAC_Eff_AC"/>
    <s v="Annual"/>
    <n v="1"/>
    <m/>
  </r>
  <r>
    <x v="1"/>
    <x v="0"/>
    <s v="D20v1"/>
    <n v="44092.504465601851"/>
    <x v="4"/>
    <x v="1"/>
    <x v="1"/>
    <x v="5"/>
    <x v="2"/>
    <x v="1"/>
    <n v="1"/>
    <n v="999"/>
    <s v="None"/>
    <n v="38.4"/>
    <n v="8.5000000000000006E-3"/>
    <n v="0"/>
    <m/>
    <m/>
    <m/>
    <m/>
    <m/>
    <m/>
    <m/>
    <m/>
    <m/>
    <s v="DEER:Res:HVAC_Eff_AC"/>
    <s v="Annual"/>
    <n v="1"/>
    <m/>
  </r>
  <r>
    <x v="1"/>
    <x v="0"/>
    <s v="D20v1"/>
    <n v="44092.504465601851"/>
    <x v="4"/>
    <x v="1"/>
    <x v="1"/>
    <x v="5"/>
    <x v="3"/>
    <x v="1"/>
    <n v="1"/>
    <n v="999"/>
    <s v="None"/>
    <n v="1.71"/>
    <n v="0"/>
    <n v="1.79"/>
    <m/>
    <m/>
    <m/>
    <m/>
    <m/>
    <m/>
    <m/>
    <m/>
    <m/>
    <s v="DEER:Res:HVAC_Eff_AC"/>
    <s v="Annual"/>
    <n v="1"/>
    <m/>
  </r>
  <r>
    <x v="1"/>
    <x v="0"/>
    <s v="D20v1"/>
    <n v="44092.504465601851"/>
    <x v="4"/>
    <x v="1"/>
    <x v="1"/>
    <x v="5"/>
    <x v="0"/>
    <x v="1"/>
    <n v="1"/>
    <n v="999"/>
    <s v="None"/>
    <n v="9.5010200000000005"/>
    <n v="5.7299999999999999E-3"/>
    <n v="1.67676"/>
    <m/>
    <m/>
    <m/>
    <m/>
    <m/>
    <m/>
    <m/>
    <m/>
    <m/>
    <s v="DEER:Res:HVAC_Eff_AC"/>
    <s v="Annual"/>
    <n v="1"/>
    <m/>
  </r>
  <r>
    <x v="1"/>
    <x v="0"/>
    <s v="D20v1"/>
    <n v="44092.504465601851"/>
    <x v="4"/>
    <x v="2"/>
    <x v="1"/>
    <x v="12"/>
    <x v="1"/>
    <x v="1"/>
    <n v="3.17"/>
    <n v="2128"/>
    <s v="None"/>
    <n v="56.17"/>
    <n v="4.65E-2"/>
    <n v="3.649"/>
    <m/>
    <m/>
    <m/>
    <m/>
    <m/>
    <m/>
    <m/>
    <m/>
    <m/>
    <s v="DEER:Res:HVAC_Eff_AC"/>
    <s v="Annual"/>
    <n v="1"/>
    <m/>
  </r>
  <r>
    <x v="1"/>
    <x v="0"/>
    <s v="D20v1"/>
    <n v="44092.504465601851"/>
    <x v="4"/>
    <x v="2"/>
    <x v="1"/>
    <x v="12"/>
    <x v="2"/>
    <x v="1"/>
    <n v="3.17"/>
    <n v="2128"/>
    <s v="None"/>
    <n v="110.55"/>
    <n v="5.33E-2"/>
    <n v="0"/>
    <m/>
    <m/>
    <m/>
    <m/>
    <m/>
    <m/>
    <m/>
    <m/>
    <m/>
    <s v="DEER:Res:HVAC_Eff_AC"/>
    <s v="Annual"/>
    <n v="1"/>
    <m/>
  </r>
  <r>
    <x v="1"/>
    <x v="0"/>
    <s v="D20v1"/>
    <n v="44092.504465601851"/>
    <x v="4"/>
    <x v="2"/>
    <x v="1"/>
    <x v="12"/>
    <x v="3"/>
    <x v="1"/>
    <n v="3.17"/>
    <n v="2128"/>
    <s v="None"/>
    <n v="2.29"/>
    <n v="0"/>
    <n v="3.5259999999999998"/>
    <m/>
    <m/>
    <m/>
    <m/>
    <m/>
    <m/>
    <m/>
    <m/>
    <m/>
    <s v="DEER:Res:HVAC_Eff_AC"/>
    <s v="Annual"/>
    <n v="1"/>
    <m/>
  </r>
  <r>
    <x v="1"/>
    <x v="0"/>
    <s v="D20v1"/>
    <n v="44092.504465601851"/>
    <x v="4"/>
    <x v="2"/>
    <x v="1"/>
    <x v="12"/>
    <x v="0"/>
    <x v="1"/>
    <n v="3.17"/>
    <n v="2128"/>
    <s v="None"/>
    <n v="56.99"/>
    <n v="0.05"/>
    <n v="3.44"/>
    <m/>
    <m/>
    <m/>
    <m/>
    <m/>
    <m/>
    <m/>
    <m/>
    <m/>
    <s v="DEER:Res:HVAC_Eff_AC"/>
    <s v="Annual"/>
    <n v="1"/>
    <m/>
  </r>
  <r>
    <x v="1"/>
    <x v="0"/>
    <s v="D20v1"/>
    <n v="44092.504465601851"/>
    <x v="4"/>
    <x v="2"/>
    <x v="1"/>
    <x v="13"/>
    <x v="1"/>
    <x v="1"/>
    <n v="3.43"/>
    <n v="1886"/>
    <s v="None"/>
    <n v="68.98"/>
    <n v="4.5499999999999999E-2"/>
    <n v="1.5229999999999999"/>
    <m/>
    <m/>
    <m/>
    <m/>
    <m/>
    <m/>
    <m/>
    <m/>
    <m/>
    <s v="DEER:Res:HVAC_Eff_AC"/>
    <s v="Annual"/>
    <n v="1"/>
    <m/>
  </r>
  <r>
    <x v="1"/>
    <x v="0"/>
    <s v="D20v1"/>
    <n v="44092.504465601851"/>
    <x v="4"/>
    <x v="2"/>
    <x v="1"/>
    <x v="13"/>
    <x v="2"/>
    <x v="1"/>
    <n v="3.43"/>
    <n v="1886"/>
    <s v="None"/>
    <n v="91.52"/>
    <n v="5.1299999999999998E-2"/>
    <n v="0"/>
    <m/>
    <m/>
    <m/>
    <m/>
    <m/>
    <m/>
    <m/>
    <m/>
    <m/>
    <s v="DEER:Res:HVAC_Eff_AC"/>
    <s v="Annual"/>
    <n v="1"/>
    <m/>
  </r>
  <r>
    <x v="1"/>
    <x v="0"/>
    <s v="D20v1"/>
    <n v="44092.504465601851"/>
    <x v="4"/>
    <x v="2"/>
    <x v="1"/>
    <x v="13"/>
    <x v="3"/>
    <x v="1"/>
    <n v="3.43"/>
    <n v="1886"/>
    <s v="None"/>
    <n v="0.93"/>
    <n v="0"/>
    <n v="1.4450000000000001"/>
    <m/>
    <m/>
    <m/>
    <m/>
    <m/>
    <m/>
    <m/>
    <m/>
    <m/>
    <s v="DEER:Res:HVAC_Eff_AC"/>
    <s v="Annual"/>
    <n v="1"/>
    <m/>
  </r>
  <r>
    <x v="1"/>
    <x v="0"/>
    <s v="D20v1"/>
    <n v="44092.504465601851"/>
    <x v="4"/>
    <x v="2"/>
    <x v="1"/>
    <x v="13"/>
    <x v="0"/>
    <x v="1"/>
    <n v="3.43"/>
    <n v="1886"/>
    <s v="None"/>
    <n v="70.430000000000007"/>
    <n v="0.05"/>
    <n v="1.41"/>
    <m/>
    <m/>
    <m/>
    <m/>
    <m/>
    <m/>
    <m/>
    <m/>
    <m/>
    <s v="DEER:Res:HVAC_Eff_AC"/>
    <s v="Annual"/>
    <n v="1"/>
    <m/>
  </r>
  <r>
    <x v="1"/>
    <x v="0"/>
    <s v="D20v1"/>
    <n v="44092.504465601851"/>
    <x v="4"/>
    <x v="2"/>
    <x v="1"/>
    <x v="5"/>
    <x v="1"/>
    <x v="1"/>
    <n v="3.59"/>
    <n v="2116"/>
    <s v="None"/>
    <n v="7.56"/>
    <n v="1.34E-2"/>
    <n v="3.4060000000000001"/>
    <m/>
    <m/>
    <m/>
    <m/>
    <m/>
    <m/>
    <m/>
    <m/>
    <m/>
    <s v="DEER:Res:HVAC_Eff_AC"/>
    <s v="Annual"/>
    <n v="1"/>
    <m/>
  </r>
  <r>
    <x v="1"/>
    <x v="0"/>
    <s v="D20v1"/>
    <n v="44092.504465601851"/>
    <x v="4"/>
    <x v="2"/>
    <x v="1"/>
    <x v="5"/>
    <x v="2"/>
    <x v="1"/>
    <n v="3.59"/>
    <n v="2116"/>
    <s v="None"/>
    <n v="58.55"/>
    <n v="1.4E-2"/>
    <n v="0"/>
    <m/>
    <m/>
    <m/>
    <m/>
    <m/>
    <m/>
    <m/>
    <m/>
    <m/>
    <s v="DEER:Res:HVAC_Eff_AC"/>
    <s v="Annual"/>
    <n v="1"/>
    <m/>
  </r>
  <r>
    <x v="1"/>
    <x v="0"/>
    <s v="D20v1"/>
    <n v="44092.504465601851"/>
    <x v="4"/>
    <x v="2"/>
    <x v="1"/>
    <x v="5"/>
    <x v="3"/>
    <x v="1"/>
    <n v="3.59"/>
    <n v="2116"/>
    <s v="None"/>
    <n v="2.0699999999999998"/>
    <n v="0"/>
    <n v="3.2269999999999999"/>
    <m/>
    <m/>
    <m/>
    <m/>
    <m/>
    <m/>
    <m/>
    <m/>
    <m/>
    <s v="DEER:Res:HVAC_Eff_AC"/>
    <s v="Annual"/>
    <n v="1"/>
    <m/>
  </r>
  <r>
    <x v="1"/>
    <x v="0"/>
    <s v="D20v1"/>
    <n v="44092.504465601851"/>
    <x v="4"/>
    <x v="2"/>
    <x v="1"/>
    <x v="5"/>
    <x v="0"/>
    <x v="1"/>
    <n v="3.59"/>
    <n v="2116"/>
    <s v="None"/>
    <n v="9.6199999999999992"/>
    <n v="0.01"/>
    <n v="3.17"/>
    <m/>
    <m/>
    <m/>
    <m/>
    <m/>
    <m/>
    <m/>
    <m/>
    <m/>
    <s v="DEER:Res:HVAC_Eff_AC"/>
    <s v="Annual"/>
    <n v="1"/>
    <m/>
  </r>
  <r>
    <x v="0"/>
    <x v="1"/>
    <s v="D20v0"/>
    <n v="44154.447201608797"/>
    <x v="4"/>
    <x v="0"/>
    <x v="1"/>
    <x v="16"/>
    <x v="1"/>
    <x v="1"/>
    <n v="3.5"/>
    <n v="1240"/>
    <s v="None"/>
    <n v="3.76"/>
    <n v="0"/>
    <n v="4.6100000000000003"/>
    <m/>
    <m/>
    <m/>
    <m/>
    <m/>
    <m/>
    <m/>
    <m/>
    <m/>
    <s v="DEER:Res:HVAC_Eff_AC"/>
    <s v="Annual"/>
    <n v="20"/>
    <m/>
  </r>
  <r>
    <x v="0"/>
    <x v="1"/>
    <s v="D20v0"/>
    <n v="44154.447201608797"/>
    <x v="4"/>
    <x v="0"/>
    <x v="1"/>
    <x v="16"/>
    <x v="2"/>
    <x v="1"/>
    <n v="3.5"/>
    <n v="1240"/>
    <s v="None"/>
    <n v="41.6"/>
    <n v="0"/>
    <n v="0"/>
    <m/>
    <m/>
    <m/>
    <m/>
    <m/>
    <m/>
    <m/>
    <m/>
    <m/>
    <s v="DEER:Res:HVAC_Eff_AC"/>
    <s v="Annual"/>
    <n v="20"/>
    <m/>
  </r>
  <r>
    <x v="0"/>
    <x v="1"/>
    <s v="D20v0"/>
    <n v="44154.447201608797"/>
    <x v="4"/>
    <x v="0"/>
    <x v="1"/>
    <x v="16"/>
    <x v="3"/>
    <x v="2"/>
    <n v="54.984999999999999"/>
    <n v="1240"/>
    <s v="None"/>
    <n v="0.16995545000000001"/>
    <n v="0"/>
    <n v="0.26288990000000001"/>
    <m/>
    <m/>
    <m/>
    <m/>
    <m/>
    <m/>
    <m/>
    <m/>
    <m/>
    <s v="DEER:Res:HVAC_Eff_AC"/>
    <s v="Annual"/>
    <n v="20"/>
    <m/>
  </r>
  <r>
    <x v="0"/>
    <x v="1"/>
    <s v="D20v0"/>
    <n v="44154.447201608797"/>
    <x v="4"/>
    <x v="0"/>
    <x v="1"/>
    <x v="16"/>
    <x v="0"/>
    <x v="1"/>
    <n v="3.5"/>
    <n v="1240"/>
    <s v="None"/>
    <n v="3.47"/>
    <n v="0"/>
    <n v="4.12"/>
    <m/>
    <m/>
    <m/>
    <m/>
    <m/>
    <m/>
    <m/>
    <m/>
    <m/>
    <s v="DEER:Res:HVAC_Eff_AC"/>
    <s v="Annual"/>
    <n v="20"/>
    <m/>
  </r>
  <r>
    <x v="0"/>
    <x v="1"/>
    <s v="D20v0"/>
    <n v="44154.447201608797"/>
    <x v="4"/>
    <x v="0"/>
    <x v="1"/>
    <x v="14"/>
    <x v="1"/>
    <x v="1"/>
    <n v="3.5"/>
    <n v="1240"/>
    <s v="None"/>
    <n v="143"/>
    <n v="7.8899999999999998E-2"/>
    <n v="6.07"/>
    <m/>
    <m/>
    <m/>
    <m/>
    <m/>
    <m/>
    <m/>
    <m/>
    <m/>
    <s v="DEER:Res:HVAC_Eff_AC"/>
    <s v="Annual"/>
    <n v="20"/>
    <m/>
  </r>
  <r>
    <x v="0"/>
    <x v="1"/>
    <s v="D20v0"/>
    <n v="44154.447201608797"/>
    <x v="4"/>
    <x v="0"/>
    <x v="1"/>
    <x v="14"/>
    <x v="2"/>
    <x v="1"/>
    <n v="3.5"/>
    <n v="1240"/>
    <s v="None"/>
    <n v="202"/>
    <n v="8.5900000000000004E-2"/>
    <n v="0"/>
    <m/>
    <m/>
    <m/>
    <m/>
    <m/>
    <m/>
    <m/>
    <m/>
    <m/>
    <s v="DEER:Res:HVAC_Eff_AC"/>
    <s v="Annual"/>
    <n v="20"/>
    <m/>
  </r>
  <r>
    <x v="0"/>
    <x v="1"/>
    <s v="D20v0"/>
    <n v="44154.447201608797"/>
    <x v="4"/>
    <x v="0"/>
    <x v="1"/>
    <x v="14"/>
    <x v="3"/>
    <x v="2"/>
    <n v="54.984999999999999"/>
    <n v="1240"/>
    <s v="None"/>
    <n v="0.22278803999999999"/>
    <n v="0"/>
    <n v="0.34436664"/>
    <m/>
    <m/>
    <m/>
    <m/>
    <m/>
    <m/>
    <m/>
    <m/>
    <m/>
    <s v="DEER:Res:HVAC_Eff_AC"/>
    <s v="Annual"/>
    <n v="20"/>
    <m/>
  </r>
  <r>
    <x v="0"/>
    <x v="1"/>
    <s v="D20v0"/>
    <n v="44154.447201608797"/>
    <x v="4"/>
    <x v="0"/>
    <x v="1"/>
    <x v="14"/>
    <x v="0"/>
    <x v="1"/>
    <n v="3.5"/>
    <n v="1240"/>
    <s v="None"/>
    <n v="139"/>
    <n v="7.3599999999999999E-2"/>
    <n v="5.32"/>
    <m/>
    <m/>
    <m/>
    <m/>
    <m/>
    <m/>
    <m/>
    <m/>
    <m/>
    <s v="DEER:Res:HVAC_Eff_AC"/>
    <s v="Annual"/>
    <n v="20"/>
    <m/>
  </r>
  <r>
    <x v="0"/>
    <x v="1"/>
    <s v="D20v0"/>
    <n v="44154.447201608797"/>
    <x v="4"/>
    <x v="0"/>
    <x v="1"/>
    <x v="7"/>
    <x v="1"/>
    <x v="1"/>
    <n v="3.5"/>
    <n v="1240"/>
    <s v="None"/>
    <n v="141"/>
    <n v="3.7499999999999999E-2"/>
    <n v="5.8"/>
    <m/>
    <m/>
    <m/>
    <m/>
    <m/>
    <m/>
    <m/>
    <m/>
    <m/>
    <s v="DEER:Res:HVAC_Eff_AC"/>
    <s v="Annual"/>
    <n v="20"/>
    <m/>
  </r>
  <r>
    <x v="0"/>
    <x v="1"/>
    <s v="D20v0"/>
    <n v="44154.447201608797"/>
    <x v="4"/>
    <x v="0"/>
    <x v="1"/>
    <x v="7"/>
    <x v="2"/>
    <x v="1"/>
    <n v="3.5"/>
    <n v="1240"/>
    <s v="None"/>
    <n v="185"/>
    <n v="4.2999999999999997E-2"/>
    <n v="0"/>
    <m/>
    <m/>
    <m/>
    <m/>
    <m/>
    <m/>
    <m/>
    <m/>
    <m/>
    <s v="DEER:Res:HVAC_Eff_AC"/>
    <s v="Annual"/>
    <n v="20"/>
    <m/>
  </r>
  <r>
    <x v="0"/>
    <x v="1"/>
    <s v="D20v0"/>
    <n v="44154.447201608797"/>
    <x v="4"/>
    <x v="0"/>
    <x v="1"/>
    <x v="7"/>
    <x v="3"/>
    <x v="2"/>
    <n v="54.984999999999999"/>
    <n v="1240"/>
    <s v="None"/>
    <n v="0.2138765"/>
    <n v="0"/>
    <n v="0.33290900000000001"/>
    <m/>
    <m/>
    <m/>
    <m/>
    <m/>
    <m/>
    <m/>
    <m/>
    <m/>
    <s v="DEER:Res:HVAC_Eff_AC"/>
    <s v="Annual"/>
    <n v="20"/>
    <m/>
  </r>
  <r>
    <x v="0"/>
    <x v="1"/>
    <s v="D20v0"/>
    <n v="44154.447201608797"/>
    <x v="4"/>
    <x v="0"/>
    <x v="1"/>
    <x v="7"/>
    <x v="0"/>
    <x v="1"/>
    <n v="3.5"/>
    <n v="1240"/>
    <s v="None"/>
    <n v="88.2"/>
    <n v="2.2599999999999999E-2"/>
    <n v="5.14"/>
    <m/>
    <m/>
    <m/>
    <m/>
    <m/>
    <m/>
    <m/>
    <m/>
    <m/>
    <s v="DEER:Res:HVAC_Eff_AC"/>
    <s v="Annual"/>
    <n v="20"/>
    <m/>
  </r>
  <r>
    <x v="0"/>
    <x v="1"/>
    <s v="D20v0"/>
    <n v="44154.447201608797"/>
    <x v="4"/>
    <x v="0"/>
    <x v="1"/>
    <x v="0"/>
    <x v="1"/>
    <x v="1"/>
    <n v="3.5"/>
    <n v="1240"/>
    <s v="None"/>
    <n v="156"/>
    <n v="6.8199999999999997E-2"/>
    <n v="6.94"/>
    <m/>
    <m/>
    <m/>
    <m/>
    <m/>
    <m/>
    <m/>
    <m/>
    <m/>
    <s v="DEER:Res:HVAC_Eff_AC"/>
    <s v="Annual"/>
    <n v="20"/>
    <m/>
  </r>
  <r>
    <x v="0"/>
    <x v="1"/>
    <s v="D20v0"/>
    <n v="44154.447201608797"/>
    <x v="4"/>
    <x v="0"/>
    <x v="1"/>
    <x v="0"/>
    <x v="2"/>
    <x v="1"/>
    <n v="3.5"/>
    <n v="1240"/>
    <s v="None"/>
    <n v="231"/>
    <n v="7.5499999999999998E-2"/>
    <n v="0"/>
    <m/>
    <m/>
    <m/>
    <m/>
    <m/>
    <m/>
    <m/>
    <m/>
    <m/>
    <s v="DEER:Res:HVAC_Eff_AC"/>
    <s v="Annual"/>
    <n v="20"/>
    <m/>
  </r>
  <r>
    <x v="0"/>
    <x v="1"/>
    <s v="D20v0"/>
    <n v="44154.447201608797"/>
    <x v="4"/>
    <x v="0"/>
    <x v="1"/>
    <x v="0"/>
    <x v="3"/>
    <x v="2"/>
    <n v="54.984999999999999"/>
    <n v="1240"/>
    <s v="None"/>
    <n v="0.25143219999999999"/>
    <n v="0"/>
    <n v="0.38828772"/>
    <m/>
    <m/>
    <m/>
    <m/>
    <m/>
    <m/>
    <m/>
    <m/>
    <m/>
    <s v="DEER:Res:HVAC_Eff_AC"/>
    <s v="Annual"/>
    <n v="20"/>
    <m/>
  </r>
  <r>
    <x v="0"/>
    <x v="1"/>
    <s v="D20v0"/>
    <n v="44154.447201608797"/>
    <x v="4"/>
    <x v="0"/>
    <x v="1"/>
    <x v="0"/>
    <x v="0"/>
    <x v="1"/>
    <n v="3.5"/>
    <n v="1240"/>
    <s v="None"/>
    <n v="127"/>
    <n v="5.2999999999999999E-2"/>
    <n v="6.08"/>
    <m/>
    <m/>
    <m/>
    <m/>
    <m/>
    <m/>
    <m/>
    <m/>
    <m/>
    <s v="DEER:Res:HVAC_Eff_AC"/>
    <s v="Annual"/>
    <n v="20"/>
    <m/>
  </r>
  <r>
    <x v="0"/>
    <x v="1"/>
    <s v="D20v0"/>
    <n v="44154.447201608797"/>
    <x v="4"/>
    <x v="0"/>
    <x v="1"/>
    <x v="1"/>
    <x v="1"/>
    <x v="1"/>
    <n v="3.5"/>
    <n v="1240"/>
    <s v="None"/>
    <n v="78.099999999999994"/>
    <n v="4.58E-2"/>
    <n v="9.02"/>
    <m/>
    <m/>
    <m/>
    <m/>
    <m/>
    <m/>
    <m/>
    <m/>
    <m/>
    <s v="DEER:Res:HVAC_Eff_AC"/>
    <s v="Annual"/>
    <n v="20"/>
    <m/>
  </r>
  <r>
    <x v="0"/>
    <x v="1"/>
    <s v="D20v0"/>
    <n v="44154.447201608797"/>
    <x v="4"/>
    <x v="0"/>
    <x v="1"/>
    <x v="1"/>
    <x v="2"/>
    <x v="1"/>
    <n v="3.5"/>
    <n v="1240"/>
    <s v="None"/>
    <n v="152"/>
    <n v="5.0700000000000002E-2"/>
    <n v="0"/>
    <m/>
    <m/>
    <m/>
    <m/>
    <m/>
    <m/>
    <m/>
    <m/>
    <m/>
    <s v="DEER:Res:HVAC_Eff_AC"/>
    <s v="Annual"/>
    <n v="20"/>
    <m/>
  </r>
  <r>
    <x v="0"/>
    <x v="1"/>
    <s v="D20v0"/>
    <n v="44154.447201608797"/>
    <x v="4"/>
    <x v="0"/>
    <x v="1"/>
    <x v="1"/>
    <x v="3"/>
    <x v="2"/>
    <n v="54.984999999999999"/>
    <n v="1240"/>
    <s v="None"/>
    <n v="0.32781670000000002"/>
    <n v="0"/>
    <n v="0.50859326000000005"/>
    <m/>
    <m/>
    <m/>
    <m/>
    <m/>
    <m/>
    <m/>
    <m/>
    <m/>
    <s v="DEER:Res:HVAC_Eff_AC"/>
    <s v="Annual"/>
    <n v="20"/>
    <m/>
  </r>
  <r>
    <x v="0"/>
    <x v="1"/>
    <s v="D20v0"/>
    <n v="44154.447201608797"/>
    <x v="4"/>
    <x v="0"/>
    <x v="1"/>
    <x v="1"/>
    <x v="0"/>
    <x v="1"/>
    <n v="3.5"/>
    <n v="1240"/>
    <s v="None"/>
    <n v="17.399999999999999"/>
    <n v="6.9300000000000004E-3"/>
    <n v="7.98"/>
    <m/>
    <m/>
    <m/>
    <m/>
    <m/>
    <m/>
    <m/>
    <m/>
    <m/>
    <s v="DEER:Res:HVAC_Eff_AC"/>
    <s v="Annual"/>
    <n v="20"/>
    <m/>
  </r>
  <r>
    <x v="0"/>
    <x v="1"/>
    <s v="D20v0"/>
    <n v="44154.447201608797"/>
    <x v="4"/>
    <x v="0"/>
    <x v="1"/>
    <x v="8"/>
    <x v="1"/>
    <x v="1"/>
    <n v="3.5"/>
    <n v="1240"/>
    <s v="None"/>
    <n v="160"/>
    <n v="7.1599999999999997E-2"/>
    <n v="3.89"/>
    <m/>
    <m/>
    <m/>
    <m/>
    <m/>
    <m/>
    <m/>
    <m/>
    <m/>
    <s v="DEER:Res:HVAC_Eff_AC"/>
    <s v="Annual"/>
    <n v="20"/>
    <m/>
  </r>
  <r>
    <x v="0"/>
    <x v="1"/>
    <s v="D20v0"/>
    <n v="44154.447201608797"/>
    <x v="4"/>
    <x v="0"/>
    <x v="1"/>
    <x v="8"/>
    <x v="2"/>
    <x v="1"/>
    <n v="3.5"/>
    <n v="1240"/>
    <s v="None"/>
    <n v="195"/>
    <n v="8.1299999999999997E-2"/>
    <n v="0"/>
    <m/>
    <m/>
    <m/>
    <m/>
    <m/>
    <m/>
    <m/>
    <m/>
    <m/>
    <s v="DEER:Res:HVAC_Eff_AC"/>
    <s v="Annual"/>
    <n v="20"/>
    <m/>
  </r>
  <r>
    <x v="0"/>
    <x v="1"/>
    <s v="D20v0"/>
    <n v="44154.447201608797"/>
    <x v="4"/>
    <x v="0"/>
    <x v="1"/>
    <x v="8"/>
    <x v="3"/>
    <x v="2"/>
    <n v="54.984999999999999"/>
    <n v="1240"/>
    <s v="None"/>
    <n v="0.14131126999999999"/>
    <n v="0"/>
    <n v="0.21960536"/>
    <m/>
    <m/>
    <m/>
    <m/>
    <m/>
    <m/>
    <m/>
    <m/>
    <m/>
    <s v="DEER:Res:HVAC_Eff_AC"/>
    <s v="Annual"/>
    <n v="20"/>
    <m/>
  </r>
  <r>
    <x v="0"/>
    <x v="1"/>
    <s v="D20v0"/>
    <n v="44154.447201608797"/>
    <x v="4"/>
    <x v="0"/>
    <x v="1"/>
    <x v="8"/>
    <x v="0"/>
    <x v="1"/>
    <n v="3.5"/>
    <n v="1240"/>
    <s v="None"/>
    <n v="25.9"/>
    <n v="1.0700001000000001E-2"/>
    <n v="3.45"/>
    <m/>
    <m/>
    <m/>
    <m/>
    <m/>
    <m/>
    <m/>
    <m/>
    <m/>
    <s v="DEER:Res:HVAC_Eff_AC"/>
    <s v="Annual"/>
    <n v="20"/>
    <m/>
  </r>
  <r>
    <x v="0"/>
    <x v="1"/>
    <s v="D20v0"/>
    <n v="44154.447201608797"/>
    <x v="4"/>
    <x v="0"/>
    <x v="1"/>
    <x v="15"/>
    <x v="1"/>
    <x v="1"/>
    <n v="3.5"/>
    <n v="1240"/>
    <s v="None"/>
    <n v="171"/>
    <n v="3.4799999999999998E-2"/>
    <n v="2.2200000000000002"/>
    <m/>
    <m/>
    <m/>
    <m/>
    <m/>
    <m/>
    <m/>
    <m/>
    <m/>
    <s v="DEER:Res:HVAC_Eff_AC"/>
    <s v="Annual"/>
    <n v="20"/>
    <m/>
  </r>
  <r>
    <x v="0"/>
    <x v="1"/>
    <s v="D20v0"/>
    <n v="44154.447201608797"/>
    <x v="4"/>
    <x v="0"/>
    <x v="1"/>
    <x v="15"/>
    <x v="2"/>
    <x v="1"/>
    <n v="3.5"/>
    <n v="1240"/>
    <s v="None"/>
    <n v="189"/>
    <n v="4.0599999999999997E-2"/>
    <n v="0"/>
    <m/>
    <m/>
    <m/>
    <m/>
    <m/>
    <m/>
    <m/>
    <m/>
    <m/>
    <s v="DEER:Res:HVAC_Eff_AC"/>
    <s v="Annual"/>
    <n v="20"/>
    <m/>
  </r>
  <r>
    <x v="0"/>
    <x v="1"/>
    <s v="D20v0"/>
    <n v="44154.447201608797"/>
    <x v="4"/>
    <x v="0"/>
    <x v="1"/>
    <x v="15"/>
    <x v="3"/>
    <x v="2"/>
    <n v="54.984999999999999"/>
    <n v="1240"/>
    <s v="None"/>
    <n v="8.21133E-2"/>
    <n v="0"/>
    <n v="0.12858053"/>
    <m/>
    <m/>
    <m/>
    <m/>
    <m/>
    <m/>
    <m/>
    <m/>
    <m/>
    <s v="DEER:Res:HVAC_Eff_AC"/>
    <s v="Annual"/>
    <n v="20"/>
    <m/>
  </r>
  <r>
    <x v="0"/>
    <x v="1"/>
    <s v="D20v0"/>
    <n v="44154.447201608797"/>
    <x v="4"/>
    <x v="0"/>
    <x v="1"/>
    <x v="15"/>
    <x v="0"/>
    <x v="1"/>
    <n v="3.5"/>
    <n v="1240"/>
    <s v="None"/>
    <n v="43"/>
    <n v="8.6199999999999992E-3"/>
    <n v="2"/>
    <m/>
    <m/>
    <m/>
    <m/>
    <m/>
    <m/>
    <m/>
    <m/>
    <m/>
    <s v="DEER:Res:HVAC_Eff_AC"/>
    <s v="Annual"/>
    <n v="20"/>
    <m/>
  </r>
  <r>
    <x v="0"/>
    <x v="1"/>
    <s v="D20v0"/>
    <n v="44154.447201608797"/>
    <x v="4"/>
    <x v="0"/>
    <x v="1"/>
    <x v="9"/>
    <x v="1"/>
    <x v="1"/>
    <n v="3.5"/>
    <n v="1240"/>
    <s v="None"/>
    <n v="193"/>
    <n v="6.08E-2"/>
    <n v="3.52"/>
    <m/>
    <m/>
    <m/>
    <m/>
    <m/>
    <m/>
    <m/>
    <m/>
    <m/>
    <s v="DEER:Res:HVAC_Eff_AC"/>
    <s v="Annual"/>
    <n v="20"/>
    <m/>
  </r>
  <r>
    <x v="0"/>
    <x v="1"/>
    <s v="D20v0"/>
    <n v="44154.447201608797"/>
    <x v="4"/>
    <x v="0"/>
    <x v="1"/>
    <x v="9"/>
    <x v="2"/>
    <x v="1"/>
    <n v="3.5"/>
    <n v="1240"/>
    <s v="None"/>
    <n v="225"/>
    <n v="6.9000000000000006E-2"/>
    <n v="0"/>
    <m/>
    <m/>
    <m/>
    <m/>
    <m/>
    <m/>
    <m/>
    <m/>
    <m/>
    <s v="DEER:Res:HVAC_Eff_AC"/>
    <s v="Annual"/>
    <n v="20"/>
    <m/>
  </r>
  <r>
    <x v="0"/>
    <x v="1"/>
    <s v="D20v0"/>
    <n v="44154.447201608797"/>
    <x v="4"/>
    <x v="0"/>
    <x v="1"/>
    <x v="9"/>
    <x v="3"/>
    <x v="2"/>
    <n v="54.984999999999999"/>
    <n v="1240"/>
    <s v="None"/>
    <n v="0.12921705999999999"/>
    <n v="0"/>
    <n v="0.20114577"/>
    <m/>
    <m/>
    <m/>
    <m/>
    <m/>
    <m/>
    <m/>
    <m/>
    <m/>
    <s v="DEER:Res:HVAC_Eff_AC"/>
    <s v="Annual"/>
    <n v="20"/>
    <m/>
  </r>
  <r>
    <x v="0"/>
    <x v="1"/>
    <s v="D20v0"/>
    <n v="44154.447201608797"/>
    <x v="4"/>
    <x v="0"/>
    <x v="1"/>
    <x v="9"/>
    <x v="0"/>
    <x v="1"/>
    <n v="3.5"/>
    <n v="1240"/>
    <s v="None"/>
    <n v="135"/>
    <n v="4.24E-2"/>
    <n v="3.1"/>
    <m/>
    <m/>
    <m/>
    <m/>
    <m/>
    <m/>
    <m/>
    <m/>
    <m/>
    <s v="DEER:Res:HVAC_Eff_AC"/>
    <s v="Annual"/>
    <n v="20"/>
    <m/>
  </r>
  <r>
    <x v="0"/>
    <x v="1"/>
    <s v="D20v0"/>
    <n v="44154.447201608797"/>
    <x v="4"/>
    <x v="0"/>
    <x v="1"/>
    <x v="10"/>
    <x v="1"/>
    <x v="1"/>
    <n v="3.5"/>
    <n v="1240"/>
    <s v="None"/>
    <n v="180"/>
    <n v="0.111"/>
    <n v="4.6399999999999997"/>
    <m/>
    <m/>
    <m/>
    <m/>
    <m/>
    <m/>
    <m/>
    <m/>
    <m/>
    <s v="DEER:Res:HVAC_Eff_AC"/>
    <s v="Annual"/>
    <n v="20"/>
    <m/>
  </r>
  <r>
    <x v="0"/>
    <x v="1"/>
    <s v="D20v0"/>
    <n v="44154.447201608797"/>
    <x v="4"/>
    <x v="0"/>
    <x v="1"/>
    <x v="10"/>
    <x v="2"/>
    <x v="1"/>
    <n v="3.5"/>
    <n v="1240"/>
    <s v="None"/>
    <n v="221"/>
    <n v="0.126"/>
    <n v="0"/>
    <m/>
    <m/>
    <m/>
    <m/>
    <m/>
    <m/>
    <m/>
    <m/>
    <m/>
    <s v="DEER:Res:HVAC_Eff_AC"/>
    <s v="Annual"/>
    <n v="20"/>
    <m/>
  </r>
  <r>
    <x v="0"/>
    <x v="1"/>
    <s v="D20v0"/>
    <n v="44154.447201608797"/>
    <x v="4"/>
    <x v="0"/>
    <x v="1"/>
    <x v="10"/>
    <x v="3"/>
    <x v="2"/>
    <n v="54.984999999999999"/>
    <n v="1240"/>
    <s v="None"/>
    <n v="0.17059198"/>
    <n v="0"/>
    <n v="0.26416296"/>
    <m/>
    <m/>
    <m/>
    <m/>
    <m/>
    <m/>
    <m/>
    <m/>
    <m/>
    <s v="DEER:Res:HVAC_Eff_AC"/>
    <s v="Annual"/>
    <n v="20"/>
    <m/>
  </r>
  <r>
    <x v="0"/>
    <x v="1"/>
    <s v="D20v0"/>
    <n v="44154.447201608797"/>
    <x v="4"/>
    <x v="0"/>
    <x v="1"/>
    <x v="10"/>
    <x v="0"/>
    <x v="1"/>
    <n v="3.5"/>
    <n v="1240"/>
    <s v="None"/>
    <n v="139"/>
    <n v="8.3900000000000002E-2"/>
    <n v="4.08"/>
    <m/>
    <m/>
    <m/>
    <m/>
    <m/>
    <m/>
    <m/>
    <m/>
    <m/>
    <s v="DEER:Res:HVAC_Eff_AC"/>
    <s v="Annual"/>
    <n v="20"/>
    <m/>
  </r>
  <r>
    <x v="0"/>
    <x v="1"/>
    <s v="D20v0"/>
    <n v="44154.447201608797"/>
    <x v="4"/>
    <x v="0"/>
    <x v="1"/>
    <x v="11"/>
    <x v="1"/>
    <x v="1"/>
    <n v="3.5"/>
    <n v="1240"/>
    <s v="None"/>
    <n v="195"/>
    <n v="0.11600000000000001"/>
    <n v="3.88"/>
    <m/>
    <m/>
    <m/>
    <m/>
    <m/>
    <m/>
    <m/>
    <m/>
    <m/>
    <s v="DEER:Res:HVAC_Eff_AC"/>
    <s v="Annual"/>
    <n v="20"/>
    <m/>
  </r>
  <r>
    <x v="0"/>
    <x v="1"/>
    <s v="D20v0"/>
    <n v="44154.447201608797"/>
    <x v="4"/>
    <x v="0"/>
    <x v="1"/>
    <x v="11"/>
    <x v="2"/>
    <x v="1"/>
    <n v="3.5"/>
    <n v="1240"/>
    <s v="None"/>
    <n v="237"/>
    <n v="0.128"/>
    <n v="0"/>
    <m/>
    <m/>
    <m/>
    <m/>
    <m/>
    <m/>
    <m/>
    <m/>
    <m/>
    <s v="DEER:Res:HVAC_Eff_AC"/>
    <s v="Annual"/>
    <n v="20"/>
    <m/>
  </r>
  <r>
    <x v="0"/>
    <x v="1"/>
    <s v="D20v0"/>
    <n v="44154.447201608797"/>
    <x v="4"/>
    <x v="0"/>
    <x v="1"/>
    <x v="11"/>
    <x v="3"/>
    <x v="2"/>
    <n v="54.984999999999999"/>
    <n v="1240"/>
    <s v="None"/>
    <n v="0.14131126999999999"/>
    <n v="0"/>
    <n v="0.21960536"/>
    <m/>
    <m/>
    <m/>
    <m/>
    <m/>
    <m/>
    <m/>
    <m/>
    <m/>
    <s v="DEER:Res:HVAC_Eff_AC"/>
    <s v="Annual"/>
    <n v="20"/>
    <m/>
  </r>
  <r>
    <x v="0"/>
    <x v="1"/>
    <s v="D20v0"/>
    <n v="44154.447201608797"/>
    <x v="4"/>
    <x v="0"/>
    <x v="1"/>
    <x v="11"/>
    <x v="0"/>
    <x v="1"/>
    <n v="3.5"/>
    <n v="1240"/>
    <s v="None"/>
    <n v="196"/>
    <n v="0.115"/>
    <n v="3.39"/>
    <m/>
    <m/>
    <m/>
    <m/>
    <m/>
    <m/>
    <m/>
    <m/>
    <m/>
    <s v="DEER:Res:HVAC_Eff_AC"/>
    <s v="Annual"/>
    <n v="20"/>
    <m/>
  </r>
  <r>
    <x v="0"/>
    <x v="1"/>
    <s v="D20v0"/>
    <n v="44154.447201608797"/>
    <x v="4"/>
    <x v="0"/>
    <x v="1"/>
    <x v="2"/>
    <x v="1"/>
    <x v="1"/>
    <n v="3.5"/>
    <n v="1240"/>
    <s v="None"/>
    <n v="190"/>
    <n v="0.155"/>
    <n v="8.5"/>
    <m/>
    <m/>
    <m/>
    <m/>
    <m/>
    <m/>
    <m/>
    <m/>
    <m/>
    <s v="DEER:Res:HVAC_Eff_AC"/>
    <s v="Annual"/>
    <n v="20"/>
    <m/>
  </r>
  <r>
    <x v="0"/>
    <x v="1"/>
    <s v="D20v0"/>
    <n v="44154.447201608797"/>
    <x v="4"/>
    <x v="0"/>
    <x v="1"/>
    <x v="2"/>
    <x v="2"/>
    <x v="1"/>
    <n v="3.5"/>
    <n v="1240"/>
    <s v="None"/>
    <n v="280"/>
    <n v="0.156"/>
    <n v="0"/>
    <m/>
    <m/>
    <m/>
    <m/>
    <m/>
    <m/>
    <m/>
    <m/>
    <m/>
    <s v="DEER:Res:HVAC_Eff_AC"/>
    <s v="Annual"/>
    <n v="20"/>
    <m/>
  </r>
  <r>
    <x v="0"/>
    <x v="1"/>
    <s v="D20v0"/>
    <n v="44154.447201608797"/>
    <x v="4"/>
    <x v="0"/>
    <x v="1"/>
    <x v="2"/>
    <x v="3"/>
    <x v="2"/>
    <n v="54.984999999999999"/>
    <n v="1240"/>
    <s v="None"/>
    <n v="0.30872055999999998"/>
    <n v="0"/>
    <n v="0.47549330000000001"/>
    <m/>
    <m/>
    <m/>
    <m/>
    <m/>
    <m/>
    <m/>
    <m/>
    <m/>
    <s v="DEER:Res:HVAC_Eff_AC"/>
    <s v="Annual"/>
    <n v="20"/>
    <m/>
  </r>
  <r>
    <x v="0"/>
    <x v="1"/>
    <s v="D20v0"/>
    <n v="44154.447201608797"/>
    <x v="4"/>
    <x v="0"/>
    <x v="1"/>
    <x v="2"/>
    <x v="0"/>
    <x v="1"/>
    <n v="3.5"/>
    <n v="1240"/>
    <s v="None"/>
    <n v="189"/>
    <n v="0.14499999999999999"/>
    <n v="7.44"/>
    <m/>
    <m/>
    <m/>
    <m/>
    <m/>
    <m/>
    <m/>
    <m/>
    <m/>
    <s v="DEER:Res:HVAC_Eff_AC"/>
    <s v="Annual"/>
    <n v="20"/>
    <m/>
  </r>
  <r>
    <x v="0"/>
    <x v="1"/>
    <s v="D20v0"/>
    <n v="44154.447201608797"/>
    <x v="4"/>
    <x v="0"/>
    <x v="1"/>
    <x v="3"/>
    <x v="1"/>
    <x v="1"/>
    <n v="3.5"/>
    <n v="1240"/>
    <s v="None"/>
    <n v="173"/>
    <n v="0.114"/>
    <n v="5.91"/>
    <m/>
    <m/>
    <m/>
    <m/>
    <m/>
    <m/>
    <m/>
    <m/>
    <m/>
    <s v="DEER:Res:HVAC_Eff_AC"/>
    <s v="Annual"/>
    <n v="20"/>
    <m/>
  </r>
  <r>
    <x v="0"/>
    <x v="1"/>
    <s v="D20v0"/>
    <n v="44154.447201608797"/>
    <x v="4"/>
    <x v="0"/>
    <x v="1"/>
    <x v="3"/>
    <x v="2"/>
    <x v="1"/>
    <n v="3.5"/>
    <n v="1240"/>
    <s v="None"/>
    <n v="235"/>
    <n v="0.11899999999999999"/>
    <n v="0"/>
    <m/>
    <m/>
    <m/>
    <m/>
    <m/>
    <m/>
    <m/>
    <m/>
    <m/>
    <s v="DEER:Res:HVAC_Eff_AC"/>
    <s v="Annual"/>
    <n v="20"/>
    <m/>
  </r>
  <r>
    <x v="0"/>
    <x v="1"/>
    <s v="D20v0"/>
    <n v="44154.447201608797"/>
    <x v="4"/>
    <x v="0"/>
    <x v="1"/>
    <x v="3"/>
    <x v="3"/>
    <x v="2"/>
    <n v="54.984999999999999"/>
    <n v="1240"/>
    <s v="None"/>
    <n v="0.21705921"/>
    <n v="0"/>
    <n v="0.33545512"/>
    <m/>
    <m/>
    <m/>
    <m/>
    <m/>
    <m/>
    <m/>
    <m/>
    <m/>
    <s v="DEER:Res:HVAC_Eff_AC"/>
    <s v="Annual"/>
    <n v="20"/>
    <m/>
  </r>
  <r>
    <x v="0"/>
    <x v="1"/>
    <s v="D20v0"/>
    <n v="44154.447201608797"/>
    <x v="4"/>
    <x v="0"/>
    <x v="1"/>
    <x v="3"/>
    <x v="0"/>
    <x v="1"/>
    <n v="3.5"/>
    <n v="1240"/>
    <s v="None"/>
    <n v="176"/>
    <n v="0.111"/>
    <n v="5.17"/>
    <m/>
    <m/>
    <m/>
    <m/>
    <m/>
    <m/>
    <m/>
    <m/>
    <m/>
    <s v="DEER:Res:HVAC_Eff_AC"/>
    <s v="Annual"/>
    <n v="20"/>
    <m/>
  </r>
  <r>
    <x v="0"/>
    <x v="1"/>
    <s v="D20v0"/>
    <n v="44154.447201608797"/>
    <x v="4"/>
    <x v="0"/>
    <x v="1"/>
    <x v="4"/>
    <x v="1"/>
    <x v="1"/>
    <n v="3.5"/>
    <n v="1240"/>
    <s v="None"/>
    <n v="186"/>
    <n v="0.114"/>
    <n v="6.39"/>
    <m/>
    <m/>
    <m/>
    <m/>
    <m/>
    <m/>
    <m/>
    <m/>
    <m/>
    <s v="DEER:Res:HVAC_Eff_AC"/>
    <s v="Annual"/>
    <n v="20"/>
    <m/>
  </r>
  <r>
    <x v="0"/>
    <x v="1"/>
    <s v="D20v0"/>
    <n v="44154.447201608797"/>
    <x v="4"/>
    <x v="0"/>
    <x v="1"/>
    <x v="4"/>
    <x v="2"/>
    <x v="1"/>
    <n v="3.5"/>
    <n v="1240"/>
    <s v="None"/>
    <n v="253"/>
    <n v="0.122"/>
    <n v="0"/>
    <m/>
    <m/>
    <m/>
    <m/>
    <m/>
    <m/>
    <m/>
    <m/>
    <m/>
    <s v="DEER:Res:HVAC_Eff_AC"/>
    <s v="Annual"/>
    <n v="20"/>
    <m/>
  </r>
  <r>
    <x v="0"/>
    <x v="1"/>
    <s v="D20v0"/>
    <n v="44154.447201608797"/>
    <x v="4"/>
    <x v="0"/>
    <x v="1"/>
    <x v="4"/>
    <x v="3"/>
    <x v="2"/>
    <n v="54.984999999999999"/>
    <n v="1240"/>
    <s v="None"/>
    <n v="0.23551878000000001"/>
    <n v="0"/>
    <n v="0.36409930000000001"/>
    <m/>
    <m/>
    <m/>
    <m/>
    <m/>
    <m/>
    <m/>
    <m/>
    <m/>
    <s v="DEER:Res:HVAC_Eff_AC"/>
    <s v="Annual"/>
    <n v="20"/>
    <m/>
  </r>
  <r>
    <x v="0"/>
    <x v="1"/>
    <s v="D20v0"/>
    <n v="44154.447201608797"/>
    <x v="4"/>
    <x v="0"/>
    <x v="1"/>
    <x v="4"/>
    <x v="0"/>
    <x v="1"/>
    <n v="3.5"/>
    <n v="1240"/>
    <s v="None"/>
    <n v="184"/>
    <n v="0.108"/>
    <n v="5.6"/>
    <m/>
    <m/>
    <m/>
    <m/>
    <m/>
    <m/>
    <m/>
    <m/>
    <m/>
    <s v="DEER:Res:HVAC_Eff_AC"/>
    <s v="Annual"/>
    <n v="20"/>
    <m/>
  </r>
  <r>
    <x v="0"/>
    <x v="1"/>
    <s v="D20v1"/>
    <n v="44154.447201608797"/>
    <x v="4"/>
    <x v="0"/>
    <x v="1"/>
    <x v="12"/>
    <x v="1"/>
    <x v="1"/>
    <n v="3.5"/>
    <n v="1240"/>
    <s v="None"/>
    <n v="150"/>
    <n v="0.153"/>
    <n v="9.36"/>
    <m/>
    <m/>
    <m/>
    <m/>
    <m/>
    <m/>
    <m/>
    <m/>
    <m/>
    <s v="DEER:Res:HVAC_Eff_AC"/>
    <s v="Annual"/>
    <n v="1"/>
    <m/>
  </r>
  <r>
    <x v="0"/>
    <x v="1"/>
    <s v="D20v1"/>
    <n v="44154.447201608797"/>
    <x v="4"/>
    <x v="0"/>
    <x v="1"/>
    <x v="12"/>
    <x v="2"/>
    <x v="1"/>
    <n v="3.5"/>
    <n v="1240"/>
    <s v="None"/>
    <n v="278"/>
    <n v="0.17299999999999999"/>
    <n v="0"/>
    <m/>
    <m/>
    <m/>
    <m/>
    <m/>
    <m/>
    <m/>
    <m/>
    <m/>
    <s v="DEER:Res:HVAC_Eff_AC"/>
    <s v="Annual"/>
    <n v="1"/>
    <m/>
  </r>
  <r>
    <x v="0"/>
    <x v="1"/>
    <s v="D20v1"/>
    <n v="44154.447201608797"/>
    <x v="4"/>
    <x v="0"/>
    <x v="1"/>
    <x v="12"/>
    <x v="3"/>
    <x v="2"/>
    <n v="54.984999999999999"/>
    <n v="1240"/>
    <s v="None"/>
    <n v="0.33927435"/>
    <n v="0"/>
    <n v="0.51623165999999998"/>
    <m/>
    <m/>
    <m/>
    <m/>
    <m/>
    <m/>
    <m/>
    <m/>
    <m/>
    <s v="DEER:Res:HVAC_Eff_AC"/>
    <s v="Annual"/>
    <n v="1"/>
    <m/>
  </r>
  <r>
    <x v="0"/>
    <x v="1"/>
    <s v="D20v1"/>
    <n v="44154.447201608797"/>
    <x v="4"/>
    <x v="0"/>
    <x v="1"/>
    <x v="12"/>
    <x v="0"/>
    <x v="1"/>
    <n v="3.5"/>
    <n v="1240"/>
    <s v="None"/>
    <n v="157.07"/>
    <n v="0.14685999999999999"/>
    <n v="8.1855499999999992"/>
    <m/>
    <m/>
    <m/>
    <m/>
    <m/>
    <m/>
    <m/>
    <m/>
    <m/>
    <s v="DEER:Res:HVAC_Eff_AC"/>
    <s v="Annual"/>
    <n v="1"/>
    <m/>
  </r>
  <r>
    <x v="0"/>
    <x v="1"/>
    <s v="D20v0"/>
    <n v="44154.447201608797"/>
    <x v="4"/>
    <x v="0"/>
    <x v="1"/>
    <x v="13"/>
    <x v="1"/>
    <x v="1"/>
    <n v="3.5"/>
    <n v="1240"/>
    <s v="None"/>
    <n v="295"/>
    <n v="0.125"/>
    <n v="2.4500000000000002"/>
    <m/>
    <m/>
    <m/>
    <m/>
    <m/>
    <m/>
    <m/>
    <m/>
    <m/>
    <s v="DEER:Res:HVAC_Eff_AC"/>
    <s v="Annual"/>
    <n v="20"/>
    <m/>
  </r>
  <r>
    <x v="0"/>
    <x v="1"/>
    <s v="D20v0"/>
    <n v="44154.447201608797"/>
    <x v="4"/>
    <x v="0"/>
    <x v="1"/>
    <x v="13"/>
    <x v="2"/>
    <x v="1"/>
    <n v="3.5"/>
    <n v="1240"/>
    <s v="None"/>
    <n v="321"/>
    <n v="0.129"/>
    <n v="0"/>
    <m/>
    <m/>
    <m/>
    <m/>
    <m/>
    <m/>
    <m/>
    <m/>
    <m/>
    <s v="DEER:Res:HVAC_Eff_AC"/>
    <s v="Annual"/>
    <n v="20"/>
    <m/>
  </r>
  <r>
    <x v="0"/>
    <x v="1"/>
    <s v="D20v0"/>
    <n v="44154.447201608797"/>
    <x v="4"/>
    <x v="0"/>
    <x v="1"/>
    <x v="13"/>
    <x v="3"/>
    <x v="2"/>
    <n v="54.984999999999999"/>
    <n v="1240"/>
    <s v="None"/>
    <n v="8.9751750000000005E-2"/>
    <n v="0"/>
    <n v="0.13812858"/>
    <m/>
    <m/>
    <m/>
    <m/>
    <m/>
    <m/>
    <m/>
    <m/>
    <m/>
    <s v="DEER:Res:HVAC_Eff_AC"/>
    <s v="Annual"/>
    <n v="20"/>
    <m/>
  </r>
  <r>
    <x v="0"/>
    <x v="1"/>
    <s v="D20v0"/>
    <n v="44154.447201608797"/>
    <x v="4"/>
    <x v="0"/>
    <x v="1"/>
    <x v="13"/>
    <x v="0"/>
    <x v="1"/>
    <n v="3.5"/>
    <n v="1240"/>
    <s v="None"/>
    <n v="298"/>
    <n v="0.126"/>
    <n v="2.15"/>
    <m/>
    <m/>
    <m/>
    <m/>
    <m/>
    <m/>
    <m/>
    <m/>
    <m/>
    <s v="DEER:Res:HVAC_Eff_AC"/>
    <s v="Annual"/>
    <n v="20"/>
    <m/>
  </r>
  <r>
    <x v="0"/>
    <x v="1"/>
    <s v="D20v0"/>
    <n v="44154.447201608797"/>
    <x v="4"/>
    <x v="0"/>
    <x v="1"/>
    <x v="5"/>
    <x v="1"/>
    <x v="1"/>
    <n v="3.5"/>
    <n v="1240"/>
    <s v="None"/>
    <n v="144"/>
    <n v="5.2999999999999999E-2"/>
    <n v="9.1199999999999992"/>
    <m/>
    <m/>
    <m/>
    <m/>
    <m/>
    <m/>
    <m/>
    <m/>
    <m/>
    <s v="DEER:Res:HVAC_Eff_AC"/>
    <s v="Annual"/>
    <n v="20"/>
    <m/>
  </r>
  <r>
    <x v="0"/>
    <x v="1"/>
    <s v="D20v0"/>
    <n v="44154.447201608797"/>
    <x v="4"/>
    <x v="0"/>
    <x v="1"/>
    <x v="5"/>
    <x v="2"/>
    <x v="1"/>
    <n v="3.5"/>
    <n v="1240"/>
    <s v="None"/>
    <n v="265"/>
    <n v="0.06"/>
    <n v="0"/>
    <m/>
    <m/>
    <m/>
    <m/>
    <m/>
    <m/>
    <m/>
    <m/>
    <m/>
    <s v="DEER:Res:HVAC_Eff_AC"/>
    <s v="Annual"/>
    <n v="20"/>
    <m/>
  </r>
  <r>
    <x v="0"/>
    <x v="1"/>
    <s v="D20v0"/>
    <n v="44154.447201608797"/>
    <x v="4"/>
    <x v="0"/>
    <x v="1"/>
    <x v="5"/>
    <x v="3"/>
    <x v="2"/>
    <n v="54.984999999999999"/>
    <n v="1240"/>
    <s v="None"/>
    <n v="0.33290900000000001"/>
    <n v="0"/>
    <n v="0.50986635999999996"/>
    <m/>
    <m/>
    <m/>
    <m/>
    <m/>
    <m/>
    <m/>
    <m/>
    <m/>
    <s v="DEER:Res:HVAC_Eff_AC"/>
    <s v="Annual"/>
    <n v="20"/>
    <m/>
  </r>
  <r>
    <x v="0"/>
    <x v="1"/>
    <s v="D20v0"/>
    <n v="44154.447201608797"/>
    <x v="4"/>
    <x v="0"/>
    <x v="1"/>
    <x v="5"/>
    <x v="0"/>
    <x v="1"/>
    <n v="3.5"/>
    <n v="1240"/>
    <s v="None"/>
    <n v="159"/>
    <n v="5.3900000000000003E-2"/>
    <n v="7.98"/>
    <m/>
    <m/>
    <m/>
    <m/>
    <m/>
    <m/>
    <m/>
    <m/>
    <m/>
    <s v="DEER:Res:HVAC_Eff_AC"/>
    <s v="Annual"/>
    <n v="20"/>
    <m/>
  </r>
  <r>
    <x v="0"/>
    <x v="1"/>
    <s v="D20v0"/>
    <n v="44154.447201608797"/>
    <x v="4"/>
    <x v="0"/>
    <x v="0"/>
    <x v="16"/>
    <x v="1"/>
    <x v="1"/>
    <n v="3.5"/>
    <n v="1210"/>
    <s v="None"/>
    <n v="9.3000000000000007"/>
    <n v="0"/>
    <n v="11.8"/>
    <m/>
    <m/>
    <m/>
    <m/>
    <m/>
    <m/>
    <m/>
    <m/>
    <m/>
    <s v="DEER:Res:HVAC_Eff_AC"/>
    <s v="Annual"/>
    <n v="20"/>
    <m/>
  </r>
  <r>
    <x v="0"/>
    <x v="1"/>
    <s v="D20v0"/>
    <n v="44154.447201608797"/>
    <x v="4"/>
    <x v="0"/>
    <x v="0"/>
    <x v="16"/>
    <x v="2"/>
    <x v="1"/>
    <n v="3.5"/>
    <n v="1210"/>
    <s v="None"/>
    <n v="105"/>
    <n v="0"/>
    <n v="0"/>
    <m/>
    <m/>
    <m/>
    <m/>
    <m/>
    <m/>
    <m/>
    <m/>
    <m/>
    <s v="DEER:Res:HVAC_Eff_AC"/>
    <s v="Annual"/>
    <n v="20"/>
    <m/>
  </r>
  <r>
    <x v="0"/>
    <x v="1"/>
    <s v="D20v0"/>
    <n v="44154.447201608797"/>
    <x v="4"/>
    <x v="0"/>
    <x v="0"/>
    <x v="16"/>
    <x v="3"/>
    <x v="2"/>
    <n v="54.984999999999999"/>
    <n v="1210"/>
    <s v="None"/>
    <n v="0.42075111999999998"/>
    <n v="0"/>
    <n v="0.67472947000000005"/>
    <m/>
    <m/>
    <m/>
    <m/>
    <m/>
    <m/>
    <m/>
    <m/>
    <m/>
    <s v="DEER:Res:HVAC_Eff_AC"/>
    <s v="Annual"/>
    <n v="20"/>
    <m/>
  </r>
  <r>
    <x v="0"/>
    <x v="1"/>
    <s v="D20v0"/>
    <n v="44154.447201608797"/>
    <x v="4"/>
    <x v="0"/>
    <x v="0"/>
    <x v="16"/>
    <x v="0"/>
    <x v="1"/>
    <n v="3.5"/>
    <n v="1210"/>
    <s v="None"/>
    <n v="8.6300000000000008"/>
    <n v="0"/>
    <n v="10.5"/>
    <m/>
    <m/>
    <m/>
    <m/>
    <m/>
    <m/>
    <m/>
    <m/>
    <m/>
    <s v="DEER:Res:HVAC_Eff_AC"/>
    <s v="Annual"/>
    <n v="20"/>
    <m/>
  </r>
  <r>
    <x v="0"/>
    <x v="1"/>
    <s v="D20v0"/>
    <n v="44154.447201608797"/>
    <x v="4"/>
    <x v="0"/>
    <x v="0"/>
    <x v="14"/>
    <x v="1"/>
    <x v="1"/>
    <n v="3.5"/>
    <n v="1210"/>
    <s v="None"/>
    <n v="36.200000000000003"/>
    <n v="0.104"/>
    <n v="12.1"/>
    <m/>
    <m/>
    <m/>
    <m/>
    <m/>
    <m/>
    <m/>
    <m/>
    <m/>
    <s v="DEER:Res:HVAC_Eff_AC"/>
    <s v="Annual"/>
    <n v="20"/>
    <m/>
  </r>
  <r>
    <x v="0"/>
    <x v="1"/>
    <s v="D20v0"/>
    <n v="44154.447201608797"/>
    <x v="4"/>
    <x v="0"/>
    <x v="0"/>
    <x v="14"/>
    <x v="2"/>
    <x v="1"/>
    <n v="3.5"/>
    <n v="1210"/>
    <s v="None"/>
    <n v="154"/>
    <n v="0.115"/>
    <n v="0"/>
    <m/>
    <m/>
    <m/>
    <m/>
    <m/>
    <m/>
    <m/>
    <m/>
    <m/>
    <s v="DEER:Res:HVAC_Eff_AC"/>
    <s v="Annual"/>
    <n v="20"/>
    <m/>
  </r>
  <r>
    <x v="0"/>
    <x v="1"/>
    <s v="D20v0"/>
    <n v="44154.447201608797"/>
    <x v="4"/>
    <x v="0"/>
    <x v="0"/>
    <x v="14"/>
    <x v="3"/>
    <x v="2"/>
    <n v="54.984999999999999"/>
    <n v="1210"/>
    <s v="None"/>
    <n v="0.42584341999999997"/>
    <n v="0"/>
    <n v="0.6810948"/>
    <m/>
    <m/>
    <m/>
    <m/>
    <m/>
    <m/>
    <m/>
    <m/>
    <m/>
    <s v="DEER:Res:HVAC_Eff_AC"/>
    <s v="Annual"/>
    <n v="20"/>
    <m/>
  </r>
  <r>
    <x v="0"/>
    <x v="1"/>
    <s v="D20v0"/>
    <n v="44154.447201608797"/>
    <x v="4"/>
    <x v="0"/>
    <x v="0"/>
    <x v="14"/>
    <x v="0"/>
    <x v="1"/>
    <n v="3.5"/>
    <n v="1210"/>
    <s v="None"/>
    <n v="47.5"/>
    <n v="9.74E-2"/>
    <n v="10.6"/>
    <m/>
    <m/>
    <m/>
    <m/>
    <m/>
    <m/>
    <m/>
    <m/>
    <m/>
    <s v="DEER:Res:HVAC_Eff_AC"/>
    <s v="Annual"/>
    <n v="20"/>
    <m/>
  </r>
  <r>
    <x v="0"/>
    <x v="1"/>
    <s v="D20v0"/>
    <n v="44154.447201608797"/>
    <x v="4"/>
    <x v="0"/>
    <x v="0"/>
    <x v="7"/>
    <x v="1"/>
    <x v="1"/>
    <n v="3.5"/>
    <n v="1210"/>
    <s v="None"/>
    <n v="23.7"/>
    <n v="6.3100000000000003E-2"/>
    <n v="9.2899999999999991"/>
    <m/>
    <m/>
    <m/>
    <m/>
    <m/>
    <m/>
    <m/>
    <m/>
    <m/>
    <s v="DEER:Res:HVAC_Eff_AC"/>
    <s v="Annual"/>
    <n v="20"/>
    <m/>
  </r>
  <r>
    <x v="0"/>
    <x v="1"/>
    <s v="D20v0"/>
    <n v="44154.447201608797"/>
    <x v="4"/>
    <x v="0"/>
    <x v="0"/>
    <x v="7"/>
    <x v="2"/>
    <x v="1"/>
    <n v="3.5"/>
    <n v="1210"/>
    <s v="None"/>
    <n v="91.7"/>
    <n v="7.4099999999999999E-2"/>
    <n v="0"/>
    <m/>
    <m/>
    <m/>
    <m/>
    <m/>
    <m/>
    <m/>
    <m/>
    <m/>
    <s v="DEER:Res:HVAC_Eff_AC"/>
    <s v="Annual"/>
    <n v="20"/>
    <m/>
  </r>
  <r>
    <x v="0"/>
    <x v="1"/>
    <s v="D20v0"/>
    <n v="44154.447201608797"/>
    <x v="4"/>
    <x v="0"/>
    <x v="0"/>
    <x v="7"/>
    <x v="3"/>
    <x v="2"/>
    <n v="54.984999999999999"/>
    <n v="1210"/>
    <s v="None"/>
    <n v="0.33163589999999998"/>
    <n v="0"/>
    <n v="0.53405475999999996"/>
    <m/>
    <m/>
    <m/>
    <m/>
    <m/>
    <m/>
    <m/>
    <m/>
    <m/>
    <s v="DEER:Res:HVAC_Eff_AC"/>
    <s v="Annual"/>
    <n v="20"/>
    <m/>
  </r>
  <r>
    <x v="0"/>
    <x v="1"/>
    <s v="D20v0"/>
    <n v="44154.447201608797"/>
    <x v="4"/>
    <x v="0"/>
    <x v="0"/>
    <x v="7"/>
    <x v="0"/>
    <x v="1"/>
    <n v="3.5"/>
    <n v="1210"/>
    <s v="None"/>
    <n v="21.2"/>
    <n v="3.8100000000000002E-2"/>
    <n v="8.23"/>
    <m/>
    <m/>
    <m/>
    <m/>
    <m/>
    <m/>
    <m/>
    <m/>
    <m/>
    <s v="DEER:Res:HVAC_Eff_AC"/>
    <s v="Annual"/>
    <n v="20"/>
    <m/>
  </r>
  <r>
    <x v="0"/>
    <x v="1"/>
    <s v="D20v0"/>
    <n v="44154.447201608797"/>
    <x v="4"/>
    <x v="0"/>
    <x v="0"/>
    <x v="0"/>
    <x v="1"/>
    <x v="1"/>
    <n v="3.5"/>
    <n v="1210"/>
    <s v="None"/>
    <n v="58.7"/>
    <n v="0.11600000000000001"/>
    <n v="7.99"/>
    <m/>
    <m/>
    <m/>
    <m/>
    <m/>
    <m/>
    <m/>
    <m/>
    <m/>
    <s v="DEER:Res:HVAC_Eff_AC"/>
    <s v="Annual"/>
    <n v="20"/>
    <m/>
  </r>
  <r>
    <x v="0"/>
    <x v="1"/>
    <s v="D20v0"/>
    <n v="44154.447201608797"/>
    <x v="4"/>
    <x v="0"/>
    <x v="0"/>
    <x v="0"/>
    <x v="2"/>
    <x v="1"/>
    <n v="3.5"/>
    <n v="1210"/>
    <s v="None"/>
    <n v="144"/>
    <n v="0.125"/>
    <n v="0"/>
    <m/>
    <m/>
    <m/>
    <m/>
    <m/>
    <m/>
    <m/>
    <m/>
    <m/>
    <s v="DEER:Res:HVAC_Eff_AC"/>
    <s v="Annual"/>
    <n v="20"/>
    <m/>
  </r>
  <r>
    <x v="0"/>
    <x v="1"/>
    <s v="D20v0"/>
    <n v="44154.447201608797"/>
    <x v="4"/>
    <x v="0"/>
    <x v="0"/>
    <x v="0"/>
    <x v="3"/>
    <x v="2"/>
    <n v="54.984999999999999"/>
    <n v="1210"/>
    <s v="None"/>
    <n v="0.28262254999999997"/>
    <n v="0"/>
    <n v="0.45066835999999999"/>
    <m/>
    <m/>
    <m/>
    <m/>
    <m/>
    <m/>
    <m/>
    <m/>
    <m/>
    <s v="DEER:Res:HVAC_Eff_AC"/>
    <s v="Annual"/>
    <n v="20"/>
    <m/>
  </r>
  <r>
    <x v="0"/>
    <x v="1"/>
    <s v="D20v0"/>
    <n v="44154.447201608797"/>
    <x v="4"/>
    <x v="0"/>
    <x v="0"/>
    <x v="0"/>
    <x v="0"/>
    <x v="1"/>
    <n v="3.5"/>
    <n v="1210"/>
    <s v="None"/>
    <n v="54.2"/>
    <n v="8.9599999999999999E-2"/>
    <n v="7.02"/>
    <m/>
    <m/>
    <m/>
    <m/>
    <m/>
    <m/>
    <m/>
    <m/>
    <m/>
    <s v="DEER:Res:HVAC_Eff_AC"/>
    <s v="Annual"/>
    <n v="20"/>
    <m/>
  </r>
  <r>
    <x v="0"/>
    <x v="1"/>
    <s v="D20v0"/>
    <n v="44154.447201608797"/>
    <x v="4"/>
    <x v="0"/>
    <x v="0"/>
    <x v="1"/>
    <x v="1"/>
    <x v="1"/>
    <n v="3.5"/>
    <n v="1210"/>
    <s v="None"/>
    <n v="20.2"/>
    <n v="4.8399999999999999E-2"/>
    <n v="10.1"/>
    <m/>
    <m/>
    <m/>
    <m/>
    <m/>
    <m/>
    <m/>
    <m/>
    <m/>
    <s v="DEER:Res:HVAC_Eff_AC"/>
    <s v="Annual"/>
    <n v="20"/>
    <m/>
  </r>
  <r>
    <x v="0"/>
    <x v="1"/>
    <s v="D20v0"/>
    <n v="44154.447201608797"/>
    <x v="4"/>
    <x v="0"/>
    <x v="0"/>
    <x v="1"/>
    <x v="2"/>
    <x v="1"/>
    <n v="3.5"/>
    <n v="1210"/>
    <s v="None"/>
    <n v="102"/>
    <n v="5.4800000000000001E-2"/>
    <n v="0"/>
    <m/>
    <m/>
    <m/>
    <m/>
    <m/>
    <m/>
    <m/>
    <m/>
    <m/>
    <s v="DEER:Res:HVAC_Eff_AC"/>
    <s v="Annual"/>
    <n v="20"/>
    <m/>
  </r>
  <r>
    <x v="0"/>
    <x v="1"/>
    <s v="D20v0"/>
    <n v="44154.447201608797"/>
    <x v="4"/>
    <x v="0"/>
    <x v="0"/>
    <x v="1"/>
    <x v="3"/>
    <x v="2"/>
    <n v="54.984999999999999"/>
    <n v="1210"/>
    <s v="None"/>
    <n v="0.35773389999999999"/>
    <n v="0"/>
    <n v="0.57352006"/>
    <m/>
    <m/>
    <m/>
    <m/>
    <m/>
    <m/>
    <m/>
    <m/>
    <m/>
    <s v="DEER:Res:HVAC_Eff_AC"/>
    <s v="Annual"/>
    <n v="20"/>
    <m/>
  </r>
  <r>
    <x v="0"/>
    <x v="1"/>
    <s v="D20v0"/>
    <n v="44154.447201608797"/>
    <x v="4"/>
    <x v="0"/>
    <x v="0"/>
    <x v="1"/>
    <x v="0"/>
    <x v="1"/>
    <n v="3.5"/>
    <n v="1210"/>
    <s v="None"/>
    <n v="9.32"/>
    <n v="7.3499999999999998E-3"/>
    <n v="8.98"/>
    <m/>
    <m/>
    <m/>
    <m/>
    <m/>
    <m/>
    <m/>
    <m/>
    <m/>
    <s v="DEER:Res:HVAC_Eff_AC"/>
    <s v="Annual"/>
    <n v="20"/>
    <m/>
  </r>
  <r>
    <x v="0"/>
    <x v="1"/>
    <s v="D20v0"/>
    <n v="44154.447201608797"/>
    <x v="4"/>
    <x v="0"/>
    <x v="0"/>
    <x v="8"/>
    <x v="1"/>
    <x v="1"/>
    <n v="3.5"/>
    <n v="1210"/>
    <s v="None"/>
    <n v="50.3"/>
    <n v="0.106"/>
    <n v="3.78"/>
    <m/>
    <m/>
    <m/>
    <m/>
    <m/>
    <m/>
    <m/>
    <m/>
    <m/>
    <s v="DEER:Res:HVAC_Eff_AC"/>
    <s v="Annual"/>
    <n v="20"/>
    <m/>
  </r>
  <r>
    <x v="0"/>
    <x v="1"/>
    <s v="D20v0"/>
    <n v="44154.447201608797"/>
    <x v="4"/>
    <x v="0"/>
    <x v="0"/>
    <x v="8"/>
    <x v="2"/>
    <x v="1"/>
    <n v="3.5"/>
    <n v="1210"/>
    <s v="None"/>
    <n v="88.2"/>
    <n v="0.11899999999999999"/>
    <n v="0"/>
    <m/>
    <m/>
    <m/>
    <m/>
    <m/>
    <m/>
    <m/>
    <m/>
    <m/>
    <s v="DEER:Res:HVAC_Eff_AC"/>
    <s v="Annual"/>
    <n v="20"/>
    <m/>
  </r>
  <r>
    <x v="0"/>
    <x v="1"/>
    <s v="D20v0"/>
    <n v="44154.447201608797"/>
    <x v="4"/>
    <x v="0"/>
    <x v="0"/>
    <x v="8"/>
    <x v="3"/>
    <x v="2"/>
    <n v="54.984999999999999"/>
    <n v="1210"/>
    <s v="None"/>
    <n v="0.13430934999999999"/>
    <n v="0"/>
    <n v="0.21578612999999999"/>
    <m/>
    <m/>
    <m/>
    <m/>
    <m/>
    <m/>
    <m/>
    <m/>
    <m/>
    <s v="DEER:Res:HVAC_Eff_AC"/>
    <s v="Annual"/>
    <n v="20"/>
    <m/>
  </r>
  <r>
    <x v="0"/>
    <x v="1"/>
    <s v="D20v0"/>
    <n v="44154.447201608797"/>
    <x v="4"/>
    <x v="0"/>
    <x v="0"/>
    <x v="8"/>
    <x v="0"/>
    <x v="1"/>
    <n v="3.5"/>
    <n v="1210"/>
    <s v="None"/>
    <n v="9.86"/>
    <n v="1.5699999999999999E-2"/>
    <n v="3.38"/>
    <m/>
    <m/>
    <m/>
    <m/>
    <m/>
    <m/>
    <m/>
    <m/>
    <m/>
    <s v="DEER:Res:HVAC_Eff_AC"/>
    <s v="Annual"/>
    <n v="20"/>
    <m/>
  </r>
  <r>
    <x v="0"/>
    <x v="1"/>
    <s v="D20v0"/>
    <n v="44154.447201608797"/>
    <x v="4"/>
    <x v="0"/>
    <x v="0"/>
    <x v="15"/>
    <x v="1"/>
    <x v="1"/>
    <n v="3.5"/>
    <n v="1210"/>
    <s v="None"/>
    <n v="49.2"/>
    <n v="6.7400000000000002E-2"/>
    <n v="2.57"/>
    <m/>
    <m/>
    <m/>
    <m/>
    <m/>
    <m/>
    <m/>
    <m/>
    <m/>
    <s v="DEER:Res:HVAC_Eff_AC"/>
    <s v="Annual"/>
    <n v="20"/>
    <m/>
  </r>
  <r>
    <x v="0"/>
    <x v="1"/>
    <s v="D20v0"/>
    <n v="44154.447201608797"/>
    <x v="4"/>
    <x v="0"/>
    <x v="0"/>
    <x v="15"/>
    <x v="2"/>
    <x v="1"/>
    <n v="3.5"/>
    <n v="1210"/>
    <s v="None"/>
    <n v="75.2"/>
    <n v="7.9699999999999993E-2"/>
    <n v="0"/>
    <m/>
    <m/>
    <m/>
    <m/>
    <m/>
    <m/>
    <m/>
    <m/>
    <m/>
    <s v="DEER:Res:HVAC_Eff_AC"/>
    <s v="Annual"/>
    <n v="20"/>
    <m/>
  </r>
  <r>
    <x v="0"/>
    <x v="1"/>
    <s v="D20v0"/>
    <n v="44154.447201608797"/>
    <x v="4"/>
    <x v="0"/>
    <x v="0"/>
    <x v="15"/>
    <x v="3"/>
    <x v="2"/>
    <n v="54.984999999999999"/>
    <n v="1210"/>
    <s v="None"/>
    <n v="9.2297904E-2"/>
    <n v="0"/>
    <n v="0.14958625"/>
    <m/>
    <m/>
    <m/>
    <m/>
    <m/>
    <m/>
    <m/>
    <m/>
    <m/>
    <s v="DEER:Res:HVAC_Eff_AC"/>
    <s v="Annual"/>
    <n v="20"/>
    <m/>
  </r>
  <r>
    <x v="0"/>
    <x v="1"/>
    <s v="D20v0"/>
    <n v="44154.447201608797"/>
    <x v="4"/>
    <x v="0"/>
    <x v="0"/>
    <x v="15"/>
    <x v="0"/>
    <x v="1"/>
    <n v="3.5"/>
    <n v="1210"/>
    <s v="None"/>
    <n v="13.8"/>
    <n v="1.67E-2"/>
    <n v="2.33"/>
    <m/>
    <m/>
    <m/>
    <m/>
    <m/>
    <m/>
    <m/>
    <m/>
    <m/>
    <s v="DEER:Res:HVAC_Eff_AC"/>
    <s v="Annual"/>
    <n v="20"/>
    <m/>
  </r>
  <r>
    <x v="0"/>
    <x v="1"/>
    <s v="D20v0"/>
    <n v="44154.447201608797"/>
    <x v="4"/>
    <x v="0"/>
    <x v="0"/>
    <x v="9"/>
    <x v="1"/>
    <x v="1"/>
    <n v="3.5"/>
    <n v="1220"/>
    <s v="None"/>
    <n v="72.3"/>
    <n v="8.8800000000000004E-2"/>
    <n v="3.86"/>
    <m/>
    <m/>
    <m/>
    <m/>
    <m/>
    <m/>
    <m/>
    <m/>
    <m/>
    <s v="DEER:Res:HVAC_Eff_AC"/>
    <s v="Annual"/>
    <n v="20"/>
    <m/>
  </r>
  <r>
    <x v="0"/>
    <x v="1"/>
    <s v="D20v0"/>
    <n v="44154.447201608797"/>
    <x v="4"/>
    <x v="0"/>
    <x v="0"/>
    <x v="9"/>
    <x v="2"/>
    <x v="1"/>
    <n v="3.5"/>
    <n v="1220"/>
    <s v="None"/>
    <n v="109"/>
    <n v="9.6199999999999994E-2"/>
    <n v="0"/>
    <m/>
    <m/>
    <m/>
    <m/>
    <m/>
    <m/>
    <m/>
    <m/>
    <m/>
    <s v="DEER:Res:HVAC_Eff_AC"/>
    <s v="Annual"/>
    <n v="20"/>
    <m/>
  </r>
  <r>
    <x v="0"/>
    <x v="1"/>
    <s v="D20v0"/>
    <n v="44154.447201608797"/>
    <x v="4"/>
    <x v="0"/>
    <x v="0"/>
    <x v="9"/>
    <x v="3"/>
    <x v="2"/>
    <n v="54.984999999999999"/>
    <n v="1220"/>
    <s v="None"/>
    <n v="0.13812858"/>
    <n v="0"/>
    <n v="0.22342456999999999"/>
    <m/>
    <m/>
    <m/>
    <m/>
    <m/>
    <m/>
    <m/>
    <m/>
    <m/>
    <s v="DEER:Res:HVAC_Eff_AC"/>
    <s v="Annual"/>
    <n v="20"/>
    <m/>
  </r>
  <r>
    <x v="0"/>
    <x v="1"/>
    <s v="D20v0"/>
    <n v="44154.447201608797"/>
    <x v="4"/>
    <x v="0"/>
    <x v="0"/>
    <x v="9"/>
    <x v="0"/>
    <x v="1"/>
    <n v="3.5"/>
    <n v="1220"/>
    <s v="None"/>
    <n v="53.4"/>
    <n v="6.1499999999999999E-2"/>
    <n v="3.42"/>
    <m/>
    <m/>
    <m/>
    <m/>
    <m/>
    <m/>
    <m/>
    <m/>
    <m/>
    <s v="DEER:Res:HVAC_Eff_AC"/>
    <s v="Annual"/>
    <n v="20"/>
    <m/>
  </r>
  <r>
    <x v="0"/>
    <x v="1"/>
    <s v="D20v0"/>
    <n v="44154.447201608797"/>
    <x v="4"/>
    <x v="0"/>
    <x v="0"/>
    <x v="10"/>
    <x v="1"/>
    <x v="1"/>
    <n v="3.5"/>
    <n v="1220"/>
    <s v="None"/>
    <n v="108"/>
    <n v="0.17599999999999999"/>
    <n v="6.19"/>
    <m/>
    <m/>
    <m/>
    <m/>
    <m/>
    <m/>
    <m/>
    <m/>
    <m/>
    <s v="DEER:Res:HVAC_Eff_AC"/>
    <s v="Annual"/>
    <n v="20"/>
    <m/>
  </r>
  <r>
    <x v="0"/>
    <x v="1"/>
    <s v="D20v0"/>
    <n v="44154.447201608797"/>
    <x v="4"/>
    <x v="0"/>
    <x v="0"/>
    <x v="10"/>
    <x v="2"/>
    <x v="1"/>
    <n v="3.5"/>
    <n v="1220"/>
    <s v="None"/>
    <n v="164"/>
    <n v="0.187"/>
    <n v="0"/>
    <m/>
    <m/>
    <m/>
    <m/>
    <m/>
    <m/>
    <m/>
    <m/>
    <m/>
    <s v="DEER:Res:HVAC_Eff_AC"/>
    <s v="Annual"/>
    <n v="20"/>
    <m/>
  </r>
  <r>
    <x v="0"/>
    <x v="1"/>
    <s v="D20v0"/>
    <n v="44154.447201608797"/>
    <x v="4"/>
    <x v="0"/>
    <x v="0"/>
    <x v="10"/>
    <x v="3"/>
    <x v="2"/>
    <n v="54.984999999999999"/>
    <n v="1220"/>
    <s v="None"/>
    <n v="0.2221515"/>
    <n v="0"/>
    <n v="0.3526416"/>
    <m/>
    <m/>
    <m/>
    <m/>
    <m/>
    <m/>
    <m/>
    <m/>
    <m/>
    <s v="DEER:Res:HVAC_Eff_AC"/>
    <s v="Annual"/>
    <n v="20"/>
    <m/>
  </r>
  <r>
    <x v="0"/>
    <x v="1"/>
    <s v="D20v0"/>
    <n v="44154.447201608797"/>
    <x v="4"/>
    <x v="0"/>
    <x v="0"/>
    <x v="10"/>
    <x v="0"/>
    <x v="1"/>
    <n v="3.5"/>
    <n v="1220"/>
    <s v="None"/>
    <n v="86.1"/>
    <n v="0.13200000000000001"/>
    <n v="5.45"/>
    <m/>
    <m/>
    <m/>
    <m/>
    <m/>
    <m/>
    <m/>
    <m/>
    <m/>
    <s v="DEER:Res:HVAC_Eff_AC"/>
    <s v="Annual"/>
    <n v="20"/>
    <m/>
  </r>
  <r>
    <x v="0"/>
    <x v="1"/>
    <s v="D20v0"/>
    <n v="44154.447201608797"/>
    <x v="4"/>
    <x v="0"/>
    <x v="0"/>
    <x v="11"/>
    <x v="1"/>
    <x v="1"/>
    <n v="3.5"/>
    <n v="1220"/>
    <s v="None"/>
    <n v="102"/>
    <n v="0.14499999999999999"/>
    <n v="5.59"/>
    <m/>
    <m/>
    <m/>
    <m/>
    <m/>
    <m/>
    <m/>
    <m/>
    <m/>
    <s v="DEER:Res:HVAC_Eff_AC"/>
    <s v="Annual"/>
    <n v="20"/>
    <m/>
  </r>
  <r>
    <x v="0"/>
    <x v="1"/>
    <s v="D20v0"/>
    <n v="44154.447201608797"/>
    <x v="4"/>
    <x v="0"/>
    <x v="0"/>
    <x v="11"/>
    <x v="2"/>
    <x v="1"/>
    <n v="3.5"/>
    <n v="1220"/>
    <s v="None"/>
    <n v="159"/>
    <n v="0.153"/>
    <n v="0"/>
    <m/>
    <m/>
    <m/>
    <m/>
    <m/>
    <m/>
    <m/>
    <m/>
    <m/>
    <s v="DEER:Res:HVAC_Eff_AC"/>
    <s v="Annual"/>
    <n v="20"/>
    <m/>
  </r>
  <r>
    <x v="0"/>
    <x v="1"/>
    <s v="D20v0"/>
    <n v="44154.447201608797"/>
    <x v="4"/>
    <x v="0"/>
    <x v="0"/>
    <x v="11"/>
    <x v="3"/>
    <x v="2"/>
    <n v="54.984999999999999"/>
    <n v="1220"/>
    <s v="None"/>
    <n v="0.19796306999999999"/>
    <n v="0"/>
    <n v="0.31699553000000003"/>
    <m/>
    <m/>
    <m/>
    <m/>
    <m/>
    <m/>
    <m/>
    <m/>
    <m/>
    <s v="DEER:Res:HVAC_Eff_AC"/>
    <s v="Annual"/>
    <n v="20"/>
    <m/>
  </r>
  <r>
    <x v="0"/>
    <x v="1"/>
    <s v="D20v0"/>
    <n v="44154.447201608797"/>
    <x v="4"/>
    <x v="0"/>
    <x v="0"/>
    <x v="11"/>
    <x v="0"/>
    <x v="1"/>
    <n v="3.5"/>
    <n v="1220"/>
    <s v="None"/>
    <n v="107"/>
    <n v="0.14299999999999999"/>
    <n v="4.9000000000000004"/>
    <m/>
    <m/>
    <m/>
    <m/>
    <m/>
    <m/>
    <m/>
    <m/>
    <m/>
    <s v="DEER:Res:HVAC_Eff_AC"/>
    <s v="Annual"/>
    <n v="20"/>
    <m/>
  </r>
  <r>
    <x v="0"/>
    <x v="1"/>
    <s v="D20v0"/>
    <n v="44154.447201608797"/>
    <x v="4"/>
    <x v="0"/>
    <x v="0"/>
    <x v="2"/>
    <x v="1"/>
    <x v="1"/>
    <n v="3.5"/>
    <n v="1220"/>
    <s v="None"/>
    <n v="139"/>
    <n v="0.20300000000000001"/>
    <n v="11"/>
    <m/>
    <m/>
    <m/>
    <m/>
    <m/>
    <m/>
    <m/>
    <m/>
    <m/>
    <s v="DEER:Res:HVAC_Eff_AC"/>
    <s v="Annual"/>
    <n v="20"/>
    <m/>
  </r>
  <r>
    <x v="0"/>
    <x v="1"/>
    <s v="D20v0"/>
    <n v="44154.447201608797"/>
    <x v="4"/>
    <x v="0"/>
    <x v="0"/>
    <x v="2"/>
    <x v="2"/>
    <x v="1"/>
    <n v="3.5"/>
    <n v="1220"/>
    <s v="None"/>
    <n v="247"/>
    <n v="0.20200000000000001"/>
    <n v="0"/>
    <m/>
    <m/>
    <m/>
    <m/>
    <m/>
    <m/>
    <m/>
    <m/>
    <m/>
    <s v="DEER:Res:HVAC_Eff_AC"/>
    <s v="Annual"/>
    <n v="20"/>
    <m/>
  </r>
  <r>
    <x v="0"/>
    <x v="1"/>
    <s v="D20v0"/>
    <n v="44154.447201608797"/>
    <x v="4"/>
    <x v="0"/>
    <x v="0"/>
    <x v="2"/>
    <x v="3"/>
    <x v="2"/>
    <n v="54.984999999999999"/>
    <n v="1220"/>
    <s v="None"/>
    <n v="0.38892427000000002"/>
    <n v="0"/>
    <n v="0.62062379999999995"/>
    <m/>
    <m/>
    <m/>
    <m/>
    <m/>
    <m/>
    <m/>
    <m/>
    <m/>
    <s v="DEER:Res:HVAC_Eff_AC"/>
    <s v="Annual"/>
    <n v="20"/>
    <m/>
  </r>
  <r>
    <x v="0"/>
    <x v="1"/>
    <s v="D20v0"/>
    <n v="44154.447201608797"/>
    <x v="4"/>
    <x v="0"/>
    <x v="0"/>
    <x v="2"/>
    <x v="0"/>
    <x v="1"/>
    <n v="3.5"/>
    <n v="1220"/>
    <s v="None"/>
    <n v="143"/>
    <n v="0.19"/>
    <n v="9.6300000000000008"/>
    <m/>
    <m/>
    <m/>
    <m/>
    <m/>
    <m/>
    <m/>
    <m/>
    <m/>
    <s v="DEER:Res:HVAC_Eff_AC"/>
    <s v="Annual"/>
    <n v="20"/>
    <m/>
  </r>
  <r>
    <x v="0"/>
    <x v="1"/>
    <s v="D20v0"/>
    <n v="44154.447201608797"/>
    <x v="4"/>
    <x v="0"/>
    <x v="0"/>
    <x v="3"/>
    <x v="1"/>
    <x v="1"/>
    <n v="3.5"/>
    <n v="1210"/>
    <s v="None"/>
    <n v="85.2"/>
    <n v="0.157"/>
    <n v="11.1"/>
    <m/>
    <m/>
    <m/>
    <m/>
    <m/>
    <m/>
    <m/>
    <m/>
    <m/>
    <s v="DEER:Res:HVAC_Eff_AC"/>
    <s v="Annual"/>
    <n v="20"/>
    <m/>
  </r>
  <r>
    <x v="0"/>
    <x v="1"/>
    <s v="D20v0"/>
    <n v="44154.447201608797"/>
    <x v="4"/>
    <x v="0"/>
    <x v="0"/>
    <x v="3"/>
    <x v="2"/>
    <x v="1"/>
    <n v="3.5"/>
    <n v="1210"/>
    <s v="None"/>
    <n v="188"/>
    <n v="0.16300000000000001"/>
    <n v="0"/>
    <m/>
    <m/>
    <m/>
    <m/>
    <m/>
    <m/>
    <m/>
    <m/>
    <m/>
    <s v="DEER:Res:HVAC_Eff_AC"/>
    <s v="Annual"/>
    <n v="20"/>
    <m/>
  </r>
  <r>
    <x v="0"/>
    <x v="1"/>
    <s v="D20v0"/>
    <n v="44154.447201608797"/>
    <x v="4"/>
    <x v="0"/>
    <x v="0"/>
    <x v="3"/>
    <x v="3"/>
    <x v="2"/>
    <n v="54.984999999999999"/>
    <n v="1210"/>
    <s v="None"/>
    <n v="0.39401656000000002"/>
    <n v="0"/>
    <n v="0.63017184000000004"/>
    <m/>
    <m/>
    <m/>
    <m/>
    <m/>
    <m/>
    <m/>
    <m/>
    <m/>
    <s v="DEER:Res:HVAC_Eff_AC"/>
    <s v="Annual"/>
    <n v="20"/>
    <m/>
  </r>
  <r>
    <x v="0"/>
    <x v="1"/>
    <s v="D20v0"/>
    <n v="44154.447201608797"/>
    <x v="4"/>
    <x v="0"/>
    <x v="0"/>
    <x v="3"/>
    <x v="0"/>
    <x v="1"/>
    <n v="3.5"/>
    <n v="1210"/>
    <s v="None"/>
    <n v="95.5"/>
    <n v="0.153"/>
    <n v="9.74"/>
    <m/>
    <m/>
    <m/>
    <m/>
    <m/>
    <m/>
    <m/>
    <m/>
    <m/>
    <s v="DEER:Res:HVAC_Eff_AC"/>
    <s v="Annual"/>
    <n v="20"/>
    <m/>
  </r>
  <r>
    <x v="0"/>
    <x v="1"/>
    <s v="D20v0"/>
    <n v="44154.447201608797"/>
    <x v="4"/>
    <x v="0"/>
    <x v="0"/>
    <x v="4"/>
    <x v="1"/>
    <x v="1"/>
    <n v="3.5"/>
    <n v="1210"/>
    <s v="None"/>
    <n v="149"/>
    <n v="0.155"/>
    <n v="8.69"/>
    <m/>
    <m/>
    <m/>
    <m/>
    <m/>
    <m/>
    <m/>
    <m/>
    <m/>
    <s v="DEER:Res:HVAC_Eff_AC"/>
    <s v="Annual"/>
    <n v="20"/>
    <m/>
  </r>
  <r>
    <x v="0"/>
    <x v="1"/>
    <s v="D20v0"/>
    <n v="44154.447201608797"/>
    <x v="4"/>
    <x v="0"/>
    <x v="0"/>
    <x v="4"/>
    <x v="2"/>
    <x v="1"/>
    <n v="3.5"/>
    <n v="1210"/>
    <s v="None"/>
    <n v="238"/>
    <n v="0.16800000000000001"/>
    <n v="0"/>
    <m/>
    <m/>
    <m/>
    <m/>
    <m/>
    <m/>
    <m/>
    <m/>
    <m/>
    <s v="DEER:Res:HVAC_Eff_AC"/>
    <s v="Annual"/>
    <n v="20"/>
    <m/>
  </r>
  <r>
    <x v="0"/>
    <x v="1"/>
    <s v="D20v0"/>
    <n v="44154.447201608797"/>
    <x v="4"/>
    <x v="0"/>
    <x v="0"/>
    <x v="4"/>
    <x v="3"/>
    <x v="2"/>
    <n v="54.984999999999999"/>
    <n v="1210"/>
    <s v="None"/>
    <n v="0.3093571"/>
    <n v="0"/>
    <n v="0.49649905999999999"/>
    <m/>
    <m/>
    <m/>
    <m/>
    <m/>
    <m/>
    <m/>
    <m/>
    <m/>
    <s v="DEER:Res:HVAC_Eff_AC"/>
    <s v="Annual"/>
    <n v="20"/>
    <m/>
  </r>
  <r>
    <x v="0"/>
    <x v="1"/>
    <s v="D20v0"/>
    <n v="44154.447201608797"/>
    <x v="4"/>
    <x v="0"/>
    <x v="0"/>
    <x v="4"/>
    <x v="0"/>
    <x v="1"/>
    <n v="3.5"/>
    <n v="1210"/>
    <s v="None"/>
    <n v="151"/>
    <n v="0.14799999999999999"/>
    <n v="7.62"/>
    <m/>
    <m/>
    <m/>
    <m/>
    <m/>
    <m/>
    <m/>
    <m/>
    <m/>
    <s v="DEER:Res:HVAC_Eff_AC"/>
    <s v="Annual"/>
    <n v="20"/>
    <m/>
  </r>
  <r>
    <x v="0"/>
    <x v="1"/>
    <s v="D20v0"/>
    <n v="44154.447201608797"/>
    <x v="4"/>
    <x v="0"/>
    <x v="0"/>
    <x v="12"/>
    <x v="1"/>
    <x v="1"/>
    <n v="3.5"/>
    <n v="1230"/>
    <s v="None"/>
    <n v="178"/>
    <n v="0.17499999999999999"/>
    <n v="13.6"/>
    <m/>
    <m/>
    <m/>
    <m/>
    <m/>
    <m/>
    <m/>
    <m/>
    <m/>
    <s v="DEER:Res:HVAC_Eff_AC"/>
    <s v="Annual"/>
    <n v="20"/>
    <m/>
  </r>
  <r>
    <x v="0"/>
    <x v="1"/>
    <s v="D20v0"/>
    <n v="44154.447201608797"/>
    <x v="4"/>
    <x v="0"/>
    <x v="0"/>
    <x v="12"/>
    <x v="2"/>
    <x v="1"/>
    <n v="3.5"/>
    <n v="1230"/>
    <s v="None"/>
    <n v="334"/>
    <n v="0.184"/>
    <n v="0"/>
    <m/>
    <m/>
    <m/>
    <m/>
    <m/>
    <m/>
    <m/>
    <m/>
    <m/>
    <s v="DEER:Res:HVAC_Eff_AC"/>
    <s v="Annual"/>
    <n v="20"/>
    <m/>
  </r>
  <r>
    <x v="0"/>
    <x v="1"/>
    <s v="D20v0"/>
    <n v="44154.447201608797"/>
    <x v="4"/>
    <x v="0"/>
    <x v="0"/>
    <x v="12"/>
    <x v="3"/>
    <x v="2"/>
    <n v="54.984999999999999"/>
    <n v="1230"/>
    <s v="None"/>
    <n v="0.47231063000000001"/>
    <n v="0"/>
    <n v="0.75111395000000003"/>
    <m/>
    <m/>
    <m/>
    <m/>
    <m/>
    <m/>
    <m/>
    <m/>
    <m/>
    <s v="DEER:Res:HVAC_Eff_AC"/>
    <s v="Annual"/>
    <n v="20"/>
    <m/>
  </r>
  <r>
    <x v="0"/>
    <x v="1"/>
    <s v="D20v0"/>
    <n v="44154.447201608797"/>
    <x v="4"/>
    <x v="0"/>
    <x v="0"/>
    <x v="12"/>
    <x v="0"/>
    <x v="1"/>
    <n v="3.5"/>
    <n v="1230"/>
    <s v="None"/>
    <n v="149"/>
    <n v="0.13100000000000001"/>
    <n v="11.9"/>
    <m/>
    <m/>
    <m/>
    <m/>
    <m/>
    <m/>
    <m/>
    <m/>
    <m/>
    <s v="DEER:Res:HVAC_Eff_AC"/>
    <s v="Annual"/>
    <n v="20"/>
    <m/>
  </r>
  <r>
    <x v="0"/>
    <x v="1"/>
    <s v="D20v0"/>
    <n v="44154.447201608797"/>
    <x v="4"/>
    <x v="0"/>
    <x v="0"/>
    <x v="13"/>
    <x v="1"/>
    <x v="1"/>
    <n v="3.5"/>
    <n v="1230"/>
    <s v="None"/>
    <n v="234"/>
    <n v="0.17"/>
    <n v="4.28"/>
    <m/>
    <m/>
    <m/>
    <m/>
    <m/>
    <m/>
    <m/>
    <m/>
    <m/>
    <s v="DEER:Res:HVAC_Eff_AC"/>
    <s v="Annual"/>
    <n v="20"/>
    <m/>
  </r>
  <r>
    <x v="0"/>
    <x v="1"/>
    <s v="D20v0"/>
    <n v="44154.447201608797"/>
    <x v="4"/>
    <x v="0"/>
    <x v="0"/>
    <x v="13"/>
    <x v="2"/>
    <x v="1"/>
    <n v="3.5"/>
    <n v="1230"/>
    <s v="None"/>
    <n v="273"/>
    <n v="0.17699999999999999"/>
    <n v="0"/>
    <m/>
    <m/>
    <m/>
    <m/>
    <m/>
    <m/>
    <m/>
    <m/>
    <m/>
    <s v="DEER:Res:HVAC_Eff_AC"/>
    <s v="Annual"/>
    <n v="20"/>
    <m/>
  </r>
  <r>
    <x v="0"/>
    <x v="1"/>
    <s v="D20v0"/>
    <n v="44154.447201608797"/>
    <x v="4"/>
    <x v="0"/>
    <x v="0"/>
    <x v="13"/>
    <x v="3"/>
    <x v="2"/>
    <n v="54.984999999999999"/>
    <n v="1230"/>
    <s v="None"/>
    <n v="0.15276893999999999"/>
    <n v="0"/>
    <n v="0.24061108"/>
    <m/>
    <m/>
    <m/>
    <m/>
    <m/>
    <m/>
    <m/>
    <m/>
    <m/>
    <s v="DEER:Res:HVAC_Eff_AC"/>
    <s v="Annual"/>
    <n v="20"/>
    <m/>
  </r>
  <r>
    <x v="0"/>
    <x v="1"/>
    <s v="D20v0"/>
    <n v="44154.447201608797"/>
    <x v="4"/>
    <x v="0"/>
    <x v="0"/>
    <x v="13"/>
    <x v="0"/>
    <x v="1"/>
    <n v="3.5"/>
    <n v="1230"/>
    <s v="None"/>
    <n v="239"/>
    <n v="0.17100000000000001"/>
    <n v="3.75"/>
    <m/>
    <m/>
    <m/>
    <m/>
    <m/>
    <m/>
    <m/>
    <m/>
    <m/>
    <s v="DEER:Res:HVAC_Eff_AC"/>
    <s v="Annual"/>
    <n v="20"/>
    <m/>
  </r>
  <r>
    <x v="0"/>
    <x v="1"/>
    <s v="D20v0"/>
    <n v="44154.447201608797"/>
    <x v="4"/>
    <x v="0"/>
    <x v="0"/>
    <x v="5"/>
    <x v="1"/>
    <x v="1"/>
    <n v="3.5"/>
    <n v="1240"/>
    <s v="None"/>
    <n v="66.8"/>
    <n v="7.9699999999999993E-2"/>
    <n v="27.9"/>
    <m/>
    <m/>
    <m/>
    <m/>
    <m/>
    <m/>
    <m/>
    <m/>
    <m/>
    <s v="DEER:Res:HVAC_Eff_AC"/>
    <s v="Annual"/>
    <n v="20"/>
    <m/>
  </r>
  <r>
    <x v="0"/>
    <x v="1"/>
    <s v="D20v0"/>
    <n v="44154.447201608797"/>
    <x v="4"/>
    <x v="0"/>
    <x v="0"/>
    <x v="5"/>
    <x v="2"/>
    <x v="1"/>
    <n v="3.5"/>
    <n v="1240"/>
    <s v="None"/>
    <n v="413"/>
    <n v="8.77E-2"/>
    <n v="0"/>
    <m/>
    <m/>
    <m/>
    <m/>
    <m/>
    <m/>
    <m/>
    <m/>
    <m/>
    <s v="DEER:Res:HVAC_Eff_AC"/>
    <s v="Annual"/>
    <n v="20"/>
    <m/>
  </r>
  <r>
    <x v="0"/>
    <x v="1"/>
    <s v="D20v0"/>
    <n v="44154.447201608797"/>
    <x v="4"/>
    <x v="0"/>
    <x v="0"/>
    <x v="5"/>
    <x v="3"/>
    <x v="2"/>
    <n v="54.984999999999999"/>
    <n v="1240"/>
    <s v="None"/>
    <n v="0.96117127000000002"/>
    <n v="0"/>
    <n v="1.5213239000000001"/>
    <m/>
    <m/>
    <m/>
    <m/>
    <m/>
    <m/>
    <m/>
    <m/>
    <m/>
    <s v="DEER:Res:HVAC_Eff_AC"/>
    <s v="Annual"/>
    <n v="20"/>
    <m/>
  </r>
  <r>
    <x v="0"/>
    <x v="1"/>
    <s v="D20v0"/>
    <n v="44154.447201608797"/>
    <x v="4"/>
    <x v="0"/>
    <x v="0"/>
    <x v="5"/>
    <x v="0"/>
    <x v="1"/>
    <n v="3.5"/>
    <n v="1240"/>
    <s v="None"/>
    <n v="110"/>
    <n v="8.0699999999999994E-2"/>
    <n v="24.4"/>
    <m/>
    <m/>
    <m/>
    <m/>
    <m/>
    <m/>
    <m/>
    <m/>
    <m/>
    <s v="DEER:Res:HVAC_Eff_AC"/>
    <s v="Annual"/>
    <n v="20"/>
    <m/>
  </r>
  <r>
    <x v="0"/>
    <x v="1"/>
    <s v="D20v0"/>
    <n v="44154.447201608797"/>
    <x v="4"/>
    <x v="1"/>
    <x v="1"/>
    <x v="16"/>
    <x v="1"/>
    <x v="1"/>
    <n v="1"/>
    <n v="999"/>
    <s v="None"/>
    <n v="2.91"/>
    <n v="0"/>
    <n v="2.37"/>
    <m/>
    <m/>
    <m/>
    <m/>
    <m/>
    <m/>
    <m/>
    <m/>
    <m/>
    <s v="DEER:Res:HVAC_Eff_AC"/>
    <s v="Annual"/>
    <n v="20"/>
    <m/>
  </r>
  <r>
    <x v="0"/>
    <x v="1"/>
    <s v="D20v0"/>
    <n v="44154.447201608797"/>
    <x v="4"/>
    <x v="1"/>
    <x v="1"/>
    <x v="16"/>
    <x v="2"/>
    <x v="1"/>
    <n v="1"/>
    <n v="999"/>
    <s v="None"/>
    <n v="26.6"/>
    <n v="0"/>
    <n v="0"/>
    <m/>
    <m/>
    <m/>
    <m/>
    <m/>
    <m/>
    <m/>
    <m/>
    <m/>
    <s v="DEER:Res:HVAC_Eff_AC"/>
    <s v="Annual"/>
    <n v="20"/>
    <m/>
  </r>
  <r>
    <x v="0"/>
    <x v="1"/>
    <s v="D20v0"/>
    <n v="44154.447201608797"/>
    <x v="4"/>
    <x v="1"/>
    <x v="1"/>
    <x v="16"/>
    <x v="3"/>
    <x v="2"/>
    <n v="18.68"/>
    <n v="999"/>
    <s v="None"/>
    <n v="0.11723769000000001"/>
    <n v="0"/>
    <n v="0.11134903"/>
    <m/>
    <m/>
    <m/>
    <m/>
    <m/>
    <m/>
    <m/>
    <m/>
    <m/>
    <s v="DEER:Res:HVAC_Eff_AC"/>
    <s v="Annual"/>
    <n v="20"/>
    <m/>
  </r>
  <r>
    <x v="0"/>
    <x v="1"/>
    <s v="D20v0"/>
    <n v="44154.447201608797"/>
    <x v="4"/>
    <x v="1"/>
    <x v="1"/>
    <x v="16"/>
    <x v="0"/>
    <x v="1"/>
    <n v="1"/>
    <n v="999"/>
    <s v="None"/>
    <n v="2.3199999999999998"/>
    <n v="0"/>
    <n v="2.08"/>
    <m/>
    <m/>
    <m/>
    <m/>
    <m/>
    <m/>
    <m/>
    <m/>
    <m/>
    <s v="DEER:Res:HVAC_Eff_AC"/>
    <s v="Annual"/>
    <n v="20"/>
    <m/>
  </r>
  <r>
    <x v="0"/>
    <x v="1"/>
    <s v="D20v0"/>
    <n v="44154.447201608797"/>
    <x v="4"/>
    <x v="1"/>
    <x v="1"/>
    <x v="14"/>
    <x v="1"/>
    <x v="1"/>
    <n v="1"/>
    <n v="1070"/>
    <s v="None"/>
    <n v="6.37"/>
    <n v="1.34E-2"/>
    <n v="1.51"/>
    <m/>
    <m/>
    <m/>
    <m/>
    <m/>
    <m/>
    <m/>
    <m/>
    <m/>
    <s v="DEER:Res:HVAC_Eff_AC"/>
    <s v="Annual"/>
    <n v="20"/>
    <m/>
  </r>
  <r>
    <x v="0"/>
    <x v="1"/>
    <s v="D20v0"/>
    <n v="44154.447201608797"/>
    <x v="4"/>
    <x v="1"/>
    <x v="1"/>
    <x v="14"/>
    <x v="2"/>
    <x v="1"/>
    <n v="1"/>
    <n v="1070"/>
    <s v="None"/>
    <n v="21.8"/>
    <n v="1.41E-2"/>
    <n v="0"/>
    <m/>
    <m/>
    <m/>
    <m/>
    <m/>
    <m/>
    <m/>
    <m/>
    <m/>
    <s v="DEER:Res:HVAC_Eff_AC"/>
    <s v="Annual"/>
    <n v="20"/>
    <m/>
  </r>
  <r>
    <x v="0"/>
    <x v="1"/>
    <s v="D20v0"/>
    <n v="44154.447201608797"/>
    <x v="4"/>
    <x v="1"/>
    <x v="1"/>
    <x v="14"/>
    <x v="3"/>
    <x v="2"/>
    <n v="18.68"/>
    <n v="1070"/>
    <s v="None"/>
    <n v="7.6017130000000002E-2"/>
    <n v="0"/>
    <n v="7.3875800000000005E-2"/>
    <m/>
    <m/>
    <m/>
    <m/>
    <m/>
    <m/>
    <m/>
    <m/>
    <m/>
    <s v="DEER:Res:HVAC_Eff_AC"/>
    <s v="Annual"/>
    <n v="20"/>
    <m/>
  </r>
  <r>
    <x v="0"/>
    <x v="1"/>
    <s v="D20v0"/>
    <n v="44154.447201608797"/>
    <x v="4"/>
    <x v="1"/>
    <x v="1"/>
    <x v="14"/>
    <x v="0"/>
    <x v="1"/>
    <n v="1"/>
    <n v="1070"/>
    <s v="None"/>
    <n v="4.28"/>
    <n v="5.5700000000000003E-3"/>
    <n v="1.36"/>
    <m/>
    <m/>
    <m/>
    <m/>
    <m/>
    <m/>
    <m/>
    <m/>
    <m/>
    <s v="DEER:Res:HVAC_Eff_AC"/>
    <s v="Annual"/>
    <n v="20"/>
    <m/>
  </r>
  <r>
    <x v="0"/>
    <x v="1"/>
    <s v="D20v0"/>
    <n v="44154.447201608797"/>
    <x v="4"/>
    <x v="1"/>
    <x v="1"/>
    <x v="7"/>
    <x v="1"/>
    <x v="1"/>
    <n v="1"/>
    <n v="999"/>
    <s v="None"/>
    <n v="2.5299999999999998"/>
    <n v="3.9399999999999999E-3"/>
    <n v="1.84"/>
    <m/>
    <m/>
    <m/>
    <m/>
    <m/>
    <m/>
    <m/>
    <m/>
    <m/>
    <s v="DEER:Res:HVAC_Eff_AC"/>
    <s v="Annual"/>
    <n v="20"/>
    <m/>
  </r>
  <r>
    <x v="0"/>
    <x v="1"/>
    <s v="D20v0"/>
    <n v="44154.447201608797"/>
    <x v="4"/>
    <x v="1"/>
    <x v="1"/>
    <x v="7"/>
    <x v="2"/>
    <x v="1"/>
    <n v="1"/>
    <n v="999"/>
    <s v="None"/>
    <n v="18.2"/>
    <n v="4.4200000000000003E-3"/>
    <n v="0"/>
    <m/>
    <m/>
    <m/>
    <m/>
    <m/>
    <m/>
    <m/>
    <m/>
    <m/>
    <s v="DEER:Res:HVAC_Eff_AC"/>
    <s v="Annual"/>
    <n v="20"/>
    <m/>
  </r>
  <r>
    <x v="0"/>
    <x v="1"/>
    <s v="D20v0"/>
    <n v="44154.447201608797"/>
    <x v="4"/>
    <x v="1"/>
    <x v="1"/>
    <x v="7"/>
    <x v="3"/>
    <x v="2"/>
    <n v="18.68"/>
    <n v="999"/>
    <s v="None"/>
    <n v="8.9935760000000003E-2"/>
    <n v="0"/>
    <n v="9.4753749999999998E-2"/>
    <m/>
    <m/>
    <m/>
    <m/>
    <m/>
    <m/>
    <m/>
    <m/>
    <m/>
    <s v="DEER:Res:HVAC_Eff_AC"/>
    <s v="Annual"/>
    <n v="20"/>
    <m/>
  </r>
  <r>
    <x v="0"/>
    <x v="1"/>
    <s v="D20v0"/>
    <n v="44154.447201608797"/>
    <x v="4"/>
    <x v="1"/>
    <x v="1"/>
    <x v="7"/>
    <x v="0"/>
    <x v="1"/>
    <n v="1"/>
    <n v="999"/>
    <s v="None"/>
    <n v="1.93"/>
    <n v="3.5E-4"/>
    <n v="1.75"/>
    <m/>
    <m/>
    <m/>
    <m/>
    <m/>
    <m/>
    <m/>
    <m/>
    <m/>
    <s v="DEER:Res:HVAC_Eff_AC"/>
    <s v="Annual"/>
    <n v="20"/>
    <m/>
  </r>
  <r>
    <x v="0"/>
    <x v="1"/>
    <s v="D20v0"/>
    <n v="44154.447201608797"/>
    <x v="4"/>
    <x v="1"/>
    <x v="1"/>
    <x v="0"/>
    <x v="1"/>
    <x v="1"/>
    <n v="1"/>
    <n v="999"/>
    <s v="None"/>
    <n v="8.51"/>
    <n v="1.4500000000000001E-2"/>
    <n v="0.97599999999999998"/>
    <m/>
    <m/>
    <m/>
    <m/>
    <m/>
    <m/>
    <m/>
    <m/>
    <m/>
    <s v="DEER:Res:HVAC_Eff_AC"/>
    <s v="Annual"/>
    <n v="20"/>
    <m/>
  </r>
  <r>
    <x v="0"/>
    <x v="1"/>
    <s v="D20v0"/>
    <n v="44154.447201608797"/>
    <x v="4"/>
    <x v="1"/>
    <x v="1"/>
    <x v="0"/>
    <x v="2"/>
    <x v="1"/>
    <n v="1"/>
    <n v="999"/>
    <s v="None"/>
    <n v="20.100000000000001"/>
    <n v="1.5299999999999999E-2"/>
    <n v="0"/>
    <m/>
    <m/>
    <m/>
    <m/>
    <m/>
    <m/>
    <m/>
    <m/>
    <m/>
    <s v="DEER:Res:HVAC_Eff_AC"/>
    <s v="Annual"/>
    <n v="20"/>
    <m/>
  </r>
  <r>
    <x v="0"/>
    <x v="1"/>
    <s v="D20v0"/>
    <n v="44154.447201608797"/>
    <x v="4"/>
    <x v="1"/>
    <x v="1"/>
    <x v="0"/>
    <x v="3"/>
    <x v="2"/>
    <n v="18.68"/>
    <n v="999"/>
    <s v="None"/>
    <n v="4.8875799999999997E-2"/>
    <n v="0"/>
    <n v="4.9785866999999998E-2"/>
    <m/>
    <m/>
    <m/>
    <m/>
    <m/>
    <m/>
    <m/>
    <m/>
    <m/>
    <s v="DEER:Res:HVAC_Eff_AC"/>
    <s v="Annual"/>
    <n v="20"/>
    <m/>
  </r>
  <r>
    <x v="0"/>
    <x v="1"/>
    <s v="D20v0"/>
    <n v="44154.447201608797"/>
    <x v="4"/>
    <x v="1"/>
    <x v="1"/>
    <x v="0"/>
    <x v="0"/>
    <x v="1"/>
    <n v="1"/>
    <n v="999"/>
    <s v="None"/>
    <n v="4.91"/>
    <n v="6.43E-3"/>
    <n v="0.89600000000000002"/>
    <m/>
    <m/>
    <m/>
    <m/>
    <m/>
    <m/>
    <m/>
    <m/>
    <m/>
    <s v="DEER:Res:HVAC_Eff_AC"/>
    <s v="Annual"/>
    <n v="20"/>
    <m/>
  </r>
  <r>
    <x v="0"/>
    <x v="1"/>
    <s v="D20v0"/>
    <n v="44154.447201608797"/>
    <x v="4"/>
    <x v="1"/>
    <x v="1"/>
    <x v="1"/>
    <x v="1"/>
    <x v="1"/>
    <n v="1.04"/>
    <n v="999"/>
    <s v="None"/>
    <n v="2.02"/>
    <n v="2.4099999999999998E-3"/>
    <n v="1.38"/>
    <m/>
    <m/>
    <m/>
    <m/>
    <m/>
    <m/>
    <m/>
    <m/>
    <m/>
    <s v="DEER:Res:HVAC_Eff_AC"/>
    <s v="Annual"/>
    <n v="20"/>
    <m/>
  </r>
  <r>
    <x v="0"/>
    <x v="1"/>
    <s v="D20v0"/>
    <n v="44154.447201608797"/>
    <x v="4"/>
    <x v="1"/>
    <x v="1"/>
    <x v="1"/>
    <x v="2"/>
    <x v="1"/>
    <n v="1.04"/>
    <n v="999"/>
    <s v="None"/>
    <n v="16.100000000000001"/>
    <n v="2.8900000000000002E-3"/>
    <n v="0"/>
    <m/>
    <m/>
    <m/>
    <m/>
    <m/>
    <m/>
    <m/>
    <m/>
    <m/>
    <s v="DEER:Res:HVAC_Eff_AC"/>
    <s v="Annual"/>
    <n v="20"/>
    <m/>
  </r>
  <r>
    <x v="0"/>
    <x v="1"/>
    <s v="D20v0"/>
    <n v="44154.447201608797"/>
    <x v="4"/>
    <x v="1"/>
    <x v="1"/>
    <x v="1"/>
    <x v="3"/>
    <x v="2"/>
    <n v="19.427198000000001"/>
    <n v="999"/>
    <s v="None"/>
    <n v="6.6381159999999995E-2"/>
    <n v="0"/>
    <n v="7.0663820000000002E-2"/>
    <m/>
    <m/>
    <m/>
    <m/>
    <m/>
    <m/>
    <m/>
    <m/>
    <m/>
    <s v="DEER:Res:HVAC_Eff_AC"/>
    <s v="Annual"/>
    <n v="20"/>
    <m/>
  </r>
  <r>
    <x v="0"/>
    <x v="1"/>
    <s v="D20v0"/>
    <n v="44154.447201608797"/>
    <x v="4"/>
    <x v="1"/>
    <x v="1"/>
    <x v="1"/>
    <x v="0"/>
    <x v="1"/>
    <n v="1.04"/>
    <n v="999"/>
    <s v="None"/>
    <n v="2.02"/>
    <n v="7.6000000000000004E-4"/>
    <n v="1.29"/>
    <m/>
    <m/>
    <m/>
    <m/>
    <m/>
    <m/>
    <m/>
    <m/>
    <m/>
    <s v="DEER:Res:HVAC_Eff_AC"/>
    <s v="Annual"/>
    <n v="20"/>
    <m/>
  </r>
  <r>
    <x v="0"/>
    <x v="1"/>
    <s v="D20v0"/>
    <n v="44154.447201608797"/>
    <x v="4"/>
    <x v="1"/>
    <x v="1"/>
    <x v="8"/>
    <x v="1"/>
    <x v="1"/>
    <n v="1.28"/>
    <n v="1210"/>
    <s v="None"/>
    <n v="5.51"/>
    <n v="1.14E-2"/>
    <n v="0.92100000000000004"/>
    <m/>
    <m/>
    <m/>
    <m/>
    <m/>
    <m/>
    <m/>
    <m/>
    <m/>
    <s v="DEER:Res:HVAC_Eff_AC"/>
    <s v="Annual"/>
    <n v="20"/>
    <m/>
  </r>
  <r>
    <x v="0"/>
    <x v="1"/>
    <s v="D20v0"/>
    <n v="44154.447201608797"/>
    <x v="4"/>
    <x v="1"/>
    <x v="1"/>
    <x v="8"/>
    <x v="2"/>
    <x v="1"/>
    <n v="1.28"/>
    <n v="1210"/>
    <s v="None"/>
    <n v="13.7"/>
    <n v="1.2699999999999999E-2"/>
    <n v="0"/>
    <m/>
    <m/>
    <m/>
    <m/>
    <m/>
    <m/>
    <m/>
    <m/>
    <m/>
    <s v="DEER:Res:HVAC_Eff_AC"/>
    <s v="Annual"/>
    <n v="20"/>
    <m/>
  </r>
  <r>
    <x v="0"/>
    <x v="1"/>
    <s v="D20v0"/>
    <n v="44154.447201608797"/>
    <x v="4"/>
    <x v="1"/>
    <x v="1"/>
    <x v="8"/>
    <x v="3"/>
    <x v="2"/>
    <n v="23.910399999999999"/>
    <n v="1210"/>
    <s v="None"/>
    <n v="4.0845826000000002E-2"/>
    <n v="0"/>
    <n v="4.7269810000000002E-2"/>
    <m/>
    <m/>
    <m/>
    <m/>
    <m/>
    <m/>
    <m/>
    <m/>
    <m/>
    <s v="DEER:Res:HVAC_Eff_AC"/>
    <s v="Annual"/>
    <n v="20"/>
    <m/>
  </r>
  <r>
    <x v="0"/>
    <x v="1"/>
    <s v="D20v0"/>
    <n v="44154.447201608797"/>
    <x v="4"/>
    <x v="1"/>
    <x v="1"/>
    <x v="8"/>
    <x v="0"/>
    <x v="1"/>
    <n v="1.28"/>
    <n v="1210"/>
    <s v="None"/>
    <n v="3.5"/>
    <n v="5.4799999999999996E-3"/>
    <n v="0.84699999999999998"/>
    <m/>
    <m/>
    <m/>
    <m/>
    <m/>
    <m/>
    <m/>
    <m/>
    <m/>
    <s v="DEER:Res:HVAC_Eff_AC"/>
    <s v="Annual"/>
    <n v="20"/>
    <m/>
  </r>
  <r>
    <x v="0"/>
    <x v="1"/>
    <s v="D20v0"/>
    <n v="44154.447201608797"/>
    <x v="4"/>
    <x v="1"/>
    <x v="1"/>
    <x v="15"/>
    <x v="1"/>
    <x v="1"/>
    <n v="1.1100000000000001"/>
    <n v="1210"/>
    <s v="None"/>
    <n v="7.91"/>
    <n v="8.5500000000000003E-3"/>
    <n v="0.77600000000000002"/>
    <m/>
    <m/>
    <m/>
    <m/>
    <m/>
    <m/>
    <m/>
    <m/>
    <m/>
    <s v="DEER:Res:HVAC_Eff_AC"/>
    <s v="Annual"/>
    <n v="20"/>
    <m/>
  </r>
  <r>
    <x v="0"/>
    <x v="1"/>
    <s v="D20v0"/>
    <n v="44154.447201608797"/>
    <x v="4"/>
    <x v="1"/>
    <x v="1"/>
    <x v="15"/>
    <x v="2"/>
    <x v="1"/>
    <n v="1.1100000000000001"/>
    <n v="1210"/>
    <s v="None"/>
    <n v="13.7"/>
    <n v="8.9499999999999996E-3"/>
    <n v="0"/>
    <m/>
    <m/>
    <m/>
    <m/>
    <m/>
    <m/>
    <m/>
    <m/>
    <m/>
    <s v="DEER:Res:HVAC_Eff_AC"/>
    <s v="Annual"/>
    <n v="20"/>
    <m/>
  </r>
  <r>
    <x v="0"/>
    <x v="1"/>
    <s v="D20v0"/>
    <n v="44154.447201608797"/>
    <x v="4"/>
    <x v="1"/>
    <x v="1"/>
    <x v="15"/>
    <x v="3"/>
    <x v="2"/>
    <n v="20.7348"/>
    <n v="1210"/>
    <s v="None"/>
    <n v="3.6670234000000003E-2"/>
    <n v="0"/>
    <n v="4.0042830000000001E-2"/>
    <m/>
    <m/>
    <m/>
    <m/>
    <m/>
    <m/>
    <m/>
    <m/>
    <m/>
    <s v="DEER:Res:HVAC_Eff_AC"/>
    <s v="Annual"/>
    <n v="20"/>
    <m/>
  </r>
  <r>
    <x v="0"/>
    <x v="1"/>
    <s v="D20v0"/>
    <n v="44154.447201608797"/>
    <x v="4"/>
    <x v="1"/>
    <x v="1"/>
    <x v="15"/>
    <x v="0"/>
    <x v="1"/>
    <n v="1.1100000000000001"/>
    <n v="1210"/>
    <s v="None"/>
    <n v="3.25"/>
    <n v="2.7699999999999999E-3"/>
    <n v="0.72599999999999998"/>
    <m/>
    <m/>
    <m/>
    <m/>
    <m/>
    <m/>
    <m/>
    <m/>
    <m/>
    <s v="DEER:Res:HVAC_Eff_AC"/>
    <s v="Annual"/>
    <n v="20"/>
    <m/>
  </r>
  <r>
    <x v="0"/>
    <x v="1"/>
    <s v="D20v0"/>
    <n v="44154.447201608797"/>
    <x v="4"/>
    <x v="1"/>
    <x v="1"/>
    <x v="9"/>
    <x v="1"/>
    <x v="1"/>
    <n v="1.19"/>
    <n v="1210"/>
    <s v="None"/>
    <n v="10.199999999999999"/>
    <n v="1.01E-2"/>
    <n v="0.78200000000000003"/>
    <m/>
    <m/>
    <m/>
    <m/>
    <m/>
    <m/>
    <m/>
    <m/>
    <m/>
    <s v="DEER:Res:HVAC_Eff_AC"/>
    <s v="Annual"/>
    <n v="20"/>
    <m/>
  </r>
  <r>
    <x v="0"/>
    <x v="1"/>
    <s v="D20v0"/>
    <n v="44154.447201608797"/>
    <x v="4"/>
    <x v="1"/>
    <x v="1"/>
    <x v="9"/>
    <x v="2"/>
    <x v="1"/>
    <n v="1.19"/>
    <n v="1210"/>
    <s v="None"/>
    <n v="16.5"/>
    <n v="1.0500000000000001E-2"/>
    <n v="0"/>
    <m/>
    <m/>
    <m/>
    <m/>
    <m/>
    <m/>
    <m/>
    <m/>
    <m/>
    <s v="DEER:Res:HVAC_Eff_AC"/>
    <s v="Annual"/>
    <n v="20"/>
    <m/>
  </r>
  <r>
    <x v="0"/>
    <x v="1"/>
    <s v="D20v0"/>
    <n v="44154.447201608797"/>
    <x v="4"/>
    <x v="1"/>
    <x v="1"/>
    <x v="9"/>
    <x v="3"/>
    <x v="2"/>
    <n v="22.229199999999999"/>
    <n v="1210"/>
    <s v="None"/>
    <n v="3.6134906000000001E-2"/>
    <n v="0"/>
    <n v="4.0364026999999997E-2"/>
    <m/>
    <m/>
    <m/>
    <m/>
    <m/>
    <m/>
    <m/>
    <m/>
    <m/>
    <s v="DEER:Res:HVAC_Eff_AC"/>
    <s v="Annual"/>
    <n v="20"/>
    <m/>
  </r>
  <r>
    <x v="0"/>
    <x v="1"/>
    <s v="D20v0"/>
    <n v="44154.447201608797"/>
    <x v="4"/>
    <x v="1"/>
    <x v="1"/>
    <x v="9"/>
    <x v="0"/>
    <x v="1"/>
    <n v="1.19"/>
    <n v="1210"/>
    <s v="None"/>
    <n v="5.57"/>
    <n v="4.81E-3"/>
    <n v="0.72099999999999997"/>
    <m/>
    <m/>
    <m/>
    <m/>
    <m/>
    <m/>
    <m/>
    <m/>
    <m/>
    <s v="DEER:Res:HVAC_Eff_AC"/>
    <s v="Annual"/>
    <n v="20"/>
    <m/>
  </r>
  <r>
    <x v="0"/>
    <x v="1"/>
    <s v="D20v0"/>
    <n v="44154.447201608797"/>
    <x v="4"/>
    <x v="1"/>
    <x v="1"/>
    <x v="10"/>
    <x v="1"/>
    <x v="1"/>
    <n v="1"/>
    <n v="1130"/>
    <s v="None"/>
    <n v="12.4"/>
    <n v="1.5100000000000001E-2"/>
    <n v="1.26"/>
    <m/>
    <m/>
    <m/>
    <m/>
    <m/>
    <m/>
    <m/>
    <m/>
    <m/>
    <s v="DEER:Res:HVAC_Eff_AC"/>
    <s v="Annual"/>
    <n v="20"/>
    <m/>
  </r>
  <r>
    <x v="0"/>
    <x v="1"/>
    <s v="D20v0"/>
    <n v="44154.447201608797"/>
    <x v="4"/>
    <x v="1"/>
    <x v="1"/>
    <x v="10"/>
    <x v="2"/>
    <x v="1"/>
    <n v="1"/>
    <n v="1130"/>
    <s v="None"/>
    <n v="22.3"/>
    <n v="1.54E-2"/>
    <n v="0"/>
    <m/>
    <m/>
    <m/>
    <m/>
    <m/>
    <m/>
    <m/>
    <m/>
    <m/>
    <s v="DEER:Res:HVAC_Eff_AC"/>
    <s v="Annual"/>
    <n v="20"/>
    <m/>
  </r>
  <r>
    <x v="0"/>
    <x v="1"/>
    <s v="D20v0"/>
    <n v="44154.447201608797"/>
    <x v="4"/>
    <x v="1"/>
    <x v="1"/>
    <x v="10"/>
    <x v="3"/>
    <x v="2"/>
    <n v="18.68"/>
    <n v="1130"/>
    <s v="None"/>
    <n v="6.2098500000000001E-2"/>
    <n v="0"/>
    <n v="6.4239829999999998E-2"/>
    <m/>
    <m/>
    <m/>
    <m/>
    <m/>
    <m/>
    <m/>
    <m/>
    <m/>
    <s v="DEER:Res:HVAC_Eff_AC"/>
    <s v="Annual"/>
    <n v="20"/>
    <m/>
  </r>
  <r>
    <x v="0"/>
    <x v="1"/>
    <s v="D20v0"/>
    <n v="44154.447201608797"/>
    <x v="4"/>
    <x v="1"/>
    <x v="1"/>
    <x v="10"/>
    <x v="0"/>
    <x v="1"/>
    <n v="1"/>
    <n v="1130"/>
    <s v="None"/>
    <n v="9.82"/>
    <n v="1.06E-2"/>
    <n v="1.1299999999999999"/>
    <m/>
    <m/>
    <m/>
    <m/>
    <m/>
    <m/>
    <m/>
    <m/>
    <m/>
    <s v="DEER:Res:HVAC_Eff_AC"/>
    <s v="Annual"/>
    <n v="20"/>
    <m/>
  </r>
  <r>
    <x v="0"/>
    <x v="1"/>
    <s v="D20v0"/>
    <n v="44154.447201608797"/>
    <x v="4"/>
    <x v="1"/>
    <x v="1"/>
    <x v="11"/>
    <x v="1"/>
    <x v="1"/>
    <n v="1"/>
    <n v="1070"/>
    <s v="None"/>
    <n v="10.7"/>
    <n v="1.6299999999999999E-2"/>
    <n v="0.83"/>
    <m/>
    <m/>
    <m/>
    <m/>
    <m/>
    <m/>
    <m/>
    <m/>
    <m/>
    <s v="DEER:Res:HVAC_Eff_AC"/>
    <s v="Annual"/>
    <n v="20"/>
    <m/>
  </r>
  <r>
    <x v="0"/>
    <x v="1"/>
    <s v="D20v0"/>
    <n v="44154.447201608797"/>
    <x v="4"/>
    <x v="1"/>
    <x v="1"/>
    <x v="11"/>
    <x v="2"/>
    <x v="1"/>
    <n v="1"/>
    <n v="1070"/>
    <s v="None"/>
    <n v="18"/>
    <n v="1.66E-2"/>
    <n v="0"/>
    <m/>
    <m/>
    <m/>
    <m/>
    <m/>
    <m/>
    <m/>
    <m/>
    <m/>
    <s v="DEER:Res:HVAC_Eff_AC"/>
    <s v="Annual"/>
    <n v="20"/>
    <m/>
  </r>
  <r>
    <x v="0"/>
    <x v="1"/>
    <s v="D20v0"/>
    <n v="44154.447201608797"/>
    <x v="4"/>
    <x v="1"/>
    <x v="1"/>
    <x v="11"/>
    <x v="3"/>
    <x v="2"/>
    <n v="18.68"/>
    <n v="1070"/>
    <s v="None"/>
    <n v="4.1113492000000001E-2"/>
    <n v="0"/>
    <n v="4.2558885999999997E-2"/>
    <m/>
    <m/>
    <m/>
    <m/>
    <m/>
    <m/>
    <m/>
    <m/>
    <m/>
    <s v="DEER:Res:HVAC_Eff_AC"/>
    <s v="Annual"/>
    <n v="20"/>
    <m/>
  </r>
  <r>
    <x v="0"/>
    <x v="1"/>
    <s v="D20v0"/>
    <n v="44154.447201608797"/>
    <x v="4"/>
    <x v="1"/>
    <x v="1"/>
    <x v="11"/>
    <x v="0"/>
    <x v="1"/>
    <n v="1"/>
    <n v="1070"/>
    <s v="None"/>
    <n v="10.8"/>
    <n v="1.5100000000000001E-2"/>
    <n v="0.73099999999999998"/>
    <m/>
    <m/>
    <m/>
    <m/>
    <m/>
    <m/>
    <m/>
    <m/>
    <m/>
    <s v="DEER:Res:HVAC_Eff_AC"/>
    <s v="Annual"/>
    <n v="20"/>
    <m/>
  </r>
  <r>
    <x v="0"/>
    <x v="1"/>
    <s v="D20v0"/>
    <n v="44154.447201608797"/>
    <x v="4"/>
    <x v="1"/>
    <x v="1"/>
    <x v="2"/>
    <x v="1"/>
    <x v="1"/>
    <n v="1"/>
    <n v="1070"/>
    <s v="None"/>
    <n v="25.8"/>
    <n v="2.3199999999999998E-2"/>
    <n v="2.13"/>
    <m/>
    <m/>
    <m/>
    <m/>
    <m/>
    <m/>
    <m/>
    <m/>
    <m/>
    <s v="DEER:Res:HVAC_Eff_AC"/>
    <s v="Annual"/>
    <n v="20"/>
    <m/>
  </r>
  <r>
    <x v="0"/>
    <x v="1"/>
    <s v="D20v0"/>
    <n v="44154.447201608797"/>
    <x v="4"/>
    <x v="1"/>
    <x v="1"/>
    <x v="2"/>
    <x v="2"/>
    <x v="1"/>
    <n v="1"/>
    <n v="1070"/>
    <s v="None"/>
    <n v="47.4"/>
    <n v="2.3400000000000001E-2"/>
    <n v="0"/>
    <m/>
    <m/>
    <m/>
    <m/>
    <m/>
    <m/>
    <m/>
    <m/>
    <m/>
    <s v="DEER:Res:HVAC_Eff_AC"/>
    <s v="Annual"/>
    <n v="20"/>
    <m/>
  </r>
  <r>
    <x v="0"/>
    <x v="1"/>
    <s v="D20v0"/>
    <n v="44154.447201608797"/>
    <x v="4"/>
    <x v="1"/>
    <x v="1"/>
    <x v="2"/>
    <x v="3"/>
    <x v="2"/>
    <n v="18.68"/>
    <n v="1070"/>
    <s v="None"/>
    <n v="0.10438973"/>
    <n v="0"/>
    <n v="0.11027837"/>
    <m/>
    <m/>
    <m/>
    <m/>
    <m/>
    <m/>
    <m/>
    <m/>
    <m/>
    <s v="DEER:Res:HVAC_Eff_AC"/>
    <s v="Annual"/>
    <n v="20"/>
    <m/>
  </r>
  <r>
    <x v="0"/>
    <x v="1"/>
    <s v="D20v0"/>
    <n v="44154.447201608797"/>
    <x v="4"/>
    <x v="1"/>
    <x v="1"/>
    <x v="2"/>
    <x v="0"/>
    <x v="1"/>
    <n v="1"/>
    <n v="1070"/>
    <s v="None"/>
    <n v="27.8"/>
    <n v="2.2700000000000001E-2"/>
    <n v="1.87"/>
    <m/>
    <m/>
    <m/>
    <m/>
    <m/>
    <m/>
    <m/>
    <m/>
    <m/>
    <s v="DEER:Res:HVAC_Eff_AC"/>
    <s v="Annual"/>
    <n v="20"/>
    <m/>
  </r>
  <r>
    <x v="0"/>
    <x v="1"/>
    <s v="D20v0"/>
    <n v="44154.447201608797"/>
    <x v="4"/>
    <x v="1"/>
    <x v="1"/>
    <x v="3"/>
    <x v="1"/>
    <x v="1"/>
    <n v="1"/>
    <n v="1070"/>
    <s v="None"/>
    <n v="14.8"/>
    <n v="1.54E-2"/>
    <n v="1.53"/>
    <m/>
    <m/>
    <m/>
    <m/>
    <m/>
    <m/>
    <m/>
    <m/>
    <m/>
    <s v="DEER:Res:HVAC_Eff_AC"/>
    <s v="Annual"/>
    <n v="20"/>
    <m/>
  </r>
  <r>
    <x v="0"/>
    <x v="1"/>
    <s v="D20v0"/>
    <n v="44154.447201608797"/>
    <x v="4"/>
    <x v="1"/>
    <x v="1"/>
    <x v="3"/>
    <x v="2"/>
    <x v="1"/>
    <n v="1"/>
    <n v="1070"/>
    <s v="None"/>
    <n v="30.5"/>
    <n v="1.6500000000000001E-2"/>
    <n v="0"/>
    <m/>
    <m/>
    <m/>
    <m/>
    <m/>
    <m/>
    <m/>
    <m/>
    <m/>
    <s v="DEER:Res:HVAC_Eff_AC"/>
    <s v="Annual"/>
    <n v="20"/>
    <m/>
  </r>
  <r>
    <x v="0"/>
    <x v="1"/>
    <s v="D20v0"/>
    <n v="44154.447201608797"/>
    <x v="4"/>
    <x v="1"/>
    <x v="1"/>
    <x v="3"/>
    <x v="3"/>
    <x v="2"/>
    <n v="18.68"/>
    <n v="1070"/>
    <s v="None"/>
    <n v="7.6017130000000002E-2"/>
    <n v="0"/>
    <n v="7.7087799999999998E-2"/>
    <m/>
    <m/>
    <m/>
    <m/>
    <m/>
    <m/>
    <m/>
    <m/>
    <m/>
    <s v="DEER:Res:HVAC_Eff_AC"/>
    <s v="Annual"/>
    <n v="20"/>
    <m/>
  </r>
  <r>
    <x v="0"/>
    <x v="1"/>
    <s v="D20v0"/>
    <n v="44154.447201608797"/>
    <x v="4"/>
    <x v="1"/>
    <x v="1"/>
    <x v="3"/>
    <x v="0"/>
    <x v="1"/>
    <n v="1"/>
    <n v="1070"/>
    <s v="None"/>
    <n v="15"/>
    <n v="1.37E-2"/>
    <n v="1.35"/>
    <m/>
    <m/>
    <m/>
    <m/>
    <m/>
    <m/>
    <m/>
    <m/>
    <m/>
    <s v="DEER:Res:HVAC_Eff_AC"/>
    <s v="Annual"/>
    <n v="20"/>
    <m/>
  </r>
  <r>
    <x v="0"/>
    <x v="1"/>
    <s v="D20v0"/>
    <n v="44154.447201608797"/>
    <x v="4"/>
    <x v="1"/>
    <x v="1"/>
    <x v="4"/>
    <x v="1"/>
    <x v="1"/>
    <n v="1"/>
    <n v="1070"/>
    <s v="None"/>
    <n v="23.9"/>
    <n v="1.9099999999999999E-2"/>
    <n v="1.79"/>
    <m/>
    <m/>
    <m/>
    <m/>
    <m/>
    <m/>
    <m/>
    <m/>
    <m/>
    <s v="DEER:Res:HVAC_Eff_AC"/>
    <s v="Annual"/>
    <n v="20"/>
    <m/>
  </r>
  <r>
    <x v="0"/>
    <x v="1"/>
    <s v="D20v0"/>
    <n v="44154.447201608797"/>
    <x v="4"/>
    <x v="1"/>
    <x v="1"/>
    <x v="4"/>
    <x v="2"/>
    <x v="1"/>
    <n v="1"/>
    <n v="1070"/>
    <s v="None"/>
    <n v="41.6"/>
    <n v="1.9900000000000001E-2"/>
    <n v="0"/>
    <m/>
    <m/>
    <m/>
    <m/>
    <m/>
    <m/>
    <m/>
    <m/>
    <m/>
    <s v="DEER:Res:HVAC_Eff_AC"/>
    <s v="Annual"/>
    <n v="20"/>
    <m/>
  </r>
  <r>
    <x v="0"/>
    <x v="1"/>
    <s v="D20v0"/>
    <n v="44154.447201608797"/>
    <x v="4"/>
    <x v="1"/>
    <x v="1"/>
    <x v="4"/>
    <x v="3"/>
    <x v="2"/>
    <n v="18.68"/>
    <n v="1070"/>
    <s v="None"/>
    <n v="8.7794430000000007E-2"/>
    <n v="0"/>
    <n v="9.1006429999999999E-2"/>
    <m/>
    <m/>
    <m/>
    <m/>
    <m/>
    <m/>
    <m/>
    <m/>
    <m/>
    <s v="DEER:Res:HVAC_Eff_AC"/>
    <s v="Annual"/>
    <n v="20"/>
    <m/>
  </r>
  <r>
    <x v="0"/>
    <x v="1"/>
    <s v="D20v0"/>
    <n v="44154.447201608797"/>
    <x v="4"/>
    <x v="1"/>
    <x v="1"/>
    <x v="4"/>
    <x v="0"/>
    <x v="1"/>
    <n v="1"/>
    <n v="1070"/>
    <s v="None"/>
    <n v="25.4"/>
    <n v="1.8700000000000001E-2"/>
    <n v="1.57"/>
    <m/>
    <m/>
    <m/>
    <m/>
    <m/>
    <m/>
    <m/>
    <m/>
    <m/>
    <s v="DEER:Res:HVAC_Eff_AC"/>
    <s v="Annual"/>
    <n v="20"/>
    <m/>
  </r>
  <r>
    <x v="0"/>
    <x v="1"/>
    <s v="D20v1"/>
    <n v="44154.447201608797"/>
    <x v="4"/>
    <x v="1"/>
    <x v="1"/>
    <x v="12"/>
    <x v="1"/>
    <x v="1"/>
    <n v="1.07"/>
    <n v="1090"/>
    <s v="None"/>
    <n v="35.700000000000003"/>
    <n v="2.1000000000000001E-2"/>
    <n v="2.5099999999999998"/>
    <m/>
    <m/>
    <m/>
    <m/>
    <m/>
    <m/>
    <m/>
    <m/>
    <m/>
    <s v="DEER:Res:HVAC_Eff_AC"/>
    <s v="Annual"/>
    <n v="1"/>
    <m/>
  </r>
  <r>
    <x v="0"/>
    <x v="1"/>
    <s v="D20v1"/>
    <n v="44154.447201608797"/>
    <x v="4"/>
    <x v="1"/>
    <x v="1"/>
    <x v="12"/>
    <x v="2"/>
    <x v="1"/>
    <n v="1.07"/>
    <n v="1090"/>
    <s v="None"/>
    <n v="68.099999999999994"/>
    <n v="2.3400000000000001E-2"/>
    <n v="0"/>
    <m/>
    <m/>
    <m/>
    <m/>
    <m/>
    <m/>
    <m/>
    <m/>
    <m/>
    <s v="DEER:Res:HVAC_Eff_AC"/>
    <s v="Annual"/>
    <n v="1"/>
    <m/>
  </r>
  <r>
    <x v="0"/>
    <x v="1"/>
    <s v="D20v1"/>
    <n v="44154.447201608797"/>
    <x v="4"/>
    <x v="1"/>
    <x v="1"/>
    <x v="12"/>
    <x v="3"/>
    <x v="2"/>
    <n v="19.9876"/>
    <n v="1090"/>
    <s v="None"/>
    <n v="0.12044968"/>
    <n v="0"/>
    <n v="0.12901499999999999"/>
    <m/>
    <m/>
    <m/>
    <m/>
    <m/>
    <m/>
    <m/>
    <m/>
    <m/>
    <s v="DEER:Res:HVAC_Eff_AC"/>
    <s v="Annual"/>
    <n v="1"/>
    <m/>
  </r>
  <r>
    <x v="0"/>
    <x v="1"/>
    <s v="D20v1"/>
    <n v="44154.447201608797"/>
    <x v="4"/>
    <x v="1"/>
    <x v="1"/>
    <x v="12"/>
    <x v="0"/>
    <x v="1"/>
    <n v="1.07"/>
    <n v="1090"/>
    <s v="None"/>
    <n v="39.773299999999999"/>
    <n v="2.1299999999999999E-2"/>
    <n v="2.1944499999999998"/>
    <m/>
    <m/>
    <m/>
    <m/>
    <m/>
    <m/>
    <m/>
    <m/>
    <m/>
    <s v="DEER:Res:HVAC_Eff_AC"/>
    <s v="Annual"/>
    <n v="1"/>
    <m/>
  </r>
  <r>
    <x v="0"/>
    <x v="1"/>
    <s v="D20v1"/>
    <n v="44154.447201608797"/>
    <x v="4"/>
    <x v="1"/>
    <x v="1"/>
    <x v="13"/>
    <x v="1"/>
    <x v="1"/>
    <n v="1.1599999999999999"/>
    <n v="1090"/>
    <s v="None"/>
    <n v="35.1"/>
    <n v="1.95E-2"/>
    <n v="0.749"/>
    <m/>
    <m/>
    <m/>
    <m/>
    <m/>
    <m/>
    <m/>
    <m/>
    <m/>
    <s v="DEER:Res:HVAC_Eff_AC"/>
    <s v="Annual"/>
    <n v="1"/>
    <m/>
  </r>
  <r>
    <x v="0"/>
    <x v="1"/>
    <s v="D20v1"/>
    <n v="44154.447201608797"/>
    <x v="4"/>
    <x v="1"/>
    <x v="1"/>
    <x v="13"/>
    <x v="2"/>
    <x v="1"/>
    <n v="1.1599999999999999"/>
    <n v="1090"/>
    <s v="None"/>
    <n v="42"/>
    <n v="1.9900000000000001E-2"/>
    <n v="0"/>
    <m/>
    <m/>
    <m/>
    <m/>
    <m/>
    <m/>
    <m/>
    <m/>
    <m/>
    <s v="DEER:Res:HVAC_Eff_AC"/>
    <s v="Annual"/>
    <n v="1"/>
    <m/>
  </r>
  <r>
    <x v="0"/>
    <x v="1"/>
    <s v="D20v1"/>
    <n v="44154.447201608797"/>
    <x v="4"/>
    <x v="1"/>
    <x v="1"/>
    <x v="13"/>
    <x v="3"/>
    <x v="2"/>
    <n v="21.668797999999999"/>
    <n v="1090"/>
    <s v="None"/>
    <n v="3.5278372000000002E-2"/>
    <n v="0"/>
    <n v="3.8543899999999999E-2"/>
    <m/>
    <m/>
    <m/>
    <m/>
    <m/>
    <m/>
    <m/>
    <m/>
    <m/>
    <s v="DEER:Res:HVAC_Eff_AC"/>
    <s v="Annual"/>
    <n v="1"/>
    <m/>
  </r>
  <r>
    <x v="0"/>
    <x v="1"/>
    <s v="D20v1"/>
    <n v="44154.447201608797"/>
    <x v="4"/>
    <x v="1"/>
    <x v="1"/>
    <x v="13"/>
    <x v="0"/>
    <x v="1"/>
    <n v="1.1599999999999999"/>
    <n v="1090"/>
    <s v="None"/>
    <n v="35.613399999999999"/>
    <n v="1.9349999999999999E-2"/>
    <n v="0.65549000000000002"/>
    <m/>
    <m/>
    <m/>
    <m/>
    <m/>
    <m/>
    <m/>
    <m/>
    <m/>
    <s v="DEER:Res:HVAC_Eff_AC"/>
    <s v="Annual"/>
    <n v="1"/>
    <m/>
  </r>
  <r>
    <x v="0"/>
    <x v="1"/>
    <s v="D20v1"/>
    <n v="44154.447201608797"/>
    <x v="4"/>
    <x v="1"/>
    <x v="1"/>
    <x v="5"/>
    <x v="1"/>
    <x v="1"/>
    <n v="1"/>
    <n v="999"/>
    <s v="None"/>
    <n v="18.7"/>
    <n v="1.7299999999999999E-2"/>
    <n v="4.4400000000000004"/>
    <m/>
    <m/>
    <m/>
    <m/>
    <m/>
    <m/>
    <m/>
    <m/>
    <m/>
    <s v="DEER:Res:HVAC_Eff_AC"/>
    <s v="Annual"/>
    <n v="1"/>
    <m/>
  </r>
  <r>
    <x v="0"/>
    <x v="1"/>
    <s v="D20v1"/>
    <n v="44154.447201608797"/>
    <x v="4"/>
    <x v="1"/>
    <x v="1"/>
    <x v="5"/>
    <x v="2"/>
    <x v="1"/>
    <n v="1"/>
    <n v="999"/>
    <s v="None"/>
    <n v="90"/>
    <n v="1.9300000000000001E-2"/>
    <n v="0"/>
    <m/>
    <m/>
    <m/>
    <m/>
    <m/>
    <m/>
    <m/>
    <m/>
    <m/>
    <s v="DEER:Res:HVAC_Eff_AC"/>
    <s v="Annual"/>
    <n v="1"/>
    <m/>
  </r>
  <r>
    <x v="0"/>
    <x v="1"/>
    <s v="D20v1"/>
    <n v="44154.447201608797"/>
    <x v="4"/>
    <x v="1"/>
    <x v="1"/>
    <x v="5"/>
    <x v="3"/>
    <x v="2"/>
    <n v="18.68"/>
    <n v="999"/>
    <s v="None"/>
    <n v="0.21520342000000001"/>
    <n v="0"/>
    <n v="0.22591005"/>
    <m/>
    <m/>
    <m/>
    <m/>
    <m/>
    <m/>
    <m/>
    <m/>
    <m/>
    <s v="DEER:Res:HVAC_Eff_AC"/>
    <s v="Annual"/>
    <n v="1"/>
    <m/>
  </r>
  <r>
    <x v="0"/>
    <x v="1"/>
    <s v="D20v1"/>
    <n v="44154.447201608797"/>
    <x v="4"/>
    <x v="1"/>
    <x v="1"/>
    <x v="5"/>
    <x v="0"/>
    <x v="1"/>
    <n v="1"/>
    <n v="999"/>
    <s v="None"/>
    <n v="22.316199999999998"/>
    <n v="1.358E-2"/>
    <n v="3.95831"/>
    <m/>
    <m/>
    <m/>
    <m/>
    <m/>
    <m/>
    <m/>
    <m/>
    <m/>
    <s v="DEER:Res:HVAC_Eff_AC"/>
    <s v="Annual"/>
    <n v="1"/>
    <m/>
  </r>
  <r>
    <x v="0"/>
    <x v="1"/>
    <s v="D20v0"/>
    <n v="44154.447201608797"/>
    <x v="4"/>
    <x v="1"/>
    <x v="0"/>
    <x v="16"/>
    <x v="1"/>
    <x v="1"/>
    <n v="1.06"/>
    <n v="1050"/>
    <s v="None"/>
    <n v="3.97"/>
    <n v="0"/>
    <n v="3.69"/>
    <m/>
    <m/>
    <m/>
    <m/>
    <m/>
    <m/>
    <m/>
    <m/>
    <m/>
    <s v="DEER:Res:HVAC_Eff_AC"/>
    <s v="Annual"/>
    <n v="20"/>
    <m/>
  </r>
  <r>
    <x v="0"/>
    <x v="1"/>
    <s v="D20v0"/>
    <n v="44154.447201608797"/>
    <x v="4"/>
    <x v="1"/>
    <x v="0"/>
    <x v="16"/>
    <x v="2"/>
    <x v="1"/>
    <n v="1.06"/>
    <n v="1050"/>
    <s v="None"/>
    <n v="39.1"/>
    <n v="0"/>
    <n v="0"/>
    <m/>
    <m/>
    <m/>
    <m/>
    <m/>
    <m/>
    <m/>
    <m/>
    <m/>
    <s v="DEER:Res:HVAC_Eff_AC"/>
    <s v="Annual"/>
    <n v="20"/>
    <m/>
  </r>
  <r>
    <x v="0"/>
    <x v="1"/>
    <s v="D20v0"/>
    <n v="44154.447201608797"/>
    <x v="4"/>
    <x v="1"/>
    <x v="0"/>
    <x v="16"/>
    <x v="3"/>
    <x v="2"/>
    <n v="19.800798"/>
    <n v="1050"/>
    <s v="None"/>
    <n v="0.17719486000000001"/>
    <n v="0"/>
    <n v="0.18522485"/>
    <m/>
    <m/>
    <m/>
    <m/>
    <m/>
    <m/>
    <m/>
    <m/>
    <m/>
    <s v="DEER:Res:HVAC_Eff_AC"/>
    <s v="Annual"/>
    <n v="20"/>
    <m/>
  </r>
  <r>
    <x v="0"/>
    <x v="1"/>
    <s v="D20v0"/>
    <n v="44154.447201608797"/>
    <x v="4"/>
    <x v="1"/>
    <x v="0"/>
    <x v="16"/>
    <x v="0"/>
    <x v="1"/>
    <n v="1.06"/>
    <n v="1050"/>
    <s v="None"/>
    <n v="3.49"/>
    <n v="0"/>
    <n v="3.45"/>
    <m/>
    <m/>
    <m/>
    <m/>
    <m/>
    <m/>
    <m/>
    <m/>
    <m/>
    <s v="DEER:Res:HVAC_Eff_AC"/>
    <s v="Annual"/>
    <n v="20"/>
    <m/>
  </r>
  <r>
    <x v="0"/>
    <x v="1"/>
    <s v="D20v0"/>
    <n v="44154.447201608797"/>
    <x v="4"/>
    <x v="1"/>
    <x v="0"/>
    <x v="14"/>
    <x v="1"/>
    <x v="1"/>
    <n v="1.48"/>
    <n v="1080"/>
    <s v="None"/>
    <n v="6.61"/>
    <n v="1.5599999999999999E-2"/>
    <n v="2.29"/>
    <m/>
    <m/>
    <m/>
    <m/>
    <m/>
    <m/>
    <m/>
    <m/>
    <m/>
    <s v="DEER:Res:HVAC_Eff_AC"/>
    <s v="Annual"/>
    <n v="20"/>
    <m/>
  </r>
  <r>
    <x v="0"/>
    <x v="1"/>
    <s v="D20v0"/>
    <n v="44154.447201608797"/>
    <x v="4"/>
    <x v="1"/>
    <x v="0"/>
    <x v="14"/>
    <x v="2"/>
    <x v="1"/>
    <n v="1.48"/>
    <n v="1080"/>
    <s v="None"/>
    <n v="30.1"/>
    <n v="1.6500000000000001E-2"/>
    <n v="0"/>
    <m/>
    <m/>
    <m/>
    <m/>
    <m/>
    <m/>
    <m/>
    <m/>
    <m/>
    <s v="DEER:Res:HVAC_Eff_AC"/>
    <s v="Annual"/>
    <n v="20"/>
    <m/>
  </r>
  <r>
    <x v="0"/>
    <x v="1"/>
    <s v="D20v0"/>
    <n v="44154.447201608797"/>
    <x v="4"/>
    <x v="1"/>
    <x v="0"/>
    <x v="14"/>
    <x v="3"/>
    <x v="2"/>
    <n v="27.6464"/>
    <n v="1080"/>
    <s v="None"/>
    <n v="9.689507E-2"/>
    <n v="0"/>
    <n v="0.11830835000000001"/>
    <m/>
    <m/>
    <m/>
    <m/>
    <m/>
    <m/>
    <m/>
    <m/>
    <m/>
    <s v="DEER:Res:HVAC_Eff_AC"/>
    <s v="Annual"/>
    <n v="20"/>
    <m/>
  </r>
  <r>
    <x v="0"/>
    <x v="1"/>
    <s v="D20v0"/>
    <n v="44154.447201608797"/>
    <x v="4"/>
    <x v="1"/>
    <x v="0"/>
    <x v="14"/>
    <x v="0"/>
    <x v="1"/>
    <n v="1.48"/>
    <n v="1080"/>
    <s v="None"/>
    <n v="5.0199999999999996"/>
    <n v="6.4999999999999997E-3"/>
    <n v="2.13"/>
    <m/>
    <m/>
    <m/>
    <m/>
    <m/>
    <m/>
    <m/>
    <m/>
    <m/>
    <s v="DEER:Res:HVAC_Eff_AC"/>
    <s v="Annual"/>
    <n v="20"/>
    <m/>
  </r>
  <r>
    <x v="0"/>
    <x v="1"/>
    <s v="D20v0"/>
    <n v="44154.447201608797"/>
    <x v="4"/>
    <x v="1"/>
    <x v="0"/>
    <x v="7"/>
    <x v="1"/>
    <x v="1"/>
    <n v="1.39"/>
    <n v="1080"/>
    <s v="None"/>
    <n v="2.86"/>
    <n v="4.9300000000000004E-3"/>
    <n v="2.41"/>
    <m/>
    <m/>
    <m/>
    <m/>
    <m/>
    <m/>
    <m/>
    <m/>
    <m/>
    <s v="DEER:Res:HVAC_Eff_AC"/>
    <s v="Annual"/>
    <n v="20"/>
    <m/>
  </r>
  <r>
    <x v="0"/>
    <x v="1"/>
    <s v="D20v0"/>
    <n v="44154.447201608797"/>
    <x v="4"/>
    <x v="1"/>
    <x v="0"/>
    <x v="7"/>
    <x v="2"/>
    <x v="1"/>
    <n v="1.39"/>
    <n v="1080"/>
    <s v="None"/>
    <n v="22.1"/>
    <n v="4.9899999999999996E-3"/>
    <n v="0"/>
    <m/>
    <m/>
    <m/>
    <m/>
    <m/>
    <m/>
    <m/>
    <m/>
    <m/>
    <s v="DEER:Res:HVAC_Eff_AC"/>
    <s v="Annual"/>
    <n v="20"/>
    <m/>
  </r>
  <r>
    <x v="0"/>
    <x v="1"/>
    <s v="D20v0"/>
    <n v="44154.447201608797"/>
    <x v="4"/>
    <x v="1"/>
    <x v="0"/>
    <x v="7"/>
    <x v="3"/>
    <x v="2"/>
    <n v="25.965199999999999"/>
    <n v="1080"/>
    <s v="None"/>
    <n v="0.10331906"/>
    <n v="0"/>
    <n v="0.12473233"/>
    <m/>
    <m/>
    <m/>
    <m/>
    <m/>
    <m/>
    <m/>
    <m/>
    <m/>
    <s v="DEER:Res:HVAC_Eff_AC"/>
    <s v="Annual"/>
    <n v="20"/>
    <m/>
  </r>
  <r>
    <x v="0"/>
    <x v="1"/>
    <s v="D20v0"/>
    <n v="44154.447201608797"/>
    <x v="4"/>
    <x v="1"/>
    <x v="0"/>
    <x v="7"/>
    <x v="0"/>
    <x v="1"/>
    <n v="1.39"/>
    <n v="1080"/>
    <s v="None"/>
    <n v="2.23"/>
    <n v="4.4000000000000002E-4"/>
    <n v="2.31"/>
    <m/>
    <m/>
    <m/>
    <m/>
    <m/>
    <m/>
    <m/>
    <m/>
    <m/>
    <s v="DEER:Res:HVAC_Eff_AC"/>
    <s v="Annual"/>
    <n v="20"/>
    <m/>
  </r>
  <r>
    <x v="0"/>
    <x v="1"/>
    <s v="D20v0"/>
    <n v="44154.447201608797"/>
    <x v="4"/>
    <x v="1"/>
    <x v="0"/>
    <x v="0"/>
    <x v="1"/>
    <x v="1"/>
    <n v="1.36"/>
    <n v="1090"/>
    <s v="None"/>
    <n v="7.31"/>
    <n v="1.5299999999999999E-2"/>
    <n v="1.86"/>
    <m/>
    <m/>
    <m/>
    <m/>
    <m/>
    <m/>
    <m/>
    <m/>
    <m/>
    <s v="DEER:Res:HVAC_Eff_AC"/>
    <s v="Annual"/>
    <n v="20"/>
    <m/>
  </r>
  <r>
    <x v="0"/>
    <x v="1"/>
    <s v="D20v0"/>
    <n v="44154.447201608797"/>
    <x v="4"/>
    <x v="1"/>
    <x v="0"/>
    <x v="0"/>
    <x v="2"/>
    <x v="1"/>
    <n v="1.36"/>
    <n v="1090"/>
    <s v="None"/>
    <n v="27.5"/>
    <n v="1.6199999999999999E-2"/>
    <n v="0"/>
    <m/>
    <m/>
    <m/>
    <m/>
    <m/>
    <m/>
    <m/>
    <m/>
    <m/>
    <s v="DEER:Res:HVAC_Eff_AC"/>
    <s v="Annual"/>
    <n v="20"/>
    <m/>
  </r>
  <r>
    <x v="0"/>
    <x v="1"/>
    <s v="D20v0"/>
    <n v="44154.447201608797"/>
    <x v="4"/>
    <x v="1"/>
    <x v="0"/>
    <x v="0"/>
    <x v="3"/>
    <x v="2"/>
    <n v="25.404800000000002"/>
    <n v="1090"/>
    <s v="None"/>
    <n v="8.0835119999999996E-2"/>
    <n v="0"/>
    <n v="9.5824406000000001E-2"/>
    <m/>
    <m/>
    <m/>
    <m/>
    <m/>
    <m/>
    <m/>
    <m/>
    <m/>
    <s v="DEER:Res:HVAC_Eff_AC"/>
    <s v="Annual"/>
    <n v="20"/>
    <m/>
  </r>
  <r>
    <x v="0"/>
    <x v="1"/>
    <s v="D20v0"/>
    <n v="44154.447201608797"/>
    <x v="4"/>
    <x v="1"/>
    <x v="0"/>
    <x v="0"/>
    <x v="0"/>
    <x v="1"/>
    <n v="1.36"/>
    <n v="1090"/>
    <s v="None"/>
    <n v="5.19"/>
    <n v="6.7999999999999996E-3"/>
    <n v="1.71"/>
    <m/>
    <m/>
    <m/>
    <m/>
    <m/>
    <m/>
    <m/>
    <m/>
    <m/>
    <s v="DEER:Res:HVAC_Eff_AC"/>
    <s v="Annual"/>
    <n v="20"/>
    <m/>
  </r>
  <r>
    <x v="0"/>
    <x v="1"/>
    <s v="D20v0"/>
    <n v="44154.447201608797"/>
    <x v="4"/>
    <x v="1"/>
    <x v="0"/>
    <x v="1"/>
    <x v="1"/>
    <x v="1"/>
    <n v="1.39"/>
    <n v="1060"/>
    <s v="None"/>
    <n v="2.46"/>
    <n v="1.7700000000000001E-3"/>
    <n v="2.2999999999999998"/>
    <m/>
    <m/>
    <m/>
    <m/>
    <m/>
    <m/>
    <m/>
    <m/>
    <m/>
    <s v="DEER:Res:HVAC_Eff_AC"/>
    <s v="Annual"/>
    <n v="20"/>
    <m/>
  </r>
  <r>
    <x v="0"/>
    <x v="1"/>
    <s v="D20v0"/>
    <n v="44154.447201608797"/>
    <x v="4"/>
    <x v="1"/>
    <x v="0"/>
    <x v="1"/>
    <x v="2"/>
    <x v="1"/>
    <n v="1.39"/>
    <n v="1060"/>
    <s v="None"/>
    <n v="23.4"/>
    <n v="1.3500000000000001E-3"/>
    <n v="0"/>
    <m/>
    <m/>
    <m/>
    <m/>
    <m/>
    <m/>
    <m/>
    <m/>
    <m/>
    <s v="DEER:Res:HVAC_Eff_AC"/>
    <s v="Annual"/>
    <n v="20"/>
    <m/>
  </r>
  <r>
    <x v="0"/>
    <x v="1"/>
    <s v="D20v0"/>
    <n v="44154.447201608797"/>
    <x v="4"/>
    <x v="1"/>
    <x v="0"/>
    <x v="1"/>
    <x v="3"/>
    <x v="2"/>
    <n v="25.965199999999999"/>
    <n v="1060"/>
    <s v="None"/>
    <n v="9.9571734999999995E-2"/>
    <n v="0"/>
    <n v="0.11884367999999999"/>
    <m/>
    <m/>
    <m/>
    <m/>
    <m/>
    <m/>
    <m/>
    <m/>
    <m/>
    <s v="DEER:Res:HVAC_Eff_AC"/>
    <s v="Annual"/>
    <n v="20"/>
    <m/>
  </r>
  <r>
    <x v="0"/>
    <x v="1"/>
    <s v="D20v0"/>
    <n v="44154.447201608797"/>
    <x v="4"/>
    <x v="1"/>
    <x v="0"/>
    <x v="1"/>
    <x v="0"/>
    <x v="1"/>
    <n v="1.39"/>
    <n v="1060"/>
    <s v="None"/>
    <n v="2.84"/>
    <n v="5.2999999999999998E-4"/>
    <n v="2.16"/>
    <m/>
    <m/>
    <m/>
    <m/>
    <m/>
    <m/>
    <m/>
    <m/>
    <m/>
    <s v="DEER:Res:HVAC_Eff_AC"/>
    <s v="Annual"/>
    <n v="20"/>
    <m/>
  </r>
  <r>
    <x v="0"/>
    <x v="1"/>
    <s v="D20v0"/>
    <n v="44154.447201608797"/>
    <x v="4"/>
    <x v="1"/>
    <x v="0"/>
    <x v="8"/>
    <x v="1"/>
    <x v="1"/>
    <n v="1.58"/>
    <n v="1150"/>
    <s v="None"/>
    <n v="7.38"/>
    <n v="1.2E-2"/>
    <n v="1.33"/>
    <m/>
    <m/>
    <m/>
    <m/>
    <m/>
    <m/>
    <m/>
    <m/>
    <m/>
    <s v="DEER:Res:HVAC_Eff_AC"/>
    <s v="Annual"/>
    <n v="20"/>
    <m/>
  </r>
  <r>
    <x v="0"/>
    <x v="1"/>
    <s v="D20v0"/>
    <n v="44154.447201608797"/>
    <x v="4"/>
    <x v="1"/>
    <x v="0"/>
    <x v="8"/>
    <x v="2"/>
    <x v="1"/>
    <n v="1.58"/>
    <n v="1150"/>
    <s v="None"/>
    <n v="18.7"/>
    <n v="1.2500000000000001E-2"/>
    <n v="0"/>
    <m/>
    <m/>
    <m/>
    <m/>
    <m/>
    <m/>
    <m/>
    <m/>
    <m/>
    <s v="DEER:Res:HVAC_Eff_AC"/>
    <s v="Annual"/>
    <n v="20"/>
    <m/>
  </r>
  <r>
    <x v="0"/>
    <x v="1"/>
    <s v="D20v0"/>
    <n v="44154.447201608797"/>
    <x v="4"/>
    <x v="1"/>
    <x v="0"/>
    <x v="8"/>
    <x v="3"/>
    <x v="2"/>
    <n v="29.514399999999998"/>
    <n v="1150"/>
    <s v="None"/>
    <n v="5.4603852000000001E-2"/>
    <n v="0"/>
    <n v="6.8522479999999997E-2"/>
    <m/>
    <m/>
    <m/>
    <m/>
    <m/>
    <m/>
    <m/>
    <m/>
    <m/>
    <s v="DEER:Res:HVAC_Eff_AC"/>
    <s v="Annual"/>
    <n v="20"/>
    <m/>
  </r>
  <r>
    <x v="0"/>
    <x v="1"/>
    <s v="D20v0"/>
    <n v="44154.447201608797"/>
    <x v="4"/>
    <x v="1"/>
    <x v="0"/>
    <x v="8"/>
    <x v="0"/>
    <x v="1"/>
    <n v="1.58"/>
    <n v="1150"/>
    <s v="None"/>
    <n v="4.7"/>
    <n v="5.7000000000000002E-3"/>
    <n v="1.23"/>
    <m/>
    <m/>
    <m/>
    <m/>
    <m/>
    <m/>
    <m/>
    <m/>
    <m/>
    <s v="DEER:Res:HVAC_Eff_AC"/>
    <s v="Annual"/>
    <n v="20"/>
    <m/>
  </r>
  <r>
    <x v="0"/>
    <x v="1"/>
    <s v="D20v0"/>
    <n v="44154.447201608797"/>
    <x v="4"/>
    <x v="1"/>
    <x v="0"/>
    <x v="15"/>
    <x v="1"/>
    <x v="1"/>
    <n v="1.35"/>
    <n v="1160"/>
    <s v="None"/>
    <n v="5.0999999999999996"/>
    <n v="7.0600000000000003E-3"/>
    <n v="1.02"/>
    <m/>
    <m/>
    <m/>
    <m/>
    <m/>
    <m/>
    <m/>
    <m/>
    <m/>
    <s v="DEER:Res:HVAC_Eff_AC"/>
    <s v="Annual"/>
    <n v="20"/>
    <m/>
  </r>
  <r>
    <x v="0"/>
    <x v="1"/>
    <s v="D20v0"/>
    <n v="44154.447201608797"/>
    <x v="4"/>
    <x v="1"/>
    <x v="0"/>
    <x v="15"/>
    <x v="2"/>
    <x v="1"/>
    <n v="1.35"/>
    <n v="1160"/>
    <s v="None"/>
    <n v="12.3"/>
    <n v="7.4999999999999997E-3"/>
    <n v="0"/>
    <m/>
    <m/>
    <m/>
    <m/>
    <m/>
    <m/>
    <m/>
    <m/>
    <m/>
    <s v="DEER:Res:HVAC_Eff_AC"/>
    <s v="Annual"/>
    <n v="20"/>
    <m/>
  </r>
  <r>
    <x v="0"/>
    <x v="1"/>
    <s v="D20v0"/>
    <n v="44154.447201608797"/>
    <x v="4"/>
    <x v="1"/>
    <x v="0"/>
    <x v="15"/>
    <x v="3"/>
    <x v="2"/>
    <n v="25.218"/>
    <n v="1160"/>
    <s v="None"/>
    <n v="4.4004283999999998E-2"/>
    <n v="0"/>
    <n v="5.2408993000000001E-2"/>
    <m/>
    <m/>
    <m/>
    <m/>
    <m/>
    <m/>
    <m/>
    <m/>
    <m/>
    <s v="DEER:Res:HVAC_Eff_AC"/>
    <s v="Annual"/>
    <n v="20"/>
    <m/>
  </r>
  <r>
    <x v="0"/>
    <x v="1"/>
    <s v="D20v0"/>
    <n v="44154.447201608797"/>
    <x v="4"/>
    <x v="1"/>
    <x v="0"/>
    <x v="15"/>
    <x v="0"/>
    <x v="1"/>
    <n v="1.35"/>
    <n v="1160"/>
    <s v="None"/>
    <n v="2.4900000000000002"/>
    <n v="2.2899999999999999E-3"/>
    <n v="0.95"/>
    <m/>
    <m/>
    <m/>
    <m/>
    <m/>
    <m/>
    <m/>
    <m/>
    <m/>
    <s v="DEER:Res:HVAC_Eff_AC"/>
    <s v="Annual"/>
    <n v="20"/>
    <m/>
  </r>
  <r>
    <x v="0"/>
    <x v="1"/>
    <s v="D20v0"/>
    <n v="44154.447201608797"/>
    <x v="4"/>
    <x v="1"/>
    <x v="0"/>
    <x v="9"/>
    <x v="1"/>
    <x v="1"/>
    <n v="1.47"/>
    <n v="1130"/>
    <s v="None"/>
    <n v="11.2"/>
    <n v="1.2699999999999999E-2"/>
    <n v="1.23"/>
    <m/>
    <m/>
    <m/>
    <m/>
    <m/>
    <m/>
    <m/>
    <m/>
    <m/>
    <s v="DEER:Res:HVAC_Eff_AC"/>
    <s v="Annual"/>
    <n v="20"/>
    <m/>
  </r>
  <r>
    <x v="0"/>
    <x v="1"/>
    <s v="D20v0"/>
    <n v="44154.447201608797"/>
    <x v="4"/>
    <x v="1"/>
    <x v="0"/>
    <x v="9"/>
    <x v="2"/>
    <x v="1"/>
    <n v="1.47"/>
    <n v="1130"/>
    <s v="None"/>
    <n v="21.2"/>
    <n v="1.2699999999999999E-2"/>
    <n v="0"/>
    <m/>
    <m/>
    <m/>
    <m/>
    <m/>
    <m/>
    <m/>
    <m/>
    <m/>
    <s v="DEER:Res:HVAC_Eff_AC"/>
    <s v="Annual"/>
    <n v="20"/>
    <m/>
  </r>
  <r>
    <x v="0"/>
    <x v="1"/>
    <s v="D20v0"/>
    <n v="44154.447201608797"/>
    <x v="4"/>
    <x v="1"/>
    <x v="0"/>
    <x v="9"/>
    <x v="3"/>
    <x v="2"/>
    <n v="27.459599999999998"/>
    <n v="1130"/>
    <s v="None"/>
    <n v="5.1605996000000001E-2"/>
    <n v="0"/>
    <n v="6.3169160000000002E-2"/>
    <m/>
    <m/>
    <m/>
    <m/>
    <m/>
    <m/>
    <m/>
    <m/>
    <m/>
    <s v="DEER:Res:HVAC_Eff_AC"/>
    <s v="Annual"/>
    <n v="20"/>
    <m/>
  </r>
  <r>
    <x v="0"/>
    <x v="1"/>
    <s v="D20v0"/>
    <n v="44154.447201608797"/>
    <x v="4"/>
    <x v="1"/>
    <x v="0"/>
    <x v="9"/>
    <x v="0"/>
    <x v="1"/>
    <n v="1.47"/>
    <n v="1130"/>
    <s v="None"/>
    <n v="6.42"/>
    <n v="6.0000000000000001E-3"/>
    <n v="1.1299999999999999"/>
    <m/>
    <m/>
    <m/>
    <m/>
    <m/>
    <m/>
    <m/>
    <m/>
    <m/>
    <s v="DEER:Res:HVAC_Eff_AC"/>
    <s v="Annual"/>
    <n v="20"/>
    <m/>
  </r>
  <r>
    <x v="0"/>
    <x v="1"/>
    <s v="D20v0"/>
    <n v="44154.447201608797"/>
    <x v="4"/>
    <x v="1"/>
    <x v="0"/>
    <x v="10"/>
    <x v="1"/>
    <x v="1"/>
    <n v="1.87"/>
    <n v="1260"/>
    <s v="None"/>
    <n v="15.9"/>
    <n v="1.8599999999999998E-2"/>
    <n v="1.54"/>
    <m/>
    <m/>
    <m/>
    <m/>
    <m/>
    <m/>
    <m/>
    <m/>
    <m/>
    <s v="DEER:Res:HVAC_Eff_AC"/>
    <s v="Annual"/>
    <n v="20"/>
    <m/>
  </r>
  <r>
    <x v="0"/>
    <x v="1"/>
    <s v="D20v0"/>
    <n v="44154.447201608797"/>
    <x v="4"/>
    <x v="1"/>
    <x v="0"/>
    <x v="10"/>
    <x v="2"/>
    <x v="1"/>
    <n v="1.87"/>
    <n v="1260"/>
    <s v="None"/>
    <n v="28.2"/>
    <n v="1.8700000000000001E-2"/>
    <n v="0"/>
    <m/>
    <m/>
    <m/>
    <m/>
    <m/>
    <m/>
    <m/>
    <m/>
    <m/>
    <s v="DEER:Res:HVAC_Eff_AC"/>
    <s v="Annual"/>
    <n v="20"/>
    <m/>
  </r>
  <r>
    <x v="0"/>
    <x v="1"/>
    <s v="D20v0"/>
    <n v="44154.447201608797"/>
    <x v="4"/>
    <x v="1"/>
    <x v="0"/>
    <x v="10"/>
    <x v="3"/>
    <x v="2"/>
    <n v="34.931600000000003"/>
    <n v="1260"/>
    <s v="None"/>
    <n v="5.9957173000000002E-2"/>
    <n v="0"/>
    <n v="7.9229123999999998E-2"/>
    <m/>
    <m/>
    <m/>
    <m/>
    <m/>
    <m/>
    <m/>
    <m/>
    <m/>
    <s v="DEER:Res:HVAC_Eff_AC"/>
    <s v="Annual"/>
    <n v="20"/>
    <m/>
  </r>
  <r>
    <x v="0"/>
    <x v="1"/>
    <s v="D20v0"/>
    <n v="44154.447201608797"/>
    <x v="4"/>
    <x v="1"/>
    <x v="0"/>
    <x v="10"/>
    <x v="0"/>
    <x v="1"/>
    <n v="1.87"/>
    <n v="1260"/>
    <s v="None"/>
    <n v="12.5"/>
    <n v="1.2999999999999999E-2"/>
    <n v="1.39"/>
    <m/>
    <m/>
    <m/>
    <m/>
    <m/>
    <m/>
    <m/>
    <m/>
    <m/>
    <s v="DEER:Res:HVAC_Eff_AC"/>
    <s v="Annual"/>
    <n v="20"/>
    <m/>
  </r>
  <r>
    <x v="0"/>
    <x v="1"/>
    <s v="D20v0"/>
    <n v="44154.447201608797"/>
    <x v="4"/>
    <x v="1"/>
    <x v="0"/>
    <x v="11"/>
    <x v="1"/>
    <x v="1"/>
    <n v="2.0099999999999998"/>
    <n v="1310"/>
    <s v="None"/>
    <n v="10.8"/>
    <n v="1.78E-2"/>
    <n v="1.81"/>
    <m/>
    <m/>
    <m/>
    <m/>
    <m/>
    <m/>
    <m/>
    <m/>
    <m/>
    <s v="DEER:Res:HVAC_Eff_AC"/>
    <s v="Annual"/>
    <n v="20"/>
    <m/>
  </r>
  <r>
    <x v="0"/>
    <x v="1"/>
    <s v="D20v0"/>
    <n v="44154.447201608797"/>
    <x v="4"/>
    <x v="1"/>
    <x v="0"/>
    <x v="11"/>
    <x v="2"/>
    <x v="1"/>
    <n v="2.0099999999999998"/>
    <n v="1310"/>
    <s v="None"/>
    <n v="25.9"/>
    <n v="1.78E-2"/>
    <n v="0"/>
    <m/>
    <m/>
    <m/>
    <m/>
    <m/>
    <m/>
    <m/>
    <m/>
    <m/>
    <s v="DEER:Res:HVAC_Eff_AC"/>
    <s v="Annual"/>
    <n v="20"/>
    <m/>
  </r>
  <r>
    <x v="0"/>
    <x v="1"/>
    <s v="D20v0"/>
    <n v="44154.447201608797"/>
    <x v="4"/>
    <x v="1"/>
    <x v="0"/>
    <x v="11"/>
    <x v="3"/>
    <x v="2"/>
    <n v="37.546799999999998"/>
    <n v="1310"/>
    <s v="None"/>
    <n v="6.9057814999999995E-2"/>
    <n v="0"/>
    <n v="9.3683089999999997E-2"/>
    <m/>
    <m/>
    <m/>
    <m/>
    <m/>
    <m/>
    <m/>
    <m/>
    <m/>
    <s v="DEER:Res:HVAC_Eff_AC"/>
    <s v="Annual"/>
    <n v="20"/>
    <m/>
  </r>
  <r>
    <x v="0"/>
    <x v="1"/>
    <s v="D20v0"/>
    <n v="44154.447201608797"/>
    <x v="4"/>
    <x v="1"/>
    <x v="0"/>
    <x v="11"/>
    <x v="0"/>
    <x v="1"/>
    <n v="2.0099999999999998"/>
    <n v="1310"/>
    <s v="None"/>
    <n v="11.9"/>
    <n v="1.6500000000000001E-2"/>
    <n v="1.59"/>
    <m/>
    <m/>
    <m/>
    <m/>
    <m/>
    <m/>
    <m/>
    <m/>
    <m/>
    <s v="DEER:Res:HVAC_Eff_AC"/>
    <s v="Annual"/>
    <n v="20"/>
    <m/>
  </r>
  <r>
    <x v="0"/>
    <x v="1"/>
    <s v="D20v0"/>
    <n v="44154.447201608797"/>
    <x v="4"/>
    <x v="1"/>
    <x v="0"/>
    <x v="2"/>
    <x v="1"/>
    <x v="1"/>
    <n v="1.85"/>
    <n v="1120"/>
    <s v="None"/>
    <n v="14.7"/>
    <n v="2.29E-2"/>
    <n v="2.0699999999999998"/>
    <m/>
    <m/>
    <m/>
    <m/>
    <m/>
    <m/>
    <m/>
    <m/>
    <m/>
    <s v="DEER:Res:HVAC_Eff_AC"/>
    <s v="Annual"/>
    <n v="20"/>
    <m/>
  </r>
  <r>
    <x v="0"/>
    <x v="1"/>
    <s v="D20v0"/>
    <n v="44154.447201608797"/>
    <x v="4"/>
    <x v="1"/>
    <x v="0"/>
    <x v="2"/>
    <x v="2"/>
    <x v="1"/>
    <n v="1.85"/>
    <n v="1120"/>
    <s v="None"/>
    <n v="34.299999999999997"/>
    <n v="2.35E-2"/>
    <n v="0"/>
    <m/>
    <m/>
    <m/>
    <m/>
    <m/>
    <m/>
    <m/>
    <m/>
    <m/>
    <s v="DEER:Res:HVAC_Eff_AC"/>
    <s v="Annual"/>
    <n v="20"/>
    <m/>
  </r>
  <r>
    <x v="0"/>
    <x v="1"/>
    <s v="D20v0"/>
    <n v="44154.447201608797"/>
    <x v="4"/>
    <x v="1"/>
    <x v="0"/>
    <x v="2"/>
    <x v="3"/>
    <x v="2"/>
    <n v="34.558"/>
    <n v="1120"/>
    <s v="None"/>
    <n v="8.0835119999999996E-2"/>
    <n v="0"/>
    <n v="0.10760171"/>
    <m/>
    <m/>
    <m/>
    <m/>
    <m/>
    <m/>
    <m/>
    <m/>
    <m/>
    <s v="DEER:Res:HVAC_Eff_AC"/>
    <s v="Annual"/>
    <n v="20"/>
    <m/>
  </r>
  <r>
    <x v="0"/>
    <x v="1"/>
    <s v="D20v0"/>
    <n v="44154.447201608797"/>
    <x v="4"/>
    <x v="1"/>
    <x v="0"/>
    <x v="2"/>
    <x v="0"/>
    <x v="1"/>
    <n v="1.85"/>
    <n v="1120"/>
    <s v="None"/>
    <n v="16.7"/>
    <n v="2.24E-2"/>
    <n v="1.82"/>
    <m/>
    <m/>
    <m/>
    <m/>
    <m/>
    <m/>
    <m/>
    <m/>
    <m/>
    <s v="DEER:Res:HVAC_Eff_AC"/>
    <s v="Annual"/>
    <n v="20"/>
    <m/>
  </r>
  <r>
    <x v="0"/>
    <x v="1"/>
    <s v="D20v0"/>
    <n v="44154.447201608797"/>
    <x v="4"/>
    <x v="1"/>
    <x v="0"/>
    <x v="3"/>
    <x v="1"/>
    <x v="1"/>
    <n v="1.7"/>
    <n v="1120"/>
    <s v="None"/>
    <n v="12.1"/>
    <n v="1.9599999999999999E-2"/>
    <n v="2.31"/>
    <m/>
    <m/>
    <m/>
    <m/>
    <m/>
    <m/>
    <m/>
    <m/>
    <m/>
    <s v="DEER:Res:HVAC_Eff_AC"/>
    <s v="Annual"/>
    <n v="20"/>
    <m/>
  </r>
  <r>
    <x v="0"/>
    <x v="1"/>
    <s v="D20v0"/>
    <n v="44154.447201608797"/>
    <x v="4"/>
    <x v="1"/>
    <x v="0"/>
    <x v="3"/>
    <x v="2"/>
    <x v="1"/>
    <n v="1.7"/>
    <n v="1120"/>
    <s v="None"/>
    <n v="34.6"/>
    <n v="2.0899999999999998E-2"/>
    <n v="0"/>
    <m/>
    <m/>
    <m/>
    <m/>
    <m/>
    <m/>
    <m/>
    <m/>
    <m/>
    <s v="DEER:Res:HVAC_Eff_AC"/>
    <s v="Annual"/>
    <n v="20"/>
    <m/>
  </r>
  <r>
    <x v="0"/>
    <x v="1"/>
    <s v="D20v0"/>
    <n v="44154.447201608797"/>
    <x v="4"/>
    <x v="1"/>
    <x v="0"/>
    <x v="3"/>
    <x v="3"/>
    <x v="2"/>
    <n v="31.756"/>
    <n v="1120"/>
    <s v="None"/>
    <n v="9.2612420000000001E-2"/>
    <n v="0"/>
    <n v="0.11937901400000001"/>
    <m/>
    <m/>
    <m/>
    <m/>
    <m/>
    <m/>
    <m/>
    <m/>
    <m/>
    <s v="DEER:Res:HVAC_Eff_AC"/>
    <s v="Annual"/>
    <n v="20"/>
    <m/>
  </r>
  <r>
    <x v="0"/>
    <x v="1"/>
    <s v="D20v0"/>
    <n v="44154.447201608797"/>
    <x v="4"/>
    <x v="1"/>
    <x v="0"/>
    <x v="3"/>
    <x v="0"/>
    <x v="1"/>
    <n v="1.7"/>
    <n v="1120"/>
    <s v="None"/>
    <n v="13.4"/>
    <n v="1.7500000000000002E-2"/>
    <n v="2.04"/>
    <m/>
    <m/>
    <m/>
    <m/>
    <m/>
    <m/>
    <m/>
    <m/>
    <m/>
    <s v="DEER:Res:HVAC_Eff_AC"/>
    <s v="Annual"/>
    <n v="20"/>
    <m/>
  </r>
  <r>
    <x v="0"/>
    <x v="1"/>
    <s v="D20v0"/>
    <n v="44154.447201608797"/>
    <x v="4"/>
    <x v="1"/>
    <x v="0"/>
    <x v="4"/>
    <x v="1"/>
    <x v="1"/>
    <n v="1.73"/>
    <n v="1110"/>
    <s v="None"/>
    <n v="18.7"/>
    <n v="1.89E-2"/>
    <n v="2.41"/>
    <m/>
    <m/>
    <m/>
    <m/>
    <m/>
    <m/>
    <m/>
    <m/>
    <m/>
    <s v="DEER:Res:HVAC_Eff_AC"/>
    <s v="Annual"/>
    <n v="20"/>
    <m/>
  </r>
  <r>
    <x v="0"/>
    <x v="1"/>
    <s v="D20v0"/>
    <n v="44154.447201608797"/>
    <x v="4"/>
    <x v="1"/>
    <x v="0"/>
    <x v="4"/>
    <x v="2"/>
    <x v="1"/>
    <n v="1.73"/>
    <n v="1110"/>
    <s v="None"/>
    <n v="41.5"/>
    <n v="1.9699999999999999E-2"/>
    <n v="0"/>
    <m/>
    <m/>
    <m/>
    <m/>
    <m/>
    <m/>
    <m/>
    <m/>
    <m/>
    <s v="DEER:Res:HVAC_Eff_AC"/>
    <s v="Annual"/>
    <n v="20"/>
    <m/>
  </r>
  <r>
    <x v="0"/>
    <x v="1"/>
    <s v="D20v0"/>
    <n v="44154.447201608797"/>
    <x v="4"/>
    <x v="1"/>
    <x v="0"/>
    <x v="4"/>
    <x v="3"/>
    <x v="2"/>
    <n v="32.316400000000002"/>
    <n v="1110"/>
    <s v="None"/>
    <n v="9.5289079999999998E-2"/>
    <n v="0"/>
    <n v="0.12526765000000001"/>
    <m/>
    <m/>
    <m/>
    <m/>
    <m/>
    <m/>
    <m/>
    <m/>
    <m/>
    <s v="DEER:Res:HVAC_Eff_AC"/>
    <s v="Annual"/>
    <n v="20"/>
    <m/>
  </r>
  <r>
    <x v="0"/>
    <x v="1"/>
    <s v="D20v0"/>
    <n v="44154.447201608797"/>
    <x v="4"/>
    <x v="1"/>
    <x v="0"/>
    <x v="4"/>
    <x v="0"/>
    <x v="1"/>
    <n v="1.73"/>
    <n v="1110"/>
    <s v="None"/>
    <n v="21"/>
    <n v="1.84E-2"/>
    <n v="2.11"/>
    <m/>
    <m/>
    <m/>
    <m/>
    <m/>
    <m/>
    <m/>
    <m/>
    <m/>
    <s v="DEER:Res:HVAC_Eff_AC"/>
    <s v="Annual"/>
    <n v="20"/>
    <m/>
  </r>
  <r>
    <x v="0"/>
    <x v="1"/>
    <s v="D20v0"/>
    <n v="44154.447201608797"/>
    <x v="4"/>
    <x v="1"/>
    <x v="0"/>
    <x v="12"/>
    <x v="1"/>
    <x v="1"/>
    <n v="2.3199999999999998"/>
    <n v="1390"/>
    <s v="None"/>
    <n v="25.2"/>
    <n v="1.9099999999999999E-2"/>
    <n v="1.85"/>
    <m/>
    <m/>
    <m/>
    <m/>
    <m/>
    <m/>
    <m/>
    <m/>
    <m/>
    <s v="DEER:Res:HVAC_Eff_AC"/>
    <s v="Annual"/>
    <n v="20"/>
    <m/>
  </r>
  <r>
    <x v="0"/>
    <x v="1"/>
    <s v="D20v0"/>
    <n v="44154.447201608797"/>
    <x v="4"/>
    <x v="1"/>
    <x v="0"/>
    <x v="12"/>
    <x v="2"/>
    <x v="1"/>
    <n v="2.3199999999999998"/>
    <n v="1390"/>
    <s v="None"/>
    <n v="46.1"/>
    <n v="1.9699999999999999E-2"/>
    <n v="0"/>
    <m/>
    <m/>
    <m/>
    <m/>
    <m/>
    <m/>
    <m/>
    <m/>
    <m/>
    <s v="DEER:Res:HVAC_Eff_AC"/>
    <s v="Annual"/>
    <n v="20"/>
    <m/>
  </r>
  <r>
    <x v="0"/>
    <x v="1"/>
    <s v="D20v0"/>
    <n v="44154.447201608797"/>
    <x v="4"/>
    <x v="1"/>
    <x v="0"/>
    <x v="12"/>
    <x v="3"/>
    <x v="2"/>
    <n v="43.337597000000002"/>
    <n v="1390"/>
    <s v="None"/>
    <n v="6.9057814999999995E-2"/>
    <n v="0"/>
    <n v="9.5824406000000001E-2"/>
    <m/>
    <m/>
    <m/>
    <m/>
    <m/>
    <m/>
    <m/>
    <m/>
    <m/>
    <s v="DEER:Res:HVAC_Eff_AC"/>
    <s v="Annual"/>
    <n v="20"/>
    <m/>
  </r>
  <r>
    <x v="0"/>
    <x v="1"/>
    <s v="D20v0"/>
    <n v="44154.447201608797"/>
    <x v="4"/>
    <x v="1"/>
    <x v="0"/>
    <x v="12"/>
    <x v="0"/>
    <x v="1"/>
    <n v="2.3199999999999998"/>
    <n v="1390"/>
    <s v="None"/>
    <n v="27.8"/>
    <n v="1.9199999999999998E-2"/>
    <n v="1.62"/>
    <m/>
    <m/>
    <m/>
    <m/>
    <m/>
    <m/>
    <m/>
    <m/>
    <m/>
    <s v="DEER:Res:HVAC_Eff_AC"/>
    <s v="Annual"/>
    <n v="20"/>
    <m/>
  </r>
  <r>
    <x v="0"/>
    <x v="1"/>
    <s v="D20v0"/>
    <n v="44154.447201608797"/>
    <x v="4"/>
    <x v="1"/>
    <x v="0"/>
    <x v="13"/>
    <x v="1"/>
    <x v="1"/>
    <n v="2.5"/>
    <n v="1410"/>
    <s v="None"/>
    <n v="35.1"/>
    <n v="2.0799999999999999E-2"/>
    <n v="0.78"/>
    <m/>
    <m/>
    <m/>
    <m/>
    <m/>
    <m/>
    <m/>
    <m/>
    <m/>
    <s v="DEER:Res:HVAC_Eff_AC"/>
    <s v="Annual"/>
    <n v="20"/>
    <m/>
  </r>
  <r>
    <x v="0"/>
    <x v="1"/>
    <s v="D20v0"/>
    <n v="44154.447201608797"/>
    <x v="4"/>
    <x v="1"/>
    <x v="0"/>
    <x v="13"/>
    <x v="2"/>
    <x v="1"/>
    <n v="2.5"/>
    <n v="1410"/>
    <s v="None"/>
    <n v="42"/>
    <n v="2.12E-2"/>
    <n v="0"/>
    <m/>
    <m/>
    <m/>
    <m/>
    <m/>
    <m/>
    <m/>
    <m/>
    <m/>
    <s v="DEER:Res:HVAC_Eff_AC"/>
    <s v="Annual"/>
    <n v="20"/>
    <m/>
  </r>
  <r>
    <x v="0"/>
    <x v="1"/>
    <s v="D20v0"/>
    <n v="44154.447201608797"/>
    <x v="4"/>
    <x v="1"/>
    <x v="0"/>
    <x v="13"/>
    <x v="3"/>
    <x v="2"/>
    <n v="46.7"/>
    <n v="1410"/>
    <s v="None"/>
    <n v="2.8854389000000001E-2"/>
    <n v="0"/>
    <n v="4.0203426E-2"/>
    <m/>
    <m/>
    <m/>
    <m/>
    <m/>
    <m/>
    <m/>
    <m/>
    <m/>
    <s v="DEER:Res:HVAC_Eff_AC"/>
    <s v="Annual"/>
    <n v="20"/>
    <m/>
  </r>
  <r>
    <x v="0"/>
    <x v="1"/>
    <s v="D20v0"/>
    <n v="44154.447201608797"/>
    <x v="4"/>
    <x v="1"/>
    <x v="0"/>
    <x v="13"/>
    <x v="0"/>
    <x v="1"/>
    <n v="2.5"/>
    <n v="1410"/>
    <s v="None"/>
    <n v="35.6"/>
    <n v="2.07E-2"/>
    <n v="0.68200000000000005"/>
    <m/>
    <m/>
    <m/>
    <m/>
    <m/>
    <m/>
    <m/>
    <m/>
    <m/>
    <s v="DEER:Res:HVAC_Eff_AC"/>
    <s v="Annual"/>
    <n v="20"/>
    <m/>
  </r>
  <r>
    <x v="0"/>
    <x v="1"/>
    <s v="D20v0"/>
    <n v="44154.447201608797"/>
    <x v="4"/>
    <x v="1"/>
    <x v="0"/>
    <x v="5"/>
    <x v="1"/>
    <x v="1"/>
    <n v="1.52"/>
    <n v="1130"/>
    <s v="None"/>
    <n v="14.9"/>
    <n v="1.43E-2"/>
    <n v="4.0199999999999996"/>
    <m/>
    <m/>
    <m/>
    <m/>
    <m/>
    <m/>
    <m/>
    <m/>
    <m/>
    <s v="DEER:Res:HVAC_Eff_AC"/>
    <s v="Annual"/>
    <n v="20"/>
    <m/>
  </r>
  <r>
    <x v="0"/>
    <x v="1"/>
    <s v="D20v0"/>
    <n v="44154.447201608797"/>
    <x v="4"/>
    <x v="1"/>
    <x v="0"/>
    <x v="5"/>
    <x v="2"/>
    <x v="1"/>
    <n v="1.52"/>
    <n v="1130"/>
    <s v="None"/>
    <n v="68.900000000000006"/>
    <n v="1.54E-2"/>
    <n v="0"/>
    <m/>
    <m/>
    <m/>
    <m/>
    <m/>
    <m/>
    <m/>
    <m/>
    <m/>
    <s v="DEER:Res:HVAC_Eff_AC"/>
    <s v="Annual"/>
    <n v="20"/>
    <m/>
  </r>
  <r>
    <x v="0"/>
    <x v="1"/>
    <s v="D20v0"/>
    <n v="44154.447201608797"/>
    <x v="4"/>
    <x v="1"/>
    <x v="0"/>
    <x v="5"/>
    <x v="3"/>
    <x v="2"/>
    <n v="28.393599999999999"/>
    <n v="1130"/>
    <s v="None"/>
    <n v="0.16809421999999999"/>
    <n v="0"/>
    <n v="0.20717343999999999"/>
    <m/>
    <m/>
    <m/>
    <m/>
    <m/>
    <m/>
    <m/>
    <m/>
    <m/>
    <s v="DEER:Res:HVAC_Eff_AC"/>
    <s v="Annual"/>
    <n v="20"/>
    <m/>
  </r>
  <r>
    <x v="0"/>
    <x v="1"/>
    <s v="D20v0"/>
    <n v="44154.447201608797"/>
    <x v="4"/>
    <x v="1"/>
    <x v="0"/>
    <x v="5"/>
    <x v="0"/>
    <x v="1"/>
    <n v="1.52"/>
    <n v="1130"/>
    <s v="None"/>
    <n v="21.7"/>
    <n v="1.44E-2"/>
    <n v="3.52"/>
    <m/>
    <m/>
    <m/>
    <m/>
    <m/>
    <m/>
    <m/>
    <m/>
    <m/>
    <s v="DEER:Res:HVAC_Eff_AC"/>
    <s v="Annual"/>
    <n v="20"/>
    <m/>
  </r>
  <r>
    <x v="0"/>
    <x v="1"/>
    <s v="D20v0"/>
    <n v="44154.447201608797"/>
    <x v="4"/>
    <x v="2"/>
    <x v="1"/>
    <x v="16"/>
    <x v="1"/>
    <x v="1"/>
    <n v="1.8"/>
    <n v="1750"/>
    <s v="None"/>
    <n v="6"/>
    <n v="0"/>
    <n v="7.42"/>
    <m/>
    <m/>
    <m/>
    <m/>
    <m/>
    <m/>
    <m/>
    <m/>
    <m/>
    <s v="DEER:Res:HVAC_Eff_AC"/>
    <s v="Annual"/>
    <n v="20"/>
    <m/>
  </r>
  <r>
    <x v="0"/>
    <x v="1"/>
    <s v="D20v0"/>
    <n v="44154.447201608797"/>
    <x v="4"/>
    <x v="2"/>
    <x v="1"/>
    <x v="16"/>
    <x v="2"/>
    <x v="1"/>
    <n v="1.8"/>
    <n v="1750"/>
    <s v="None"/>
    <n v="77.2"/>
    <n v="0"/>
    <n v="0"/>
    <m/>
    <m/>
    <m/>
    <m/>
    <m/>
    <m/>
    <m/>
    <m/>
    <m/>
    <s v="DEER:Res:HVAC_Eff_AC"/>
    <s v="Annual"/>
    <n v="20"/>
    <m/>
  </r>
  <r>
    <x v="0"/>
    <x v="1"/>
    <s v="D20v0"/>
    <n v="44154.447201608797"/>
    <x v="4"/>
    <x v="2"/>
    <x v="1"/>
    <x v="16"/>
    <x v="0"/>
    <x v="1"/>
    <n v="1.8"/>
    <n v="1750"/>
    <s v="None"/>
    <n v="5.4"/>
    <n v="0"/>
    <n v="7.15"/>
    <m/>
    <m/>
    <m/>
    <m/>
    <m/>
    <m/>
    <m/>
    <m/>
    <m/>
    <s v="DEER:Res:HVAC_Eff_AC"/>
    <s v="Annual"/>
    <n v="20"/>
    <m/>
  </r>
  <r>
    <x v="0"/>
    <x v="1"/>
    <s v="D20v0"/>
    <n v="44154.447201608797"/>
    <x v="4"/>
    <x v="2"/>
    <x v="1"/>
    <x v="14"/>
    <x v="1"/>
    <x v="1"/>
    <n v="1.6"/>
    <n v="1410"/>
    <s v="None"/>
    <n v="25.7"/>
    <n v="3.9E-2"/>
    <n v="6.44"/>
    <m/>
    <m/>
    <m/>
    <m/>
    <m/>
    <m/>
    <m/>
    <m/>
    <m/>
    <s v="DEER:Res:HVAC_Eff_AC"/>
    <s v="Annual"/>
    <n v="20"/>
    <m/>
  </r>
  <r>
    <x v="0"/>
    <x v="1"/>
    <s v="D20v0"/>
    <n v="44154.447201608797"/>
    <x v="4"/>
    <x v="2"/>
    <x v="1"/>
    <x v="14"/>
    <x v="2"/>
    <x v="1"/>
    <n v="1.6"/>
    <n v="1410"/>
    <s v="None"/>
    <n v="95.2"/>
    <n v="4.1000000000000002E-2"/>
    <n v="0"/>
    <m/>
    <m/>
    <m/>
    <m/>
    <m/>
    <m/>
    <m/>
    <m/>
    <m/>
    <s v="DEER:Res:HVAC_Eff_AC"/>
    <s v="Annual"/>
    <n v="20"/>
    <m/>
  </r>
  <r>
    <x v="0"/>
    <x v="1"/>
    <s v="D20v0"/>
    <n v="44154.447201608797"/>
    <x v="4"/>
    <x v="2"/>
    <x v="1"/>
    <x v="14"/>
    <x v="0"/>
    <x v="1"/>
    <n v="1.6"/>
    <n v="1410"/>
    <s v="None"/>
    <n v="21.1"/>
    <n v="1.9E-2"/>
    <n v="6.11"/>
    <m/>
    <m/>
    <m/>
    <m/>
    <m/>
    <m/>
    <m/>
    <m/>
    <m/>
    <s v="DEER:Res:HVAC_Eff_AC"/>
    <s v="Annual"/>
    <n v="20"/>
    <m/>
  </r>
  <r>
    <x v="0"/>
    <x v="1"/>
    <s v="D20v0"/>
    <n v="44154.447201608797"/>
    <x v="4"/>
    <x v="2"/>
    <x v="1"/>
    <x v="7"/>
    <x v="1"/>
    <x v="1"/>
    <n v="1.9"/>
    <n v="1510"/>
    <s v="None"/>
    <n v="6.7"/>
    <n v="1.2999999999999999E-2"/>
    <n v="4.4400000000000004"/>
    <m/>
    <m/>
    <m/>
    <m/>
    <m/>
    <m/>
    <m/>
    <m/>
    <m/>
    <s v="DEER:Res:HVAC_Eff_AC"/>
    <s v="Annual"/>
    <n v="20"/>
    <m/>
  </r>
  <r>
    <x v="0"/>
    <x v="1"/>
    <s v="D20v0"/>
    <n v="44154.447201608797"/>
    <x v="4"/>
    <x v="2"/>
    <x v="1"/>
    <x v="7"/>
    <x v="2"/>
    <x v="1"/>
    <n v="1.9"/>
    <n v="1510"/>
    <s v="None"/>
    <n v="42.5"/>
    <n v="1.4E-2"/>
    <n v="0"/>
    <m/>
    <m/>
    <m/>
    <m/>
    <m/>
    <m/>
    <m/>
    <m/>
    <m/>
    <s v="DEER:Res:HVAC_Eff_AC"/>
    <s v="Annual"/>
    <n v="20"/>
    <m/>
  </r>
  <r>
    <x v="0"/>
    <x v="1"/>
    <s v="D20v0"/>
    <n v="44154.447201608797"/>
    <x v="4"/>
    <x v="2"/>
    <x v="1"/>
    <x v="7"/>
    <x v="0"/>
    <x v="1"/>
    <n v="1.9"/>
    <n v="1510"/>
    <s v="None"/>
    <n v="4.4000000000000004"/>
    <n v="2E-3"/>
    <n v="4.29"/>
    <m/>
    <m/>
    <m/>
    <m/>
    <m/>
    <m/>
    <m/>
    <m/>
    <m/>
    <s v="DEER:Res:HVAC_Eff_AC"/>
    <s v="Annual"/>
    <n v="20"/>
    <m/>
  </r>
  <r>
    <x v="0"/>
    <x v="1"/>
    <s v="D20v0"/>
    <n v="44154.447201608797"/>
    <x v="4"/>
    <x v="2"/>
    <x v="1"/>
    <x v="0"/>
    <x v="1"/>
    <x v="1"/>
    <n v="2.2000000000000002"/>
    <n v="1650"/>
    <s v="None"/>
    <n v="28.8"/>
    <n v="4.2999999999999997E-2"/>
    <n v="5.12"/>
    <m/>
    <m/>
    <m/>
    <m/>
    <m/>
    <m/>
    <m/>
    <m/>
    <m/>
    <s v="DEER:Res:HVAC_Eff_AC"/>
    <s v="Annual"/>
    <n v="20"/>
    <m/>
  </r>
  <r>
    <x v="0"/>
    <x v="1"/>
    <s v="D20v0"/>
    <n v="44154.447201608797"/>
    <x v="4"/>
    <x v="2"/>
    <x v="1"/>
    <x v="0"/>
    <x v="2"/>
    <x v="1"/>
    <n v="2.2000000000000002"/>
    <n v="1650"/>
    <s v="None"/>
    <n v="85.1"/>
    <n v="4.4999999999999998E-2"/>
    <n v="0"/>
    <m/>
    <m/>
    <m/>
    <m/>
    <m/>
    <m/>
    <m/>
    <m/>
    <m/>
    <s v="DEER:Res:HVAC_Eff_AC"/>
    <s v="Annual"/>
    <n v="20"/>
    <m/>
  </r>
  <r>
    <x v="0"/>
    <x v="1"/>
    <s v="D20v0"/>
    <n v="44154.447201608797"/>
    <x v="4"/>
    <x v="2"/>
    <x v="1"/>
    <x v="0"/>
    <x v="0"/>
    <x v="1"/>
    <n v="2.2000000000000002"/>
    <n v="1650"/>
    <s v="None"/>
    <n v="20.8"/>
    <n v="2.3E-2"/>
    <n v="4.8499999999999996"/>
    <m/>
    <m/>
    <m/>
    <m/>
    <m/>
    <m/>
    <m/>
    <m/>
    <m/>
    <s v="DEER:Res:HVAC_Eff_AC"/>
    <s v="Annual"/>
    <n v="20"/>
    <m/>
  </r>
  <r>
    <x v="0"/>
    <x v="1"/>
    <s v="D20v0"/>
    <n v="44154.447201608797"/>
    <x v="4"/>
    <x v="2"/>
    <x v="1"/>
    <x v="1"/>
    <x v="1"/>
    <x v="1"/>
    <n v="3.5"/>
    <n v="2130"/>
    <s v="None"/>
    <n v="20.399999999999999"/>
    <n v="2.5999999999999999E-2"/>
    <n v="9.08"/>
    <m/>
    <m/>
    <m/>
    <m/>
    <m/>
    <m/>
    <m/>
    <m/>
    <m/>
    <s v="DEER:Res:HVAC_Eff_AC"/>
    <s v="Annual"/>
    <n v="20"/>
    <m/>
  </r>
  <r>
    <x v="0"/>
    <x v="1"/>
    <s v="D20v0"/>
    <n v="44154.447201608797"/>
    <x v="4"/>
    <x v="2"/>
    <x v="1"/>
    <x v="1"/>
    <x v="2"/>
    <x v="1"/>
    <n v="3.5"/>
    <n v="2130"/>
    <s v="None"/>
    <n v="101"/>
    <n v="2.5999999999999999E-2"/>
    <n v="0"/>
    <m/>
    <m/>
    <m/>
    <m/>
    <m/>
    <m/>
    <m/>
    <m/>
    <m/>
    <s v="DEER:Res:HVAC_Eff_AC"/>
    <s v="Annual"/>
    <n v="20"/>
    <m/>
  </r>
  <r>
    <x v="0"/>
    <x v="1"/>
    <s v="D20v0"/>
    <n v="44154.447201608797"/>
    <x v="4"/>
    <x v="2"/>
    <x v="1"/>
    <x v="1"/>
    <x v="0"/>
    <x v="1"/>
    <n v="3.5"/>
    <n v="2130"/>
    <s v="None"/>
    <n v="8.9"/>
    <n v="5.0000000000000001E-3"/>
    <n v="8.65"/>
    <m/>
    <m/>
    <m/>
    <m/>
    <m/>
    <m/>
    <m/>
    <m/>
    <m/>
    <s v="DEER:Res:HVAC_Eff_AC"/>
    <s v="Annual"/>
    <n v="20"/>
    <m/>
  </r>
  <r>
    <x v="0"/>
    <x v="1"/>
    <s v="D20v0"/>
    <n v="44154.447201608797"/>
    <x v="4"/>
    <x v="2"/>
    <x v="1"/>
    <x v="8"/>
    <x v="1"/>
    <x v="1"/>
    <n v="3"/>
    <n v="1920"/>
    <s v="None"/>
    <n v="22.7"/>
    <n v="4.1000000000000002E-2"/>
    <n v="2.59"/>
    <m/>
    <m/>
    <m/>
    <m/>
    <m/>
    <m/>
    <m/>
    <m/>
    <m/>
    <s v="DEER:Res:HVAC_Eff_AC"/>
    <s v="Annual"/>
    <n v="20"/>
    <m/>
  </r>
  <r>
    <x v="0"/>
    <x v="1"/>
    <s v="D20v0"/>
    <n v="44154.447201608797"/>
    <x v="4"/>
    <x v="2"/>
    <x v="1"/>
    <x v="8"/>
    <x v="2"/>
    <x v="1"/>
    <n v="3"/>
    <n v="1920"/>
    <s v="None"/>
    <n v="45.9"/>
    <n v="4.2999999999999997E-2"/>
    <n v="0"/>
    <m/>
    <m/>
    <m/>
    <m/>
    <m/>
    <m/>
    <m/>
    <m/>
    <m/>
    <s v="DEER:Res:HVAC_Eff_AC"/>
    <s v="Annual"/>
    <n v="20"/>
    <m/>
  </r>
  <r>
    <x v="0"/>
    <x v="1"/>
    <s v="D20v0"/>
    <n v="44154.447201608797"/>
    <x v="4"/>
    <x v="2"/>
    <x v="1"/>
    <x v="8"/>
    <x v="0"/>
    <x v="1"/>
    <n v="3"/>
    <n v="1920"/>
    <s v="None"/>
    <n v="8.8000000000000007"/>
    <n v="1.6E-2"/>
    <n v="2.46"/>
    <m/>
    <m/>
    <m/>
    <m/>
    <m/>
    <m/>
    <m/>
    <m/>
    <m/>
    <s v="DEER:Res:HVAC_Eff_AC"/>
    <s v="Annual"/>
    <n v="20"/>
    <m/>
  </r>
  <r>
    <x v="0"/>
    <x v="1"/>
    <s v="D20v0"/>
    <n v="44154.447201608797"/>
    <x v="4"/>
    <x v="2"/>
    <x v="1"/>
    <x v="15"/>
    <x v="1"/>
    <x v="1"/>
    <n v="2.5"/>
    <n v="1970"/>
    <s v="None"/>
    <n v="27.4"/>
    <n v="3.6999999999999998E-2"/>
    <n v="2.29"/>
    <m/>
    <m/>
    <m/>
    <m/>
    <m/>
    <m/>
    <m/>
    <m/>
    <m/>
    <s v="DEER:Res:HVAC_Eff_AC"/>
    <s v="Annual"/>
    <n v="20"/>
    <m/>
  </r>
  <r>
    <x v="0"/>
    <x v="1"/>
    <s v="D20v0"/>
    <n v="44154.447201608797"/>
    <x v="4"/>
    <x v="2"/>
    <x v="1"/>
    <x v="15"/>
    <x v="2"/>
    <x v="1"/>
    <n v="2.5"/>
    <n v="1970"/>
    <s v="None"/>
    <n v="43.4"/>
    <n v="3.7999999999999999E-2"/>
    <n v="0"/>
    <m/>
    <m/>
    <m/>
    <m/>
    <m/>
    <m/>
    <m/>
    <m/>
    <m/>
    <s v="DEER:Res:HVAC_Eff_AC"/>
    <s v="Annual"/>
    <n v="20"/>
    <m/>
  </r>
  <r>
    <x v="0"/>
    <x v="1"/>
    <s v="D20v0"/>
    <n v="44154.447201608797"/>
    <x v="4"/>
    <x v="2"/>
    <x v="1"/>
    <x v="15"/>
    <x v="0"/>
    <x v="1"/>
    <n v="2.5"/>
    <n v="1970"/>
    <s v="None"/>
    <n v="9.8000000000000007"/>
    <n v="1.2E-2"/>
    <n v="2.21"/>
    <m/>
    <m/>
    <m/>
    <m/>
    <m/>
    <m/>
    <m/>
    <m/>
    <m/>
    <s v="DEER:Res:HVAC_Eff_AC"/>
    <s v="Annual"/>
    <n v="20"/>
    <m/>
  </r>
  <r>
    <x v="0"/>
    <x v="1"/>
    <s v="D20v0"/>
    <n v="44154.447201608797"/>
    <x v="4"/>
    <x v="2"/>
    <x v="1"/>
    <x v="9"/>
    <x v="1"/>
    <x v="1"/>
    <n v="2.4"/>
    <n v="1760"/>
    <s v="None"/>
    <n v="30"/>
    <n v="3.4000000000000002E-2"/>
    <n v="1.72"/>
    <m/>
    <m/>
    <m/>
    <m/>
    <m/>
    <m/>
    <m/>
    <m/>
    <m/>
    <s v="DEER:Res:HVAC_Eff_AC"/>
    <s v="Annual"/>
    <n v="20"/>
    <m/>
  </r>
  <r>
    <x v="0"/>
    <x v="1"/>
    <s v="D20v0"/>
    <n v="44154.447201608797"/>
    <x v="4"/>
    <x v="2"/>
    <x v="1"/>
    <x v="9"/>
    <x v="2"/>
    <x v="1"/>
    <n v="2.4"/>
    <n v="1760"/>
    <s v="None"/>
    <n v="44.8"/>
    <n v="3.5000000000000003E-2"/>
    <n v="0"/>
    <m/>
    <m/>
    <m/>
    <m/>
    <m/>
    <m/>
    <m/>
    <m/>
    <m/>
    <s v="DEER:Res:HVAC_Eff_AC"/>
    <s v="Annual"/>
    <n v="20"/>
    <m/>
  </r>
  <r>
    <x v="0"/>
    <x v="1"/>
    <s v="D20v0"/>
    <n v="44154.447201608797"/>
    <x v="4"/>
    <x v="2"/>
    <x v="1"/>
    <x v="9"/>
    <x v="0"/>
    <x v="1"/>
    <n v="2.4"/>
    <n v="1760"/>
    <s v="None"/>
    <n v="16.2"/>
    <n v="1.7000000000000001E-2"/>
    <n v="1.64"/>
    <m/>
    <m/>
    <m/>
    <m/>
    <m/>
    <m/>
    <m/>
    <m/>
    <m/>
    <s v="DEER:Res:HVAC_Eff_AC"/>
    <s v="Annual"/>
    <n v="20"/>
    <m/>
  </r>
  <r>
    <x v="0"/>
    <x v="1"/>
    <s v="D20v0"/>
    <n v="44154.447201608797"/>
    <x v="4"/>
    <x v="2"/>
    <x v="1"/>
    <x v="10"/>
    <x v="1"/>
    <x v="1"/>
    <n v="2.2000000000000002"/>
    <n v="1740"/>
    <s v="None"/>
    <n v="34.6"/>
    <n v="4.9000000000000002E-2"/>
    <n v="3.22"/>
    <m/>
    <m/>
    <m/>
    <m/>
    <m/>
    <m/>
    <m/>
    <m/>
    <m/>
    <s v="DEER:Res:HVAC_Eff_AC"/>
    <s v="Annual"/>
    <n v="20"/>
    <m/>
  </r>
  <r>
    <x v="0"/>
    <x v="1"/>
    <s v="D20v0"/>
    <n v="44154.447201608797"/>
    <x v="4"/>
    <x v="2"/>
    <x v="1"/>
    <x v="10"/>
    <x v="2"/>
    <x v="1"/>
    <n v="2.2000000000000002"/>
    <n v="1740"/>
    <s v="None"/>
    <n v="61.2"/>
    <n v="0.05"/>
    <n v="0"/>
    <m/>
    <m/>
    <m/>
    <m/>
    <m/>
    <m/>
    <m/>
    <m/>
    <m/>
    <s v="DEER:Res:HVAC_Eff_AC"/>
    <s v="Annual"/>
    <n v="20"/>
    <m/>
  </r>
  <r>
    <x v="0"/>
    <x v="1"/>
    <s v="D20v0"/>
    <n v="44154.447201608797"/>
    <x v="4"/>
    <x v="2"/>
    <x v="1"/>
    <x v="10"/>
    <x v="0"/>
    <x v="1"/>
    <n v="2.2000000000000002"/>
    <n v="1740"/>
    <s v="None"/>
    <n v="28.3"/>
    <n v="3.7999999999999999E-2"/>
    <n v="3.02"/>
    <m/>
    <m/>
    <m/>
    <m/>
    <m/>
    <m/>
    <m/>
    <m/>
    <m/>
    <s v="DEER:Res:HVAC_Eff_AC"/>
    <s v="Annual"/>
    <n v="20"/>
    <m/>
  </r>
  <r>
    <x v="0"/>
    <x v="1"/>
    <s v="D20v0"/>
    <n v="44154.447201608797"/>
    <x v="4"/>
    <x v="2"/>
    <x v="1"/>
    <x v="11"/>
    <x v="1"/>
    <x v="1"/>
    <n v="2.5"/>
    <n v="1940"/>
    <s v="None"/>
    <n v="70"/>
    <n v="9.2999999999999999E-2"/>
    <n v="8.16"/>
    <m/>
    <m/>
    <m/>
    <m/>
    <m/>
    <m/>
    <m/>
    <m/>
    <m/>
    <s v="DEER:Res:HVAC_Eff_AC"/>
    <s v="Annual"/>
    <n v="20"/>
    <m/>
  </r>
  <r>
    <x v="0"/>
    <x v="1"/>
    <s v="D20v0"/>
    <n v="44154.447201608797"/>
    <x v="4"/>
    <x v="2"/>
    <x v="1"/>
    <x v="11"/>
    <x v="2"/>
    <x v="1"/>
    <n v="2.5"/>
    <n v="1940"/>
    <s v="None"/>
    <n v="154"/>
    <n v="9.0999999999999998E-2"/>
    <n v="0"/>
    <m/>
    <m/>
    <m/>
    <m/>
    <m/>
    <m/>
    <m/>
    <m/>
    <m/>
    <s v="DEER:Res:HVAC_Eff_AC"/>
    <s v="Annual"/>
    <n v="20"/>
    <m/>
  </r>
  <r>
    <x v="0"/>
    <x v="1"/>
    <s v="D20v0"/>
    <n v="44154.447201608797"/>
    <x v="4"/>
    <x v="2"/>
    <x v="1"/>
    <x v="11"/>
    <x v="0"/>
    <x v="1"/>
    <n v="2.5"/>
    <n v="1940"/>
    <s v="None"/>
    <n v="70.900000000000006"/>
    <n v="8.7999999999999995E-2"/>
    <n v="7.73"/>
    <m/>
    <m/>
    <m/>
    <m/>
    <m/>
    <m/>
    <m/>
    <m/>
    <m/>
    <s v="DEER:Res:HVAC_Eff_AC"/>
    <s v="Annual"/>
    <n v="20"/>
    <m/>
  </r>
  <r>
    <x v="0"/>
    <x v="1"/>
    <s v="D20v0"/>
    <n v="44154.447201608797"/>
    <x v="4"/>
    <x v="2"/>
    <x v="1"/>
    <x v="2"/>
    <x v="1"/>
    <x v="1"/>
    <n v="2.7"/>
    <n v="1860"/>
    <s v="None"/>
    <n v="82.9"/>
    <n v="0.108"/>
    <n v="7.8"/>
    <m/>
    <m/>
    <m/>
    <m/>
    <m/>
    <m/>
    <m/>
    <m/>
    <m/>
    <s v="DEER:Res:HVAC_Eff_AC"/>
    <s v="Annual"/>
    <n v="20"/>
    <m/>
  </r>
  <r>
    <x v="0"/>
    <x v="1"/>
    <s v="D20v0"/>
    <n v="44154.447201608797"/>
    <x v="4"/>
    <x v="2"/>
    <x v="1"/>
    <x v="2"/>
    <x v="2"/>
    <x v="1"/>
    <n v="2.7"/>
    <n v="1860"/>
    <s v="None"/>
    <n v="170"/>
    <n v="0.104"/>
    <n v="0"/>
    <m/>
    <m/>
    <m/>
    <m/>
    <m/>
    <m/>
    <m/>
    <m/>
    <m/>
    <s v="DEER:Res:HVAC_Eff_AC"/>
    <s v="Annual"/>
    <n v="20"/>
    <m/>
  </r>
  <r>
    <x v="0"/>
    <x v="1"/>
    <s v="D20v0"/>
    <n v="44154.447201608797"/>
    <x v="4"/>
    <x v="2"/>
    <x v="1"/>
    <x v="2"/>
    <x v="0"/>
    <x v="1"/>
    <n v="2.7"/>
    <n v="1860"/>
    <s v="None"/>
    <n v="82.6"/>
    <n v="0.10100000000000001"/>
    <n v="7.33"/>
    <m/>
    <m/>
    <m/>
    <m/>
    <m/>
    <m/>
    <m/>
    <m/>
    <m/>
    <s v="DEER:Res:HVAC_Eff_AC"/>
    <s v="Annual"/>
    <n v="20"/>
    <m/>
  </r>
  <r>
    <x v="0"/>
    <x v="1"/>
    <s v="D20v0"/>
    <n v="44154.447201608797"/>
    <x v="4"/>
    <x v="2"/>
    <x v="1"/>
    <x v="3"/>
    <x v="1"/>
    <x v="1"/>
    <n v="2.1"/>
    <n v="1720"/>
    <s v="None"/>
    <n v="40.9"/>
    <n v="5.8000000000000003E-2"/>
    <n v="7.68"/>
    <m/>
    <m/>
    <m/>
    <m/>
    <m/>
    <m/>
    <m/>
    <m/>
    <m/>
    <s v="DEER:Res:HVAC_Eff_AC"/>
    <s v="Annual"/>
    <n v="20"/>
    <m/>
  </r>
  <r>
    <x v="0"/>
    <x v="1"/>
    <s v="D20v0"/>
    <n v="44154.447201608797"/>
    <x v="4"/>
    <x v="2"/>
    <x v="1"/>
    <x v="3"/>
    <x v="2"/>
    <x v="1"/>
    <n v="2.1"/>
    <n v="1720"/>
    <s v="None"/>
    <n v="123"/>
    <n v="5.8999999999999997E-2"/>
    <n v="0"/>
    <m/>
    <m/>
    <m/>
    <m/>
    <m/>
    <m/>
    <m/>
    <m/>
    <m/>
    <s v="DEER:Res:HVAC_Eff_AC"/>
    <s v="Annual"/>
    <n v="20"/>
    <m/>
  </r>
  <r>
    <x v="0"/>
    <x v="1"/>
    <s v="D20v0"/>
    <n v="44154.447201608797"/>
    <x v="4"/>
    <x v="2"/>
    <x v="1"/>
    <x v="3"/>
    <x v="0"/>
    <x v="1"/>
    <n v="2.1"/>
    <n v="1720"/>
    <s v="None"/>
    <n v="41.2"/>
    <n v="5.0999999999999997E-2"/>
    <n v="7.26"/>
    <m/>
    <m/>
    <m/>
    <m/>
    <m/>
    <m/>
    <m/>
    <m/>
    <m/>
    <s v="DEER:Res:HVAC_Eff_AC"/>
    <s v="Annual"/>
    <n v="20"/>
    <m/>
  </r>
  <r>
    <x v="0"/>
    <x v="1"/>
    <s v="D20v0"/>
    <n v="44154.447201608797"/>
    <x v="4"/>
    <x v="2"/>
    <x v="1"/>
    <x v="4"/>
    <x v="1"/>
    <x v="1"/>
    <n v="2.4"/>
    <n v="1850"/>
    <s v="None"/>
    <n v="81.099999999999994"/>
    <n v="7.4999999999999997E-2"/>
    <n v="7.79"/>
    <m/>
    <m/>
    <m/>
    <m/>
    <m/>
    <m/>
    <m/>
    <m/>
    <m/>
    <s v="DEER:Res:HVAC_Eff_AC"/>
    <s v="Annual"/>
    <n v="20"/>
    <m/>
  </r>
  <r>
    <x v="0"/>
    <x v="1"/>
    <s v="D20v0"/>
    <n v="44154.447201608797"/>
    <x v="4"/>
    <x v="2"/>
    <x v="1"/>
    <x v="4"/>
    <x v="2"/>
    <x v="1"/>
    <n v="2.4"/>
    <n v="1850"/>
    <s v="None"/>
    <n v="172"/>
    <n v="7.8E-2"/>
    <n v="0"/>
    <m/>
    <m/>
    <m/>
    <m/>
    <m/>
    <m/>
    <m/>
    <m/>
    <m/>
    <s v="DEER:Res:HVAC_Eff_AC"/>
    <s v="Annual"/>
    <n v="20"/>
    <m/>
  </r>
  <r>
    <x v="0"/>
    <x v="1"/>
    <s v="D20v0"/>
    <n v="44154.447201608797"/>
    <x v="4"/>
    <x v="2"/>
    <x v="1"/>
    <x v="4"/>
    <x v="0"/>
    <x v="1"/>
    <n v="2.4"/>
    <n v="1850"/>
    <s v="None"/>
    <n v="83.1"/>
    <n v="7.1999999999999995E-2"/>
    <n v="7.35"/>
    <m/>
    <m/>
    <m/>
    <m/>
    <m/>
    <m/>
    <m/>
    <m/>
    <m/>
    <s v="DEER:Res:HVAC_Eff_AC"/>
    <s v="Annual"/>
    <n v="20"/>
    <m/>
  </r>
  <r>
    <x v="0"/>
    <x v="1"/>
    <s v="D20v1"/>
    <n v="44154.447201608797"/>
    <x v="4"/>
    <x v="2"/>
    <x v="1"/>
    <x v="12"/>
    <x v="1"/>
    <x v="1"/>
    <n v="3.17"/>
    <n v="2128"/>
    <s v="None"/>
    <n v="131.62"/>
    <n v="0.1076"/>
    <n v="8.9619999999999997"/>
    <m/>
    <m/>
    <m/>
    <m/>
    <m/>
    <m/>
    <m/>
    <m/>
    <m/>
    <s v="DEER:Res:HVAC_Eff_AC"/>
    <s v="Annual"/>
    <n v="1"/>
    <m/>
  </r>
  <r>
    <x v="0"/>
    <x v="1"/>
    <s v="D20v1"/>
    <n v="44154.447201608797"/>
    <x v="4"/>
    <x v="2"/>
    <x v="1"/>
    <x v="12"/>
    <x v="2"/>
    <x v="1"/>
    <n v="3.17"/>
    <n v="2128"/>
    <s v="None"/>
    <n v="267.3"/>
    <n v="0.1237"/>
    <n v="0"/>
    <m/>
    <m/>
    <m/>
    <m/>
    <m/>
    <m/>
    <m/>
    <m/>
    <m/>
    <s v="DEER:Res:HVAC_Eff_AC"/>
    <s v="Annual"/>
    <n v="1"/>
    <m/>
  </r>
  <r>
    <x v="0"/>
    <x v="1"/>
    <s v="D20v1"/>
    <n v="44154.447201608797"/>
    <x v="4"/>
    <x v="2"/>
    <x v="1"/>
    <x v="12"/>
    <x v="0"/>
    <x v="1"/>
    <n v="3.17"/>
    <n v="2128"/>
    <s v="None"/>
    <n v="133.97"/>
    <n v="0.1"/>
    <n v="8.4600000000000009"/>
    <m/>
    <m/>
    <m/>
    <m/>
    <m/>
    <m/>
    <m/>
    <m/>
    <m/>
    <s v="DEER:Res:HVAC_Eff_AC"/>
    <s v="Annual"/>
    <n v="1"/>
    <m/>
  </r>
  <r>
    <x v="0"/>
    <x v="1"/>
    <s v="D20v1"/>
    <n v="44154.447201608797"/>
    <x v="4"/>
    <x v="2"/>
    <x v="1"/>
    <x v="13"/>
    <x v="1"/>
    <x v="1"/>
    <n v="3.43"/>
    <n v="1886"/>
    <s v="None"/>
    <n v="158.91"/>
    <n v="0.104"/>
    <n v="3.63"/>
    <m/>
    <m/>
    <m/>
    <m/>
    <m/>
    <m/>
    <m/>
    <m/>
    <m/>
    <s v="DEER:Res:HVAC_Eff_AC"/>
    <s v="Annual"/>
    <n v="1"/>
    <m/>
  </r>
  <r>
    <x v="0"/>
    <x v="1"/>
    <s v="D20v1"/>
    <n v="44154.447201608797"/>
    <x v="4"/>
    <x v="2"/>
    <x v="1"/>
    <x v="13"/>
    <x v="2"/>
    <x v="1"/>
    <n v="3.43"/>
    <n v="1886"/>
    <s v="None"/>
    <n v="211.77"/>
    <n v="0.1172"/>
    <n v="0"/>
    <m/>
    <m/>
    <m/>
    <m/>
    <m/>
    <m/>
    <m/>
    <m/>
    <m/>
    <s v="DEER:Res:HVAC_Eff_AC"/>
    <s v="Annual"/>
    <n v="1"/>
    <m/>
  </r>
  <r>
    <x v="0"/>
    <x v="1"/>
    <s v="D20v1"/>
    <n v="44154.447201608797"/>
    <x v="4"/>
    <x v="2"/>
    <x v="1"/>
    <x v="13"/>
    <x v="0"/>
    <x v="1"/>
    <n v="3.43"/>
    <n v="1886"/>
    <s v="None"/>
    <n v="162.22"/>
    <n v="0.1"/>
    <n v="3.36"/>
    <m/>
    <m/>
    <m/>
    <m/>
    <m/>
    <m/>
    <m/>
    <m/>
    <m/>
    <s v="DEER:Res:HVAC_Eff_AC"/>
    <s v="Annual"/>
    <n v="1"/>
    <m/>
  </r>
  <r>
    <x v="0"/>
    <x v="1"/>
    <s v="D20v1"/>
    <n v="44154.447201608797"/>
    <x v="4"/>
    <x v="2"/>
    <x v="1"/>
    <x v="5"/>
    <x v="1"/>
    <x v="1"/>
    <n v="3.59"/>
    <n v="2116"/>
    <s v="None"/>
    <n v="17.52"/>
    <n v="3.1300000000000001E-2"/>
    <n v="8.1319999999999997"/>
    <m/>
    <m/>
    <m/>
    <m/>
    <m/>
    <m/>
    <m/>
    <m/>
    <m/>
    <s v="DEER:Res:HVAC_Eff_AC"/>
    <s v="Annual"/>
    <n v="1"/>
    <m/>
  </r>
  <r>
    <x v="0"/>
    <x v="1"/>
    <s v="D20v1"/>
    <n v="44154.447201608797"/>
    <x v="4"/>
    <x v="2"/>
    <x v="1"/>
    <x v="5"/>
    <x v="2"/>
    <x v="1"/>
    <n v="3.59"/>
    <n v="2116"/>
    <s v="None"/>
    <n v="140.94"/>
    <n v="3.27E-2"/>
    <n v="0"/>
    <m/>
    <m/>
    <m/>
    <m/>
    <m/>
    <m/>
    <m/>
    <m/>
    <m/>
    <s v="DEER:Res:HVAC_Eff_AC"/>
    <s v="Annual"/>
    <n v="1"/>
    <m/>
  </r>
  <r>
    <x v="0"/>
    <x v="1"/>
    <s v="D20v1"/>
    <n v="44154.447201608797"/>
    <x v="4"/>
    <x v="2"/>
    <x v="1"/>
    <x v="5"/>
    <x v="0"/>
    <x v="1"/>
    <n v="3.59"/>
    <n v="2116"/>
    <s v="None"/>
    <n v="22.35"/>
    <n v="0.02"/>
    <n v="7.59"/>
    <m/>
    <m/>
    <m/>
    <m/>
    <m/>
    <m/>
    <m/>
    <m/>
    <m/>
    <s v="DEER:Res:HVAC_Eff_AC"/>
    <s v="Annual"/>
    <n v="1"/>
    <m/>
  </r>
  <r>
    <x v="0"/>
    <x v="1"/>
    <s v="D20v0"/>
    <n v="44154.447201608797"/>
    <x v="4"/>
    <x v="2"/>
    <x v="0"/>
    <x v="16"/>
    <x v="1"/>
    <x v="1"/>
    <n v="1.9"/>
    <n v="1620"/>
    <s v="None"/>
    <n v="10.9"/>
    <n v="0"/>
    <n v="13.3"/>
    <m/>
    <m/>
    <m/>
    <m/>
    <m/>
    <m/>
    <m/>
    <m/>
    <m/>
    <s v="DEER:Res:HVAC_Eff_AC"/>
    <s v="Annual"/>
    <n v="20"/>
    <m/>
  </r>
  <r>
    <x v="0"/>
    <x v="1"/>
    <s v="D20v0"/>
    <n v="44154.447201608797"/>
    <x v="4"/>
    <x v="2"/>
    <x v="0"/>
    <x v="16"/>
    <x v="2"/>
    <x v="1"/>
    <n v="1.9"/>
    <n v="1620"/>
    <s v="None"/>
    <n v="146"/>
    <n v="0"/>
    <n v="0"/>
    <m/>
    <m/>
    <m/>
    <m/>
    <m/>
    <m/>
    <m/>
    <m/>
    <m/>
    <s v="DEER:Res:HVAC_Eff_AC"/>
    <s v="Annual"/>
    <n v="20"/>
    <m/>
  </r>
  <r>
    <x v="0"/>
    <x v="1"/>
    <s v="D20v0"/>
    <n v="44154.447201608797"/>
    <x v="4"/>
    <x v="2"/>
    <x v="0"/>
    <x v="16"/>
    <x v="0"/>
    <x v="1"/>
    <n v="1.9"/>
    <n v="1620"/>
    <s v="None"/>
    <n v="10.1"/>
    <n v="0"/>
    <n v="13"/>
    <m/>
    <m/>
    <m/>
    <m/>
    <m/>
    <m/>
    <m/>
    <m/>
    <m/>
    <s v="DEER:Res:HVAC_Eff_AC"/>
    <s v="Annual"/>
    <n v="20"/>
    <m/>
  </r>
  <r>
    <x v="0"/>
    <x v="1"/>
    <s v="D20v0"/>
    <n v="44154.447201608797"/>
    <x v="4"/>
    <x v="2"/>
    <x v="0"/>
    <x v="14"/>
    <x v="1"/>
    <x v="1"/>
    <n v="3"/>
    <n v="1560"/>
    <s v="None"/>
    <n v="14.2"/>
    <n v="4.3999999999999997E-2"/>
    <n v="8.9700000000000006"/>
    <m/>
    <m/>
    <m/>
    <m/>
    <m/>
    <m/>
    <m/>
    <m/>
    <m/>
    <s v="DEER:Res:HVAC_Eff_AC"/>
    <s v="Annual"/>
    <n v="20"/>
    <m/>
  </r>
  <r>
    <x v="0"/>
    <x v="1"/>
    <s v="D20v0"/>
    <n v="44154.447201608797"/>
    <x v="4"/>
    <x v="2"/>
    <x v="0"/>
    <x v="14"/>
    <x v="2"/>
    <x v="1"/>
    <n v="3"/>
    <n v="1560"/>
    <s v="None"/>
    <n v="112"/>
    <n v="4.5999999999999999E-2"/>
    <n v="0"/>
    <m/>
    <m/>
    <m/>
    <m/>
    <m/>
    <m/>
    <m/>
    <m/>
    <m/>
    <s v="DEER:Res:HVAC_Eff_AC"/>
    <s v="Annual"/>
    <n v="20"/>
    <m/>
  </r>
  <r>
    <x v="0"/>
    <x v="1"/>
    <s v="D20v0"/>
    <n v="44154.447201608797"/>
    <x v="4"/>
    <x v="2"/>
    <x v="0"/>
    <x v="14"/>
    <x v="0"/>
    <x v="1"/>
    <n v="3"/>
    <n v="1560"/>
    <s v="None"/>
    <n v="13"/>
    <n v="2.1000000000000001E-2"/>
    <n v="8.57"/>
    <m/>
    <m/>
    <m/>
    <m/>
    <m/>
    <m/>
    <m/>
    <m/>
    <m/>
    <s v="DEER:Res:HVAC_Eff_AC"/>
    <s v="Annual"/>
    <n v="20"/>
    <m/>
  </r>
  <r>
    <x v="0"/>
    <x v="1"/>
    <s v="D20v0"/>
    <n v="44154.447201608797"/>
    <x v="4"/>
    <x v="2"/>
    <x v="0"/>
    <x v="7"/>
    <x v="1"/>
    <x v="1"/>
    <n v="2.2000000000000002"/>
    <n v="1410"/>
    <s v="None"/>
    <n v="8"/>
    <n v="0.02"/>
    <n v="6.82"/>
    <m/>
    <m/>
    <m/>
    <m/>
    <m/>
    <m/>
    <m/>
    <m/>
    <m/>
    <s v="DEER:Res:HVAC_Eff_AC"/>
    <s v="Annual"/>
    <n v="20"/>
    <m/>
  </r>
  <r>
    <x v="0"/>
    <x v="1"/>
    <s v="D20v0"/>
    <n v="44154.447201608797"/>
    <x v="4"/>
    <x v="2"/>
    <x v="0"/>
    <x v="7"/>
    <x v="2"/>
    <x v="1"/>
    <n v="2.2000000000000002"/>
    <n v="1410"/>
    <s v="None"/>
    <n v="62.2"/>
    <n v="2.1999999999999999E-2"/>
    <n v="0"/>
    <m/>
    <m/>
    <m/>
    <m/>
    <m/>
    <m/>
    <m/>
    <m/>
    <m/>
    <s v="DEER:Res:HVAC_Eff_AC"/>
    <s v="Annual"/>
    <n v="20"/>
    <m/>
  </r>
  <r>
    <x v="0"/>
    <x v="1"/>
    <s v="D20v0"/>
    <n v="44154.447201608797"/>
    <x v="4"/>
    <x v="2"/>
    <x v="0"/>
    <x v="7"/>
    <x v="0"/>
    <x v="1"/>
    <n v="2.2000000000000002"/>
    <n v="1410"/>
    <s v="None"/>
    <n v="5.6"/>
    <n v="3.0000000000000001E-3"/>
    <n v="6.65"/>
    <m/>
    <m/>
    <m/>
    <m/>
    <m/>
    <m/>
    <m/>
    <m/>
    <m/>
    <s v="DEER:Res:HVAC_Eff_AC"/>
    <s v="Annual"/>
    <n v="20"/>
    <m/>
  </r>
  <r>
    <x v="0"/>
    <x v="1"/>
    <s v="D20v0"/>
    <n v="44154.447201608797"/>
    <x v="4"/>
    <x v="2"/>
    <x v="0"/>
    <x v="0"/>
    <x v="1"/>
    <x v="1"/>
    <n v="2.2999999999999998"/>
    <n v="1450"/>
    <s v="None"/>
    <n v="21.1"/>
    <n v="4.4999999999999998E-2"/>
    <n v="6.14"/>
    <m/>
    <m/>
    <m/>
    <m/>
    <m/>
    <m/>
    <m/>
    <m/>
    <m/>
    <s v="DEER:Res:HVAC_Eff_AC"/>
    <s v="Annual"/>
    <n v="20"/>
    <m/>
  </r>
  <r>
    <x v="0"/>
    <x v="1"/>
    <s v="D20v0"/>
    <n v="44154.447201608797"/>
    <x v="4"/>
    <x v="2"/>
    <x v="0"/>
    <x v="0"/>
    <x v="2"/>
    <x v="1"/>
    <n v="2.2999999999999998"/>
    <n v="1450"/>
    <s v="None"/>
    <n v="88.3"/>
    <n v="4.7E-2"/>
    <n v="0"/>
    <m/>
    <m/>
    <m/>
    <m/>
    <m/>
    <m/>
    <m/>
    <m/>
    <m/>
    <s v="DEER:Res:HVAC_Eff_AC"/>
    <s v="Annual"/>
    <n v="20"/>
    <m/>
  </r>
  <r>
    <x v="0"/>
    <x v="1"/>
    <s v="D20v0"/>
    <n v="44154.447201608797"/>
    <x v="4"/>
    <x v="2"/>
    <x v="0"/>
    <x v="0"/>
    <x v="0"/>
    <x v="1"/>
    <n v="2.2999999999999998"/>
    <n v="1450"/>
    <s v="None"/>
    <n v="15.1"/>
    <n v="2.3E-2"/>
    <n v="5.87"/>
    <m/>
    <m/>
    <m/>
    <m/>
    <m/>
    <m/>
    <m/>
    <m/>
    <m/>
    <s v="DEER:Res:HVAC_Eff_AC"/>
    <s v="Annual"/>
    <n v="20"/>
    <m/>
  </r>
  <r>
    <x v="0"/>
    <x v="1"/>
    <s v="D20v0"/>
    <n v="44154.447201608797"/>
    <x v="4"/>
    <x v="2"/>
    <x v="0"/>
    <x v="1"/>
    <x v="1"/>
    <x v="1"/>
    <n v="2.8"/>
    <n v="1540"/>
    <s v="None"/>
    <n v="10.199999999999999"/>
    <n v="2.3E-2"/>
    <n v="9.61"/>
    <m/>
    <m/>
    <m/>
    <m/>
    <m/>
    <m/>
    <m/>
    <m/>
    <m/>
    <s v="DEER:Res:HVAC_Eff_AC"/>
    <s v="Annual"/>
    <n v="20"/>
    <m/>
  </r>
  <r>
    <x v="0"/>
    <x v="1"/>
    <s v="D20v0"/>
    <n v="44154.447201608797"/>
    <x v="4"/>
    <x v="2"/>
    <x v="0"/>
    <x v="1"/>
    <x v="2"/>
    <x v="1"/>
    <n v="2.8"/>
    <n v="1540"/>
    <s v="None"/>
    <n v="95.7"/>
    <n v="2.4E-2"/>
    <n v="0"/>
    <m/>
    <m/>
    <m/>
    <m/>
    <m/>
    <m/>
    <m/>
    <m/>
    <m/>
    <s v="DEER:Res:HVAC_Eff_AC"/>
    <s v="Annual"/>
    <n v="20"/>
    <m/>
  </r>
  <r>
    <x v="0"/>
    <x v="1"/>
    <s v="D20v0"/>
    <n v="44154.447201608797"/>
    <x v="4"/>
    <x v="2"/>
    <x v="0"/>
    <x v="1"/>
    <x v="0"/>
    <x v="1"/>
    <n v="2.8"/>
    <n v="1540"/>
    <s v="None"/>
    <n v="8"/>
    <n v="4.0000000000000001E-3"/>
    <n v="9.24"/>
    <m/>
    <m/>
    <m/>
    <m/>
    <m/>
    <m/>
    <m/>
    <m/>
    <m/>
    <s v="DEER:Res:HVAC_Eff_AC"/>
    <s v="Annual"/>
    <n v="20"/>
    <m/>
  </r>
  <r>
    <x v="0"/>
    <x v="1"/>
    <s v="D20v0"/>
    <n v="44154.447201608797"/>
    <x v="4"/>
    <x v="2"/>
    <x v="0"/>
    <x v="8"/>
    <x v="1"/>
    <x v="1"/>
    <n v="2.7"/>
    <n v="1500"/>
    <s v="None"/>
    <n v="15.9"/>
    <n v="4.3999999999999997E-2"/>
    <n v="3.18"/>
    <m/>
    <m/>
    <m/>
    <m/>
    <m/>
    <m/>
    <m/>
    <m/>
    <m/>
    <s v="DEER:Res:HVAC_Eff_AC"/>
    <s v="Annual"/>
    <n v="20"/>
    <m/>
  </r>
  <r>
    <x v="0"/>
    <x v="1"/>
    <s v="D20v0"/>
    <n v="44154.447201608797"/>
    <x v="4"/>
    <x v="2"/>
    <x v="0"/>
    <x v="8"/>
    <x v="2"/>
    <x v="1"/>
    <n v="2.7"/>
    <n v="1500"/>
    <s v="None"/>
    <n v="43.4"/>
    <n v="4.4999999999999998E-2"/>
    <n v="0"/>
    <m/>
    <m/>
    <m/>
    <m/>
    <m/>
    <m/>
    <m/>
    <m/>
    <m/>
    <s v="DEER:Res:HVAC_Eff_AC"/>
    <s v="Annual"/>
    <n v="20"/>
    <m/>
  </r>
  <r>
    <x v="0"/>
    <x v="1"/>
    <s v="D20v0"/>
    <n v="44154.447201608797"/>
    <x v="4"/>
    <x v="2"/>
    <x v="0"/>
    <x v="8"/>
    <x v="0"/>
    <x v="1"/>
    <n v="2.7"/>
    <n v="1500"/>
    <s v="None"/>
    <n v="8.6"/>
    <n v="1.7999999999999999E-2"/>
    <n v="3.04"/>
    <m/>
    <m/>
    <m/>
    <m/>
    <m/>
    <m/>
    <m/>
    <m/>
    <m/>
    <s v="DEER:Res:HVAC_Eff_AC"/>
    <s v="Annual"/>
    <n v="20"/>
    <m/>
  </r>
  <r>
    <x v="0"/>
    <x v="1"/>
    <s v="D20v0"/>
    <n v="44154.447201608797"/>
    <x v="4"/>
    <x v="2"/>
    <x v="0"/>
    <x v="15"/>
    <x v="1"/>
    <x v="1"/>
    <n v="2.2000000000000002"/>
    <n v="1540"/>
    <s v="None"/>
    <n v="19.399999999999999"/>
    <n v="3.5000000000000003E-2"/>
    <n v="3.4"/>
    <m/>
    <m/>
    <m/>
    <m/>
    <m/>
    <m/>
    <m/>
    <m/>
    <m/>
    <s v="DEER:Res:HVAC_Eff_AC"/>
    <s v="Annual"/>
    <n v="20"/>
    <m/>
  </r>
  <r>
    <x v="0"/>
    <x v="1"/>
    <s v="D20v0"/>
    <n v="44154.447201608797"/>
    <x v="4"/>
    <x v="2"/>
    <x v="0"/>
    <x v="15"/>
    <x v="2"/>
    <x v="1"/>
    <n v="2.2000000000000002"/>
    <n v="1540"/>
    <s v="None"/>
    <n v="43.7"/>
    <n v="3.6999999999999998E-2"/>
    <n v="0"/>
    <m/>
    <m/>
    <m/>
    <m/>
    <m/>
    <m/>
    <m/>
    <m/>
    <m/>
    <s v="DEER:Res:HVAC_Eff_AC"/>
    <s v="Annual"/>
    <n v="20"/>
    <m/>
  </r>
  <r>
    <x v="0"/>
    <x v="1"/>
    <s v="D20v0"/>
    <n v="44154.447201608797"/>
    <x v="4"/>
    <x v="2"/>
    <x v="0"/>
    <x v="15"/>
    <x v="0"/>
    <x v="1"/>
    <n v="2.2000000000000002"/>
    <n v="1540"/>
    <s v="None"/>
    <n v="8.3000000000000007"/>
    <n v="1.0999999999999999E-2"/>
    <n v="3.28"/>
    <m/>
    <m/>
    <m/>
    <m/>
    <m/>
    <m/>
    <m/>
    <m/>
    <m/>
    <s v="DEER:Res:HVAC_Eff_AC"/>
    <s v="Annual"/>
    <n v="20"/>
    <m/>
  </r>
  <r>
    <x v="0"/>
    <x v="1"/>
    <s v="D20v0"/>
    <n v="44154.447201608797"/>
    <x v="4"/>
    <x v="2"/>
    <x v="0"/>
    <x v="9"/>
    <x v="1"/>
    <x v="1"/>
    <n v="2.5"/>
    <n v="1450"/>
    <s v="None"/>
    <n v="25.8"/>
    <n v="3.6999999999999998E-2"/>
    <n v="3.03"/>
    <m/>
    <m/>
    <m/>
    <m/>
    <m/>
    <m/>
    <m/>
    <m/>
    <m/>
    <s v="DEER:Res:HVAC_Eff_AC"/>
    <s v="Annual"/>
    <n v="20"/>
    <m/>
  </r>
  <r>
    <x v="0"/>
    <x v="1"/>
    <s v="D20v0"/>
    <n v="44154.447201608797"/>
    <x v="4"/>
    <x v="2"/>
    <x v="0"/>
    <x v="9"/>
    <x v="2"/>
    <x v="1"/>
    <n v="2.5"/>
    <n v="1450"/>
    <s v="None"/>
    <n v="50.1"/>
    <n v="3.9E-2"/>
    <n v="0"/>
    <m/>
    <m/>
    <m/>
    <m/>
    <m/>
    <m/>
    <m/>
    <m/>
    <m/>
    <s v="DEER:Res:HVAC_Eff_AC"/>
    <s v="Annual"/>
    <n v="20"/>
    <m/>
  </r>
  <r>
    <x v="0"/>
    <x v="1"/>
    <s v="D20v0"/>
    <n v="44154.447201608797"/>
    <x v="4"/>
    <x v="2"/>
    <x v="0"/>
    <x v="9"/>
    <x v="0"/>
    <x v="1"/>
    <n v="2.5"/>
    <n v="1450"/>
    <s v="None"/>
    <n v="14.6"/>
    <n v="1.7999999999999999E-2"/>
    <n v="2.9"/>
    <m/>
    <m/>
    <m/>
    <m/>
    <m/>
    <m/>
    <m/>
    <m/>
    <m/>
    <s v="DEER:Res:HVAC_Eff_AC"/>
    <s v="Annual"/>
    <n v="20"/>
    <m/>
  </r>
  <r>
    <x v="0"/>
    <x v="1"/>
    <s v="D20v0"/>
    <n v="44154.447201608797"/>
    <x v="4"/>
    <x v="2"/>
    <x v="0"/>
    <x v="10"/>
    <x v="1"/>
    <x v="1"/>
    <n v="2.7"/>
    <n v="1490"/>
    <s v="None"/>
    <n v="36.700000000000003"/>
    <n v="6.6000000000000003E-2"/>
    <n v="3.51"/>
    <m/>
    <m/>
    <m/>
    <m/>
    <m/>
    <m/>
    <m/>
    <m/>
    <m/>
    <s v="DEER:Res:HVAC_Eff_AC"/>
    <s v="Annual"/>
    <n v="20"/>
    <m/>
  </r>
  <r>
    <x v="0"/>
    <x v="1"/>
    <s v="D20v0"/>
    <n v="44154.447201608797"/>
    <x v="4"/>
    <x v="2"/>
    <x v="0"/>
    <x v="10"/>
    <x v="2"/>
    <x v="1"/>
    <n v="2.7"/>
    <n v="1490"/>
    <s v="None"/>
    <n v="68.599999999999994"/>
    <n v="6.7000000000000004E-2"/>
    <n v="0"/>
    <m/>
    <m/>
    <m/>
    <m/>
    <m/>
    <m/>
    <m/>
    <m/>
    <m/>
    <s v="DEER:Res:HVAC_Eff_AC"/>
    <s v="Annual"/>
    <n v="20"/>
    <m/>
  </r>
  <r>
    <x v="0"/>
    <x v="1"/>
    <s v="D20v0"/>
    <n v="44154.447201608797"/>
    <x v="4"/>
    <x v="2"/>
    <x v="0"/>
    <x v="10"/>
    <x v="0"/>
    <x v="1"/>
    <n v="2.7"/>
    <n v="1490"/>
    <s v="None"/>
    <n v="30.2"/>
    <n v="5.0999999999999997E-2"/>
    <n v="3.3"/>
    <m/>
    <m/>
    <m/>
    <m/>
    <m/>
    <m/>
    <m/>
    <m/>
    <m/>
    <s v="DEER:Res:HVAC_Eff_AC"/>
    <s v="Annual"/>
    <n v="20"/>
    <m/>
  </r>
  <r>
    <x v="0"/>
    <x v="1"/>
    <s v="D20v0"/>
    <n v="44154.447201608797"/>
    <x v="4"/>
    <x v="2"/>
    <x v="0"/>
    <x v="11"/>
    <x v="1"/>
    <x v="1"/>
    <n v="3.6"/>
    <n v="1750"/>
    <s v="None"/>
    <n v="39.5"/>
    <n v="7.0000000000000007E-2"/>
    <n v="5.27"/>
    <m/>
    <m/>
    <m/>
    <m/>
    <m/>
    <m/>
    <m/>
    <m/>
    <m/>
    <s v="DEER:Res:HVAC_Eff_AC"/>
    <s v="Annual"/>
    <n v="20"/>
    <m/>
  </r>
  <r>
    <x v="0"/>
    <x v="1"/>
    <s v="D20v0"/>
    <n v="44154.447201608797"/>
    <x v="4"/>
    <x v="2"/>
    <x v="0"/>
    <x v="11"/>
    <x v="2"/>
    <x v="1"/>
    <n v="3.6"/>
    <n v="1750"/>
    <s v="None"/>
    <n v="91.4"/>
    <n v="7.2999999999999995E-2"/>
    <n v="0"/>
    <m/>
    <m/>
    <m/>
    <m/>
    <m/>
    <m/>
    <m/>
    <m/>
    <m/>
    <s v="DEER:Res:HVAC_Eff_AC"/>
    <s v="Annual"/>
    <n v="20"/>
    <m/>
  </r>
  <r>
    <x v="0"/>
    <x v="1"/>
    <s v="D20v0"/>
    <n v="44154.447201608797"/>
    <x v="4"/>
    <x v="2"/>
    <x v="0"/>
    <x v="11"/>
    <x v="0"/>
    <x v="1"/>
    <n v="3.6"/>
    <n v="1750"/>
    <s v="None"/>
    <n v="40.6"/>
    <n v="6.6000000000000003E-2"/>
    <n v="4.97"/>
    <m/>
    <m/>
    <m/>
    <m/>
    <m/>
    <m/>
    <m/>
    <m/>
    <m/>
    <s v="DEER:Res:HVAC_Eff_AC"/>
    <s v="Annual"/>
    <n v="20"/>
    <m/>
  </r>
  <r>
    <x v="0"/>
    <x v="1"/>
    <s v="D20v0"/>
    <n v="44154.447201608797"/>
    <x v="4"/>
    <x v="2"/>
    <x v="0"/>
    <x v="2"/>
    <x v="1"/>
    <x v="1"/>
    <n v="3.4"/>
    <n v="1510"/>
    <s v="None"/>
    <n v="64.400000000000006"/>
    <n v="0.104"/>
    <n v="7.92"/>
    <m/>
    <m/>
    <m/>
    <m/>
    <m/>
    <m/>
    <m/>
    <m/>
    <m/>
    <s v="DEER:Res:HVAC_Eff_AC"/>
    <s v="Annual"/>
    <n v="20"/>
    <m/>
  </r>
  <r>
    <x v="0"/>
    <x v="1"/>
    <s v="D20v0"/>
    <n v="44154.447201608797"/>
    <x v="4"/>
    <x v="2"/>
    <x v="0"/>
    <x v="2"/>
    <x v="2"/>
    <x v="1"/>
    <n v="3.4"/>
    <n v="1510"/>
    <s v="None"/>
    <n v="153"/>
    <n v="0.109"/>
    <n v="0"/>
    <m/>
    <m/>
    <m/>
    <m/>
    <m/>
    <m/>
    <m/>
    <m/>
    <m/>
    <s v="DEER:Res:HVAC_Eff_AC"/>
    <s v="Annual"/>
    <n v="20"/>
    <m/>
  </r>
  <r>
    <x v="0"/>
    <x v="1"/>
    <s v="D20v0"/>
    <n v="44154.447201608797"/>
    <x v="4"/>
    <x v="2"/>
    <x v="0"/>
    <x v="2"/>
    <x v="0"/>
    <x v="1"/>
    <n v="3.4"/>
    <n v="1510"/>
    <s v="None"/>
    <n v="66.5"/>
    <n v="9.8000000000000004E-2"/>
    <n v="7.34"/>
    <m/>
    <m/>
    <m/>
    <m/>
    <m/>
    <m/>
    <m/>
    <m/>
    <m/>
    <s v="DEER:Res:HVAC_Eff_AC"/>
    <s v="Annual"/>
    <n v="20"/>
    <m/>
  </r>
  <r>
    <x v="0"/>
    <x v="1"/>
    <s v="D20v0"/>
    <n v="44154.447201608797"/>
    <x v="4"/>
    <x v="2"/>
    <x v="0"/>
    <x v="3"/>
    <x v="1"/>
    <x v="1"/>
    <n v="3"/>
    <n v="1500"/>
    <s v="None"/>
    <n v="33.700000000000003"/>
    <n v="6.9000000000000006E-2"/>
    <n v="7.05"/>
    <m/>
    <m/>
    <m/>
    <m/>
    <m/>
    <m/>
    <m/>
    <m/>
    <m/>
    <s v="DEER:Res:HVAC_Eff_AC"/>
    <s v="Annual"/>
    <n v="20"/>
    <m/>
  </r>
  <r>
    <x v="0"/>
    <x v="1"/>
    <s v="D20v0"/>
    <n v="44154.447201608797"/>
    <x v="4"/>
    <x v="2"/>
    <x v="0"/>
    <x v="3"/>
    <x v="2"/>
    <x v="1"/>
    <n v="3"/>
    <n v="1500"/>
    <s v="None"/>
    <n v="109"/>
    <n v="7.2999999999999995E-2"/>
    <n v="0"/>
    <m/>
    <m/>
    <m/>
    <m/>
    <m/>
    <m/>
    <m/>
    <m/>
    <m/>
    <s v="DEER:Res:HVAC_Eff_AC"/>
    <s v="Annual"/>
    <n v="20"/>
    <m/>
  </r>
  <r>
    <x v="0"/>
    <x v="1"/>
    <s v="D20v0"/>
    <n v="44154.447201608797"/>
    <x v="4"/>
    <x v="2"/>
    <x v="0"/>
    <x v="3"/>
    <x v="0"/>
    <x v="1"/>
    <n v="3"/>
    <n v="1500"/>
    <s v="None"/>
    <n v="34.6"/>
    <n v="6.0999999999999999E-2"/>
    <n v="6.63"/>
    <m/>
    <m/>
    <m/>
    <m/>
    <m/>
    <m/>
    <m/>
    <m/>
    <m/>
    <s v="DEER:Res:HVAC_Eff_AC"/>
    <s v="Annual"/>
    <n v="20"/>
    <m/>
  </r>
  <r>
    <x v="0"/>
    <x v="1"/>
    <s v="D20v0"/>
    <n v="44154.447201608797"/>
    <x v="4"/>
    <x v="2"/>
    <x v="0"/>
    <x v="4"/>
    <x v="1"/>
    <x v="1"/>
    <n v="3.1"/>
    <n v="1500"/>
    <s v="None"/>
    <n v="62.5"/>
    <n v="7.0000000000000007E-2"/>
    <n v="6.66"/>
    <m/>
    <m/>
    <m/>
    <m/>
    <m/>
    <m/>
    <m/>
    <m/>
    <m/>
    <s v="DEER:Res:HVAC_Eff_AC"/>
    <s v="Annual"/>
    <n v="20"/>
    <m/>
  </r>
  <r>
    <x v="0"/>
    <x v="1"/>
    <s v="D20v0"/>
    <n v="44154.447201608797"/>
    <x v="4"/>
    <x v="2"/>
    <x v="0"/>
    <x v="4"/>
    <x v="2"/>
    <x v="1"/>
    <n v="3.1"/>
    <n v="1500"/>
    <s v="None"/>
    <n v="136"/>
    <n v="7.6999999999999999E-2"/>
    <n v="0"/>
    <m/>
    <m/>
    <m/>
    <m/>
    <m/>
    <m/>
    <m/>
    <m/>
    <m/>
    <s v="DEER:Res:HVAC_Eff_AC"/>
    <s v="Annual"/>
    <n v="20"/>
    <m/>
  </r>
  <r>
    <x v="0"/>
    <x v="1"/>
    <s v="D20v0"/>
    <n v="44154.447201608797"/>
    <x v="4"/>
    <x v="2"/>
    <x v="0"/>
    <x v="4"/>
    <x v="0"/>
    <x v="1"/>
    <n v="3.1"/>
    <n v="1500"/>
    <s v="None"/>
    <n v="64.7"/>
    <n v="6.8000000000000005E-2"/>
    <n v="6.22"/>
    <m/>
    <m/>
    <m/>
    <m/>
    <m/>
    <m/>
    <m/>
    <m/>
    <m/>
    <s v="DEER:Res:HVAC_Eff_AC"/>
    <s v="Annual"/>
    <n v="20"/>
    <m/>
  </r>
  <r>
    <x v="0"/>
    <x v="1"/>
    <s v="D20v0"/>
    <n v="44154.447201608797"/>
    <x v="4"/>
    <x v="2"/>
    <x v="0"/>
    <x v="12"/>
    <x v="1"/>
    <x v="1"/>
    <n v="3.8"/>
    <n v="1660"/>
    <s v="None"/>
    <n v="83.2"/>
    <n v="8.6999999999999994E-2"/>
    <n v="7.19"/>
    <m/>
    <m/>
    <m/>
    <m/>
    <m/>
    <m/>
    <m/>
    <m/>
    <m/>
    <s v="DEER:Res:HVAC_Eff_AC"/>
    <s v="Annual"/>
    <n v="20"/>
    <m/>
  </r>
  <r>
    <x v="0"/>
    <x v="1"/>
    <s v="D20v0"/>
    <n v="44154.447201608797"/>
    <x v="4"/>
    <x v="2"/>
    <x v="0"/>
    <x v="12"/>
    <x v="2"/>
    <x v="1"/>
    <n v="3.8"/>
    <n v="1660"/>
    <s v="None"/>
    <n v="184"/>
    <n v="9.4E-2"/>
    <n v="0"/>
    <m/>
    <m/>
    <m/>
    <m/>
    <m/>
    <m/>
    <m/>
    <m/>
    <m/>
    <s v="DEER:Res:HVAC_Eff_AC"/>
    <s v="Annual"/>
    <n v="20"/>
    <m/>
  </r>
  <r>
    <x v="0"/>
    <x v="1"/>
    <s v="D20v0"/>
    <n v="44154.447201608797"/>
    <x v="4"/>
    <x v="2"/>
    <x v="0"/>
    <x v="12"/>
    <x v="0"/>
    <x v="1"/>
    <n v="3.8"/>
    <n v="1660"/>
    <s v="None"/>
    <n v="88"/>
    <n v="8.5999999999999993E-2"/>
    <n v="6.78"/>
    <m/>
    <m/>
    <m/>
    <m/>
    <m/>
    <m/>
    <m/>
    <m/>
    <m/>
    <s v="DEER:Res:HVAC_Eff_AC"/>
    <s v="Annual"/>
    <n v="20"/>
    <m/>
  </r>
  <r>
    <x v="0"/>
    <x v="1"/>
    <s v="D20v0"/>
    <n v="44154.447201608797"/>
    <x v="4"/>
    <x v="2"/>
    <x v="0"/>
    <x v="13"/>
    <x v="1"/>
    <x v="1"/>
    <n v="3.6"/>
    <n v="1480"/>
    <s v="None"/>
    <n v="64.3"/>
    <n v="4.4999999999999998E-2"/>
    <n v="1.61"/>
    <m/>
    <m/>
    <m/>
    <m/>
    <m/>
    <m/>
    <m/>
    <m/>
    <m/>
    <s v="DEER:Res:HVAC_Eff_AC"/>
    <s v="Annual"/>
    <n v="20"/>
    <m/>
  </r>
  <r>
    <x v="0"/>
    <x v="1"/>
    <s v="D20v0"/>
    <n v="44154.447201608797"/>
    <x v="4"/>
    <x v="2"/>
    <x v="0"/>
    <x v="13"/>
    <x v="2"/>
    <x v="1"/>
    <n v="3.6"/>
    <n v="1480"/>
    <s v="None"/>
    <n v="82.8"/>
    <n v="4.8000000000000001E-2"/>
    <n v="0"/>
    <m/>
    <m/>
    <m/>
    <m/>
    <m/>
    <m/>
    <m/>
    <m/>
    <m/>
    <s v="DEER:Res:HVAC_Eff_AC"/>
    <s v="Annual"/>
    <n v="20"/>
    <m/>
  </r>
  <r>
    <x v="0"/>
    <x v="1"/>
    <s v="D20v0"/>
    <n v="44154.447201608797"/>
    <x v="4"/>
    <x v="2"/>
    <x v="0"/>
    <x v="13"/>
    <x v="0"/>
    <x v="1"/>
    <n v="3.6"/>
    <n v="1480"/>
    <s v="None"/>
    <n v="65"/>
    <n v="4.3999999999999997E-2"/>
    <n v="1.48"/>
    <m/>
    <m/>
    <m/>
    <m/>
    <m/>
    <m/>
    <m/>
    <m/>
    <m/>
    <s v="DEER:Res:HVAC_Eff_AC"/>
    <s v="Annual"/>
    <n v="20"/>
    <m/>
  </r>
  <r>
    <x v="0"/>
    <x v="1"/>
    <s v="D20v0"/>
    <n v="44154.447201608797"/>
    <x v="4"/>
    <x v="2"/>
    <x v="0"/>
    <x v="5"/>
    <x v="1"/>
    <x v="1"/>
    <n v="2.9"/>
    <n v="1570"/>
    <s v="None"/>
    <n v="36.799999999999997"/>
    <n v="5.3999999999999999E-2"/>
    <n v="12.4"/>
    <m/>
    <m/>
    <m/>
    <m/>
    <m/>
    <m/>
    <m/>
    <m/>
    <m/>
    <s v="DEER:Res:HVAC_Eff_AC"/>
    <s v="Annual"/>
    <n v="20"/>
    <m/>
  </r>
  <r>
    <x v="0"/>
    <x v="1"/>
    <s v="D20v0"/>
    <n v="44154.447201608797"/>
    <x v="4"/>
    <x v="2"/>
    <x v="0"/>
    <x v="5"/>
    <x v="2"/>
    <x v="1"/>
    <n v="2.9"/>
    <n v="1570"/>
    <s v="None"/>
    <n v="218"/>
    <n v="5.7000000000000002E-2"/>
    <n v="0"/>
    <m/>
    <m/>
    <m/>
    <m/>
    <m/>
    <m/>
    <m/>
    <m/>
    <m/>
    <s v="DEER:Res:HVAC_Eff_AC"/>
    <s v="Annual"/>
    <n v="20"/>
    <m/>
  </r>
  <r>
    <x v="0"/>
    <x v="1"/>
    <s v="D20v0"/>
    <n v="44154.447201608797"/>
    <x v="4"/>
    <x v="2"/>
    <x v="0"/>
    <x v="5"/>
    <x v="0"/>
    <x v="1"/>
    <n v="2.9"/>
    <n v="1570"/>
    <s v="None"/>
    <n v="35.799999999999997"/>
    <n v="3.6999999999999998E-2"/>
    <n v="11.8"/>
    <m/>
    <m/>
    <m/>
    <m/>
    <m/>
    <m/>
    <m/>
    <m/>
    <m/>
    <s v="DEER:Res:HVAC_Eff_AC"/>
    <s v="Annual"/>
    <n v="20"/>
    <m/>
  </r>
  <r>
    <x v="0"/>
    <x v="1"/>
    <s v="D20v0"/>
    <n v="44154.447201608797"/>
    <x v="4"/>
    <x v="3"/>
    <x v="1"/>
    <x v="16"/>
    <x v="1"/>
    <x v="1"/>
    <n v="2.33"/>
    <n v="2300"/>
    <s v="None"/>
    <n v="8.2100000000000009"/>
    <n v="0"/>
    <n v="11.1"/>
    <m/>
    <m/>
    <m/>
    <m/>
    <m/>
    <m/>
    <m/>
    <m/>
    <m/>
    <s v="DEER:Res:HVAC_Eff_AC"/>
    <s v="Annual"/>
    <n v="20"/>
    <m/>
  </r>
  <r>
    <x v="0"/>
    <x v="1"/>
    <s v="D20v0"/>
    <n v="44154.447201608797"/>
    <x v="4"/>
    <x v="3"/>
    <x v="1"/>
    <x v="16"/>
    <x v="2"/>
    <x v="1"/>
    <n v="2.33"/>
    <n v="2300"/>
    <s v="None"/>
    <n v="114"/>
    <n v="0"/>
    <n v="0"/>
    <m/>
    <m/>
    <m/>
    <m/>
    <m/>
    <m/>
    <m/>
    <m/>
    <m/>
    <s v="DEER:Res:HVAC_Eff_AC"/>
    <s v="Annual"/>
    <n v="20"/>
    <m/>
  </r>
  <r>
    <x v="0"/>
    <x v="1"/>
    <s v="D20v0"/>
    <n v="44154.447201608797"/>
    <x v="4"/>
    <x v="3"/>
    <x v="1"/>
    <x v="16"/>
    <x v="3"/>
    <x v="2"/>
    <n v="43.291397000000003"/>
    <n v="2300"/>
    <s v="None"/>
    <n v="0.40796554000000002"/>
    <n v="0"/>
    <n v="0.58127019999999996"/>
    <m/>
    <m/>
    <m/>
    <m/>
    <m/>
    <m/>
    <m/>
    <m/>
    <m/>
    <s v="DEER:Res:HVAC_Eff_AC"/>
    <s v="Annual"/>
    <n v="20"/>
    <m/>
  </r>
  <r>
    <x v="0"/>
    <x v="1"/>
    <s v="D20v0"/>
    <n v="44154.447201608797"/>
    <x v="4"/>
    <x v="3"/>
    <x v="1"/>
    <x v="16"/>
    <x v="0"/>
    <x v="1"/>
    <n v="2.33"/>
    <n v="2300"/>
    <s v="None"/>
    <n v="7.67"/>
    <n v="0"/>
    <n v="10.8"/>
    <m/>
    <m/>
    <m/>
    <m/>
    <m/>
    <m/>
    <m/>
    <m/>
    <m/>
    <s v="DEER:Res:HVAC_Eff_AC"/>
    <s v="Annual"/>
    <n v="20"/>
    <m/>
  </r>
  <r>
    <x v="0"/>
    <x v="1"/>
    <s v="D20v0"/>
    <n v="44154.447201608797"/>
    <x v="4"/>
    <x v="3"/>
    <x v="1"/>
    <x v="14"/>
    <x v="1"/>
    <x v="1"/>
    <n v="2.21"/>
    <n v="1950"/>
    <s v="None"/>
    <n v="29.2"/>
    <n v="6.9500000000000006E-2"/>
    <n v="13.9"/>
    <m/>
    <m/>
    <m/>
    <m/>
    <m/>
    <m/>
    <m/>
    <m/>
    <m/>
    <s v="DEER:Res:HVAC_Eff_AC"/>
    <s v="Annual"/>
    <n v="20"/>
    <m/>
  </r>
  <r>
    <x v="0"/>
    <x v="1"/>
    <s v="D20v0"/>
    <n v="44154.447201608797"/>
    <x v="4"/>
    <x v="3"/>
    <x v="1"/>
    <x v="14"/>
    <x v="2"/>
    <x v="1"/>
    <n v="2.21"/>
    <n v="1950"/>
    <s v="None"/>
    <n v="182"/>
    <n v="7.0000000000000007E-2"/>
    <n v="0"/>
    <m/>
    <m/>
    <m/>
    <m/>
    <m/>
    <m/>
    <m/>
    <m/>
    <m/>
    <s v="DEER:Res:HVAC_Eff_AC"/>
    <s v="Annual"/>
    <n v="20"/>
    <m/>
  </r>
  <r>
    <x v="0"/>
    <x v="1"/>
    <s v="D20v0"/>
    <n v="44154.447201608797"/>
    <x v="4"/>
    <x v="3"/>
    <x v="1"/>
    <x v="14"/>
    <x v="3"/>
    <x v="2"/>
    <n v="41.061802"/>
    <n v="1950"/>
    <s v="None"/>
    <n v="0.52099030000000002"/>
    <n v="0"/>
    <n v="0.73196989999999995"/>
    <m/>
    <m/>
    <m/>
    <m/>
    <m/>
    <m/>
    <m/>
    <m/>
    <m/>
    <s v="DEER:Res:HVAC_Eff_AC"/>
    <s v="Annual"/>
    <n v="20"/>
    <m/>
  </r>
  <r>
    <x v="0"/>
    <x v="1"/>
    <s v="D20v0"/>
    <n v="44154.447201608797"/>
    <x v="4"/>
    <x v="3"/>
    <x v="1"/>
    <x v="14"/>
    <x v="0"/>
    <x v="1"/>
    <n v="2.21"/>
    <n v="1950"/>
    <s v="None"/>
    <n v="20.7"/>
    <n v="2.75E-2"/>
    <n v="13.4"/>
    <m/>
    <m/>
    <m/>
    <m/>
    <m/>
    <m/>
    <m/>
    <m/>
    <m/>
    <s v="DEER:Res:HVAC_Eff_AC"/>
    <s v="Annual"/>
    <n v="20"/>
    <m/>
  </r>
  <r>
    <x v="0"/>
    <x v="1"/>
    <s v="D20v0"/>
    <n v="44154.447201608797"/>
    <x v="4"/>
    <x v="3"/>
    <x v="1"/>
    <x v="7"/>
    <x v="1"/>
    <x v="1"/>
    <n v="3.23"/>
    <n v="2300"/>
    <s v="None"/>
    <n v="10.199999999999999"/>
    <n v="2.6800000000000001E-2"/>
    <n v="8.44"/>
    <m/>
    <m/>
    <m/>
    <m/>
    <m/>
    <m/>
    <m/>
    <m/>
    <m/>
    <s v="DEER:Res:HVAC_Eff_AC"/>
    <s v="Annual"/>
    <n v="20"/>
    <m/>
  </r>
  <r>
    <x v="0"/>
    <x v="1"/>
    <s v="D20v0"/>
    <n v="44154.447201608797"/>
    <x v="4"/>
    <x v="3"/>
    <x v="1"/>
    <x v="7"/>
    <x v="2"/>
    <x v="1"/>
    <n v="3.23"/>
    <n v="2300"/>
    <s v="None"/>
    <n v="77"/>
    <n v="2.7199999999999998E-2"/>
    <n v="0"/>
    <m/>
    <m/>
    <m/>
    <m/>
    <m/>
    <m/>
    <m/>
    <m/>
    <m/>
    <s v="DEER:Res:HVAC_Eff_AC"/>
    <s v="Annual"/>
    <n v="20"/>
    <m/>
  </r>
  <r>
    <x v="0"/>
    <x v="1"/>
    <s v="D20v0"/>
    <n v="44154.447201608797"/>
    <x v="4"/>
    <x v="3"/>
    <x v="1"/>
    <x v="7"/>
    <x v="3"/>
    <x v="2"/>
    <n v="60.013399999999997"/>
    <n v="2300"/>
    <s v="None"/>
    <n v="0.28363832999999999"/>
    <n v="0"/>
    <n v="0.44294938"/>
    <m/>
    <m/>
    <m/>
    <m/>
    <m/>
    <m/>
    <m/>
    <m/>
    <m/>
    <s v="DEER:Res:HVAC_Eff_AC"/>
    <s v="Annual"/>
    <n v="20"/>
    <m/>
  </r>
  <r>
    <x v="0"/>
    <x v="1"/>
    <s v="D20v0"/>
    <n v="44154.447201608797"/>
    <x v="4"/>
    <x v="3"/>
    <x v="1"/>
    <x v="7"/>
    <x v="0"/>
    <x v="1"/>
    <n v="3.23"/>
    <n v="2300"/>
    <s v="None"/>
    <n v="6.39"/>
    <n v="3.5000000000000001E-3"/>
    <n v="8.19"/>
    <m/>
    <m/>
    <m/>
    <m/>
    <m/>
    <m/>
    <m/>
    <m/>
    <m/>
    <s v="DEER:Res:HVAC_Eff_AC"/>
    <s v="Annual"/>
    <n v="20"/>
    <m/>
  </r>
  <r>
    <x v="0"/>
    <x v="1"/>
    <s v="D20v0"/>
    <n v="44154.447201608797"/>
    <x v="4"/>
    <x v="3"/>
    <x v="1"/>
    <x v="0"/>
    <x v="1"/>
    <x v="1"/>
    <n v="3.17"/>
    <n v="2300"/>
    <s v="None"/>
    <n v="29.7"/>
    <n v="6.5799999999999997E-2"/>
    <n v="8.6300000000000008"/>
    <m/>
    <m/>
    <m/>
    <m/>
    <m/>
    <m/>
    <m/>
    <m/>
    <m/>
    <s v="DEER:Res:HVAC_Eff_AC"/>
    <s v="Annual"/>
    <n v="20"/>
    <m/>
  </r>
  <r>
    <x v="0"/>
    <x v="1"/>
    <s v="D20v0"/>
    <n v="44154.447201608797"/>
    <x v="4"/>
    <x v="3"/>
    <x v="1"/>
    <x v="0"/>
    <x v="2"/>
    <x v="1"/>
    <n v="3.17"/>
    <n v="2300"/>
    <s v="None"/>
    <n v="124"/>
    <n v="6.7299999999999999E-2"/>
    <n v="0"/>
    <m/>
    <m/>
    <m/>
    <m/>
    <m/>
    <m/>
    <m/>
    <m/>
    <m/>
    <s v="DEER:Res:HVAC_Eff_AC"/>
    <s v="Annual"/>
    <n v="20"/>
    <m/>
  </r>
  <r>
    <x v="0"/>
    <x v="1"/>
    <s v="D20v0"/>
    <n v="44154.447201608797"/>
    <x v="4"/>
    <x v="3"/>
    <x v="1"/>
    <x v="0"/>
    <x v="3"/>
    <x v="2"/>
    <n v="58.898600000000002"/>
    <n v="2300"/>
    <s v="None"/>
    <n v="0.2922497"/>
    <n v="0"/>
    <n v="0.45263723"/>
    <m/>
    <m/>
    <m/>
    <m/>
    <m/>
    <m/>
    <m/>
    <m/>
    <m/>
    <s v="DEER:Res:HVAC_Eff_AC"/>
    <s v="Annual"/>
    <n v="20"/>
    <m/>
  </r>
  <r>
    <x v="0"/>
    <x v="1"/>
    <s v="D20v0"/>
    <n v="44154.447201608797"/>
    <x v="4"/>
    <x v="3"/>
    <x v="1"/>
    <x v="0"/>
    <x v="0"/>
    <x v="1"/>
    <n v="3.17"/>
    <n v="2300"/>
    <s v="None"/>
    <n v="20.5"/>
    <n v="3.3799999999999997E-2"/>
    <n v="8.2799999999999994"/>
    <m/>
    <m/>
    <m/>
    <m/>
    <m/>
    <m/>
    <m/>
    <m/>
    <m/>
    <s v="DEER:Res:HVAC_Eff_AC"/>
    <s v="Annual"/>
    <n v="20"/>
    <m/>
  </r>
  <r>
    <x v="0"/>
    <x v="1"/>
    <s v="D20v0"/>
    <n v="44154.447201608797"/>
    <x v="4"/>
    <x v="3"/>
    <x v="1"/>
    <x v="1"/>
    <x v="1"/>
    <x v="1"/>
    <n v="3.55"/>
    <n v="2300"/>
    <s v="None"/>
    <n v="9.0399999999999991"/>
    <n v="2.2200000000000001E-2"/>
    <n v="9.1"/>
    <m/>
    <m/>
    <m/>
    <m/>
    <m/>
    <m/>
    <m/>
    <m/>
    <m/>
    <s v="DEER:Res:HVAC_Eff_AC"/>
    <s v="Annual"/>
    <n v="20"/>
    <m/>
  </r>
  <r>
    <x v="0"/>
    <x v="1"/>
    <s v="D20v0"/>
    <n v="44154.447201608797"/>
    <x v="4"/>
    <x v="3"/>
    <x v="1"/>
    <x v="1"/>
    <x v="2"/>
    <x v="1"/>
    <n v="3.55"/>
    <n v="2300"/>
    <s v="None"/>
    <n v="91.1"/>
    <n v="2.1299999999999999E-2"/>
    <n v="0"/>
    <m/>
    <m/>
    <m/>
    <m/>
    <m/>
    <m/>
    <m/>
    <m/>
    <m/>
    <s v="DEER:Res:HVAC_Eff_AC"/>
    <s v="Annual"/>
    <n v="20"/>
    <m/>
  </r>
  <r>
    <x v="0"/>
    <x v="1"/>
    <s v="D20v0"/>
    <n v="44154.447201608797"/>
    <x v="4"/>
    <x v="3"/>
    <x v="1"/>
    <x v="1"/>
    <x v="3"/>
    <x v="2"/>
    <n v="65.959000000000003"/>
    <n v="2300"/>
    <s v="None"/>
    <n v="0.29924650000000003"/>
    <n v="0"/>
    <n v="0.47578042999999998"/>
    <m/>
    <m/>
    <m/>
    <m/>
    <m/>
    <m/>
    <m/>
    <m/>
    <m/>
    <s v="DEER:Res:HVAC_Eff_AC"/>
    <s v="Annual"/>
    <n v="20"/>
    <m/>
  </r>
  <r>
    <x v="0"/>
    <x v="1"/>
    <s v="D20v0"/>
    <n v="44154.447201608797"/>
    <x v="4"/>
    <x v="3"/>
    <x v="1"/>
    <x v="1"/>
    <x v="0"/>
    <x v="1"/>
    <n v="3.55"/>
    <n v="2300"/>
    <s v="None"/>
    <n v="7.21"/>
    <n v="4.5900000000000003E-3"/>
    <n v="8.7899999999999991"/>
    <m/>
    <m/>
    <m/>
    <m/>
    <m/>
    <m/>
    <m/>
    <m/>
    <m/>
    <s v="DEER:Res:HVAC_Eff_AC"/>
    <s v="Annual"/>
    <n v="20"/>
    <m/>
  </r>
  <r>
    <x v="0"/>
    <x v="1"/>
    <s v="D20v0"/>
    <n v="44154.447201608797"/>
    <x v="4"/>
    <x v="3"/>
    <x v="1"/>
    <x v="8"/>
    <x v="1"/>
    <x v="1"/>
    <n v="4.01"/>
    <n v="2390"/>
    <s v="None"/>
    <n v="20.2"/>
    <n v="5.4600000000000003E-2"/>
    <n v="3.43"/>
    <m/>
    <m/>
    <m/>
    <m/>
    <m/>
    <m/>
    <m/>
    <m/>
    <m/>
    <s v="DEER:Res:HVAC_Eff_AC"/>
    <s v="Annual"/>
    <n v="20"/>
    <m/>
  </r>
  <r>
    <x v="0"/>
    <x v="1"/>
    <s v="D20v0"/>
    <n v="44154.447201608797"/>
    <x v="4"/>
    <x v="3"/>
    <x v="1"/>
    <x v="8"/>
    <x v="2"/>
    <x v="1"/>
    <n v="4.01"/>
    <n v="2390"/>
    <s v="None"/>
    <n v="50.6"/>
    <n v="5.6000000000000001E-2"/>
    <n v="0"/>
    <m/>
    <m/>
    <m/>
    <m/>
    <m/>
    <m/>
    <m/>
    <m/>
    <m/>
    <s v="DEER:Res:HVAC_Eff_AC"/>
    <s v="Annual"/>
    <n v="20"/>
    <m/>
  </r>
  <r>
    <x v="0"/>
    <x v="1"/>
    <s v="D20v0"/>
    <n v="44154.447201608797"/>
    <x v="4"/>
    <x v="3"/>
    <x v="1"/>
    <x v="8"/>
    <x v="3"/>
    <x v="2"/>
    <n v="74.505806000000007"/>
    <n v="2390"/>
    <s v="None"/>
    <n v="0.10925726600000001"/>
    <n v="0"/>
    <n v="0.17922497000000001"/>
    <m/>
    <m/>
    <m/>
    <m/>
    <m/>
    <m/>
    <m/>
    <m/>
    <m/>
    <s v="DEER:Res:HVAC_Eff_AC"/>
    <s v="Annual"/>
    <n v="20"/>
    <m/>
  </r>
  <r>
    <x v="0"/>
    <x v="1"/>
    <s v="D20v0"/>
    <n v="44154.447201608797"/>
    <x v="4"/>
    <x v="3"/>
    <x v="1"/>
    <x v="8"/>
    <x v="0"/>
    <x v="1"/>
    <n v="4.01"/>
    <n v="2390"/>
    <s v="None"/>
    <n v="10.3"/>
    <n v="2.2700000000000001E-2"/>
    <n v="3.29"/>
    <m/>
    <m/>
    <m/>
    <m/>
    <m/>
    <m/>
    <m/>
    <m/>
    <m/>
    <s v="DEER:Res:HVAC_Eff_AC"/>
    <s v="Annual"/>
    <n v="20"/>
    <m/>
  </r>
  <r>
    <x v="0"/>
    <x v="1"/>
    <s v="D20v0"/>
    <n v="44154.447201608797"/>
    <x v="4"/>
    <x v="3"/>
    <x v="1"/>
    <x v="15"/>
    <x v="1"/>
    <x v="1"/>
    <n v="3.21"/>
    <n v="2390"/>
    <s v="None"/>
    <n v="29.6"/>
    <n v="5.1499999999999997E-2"/>
    <n v="3.05"/>
    <m/>
    <m/>
    <m/>
    <m/>
    <m/>
    <m/>
    <m/>
    <m/>
    <m/>
    <s v="DEER:Res:HVAC_Eff_AC"/>
    <s v="Annual"/>
    <n v="20"/>
    <m/>
  </r>
  <r>
    <x v="0"/>
    <x v="1"/>
    <s v="D20v0"/>
    <n v="44154.447201608797"/>
    <x v="4"/>
    <x v="3"/>
    <x v="1"/>
    <x v="15"/>
    <x v="2"/>
    <x v="1"/>
    <n v="3.21"/>
    <n v="2390"/>
    <s v="None"/>
    <n v="50.5"/>
    <n v="5.2900000000000003E-2"/>
    <n v="0"/>
    <m/>
    <m/>
    <m/>
    <m/>
    <m/>
    <m/>
    <m/>
    <m/>
    <m/>
    <s v="DEER:Res:HVAC_Eff_AC"/>
    <s v="Annual"/>
    <n v="20"/>
    <m/>
  </r>
  <r>
    <x v="0"/>
    <x v="1"/>
    <s v="D20v0"/>
    <n v="44154.447201608797"/>
    <x v="4"/>
    <x v="3"/>
    <x v="1"/>
    <x v="15"/>
    <x v="3"/>
    <x v="2"/>
    <n v="59.641800000000003"/>
    <n v="2390"/>
    <s v="None"/>
    <n v="0.10118407"/>
    <n v="0"/>
    <n v="0.16092572999999999"/>
    <m/>
    <m/>
    <m/>
    <m/>
    <m/>
    <m/>
    <m/>
    <m/>
    <m/>
    <s v="DEER:Res:HVAC_Eff_AC"/>
    <s v="Annual"/>
    <n v="20"/>
    <m/>
  </r>
  <r>
    <x v="0"/>
    <x v="1"/>
    <s v="D20v0"/>
    <n v="44154.447201608797"/>
    <x v="4"/>
    <x v="3"/>
    <x v="1"/>
    <x v="15"/>
    <x v="0"/>
    <x v="1"/>
    <n v="3.21"/>
    <n v="2390"/>
    <s v="None"/>
    <n v="11.4"/>
    <n v="1.7000000000000001E-2"/>
    <n v="2.96"/>
    <m/>
    <m/>
    <m/>
    <m/>
    <m/>
    <m/>
    <m/>
    <m/>
    <m/>
    <s v="DEER:Res:HVAC_Eff_AC"/>
    <s v="Annual"/>
    <n v="20"/>
    <m/>
  </r>
  <r>
    <x v="0"/>
    <x v="1"/>
    <s v="D20v0"/>
    <n v="44154.447201608797"/>
    <x v="4"/>
    <x v="3"/>
    <x v="1"/>
    <x v="9"/>
    <x v="1"/>
    <x v="1"/>
    <n v="3.77"/>
    <n v="2390"/>
    <s v="None"/>
    <n v="49.5"/>
    <n v="5.96E-2"/>
    <n v="2.75"/>
    <m/>
    <m/>
    <m/>
    <m/>
    <m/>
    <m/>
    <m/>
    <m/>
    <m/>
    <s v="DEER:Res:HVAC_Eff_AC"/>
    <s v="Annual"/>
    <n v="20"/>
    <m/>
  </r>
  <r>
    <x v="0"/>
    <x v="1"/>
    <s v="D20v0"/>
    <n v="44154.447201608797"/>
    <x v="4"/>
    <x v="3"/>
    <x v="1"/>
    <x v="9"/>
    <x v="2"/>
    <x v="1"/>
    <n v="3.77"/>
    <n v="2390"/>
    <s v="None"/>
    <n v="73.7"/>
    <n v="6.25E-2"/>
    <n v="0"/>
    <m/>
    <m/>
    <m/>
    <m/>
    <m/>
    <m/>
    <m/>
    <m/>
    <m/>
    <s v="DEER:Res:HVAC_Eff_AC"/>
    <s v="Annual"/>
    <n v="20"/>
    <m/>
  </r>
  <r>
    <x v="0"/>
    <x v="1"/>
    <s v="D20v0"/>
    <n v="44154.447201608797"/>
    <x v="4"/>
    <x v="3"/>
    <x v="1"/>
    <x v="9"/>
    <x v="3"/>
    <x v="2"/>
    <n v="70.046599999999998"/>
    <n v="2390"/>
    <s v="None"/>
    <n v="8.9881589999999997E-2"/>
    <n v="0"/>
    <n v="0.14477934000000001"/>
    <m/>
    <m/>
    <m/>
    <m/>
    <m/>
    <m/>
    <m/>
    <m/>
    <m/>
    <s v="DEER:Res:HVAC_Eff_AC"/>
    <s v="Annual"/>
    <n v="20"/>
    <m/>
  </r>
  <r>
    <x v="0"/>
    <x v="1"/>
    <s v="D20v0"/>
    <n v="44154.447201608797"/>
    <x v="4"/>
    <x v="3"/>
    <x v="1"/>
    <x v="9"/>
    <x v="0"/>
    <x v="1"/>
    <n v="3.77"/>
    <n v="2390"/>
    <s v="None"/>
    <n v="26.1"/>
    <n v="2.98E-2"/>
    <n v="2.64"/>
    <m/>
    <m/>
    <m/>
    <m/>
    <m/>
    <m/>
    <m/>
    <m/>
    <m/>
    <s v="DEER:Res:HVAC_Eff_AC"/>
    <s v="Annual"/>
    <n v="20"/>
    <m/>
  </r>
  <r>
    <x v="0"/>
    <x v="1"/>
    <s v="D20v0"/>
    <n v="44154.447201608797"/>
    <x v="4"/>
    <x v="3"/>
    <x v="1"/>
    <x v="10"/>
    <x v="1"/>
    <x v="1"/>
    <n v="3.37"/>
    <n v="2420"/>
    <s v="None"/>
    <n v="52.2"/>
    <n v="8.3500000000000005E-2"/>
    <n v="5.29"/>
    <m/>
    <m/>
    <m/>
    <m/>
    <m/>
    <m/>
    <m/>
    <m/>
    <m/>
    <s v="DEER:Res:HVAC_Eff_AC"/>
    <s v="Annual"/>
    <n v="20"/>
    <m/>
  </r>
  <r>
    <x v="0"/>
    <x v="1"/>
    <s v="D20v0"/>
    <n v="44154.447201608797"/>
    <x v="4"/>
    <x v="3"/>
    <x v="1"/>
    <x v="10"/>
    <x v="2"/>
    <x v="1"/>
    <n v="3.37"/>
    <n v="2420"/>
    <s v="None"/>
    <n v="96.5"/>
    <n v="8.4400000000000003E-2"/>
    <n v="0"/>
    <m/>
    <m/>
    <m/>
    <m/>
    <m/>
    <m/>
    <m/>
    <m/>
    <m/>
    <s v="DEER:Res:HVAC_Eff_AC"/>
    <s v="Annual"/>
    <n v="20"/>
    <m/>
  </r>
  <r>
    <x v="0"/>
    <x v="1"/>
    <s v="D20v0"/>
    <n v="44154.447201608797"/>
    <x v="4"/>
    <x v="3"/>
    <x v="1"/>
    <x v="10"/>
    <x v="3"/>
    <x v="2"/>
    <n v="62.614597000000003"/>
    <n v="2420"/>
    <s v="None"/>
    <n v="0.17545748"/>
    <n v="0"/>
    <n v="0.27717977999999999"/>
    <m/>
    <m/>
    <m/>
    <m/>
    <m/>
    <m/>
    <m/>
    <m/>
    <m/>
    <s v="DEER:Res:HVAC_Eff_AC"/>
    <s v="Annual"/>
    <n v="20"/>
    <m/>
  </r>
  <r>
    <x v="0"/>
    <x v="1"/>
    <s v="D20v0"/>
    <n v="44154.447201608797"/>
    <x v="4"/>
    <x v="3"/>
    <x v="1"/>
    <x v="10"/>
    <x v="0"/>
    <x v="1"/>
    <n v="3.37"/>
    <n v="2420"/>
    <s v="None"/>
    <n v="43.5"/>
    <n v="6.5500000000000003E-2"/>
    <n v="5.03"/>
    <m/>
    <m/>
    <m/>
    <m/>
    <m/>
    <m/>
    <m/>
    <m/>
    <m/>
    <s v="DEER:Res:HVAC_Eff_AC"/>
    <s v="Annual"/>
    <n v="20"/>
    <m/>
  </r>
  <r>
    <x v="0"/>
    <x v="1"/>
    <s v="D20v0"/>
    <n v="44154.447201608797"/>
    <x v="4"/>
    <x v="3"/>
    <x v="1"/>
    <x v="11"/>
    <x v="1"/>
    <x v="1"/>
    <n v="2.5299999999999998"/>
    <n v="1950"/>
    <s v="None"/>
    <n v="70.099999999999994"/>
    <n v="9.3700000000000006E-2"/>
    <n v="8.25"/>
    <m/>
    <m/>
    <m/>
    <m/>
    <m/>
    <m/>
    <m/>
    <m/>
    <m/>
    <s v="DEER:Res:HVAC_Eff_AC"/>
    <s v="Annual"/>
    <n v="20"/>
    <m/>
  </r>
  <r>
    <x v="0"/>
    <x v="1"/>
    <s v="D20v0"/>
    <n v="44154.447201608797"/>
    <x v="4"/>
    <x v="3"/>
    <x v="1"/>
    <x v="11"/>
    <x v="2"/>
    <x v="1"/>
    <n v="2.5299999999999998"/>
    <n v="1950"/>
    <s v="None"/>
    <n v="155"/>
    <n v="9.1600000000000001E-2"/>
    <n v="0"/>
    <m/>
    <m/>
    <m/>
    <m/>
    <m/>
    <m/>
    <m/>
    <m/>
    <m/>
    <s v="DEER:Res:HVAC_Eff_AC"/>
    <s v="Annual"/>
    <n v="20"/>
    <m/>
  </r>
  <r>
    <x v="0"/>
    <x v="1"/>
    <s v="D20v0"/>
    <n v="44154.447201608797"/>
    <x v="4"/>
    <x v="3"/>
    <x v="1"/>
    <x v="11"/>
    <x v="3"/>
    <x v="2"/>
    <n v="47.007399999999997"/>
    <n v="1950"/>
    <s v="None"/>
    <n v="0.29386436999999999"/>
    <n v="0"/>
    <n v="0.43379980000000001"/>
    <m/>
    <m/>
    <m/>
    <m/>
    <m/>
    <m/>
    <m/>
    <m/>
    <m/>
    <s v="DEER:Res:HVAC_Eff_AC"/>
    <s v="Annual"/>
    <n v="20"/>
    <m/>
  </r>
  <r>
    <x v="0"/>
    <x v="1"/>
    <s v="D20v0"/>
    <n v="44154.447201608797"/>
    <x v="4"/>
    <x v="3"/>
    <x v="1"/>
    <x v="11"/>
    <x v="0"/>
    <x v="1"/>
    <n v="2.5299999999999998"/>
    <n v="1950"/>
    <s v="None"/>
    <n v="71"/>
    <n v="8.8499999999999995E-2"/>
    <n v="7.82"/>
    <m/>
    <m/>
    <m/>
    <m/>
    <m/>
    <m/>
    <m/>
    <m/>
    <m/>
    <s v="DEER:Res:HVAC_Eff_AC"/>
    <s v="Annual"/>
    <n v="20"/>
    <m/>
  </r>
  <r>
    <x v="0"/>
    <x v="1"/>
    <s v="D20v0"/>
    <n v="44154.447201608797"/>
    <x v="4"/>
    <x v="3"/>
    <x v="1"/>
    <x v="2"/>
    <x v="1"/>
    <x v="1"/>
    <n v="2.66"/>
    <n v="1950"/>
    <s v="None"/>
    <n v="74"/>
    <n v="0.107"/>
    <n v="7.91"/>
    <m/>
    <m/>
    <m/>
    <m/>
    <m/>
    <m/>
    <m/>
    <m/>
    <m/>
    <s v="DEER:Res:HVAC_Eff_AC"/>
    <s v="Annual"/>
    <n v="20"/>
    <m/>
  </r>
  <r>
    <x v="0"/>
    <x v="1"/>
    <s v="D20v0"/>
    <n v="44154.447201608797"/>
    <x v="4"/>
    <x v="3"/>
    <x v="1"/>
    <x v="2"/>
    <x v="2"/>
    <x v="1"/>
    <n v="2.66"/>
    <n v="1950"/>
    <s v="None"/>
    <n v="163"/>
    <n v="0.10199999999999999"/>
    <n v="0"/>
    <m/>
    <m/>
    <m/>
    <m/>
    <m/>
    <m/>
    <m/>
    <m/>
    <m/>
    <s v="DEER:Res:HVAC_Eff_AC"/>
    <s v="Annual"/>
    <n v="20"/>
    <m/>
  </r>
  <r>
    <x v="0"/>
    <x v="1"/>
    <s v="D20v0"/>
    <n v="44154.447201608797"/>
    <x v="4"/>
    <x v="3"/>
    <x v="1"/>
    <x v="2"/>
    <x v="3"/>
    <x v="2"/>
    <n v="49.422801999999997"/>
    <n v="1950"/>
    <s v="None"/>
    <n v="0.27717977999999999"/>
    <n v="0"/>
    <n v="0.41657695"/>
    <m/>
    <m/>
    <m/>
    <m/>
    <m/>
    <m/>
    <m/>
    <m/>
    <m/>
    <s v="DEER:Res:HVAC_Eff_AC"/>
    <s v="Annual"/>
    <n v="20"/>
    <m/>
  </r>
  <r>
    <x v="0"/>
    <x v="1"/>
    <s v="D20v0"/>
    <n v="44154.447201608797"/>
    <x v="4"/>
    <x v="3"/>
    <x v="1"/>
    <x v="2"/>
    <x v="0"/>
    <x v="1"/>
    <n v="2.66"/>
    <n v="1950"/>
    <s v="None"/>
    <n v="73.8"/>
    <n v="9.9099999999999994E-2"/>
    <n v="7.5"/>
    <m/>
    <m/>
    <m/>
    <m/>
    <m/>
    <m/>
    <m/>
    <m/>
    <m/>
    <s v="DEER:Res:HVAC_Eff_AC"/>
    <s v="Annual"/>
    <n v="20"/>
    <m/>
  </r>
  <r>
    <x v="0"/>
    <x v="1"/>
    <s v="D20v0"/>
    <n v="44154.447201608797"/>
    <x v="4"/>
    <x v="3"/>
    <x v="1"/>
    <x v="3"/>
    <x v="1"/>
    <x v="1"/>
    <n v="2.4700000000000002"/>
    <n v="1950"/>
    <s v="None"/>
    <n v="45.1"/>
    <n v="7.0400000000000004E-2"/>
    <n v="9.77"/>
    <m/>
    <m/>
    <m/>
    <m/>
    <m/>
    <m/>
    <m/>
    <m/>
    <m/>
    <s v="DEER:Res:HVAC_Eff_AC"/>
    <s v="Annual"/>
    <n v="20"/>
    <m/>
  </r>
  <r>
    <x v="0"/>
    <x v="1"/>
    <s v="D20v0"/>
    <n v="44154.447201608797"/>
    <x v="4"/>
    <x v="3"/>
    <x v="1"/>
    <x v="3"/>
    <x v="2"/>
    <x v="1"/>
    <n v="2.4700000000000002"/>
    <n v="1950"/>
    <s v="None"/>
    <n v="149"/>
    <n v="7.0599999999999996E-2"/>
    <n v="0"/>
    <m/>
    <m/>
    <m/>
    <m/>
    <m/>
    <m/>
    <m/>
    <m/>
    <m/>
    <s v="DEER:Res:HVAC_Eff_AC"/>
    <s v="Annual"/>
    <n v="20"/>
    <m/>
  </r>
  <r>
    <x v="0"/>
    <x v="1"/>
    <s v="D20v0"/>
    <n v="44154.447201608797"/>
    <x v="4"/>
    <x v="3"/>
    <x v="1"/>
    <x v="3"/>
    <x v="3"/>
    <x v="2"/>
    <n v="45.892600000000002"/>
    <n v="1950"/>
    <s v="None"/>
    <n v="0.35091496"/>
    <n v="0"/>
    <n v="0.51291710000000001"/>
    <m/>
    <m/>
    <m/>
    <m/>
    <m/>
    <m/>
    <m/>
    <m/>
    <m/>
    <s v="DEER:Res:HVAC_Eff_AC"/>
    <s v="Annual"/>
    <n v="20"/>
    <m/>
  </r>
  <r>
    <x v="0"/>
    <x v="1"/>
    <s v="D20v0"/>
    <n v="44154.447201608797"/>
    <x v="4"/>
    <x v="3"/>
    <x v="1"/>
    <x v="3"/>
    <x v="0"/>
    <x v="1"/>
    <n v="2.4700000000000002"/>
    <n v="1950"/>
    <s v="None"/>
    <n v="45.4"/>
    <n v="6.1800000000000001E-2"/>
    <n v="9.27"/>
    <m/>
    <m/>
    <m/>
    <m/>
    <m/>
    <m/>
    <m/>
    <m/>
    <m/>
    <s v="DEER:Res:HVAC_Eff_AC"/>
    <s v="Annual"/>
    <n v="20"/>
    <m/>
  </r>
  <r>
    <x v="0"/>
    <x v="1"/>
    <s v="D20v0"/>
    <n v="44154.447201608797"/>
    <x v="4"/>
    <x v="3"/>
    <x v="1"/>
    <x v="4"/>
    <x v="1"/>
    <x v="1"/>
    <n v="2.5499999999999998"/>
    <n v="1950"/>
    <s v="None"/>
    <n v="82.6"/>
    <n v="7.8700000000000006E-2"/>
    <n v="8.4499999999999993"/>
    <m/>
    <m/>
    <m/>
    <m/>
    <m/>
    <m/>
    <m/>
    <m/>
    <m/>
    <s v="DEER:Res:HVAC_Eff_AC"/>
    <s v="Annual"/>
    <n v="20"/>
    <m/>
  </r>
  <r>
    <x v="0"/>
    <x v="1"/>
    <s v="D20v0"/>
    <n v="44154.447201608797"/>
    <x v="4"/>
    <x v="3"/>
    <x v="1"/>
    <x v="4"/>
    <x v="2"/>
    <x v="1"/>
    <n v="2.5499999999999998"/>
    <n v="1950"/>
    <s v="None"/>
    <n v="182"/>
    <n v="8.1699999999999995E-2"/>
    <n v="0"/>
    <m/>
    <m/>
    <m/>
    <m/>
    <m/>
    <m/>
    <m/>
    <m/>
    <m/>
    <s v="DEER:Res:HVAC_Eff_AC"/>
    <s v="Annual"/>
    <n v="20"/>
    <m/>
  </r>
  <r>
    <x v="0"/>
    <x v="1"/>
    <s v="D20v0"/>
    <n v="44154.447201608797"/>
    <x v="4"/>
    <x v="3"/>
    <x v="1"/>
    <x v="4"/>
    <x v="3"/>
    <x v="2"/>
    <n v="47.378998000000003"/>
    <n v="1950"/>
    <s v="None"/>
    <n v="0.29924650000000003"/>
    <n v="0"/>
    <n v="0.44456406999999998"/>
    <m/>
    <m/>
    <m/>
    <m/>
    <m/>
    <m/>
    <m/>
    <m/>
    <m/>
    <s v="DEER:Res:HVAC_Eff_AC"/>
    <s v="Annual"/>
    <n v="20"/>
    <m/>
  </r>
  <r>
    <x v="0"/>
    <x v="1"/>
    <s v="D20v0"/>
    <n v="44154.447201608797"/>
    <x v="4"/>
    <x v="3"/>
    <x v="1"/>
    <x v="4"/>
    <x v="0"/>
    <x v="1"/>
    <n v="2.5499999999999998"/>
    <n v="1950"/>
    <s v="None"/>
    <n v="84.8"/>
    <n v="7.5800000000000006E-2"/>
    <n v="8"/>
    <m/>
    <m/>
    <m/>
    <m/>
    <m/>
    <m/>
    <m/>
    <m/>
    <m/>
    <s v="DEER:Res:HVAC_Eff_AC"/>
    <s v="Annual"/>
    <n v="20"/>
    <m/>
  </r>
  <r>
    <x v="0"/>
    <x v="1"/>
    <s v="D20v0"/>
    <n v="44154.447201608797"/>
    <x v="4"/>
    <x v="3"/>
    <x v="1"/>
    <x v="12"/>
    <x v="1"/>
    <x v="1"/>
    <n v="3.16"/>
    <n v="2160"/>
    <s v="None"/>
    <n v="141"/>
    <n v="0.115"/>
    <n v="9.06"/>
    <m/>
    <m/>
    <m/>
    <m/>
    <m/>
    <m/>
    <m/>
    <m/>
    <m/>
    <s v="DEER:Res:HVAC_Eff_AC"/>
    <s v="Annual"/>
    <n v="20"/>
    <m/>
  </r>
  <r>
    <x v="0"/>
    <x v="1"/>
    <s v="D20v0"/>
    <n v="44154.447201608797"/>
    <x v="4"/>
    <x v="3"/>
    <x v="1"/>
    <x v="12"/>
    <x v="2"/>
    <x v="1"/>
    <n v="3.16"/>
    <n v="2160"/>
    <s v="None"/>
    <n v="265"/>
    <n v="0.123"/>
    <n v="0"/>
    <m/>
    <m/>
    <m/>
    <m/>
    <m/>
    <m/>
    <m/>
    <m/>
    <m/>
    <s v="DEER:Res:HVAC_Eff_AC"/>
    <s v="Annual"/>
    <n v="20"/>
    <m/>
  </r>
  <r>
    <x v="0"/>
    <x v="1"/>
    <s v="D20v0"/>
    <n v="44154.447201608797"/>
    <x v="4"/>
    <x v="3"/>
    <x v="1"/>
    <x v="12"/>
    <x v="3"/>
    <x v="2"/>
    <n v="58.712803000000001"/>
    <n v="2160"/>
    <s v="None"/>
    <n v="0.30409039999999998"/>
    <n v="0"/>
    <n v="0.47308934000000002"/>
    <m/>
    <m/>
    <m/>
    <m/>
    <m/>
    <m/>
    <m/>
    <m/>
    <m/>
    <s v="DEER:Res:HVAC_Eff_AC"/>
    <s v="Annual"/>
    <n v="20"/>
    <m/>
  </r>
  <r>
    <x v="0"/>
    <x v="1"/>
    <s v="D20v0"/>
    <n v="44154.447201608797"/>
    <x v="4"/>
    <x v="3"/>
    <x v="1"/>
    <x v="12"/>
    <x v="0"/>
    <x v="1"/>
    <n v="3.16"/>
    <n v="2160"/>
    <s v="None"/>
    <n v="147"/>
    <n v="0.115"/>
    <n v="8.57"/>
    <m/>
    <m/>
    <m/>
    <m/>
    <m/>
    <m/>
    <m/>
    <m/>
    <m/>
    <s v="DEER:Res:HVAC_Eff_AC"/>
    <s v="Annual"/>
    <n v="20"/>
    <m/>
  </r>
  <r>
    <x v="0"/>
    <x v="1"/>
    <s v="D20v0"/>
    <n v="44154.447201608797"/>
    <x v="4"/>
    <x v="3"/>
    <x v="1"/>
    <x v="13"/>
    <x v="1"/>
    <x v="1"/>
    <n v="3.4"/>
    <n v="2160"/>
    <s v="None"/>
    <n v="136"/>
    <n v="8.7099999999999997E-2"/>
    <n v="3.76"/>
    <m/>
    <m/>
    <m/>
    <m/>
    <m/>
    <m/>
    <m/>
    <m/>
    <m/>
    <s v="DEER:Res:HVAC_Eff_AC"/>
    <s v="Annual"/>
    <n v="20"/>
    <m/>
  </r>
  <r>
    <x v="0"/>
    <x v="1"/>
    <s v="D20v0"/>
    <n v="44154.447201608797"/>
    <x v="4"/>
    <x v="3"/>
    <x v="1"/>
    <x v="13"/>
    <x v="2"/>
    <x v="1"/>
    <n v="3.4"/>
    <n v="2160"/>
    <s v="None"/>
    <n v="187"/>
    <n v="9.4500000000000001E-2"/>
    <n v="0"/>
    <m/>
    <m/>
    <m/>
    <m/>
    <m/>
    <m/>
    <m/>
    <m/>
    <m/>
    <s v="DEER:Res:HVAC_Eff_AC"/>
    <s v="Annual"/>
    <n v="20"/>
    <m/>
  </r>
  <r>
    <x v="0"/>
    <x v="1"/>
    <s v="D20v0"/>
    <n v="44154.447201608797"/>
    <x v="4"/>
    <x v="3"/>
    <x v="1"/>
    <x v="13"/>
    <x v="3"/>
    <x v="2"/>
    <n v="63.171999999999997"/>
    <n v="2160"/>
    <s v="None"/>
    <n v="0.12432723"/>
    <n v="0"/>
    <n v="0.19698599999999999"/>
    <m/>
    <m/>
    <m/>
    <m/>
    <m/>
    <m/>
    <m/>
    <m/>
    <m/>
    <s v="DEER:Res:HVAC_Eff_AC"/>
    <s v="Annual"/>
    <n v="20"/>
    <m/>
  </r>
  <r>
    <x v="0"/>
    <x v="1"/>
    <s v="D20v0"/>
    <n v="44154.447201608797"/>
    <x v="4"/>
    <x v="3"/>
    <x v="1"/>
    <x v="13"/>
    <x v="0"/>
    <x v="1"/>
    <n v="3.4"/>
    <n v="2160"/>
    <s v="None"/>
    <n v="137"/>
    <n v="8.6199999999999999E-2"/>
    <n v="3.56"/>
    <m/>
    <m/>
    <m/>
    <m/>
    <m/>
    <m/>
    <m/>
    <m/>
    <m/>
    <s v="DEER:Res:HVAC_Eff_AC"/>
    <s v="Annual"/>
    <n v="20"/>
    <m/>
  </r>
  <r>
    <x v="0"/>
    <x v="1"/>
    <s v="D20v0"/>
    <n v="44154.447201608797"/>
    <x v="4"/>
    <x v="3"/>
    <x v="1"/>
    <x v="5"/>
    <x v="1"/>
    <x v="1"/>
    <n v="3.61"/>
    <n v="2300"/>
    <s v="None"/>
    <n v="14"/>
    <n v="2.8199999999999999E-2"/>
    <n v="7.37"/>
    <m/>
    <m/>
    <m/>
    <m/>
    <m/>
    <m/>
    <m/>
    <m/>
    <m/>
    <s v="DEER:Res:HVAC_Eff_AC"/>
    <s v="Annual"/>
    <n v="20"/>
    <m/>
  </r>
  <r>
    <x v="0"/>
    <x v="1"/>
    <s v="D20v0"/>
    <n v="44154.447201608797"/>
    <x v="4"/>
    <x v="3"/>
    <x v="1"/>
    <x v="5"/>
    <x v="2"/>
    <x v="1"/>
    <n v="3.61"/>
    <n v="2300"/>
    <s v="None"/>
    <n v="118"/>
    <n v="2.8299999999999999E-2"/>
    <n v="0"/>
    <m/>
    <m/>
    <m/>
    <m/>
    <m/>
    <m/>
    <m/>
    <m/>
    <m/>
    <s v="DEER:Res:HVAC_Eff_AC"/>
    <s v="Annual"/>
    <n v="20"/>
    <m/>
  </r>
  <r>
    <x v="0"/>
    <x v="1"/>
    <s v="D20v0"/>
    <n v="44154.447201608797"/>
    <x v="4"/>
    <x v="3"/>
    <x v="1"/>
    <x v="5"/>
    <x v="3"/>
    <x v="2"/>
    <n v="67.073800000000006"/>
    <n v="2300"/>
    <s v="None"/>
    <n v="0.24165769000000001"/>
    <n v="0"/>
    <n v="0.38482240000000001"/>
    <m/>
    <m/>
    <m/>
    <m/>
    <m/>
    <m/>
    <m/>
    <m/>
    <m/>
    <s v="DEER:Res:HVAC_Eff_AC"/>
    <s v="Annual"/>
    <n v="20"/>
    <m/>
  </r>
  <r>
    <x v="0"/>
    <x v="1"/>
    <s v="D20v0"/>
    <n v="44154.447201608797"/>
    <x v="4"/>
    <x v="3"/>
    <x v="1"/>
    <x v="5"/>
    <x v="0"/>
    <x v="1"/>
    <n v="3.61"/>
    <n v="2300"/>
    <s v="None"/>
    <n v="14.6"/>
    <n v="1.8800000000000001E-2"/>
    <n v="7.03"/>
    <m/>
    <m/>
    <m/>
    <m/>
    <m/>
    <m/>
    <m/>
    <m/>
    <m/>
    <s v="DEER:Res:HVAC_Eff_AC"/>
    <s v="Annual"/>
    <n v="20"/>
    <m/>
  </r>
  <r>
    <x v="0"/>
    <x v="1"/>
    <s v="D20v0"/>
    <n v="44154.447201608797"/>
    <x v="4"/>
    <x v="3"/>
    <x v="0"/>
    <x v="16"/>
    <x v="1"/>
    <x v="1"/>
    <n v="2.06"/>
    <n v="1830"/>
    <s v="None"/>
    <n v="13.2"/>
    <n v="0"/>
    <n v="16.399999999999999"/>
    <m/>
    <m/>
    <m/>
    <m/>
    <m/>
    <m/>
    <m/>
    <m/>
    <m/>
    <s v="DEER:Res:HVAC_Eff_AC"/>
    <s v="Annual"/>
    <n v="20"/>
    <m/>
  </r>
  <r>
    <x v="0"/>
    <x v="1"/>
    <s v="D20v0"/>
    <n v="44154.447201608797"/>
    <x v="4"/>
    <x v="3"/>
    <x v="0"/>
    <x v="16"/>
    <x v="2"/>
    <x v="1"/>
    <n v="2.06"/>
    <n v="1830"/>
    <s v="None"/>
    <n v="182"/>
    <n v="0"/>
    <n v="0"/>
    <m/>
    <m/>
    <m/>
    <m/>
    <m/>
    <m/>
    <m/>
    <m/>
    <m/>
    <s v="DEER:Res:HVAC_Eff_AC"/>
    <s v="Annual"/>
    <n v="20"/>
    <m/>
  </r>
  <r>
    <x v="0"/>
    <x v="1"/>
    <s v="D20v0"/>
    <n v="44154.447201608797"/>
    <x v="4"/>
    <x v="3"/>
    <x v="0"/>
    <x v="16"/>
    <x v="3"/>
    <x v="2"/>
    <n v="38.274799999999999"/>
    <n v="1830"/>
    <s v="None"/>
    <n v="0.65123790000000004"/>
    <n v="0"/>
    <n v="0.87190529999999999"/>
    <m/>
    <m/>
    <m/>
    <m/>
    <m/>
    <m/>
    <m/>
    <m/>
    <m/>
    <s v="DEER:Res:HVAC_Eff_AC"/>
    <s v="Annual"/>
    <n v="20"/>
    <m/>
  </r>
  <r>
    <x v="0"/>
    <x v="1"/>
    <s v="D20v0"/>
    <n v="44154.447201608797"/>
    <x v="4"/>
    <x v="3"/>
    <x v="0"/>
    <x v="16"/>
    <x v="0"/>
    <x v="1"/>
    <n v="2.06"/>
    <n v="1830"/>
    <s v="None"/>
    <n v="12.2"/>
    <n v="0"/>
    <n v="16.2"/>
    <m/>
    <m/>
    <m/>
    <m/>
    <m/>
    <m/>
    <m/>
    <m/>
    <m/>
    <s v="DEER:Res:HVAC_Eff_AC"/>
    <s v="Annual"/>
    <n v="20"/>
    <m/>
  </r>
  <r>
    <x v="0"/>
    <x v="1"/>
    <s v="D20v0"/>
    <n v="44154.447201608797"/>
    <x v="4"/>
    <x v="3"/>
    <x v="0"/>
    <x v="14"/>
    <x v="1"/>
    <x v="1"/>
    <n v="3.42"/>
    <n v="1720"/>
    <s v="None"/>
    <n v="14.3"/>
    <n v="4.6100000000000002E-2"/>
    <n v="10.6"/>
    <m/>
    <m/>
    <m/>
    <m/>
    <m/>
    <m/>
    <m/>
    <m/>
    <m/>
    <s v="DEER:Res:HVAC_Eff_AC"/>
    <s v="Annual"/>
    <n v="20"/>
    <m/>
  </r>
  <r>
    <x v="0"/>
    <x v="1"/>
    <s v="D20v0"/>
    <n v="44154.447201608797"/>
    <x v="4"/>
    <x v="3"/>
    <x v="0"/>
    <x v="14"/>
    <x v="2"/>
    <x v="1"/>
    <n v="3.42"/>
    <n v="1720"/>
    <s v="None"/>
    <n v="131"/>
    <n v="4.87E-2"/>
    <n v="0"/>
    <m/>
    <m/>
    <m/>
    <m/>
    <m/>
    <m/>
    <m/>
    <m/>
    <m/>
    <s v="DEER:Res:HVAC_Eff_AC"/>
    <s v="Annual"/>
    <n v="20"/>
    <m/>
  </r>
  <r>
    <x v="0"/>
    <x v="1"/>
    <s v="D20v0"/>
    <n v="44154.447201608797"/>
    <x v="4"/>
    <x v="3"/>
    <x v="0"/>
    <x v="14"/>
    <x v="3"/>
    <x v="2"/>
    <n v="63.543602"/>
    <n v="1720"/>
    <s v="None"/>
    <n v="0.35791173999999998"/>
    <n v="0"/>
    <n v="0.55435955999999997"/>
    <m/>
    <m/>
    <m/>
    <m/>
    <m/>
    <m/>
    <m/>
    <m/>
    <m/>
    <s v="DEER:Res:HVAC_Eff_AC"/>
    <s v="Annual"/>
    <n v="20"/>
    <m/>
  </r>
  <r>
    <x v="0"/>
    <x v="1"/>
    <s v="D20v0"/>
    <n v="44154.447201608797"/>
    <x v="4"/>
    <x v="3"/>
    <x v="0"/>
    <x v="14"/>
    <x v="0"/>
    <x v="1"/>
    <n v="3.42"/>
    <n v="1720"/>
    <s v="None"/>
    <n v="12.2"/>
    <n v="1.8200000000000001E-2"/>
    <n v="10.199999999999999"/>
    <m/>
    <m/>
    <m/>
    <m/>
    <m/>
    <m/>
    <m/>
    <m/>
    <m/>
    <s v="DEER:Res:HVAC_Eff_AC"/>
    <s v="Annual"/>
    <n v="20"/>
    <m/>
  </r>
  <r>
    <x v="0"/>
    <x v="1"/>
    <s v="D20v0"/>
    <n v="44154.447201608797"/>
    <x v="4"/>
    <x v="3"/>
    <x v="0"/>
    <x v="7"/>
    <x v="1"/>
    <x v="1"/>
    <n v="2.9"/>
    <n v="1690"/>
    <s v="None"/>
    <n v="11.8"/>
    <n v="3.1600000000000003E-2"/>
    <n v="10.4"/>
    <m/>
    <m/>
    <m/>
    <m/>
    <m/>
    <m/>
    <m/>
    <m/>
    <m/>
    <s v="DEER:Res:HVAC_Eff_AC"/>
    <s v="Annual"/>
    <n v="20"/>
    <m/>
  </r>
  <r>
    <x v="0"/>
    <x v="1"/>
    <s v="D20v0"/>
    <n v="44154.447201608797"/>
    <x v="4"/>
    <x v="3"/>
    <x v="0"/>
    <x v="7"/>
    <x v="2"/>
    <x v="1"/>
    <n v="2.9"/>
    <n v="1690"/>
    <s v="None"/>
    <n v="94.2"/>
    <n v="3.4599999999999999E-2"/>
    <n v="0"/>
    <m/>
    <m/>
    <m/>
    <m/>
    <m/>
    <m/>
    <m/>
    <m/>
    <m/>
    <s v="DEER:Res:HVAC_Eff_AC"/>
    <s v="Annual"/>
    <n v="20"/>
    <m/>
  </r>
  <r>
    <x v="0"/>
    <x v="1"/>
    <s v="D20v0"/>
    <n v="44154.447201608797"/>
    <x v="4"/>
    <x v="3"/>
    <x v="0"/>
    <x v="7"/>
    <x v="3"/>
    <x v="2"/>
    <n v="53.881999999999998"/>
    <n v="1690"/>
    <s v="None"/>
    <n v="0.36437029999999998"/>
    <n v="0"/>
    <n v="0.54897739999999995"/>
    <m/>
    <m/>
    <m/>
    <m/>
    <m/>
    <m/>
    <m/>
    <m/>
    <m/>
    <s v="DEER:Res:HVAC_Eff_AC"/>
    <s v="Annual"/>
    <n v="20"/>
    <m/>
  </r>
  <r>
    <x v="0"/>
    <x v="1"/>
    <s v="D20v0"/>
    <n v="44154.447201608797"/>
    <x v="4"/>
    <x v="3"/>
    <x v="0"/>
    <x v="7"/>
    <x v="0"/>
    <x v="1"/>
    <n v="2.9"/>
    <n v="1690"/>
    <s v="None"/>
    <n v="8.01"/>
    <n v="4.15E-3"/>
    <n v="10.1"/>
    <m/>
    <m/>
    <m/>
    <m/>
    <m/>
    <m/>
    <m/>
    <m/>
    <m/>
    <s v="DEER:Res:HVAC_Eff_AC"/>
    <s v="Annual"/>
    <n v="20"/>
    <m/>
  </r>
  <r>
    <x v="0"/>
    <x v="1"/>
    <s v="D20v0"/>
    <n v="44154.447201608797"/>
    <x v="4"/>
    <x v="3"/>
    <x v="0"/>
    <x v="0"/>
    <x v="1"/>
    <x v="1"/>
    <n v="2.79"/>
    <n v="1670"/>
    <s v="None"/>
    <n v="28.2"/>
    <n v="6.0600000000000001E-2"/>
    <n v="8.61"/>
    <m/>
    <m/>
    <m/>
    <m/>
    <m/>
    <m/>
    <m/>
    <m/>
    <m/>
    <s v="DEER:Res:HVAC_Eff_AC"/>
    <s v="Annual"/>
    <n v="20"/>
    <m/>
  </r>
  <r>
    <x v="0"/>
    <x v="1"/>
    <s v="D20v0"/>
    <n v="44154.447201608797"/>
    <x v="4"/>
    <x v="3"/>
    <x v="0"/>
    <x v="0"/>
    <x v="2"/>
    <x v="1"/>
    <n v="2.79"/>
    <n v="1670"/>
    <s v="None"/>
    <n v="122"/>
    <n v="6.2899999999999998E-2"/>
    <n v="0"/>
    <m/>
    <m/>
    <m/>
    <m/>
    <m/>
    <m/>
    <m/>
    <m/>
    <m/>
    <s v="DEER:Res:HVAC_Eff_AC"/>
    <s v="Annual"/>
    <n v="20"/>
    <m/>
  </r>
  <r>
    <x v="0"/>
    <x v="1"/>
    <s v="D20v0"/>
    <n v="44154.447201608797"/>
    <x v="4"/>
    <x v="3"/>
    <x v="0"/>
    <x v="0"/>
    <x v="3"/>
    <x v="2"/>
    <n v="51.838200000000001"/>
    <n v="1670"/>
    <s v="None"/>
    <n v="0.30678147"/>
    <n v="0"/>
    <n v="0.45425186000000001"/>
    <m/>
    <m/>
    <m/>
    <m/>
    <m/>
    <m/>
    <m/>
    <m/>
    <m/>
    <s v="DEER:Res:HVAC_Eff_AC"/>
    <s v="Annual"/>
    <n v="20"/>
    <m/>
  </r>
  <r>
    <x v="0"/>
    <x v="1"/>
    <s v="D20v0"/>
    <n v="44154.447201608797"/>
    <x v="4"/>
    <x v="3"/>
    <x v="0"/>
    <x v="0"/>
    <x v="0"/>
    <x v="1"/>
    <n v="2.79"/>
    <n v="1670"/>
    <s v="None"/>
    <n v="19.8"/>
    <n v="3.1099999999999999E-2"/>
    <n v="8.2899999999999991"/>
    <m/>
    <m/>
    <m/>
    <m/>
    <m/>
    <m/>
    <m/>
    <m/>
    <m/>
    <s v="DEER:Res:HVAC_Eff_AC"/>
    <s v="Annual"/>
    <n v="20"/>
    <m/>
  </r>
  <r>
    <x v="0"/>
    <x v="1"/>
    <s v="D20v0"/>
    <n v="44154.447201608797"/>
    <x v="4"/>
    <x v="3"/>
    <x v="0"/>
    <x v="1"/>
    <x v="1"/>
    <x v="1"/>
    <n v="3.17"/>
    <n v="1730"/>
    <s v="None"/>
    <n v="11"/>
    <n v="2.5000000000000001E-2"/>
    <n v="11.7"/>
    <m/>
    <m/>
    <m/>
    <m/>
    <m/>
    <m/>
    <m/>
    <m/>
    <m/>
    <s v="DEER:Res:HVAC_Eff_AC"/>
    <s v="Annual"/>
    <n v="20"/>
    <m/>
  </r>
  <r>
    <x v="0"/>
    <x v="1"/>
    <s v="D20v0"/>
    <n v="44154.447201608797"/>
    <x v="4"/>
    <x v="3"/>
    <x v="0"/>
    <x v="1"/>
    <x v="2"/>
    <x v="1"/>
    <n v="3.17"/>
    <n v="1730"/>
    <s v="None"/>
    <n v="117"/>
    <n v="2.6599999999999999E-2"/>
    <n v="0"/>
    <m/>
    <m/>
    <m/>
    <m/>
    <m/>
    <m/>
    <m/>
    <m/>
    <m/>
    <s v="DEER:Res:HVAC_Eff_AC"/>
    <s v="Annual"/>
    <n v="20"/>
    <m/>
  </r>
  <r>
    <x v="0"/>
    <x v="1"/>
    <s v="D20v0"/>
    <n v="44154.447201608797"/>
    <x v="4"/>
    <x v="3"/>
    <x v="0"/>
    <x v="1"/>
    <x v="3"/>
    <x v="2"/>
    <n v="58.898600000000002"/>
    <n v="1730"/>
    <s v="None"/>
    <n v="0.40204519999999999"/>
    <n v="0"/>
    <n v="0.61894510000000003"/>
    <m/>
    <m/>
    <m/>
    <m/>
    <m/>
    <m/>
    <m/>
    <m/>
    <m/>
    <s v="DEER:Res:HVAC_Eff_AC"/>
    <s v="Annual"/>
    <n v="20"/>
    <m/>
  </r>
  <r>
    <x v="0"/>
    <x v="1"/>
    <s v="D20v0"/>
    <n v="44154.447201608797"/>
    <x v="4"/>
    <x v="3"/>
    <x v="0"/>
    <x v="1"/>
    <x v="0"/>
    <x v="1"/>
    <n v="3.17"/>
    <n v="1730"/>
    <s v="None"/>
    <n v="9.4"/>
    <n v="5.2100000000000002E-3"/>
    <n v="11.4"/>
    <m/>
    <m/>
    <m/>
    <m/>
    <m/>
    <m/>
    <m/>
    <m/>
    <m/>
    <s v="DEER:Res:HVAC_Eff_AC"/>
    <s v="Annual"/>
    <n v="20"/>
    <m/>
  </r>
  <r>
    <x v="0"/>
    <x v="1"/>
    <s v="D20v0"/>
    <n v="44154.447201608797"/>
    <x v="4"/>
    <x v="3"/>
    <x v="0"/>
    <x v="8"/>
    <x v="1"/>
    <x v="1"/>
    <n v="3.36"/>
    <n v="1730"/>
    <s v="None"/>
    <n v="20.9"/>
    <n v="6.3399999999999998E-2"/>
    <n v="4.3499999999999996"/>
    <m/>
    <m/>
    <m/>
    <m/>
    <m/>
    <m/>
    <m/>
    <m/>
    <m/>
    <s v="DEER:Res:HVAC_Eff_AC"/>
    <s v="Annual"/>
    <n v="20"/>
    <m/>
  </r>
  <r>
    <x v="0"/>
    <x v="1"/>
    <s v="D20v0"/>
    <n v="44154.447201608797"/>
    <x v="4"/>
    <x v="3"/>
    <x v="0"/>
    <x v="8"/>
    <x v="2"/>
    <x v="1"/>
    <n v="3.36"/>
    <n v="1730"/>
    <s v="None"/>
    <n v="58.7"/>
    <n v="6.5299999999999997E-2"/>
    <n v="0"/>
    <m/>
    <m/>
    <m/>
    <m/>
    <m/>
    <m/>
    <m/>
    <m/>
    <m/>
    <s v="DEER:Res:HVAC_Eff_AC"/>
    <s v="Annual"/>
    <n v="20"/>
    <m/>
  </r>
  <r>
    <x v="0"/>
    <x v="1"/>
    <s v="D20v0"/>
    <n v="44154.447201608797"/>
    <x v="4"/>
    <x v="3"/>
    <x v="0"/>
    <x v="8"/>
    <x v="3"/>
    <x v="2"/>
    <n v="62.428800000000003"/>
    <n v="1730"/>
    <s v="None"/>
    <n v="0.14531754999999999"/>
    <n v="0"/>
    <n v="0.2292788"/>
    <m/>
    <m/>
    <m/>
    <m/>
    <m/>
    <m/>
    <m/>
    <m/>
    <m/>
    <s v="DEER:Res:HVAC_Eff_AC"/>
    <s v="Annual"/>
    <n v="20"/>
    <m/>
  </r>
  <r>
    <x v="0"/>
    <x v="1"/>
    <s v="D20v0"/>
    <n v="44154.447201608797"/>
    <x v="4"/>
    <x v="3"/>
    <x v="0"/>
    <x v="8"/>
    <x v="0"/>
    <x v="1"/>
    <n v="3.36"/>
    <n v="1730"/>
    <s v="None"/>
    <n v="11.1"/>
    <n v="2.63E-2"/>
    <n v="4.2"/>
    <m/>
    <m/>
    <m/>
    <m/>
    <m/>
    <m/>
    <m/>
    <m/>
    <m/>
    <s v="DEER:Res:HVAC_Eff_AC"/>
    <s v="Annual"/>
    <n v="20"/>
    <m/>
  </r>
  <r>
    <x v="0"/>
    <x v="1"/>
    <s v="D20v0"/>
    <n v="44154.447201608797"/>
    <x v="4"/>
    <x v="3"/>
    <x v="0"/>
    <x v="15"/>
    <x v="1"/>
    <x v="1"/>
    <n v="2.59"/>
    <n v="1780"/>
    <s v="None"/>
    <n v="25.9"/>
    <n v="4.8899999999999999E-2"/>
    <n v="4.8499999999999996"/>
    <m/>
    <m/>
    <m/>
    <m/>
    <m/>
    <m/>
    <m/>
    <m/>
    <m/>
    <s v="DEER:Res:HVAC_Eff_AC"/>
    <s v="Annual"/>
    <n v="20"/>
    <m/>
  </r>
  <r>
    <x v="0"/>
    <x v="1"/>
    <s v="D20v0"/>
    <n v="44154.447201608797"/>
    <x v="4"/>
    <x v="3"/>
    <x v="0"/>
    <x v="15"/>
    <x v="2"/>
    <x v="1"/>
    <n v="2.59"/>
    <n v="1780"/>
    <s v="None"/>
    <n v="60.2"/>
    <n v="5.1999999999999998E-2"/>
    <n v="0"/>
    <m/>
    <m/>
    <m/>
    <m/>
    <m/>
    <m/>
    <m/>
    <m/>
    <m/>
    <s v="DEER:Res:HVAC_Eff_AC"/>
    <s v="Annual"/>
    <n v="20"/>
    <m/>
  </r>
  <r>
    <x v="0"/>
    <x v="1"/>
    <s v="D20v0"/>
    <n v="44154.447201608797"/>
    <x v="4"/>
    <x v="3"/>
    <x v="0"/>
    <x v="15"/>
    <x v="3"/>
    <x v="2"/>
    <n v="48.122199999999999"/>
    <n v="1780"/>
    <s v="None"/>
    <n v="0.17330462999999999"/>
    <n v="0"/>
    <n v="0.25672767000000002"/>
    <m/>
    <m/>
    <m/>
    <m/>
    <m/>
    <m/>
    <m/>
    <m/>
    <m/>
    <s v="DEER:Res:HVAC_Eff_AC"/>
    <s v="Annual"/>
    <n v="20"/>
    <m/>
  </r>
  <r>
    <x v="0"/>
    <x v="1"/>
    <s v="D20v0"/>
    <n v="44154.447201608797"/>
    <x v="4"/>
    <x v="3"/>
    <x v="0"/>
    <x v="15"/>
    <x v="0"/>
    <x v="1"/>
    <n v="2.59"/>
    <n v="1780"/>
    <s v="None"/>
    <n v="11.3"/>
    <n v="1.6199999999999999E-2"/>
    <n v="4.71"/>
    <m/>
    <m/>
    <m/>
    <m/>
    <m/>
    <m/>
    <m/>
    <m/>
    <m/>
    <s v="DEER:Res:HVAC_Eff_AC"/>
    <s v="Annual"/>
    <n v="20"/>
    <m/>
  </r>
  <r>
    <x v="0"/>
    <x v="1"/>
    <s v="D20v0"/>
    <n v="44154.447201608797"/>
    <x v="4"/>
    <x v="3"/>
    <x v="0"/>
    <x v="9"/>
    <x v="1"/>
    <x v="1"/>
    <n v="3.07"/>
    <n v="1620"/>
    <s v="None"/>
    <n v="33.200000000000003"/>
    <n v="4.9799999999999997E-2"/>
    <n v="3.98"/>
    <m/>
    <m/>
    <m/>
    <m/>
    <m/>
    <m/>
    <m/>
    <m/>
    <m/>
    <s v="DEER:Res:HVAC_Eff_AC"/>
    <s v="Annual"/>
    <n v="20"/>
    <m/>
  </r>
  <r>
    <x v="0"/>
    <x v="1"/>
    <s v="D20v0"/>
    <n v="44154.447201608797"/>
    <x v="4"/>
    <x v="3"/>
    <x v="0"/>
    <x v="9"/>
    <x v="2"/>
    <x v="1"/>
    <n v="3.07"/>
    <n v="1620"/>
    <s v="None"/>
    <n v="65"/>
    <n v="5.21E-2"/>
    <n v="0"/>
    <m/>
    <m/>
    <m/>
    <m/>
    <m/>
    <m/>
    <m/>
    <m/>
    <m/>
    <s v="DEER:Res:HVAC_Eff_AC"/>
    <s v="Annual"/>
    <n v="20"/>
    <m/>
  </r>
  <r>
    <x v="0"/>
    <x v="1"/>
    <s v="D20v0"/>
    <n v="44154.447201608797"/>
    <x v="4"/>
    <x v="3"/>
    <x v="0"/>
    <x v="9"/>
    <x v="3"/>
    <x v="2"/>
    <n v="57.040599999999998"/>
    <n v="1620"/>
    <s v="None"/>
    <n v="0.13616791"/>
    <n v="0"/>
    <n v="0.21044134"/>
    <m/>
    <m/>
    <m/>
    <m/>
    <m/>
    <m/>
    <m/>
    <m/>
    <m/>
    <s v="DEER:Res:HVAC_Eff_AC"/>
    <s v="Annual"/>
    <n v="20"/>
    <m/>
  </r>
  <r>
    <x v="0"/>
    <x v="1"/>
    <s v="D20v0"/>
    <n v="44154.447201608797"/>
    <x v="4"/>
    <x v="3"/>
    <x v="0"/>
    <x v="9"/>
    <x v="0"/>
    <x v="1"/>
    <n v="3.07"/>
    <n v="1620"/>
    <s v="None"/>
    <n v="18.7"/>
    <n v="2.4899999999999999E-2"/>
    <n v="3.84"/>
    <m/>
    <m/>
    <m/>
    <m/>
    <m/>
    <m/>
    <m/>
    <m/>
    <m/>
    <s v="DEER:Res:HVAC_Eff_AC"/>
    <s v="Annual"/>
    <n v="20"/>
    <m/>
  </r>
  <r>
    <x v="0"/>
    <x v="1"/>
    <s v="D20v0"/>
    <n v="44154.447201608797"/>
    <x v="4"/>
    <x v="3"/>
    <x v="0"/>
    <x v="10"/>
    <x v="1"/>
    <x v="1"/>
    <n v="3.49"/>
    <n v="1690"/>
    <s v="None"/>
    <n v="54.2"/>
    <n v="0.106"/>
    <n v="5.23"/>
    <m/>
    <m/>
    <m/>
    <m/>
    <m/>
    <m/>
    <m/>
    <m/>
    <m/>
    <s v="DEER:Res:HVAC_Eff_AC"/>
    <s v="Annual"/>
    <n v="20"/>
    <m/>
  </r>
  <r>
    <x v="0"/>
    <x v="1"/>
    <s v="D20v0"/>
    <n v="44154.447201608797"/>
    <x v="4"/>
    <x v="3"/>
    <x v="0"/>
    <x v="10"/>
    <x v="2"/>
    <x v="1"/>
    <n v="3.49"/>
    <n v="1690"/>
    <s v="None"/>
    <n v="103"/>
    <n v="0.109"/>
    <n v="0"/>
    <m/>
    <m/>
    <m/>
    <m/>
    <m/>
    <m/>
    <m/>
    <m/>
    <m/>
    <s v="DEER:Res:HVAC_Eff_AC"/>
    <s v="Annual"/>
    <n v="20"/>
    <m/>
  </r>
  <r>
    <x v="0"/>
    <x v="1"/>
    <s v="D20v0"/>
    <n v="44154.447201608797"/>
    <x v="4"/>
    <x v="3"/>
    <x v="0"/>
    <x v="10"/>
    <x v="3"/>
    <x v="2"/>
    <n v="64.844200000000001"/>
    <n v="1690"/>
    <s v="None"/>
    <n v="0.17384284999999999"/>
    <n v="0"/>
    <n v="0.27610335000000003"/>
    <m/>
    <m/>
    <m/>
    <m/>
    <m/>
    <m/>
    <m/>
    <m/>
    <m/>
    <s v="DEER:Res:HVAC_Eff_AC"/>
    <s v="Annual"/>
    <n v="20"/>
    <m/>
  </r>
  <r>
    <x v="0"/>
    <x v="1"/>
    <s v="D20v0"/>
    <n v="44154.447201608797"/>
    <x v="4"/>
    <x v="3"/>
    <x v="0"/>
    <x v="10"/>
    <x v="0"/>
    <x v="1"/>
    <n v="3.49"/>
    <n v="1690"/>
    <s v="None"/>
    <n v="45.3"/>
    <n v="8.3400000000000002E-2"/>
    <n v="4.99"/>
    <m/>
    <m/>
    <m/>
    <m/>
    <m/>
    <m/>
    <m/>
    <m/>
    <m/>
    <s v="DEER:Res:HVAC_Eff_AC"/>
    <s v="Annual"/>
    <n v="20"/>
    <m/>
  </r>
  <r>
    <x v="0"/>
    <x v="1"/>
    <s v="D20v0"/>
    <n v="44154.447201608797"/>
    <x v="4"/>
    <x v="3"/>
    <x v="0"/>
    <x v="11"/>
    <x v="1"/>
    <x v="1"/>
    <n v="3.83"/>
    <n v="1830"/>
    <s v="None"/>
    <n v="39.4"/>
    <n v="7.1800000000000003E-2"/>
    <n v="5.66"/>
    <m/>
    <m/>
    <m/>
    <m/>
    <m/>
    <m/>
    <m/>
    <m/>
    <m/>
    <s v="DEER:Res:HVAC_Eff_AC"/>
    <s v="Annual"/>
    <n v="20"/>
    <m/>
  </r>
  <r>
    <x v="0"/>
    <x v="1"/>
    <s v="D20v0"/>
    <n v="44154.447201608797"/>
    <x v="4"/>
    <x v="3"/>
    <x v="0"/>
    <x v="11"/>
    <x v="2"/>
    <x v="1"/>
    <n v="3.83"/>
    <n v="1830"/>
    <s v="None"/>
    <n v="95.4"/>
    <n v="7.5700000000000003E-2"/>
    <n v="0"/>
    <m/>
    <m/>
    <m/>
    <m/>
    <m/>
    <m/>
    <m/>
    <m/>
    <m/>
    <s v="DEER:Res:HVAC_Eff_AC"/>
    <s v="Annual"/>
    <n v="20"/>
    <m/>
  </r>
  <r>
    <x v="0"/>
    <x v="1"/>
    <s v="D20v0"/>
    <n v="44154.447201608797"/>
    <x v="4"/>
    <x v="3"/>
    <x v="0"/>
    <x v="11"/>
    <x v="3"/>
    <x v="2"/>
    <n v="71.1614"/>
    <n v="1830"/>
    <s v="None"/>
    <n v="0.18353069"/>
    <n v="0"/>
    <n v="0.29817006000000001"/>
    <m/>
    <m/>
    <m/>
    <m/>
    <m/>
    <m/>
    <m/>
    <m/>
    <m/>
    <s v="DEER:Res:HVAC_Eff_AC"/>
    <s v="Annual"/>
    <n v="20"/>
    <m/>
  </r>
  <r>
    <x v="0"/>
    <x v="1"/>
    <s v="D20v0"/>
    <n v="44154.447201608797"/>
    <x v="4"/>
    <x v="3"/>
    <x v="0"/>
    <x v="11"/>
    <x v="0"/>
    <x v="1"/>
    <n v="3.83"/>
    <n v="1830"/>
    <s v="None"/>
    <n v="40.4"/>
    <n v="6.8099999999999994E-2"/>
    <n v="5.37"/>
    <m/>
    <m/>
    <m/>
    <m/>
    <m/>
    <m/>
    <m/>
    <m/>
    <m/>
    <s v="DEER:Res:HVAC_Eff_AC"/>
    <s v="Annual"/>
    <n v="20"/>
    <m/>
  </r>
  <r>
    <x v="0"/>
    <x v="1"/>
    <s v="D20v0"/>
    <n v="44154.447201608797"/>
    <x v="4"/>
    <x v="3"/>
    <x v="0"/>
    <x v="2"/>
    <x v="1"/>
    <x v="1"/>
    <n v="3.66"/>
    <n v="1670"/>
    <s v="None"/>
    <n v="56.4"/>
    <n v="9.7199999999999995E-2"/>
    <n v="8.44"/>
    <m/>
    <m/>
    <m/>
    <m/>
    <m/>
    <m/>
    <m/>
    <m/>
    <m/>
    <s v="DEER:Res:HVAC_Eff_AC"/>
    <s v="Annual"/>
    <n v="20"/>
    <m/>
  </r>
  <r>
    <x v="0"/>
    <x v="1"/>
    <s v="D20v0"/>
    <n v="44154.447201608797"/>
    <x v="4"/>
    <x v="3"/>
    <x v="0"/>
    <x v="2"/>
    <x v="2"/>
    <x v="1"/>
    <n v="3.66"/>
    <n v="1670"/>
    <s v="None"/>
    <n v="155"/>
    <n v="0.104"/>
    <n v="0"/>
    <m/>
    <m/>
    <m/>
    <m/>
    <m/>
    <m/>
    <m/>
    <m/>
    <m/>
    <s v="DEER:Res:HVAC_Eff_AC"/>
    <s v="Annual"/>
    <n v="20"/>
    <m/>
  </r>
  <r>
    <x v="0"/>
    <x v="1"/>
    <s v="D20v0"/>
    <n v="44154.447201608797"/>
    <x v="4"/>
    <x v="3"/>
    <x v="0"/>
    <x v="2"/>
    <x v="3"/>
    <x v="2"/>
    <n v="68.002799999999993"/>
    <n v="1670"/>
    <s v="None"/>
    <n v="0.27717977999999999"/>
    <n v="0"/>
    <n v="0.44402584"/>
    <m/>
    <m/>
    <m/>
    <m/>
    <m/>
    <m/>
    <m/>
    <m/>
    <m/>
    <s v="DEER:Res:HVAC_Eff_AC"/>
    <s v="Annual"/>
    <n v="20"/>
    <m/>
  </r>
  <r>
    <x v="0"/>
    <x v="1"/>
    <s v="D20v0"/>
    <n v="44154.447201608797"/>
    <x v="4"/>
    <x v="3"/>
    <x v="0"/>
    <x v="2"/>
    <x v="0"/>
    <x v="1"/>
    <n v="3.66"/>
    <n v="1670"/>
    <s v="None"/>
    <n v="57.9"/>
    <n v="9.0899999999999995E-2"/>
    <n v="8"/>
    <m/>
    <m/>
    <m/>
    <m/>
    <m/>
    <m/>
    <m/>
    <m/>
    <m/>
    <s v="DEER:Res:HVAC_Eff_AC"/>
    <s v="Annual"/>
    <n v="20"/>
    <m/>
  </r>
  <r>
    <x v="0"/>
    <x v="1"/>
    <s v="D20v0"/>
    <n v="44154.447201608797"/>
    <x v="4"/>
    <x v="3"/>
    <x v="0"/>
    <x v="3"/>
    <x v="1"/>
    <x v="1"/>
    <n v="3.45"/>
    <n v="1650"/>
    <s v="None"/>
    <n v="38.799999999999997"/>
    <n v="8.1500000000000003E-2"/>
    <n v="8.52"/>
    <m/>
    <m/>
    <m/>
    <m/>
    <m/>
    <m/>
    <m/>
    <m/>
    <m/>
    <s v="DEER:Res:HVAC_Eff_AC"/>
    <s v="Annual"/>
    <n v="20"/>
    <m/>
  </r>
  <r>
    <x v="0"/>
    <x v="1"/>
    <s v="D20v0"/>
    <n v="44154.447201608797"/>
    <x v="4"/>
    <x v="3"/>
    <x v="0"/>
    <x v="3"/>
    <x v="2"/>
    <x v="1"/>
    <n v="3.45"/>
    <n v="1650"/>
    <s v="None"/>
    <n v="132"/>
    <n v="8.6900000000000005E-2"/>
    <n v="0"/>
    <m/>
    <m/>
    <m/>
    <m/>
    <m/>
    <m/>
    <m/>
    <m/>
    <m/>
    <s v="DEER:Res:HVAC_Eff_AC"/>
    <s v="Annual"/>
    <n v="20"/>
    <m/>
  </r>
  <r>
    <x v="0"/>
    <x v="1"/>
    <s v="D20v0"/>
    <n v="44154.447201608797"/>
    <x v="4"/>
    <x v="3"/>
    <x v="0"/>
    <x v="3"/>
    <x v="3"/>
    <x v="2"/>
    <n v="64.100999999999999"/>
    <n v="1650"/>
    <s v="None"/>
    <n v="0.28310013000000001"/>
    <n v="0"/>
    <n v="0.44833152999999998"/>
    <m/>
    <m/>
    <m/>
    <m/>
    <m/>
    <m/>
    <m/>
    <m/>
    <m/>
    <s v="DEER:Res:HVAC_Eff_AC"/>
    <s v="Annual"/>
    <n v="20"/>
    <m/>
  </r>
  <r>
    <x v="0"/>
    <x v="1"/>
    <s v="D20v0"/>
    <n v="44154.447201608797"/>
    <x v="4"/>
    <x v="3"/>
    <x v="0"/>
    <x v="3"/>
    <x v="0"/>
    <x v="1"/>
    <n v="3.45"/>
    <n v="1650"/>
    <s v="None"/>
    <n v="39.1"/>
    <n v="7.1800000000000003E-2"/>
    <n v="8.09"/>
    <m/>
    <m/>
    <m/>
    <m/>
    <m/>
    <m/>
    <m/>
    <m/>
    <m/>
    <s v="DEER:Res:HVAC_Eff_AC"/>
    <s v="Annual"/>
    <n v="20"/>
    <m/>
  </r>
  <r>
    <x v="0"/>
    <x v="1"/>
    <s v="D20v0"/>
    <n v="44154.447201608797"/>
    <x v="4"/>
    <x v="3"/>
    <x v="0"/>
    <x v="4"/>
    <x v="1"/>
    <x v="1"/>
    <n v="3.49"/>
    <n v="1670"/>
    <s v="None"/>
    <n v="68.5"/>
    <n v="7.8899999999999998E-2"/>
    <n v="7.91"/>
    <m/>
    <m/>
    <m/>
    <m/>
    <m/>
    <m/>
    <m/>
    <m/>
    <m/>
    <s v="DEER:Res:HVAC_Eff_AC"/>
    <s v="Annual"/>
    <n v="20"/>
    <m/>
  </r>
  <r>
    <x v="0"/>
    <x v="1"/>
    <s v="D20v0"/>
    <n v="44154.447201608797"/>
    <x v="4"/>
    <x v="3"/>
    <x v="0"/>
    <x v="4"/>
    <x v="2"/>
    <x v="1"/>
    <n v="3.49"/>
    <n v="1670"/>
    <s v="None"/>
    <n v="158"/>
    <n v="8.7800000000000003E-2"/>
    <n v="0"/>
    <m/>
    <m/>
    <m/>
    <m/>
    <m/>
    <m/>
    <m/>
    <m/>
    <m/>
    <s v="DEER:Res:HVAC_Eff_AC"/>
    <s v="Annual"/>
    <n v="20"/>
    <m/>
  </r>
  <r>
    <x v="0"/>
    <x v="1"/>
    <s v="D20v0"/>
    <n v="44154.447201608797"/>
    <x v="4"/>
    <x v="3"/>
    <x v="0"/>
    <x v="4"/>
    <x v="3"/>
    <x v="2"/>
    <n v="64.844200000000001"/>
    <n v="1670"/>
    <s v="None"/>
    <n v="0.26264801999999998"/>
    <n v="0"/>
    <n v="0.41765340000000001"/>
    <m/>
    <m/>
    <m/>
    <m/>
    <m/>
    <m/>
    <m/>
    <m/>
    <m/>
    <s v="DEER:Res:HVAC_Eff_AC"/>
    <s v="Annual"/>
    <n v="20"/>
    <m/>
  </r>
  <r>
    <x v="0"/>
    <x v="1"/>
    <s v="D20v0"/>
    <n v="44154.447201608797"/>
    <x v="4"/>
    <x v="3"/>
    <x v="0"/>
    <x v="4"/>
    <x v="0"/>
    <x v="1"/>
    <n v="3.49"/>
    <n v="1670"/>
    <s v="None"/>
    <n v="70.7"/>
    <n v="7.6300000000000007E-2"/>
    <n v="7.5"/>
    <m/>
    <m/>
    <m/>
    <m/>
    <m/>
    <m/>
    <m/>
    <m/>
    <m/>
    <s v="DEER:Res:HVAC_Eff_AC"/>
    <s v="Annual"/>
    <n v="20"/>
    <m/>
  </r>
  <r>
    <x v="0"/>
    <x v="1"/>
    <s v="D20v0"/>
    <n v="44154.447201608797"/>
    <x v="4"/>
    <x v="3"/>
    <x v="0"/>
    <x v="12"/>
    <x v="1"/>
    <x v="1"/>
    <n v="4.03"/>
    <n v="1710"/>
    <s v="None"/>
    <n v="92"/>
    <n v="9.7500000000000003E-2"/>
    <n v="8.0299999999999994"/>
    <m/>
    <m/>
    <m/>
    <m/>
    <m/>
    <m/>
    <m/>
    <m/>
    <m/>
    <s v="DEER:Res:HVAC_Eff_AC"/>
    <s v="Annual"/>
    <n v="20"/>
    <m/>
  </r>
  <r>
    <x v="0"/>
    <x v="1"/>
    <s v="D20v0"/>
    <n v="44154.447201608797"/>
    <x v="4"/>
    <x v="3"/>
    <x v="0"/>
    <x v="12"/>
    <x v="2"/>
    <x v="1"/>
    <n v="4.03"/>
    <n v="1710"/>
    <s v="None"/>
    <n v="205"/>
    <n v="0.105"/>
    <n v="0"/>
    <m/>
    <m/>
    <m/>
    <m/>
    <m/>
    <m/>
    <m/>
    <m/>
    <m/>
    <s v="DEER:Res:HVAC_Eff_AC"/>
    <s v="Annual"/>
    <n v="20"/>
    <m/>
  </r>
  <r>
    <x v="0"/>
    <x v="1"/>
    <s v="D20v0"/>
    <n v="44154.447201608797"/>
    <x v="4"/>
    <x v="3"/>
    <x v="0"/>
    <x v="12"/>
    <x v="3"/>
    <x v="2"/>
    <n v="74.877399999999994"/>
    <n v="1710"/>
    <s v="None"/>
    <n v="0.25834233000000001"/>
    <n v="0"/>
    <n v="0.41711517999999997"/>
    <m/>
    <m/>
    <m/>
    <m/>
    <m/>
    <m/>
    <m/>
    <m/>
    <m/>
    <s v="DEER:Res:HVAC_Eff_AC"/>
    <s v="Annual"/>
    <n v="20"/>
    <m/>
  </r>
  <r>
    <x v="0"/>
    <x v="1"/>
    <s v="D20v0"/>
    <n v="44154.447201608797"/>
    <x v="4"/>
    <x v="3"/>
    <x v="0"/>
    <x v="12"/>
    <x v="0"/>
    <x v="1"/>
    <n v="4.03"/>
    <n v="1710"/>
    <s v="None"/>
    <n v="97.5"/>
    <n v="9.7199999999999995E-2"/>
    <n v="7.59"/>
    <m/>
    <m/>
    <m/>
    <m/>
    <m/>
    <m/>
    <m/>
    <m/>
    <m/>
    <s v="DEER:Res:HVAC_Eff_AC"/>
    <s v="Annual"/>
    <n v="20"/>
    <m/>
  </r>
  <r>
    <x v="0"/>
    <x v="1"/>
    <s v="D20v0"/>
    <n v="44154.447201608797"/>
    <x v="4"/>
    <x v="3"/>
    <x v="0"/>
    <x v="13"/>
    <x v="1"/>
    <x v="1"/>
    <n v="5.32"/>
    <n v="1640"/>
    <s v="None"/>
    <n v="91.8"/>
    <n v="6.8900000000000003E-2"/>
    <n v="2.65"/>
    <m/>
    <m/>
    <m/>
    <m/>
    <m/>
    <m/>
    <m/>
    <m/>
    <m/>
    <s v="DEER:Res:HVAC_Eff_AC"/>
    <s v="Annual"/>
    <n v="20"/>
    <m/>
  </r>
  <r>
    <x v="0"/>
    <x v="1"/>
    <s v="D20v0"/>
    <n v="44154.447201608797"/>
    <x v="4"/>
    <x v="3"/>
    <x v="0"/>
    <x v="13"/>
    <x v="2"/>
    <x v="1"/>
    <n v="5.32"/>
    <n v="1640"/>
    <s v="None"/>
    <n v="127"/>
    <n v="7.5800000000000006E-2"/>
    <n v="0"/>
    <m/>
    <m/>
    <m/>
    <m/>
    <m/>
    <m/>
    <m/>
    <m/>
    <m/>
    <s v="DEER:Res:HVAC_Eff_AC"/>
    <s v="Annual"/>
    <n v="20"/>
    <m/>
  </r>
  <r>
    <x v="0"/>
    <x v="1"/>
    <s v="D20v0"/>
    <n v="44154.447201608797"/>
    <x v="4"/>
    <x v="3"/>
    <x v="0"/>
    <x v="13"/>
    <x v="3"/>
    <x v="2"/>
    <n v="98.845603999999994"/>
    <n v="1640"/>
    <s v="None"/>
    <n v="8.2346610000000001E-2"/>
    <n v="0"/>
    <n v="0.13401506999999999"/>
    <m/>
    <m/>
    <m/>
    <m/>
    <m/>
    <m/>
    <m/>
    <m/>
    <m/>
    <s v="DEER:Res:HVAC_Eff_AC"/>
    <s v="Annual"/>
    <n v="20"/>
    <m/>
  </r>
  <r>
    <x v="0"/>
    <x v="1"/>
    <s v="D20v0"/>
    <n v="44154.447201608797"/>
    <x v="4"/>
    <x v="3"/>
    <x v="0"/>
    <x v="13"/>
    <x v="0"/>
    <x v="1"/>
    <n v="5.32"/>
    <n v="1640"/>
    <s v="None"/>
    <n v="92.3"/>
    <n v="6.83E-2"/>
    <n v="2.5"/>
    <m/>
    <m/>
    <m/>
    <m/>
    <m/>
    <m/>
    <m/>
    <m/>
    <m/>
    <s v="DEER:Res:HVAC_Eff_AC"/>
    <s v="Annual"/>
    <n v="20"/>
    <m/>
  </r>
  <r>
    <x v="0"/>
    <x v="1"/>
    <s v="D20v0"/>
    <n v="44154.447201608797"/>
    <x v="4"/>
    <x v="3"/>
    <x v="0"/>
    <x v="5"/>
    <x v="1"/>
    <x v="1"/>
    <n v="3.26"/>
    <n v="1690"/>
    <s v="None"/>
    <n v="42.8"/>
    <n v="6.54E-2"/>
    <n v="14.7"/>
    <m/>
    <m/>
    <m/>
    <m/>
    <m/>
    <m/>
    <m/>
    <m/>
    <m/>
    <s v="DEER:Res:HVAC_Eff_AC"/>
    <s v="Annual"/>
    <n v="20"/>
    <m/>
  </r>
  <r>
    <x v="0"/>
    <x v="1"/>
    <s v="D20v0"/>
    <n v="44154.447201608797"/>
    <x v="4"/>
    <x v="3"/>
    <x v="0"/>
    <x v="5"/>
    <x v="2"/>
    <x v="1"/>
    <n v="3.26"/>
    <n v="1690"/>
    <s v="None"/>
    <n v="259"/>
    <n v="6.88E-2"/>
    <n v="0"/>
    <m/>
    <m/>
    <m/>
    <m/>
    <m/>
    <m/>
    <m/>
    <m/>
    <m/>
    <s v="DEER:Res:HVAC_Eff_AC"/>
    <s v="Annual"/>
    <n v="20"/>
    <m/>
  </r>
  <r>
    <x v="0"/>
    <x v="1"/>
    <s v="D20v0"/>
    <n v="44154.447201608797"/>
    <x v="4"/>
    <x v="3"/>
    <x v="0"/>
    <x v="5"/>
    <x v="3"/>
    <x v="2"/>
    <n v="60.570799999999998"/>
    <n v="1690"/>
    <s v="None"/>
    <n v="0.51076423999999998"/>
    <n v="0"/>
    <n v="0.77502689999999996"/>
    <m/>
    <m/>
    <m/>
    <m/>
    <m/>
    <m/>
    <m/>
    <m/>
    <m/>
    <s v="DEER:Res:HVAC_Eff_AC"/>
    <s v="Annual"/>
    <n v="20"/>
    <m/>
  </r>
  <r>
    <x v="0"/>
    <x v="1"/>
    <s v="D20v0"/>
    <n v="44154.447201608797"/>
    <x v="4"/>
    <x v="3"/>
    <x v="0"/>
    <x v="5"/>
    <x v="0"/>
    <x v="1"/>
    <n v="3.26"/>
    <n v="1690"/>
    <s v="None"/>
    <n v="39.5"/>
    <n v="4.3700000000000003E-2"/>
    <n v="14"/>
    <m/>
    <m/>
    <m/>
    <m/>
    <m/>
    <m/>
    <m/>
    <m/>
    <m/>
    <s v="DEER:Res:HVAC_Eff_AC"/>
    <s v="Annual"/>
    <n v="20"/>
    <m/>
  </r>
  <r>
    <x v="1"/>
    <x v="1"/>
    <s v="D20v0"/>
    <n v="44154.447201608797"/>
    <x v="4"/>
    <x v="0"/>
    <x v="1"/>
    <x v="16"/>
    <x v="1"/>
    <x v="1"/>
    <n v="3.5"/>
    <n v="1240"/>
    <s v="None"/>
    <n v="1.7"/>
    <n v="0"/>
    <n v="2.1"/>
    <m/>
    <m/>
    <m/>
    <m/>
    <m/>
    <m/>
    <m/>
    <m/>
    <m/>
    <s v="DEER:Res:HVAC_Eff_AC"/>
    <s v="Annual"/>
    <n v="20"/>
    <m/>
  </r>
  <r>
    <x v="1"/>
    <x v="1"/>
    <s v="D20v0"/>
    <n v="44154.447201608797"/>
    <x v="4"/>
    <x v="0"/>
    <x v="1"/>
    <x v="16"/>
    <x v="2"/>
    <x v="1"/>
    <n v="3.5"/>
    <n v="1240"/>
    <s v="None"/>
    <n v="18.8"/>
    <n v="0"/>
    <n v="0"/>
    <m/>
    <m/>
    <m/>
    <m/>
    <m/>
    <m/>
    <m/>
    <m/>
    <m/>
    <s v="DEER:Res:HVAC_Eff_AC"/>
    <s v="Annual"/>
    <n v="20"/>
    <m/>
  </r>
  <r>
    <x v="1"/>
    <x v="1"/>
    <s v="D20v0"/>
    <n v="44154.447201608797"/>
    <x v="4"/>
    <x v="0"/>
    <x v="1"/>
    <x v="16"/>
    <x v="3"/>
    <x v="2"/>
    <n v="54.984999999999999"/>
    <n v="1240"/>
    <s v="None"/>
    <n v="7.7657539999999997E-2"/>
    <n v="0"/>
    <n v="0.12030554"/>
    <m/>
    <m/>
    <m/>
    <m/>
    <m/>
    <m/>
    <m/>
    <m/>
    <m/>
    <s v="DEER:Res:HVAC_Eff_AC"/>
    <s v="Annual"/>
    <n v="20"/>
    <m/>
  </r>
  <r>
    <x v="1"/>
    <x v="1"/>
    <s v="D20v0"/>
    <n v="44154.447201608797"/>
    <x v="4"/>
    <x v="0"/>
    <x v="1"/>
    <x v="16"/>
    <x v="0"/>
    <x v="1"/>
    <n v="3.5"/>
    <n v="1240"/>
    <s v="None"/>
    <n v="1.58"/>
    <n v="0"/>
    <n v="1.88"/>
    <m/>
    <m/>
    <m/>
    <m/>
    <m/>
    <m/>
    <m/>
    <m/>
    <m/>
    <s v="DEER:Res:HVAC_Eff_AC"/>
    <s v="Annual"/>
    <n v="20"/>
    <m/>
  </r>
  <r>
    <x v="1"/>
    <x v="1"/>
    <s v="D20v0"/>
    <n v="44154.447201608797"/>
    <x v="4"/>
    <x v="0"/>
    <x v="1"/>
    <x v="14"/>
    <x v="1"/>
    <x v="1"/>
    <n v="3.5"/>
    <n v="1240"/>
    <s v="None"/>
    <n v="85"/>
    <n v="3.5700000000000003E-2"/>
    <n v="2.76"/>
    <m/>
    <m/>
    <m/>
    <m/>
    <m/>
    <m/>
    <m/>
    <m/>
    <m/>
    <s v="DEER:Res:HVAC_Eff_AC"/>
    <s v="Annual"/>
    <n v="20"/>
    <m/>
  </r>
  <r>
    <x v="1"/>
    <x v="1"/>
    <s v="D20v0"/>
    <n v="44154.447201608797"/>
    <x v="4"/>
    <x v="0"/>
    <x v="1"/>
    <x v="14"/>
    <x v="2"/>
    <x v="1"/>
    <n v="3.5"/>
    <n v="1240"/>
    <s v="None"/>
    <n v="112"/>
    <n v="3.95E-2"/>
    <n v="0"/>
    <m/>
    <m/>
    <m/>
    <m/>
    <m/>
    <m/>
    <m/>
    <m/>
    <m/>
    <s v="DEER:Res:HVAC_Eff_AC"/>
    <s v="Annual"/>
    <n v="20"/>
    <m/>
  </r>
  <r>
    <x v="1"/>
    <x v="1"/>
    <s v="D20v0"/>
    <n v="44154.447201608797"/>
    <x v="4"/>
    <x v="0"/>
    <x v="1"/>
    <x v="14"/>
    <x v="3"/>
    <x v="2"/>
    <n v="54.984999999999999"/>
    <n v="1240"/>
    <s v="None"/>
    <n v="0.10184596"/>
    <n v="0"/>
    <n v="0.15786122999999999"/>
    <m/>
    <m/>
    <m/>
    <m/>
    <m/>
    <m/>
    <m/>
    <m/>
    <m/>
    <s v="DEER:Res:HVAC_Eff_AC"/>
    <s v="Annual"/>
    <n v="20"/>
    <m/>
  </r>
  <r>
    <x v="1"/>
    <x v="1"/>
    <s v="D20v0"/>
    <n v="44154.447201608797"/>
    <x v="4"/>
    <x v="0"/>
    <x v="1"/>
    <x v="14"/>
    <x v="0"/>
    <x v="1"/>
    <n v="3.5"/>
    <n v="1240"/>
    <s v="None"/>
    <n v="81.7"/>
    <n v="3.3399999999999999E-2"/>
    <n v="2.42"/>
    <m/>
    <m/>
    <m/>
    <m/>
    <m/>
    <m/>
    <m/>
    <m/>
    <m/>
    <s v="DEER:Res:HVAC_Eff_AC"/>
    <s v="Annual"/>
    <n v="20"/>
    <m/>
  </r>
  <r>
    <x v="1"/>
    <x v="1"/>
    <s v="D20v0"/>
    <n v="44154.447201608797"/>
    <x v="4"/>
    <x v="0"/>
    <x v="1"/>
    <x v="7"/>
    <x v="1"/>
    <x v="1"/>
    <n v="3.5"/>
    <n v="1240"/>
    <s v="None"/>
    <n v="87.2"/>
    <n v="1.83E-2"/>
    <n v="2.65"/>
    <m/>
    <m/>
    <m/>
    <m/>
    <m/>
    <m/>
    <m/>
    <m/>
    <m/>
    <s v="DEER:Res:HVAC_Eff_AC"/>
    <s v="Annual"/>
    <n v="20"/>
    <m/>
  </r>
  <r>
    <x v="1"/>
    <x v="1"/>
    <s v="D20v0"/>
    <n v="44154.447201608797"/>
    <x v="4"/>
    <x v="0"/>
    <x v="1"/>
    <x v="7"/>
    <x v="2"/>
    <x v="1"/>
    <n v="3.5"/>
    <n v="1240"/>
    <s v="None"/>
    <n v="107"/>
    <n v="2.1000000000000001E-2"/>
    <n v="0"/>
    <m/>
    <m/>
    <m/>
    <m/>
    <m/>
    <m/>
    <m/>
    <m/>
    <m/>
    <s v="DEER:Res:HVAC_Eff_AC"/>
    <s v="Annual"/>
    <n v="20"/>
    <m/>
  </r>
  <r>
    <x v="1"/>
    <x v="1"/>
    <s v="D20v0"/>
    <n v="44154.447201608797"/>
    <x v="4"/>
    <x v="0"/>
    <x v="1"/>
    <x v="7"/>
    <x v="3"/>
    <x v="2"/>
    <n v="54.984999999999999"/>
    <n v="1240"/>
    <s v="None"/>
    <n v="9.8663269999999997E-2"/>
    <n v="0"/>
    <n v="0.15340546999999999"/>
    <m/>
    <m/>
    <m/>
    <m/>
    <m/>
    <m/>
    <m/>
    <m/>
    <m/>
    <s v="DEER:Res:HVAC_Eff_AC"/>
    <s v="Annual"/>
    <n v="20"/>
    <m/>
  </r>
  <r>
    <x v="1"/>
    <x v="1"/>
    <s v="D20v0"/>
    <n v="44154.447201608797"/>
    <x v="4"/>
    <x v="0"/>
    <x v="1"/>
    <x v="7"/>
    <x v="0"/>
    <x v="1"/>
    <n v="3.5"/>
    <n v="1240"/>
    <s v="None"/>
    <n v="53.7"/>
    <n v="1.0999999999999999E-2"/>
    <n v="2.36"/>
    <m/>
    <m/>
    <m/>
    <m/>
    <m/>
    <m/>
    <m/>
    <m/>
    <m/>
    <s v="DEER:Res:HVAC_Eff_AC"/>
    <s v="Annual"/>
    <n v="20"/>
    <m/>
  </r>
  <r>
    <x v="1"/>
    <x v="1"/>
    <s v="D20v0"/>
    <n v="44154.447201608797"/>
    <x v="4"/>
    <x v="0"/>
    <x v="1"/>
    <x v="0"/>
    <x v="1"/>
    <x v="1"/>
    <n v="3.5"/>
    <n v="1240"/>
    <s v="None"/>
    <n v="101"/>
    <n v="3.15E-2"/>
    <n v="3.14"/>
    <m/>
    <m/>
    <m/>
    <m/>
    <m/>
    <m/>
    <m/>
    <m/>
    <m/>
    <s v="DEER:Res:HVAC_Eff_AC"/>
    <s v="Annual"/>
    <n v="20"/>
    <m/>
  </r>
  <r>
    <x v="1"/>
    <x v="1"/>
    <s v="D20v0"/>
    <n v="44154.447201608797"/>
    <x v="4"/>
    <x v="0"/>
    <x v="1"/>
    <x v="0"/>
    <x v="2"/>
    <x v="1"/>
    <n v="3.5"/>
    <n v="1240"/>
    <s v="None"/>
    <n v="135"/>
    <n v="3.5799999999999998E-2"/>
    <n v="0"/>
    <m/>
    <m/>
    <m/>
    <m/>
    <m/>
    <m/>
    <m/>
    <m/>
    <m/>
    <s v="DEER:Res:HVAC_Eff_AC"/>
    <s v="Annual"/>
    <n v="20"/>
    <m/>
  </r>
  <r>
    <x v="1"/>
    <x v="1"/>
    <s v="D20v0"/>
    <n v="44154.447201608797"/>
    <x v="4"/>
    <x v="0"/>
    <x v="1"/>
    <x v="0"/>
    <x v="3"/>
    <x v="2"/>
    <n v="54.984999999999999"/>
    <n v="1240"/>
    <s v="None"/>
    <n v="0.1145767"/>
    <n v="0"/>
    <n v="0.17759389"/>
    <m/>
    <m/>
    <m/>
    <m/>
    <m/>
    <m/>
    <m/>
    <m/>
    <m/>
    <s v="DEER:Res:HVAC_Eff_AC"/>
    <s v="Annual"/>
    <n v="20"/>
    <m/>
  </r>
  <r>
    <x v="1"/>
    <x v="1"/>
    <s v="D20v0"/>
    <n v="44154.447201608797"/>
    <x v="4"/>
    <x v="0"/>
    <x v="1"/>
    <x v="0"/>
    <x v="0"/>
    <x v="1"/>
    <n v="3.5"/>
    <n v="1240"/>
    <s v="None"/>
    <n v="80.8"/>
    <n v="2.4500000000000001E-2"/>
    <n v="2.76"/>
    <m/>
    <m/>
    <m/>
    <m/>
    <m/>
    <m/>
    <m/>
    <m/>
    <m/>
    <s v="DEER:Res:HVAC_Eff_AC"/>
    <s v="Annual"/>
    <n v="20"/>
    <m/>
  </r>
  <r>
    <x v="1"/>
    <x v="1"/>
    <s v="D20v0"/>
    <n v="44154.447201608797"/>
    <x v="4"/>
    <x v="0"/>
    <x v="1"/>
    <x v="1"/>
    <x v="1"/>
    <x v="1"/>
    <n v="3.5"/>
    <n v="1240"/>
    <s v="None"/>
    <n v="45.7"/>
    <n v="2.8400000000000002E-2"/>
    <n v="4.0999999999999996"/>
    <m/>
    <m/>
    <m/>
    <m/>
    <m/>
    <m/>
    <m/>
    <m/>
    <m/>
    <s v="DEER:Res:HVAC_Eff_AC"/>
    <s v="Annual"/>
    <n v="20"/>
    <m/>
  </r>
  <r>
    <x v="1"/>
    <x v="1"/>
    <s v="D20v0"/>
    <n v="44154.447201608797"/>
    <x v="4"/>
    <x v="0"/>
    <x v="1"/>
    <x v="1"/>
    <x v="2"/>
    <x v="1"/>
    <n v="3.5"/>
    <n v="1240"/>
    <s v="None"/>
    <n v="78.8"/>
    <n v="3.1300000000000001E-2"/>
    <n v="0"/>
    <m/>
    <m/>
    <m/>
    <m/>
    <m/>
    <m/>
    <m/>
    <m/>
    <m/>
    <s v="DEER:Res:HVAC_Eff_AC"/>
    <s v="Annual"/>
    <n v="20"/>
    <m/>
  </r>
  <r>
    <x v="1"/>
    <x v="1"/>
    <s v="D20v0"/>
    <n v="44154.447201608797"/>
    <x v="4"/>
    <x v="0"/>
    <x v="1"/>
    <x v="1"/>
    <x v="3"/>
    <x v="2"/>
    <n v="54.984999999999999"/>
    <n v="1240"/>
    <s v="None"/>
    <n v="0.15022278"/>
    <n v="0"/>
    <n v="0.23297264000000001"/>
    <m/>
    <m/>
    <m/>
    <m/>
    <m/>
    <m/>
    <m/>
    <m/>
    <m/>
    <s v="DEER:Res:HVAC_Eff_AC"/>
    <s v="Annual"/>
    <n v="20"/>
    <m/>
  </r>
  <r>
    <x v="1"/>
    <x v="1"/>
    <s v="D20v0"/>
    <n v="44154.447201608797"/>
    <x v="4"/>
    <x v="0"/>
    <x v="1"/>
    <x v="1"/>
    <x v="0"/>
    <x v="1"/>
    <n v="3.5"/>
    <n v="1240"/>
    <s v="None"/>
    <n v="9.4499999999999993"/>
    <n v="4.2900000000000004E-3"/>
    <n v="3.65"/>
    <m/>
    <m/>
    <m/>
    <m/>
    <m/>
    <m/>
    <m/>
    <m/>
    <m/>
    <s v="DEER:Res:HVAC_Eff_AC"/>
    <s v="Annual"/>
    <n v="20"/>
    <m/>
  </r>
  <r>
    <x v="1"/>
    <x v="1"/>
    <s v="D20v0"/>
    <n v="44154.447201608797"/>
    <x v="4"/>
    <x v="0"/>
    <x v="1"/>
    <x v="8"/>
    <x v="1"/>
    <x v="1"/>
    <n v="3.5"/>
    <n v="1240"/>
    <s v="None"/>
    <n v="115"/>
    <n v="3.3500000000000002E-2"/>
    <n v="1.77"/>
    <m/>
    <m/>
    <m/>
    <m/>
    <m/>
    <m/>
    <m/>
    <m/>
    <m/>
    <s v="DEER:Res:HVAC_Eff_AC"/>
    <s v="Annual"/>
    <n v="20"/>
    <m/>
  </r>
  <r>
    <x v="1"/>
    <x v="1"/>
    <s v="D20v0"/>
    <n v="44154.447201608797"/>
    <x v="4"/>
    <x v="0"/>
    <x v="1"/>
    <x v="8"/>
    <x v="2"/>
    <x v="1"/>
    <n v="3.5"/>
    <n v="1240"/>
    <s v="None"/>
    <n v="132"/>
    <n v="3.8100000000000002E-2"/>
    <n v="0"/>
    <m/>
    <m/>
    <m/>
    <m/>
    <m/>
    <m/>
    <m/>
    <m/>
    <m/>
    <s v="DEER:Res:HVAC_Eff_AC"/>
    <s v="Annual"/>
    <n v="20"/>
    <m/>
  </r>
  <r>
    <x v="1"/>
    <x v="1"/>
    <s v="D20v0"/>
    <n v="44154.447201608797"/>
    <x v="4"/>
    <x v="0"/>
    <x v="1"/>
    <x v="8"/>
    <x v="3"/>
    <x v="2"/>
    <n v="54.984999999999999"/>
    <n v="1240"/>
    <s v="None"/>
    <n v="6.4926795999999995E-2"/>
    <n v="0"/>
    <n v="0.100572884"/>
    <m/>
    <m/>
    <m/>
    <m/>
    <m/>
    <m/>
    <m/>
    <m/>
    <m/>
    <s v="DEER:Res:HVAC_Eff_AC"/>
    <s v="Annual"/>
    <n v="20"/>
    <m/>
  </r>
  <r>
    <x v="1"/>
    <x v="1"/>
    <s v="D20v0"/>
    <n v="44154.447201608797"/>
    <x v="4"/>
    <x v="0"/>
    <x v="1"/>
    <x v="8"/>
    <x v="0"/>
    <x v="1"/>
    <n v="3.5"/>
    <n v="1240"/>
    <s v="None"/>
    <n v="18"/>
    <n v="4.9699999999999996E-3"/>
    <n v="1.58"/>
    <m/>
    <m/>
    <m/>
    <m/>
    <m/>
    <m/>
    <m/>
    <m/>
    <m/>
    <s v="DEER:Res:HVAC_Eff_AC"/>
    <s v="Annual"/>
    <n v="20"/>
    <m/>
  </r>
  <r>
    <x v="1"/>
    <x v="1"/>
    <s v="D20v0"/>
    <n v="44154.447201608797"/>
    <x v="4"/>
    <x v="0"/>
    <x v="1"/>
    <x v="15"/>
    <x v="1"/>
    <x v="1"/>
    <n v="3.5"/>
    <n v="1240"/>
    <s v="None"/>
    <n v="123"/>
    <n v="1.6500000000000001E-2"/>
    <n v="1.01"/>
    <m/>
    <m/>
    <m/>
    <m/>
    <m/>
    <m/>
    <m/>
    <m/>
    <m/>
    <s v="DEER:Res:HVAC_Eff_AC"/>
    <s v="Annual"/>
    <n v="20"/>
    <m/>
  </r>
  <r>
    <x v="1"/>
    <x v="1"/>
    <s v="D20v0"/>
    <n v="44154.447201608797"/>
    <x v="4"/>
    <x v="0"/>
    <x v="1"/>
    <x v="15"/>
    <x v="2"/>
    <x v="1"/>
    <n v="3.5"/>
    <n v="1240"/>
    <s v="None"/>
    <n v="131"/>
    <n v="1.9300000000000001E-2"/>
    <n v="0"/>
    <m/>
    <m/>
    <m/>
    <m/>
    <m/>
    <m/>
    <m/>
    <m/>
    <m/>
    <s v="DEER:Res:HVAC_Eff_AC"/>
    <s v="Annual"/>
    <n v="20"/>
    <m/>
  </r>
  <r>
    <x v="1"/>
    <x v="1"/>
    <s v="D20v0"/>
    <n v="44154.447201608797"/>
    <x v="4"/>
    <x v="0"/>
    <x v="1"/>
    <x v="15"/>
    <x v="3"/>
    <x v="2"/>
    <n v="54.984999999999999"/>
    <n v="1240"/>
    <s v="None"/>
    <n v="3.7746657000000003E-2"/>
    <n v="0"/>
    <n v="5.9134312000000001E-2"/>
    <m/>
    <m/>
    <m/>
    <m/>
    <m/>
    <m/>
    <m/>
    <m/>
    <m/>
    <s v="DEER:Res:HVAC_Eff_AC"/>
    <s v="Annual"/>
    <n v="20"/>
    <m/>
  </r>
  <r>
    <x v="1"/>
    <x v="1"/>
    <s v="D20v0"/>
    <n v="44154.447201608797"/>
    <x v="4"/>
    <x v="0"/>
    <x v="1"/>
    <x v="15"/>
    <x v="0"/>
    <x v="1"/>
    <n v="3.5"/>
    <n v="1240"/>
    <s v="None"/>
    <n v="30.5"/>
    <n v="4.0800000000000003E-3"/>
    <n v="0.91900000000000004"/>
    <m/>
    <m/>
    <m/>
    <m/>
    <m/>
    <m/>
    <m/>
    <m/>
    <m/>
    <s v="DEER:Res:HVAC_Eff_AC"/>
    <s v="Annual"/>
    <n v="20"/>
    <m/>
  </r>
  <r>
    <x v="1"/>
    <x v="1"/>
    <s v="D20v0"/>
    <n v="44154.447201608797"/>
    <x v="4"/>
    <x v="0"/>
    <x v="1"/>
    <x v="9"/>
    <x v="1"/>
    <x v="1"/>
    <n v="3.5"/>
    <n v="1240"/>
    <s v="None"/>
    <n v="126"/>
    <n v="2.7900000000000001E-2"/>
    <n v="1.6"/>
    <m/>
    <m/>
    <m/>
    <m/>
    <m/>
    <m/>
    <m/>
    <m/>
    <m/>
    <s v="DEER:Res:HVAC_Eff_AC"/>
    <s v="Annual"/>
    <n v="20"/>
    <m/>
  </r>
  <r>
    <x v="1"/>
    <x v="1"/>
    <s v="D20v0"/>
    <n v="44154.447201608797"/>
    <x v="4"/>
    <x v="0"/>
    <x v="1"/>
    <x v="9"/>
    <x v="2"/>
    <x v="1"/>
    <n v="3.5"/>
    <n v="1240"/>
    <s v="None"/>
    <n v="141"/>
    <n v="3.2199999999999999E-2"/>
    <n v="0"/>
    <m/>
    <m/>
    <m/>
    <m/>
    <m/>
    <m/>
    <m/>
    <m/>
    <m/>
    <s v="DEER:Res:HVAC_Eff_AC"/>
    <s v="Annual"/>
    <n v="20"/>
    <m/>
  </r>
  <r>
    <x v="1"/>
    <x v="1"/>
    <s v="D20v0"/>
    <n v="44154.447201608797"/>
    <x v="4"/>
    <x v="0"/>
    <x v="1"/>
    <x v="9"/>
    <x v="3"/>
    <x v="2"/>
    <n v="54.984999999999999"/>
    <n v="1240"/>
    <s v="None"/>
    <n v="5.9516232000000002E-2"/>
    <n v="0"/>
    <n v="9.2297904E-2"/>
    <m/>
    <m/>
    <m/>
    <m/>
    <m/>
    <m/>
    <m/>
    <m/>
    <m/>
    <s v="DEER:Res:HVAC_Eff_AC"/>
    <s v="Annual"/>
    <n v="20"/>
    <m/>
  </r>
  <r>
    <x v="1"/>
    <x v="1"/>
    <s v="D20v0"/>
    <n v="44154.447201608797"/>
    <x v="4"/>
    <x v="0"/>
    <x v="1"/>
    <x v="9"/>
    <x v="0"/>
    <x v="1"/>
    <n v="3.5"/>
    <n v="1240"/>
    <s v="None"/>
    <n v="88.2"/>
    <n v="1.95E-2"/>
    <n v="1.42"/>
    <m/>
    <m/>
    <m/>
    <m/>
    <m/>
    <m/>
    <m/>
    <m/>
    <m/>
    <s v="DEER:Res:HVAC_Eff_AC"/>
    <s v="Annual"/>
    <n v="20"/>
    <m/>
  </r>
  <r>
    <x v="1"/>
    <x v="1"/>
    <s v="D20v0"/>
    <n v="44154.447201608797"/>
    <x v="4"/>
    <x v="0"/>
    <x v="1"/>
    <x v="10"/>
    <x v="1"/>
    <x v="1"/>
    <n v="3.5"/>
    <n v="1240"/>
    <s v="None"/>
    <n v="113"/>
    <n v="5.2400000000000002E-2"/>
    <n v="2.11"/>
    <m/>
    <m/>
    <m/>
    <m/>
    <m/>
    <m/>
    <m/>
    <m/>
    <m/>
    <s v="DEER:Res:HVAC_Eff_AC"/>
    <s v="Annual"/>
    <n v="20"/>
    <m/>
  </r>
  <r>
    <x v="1"/>
    <x v="1"/>
    <s v="D20v0"/>
    <n v="44154.447201608797"/>
    <x v="4"/>
    <x v="0"/>
    <x v="1"/>
    <x v="10"/>
    <x v="2"/>
    <x v="1"/>
    <n v="3.5"/>
    <n v="1240"/>
    <s v="None"/>
    <n v="131"/>
    <n v="5.9499999999999997E-2"/>
    <n v="0"/>
    <m/>
    <m/>
    <m/>
    <m/>
    <m/>
    <m/>
    <m/>
    <m/>
    <m/>
    <s v="DEER:Res:HVAC_Eff_AC"/>
    <s v="Annual"/>
    <n v="20"/>
    <m/>
  </r>
  <r>
    <x v="1"/>
    <x v="1"/>
    <s v="D20v0"/>
    <n v="44154.447201608797"/>
    <x v="4"/>
    <x v="0"/>
    <x v="1"/>
    <x v="10"/>
    <x v="3"/>
    <x v="2"/>
    <n v="54.984999999999999"/>
    <n v="1240"/>
    <s v="None"/>
    <n v="7.8294080000000002E-2"/>
    <n v="0"/>
    <n v="0.12094207"/>
    <m/>
    <m/>
    <m/>
    <m/>
    <m/>
    <m/>
    <m/>
    <m/>
    <m/>
    <s v="DEER:Res:HVAC_Eff_AC"/>
    <s v="Annual"/>
    <n v="20"/>
    <m/>
  </r>
  <r>
    <x v="1"/>
    <x v="1"/>
    <s v="D20v0"/>
    <n v="44154.447201608797"/>
    <x v="4"/>
    <x v="0"/>
    <x v="1"/>
    <x v="10"/>
    <x v="0"/>
    <x v="1"/>
    <n v="3.5"/>
    <n v="1240"/>
    <s v="None"/>
    <n v="85.6"/>
    <n v="3.9600000000000003E-2"/>
    <n v="1.86"/>
    <m/>
    <m/>
    <m/>
    <m/>
    <m/>
    <m/>
    <m/>
    <m/>
    <m/>
    <s v="DEER:Res:HVAC_Eff_AC"/>
    <s v="Annual"/>
    <n v="20"/>
    <m/>
  </r>
  <r>
    <x v="1"/>
    <x v="1"/>
    <s v="D20v0"/>
    <n v="44154.447201608797"/>
    <x v="4"/>
    <x v="0"/>
    <x v="1"/>
    <x v="11"/>
    <x v="1"/>
    <x v="1"/>
    <n v="3.5"/>
    <n v="1240"/>
    <s v="None"/>
    <n v="119"/>
    <n v="5.3800000000000001E-2"/>
    <n v="1.78"/>
    <m/>
    <m/>
    <m/>
    <m/>
    <m/>
    <m/>
    <m/>
    <m/>
    <m/>
    <s v="DEER:Res:HVAC_Eff_AC"/>
    <s v="Annual"/>
    <n v="20"/>
    <m/>
  </r>
  <r>
    <x v="1"/>
    <x v="1"/>
    <s v="D20v0"/>
    <n v="44154.447201608797"/>
    <x v="4"/>
    <x v="0"/>
    <x v="1"/>
    <x v="11"/>
    <x v="2"/>
    <x v="1"/>
    <n v="3.5"/>
    <n v="1240"/>
    <s v="None"/>
    <n v="138"/>
    <n v="6.0100000000000001E-2"/>
    <n v="0"/>
    <m/>
    <m/>
    <m/>
    <m/>
    <m/>
    <m/>
    <m/>
    <m/>
    <m/>
    <s v="DEER:Res:HVAC_Eff_AC"/>
    <s v="Annual"/>
    <n v="20"/>
    <m/>
  </r>
  <r>
    <x v="1"/>
    <x v="1"/>
    <s v="D20v0"/>
    <n v="44154.447201608797"/>
    <x v="4"/>
    <x v="0"/>
    <x v="1"/>
    <x v="11"/>
    <x v="3"/>
    <x v="2"/>
    <n v="54.984999999999999"/>
    <n v="1240"/>
    <s v="None"/>
    <n v="6.4926795999999995E-2"/>
    <n v="0"/>
    <n v="0.10184596"/>
    <m/>
    <m/>
    <m/>
    <m/>
    <m/>
    <m/>
    <m/>
    <m/>
    <m/>
    <s v="DEER:Res:HVAC_Eff_AC"/>
    <s v="Annual"/>
    <n v="20"/>
    <m/>
  </r>
  <r>
    <x v="1"/>
    <x v="1"/>
    <s v="D20v0"/>
    <n v="44154.447201608797"/>
    <x v="4"/>
    <x v="0"/>
    <x v="1"/>
    <x v="11"/>
    <x v="0"/>
    <x v="1"/>
    <n v="3.5"/>
    <n v="1240"/>
    <s v="None"/>
    <n v="118"/>
    <n v="5.3400000000000003E-2"/>
    <n v="1.56"/>
    <m/>
    <m/>
    <m/>
    <m/>
    <m/>
    <m/>
    <m/>
    <m/>
    <m/>
    <s v="DEER:Res:HVAC_Eff_AC"/>
    <s v="Annual"/>
    <n v="20"/>
    <m/>
  </r>
  <r>
    <x v="1"/>
    <x v="1"/>
    <s v="D20v0"/>
    <n v="44154.447201608797"/>
    <x v="4"/>
    <x v="0"/>
    <x v="1"/>
    <x v="2"/>
    <x v="1"/>
    <x v="1"/>
    <n v="3.5"/>
    <n v="1240"/>
    <s v="None"/>
    <n v="105"/>
    <n v="7.6200000000000004E-2"/>
    <n v="3.85"/>
    <m/>
    <m/>
    <m/>
    <m/>
    <m/>
    <m/>
    <m/>
    <m/>
    <m/>
    <s v="DEER:Res:HVAC_Eff_AC"/>
    <s v="Annual"/>
    <n v="20"/>
    <m/>
  </r>
  <r>
    <x v="1"/>
    <x v="1"/>
    <s v="D20v0"/>
    <n v="44154.447201608797"/>
    <x v="4"/>
    <x v="0"/>
    <x v="1"/>
    <x v="2"/>
    <x v="2"/>
    <x v="1"/>
    <n v="3.5"/>
    <n v="1240"/>
    <s v="None"/>
    <n v="145"/>
    <n v="7.8899999999999998E-2"/>
    <n v="0"/>
    <m/>
    <m/>
    <m/>
    <m/>
    <m/>
    <m/>
    <m/>
    <m/>
    <m/>
    <s v="DEER:Res:HVAC_Eff_AC"/>
    <s v="Annual"/>
    <n v="20"/>
    <m/>
  </r>
  <r>
    <x v="1"/>
    <x v="1"/>
    <s v="D20v0"/>
    <n v="44154.447201608797"/>
    <x v="4"/>
    <x v="0"/>
    <x v="1"/>
    <x v="2"/>
    <x v="3"/>
    <x v="2"/>
    <n v="54.984999999999999"/>
    <n v="1240"/>
    <s v="None"/>
    <n v="0.14067473"/>
    <n v="0"/>
    <n v="0.21769574"/>
    <m/>
    <m/>
    <m/>
    <m/>
    <m/>
    <m/>
    <m/>
    <m/>
    <m/>
    <s v="DEER:Res:HVAC_Eff_AC"/>
    <s v="Annual"/>
    <n v="20"/>
    <m/>
  </r>
  <r>
    <x v="1"/>
    <x v="1"/>
    <s v="D20v0"/>
    <n v="44154.447201608797"/>
    <x v="4"/>
    <x v="0"/>
    <x v="1"/>
    <x v="2"/>
    <x v="0"/>
    <x v="1"/>
    <n v="3.5"/>
    <n v="1240"/>
    <s v="None"/>
    <n v="103"/>
    <n v="7.1599999999999997E-2"/>
    <n v="3.37"/>
    <m/>
    <m/>
    <m/>
    <m/>
    <m/>
    <m/>
    <m/>
    <m/>
    <m/>
    <s v="DEER:Res:HVAC_Eff_AC"/>
    <s v="Annual"/>
    <n v="20"/>
    <m/>
  </r>
  <r>
    <x v="1"/>
    <x v="1"/>
    <s v="D20v0"/>
    <n v="44154.447201608797"/>
    <x v="4"/>
    <x v="0"/>
    <x v="1"/>
    <x v="3"/>
    <x v="1"/>
    <x v="1"/>
    <n v="3.5"/>
    <n v="1240"/>
    <s v="None"/>
    <n v="105"/>
    <n v="5.3499999999999999E-2"/>
    <n v="2.68"/>
    <m/>
    <m/>
    <m/>
    <m/>
    <m/>
    <m/>
    <m/>
    <m/>
    <m/>
    <s v="DEER:Res:HVAC_Eff_AC"/>
    <s v="Annual"/>
    <n v="20"/>
    <m/>
  </r>
  <r>
    <x v="1"/>
    <x v="1"/>
    <s v="D20v0"/>
    <n v="44154.447201608797"/>
    <x v="4"/>
    <x v="0"/>
    <x v="1"/>
    <x v="3"/>
    <x v="2"/>
    <x v="1"/>
    <n v="3.5"/>
    <n v="1240"/>
    <s v="None"/>
    <n v="134"/>
    <n v="5.8599999999999999E-2"/>
    <n v="0"/>
    <m/>
    <m/>
    <m/>
    <m/>
    <m/>
    <m/>
    <m/>
    <m/>
    <m/>
    <s v="DEER:Res:HVAC_Eff_AC"/>
    <s v="Annual"/>
    <n v="20"/>
    <m/>
  </r>
  <r>
    <x v="1"/>
    <x v="1"/>
    <s v="D20v0"/>
    <n v="44154.447201608797"/>
    <x v="4"/>
    <x v="0"/>
    <x v="1"/>
    <x v="3"/>
    <x v="3"/>
    <x v="2"/>
    <n v="54.984999999999999"/>
    <n v="1240"/>
    <s v="None"/>
    <n v="9.9299799999999994E-2"/>
    <n v="0"/>
    <n v="0.15340546999999999"/>
    <m/>
    <m/>
    <m/>
    <m/>
    <m/>
    <m/>
    <m/>
    <m/>
    <m/>
    <s v="DEER:Res:HVAC_Eff_AC"/>
    <s v="Annual"/>
    <n v="20"/>
    <m/>
  </r>
  <r>
    <x v="1"/>
    <x v="1"/>
    <s v="D20v0"/>
    <n v="44154.447201608797"/>
    <x v="4"/>
    <x v="0"/>
    <x v="1"/>
    <x v="3"/>
    <x v="0"/>
    <x v="1"/>
    <n v="3.5"/>
    <n v="1240"/>
    <s v="None"/>
    <n v="106"/>
    <n v="5.2600000000000001E-2"/>
    <n v="2.35"/>
    <m/>
    <m/>
    <m/>
    <m/>
    <m/>
    <m/>
    <m/>
    <m/>
    <m/>
    <s v="DEER:Res:HVAC_Eff_AC"/>
    <s v="Annual"/>
    <n v="20"/>
    <m/>
  </r>
  <r>
    <x v="1"/>
    <x v="1"/>
    <s v="D20v0"/>
    <n v="44154.447201608797"/>
    <x v="4"/>
    <x v="0"/>
    <x v="1"/>
    <x v="4"/>
    <x v="1"/>
    <x v="1"/>
    <n v="3.5"/>
    <n v="1240"/>
    <s v="None"/>
    <n v="105"/>
    <n v="5.21E-2"/>
    <n v="2.91"/>
    <m/>
    <m/>
    <m/>
    <m/>
    <m/>
    <m/>
    <m/>
    <m/>
    <m/>
    <s v="DEER:Res:HVAC_Eff_AC"/>
    <s v="Annual"/>
    <n v="20"/>
    <m/>
  </r>
  <r>
    <x v="1"/>
    <x v="1"/>
    <s v="D20v0"/>
    <n v="44154.447201608797"/>
    <x v="4"/>
    <x v="0"/>
    <x v="1"/>
    <x v="4"/>
    <x v="2"/>
    <x v="1"/>
    <n v="3.5"/>
    <n v="1240"/>
    <s v="None"/>
    <n v="135"/>
    <n v="5.7500000000000002E-2"/>
    <n v="0"/>
    <m/>
    <m/>
    <m/>
    <m/>
    <m/>
    <m/>
    <m/>
    <m/>
    <m/>
    <s v="DEER:Res:HVAC_Eff_AC"/>
    <s v="Annual"/>
    <n v="20"/>
    <m/>
  </r>
  <r>
    <x v="1"/>
    <x v="1"/>
    <s v="D20v0"/>
    <n v="44154.447201608797"/>
    <x v="4"/>
    <x v="0"/>
    <x v="1"/>
    <x v="4"/>
    <x v="3"/>
    <x v="2"/>
    <n v="54.984999999999999"/>
    <n v="1240"/>
    <s v="None"/>
    <n v="0.1075748"/>
    <n v="0"/>
    <n v="0.16677275"/>
    <m/>
    <m/>
    <m/>
    <m/>
    <m/>
    <m/>
    <m/>
    <m/>
    <m/>
    <s v="DEER:Res:HVAC_Eff_AC"/>
    <s v="Annual"/>
    <n v="20"/>
    <m/>
  </r>
  <r>
    <x v="1"/>
    <x v="1"/>
    <s v="D20v0"/>
    <n v="44154.447201608797"/>
    <x v="4"/>
    <x v="0"/>
    <x v="1"/>
    <x v="4"/>
    <x v="0"/>
    <x v="1"/>
    <n v="3.5"/>
    <n v="1240"/>
    <s v="None"/>
    <n v="102"/>
    <n v="4.9700000000000001E-2"/>
    <n v="2.5499999999999998"/>
    <m/>
    <m/>
    <m/>
    <m/>
    <m/>
    <m/>
    <m/>
    <m/>
    <m/>
    <s v="DEER:Res:HVAC_Eff_AC"/>
    <s v="Annual"/>
    <n v="20"/>
    <m/>
  </r>
  <r>
    <x v="1"/>
    <x v="1"/>
    <s v="D20v1"/>
    <n v="44154.447201608797"/>
    <x v="4"/>
    <x v="0"/>
    <x v="1"/>
    <x v="12"/>
    <x v="1"/>
    <x v="1"/>
    <n v="3.5"/>
    <n v="1240"/>
    <s v="None"/>
    <n v="69.8"/>
    <n v="7.2099999999999997E-2"/>
    <n v="4.22"/>
    <m/>
    <m/>
    <m/>
    <m/>
    <m/>
    <m/>
    <m/>
    <m/>
    <m/>
    <s v="DEER:Res:HVAC_Eff_AC"/>
    <s v="Annual"/>
    <n v="1"/>
    <m/>
  </r>
  <r>
    <x v="1"/>
    <x v="1"/>
    <s v="D20v1"/>
    <n v="44154.447201608797"/>
    <x v="4"/>
    <x v="0"/>
    <x v="1"/>
    <x v="12"/>
    <x v="2"/>
    <x v="1"/>
    <n v="3.5"/>
    <n v="1240"/>
    <s v="None"/>
    <n v="127"/>
    <n v="8.3299999999999999E-2"/>
    <n v="0"/>
    <m/>
    <m/>
    <m/>
    <m/>
    <m/>
    <m/>
    <m/>
    <m/>
    <m/>
    <s v="DEER:Res:HVAC_Eff_AC"/>
    <s v="Annual"/>
    <n v="1"/>
    <m/>
  </r>
  <r>
    <x v="1"/>
    <x v="1"/>
    <s v="D20v1"/>
    <n v="44154.447201608797"/>
    <x v="4"/>
    <x v="0"/>
    <x v="1"/>
    <x v="12"/>
    <x v="3"/>
    <x v="2"/>
    <n v="54.984999999999999"/>
    <n v="1240"/>
    <s v="None"/>
    <n v="0.15467855"/>
    <n v="0"/>
    <n v="0.23615532"/>
    <m/>
    <m/>
    <m/>
    <m/>
    <m/>
    <m/>
    <m/>
    <m/>
    <m/>
    <s v="DEER:Res:HVAC_Eff_AC"/>
    <s v="Annual"/>
    <n v="1"/>
    <m/>
  </r>
  <r>
    <x v="1"/>
    <x v="1"/>
    <s v="D20v1"/>
    <n v="44154.447201608797"/>
    <x v="4"/>
    <x v="0"/>
    <x v="1"/>
    <x v="12"/>
    <x v="0"/>
    <x v="1"/>
    <n v="3.5"/>
    <n v="1240"/>
    <s v="None"/>
    <n v="72.808300000000003"/>
    <n v="6.9419999999999996E-2"/>
    <n v="3.69347"/>
    <m/>
    <m/>
    <m/>
    <m/>
    <m/>
    <m/>
    <m/>
    <m/>
    <m/>
    <s v="DEER:Res:HVAC_Eff_AC"/>
    <s v="Annual"/>
    <n v="1"/>
    <m/>
  </r>
  <r>
    <x v="1"/>
    <x v="1"/>
    <s v="D20v0"/>
    <n v="44154.447201608797"/>
    <x v="4"/>
    <x v="0"/>
    <x v="1"/>
    <x v="13"/>
    <x v="1"/>
    <x v="1"/>
    <n v="3.5"/>
    <n v="1240"/>
    <s v="None"/>
    <n v="155"/>
    <n v="5.7799999999999997E-2"/>
    <n v="1.1100000000000001"/>
    <m/>
    <m/>
    <m/>
    <m/>
    <m/>
    <m/>
    <m/>
    <m/>
    <m/>
    <s v="DEER:Res:HVAC_Eff_AC"/>
    <s v="Annual"/>
    <n v="20"/>
    <m/>
  </r>
  <r>
    <x v="1"/>
    <x v="1"/>
    <s v="D20v0"/>
    <n v="44154.447201608797"/>
    <x v="4"/>
    <x v="0"/>
    <x v="1"/>
    <x v="13"/>
    <x v="2"/>
    <x v="1"/>
    <n v="3.5"/>
    <n v="1240"/>
    <s v="None"/>
    <n v="168"/>
    <n v="0.06"/>
    <n v="0"/>
    <m/>
    <m/>
    <m/>
    <m/>
    <m/>
    <m/>
    <m/>
    <m/>
    <m/>
    <s v="DEER:Res:HVAC_Eff_AC"/>
    <s v="Annual"/>
    <n v="20"/>
    <m/>
  </r>
  <r>
    <x v="1"/>
    <x v="1"/>
    <s v="D20v0"/>
    <n v="44154.447201608797"/>
    <x v="4"/>
    <x v="0"/>
    <x v="1"/>
    <x v="13"/>
    <x v="3"/>
    <x v="2"/>
    <n v="54.984999999999999"/>
    <n v="1240"/>
    <s v="None"/>
    <n v="4.0865693000000002E-2"/>
    <n v="0"/>
    <n v="6.3080839999999999E-2"/>
    <m/>
    <m/>
    <m/>
    <m/>
    <m/>
    <m/>
    <m/>
    <m/>
    <m/>
    <s v="DEER:Res:HVAC_Eff_AC"/>
    <s v="Annual"/>
    <n v="20"/>
    <m/>
  </r>
  <r>
    <x v="1"/>
    <x v="1"/>
    <s v="D20v0"/>
    <n v="44154.447201608797"/>
    <x v="4"/>
    <x v="0"/>
    <x v="1"/>
    <x v="13"/>
    <x v="0"/>
    <x v="1"/>
    <n v="3.5"/>
    <n v="1240"/>
    <s v="None"/>
    <n v="157"/>
    <n v="5.8099999999999999E-2"/>
    <n v="0.97299999999999998"/>
    <m/>
    <m/>
    <m/>
    <m/>
    <m/>
    <m/>
    <m/>
    <m/>
    <m/>
    <s v="DEER:Res:HVAC_Eff_AC"/>
    <s v="Annual"/>
    <n v="20"/>
    <m/>
  </r>
  <r>
    <x v="1"/>
    <x v="1"/>
    <s v="D20v0"/>
    <n v="44154.447201608797"/>
    <x v="4"/>
    <x v="0"/>
    <x v="1"/>
    <x v="5"/>
    <x v="1"/>
    <x v="1"/>
    <n v="3.5"/>
    <n v="1240"/>
    <s v="None"/>
    <n v="83.7"/>
    <n v="2.5000000000000001E-2"/>
    <n v="4.13"/>
    <m/>
    <m/>
    <m/>
    <m/>
    <m/>
    <m/>
    <m/>
    <m/>
    <m/>
    <s v="DEER:Res:HVAC_Eff_AC"/>
    <s v="Annual"/>
    <n v="20"/>
    <m/>
  </r>
  <r>
    <x v="1"/>
    <x v="1"/>
    <s v="D20v0"/>
    <n v="44154.447201608797"/>
    <x v="4"/>
    <x v="0"/>
    <x v="1"/>
    <x v="5"/>
    <x v="2"/>
    <x v="1"/>
    <n v="3.5"/>
    <n v="1240"/>
    <s v="None"/>
    <n v="138"/>
    <n v="2.86E-2"/>
    <n v="0"/>
    <m/>
    <m/>
    <m/>
    <m/>
    <m/>
    <m/>
    <m/>
    <m/>
    <m/>
    <s v="DEER:Res:HVAC_Eff_AC"/>
    <s v="Annual"/>
    <n v="20"/>
    <m/>
  </r>
  <r>
    <x v="1"/>
    <x v="1"/>
    <s v="D20v0"/>
    <n v="44154.447201608797"/>
    <x v="4"/>
    <x v="0"/>
    <x v="1"/>
    <x v="5"/>
    <x v="3"/>
    <x v="2"/>
    <n v="54.984999999999999"/>
    <n v="1240"/>
    <s v="None"/>
    <n v="0.15149587"/>
    <n v="0"/>
    <n v="0.23297264000000001"/>
    <m/>
    <m/>
    <m/>
    <m/>
    <m/>
    <m/>
    <m/>
    <m/>
    <m/>
    <s v="DEER:Res:HVAC_Eff_AC"/>
    <s v="Annual"/>
    <n v="20"/>
    <m/>
  </r>
  <r>
    <x v="1"/>
    <x v="1"/>
    <s v="D20v0"/>
    <n v="44154.447201608797"/>
    <x v="4"/>
    <x v="0"/>
    <x v="1"/>
    <x v="5"/>
    <x v="0"/>
    <x v="1"/>
    <n v="3.5"/>
    <n v="1240"/>
    <s v="None"/>
    <n v="90.4"/>
    <n v="2.5399999999999999E-2"/>
    <n v="3.61"/>
    <m/>
    <m/>
    <m/>
    <m/>
    <m/>
    <m/>
    <m/>
    <m/>
    <m/>
    <s v="DEER:Res:HVAC_Eff_AC"/>
    <s v="Annual"/>
    <n v="20"/>
    <m/>
  </r>
  <r>
    <x v="1"/>
    <x v="1"/>
    <s v="D20v0"/>
    <n v="44154.447201608797"/>
    <x v="4"/>
    <x v="0"/>
    <x v="0"/>
    <x v="16"/>
    <x v="1"/>
    <x v="1"/>
    <n v="3.5"/>
    <n v="1210"/>
    <s v="None"/>
    <n v="4.24"/>
    <n v="0"/>
    <n v="5.4"/>
    <m/>
    <m/>
    <m/>
    <m/>
    <m/>
    <m/>
    <m/>
    <m/>
    <m/>
    <s v="DEER:Res:HVAC_Eff_AC"/>
    <s v="Annual"/>
    <n v="20"/>
    <m/>
  </r>
  <r>
    <x v="1"/>
    <x v="1"/>
    <s v="D20v0"/>
    <n v="44154.447201608797"/>
    <x v="4"/>
    <x v="0"/>
    <x v="0"/>
    <x v="16"/>
    <x v="2"/>
    <x v="1"/>
    <n v="3.5"/>
    <n v="1210"/>
    <s v="None"/>
    <n v="47.5"/>
    <n v="0"/>
    <n v="0"/>
    <m/>
    <m/>
    <m/>
    <m/>
    <m/>
    <m/>
    <m/>
    <m/>
    <m/>
    <s v="DEER:Res:HVAC_Eff_AC"/>
    <s v="Annual"/>
    <n v="20"/>
    <m/>
  </r>
  <r>
    <x v="1"/>
    <x v="1"/>
    <s v="D20v0"/>
    <n v="44154.447201608797"/>
    <x v="4"/>
    <x v="0"/>
    <x v="0"/>
    <x v="16"/>
    <x v="3"/>
    <x v="2"/>
    <n v="54.984999999999999"/>
    <n v="1210"/>
    <s v="None"/>
    <n v="0.19287077999999999"/>
    <n v="0"/>
    <n v="0.3093571"/>
    <m/>
    <m/>
    <m/>
    <m/>
    <m/>
    <m/>
    <m/>
    <m/>
    <m/>
    <s v="DEER:Res:HVAC_Eff_AC"/>
    <s v="Annual"/>
    <n v="20"/>
    <m/>
  </r>
  <r>
    <x v="1"/>
    <x v="1"/>
    <s v="D20v0"/>
    <n v="44154.447201608797"/>
    <x v="4"/>
    <x v="0"/>
    <x v="0"/>
    <x v="16"/>
    <x v="0"/>
    <x v="1"/>
    <n v="3.5"/>
    <n v="1210"/>
    <s v="None"/>
    <n v="3.94"/>
    <n v="0"/>
    <n v="4.84"/>
    <m/>
    <m/>
    <m/>
    <m/>
    <m/>
    <m/>
    <m/>
    <m/>
    <m/>
    <s v="DEER:Res:HVAC_Eff_AC"/>
    <s v="Annual"/>
    <n v="20"/>
    <m/>
  </r>
  <r>
    <x v="1"/>
    <x v="1"/>
    <s v="D20v0"/>
    <n v="44154.447201608797"/>
    <x v="4"/>
    <x v="0"/>
    <x v="0"/>
    <x v="14"/>
    <x v="1"/>
    <x v="1"/>
    <n v="3.5"/>
    <n v="1210"/>
    <s v="None"/>
    <n v="16.7"/>
    <n v="4.7E-2"/>
    <n v="5.51"/>
    <m/>
    <m/>
    <m/>
    <m/>
    <m/>
    <m/>
    <m/>
    <m/>
    <m/>
    <s v="DEER:Res:HVAC_Eff_AC"/>
    <s v="Annual"/>
    <n v="20"/>
    <m/>
  </r>
  <r>
    <x v="1"/>
    <x v="1"/>
    <s v="D20v0"/>
    <n v="44154.447201608797"/>
    <x v="4"/>
    <x v="0"/>
    <x v="0"/>
    <x v="14"/>
    <x v="2"/>
    <x v="1"/>
    <n v="3.5"/>
    <n v="1210"/>
    <s v="None"/>
    <n v="69.5"/>
    <n v="5.1900000000000002E-2"/>
    <n v="0"/>
    <m/>
    <m/>
    <m/>
    <m/>
    <m/>
    <m/>
    <m/>
    <m/>
    <m/>
    <s v="DEER:Res:HVAC_Eff_AC"/>
    <s v="Annual"/>
    <n v="20"/>
    <m/>
  </r>
  <r>
    <x v="1"/>
    <x v="1"/>
    <s v="D20v0"/>
    <n v="44154.447201608797"/>
    <x v="4"/>
    <x v="0"/>
    <x v="0"/>
    <x v="14"/>
    <x v="3"/>
    <x v="2"/>
    <n v="54.984999999999999"/>
    <n v="1210"/>
    <s v="None"/>
    <n v="0.19478039999999999"/>
    <n v="0"/>
    <n v="0.31190324000000003"/>
    <m/>
    <m/>
    <m/>
    <m/>
    <m/>
    <m/>
    <m/>
    <m/>
    <m/>
    <s v="DEER:Res:HVAC_Eff_AC"/>
    <s v="Annual"/>
    <n v="20"/>
    <m/>
  </r>
  <r>
    <x v="1"/>
    <x v="1"/>
    <s v="D20v0"/>
    <n v="44154.447201608797"/>
    <x v="4"/>
    <x v="0"/>
    <x v="0"/>
    <x v="14"/>
    <x v="0"/>
    <x v="1"/>
    <n v="3.5"/>
    <n v="1210"/>
    <s v="None"/>
    <n v="21.8"/>
    <n v="4.3900000000000002E-2"/>
    <n v="4.83"/>
    <m/>
    <m/>
    <m/>
    <m/>
    <m/>
    <m/>
    <m/>
    <m/>
    <m/>
    <s v="DEER:Res:HVAC_Eff_AC"/>
    <s v="Annual"/>
    <n v="20"/>
    <m/>
  </r>
  <r>
    <x v="1"/>
    <x v="1"/>
    <s v="D20v0"/>
    <n v="44154.447201608797"/>
    <x v="4"/>
    <x v="0"/>
    <x v="0"/>
    <x v="7"/>
    <x v="1"/>
    <x v="1"/>
    <n v="3.5"/>
    <n v="1210"/>
    <s v="None"/>
    <n v="11"/>
    <n v="2.9700000000000001E-2"/>
    <n v="4.24"/>
    <m/>
    <m/>
    <m/>
    <m/>
    <m/>
    <m/>
    <m/>
    <m/>
    <m/>
    <s v="DEER:Res:HVAC_Eff_AC"/>
    <s v="Annual"/>
    <n v="20"/>
    <m/>
  </r>
  <r>
    <x v="1"/>
    <x v="1"/>
    <s v="D20v0"/>
    <n v="44154.447201608797"/>
    <x v="4"/>
    <x v="0"/>
    <x v="0"/>
    <x v="7"/>
    <x v="2"/>
    <x v="1"/>
    <n v="3.5"/>
    <n v="1210"/>
    <s v="None"/>
    <n v="42"/>
    <n v="3.56E-2"/>
    <n v="0"/>
    <m/>
    <m/>
    <m/>
    <m/>
    <m/>
    <m/>
    <m/>
    <m/>
    <m/>
    <s v="DEER:Res:HVAC_Eff_AC"/>
    <s v="Annual"/>
    <n v="20"/>
    <m/>
  </r>
  <r>
    <x v="1"/>
    <x v="1"/>
    <s v="D20v0"/>
    <n v="44154.447201608797"/>
    <x v="4"/>
    <x v="0"/>
    <x v="0"/>
    <x v="7"/>
    <x v="3"/>
    <x v="2"/>
    <n v="54.984999999999999"/>
    <n v="1210"/>
    <s v="None"/>
    <n v="0.1521324"/>
    <n v="0"/>
    <n v="0.24570337"/>
    <m/>
    <m/>
    <m/>
    <m/>
    <m/>
    <m/>
    <m/>
    <m/>
    <m/>
    <s v="DEER:Res:HVAC_Eff_AC"/>
    <s v="Annual"/>
    <n v="20"/>
    <m/>
  </r>
  <r>
    <x v="1"/>
    <x v="1"/>
    <s v="D20v0"/>
    <n v="44154.447201608797"/>
    <x v="4"/>
    <x v="0"/>
    <x v="0"/>
    <x v="7"/>
    <x v="0"/>
    <x v="1"/>
    <n v="3.5"/>
    <n v="1210"/>
    <s v="None"/>
    <n v="9.7799999999999994"/>
    <n v="1.7999999999999999E-2"/>
    <n v="3.77"/>
    <m/>
    <m/>
    <m/>
    <m/>
    <m/>
    <m/>
    <m/>
    <m/>
    <m/>
    <s v="DEER:Res:HVAC_Eff_AC"/>
    <s v="Annual"/>
    <n v="20"/>
    <m/>
  </r>
  <r>
    <x v="1"/>
    <x v="1"/>
    <s v="D20v0"/>
    <n v="44154.447201608797"/>
    <x v="4"/>
    <x v="0"/>
    <x v="0"/>
    <x v="0"/>
    <x v="1"/>
    <x v="1"/>
    <n v="3.5"/>
    <n v="1210"/>
    <s v="None"/>
    <n v="27.1"/>
    <n v="5.3400000000000003E-2"/>
    <n v="3.63"/>
    <m/>
    <m/>
    <m/>
    <m/>
    <m/>
    <m/>
    <m/>
    <m/>
    <m/>
    <s v="DEER:Res:HVAC_Eff_AC"/>
    <s v="Annual"/>
    <n v="20"/>
    <m/>
  </r>
  <r>
    <x v="1"/>
    <x v="1"/>
    <s v="D20v0"/>
    <n v="44154.447201608797"/>
    <x v="4"/>
    <x v="0"/>
    <x v="0"/>
    <x v="0"/>
    <x v="2"/>
    <x v="1"/>
    <n v="3.5"/>
    <n v="1210"/>
    <s v="None"/>
    <n v="65.900000000000006"/>
    <n v="6.0600000000000001E-2"/>
    <n v="0"/>
    <m/>
    <m/>
    <m/>
    <m/>
    <m/>
    <m/>
    <m/>
    <m/>
    <m/>
    <s v="DEER:Res:HVAC_Eff_AC"/>
    <s v="Annual"/>
    <n v="20"/>
    <m/>
  </r>
  <r>
    <x v="1"/>
    <x v="1"/>
    <s v="D20v0"/>
    <n v="44154.447201608797"/>
    <x v="4"/>
    <x v="0"/>
    <x v="0"/>
    <x v="0"/>
    <x v="3"/>
    <x v="2"/>
    <n v="54.984999999999999"/>
    <n v="1210"/>
    <s v="None"/>
    <n v="0.12921705999999999"/>
    <n v="0"/>
    <n v="0.20687460999999999"/>
    <m/>
    <m/>
    <m/>
    <m/>
    <m/>
    <m/>
    <m/>
    <m/>
    <m/>
    <s v="DEER:Res:HVAC_Eff_AC"/>
    <s v="Annual"/>
    <n v="20"/>
    <m/>
  </r>
  <r>
    <x v="1"/>
    <x v="1"/>
    <s v="D20v0"/>
    <n v="44154.447201608797"/>
    <x v="4"/>
    <x v="0"/>
    <x v="0"/>
    <x v="0"/>
    <x v="0"/>
    <x v="1"/>
    <n v="3.5"/>
    <n v="1210"/>
    <s v="None"/>
    <n v="25"/>
    <n v="4.1700000000000001E-2"/>
    <n v="3.2"/>
    <m/>
    <m/>
    <m/>
    <m/>
    <m/>
    <m/>
    <m/>
    <m/>
    <m/>
    <s v="DEER:Res:HVAC_Eff_AC"/>
    <s v="Annual"/>
    <n v="20"/>
    <m/>
  </r>
  <r>
    <x v="1"/>
    <x v="1"/>
    <s v="D20v0"/>
    <n v="44154.447201608797"/>
    <x v="4"/>
    <x v="0"/>
    <x v="0"/>
    <x v="1"/>
    <x v="1"/>
    <x v="1"/>
    <n v="3.5"/>
    <n v="1210"/>
    <s v="None"/>
    <n v="9.32"/>
    <n v="2.2700000000000001E-2"/>
    <n v="4.6100000000000003"/>
    <m/>
    <m/>
    <m/>
    <m/>
    <m/>
    <m/>
    <m/>
    <m/>
    <m/>
    <s v="DEER:Res:HVAC_Eff_AC"/>
    <s v="Annual"/>
    <n v="20"/>
    <m/>
  </r>
  <r>
    <x v="1"/>
    <x v="1"/>
    <s v="D20v0"/>
    <n v="44154.447201608797"/>
    <x v="4"/>
    <x v="0"/>
    <x v="0"/>
    <x v="1"/>
    <x v="2"/>
    <x v="1"/>
    <n v="3.5"/>
    <n v="1210"/>
    <s v="None"/>
    <n v="46.1"/>
    <n v="2.5700000000000001E-2"/>
    <n v="0"/>
    <m/>
    <m/>
    <m/>
    <m/>
    <m/>
    <m/>
    <m/>
    <m/>
    <m/>
    <s v="DEER:Res:HVAC_Eff_AC"/>
    <s v="Annual"/>
    <n v="20"/>
    <m/>
  </r>
  <r>
    <x v="1"/>
    <x v="1"/>
    <s v="D20v0"/>
    <n v="44154.447201608797"/>
    <x v="4"/>
    <x v="0"/>
    <x v="0"/>
    <x v="1"/>
    <x v="3"/>
    <x v="2"/>
    <n v="54.984999999999999"/>
    <n v="1210"/>
    <s v="None"/>
    <n v="0.1642266"/>
    <n v="0"/>
    <n v="0.26352639999999999"/>
    <m/>
    <m/>
    <m/>
    <m/>
    <m/>
    <m/>
    <m/>
    <m/>
    <m/>
    <s v="DEER:Res:HVAC_Eff_AC"/>
    <s v="Annual"/>
    <n v="20"/>
    <m/>
  </r>
  <r>
    <x v="1"/>
    <x v="1"/>
    <s v="D20v0"/>
    <n v="44154.447201608797"/>
    <x v="4"/>
    <x v="0"/>
    <x v="0"/>
    <x v="1"/>
    <x v="0"/>
    <x v="1"/>
    <n v="3.5"/>
    <n v="1210"/>
    <s v="None"/>
    <n v="4.28"/>
    <n v="3.4399999999999999E-3"/>
    <n v="4.13"/>
    <m/>
    <m/>
    <m/>
    <m/>
    <m/>
    <m/>
    <m/>
    <m/>
    <m/>
    <s v="DEER:Res:HVAC_Eff_AC"/>
    <s v="Annual"/>
    <n v="20"/>
    <m/>
  </r>
  <r>
    <x v="1"/>
    <x v="1"/>
    <s v="D20v0"/>
    <n v="44154.447201608797"/>
    <x v="4"/>
    <x v="0"/>
    <x v="0"/>
    <x v="8"/>
    <x v="1"/>
    <x v="1"/>
    <n v="3.5"/>
    <n v="1210"/>
    <s v="None"/>
    <n v="23.5"/>
    <n v="4.9099999999999998E-2"/>
    <n v="1.73"/>
    <m/>
    <m/>
    <m/>
    <m/>
    <m/>
    <m/>
    <m/>
    <m/>
    <m/>
    <s v="DEER:Res:HVAC_Eff_AC"/>
    <s v="Annual"/>
    <n v="20"/>
    <m/>
  </r>
  <r>
    <x v="1"/>
    <x v="1"/>
    <s v="D20v0"/>
    <n v="44154.447201608797"/>
    <x v="4"/>
    <x v="0"/>
    <x v="0"/>
    <x v="8"/>
    <x v="2"/>
    <x v="1"/>
    <n v="3.5"/>
    <n v="1210"/>
    <s v="None"/>
    <n v="40.799999999999997"/>
    <n v="5.5500000000000001E-2"/>
    <n v="0"/>
    <m/>
    <m/>
    <m/>
    <m/>
    <m/>
    <m/>
    <m/>
    <m/>
    <m/>
    <s v="DEER:Res:HVAC_Eff_AC"/>
    <s v="Annual"/>
    <n v="20"/>
    <m/>
  </r>
  <r>
    <x v="1"/>
    <x v="1"/>
    <s v="D20v0"/>
    <n v="44154.447201608797"/>
    <x v="4"/>
    <x v="0"/>
    <x v="0"/>
    <x v="8"/>
    <x v="3"/>
    <x v="2"/>
    <n v="54.984999999999999"/>
    <n v="1210"/>
    <s v="None"/>
    <n v="6.1680459999999999E-2"/>
    <n v="0"/>
    <n v="9.9299799999999994E-2"/>
    <m/>
    <m/>
    <m/>
    <m/>
    <m/>
    <m/>
    <m/>
    <m/>
    <m/>
    <s v="DEER:Res:HVAC_Eff_AC"/>
    <s v="Annual"/>
    <n v="20"/>
    <m/>
  </r>
  <r>
    <x v="1"/>
    <x v="1"/>
    <s v="D20v0"/>
    <n v="44154.447201608797"/>
    <x v="4"/>
    <x v="0"/>
    <x v="0"/>
    <x v="8"/>
    <x v="0"/>
    <x v="1"/>
    <n v="3.5"/>
    <n v="1210"/>
    <s v="None"/>
    <n v="4.58"/>
    <n v="7.2899999999999996E-3"/>
    <n v="1.55"/>
    <m/>
    <m/>
    <m/>
    <m/>
    <m/>
    <m/>
    <m/>
    <m/>
    <m/>
    <s v="DEER:Res:HVAC_Eff_AC"/>
    <s v="Annual"/>
    <n v="20"/>
    <m/>
  </r>
  <r>
    <x v="1"/>
    <x v="1"/>
    <s v="D20v0"/>
    <n v="44154.447201608797"/>
    <x v="4"/>
    <x v="0"/>
    <x v="0"/>
    <x v="15"/>
    <x v="1"/>
    <x v="1"/>
    <n v="3.5"/>
    <n v="1210"/>
    <s v="None"/>
    <n v="23"/>
    <n v="3.1399999999999997E-2"/>
    <n v="1.18"/>
    <m/>
    <m/>
    <m/>
    <m/>
    <m/>
    <m/>
    <m/>
    <m/>
    <m/>
    <s v="DEER:Res:HVAC_Eff_AC"/>
    <s v="Annual"/>
    <n v="20"/>
    <m/>
  </r>
  <r>
    <x v="1"/>
    <x v="1"/>
    <s v="D20v0"/>
    <n v="44154.447201608797"/>
    <x v="4"/>
    <x v="0"/>
    <x v="0"/>
    <x v="15"/>
    <x v="2"/>
    <x v="1"/>
    <n v="3.5"/>
    <n v="1210"/>
    <s v="None"/>
    <n v="35"/>
    <n v="3.7699999999999997E-2"/>
    <n v="0"/>
    <m/>
    <m/>
    <m/>
    <m/>
    <m/>
    <m/>
    <m/>
    <m/>
    <m/>
    <s v="DEER:Res:HVAC_Eff_AC"/>
    <s v="Annual"/>
    <n v="20"/>
    <m/>
  </r>
  <r>
    <x v="1"/>
    <x v="1"/>
    <s v="D20v0"/>
    <n v="44154.447201608797"/>
    <x v="4"/>
    <x v="0"/>
    <x v="0"/>
    <x v="15"/>
    <x v="3"/>
    <x v="2"/>
    <n v="54.984999999999999"/>
    <n v="1210"/>
    <s v="None"/>
    <n v="4.2775303000000001E-2"/>
    <n v="0"/>
    <n v="6.9382559999999996E-2"/>
    <m/>
    <m/>
    <m/>
    <m/>
    <m/>
    <m/>
    <m/>
    <m/>
    <m/>
    <s v="DEER:Res:HVAC_Eff_AC"/>
    <s v="Annual"/>
    <n v="20"/>
    <m/>
  </r>
  <r>
    <x v="1"/>
    <x v="1"/>
    <s v="D20v0"/>
    <n v="44154.447201608797"/>
    <x v="4"/>
    <x v="0"/>
    <x v="0"/>
    <x v="15"/>
    <x v="0"/>
    <x v="1"/>
    <n v="3.5"/>
    <n v="1210"/>
    <s v="None"/>
    <n v="6.45"/>
    <n v="7.8100000000000001E-3"/>
    <n v="1.07"/>
    <m/>
    <m/>
    <m/>
    <m/>
    <m/>
    <m/>
    <m/>
    <m/>
    <m/>
    <s v="DEER:Res:HVAC_Eff_AC"/>
    <s v="Annual"/>
    <n v="20"/>
    <m/>
  </r>
  <r>
    <x v="1"/>
    <x v="1"/>
    <s v="D20v0"/>
    <n v="44154.447201608797"/>
    <x v="4"/>
    <x v="0"/>
    <x v="0"/>
    <x v="9"/>
    <x v="1"/>
    <x v="1"/>
    <n v="3.5"/>
    <n v="1220"/>
    <s v="None"/>
    <n v="33.6"/>
    <n v="4.0800000000000003E-2"/>
    <n v="1.77"/>
    <m/>
    <m/>
    <m/>
    <m/>
    <m/>
    <m/>
    <m/>
    <m/>
    <m/>
    <s v="DEER:Res:HVAC_Eff_AC"/>
    <s v="Annual"/>
    <n v="20"/>
    <m/>
  </r>
  <r>
    <x v="1"/>
    <x v="1"/>
    <s v="D20v0"/>
    <n v="44154.447201608797"/>
    <x v="4"/>
    <x v="0"/>
    <x v="0"/>
    <x v="9"/>
    <x v="2"/>
    <x v="1"/>
    <n v="3.5"/>
    <n v="1220"/>
    <s v="None"/>
    <n v="50.4"/>
    <n v="4.5499999999999999E-2"/>
    <n v="0"/>
    <m/>
    <m/>
    <m/>
    <m/>
    <m/>
    <m/>
    <m/>
    <m/>
    <m/>
    <s v="DEER:Res:HVAC_Eff_AC"/>
    <s v="Annual"/>
    <n v="20"/>
    <m/>
  </r>
  <r>
    <x v="1"/>
    <x v="1"/>
    <s v="D20v0"/>
    <n v="44154.447201608797"/>
    <x v="4"/>
    <x v="0"/>
    <x v="0"/>
    <x v="9"/>
    <x v="3"/>
    <x v="2"/>
    <n v="54.984999999999999"/>
    <n v="1220"/>
    <s v="None"/>
    <n v="6.3653719999999997E-2"/>
    <n v="0"/>
    <n v="0.1024825"/>
    <m/>
    <m/>
    <m/>
    <m/>
    <m/>
    <m/>
    <m/>
    <m/>
    <m/>
    <s v="DEER:Res:HVAC_Eff_AC"/>
    <s v="Annual"/>
    <n v="20"/>
    <m/>
  </r>
  <r>
    <x v="1"/>
    <x v="1"/>
    <s v="D20v0"/>
    <n v="44154.447201608797"/>
    <x v="4"/>
    <x v="0"/>
    <x v="0"/>
    <x v="9"/>
    <x v="0"/>
    <x v="1"/>
    <n v="3.5"/>
    <n v="1220"/>
    <s v="None"/>
    <n v="24.8"/>
    <n v="2.8299999999999999E-2"/>
    <n v="1.57"/>
    <m/>
    <m/>
    <m/>
    <m/>
    <m/>
    <m/>
    <m/>
    <m/>
    <m/>
    <s v="DEER:Res:HVAC_Eff_AC"/>
    <s v="Annual"/>
    <n v="20"/>
    <m/>
  </r>
  <r>
    <x v="1"/>
    <x v="1"/>
    <s v="D20v0"/>
    <n v="44154.447201608797"/>
    <x v="4"/>
    <x v="0"/>
    <x v="0"/>
    <x v="10"/>
    <x v="1"/>
    <x v="1"/>
    <n v="3.5"/>
    <n v="1220"/>
    <s v="None"/>
    <n v="50.4"/>
    <n v="8.5400000000000004E-2"/>
    <n v="2.83"/>
    <m/>
    <m/>
    <m/>
    <m/>
    <m/>
    <m/>
    <m/>
    <m/>
    <m/>
    <s v="DEER:Res:HVAC_Eff_AC"/>
    <s v="Annual"/>
    <n v="20"/>
    <m/>
  </r>
  <r>
    <x v="1"/>
    <x v="1"/>
    <s v="D20v0"/>
    <n v="44154.447201608797"/>
    <x v="4"/>
    <x v="0"/>
    <x v="0"/>
    <x v="10"/>
    <x v="2"/>
    <x v="1"/>
    <n v="3.5"/>
    <n v="1220"/>
    <s v="None"/>
    <n v="76.2"/>
    <n v="9.4E-2"/>
    <n v="0"/>
    <m/>
    <m/>
    <m/>
    <m/>
    <m/>
    <m/>
    <m/>
    <m/>
    <m/>
    <s v="DEER:Res:HVAC_Eff_AC"/>
    <s v="Annual"/>
    <n v="20"/>
    <m/>
  </r>
  <r>
    <x v="1"/>
    <x v="1"/>
    <s v="D20v0"/>
    <n v="44154.447201608797"/>
    <x v="4"/>
    <x v="0"/>
    <x v="0"/>
    <x v="10"/>
    <x v="3"/>
    <x v="2"/>
    <n v="54.984999999999999"/>
    <n v="1220"/>
    <s v="None"/>
    <n v="0.10184596"/>
    <n v="0"/>
    <n v="0.16231699999999999"/>
    <m/>
    <m/>
    <m/>
    <m/>
    <m/>
    <m/>
    <m/>
    <m/>
    <m/>
    <s v="DEER:Res:HVAC_Eff_AC"/>
    <s v="Annual"/>
    <n v="20"/>
    <m/>
  </r>
  <r>
    <x v="1"/>
    <x v="1"/>
    <s v="D20v0"/>
    <n v="44154.447201608797"/>
    <x v="4"/>
    <x v="0"/>
    <x v="0"/>
    <x v="10"/>
    <x v="0"/>
    <x v="1"/>
    <n v="3.5"/>
    <n v="1220"/>
    <s v="None"/>
    <n v="40.200000000000003"/>
    <n v="6.4299999999999996E-2"/>
    <n v="2.4900000000000002"/>
    <m/>
    <m/>
    <m/>
    <m/>
    <m/>
    <m/>
    <m/>
    <m/>
    <m/>
    <s v="DEER:Res:HVAC_Eff_AC"/>
    <s v="Annual"/>
    <n v="20"/>
    <m/>
  </r>
  <r>
    <x v="1"/>
    <x v="1"/>
    <s v="D20v0"/>
    <n v="44154.447201608797"/>
    <x v="4"/>
    <x v="0"/>
    <x v="0"/>
    <x v="11"/>
    <x v="1"/>
    <x v="1"/>
    <n v="3.5"/>
    <n v="1220"/>
    <s v="None"/>
    <n v="47.2"/>
    <n v="6.7199999999999996E-2"/>
    <n v="2.5499999999999998"/>
    <m/>
    <m/>
    <m/>
    <m/>
    <m/>
    <m/>
    <m/>
    <m/>
    <m/>
    <s v="DEER:Res:HVAC_Eff_AC"/>
    <s v="Annual"/>
    <n v="20"/>
    <m/>
  </r>
  <r>
    <x v="1"/>
    <x v="1"/>
    <s v="D20v0"/>
    <n v="44154.447201608797"/>
    <x v="4"/>
    <x v="0"/>
    <x v="0"/>
    <x v="11"/>
    <x v="2"/>
    <x v="1"/>
    <n v="3.5"/>
    <n v="1220"/>
    <s v="None"/>
    <n v="73.8"/>
    <n v="7.3899999999999993E-2"/>
    <n v="0"/>
    <m/>
    <m/>
    <m/>
    <m/>
    <m/>
    <m/>
    <m/>
    <m/>
    <m/>
    <s v="DEER:Res:HVAC_Eff_AC"/>
    <s v="Annual"/>
    <n v="20"/>
    <m/>
  </r>
  <r>
    <x v="1"/>
    <x v="1"/>
    <s v="D20v0"/>
    <n v="44154.447201608797"/>
    <x v="4"/>
    <x v="0"/>
    <x v="0"/>
    <x v="11"/>
    <x v="3"/>
    <x v="2"/>
    <n v="54.984999999999999"/>
    <n v="1220"/>
    <s v="None"/>
    <n v="9.0388280000000001E-2"/>
    <n v="0"/>
    <n v="0.14576702"/>
    <m/>
    <m/>
    <m/>
    <m/>
    <m/>
    <m/>
    <m/>
    <m/>
    <m/>
    <s v="DEER:Res:HVAC_Eff_AC"/>
    <s v="Annual"/>
    <n v="20"/>
    <m/>
  </r>
  <r>
    <x v="1"/>
    <x v="1"/>
    <s v="D20v0"/>
    <n v="44154.447201608797"/>
    <x v="4"/>
    <x v="0"/>
    <x v="0"/>
    <x v="11"/>
    <x v="0"/>
    <x v="1"/>
    <n v="3.5"/>
    <n v="1220"/>
    <s v="None"/>
    <n v="49.4"/>
    <n v="6.6500000000000004E-2"/>
    <n v="2.23"/>
    <m/>
    <m/>
    <m/>
    <m/>
    <m/>
    <m/>
    <m/>
    <m/>
    <m/>
    <s v="DEER:Res:HVAC_Eff_AC"/>
    <s v="Annual"/>
    <n v="20"/>
    <m/>
  </r>
  <r>
    <x v="1"/>
    <x v="1"/>
    <s v="D20v0"/>
    <n v="44154.447201608797"/>
    <x v="4"/>
    <x v="0"/>
    <x v="0"/>
    <x v="2"/>
    <x v="1"/>
    <x v="1"/>
    <n v="3.5"/>
    <n v="1220"/>
    <s v="None"/>
    <n v="64.5"/>
    <n v="9.8299999999999998E-2"/>
    <n v="5"/>
    <m/>
    <m/>
    <m/>
    <m/>
    <m/>
    <m/>
    <m/>
    <m/>
    <m/>
    <s v="DEER:Res:HVAC_Eff_AC"/>
    <s v="Annual"/>
    <n v="20"/>
    <m/>
  </r>
  <r>
    <x v="1"/>
    <x v="1"/>
    <s v="D20v0"/>
    <n v="44154.447201608797"/>
    <x v="4"/>
    <x v="0"/>
    <x v="0"/>
    <x v="2"/>
    <x v="2"/>
    <x v="1"/>
    <n v="3.5"/>
    <n v="1220"/>
    <s v="None"/>
    <n v="114"/>
    <n v="0.10199999999999999"/>
    <n v="0"/>
    <m/>
    <m/>
    <m/>
    <m/>
    <m/>
    <m/>
    <m/>
    <m/>
    <m/>
    <s v="DEER:Res:HVAC_Eff_AC"/>
    <s v="Annual"/>
    <n v="20"/>
    <m/>
  </r>
  <r>
    <x v="1"/>
    <x v="1"/>
    <s v="D20v0"/>
    <n v="44154.447201608797"/>
    <x v="4"/>
    <x v="0"/>
    <x v="0"/>
    <x v="2"/>
    <x v="3"/>
    <x v="2"/>
    <n v="54.984999999999999"/>
    <n v="1220"/>
    <s v="None"/>
    <n v="0.17823042"/>
    <n v="0"/>
    <n v="0.28453212999999999"/>
    <m/>
    <m/>
    <m/>
    <m/>
    <m/>
    <m/>
    <m/>
    <m/>
    <m/>
    <s v="DEER:Res:HVAC_Eff_AC"/>
    <s v="Annual"/>
    <n v="20"/>
    <m/>
  </r>
  <r>
    <x v="1"/>
    <x v="1"/>
    <s v="D20v0"/>
    <n v="44154.447201608797"/>
    <x v="4"/>
    <x v="0"/>
    <x v="0"/>
    <x v="2"/>
    <x v="0"/>
    <x v="1"/>
    <n v="3.5"/>
    <n v="1220"/>
    <s v="None"/>
    <n v="66.3"/>
    <n v="9.2299999999999993E-2"/>
    <n v="4.38"/>
    <m/>
    <m/>
    <m/>
    <m/>
    <m/>
    <m/>
    <m/>
    <m/>
    <m/>
    <s v="DEER:Res:HVAC_Eff_AC"/>
    <s v="Annual"/>
    <n v="20"/>
    <m/>
  </r>
  <r>
    <x v="1"/>
    <x v="1"/>
    <s v="D20v0"/>
    <n v="44154.447201608797"/>
    <x v="4"/>
    <x v="0"/>
    <x v="0"/>
    <x v="3"/>
    <x v="1"/>
    <x v="1"/>
    <n v="3.5"/>
    <n v="1210"/>
    <s v="None"/>
    <n v="39.4"/>
    <n v="7.0900000000000005E-2"/>
    <n v="5.0599999999999996"/>
    <m/>
    <m/>
    <m/>
    <m/>
    <m/>
    <m/>
    <m/>
    <m/>
    <m/>
    <s v="DEER:Res:HVAC_Eff_AC"/>
    <s v="Annual"/>
    <n v="20"/>
    <m/>
  </r>
  <r>
    <x v="1"/>
    <x v="1"/>
    <s v="D20v0"/>
    <n v="44154.447201608797"/>
    <x v="4"/>
    <x v="0"/>
    <x v="0"/>
    <x v="3"/>
    <x v="2"/>
    <x v="1"/>
    <n v="3.5"/>
    <n v="1210"/>
    <s v="None"/>
    <n v="86.2"/>
    <n v="7.7299999999999994E-2"/>
    <n v="0"/>
    <m/>
    <m/>
    <m/>
    <m/>
    <m/>
    <m/>
    <m/>
    <m/>
    <m/>
    <s v="DEER:Res:HVAC_Eff_AC"/>
    <s v="Annual"/>
    <n v="20"/>
    <m/>
  </r>
  <r>
    <x v="1"/>
    <x v="1"/>
    <s v="D20v0"/>
    <n v="44154.447201608797"/>
    <x v="4"/>
    <x v="0"/>
    <x v="0"/>
    <x v="3"/>
    <x v="3"/>
    <x v="2"/>
    <n v="54.984999999999999"/>
    <n v="1210"/>
    <s v="None"/>
    <n v="0.18014003000000001"/>
    <n v="0"/>
    <n v="0.28898790000000002"/>
    <m/>
    <m/>
    <m/>
    <m/>
    <m/>
    <m/>
    <m/>
    <m/>
    <m/>
    <s v="DEER:Res:HVAC_Eff_AC"/>
    <s v="Annual"/>
    <n v="20"/>
    <m/>
  </r>
  <r>
    <x v="1"/>
    <x v="1"/>
    <s v="D20v0"/>
    <n v="44154.447201608797"/>
    <x v="4"/>
    <x v="0"/>
    <x v="0"/>
    <x v="3"/>
    <x v="0"/>
    <x v="1"/>
    <n v="3.5"/>
    <n v="1210"/>
    <s v="None"/>
    <n v="44"/>
    <n v="6.9699999999999998E-2"/>
    <n v="4.43"/>
    <m/>
    <m/>
    <m/>
    <m/>
    <m/>
    <m/>
    <m/>
    <m/>
    <m/>
    <s v="DEER:Res:HVAC_Eff_AC"/>
    <s v="Annual"/>
    <n v="20"/>
    <m/>
  </r>
  <r>
    <x v="1"/>
    <x v="1"/>
    <s v="D20v0"/>
    <n v="44154.447201608797"/>
    <x v="4"/>
    <x v="0"/>
    <x v="0"/>
    <x v="4"/>
    <x v="1"/>
    <x v="1"/>
    <n v="3.5"/>
    <n v="1210"/>
    <s v="None"/>
    <n v="68.2"/>
    <n v="7.0599999999999996E-2"/>
    <n v="3.97"/>
    <m/>
    <m/>
    <m/>
    <m/>
    <m/>
    <m/>
    <m/>
    <m/>
    <m/>
    <s v="DEER:Res:HVAC_Eff_AC"/>
    <s v="Annual"/>
    <n v="20"/>
    <m/>
  </r>
  <r>
    <x v="1"/>
    <x v="1"/>
    <s v="D20v0"/>
    <n v="44154.447201608797"/>
    <x v="4"/>
    <x v="0"/>
    <x v="0"/>
    <x v="4"/>
    <x v="2"/>
    <x v="1"/>
    <n v="3.5"/>
    <n v="1210"/>
    <s v="None"/>
    <n v="109"/>
    <n v="7.7399999999999997E-2"/>
    <n v="0"/>
    <m/>
    <m/>
    <m/>
    <m/>
    <m/>
    <m/>
    <m/>
    <m/>
    <m/>
    <s v="DEER:Res:HVAC_Eff_AC"/>
    <s v="Annual"/>
    <n v="20"/>
    <m/>
  </r>
  <r>
    <x v="1"/>
    <x v="1"/>
    <s v="D20v0"/>
    <n v="44154.447201608797"/>
    <x v="4"/>
    <x v="0"/>
    <x v="0"/>
    <x v="4"/>
    <x v="3"/>
    <x v="2"/>
    <n v="54.984999999999999"/>
    <n v="1210"/>
    <s v="None"/>
    <n v="0.14194780000000001"/>
    <n v="0"/>
    <n v="0.22851685999999999"/>
    <m/>
    <m/>
    <m/>
    <m/>
    <m/>
    <m/>
    <m/>
    <m/>
    <m/>
    <s v="DEER:Res:HVAC_Eff_AC"/>
    <s v="Annual"/>
    <n v="20"/>
    <m/>
  </r>
  <r>
    <x v="1"/>
    <x v="1"/>
    <s v="D20v0"/>
    <n v="44154.447201608797"/>
    <x v="4"/>
    <x v="0"/>
    <x v="0"/>
    <x v="4"/>
    <x v="0"/>
    <x v="1"/>
    <n v="3.5"/>
    <n v="1210"/>
    <s v="None"/>
    <n v="69.2"/>
    <n v="6.7400000000000002E-2"/>
    <n v="3.48"/>
    <m/>
    <m/>
    <m/>
    <m/>
    <m/>
    <m/>
    <m/>
    <m/>
    <m/>
    <s v="DEER:Res:HVAC_Eff_AC"/>
    <s v="Annual"/>
    <n v="20"/>
    <m/>
  </r>
  <r>
    <x v="1"/>
    <x v="1"/>
    <s v="D20v0"/>
    <n v="44154.447201608797"/>
    <x v="4"/>
    <x v="0"/>
    <x v="0"/>
    <x v="12"/>
    <x v="1"/>
    <x v="1"/>
    <n v="3.5"/>
    <n v="1230"/>
    <s v="None"/>
    <n v="82"/>
    <n v="8.0799999999999997E-2"/>
    <n v="6.17"/>
    <m/>
    <m/>
    <m/>
    <m/>
    <m/>
    <m/>
    <m/>
    <m/>
    <m/>
    <s v="DEER:Res:HVAC_Eff_AC"/>
    <s v="Annual"/>
    <n v="20"/>
    <m/>
  </r>
  <r>
    <x v="1"/>
    <x v="1"/>
    <s v="D20v0"/>
    <n v="44154.447201608797"/>
    <x v="4"/>
    <x v="0"/>
    <x v="0"/>
    <x v="12"/>
    <x v="2"/>
    <x v="1"/>
    <n v="3.5"/>
    <n v="1230"/>
    <s v="None"/>
    <n v="152"/>
    <n v="8.6800000000000002E-2"/>
    <n v="0"/>
    <m/>
    <m/>
    <m/>
    <m/>
    <m/>
    <m/>
    <m/>
    <m/>
    <m/>
    <s v="DEER:Res:HVAC_Eff_AC"/>
    <s v="Annual"/>
    <n v="20"/>
    <m/>
  </r>
  <r>
    <x v="1"/>
    <x v="1"/>
    <s v="D20v0"/>
    <n v="44154.447201608797"/>
    <x v="4"/>
    <x v="0"/>
    <x v="0"/>
    <x v="12"/>
    <x v="3"/>
    <x v="2"/>
    <n v="54.984999999999999"/>
    <n v="1230"/>
    <s v="None"/>
    <n v="0.21578612999999999"/>
    <n v="0"/>
    <n v="0.34309357000000001"/>
    <m/>
    <m/>
    <m/>
    <m/>
    <m/>
    <m/>
    <m/>
    <m/>
    <m/>
    <s v="DEER:Res:HVAC_Eff_AC"/>
    <s v="Annual"/>
    <n v="20"/>
    <m/>
  </r>
  <r>
    <x v="1"/>
    <x v="1"/>
    <s v="D20v0"/>
    <n v="44154.447201608797"/>
    <x v="4"/>
    <x v="0"/>
    <x v="0"/>
    <x v="12"/>
    <x v="0"/>
    <x v="1"/>
    <n v="3.5"/>
    <n v="1230"/>
    <s v="None"/>
    <n v="68.400000000000006"/>
    <n v="6.0699999999999997E-2"/>
    <n v="5.39"/>
    <m/>
    <m/>
    <m/>
    <m/>
    <m/>
    <m/>
    <m/>
    <m/>
    <m/>
    <s v="DEER:Res:HVAC_Eff_AC"/>
    <s v="Annual"/>
    <n v="20"/>
    <m/>
  </r>
  <r>
    <x v="1"/>
    <x v="1"/>
    <s v="D20v0"/>
    <n v="44154.447201608797"/>
    <x v="4"/>
    <x v="0"/>
    <x v="0"/>
    <x v="13"/>
    <x v="1"/>
    <x v="1"/>
    <n v="3.5"/>
    <n v="1230"/>
    <s v="None"/>
    <n v="108"/>
    <n v="7.8899999999999998E-2"/>
    <n v="1.95"/>
    <m/>
    <m/>
    <m/>
    <m/>
    <m/>
    <m/>
    <m/>
    <m/>
    <m/>
    <s v="DEER:Res:HVAC_Eff_AC"/>
    <s v="Annual"/>
    <n v="20"/>
    <m/>
  </r>
  <r>
    <x v="1"/>
    <x v="1"/>
    <s v="D20v0"/>
    <n v="44154.447201608797"/>
    <x v="4"/>
    <x v="0"/>
    <x v="0"/>
    <x v="13"/>
    <x v="2"/>
    <x v="1"/>
    <n v="3.5"/>
    <n v="1230"/>
    <s v="None"/>
    <n v="126"/>
    <n v="8.2100000000000006E-2"/>
    <n v="0"/>
    <m/>
    <m/>
    <m/>
    <m/>
    <m/>
    <m/>
    <m/>
    <m/>
    <m/>
    <s v="DEER:Res:HVAC_Eff_AC"/>
    <s v="Annual"/>
    <n v="20"/>
    <m/>
  </r>
  <r>
    <x v="1"/>
    <x v="1"/>
    <s v="D20v0"/>
    <n v="44154.447201608797"/>
    <x v="4"/>
    <x v="0"/>
    <x v="0"/>
    <x v="13"/>
    <x v="3"/>
    <x v="2"/>
    <n v="54.984999999999999"/>
    <n v="1230"/>
    <s v="None"/>
    <n v="7.0019096000000003E-2"/>
    <n v="0"/>
    <n v="0.110120945"/>
    <m/>
    <m/>
    <m/>
    <m/>
    <m/>
    <m/>
    <m/>
    <m/>
    <m/>
    <s v="DEER:Res:HVAC_Eff_AC"/>
    <s v="Annual"/>
    <n v="20"/>
    <m/>
  </r>
  <r>
    <x v="1"/>
    <x v="1"/>
    <s v="D20v0"/>
    <n v="44154.447201608797"/>
    <x v="4"/>
    <x v="0"/>
    <x v="0"/>
    <x v="13"/>
    <x v="0"/>
    <x v="1"/>
    <n v="3.5"/>
    <n v="1230"/>
    <s v="None"/>
    <n v="110"/>
    <n v="7.9299999999999995E-2"/>
    <n v="1.71"/>
    <m/>
    <m/>
    <m/>
    <m/>
    <m/>
    <m/>
    <m/>
    <m/>
    <m/>
    <s v="DEER:Res:HVAC_Eff_AC"/>
    <s v="Annual"/>
    <n v="20"/>
    <m/>
  </r>
  <r>
    <x v="1"/>
    <x v="1"/>
    <s v="D20v0"/>
    <n v="44154.447201608797"/>
    <x v="4"/>
    <x v="0"/>
    <x v="0"/>
    <x v="5"/>
    <x v="1"/>
    <x v="1"/>
    <n v="3.5"/>
    <n v="1240"/>
    <s v="None"/>
    <n v="30.4"/>
    <n v="3.6299999999999999E-2"/>
    <n v="12.6"/>
    <m/>
    <m/>
    <m/>
    <m/>
    <m/>
    <m/>
    <m/>
    <m/>
    <m/>
    <s v="DEER:Res:HVAC_Eff_AC"/>
    <s v="Annual"/>
    <n v="20"/>
    <m/>
  </r>
  <r>
    <x v="1"/>
    <x v="1"/>
    <s v="D20v0"/>
    <n v="44154.447201608797"/>
    <x v="4"/>
    <x v="0"/>
    <x v="0"/>
    <x v="5"/>
    <x v="2"/>
    <x v="1"/>
    <n v="3.5"/>
    <n v="1240"/>
    <s v="None"/>
    <n v="183"/>
    <n v="4.0599999999999997E-2"/>
    <n v="0"/>
    <m/>
    <m/>
    <m/>
    <m/>
    <m/>
    <m/>
    <m/>
    <m/>
    <m/>
    <s v="DEER:Res:HVAC_Eff_AC"/>
    <s v="Annual"/>
    <n v="20"/>
    <m/>
  </r>
  <r>
    <x v="1"/>
    <x v="1"/>
    <s v="D20v0"/>
    <n v="44154.447201608797"/>
    <x v="4"/>
    <x v="0"/>
    <x v="0"/>
    <x v="5"/>
    <x v="3"/>
    <x v="2"/>
    <n v="54.984999999999999"/>
    <n v="1240"/>
    <s v="None"/>
    <n v="0.43857414"/>
    <n v="0"/>
    <n v="0.69382553999999996"/>
    <m/>
    <m/>
    <m/>
    <m/>
    <m/>
    <m/>
    <m/>
    <m/>
    <m/>
    <s v="DEER:Res:HVAC_Eff_AC"/>
    <s v="Annual"/>
    <n v="20"/>
    <m/>
  </r>
  <r>
    <x v="1"/>
    <x v="1"/>
    <s v="D20v0"/>
    <n v="44154.447201608797"/>
    <x v="4"/>
    <x v="0"/>
    <x v="0"/>
    <x v="5"/>
    <x v="0"/>
    <x v="1"/>
    <n v="3.5"/>
    <n v="1240"/>
    <s v="None"/>
    <n v="49.5"/>
    <n v="3.6799999999999999E-2"/>
    <n v="11"/>
    <m/>
    <m/>
    <m/>
    <m/>
    <m/>
    <m/>
    <m/>
    <m/>
    <m/>
    <s v="DEER:Res:HVAC_Eff_AC"/>
    <s v="Annual"/>
    <n v="20"/>
    <m/>
  </r>
  <r>
    <x v="1"/>
    <x v="1"/>
    <s v="D20v0"/>
    <n v="44154.447201608797"/>
    <x v="4"/>
    <x v="1"/>
    <x v="1"/>
    <x v="16"/>
    <x v="1"/>
    <x v="1"/>
    <n v="1"/>
    <n v="999"/>
    <s v="None"/>
    <n v="1.24"/>
    <n v="0"/>
    <n v="1.01"/>
    <m/>
    <m/>
    <m/>
    <m/>
    <m/>
    <m/>
    <m/>
    <m/>
    <m/>
    <s v="DEER:Res:HVAC_Eff_AC"/>
    <s v="Annual"/>
    <n v="20"/>
    <m/>
  </r>
  <r>
    <x v="1"/>
    <x v="1"/>
    <s v="D20v0"/>
    <n v="44154.447201608797"/>
    <x v="4"/>
    <x v="1"/>
    <x v="1"/>
    <x v="16"/>
    <x v="2"/>
    <x v="1"/>
    <n v="1"/>
    <n v="999"/>
    <s v="None"/>
    <n v="11.3"/>
    <n v="0"/>
    <n v="0"/>
    <m/>
    <m/>
    <m/>
    <m/>
    <m/>
    <m/>
    <m/>
    <m/>
    <m/>
    <s v="DEER:Res:HVAC_Eff_AC"/>
    <s v="Annual"/>
    <n v="20"/>
    <m/>
  </r>
  <r>
    <x v="1"/>
    <x v="1"/>
    <s v="D20v0"/>
    <n v="44154.447201608797"/>
    <x v="4"/>
    <x v="1"/>
    <x v="1"/>
    <x v="16"/>
    <x v="3"/>
    <x v="2"/>
    <n v="18.68"/>
    <n v="999"/>
    <s v="None"/>
    <n v="4.9892932000000001E-2"/>
    <n v="0"/>
    <n v="4.7269810000000002E-2"/>
    <m/>
    <m/>
    <m/>
    <m/>
    <m/>
    <m/>
    <m/>
    <m/>
    <m/>
    <s v="DEER:Res:HVAC_Eff_AC"/>
    <s v="Annual"/>
    <n v="20"/>
    <m/>
  </r>
  <r>
    <x v="1"/>
    <x v="1"/>
    <s v="D20v0"/>
    <n v="44154.447201608797"/>
    <x v="4"/>
    <x v="1"/>
    <x v="1"/>
    <x v="16"/>
    <x v="0"/>
    <x v="1"/>
    <n v="1"/>
    <n v="999"/>
    <s v="None"/>
    <n v="0.98599999999999999"/>
    <n v="0"/>
    <n v="0.88300000000000001"/>
    <m/>
    <m/>
    <m/>
    <m/>
    <m/>
    <m/>
    <m/>
    <m/>
    <m/>
    <s v="DEER:Res:HVAC_Eff_AC"/>
    <s v="Annual"/>
    <n v="20"/>
    <m/>
  </r>
  <r>
    <x v="1"/>
    <x v="1"/>
    <s v="D20v0"/>
    <n v="44154.447201608797"/>
    <x v="4"/>
    <x v="1"/>
    <x v="1"/>
    <x v="14"/>
    <x v="1"/>
    <x v="1"/>
    <n v="1"/>
    <n v="1070"/>
    <s v="None"/>
    <n v="2.7"/>
    <n v="5.4000000000000003E-3"/>
    <n v="0.64600000000000002"/>
    <m/>
    <m/>
    <m/>
    <m/>
    <m/>
    <m/>
    <m/>
    <m/>
    <m/>
    <s v="DEER:Res:HVAC_Eff_AC"/>
    <s v="Annual"/>
    <n v="20"/>
    <m/>
  </r>
  <r>
    <x v="1"/>
    <x v="1"/>
    <s v="D20v0"/>
    <n v="44154.447201608797"/>
    <x v="4"/>
    <x v="1"/>
    <x v="1"/>
    <x v="14"/>
    <x v="2"/>
    <x v="1"/>
    <n v="1"/>
    <n v="1070"/>
    <s v="None"/>
    <n v="9.4"/>
    <n v="6.4000000000000003E-3"/>
    <n v="0"/>
    <m/>
    <m/>
    <m/>
    <m/>
    <m/>
    <m/>
    <m/>
    <m/>
    <m/>
    <s v="DEER:Res:HVAC_Eff_AC"/>
    <s v="Annual"/>
    <n v="20"/>
    <m/>
  </r>
  <r>
    <x v="1"/>
    <x v="1"/>
    <s v="D20v0"/>
    <n v="44154.447201608797"/>
    <x v="4"/>
    <x v="1"/>
    <x v="1"/>
    <x v="14"/>
    <x v="3"/>
    <x v="2"/>
    <n v="18.68"/>
    <n v="1070"/>
    <s v="None"/>
    <n v="3.2548177999999997E-2"/>
    <n v="0"/>
    <n v="3.1584580000000001E-2"/>
    <m/>
    <m/>
    <m/>
    <m/>
    <m/>
    <m/>
    <m/>
    <m/>
    <m/>
    <s v="DEER:Res:HVAC_Eff_AC"/>
    <s v="Annual"/>
    <n v="20"/>
    <m/>
  </r>
  <r>
    <x v="1"/>
    <x v="1"/>
    <s v="D20v0"/>
    <n v="44154.447201608797"/>
    <x v="4"/>
    <x v="1"/>
    <x v="1"/>
    <x v="14"/>
    <x v="0"/>
    <x v="1"/>
    <n v="1"/>
    <n v="1070"/>
    <s v="None"/>
    <n v="1.82"/>
    <n v="2.2899999999999999E-3"/>
    <n v="0.57899999999999996"/>
    <m/>
    <m/>
    <m/>
    <m/>
    <m/>
    <m/>
    <m/>
    <m/>
    <m/>
    <s v="DEER:Res:HVAC_Eff_AC"/>
    <s v="Annual"/>
    <n v="20"/>
    <m/>
  </r>
  <r>
    <x v="1"/>
    <x v="1"/>
    <s v="D20v0"/>
    <n v="44154.447201608797"/>
    <x v="4"/>
    <x v="1"/>
    <x v="1"/>
    <x v="7"/>
    <x v="1"/>
    <x v="1"/>
    <n v="1"/>
    <n v="999"/>
    <s v="None"/>
    <n v="1.08"/>
    <n v="1.75E-3"/>
    <n v="0.78100000000000003"/>
    <m/>
    <m/>
    <m/>
    <m/>
    <m/>
    <m/>
    <m/>
    <m/>
    <m/>
    <s v="DEER:Res:HVAC_Eff_AC"/>
    <s v="Annual"/>
    <n v="20"/>
    <m/>
  </r>
  <r>
    <x v="1"/>
    <x v="1"/>
    <s v="D20v0"/>
    <n v="44154.447201608797"/>
    <x v="4"/>
    <x v="1"/>
    <x v="1"/>
    <x v="7"/>
    <x v="2"/>
    <x v="1"/>
    <n v="1"/>
    <n v="999"/>
    <s v="None"/>
    <n v="7.76"/>
    <n v="2E-3"/>
    <n v="0"/>
    <m/>
    <m/>
    <m/>
    <m/>
    <m/>
    <m/>
    <m/>
    <m/>
    <m/>
    <s v="DEER:Res:HVAC_Eff_AC"/>
    <s v="Annual"/>
    <n v="20"/>
    <m/>
  </r>
  <r>
    <x v="1"/>
    <x v="1"/>
    <s v="D20v0"/>
    <n v="44154.447201608797"/>
    <x v="4"/>
    <x v="1"/>
    <x v="1"/>
    <x v="7"/>
    <x v="3"/>
    <x v="2"/>
    <n v="18.68"/>
    <n v="999"/>
    <s v="None"/>
    <n v="3.8169163999999998E-2"/>
    <n v="0"/>
    <n v="4.0149893999999998E-2"/>
    <m/>
    <m/>
    <m/>
    <m/>
    <m/>
    <m/>
    <m/>
    <m/>
    <m/>
    <s v="DEER:Res:HVAC_Eff_AC"/>
    <s v="Annual"/>
    <n v="20"/>
    <m/>
  </r>
  <r>
    <x v="1"/>
    <x v="1"/>
    <s v="D20v0"/>
    <n v="44154.447201608797"/>
    <x v="4"/>
    <x v="1"/>
    <x v="1"/>
    <x v="7"/>
    <x v="0"/>
    <x v="1"/>
    <n v="1"/>
    <n v="999"/>
    <s v="None"/>
    <n v="0.82"/>
    <n v="1.6000000000000001E-4"/>
    <n v="0.74399999999999999"/>
    <m/>
    <m/>
    <m/>
    <m/>
    <m/>
    <m/>
    <m/>
    <m/>
    <m/>
    <s v="DEER:Res:HVAC_Eff_AC"/>
    <s v="Annual"/>
    <n v="20"/>
    <m/>
  </r>
  <r>
    <x v="1"/>
    <x v="1"/>
    <s v="D20v0"/>
    <n v="44154.447201608797"/>
    <x v="4"/>
    <x v="1"/>
    <x v="1"/>
    <x v="0"/>
    <x v="1"/>
    <x v="1"/>
    <n v="1"/>
    <n v="999"/>
    <s v="None"/>
    <n v="3.65"/>
    <n v="6.0800000000000003E-3"/>
    <n v="0.41699999999999998"/>
    <m/>
    <m/>
    <m/>
    <m/>
    <m/>
    <m/>
    <m/>
    <m/>
    <m/>
    <s v="DEER:Res:HVAC_Eff_AC"/>
    <s v="Annual"/>
    <n v="20"/>
    <m/>
  </r>
  <r>
    <x v="1"/>
    <x v="1"/>
    <s v="D20v0"/>
    <n v="44154.447201608797"/>
    <x v="4"/>
    <x v="1"/>
    <x v="1"/>
    <x v="0"/>
    <x v="2"/>
    <x v="1"/>
    <n v="1"/>
    <n v="999"/>
    <s v="None"/>
    <n v="8.68"/>
    <n v="6.4000000000000003E-3"/>
    <n v="0"/>
    <m/>
    <m/>
    <m/>
    <m/>
    <m/>
    <m/>
    <m/>
    <m/>
    <m/>
    <s v="DEER:Res:HVAC_Eff_AC"/>
    <s v="Annual"/>
    <n v="20"/>
    <m/>
  </r>
  <r>
    <x v="1"/>
    <x v="1"/>
    <s v="D20v0"/>
    <n v="44154.447201608797"/>
    <x v="4"/>
    <x v="1"/>
    <x v="1"/>
    <x v="0"/>
    <x v="3"/>
    <x v="2"/>
    <n v="18.68"/>
    <n v="999"/>
    <s v="None"/>
    <n v="2.0877943999999999E-2"/>
    <n v="0"/>
    <n v="2.1252677000000001E-2"/>
    <m/>
    <m/>
    <m/>
    <m/>
    <m/>
    <m/>
    <m/>
    <m/>
    <m/>
    <s v="DEER:Res:HVAC_Eff_AC"/>
    <s v="Annual"/>
    <n v="20"/>
    <m/>
  </r>
  <r>
    <x v="1"/>
    <x v="1"/>
    <s v="D20v0"/>
    <n v="44154.447201608797"/>
    <x v="4"/>
    <x v="1"/>
    <x v="1"/>
    <x v="0"/>
    <x v="0"/>
    <x v="1"/>
    <n v="1"/>
    <n v="999"/>
    <s v="None"/>
    <n v="2.11"/>
    <n v="2.7000000000000001E-3"/>
    <n v="0.38200000000000001"/>
    <m/>
    <m/>
    <m/>
    <m/>
    <m/>
    <m/>
    <m/>
    <m/>
    <m/>
    <s v="DEER:Res:HVAC_Eff_AC"/>
    <s v="Annual"/>
    <n v="20"/>
    <m/>
  </r>
  <r>
    <x v="1"/>
    <x v="1"/>
    <s v="D20v0"/>
    <n v="44154.447201608797"/>
    <x v="4"/>
    <x v="1"/>
    <x v="1"/>
    <x v="1"/>
    <x v="1"/>
    <x v="1"/>
    <n v="1.04"/>
    <n v="999"/>
    <s v="None"/>
    <n v="0.85699999999999998"/>
    <n v="1.1999999999999999E-3"/>
    <n v="0.58499999999999996"/>
    <m/>
    <m/>
    <m/>
    <m/>
    <m/>
    <m/>
    <m/>
    <m/>
    <m/>
    <s v="DEER:Res:HVAC_Eff_AC"/>
    <s v="Annual"/>
    <n v="20"/>
    <m/>
  </r>
  <r>
    <x v="1"/>
    <x v="1"/>
    <s v="D20v0"/>
    <n v="44154.447201608797"/>
    <x v="4"/>
    <x v="1"/>
    <x v="1"/>
    <x v="1"/>
    <x v="2"/>
    <x v="1"/>
    <n v="1.04"/>
    <n v="999"/>
    <s v="None"/>
    <n v="6.86"/>
    <n v="9.6000000000000002E-4"/>
    <n v="0"/>
    <m/>
    <m/>
    <m/>
    <m/>
    <m/>
    <m/>
    <m/>
    <m/>
    <m/>
    <s v="DEER:Res:HVAC_Eff_AC"/>
    <s v="Annual"/>
    <n v="20"/>
    <m/>
  </r>
  <r>
    <x v="1"/>
    <x v="1"/>
    <s v="D20v0"/>
    <n v="44154.447201608797"/>
    <x v="4"/>
    <x v="1"/>
    <x v="1"/>
    <x v="1"/>
    <x v="3"/>
    <x v="2"/>
    <n v="19.427198000000001"/>
    <n v="999"/>
    <s v="None"/>
    <n v="2.815846E-2"/>
    <n v="0"/>
    <n v="3.0032118999999999E-2"/>
    <m/>
    <m/>
    <m/>
    <m/>
    <m/>
    <m/>
    <m/>
    <m/>
    <m/>
    <s v="DEER:Res:HVAC_Eff_AC"/>
    <s v="Annual"/>
    <n v="20"/>
    <m/>
  </r>
  <r>
    <x v="1"/>
    <x v="1"/>
    <s v="D20v0"/>
    <n v="44154.447201608797"/>
    <x v="4"/>
    <x v="1"/>
    <x v="1"/>
    <x v="1"/>
    <x v="0"/>
    <x v="1"/>
    <n v="1.04"/>
    <n v="999"/>
    <s v="None"/>
    <n v="0.85799999999999998"/>
    <n v="3.6000000000000002E-4"/>
    <n v="0.54600000000000004"/>
    <m/>
    <m/>
    <m/>
    <m/>
    <m/>
    <m/>
    <m/>
    <m/>
    <m/>
    <s v="DEER:Res:HVAC_Eff_AC"/>
    <s v="Annual"/>
    <n v="20"/>
    <m/>
  </r>
  <r>
    <x v="1"/>
    <x v="1"/>
    <s v="D20v0"/>
    <n v="44154.447201608797"/>
    <x v="4"/>
    <x v="1"/>
    <x v="1"/>
    <x v="8"/>
    <x v="1"/>
    <x v="1"/>
    <n v="1.28"/>
    <n v="1210"/>
    <s v="None"/>
    <n v="2.37"/>
    <n v="4.9300000000000004E-3"/>
    <n v="0.39100000000000001"/>
    <m/>
    <m/>
    <m/>
    <m/>
    <m/>
    <m/>
    <m/>
    <m/>
    <m/>
    <s v="DEER:Res:HVAC_Eff_AC"/>
    <s v="Annual"/>
    <n v="20"/>
    <m/>
  </r>
  <r>
    <x v="1"/>
    <x v="1"/>
    <s v="D20v0"/>
    <n v="44154.447201608797"/>
    <x v="4"/>
    <x v="1"/>
    <x v="1"/>
    <x v="8"/>
    <x v="2"/>
    <x v="1"/>
    <n v="1.28"/>
    <n v="1210"/>
    <s v="None"/>
    <n v="5.92"/>
    <n v="5.5100000000000001E-3"/>
    <n v="0"/>
    <m/>
    <m/>
    <m/>
    <m/>
    <m/>
    <m/>
    <m/>
    <m/>
    <m/>
    <s v="DEER:Res:HVAC_Eff_AC"/>
    <s v="Annual"/>
    <n v="20"/>
    <m/>
  </r>
  <r>
    <x v="1"/>
    <x v="1"/>
    <s v="D20v0"/>
    <n v="44154.447201608797"/>
    <x v="4"/>
    <x v="1"/>
    <x v="1"/>
    <x v="8"/>
    <x v="3"/>
    <x v="2"/>
    <n v="23.910399999999999"/>
    <n v="1210"/>
    <s v="None"/>
    <n v="1.7398286999999998E-2"/>
    <n v="0"/>
    <n v="2.0074946999999999E-2"/>
    <m/>
    <m/>
    <m/>
    <m/>
    <m/>
    <m/>
    <m/>
    <m/>
    <m/>
    <s v="DEER:Res:HVAC_Eff_AC"/>
    <s v="Annual"/>
    <n v="20"/>
    <m/>
  </r>
  <r>
    <x v="1"/>
    <x v="1"/>
    <s v="D20v0"/>
    <n v="44154.447201608797"/>
    <x v="4"/>
    <x v="1"/>
    <x v="1"/>
    <x v="8"/>
    <x v="0"/>
    <x v="1"/>
    <n v="1.28"/>
    <n v="1210"/>
    <s v="None"/>
    <n v="1.5"/>
    <n v="2.3700000000000001E-3"/>
    <n v="0.35899999999999999"/>
    <m/>
    <m/>
    <m/>
    <m/>
    <m/>
    <m/>
    <m/>
    <m/>
    <m/>
    <s v="DEER:Res:HVAC_Eff_AC"/>
    <s v="Annual"/>
    <n v="20"/>
    <m/>
  </r>
  <r>
    <x v="1"/>
    <x v="1"/>
    <s v="D20v0"/>
    <n v="44154.447201608797"/>
    <x v="4"/>
    <x v="1"/>
    <x v="1"/>
    <x v="15"/>
    <x v="1"/>
    <x v="1"/>
    <n v="1.1100000000000001"/>
    <n v="1210"/>
    <s v="None"/>
    <n v="3.5"/>
    <n v="3.7599999999999999E-3"/>
    <n v="0.32900000000000001"/>
    <m/>
    <m/>
    <m/>
    <m/>
    <m/>
    <m/>
    <m/>
    <m/>
    <m/>
    <s v="DEER:Res:HVAC_Eff_AC"/>
    <s v="Annual"/>
    <n v="20"/>
    <m/>
  </r>
  <r>
    <x v="1"/>
    <x v="1"/>
    <s v="D20v0"/>
    <n v="44154.447201608797"/>
    <x v="4"/>
    <x v="1"/>
    <x v="1"/>
    <x v="15"/>
    <x v="2"/>
    <x v="1"/>
    <n v="1.1100000000000001"/>
    <n v="1210"/>
    <s v="None"/>
    <n v="5.92"/>
    <n v="3.98E-3"/>
    <n v="0"/>
    <m/>
    <m/>
    <m/>
    <m/>
    <m/>
    <m/>
    <m/>
    <m/>
    <m/>
    <s v="DEER:Res:HVAC_Eff_AC"/>
    <s v="Annual"/>
    <n v="20"/>
    <m/>
  </r>
  <r>
    <x v="1"/>
    <x v="1"/>
    <s v="D20v0"/>
    <n v="44154.447201608797"/>
    <x v="4"/>
    <x v="1"/>
    <x v="1"/>
    <x v="15"/>
    <x v="3"/>
    <x v="2"/>
    <n v="20.7348"/>
    <n v="1210"/>
    <s v="None"/>
    <n v="1.5578158999999999E-2"/>
    <n v="0"/>
    <n v="1.6970022000000001E-2"/>
    <m/>
    <m/>
    <m/>
    <m/>
    <m/>
    <m/>
    <m/>
    <m/>
    <m/>
    <s v="DEER:Res:HVAC_Eff_AC"/>
    <s v="Annual"/>
    <n v="20"/>
    <m/>
  </r>
  <r>
    <x v="1"/>
    <x v="1"/>
    <s v="D20v0"/>
    <n v="44154.447201608797"/>
    <x v="4"/>
    <x v="1"/>
    <x v="1"/>
    <x v="15"/>
    <x v="0"/>
    <x v="1"/>
    <n v="1.1100000000000001"/>
    <n v="1210"/>
    <s v="None"/>
    <n v="1.42"/>
    <n v="1.2199999999999999E-3"/>
    <n v="0.307"/>
    <m/>
    <m/>
    <m/>
    <m/>
    <m/>
    <m/>
    <m/>
    <m/>
    <m/>
    <s v="DEER:Res:HVAC_Eff_AC"/>
    <s v="Annual"/>
    <n v="20"/>
    <m/>
  </r>
  <r>
    <x v="1"/>
    <x v="1"/>
    <s v="D20v0"/>
    <n v="44154.447201608797"/>
    <x v="4"/>
    <x v="1"/>
    <x v="1"/>
    <x v="9"/>
    <x v="1"/>
    <x v="1"/>
    <n v="1.19"/>
    <n v="1210"/>
    <s v="None"/>
    <n v="4.43"/>
    <n v="4.4299999999999999E-3"/>
    <n v="0.33300000000000002"/>
    <m/>
    <m/>
    <m/>
    <m/>
    <m/>
    <m/>
    <m/>
    <m/>
    <m/>
    <s v="DEER:Res:HVAC_Eff_AC"/>
    <s v="Annual"/>
    <n v="20"/>
    <m/>
  </r>
  <r>
    <x v="1"/>
    <x v="1"/>
    <s v="D20v0"/>
    <n v="44154.447201608797"/>
    <x v="4"/>
    <x v="1"/>
    <x v="1"/>
    <x v="9"/>
    <x v="2"/>
    <x v="1"/>
    <n v="1.19"/>
    <n v="1210"/>
    <s v="None"/>
    <n v="7.16"/>
    <n v="4.47E-3"/>
    <n v="0"/>
    <m/>
    <m/>
    <m/>
    <m/>
    <m/>
    <m/>
    <m/>
    <m/>
    <m/>
    <s v="DEER:Res:HVAC_Eff_AC"/>
    <s v="Annual"/>
    <n v="20"/>
    <m/>
  </r>
  <r>
    <x v="1"/>
    <x v="1"/>
    <s v="D20v0"/>
    <n v="44154.447201608797"/>
    <x v="4"/>
    <x v="1"/>
    <x v="1"/>
    <x v="9"/>
    <x v="3"/>
    <x v="2"/>
    <n v="22.229199999999999"/>
    <n v="1210"/>
    <s v="None"/>
    <n v="1.5417558E-2"/>
    <n v="0"/>
    <n v="1.7184155E-2"/>
    <m/>
    <m/>
    <m/>
    <m/>
    <m/>
    <m/>
    <m/>
    <m/>
    <m/>
    <s v="DEER:Res:HVAC_Eff_AC"/>
    <s v="Annual"/>
    <n v="20"/>
    <m/>
  </r>
  <r>
    <x v="1"/>
    <x v="1"/>
    <s v="D20v0"/>
    <n v="44154.447201608797"/>
    <x v="4"/>
    <x v="1"/>
    <x v="1"/>
    <x v="9"/>
    <x v="0"/>
    <x v="1"/>
    <n v="1.19"/>
    <n v="1210"/>
    <s v="None"/>
    <n v="2.41"/>
    <n v="2.0999999999999999E-3"/>
    <n v="0.307"/>
    <m/>
    <m/>
    <m/>
    <m/>
    <m/>
    <m/>
    <m/>
    <m/>
    <m/>
    <s v="DEER:Res:HVAC_Eff_AC"/>
    <s v="Annual"/>
    <n v="20"/>
    <m/>
  </r>
  <r>
    <x v="1"/>
    <x v="1"/>
    <s v="D20v0"/>
    <n v="44154.447201608797"/>
    <x v="4"/>
    <x v="1"/>
    <x v="1"/>
    <x v="10"/>
    <x v="1"/>
    <x v="1"/>
    <n v="1"/>
    <n v="1130"/>
    <s v="None"/>
    <n v="5.35"/>
    <n v="6.96E-3"/>
    <n v="0.54100000000000004"/>
    <m/>
    <m/>
    <m/>
    <m/>
    <m/>
    <m/>
    <m/>
    <m/>
    <m/>
    <s v="DEER:Res:HVAC_Eff_AC"/>
    <s v="Annual"/>
    <n v="20"/>
    <m/>
  </r>
  <r>
    <x v="1"/>
    <x v="1"/>
    <s v="D20v0"/>
    <n v="44154.447201608797"/>
    <x v="4"/>
    <x v="1"/>
    <x v="1"/>
    <x v="10"/>
    <x v="2"/>
    <x v="1"/>
    <n v="1"/>
    <n v="1130"/>
    <s v="None"/>
    <n v="9.61"/>
    <n v="6.6499999999999997E-3"/>
    <n v="0"/>
    <m/>
    <m/>
    <m/>
    <m/>
    <m/>
    <m/>
    <m/>
    <m/>
    <m/>
    <s v="DEER:Res:HVAC_Eff_AC"/>
    <s v="Annual"/>
    <n v="20"/>
    <m/>
  </r>
  <r>
    <x v="1"/>
    <x v="1"/>
    <s v="D20v0"/>
    <n v="44154.447201608797"/>
    <x v="4"/>
    <x v="1"/>
    <x v="1"/>
    <x v="10"/>
    <x v="3"/>
    <x v="2"/>
    <n v="18.68"/>
    <n v="1130"/>
    <s v="None"/>
    <n v="2.6498929000000001E-2"/>
    <n v="0"/>
    <n v="2.7408994999999998E-2"/>
    <m/>
    <m/>
    <m/>
    <m/>
    <m/>
    <m/>
    <m/>
    <m/>
    <m/>
    <s v="DEER:Res:HVAC_Eff_AC"/>
    <s v="Annual"/>
    <n v="20"/>
    <m/>
  </r>
  <r>
    <x v="1"/>
    <x v="1"/>
    <s v="D20v0"/>
    <n v="44154.447201608797"/>
    <x v="4"/>
    <x v="1"/>
    <x v="1"/>
    <x v="10"/>
    <x v="0"/>
    <x v="1"/>
    <n v="1"/>
    <n v="1130"/>
    <s v="None"/>
    <n v="4.25"/>
    <n v="4.8199999999999996E-3"/>
    <n v="0.48499999999999999"/>
    <m/>
    <m/>
    <m/>
    <m/>
    <m/>
    <m/>
    <m/>
    <m/>
    <m/>
    <s v="DEER:Res:HVAC_Eff_AC"/>
    <s v="Annual"/>
    <n v="20"/>
    <m/>
  </r>
  <r>
    <x v="1"/>
    <x v="1"/>
    <s v="D20v0"/>
    <n v="44154.447201608797"/>
    <x v="4"/>
    <x v="1"/>
    <x v="1"/>
    <x v="11"/>
    <x v="1"/>
    <x v="1"/>
    <n v="1"/>
    <n v="1070"/>
    <s v="None"/>
    <n v="4.58"/>
    <n v="7.0000000000000001E-3"/>
    <n v="0.35399999999999998"/>
    <m/>
    <m/>
    <m/>
    <m/>
    <m/>
    <m/>
    <m/>
    <m/>
    <m/>
    <s v="DEER:Res:HVAC_Eff_AC"/>
    <s v="Annual"/>
    <n v="20"/>
    <m/>
  </r>
  <r>
    <x v="1"/>
    <x v="1"/>
    <s v="D20v0"/>
    <n v="44154.447201608797"/>
    <x v="4"/>
    <x v="1"/>
    <x v="1"/>
    <x v="11"/>
    <x v="2"/>
    <x v="1"/>
    <n v="1"/>
    <n v="1070"/>
    <s v="None"/>
    <n v="7.73"/>
    <n v="7.0800000000000004E-3"/>
    <n v="0"/>
    <m/>
    <m/>
    <m/>
    <m/>
    <m/>
    <m/>
    <m/>
    <m/>
    <m/>
    <s v="DEER:Res:HVAC_Eff_AC"/>
    <s v="Annual"/>
    <n v="20"/>
    <m/>
  </r>
  <r>
    <x v="1"/>
    <x v="1"/>
    <s v="D20v0"/>
    <n v="44154.447201608797"/>
    <x v="4"/>
    <x v="1"/>
    <x v="1"/>
    <x v="11"/>
    <x v="3"/>
    <x v="2"/>
    <n v="18.68"/>
    <n v="1070"/>
    <s v="None"/>
    <n v="1.7558888000000002E-2"/>
    <n v="0"/>
    <n v="1.8094220000000001E-2"/>
    <m/>
    <m/>
    <m/>
    <m/>
    <m/>
    <m/>
    <m/>
    <m/>
    <m/>
    <s v="DEER:Res:HVAC_Eff_AC"/>
    <s v="Annual"/>
    <n v="20"/>
    <m/>
  </r>
  <r>
    <x v="1"/>
    <x v="1"/>
    <s v="D20v0"/>
    <n v="44154.447201608797"/>
    <x v="4"/>
    <x v="1"/>
    <x v="1"/>
    <x v="11"/>
    <x v="0"/>
    <x v="1"/>
    <n v="1"/>
    <n v="1070"/>
    <s v="None"/>
    <n v="4.62"/>
    <n v="6.4700000000000001E-3"/>
    <n v="0.311"/>
    <m/>
    <m/>
    <m/>
    <m/>
    <m/>
    <m/>
    <m/>
    <m/>
    <m/>
    <s v="DEER:Res:HVAC_Eff_AC"/>
    <s v="Annual"/>
    <n v="20"/>
    <m/>
  </r>
  <r>
    <x v="1"/>
    <x v="1"/>
    <s v="D20v0"/>
    <n v="44154.447201608797"/>
    <x v="4"/>
    <x v="1"/>
    <x v="1"/>
    <x v="2"/>
    <x v="1"/>
    <x v="1"/>
    <n v="1"/>
    <n v="1070"/>
    <s v="None"/>
    <n v="11.2"/>
    <n v="1.03E-2"/>
    <n v="0.91"/>
    <m/>
    <m/>
    <m/>
    <m/>
    <m/>
    <m/>
    <m/>
    <m/>
    <m/>
    <s v="DEER:Res:HVAC_Eff_AC"/>
    <s v="Annual"/>
    <n v="20"/>
    <m/>
  </r>
  <r>
    <x v="1"/>
    <x v="1"/>
    <s v="D20v0"/>
    <n v="44154.447201608797"/>
    <x v="4"/>
    <x v="1"/>
    <x v="1"/>
    <x v="2"/>
    <x v="2"/>
    <x v="1"/>
    <n v="1"/>
    <n v="1070"/>
    <s v="None"/>
    <n v="20.5"/>
    <n v="1.03E-2"/>
    <n v="0"/>
    <m/>
    <m/>
    <m/>
    <m/>
    <m/>
    <m/>
    <m/>
    <m/>
    <m/>
    <s v="DEER:Res:HVAC_Eff_AC"/>
    <s v="Annual"/>
    <n v="20"/>
    <m/>
  </r>
  <r>
    <x v="1"/>
    <x v="1"/>
    <s v="D20v0"/>
    <n v="44154.447201608797"/>
    <x v="4"/>
    <x v="1"/>
    <x v="1"/>
    <x v="2"/>
    <x v="3"/>
    <x v="2"/>
    <n v="18.68"/>
    <n v="1070"/>
    <s v="None"/>
    <n v="4.4486079999999997E-2"/>
    <n v="0"/>
    <n v="4.6895076000000001E-2"/>
    <m/>
    <m/>
    <m/>
    <m/>
    <m/>
    <m/>
    <m/>
    <m/>
    <m/>
    <s v="DEER:Res:HVAC_Eff_AC"/>
    <s v="Annual"/>
    <n v="20"/>
    <m/>
  </r>
  <r>
    <x v="1"/>
    <x v="1"/>
    <s v="D20v0"/>
    <n v="44154.447201608797"/>
    <x v="4"/>
    <x v="1"/>
    <x v="1"/>
    <x v="2"/>
    <x v="0"/>
    <x v="1"/>
    <n v="1"/>
    <n v="1070"/>
    <s v="None"/>
    <n v="12"/>
    <n v="1.01E-2"/>
    <n v="0.79700000000000004"/>
    <m/>
    <m/>
    <m/>
    <m/>
    <m/>
    <m/>
    <m/>
    <m/>
    <m/>
    <s v="DEER:Res:HVAC_Eff_AC"/>
    <s v="Annual"/>
    <n v="20"/>
    <m/>
  </r>
  <r>
    <x v="1"/>
    <x v="1"/>
    <s v="D20v0"/>
    <n v="44154.447201608797"/>
    <x v="4"/>
    <x v="1"/>
    <x v="1"/>
    <x v="3"/>
    <x v="1"/>
    <x v="1"/>
    <n v="1"/>
    <n v="1070"/>
    <s v="None"/>
    <n v="6.35"/>
    <n v="7.0000000000000001E-3"/>
    <n v="0.65300000000000002"/>
    <m/>
    <m/>
    <m/>
    <m/>
    <m/>
    <m/>
    <m/>
    <m/>
    <m/>
    <s v="DEER:Res:HVAC_Eff_AC"/>
    <s v="Annual"/>
    <n v="20"/>
    <m/>
  </r>
  <r>
    <x v="1"/>
    <x v="1"/>
    <s v="D20v0"/>
    <n v="44154.447201608797"/>
    <x v="4"/>
    <x v="1"/>
    <x v="1"/>
    <x v="3"/>
    <x v="2"/>
    <x v="1"/>
    <n v="1"/>
    <n v="1070"/>
    <s v="None"/>
    <n v="13.1"/>
    <n v="7.1999999999999998E-3"/>
    <n v="0"/>
    <m/>
    <m/>
    <m/>
    <m/>
    <m/>
    <m/>
    <m/>
    <m/>
    <m/>
    <s v="DEER:Res:HVAC_Eff_AC"/>
    <s v="Annual"/>
    <n v="20"/>
    <m/>
  </r>
  <r>
    <x v="1"/>
    <x v="1"/>
    <s v="D20v0"/>
    <n v="44154.447201608797"/>
    <x v="4"/>
    <x v="1"/>
    <x v="1"/>
    <x v="3"/>
    <x v="3"/>
    <x v="2"/>
    <n v="18.68"/>
    <n v="1070"/>
    <s v="None"/>
    <n v="3.2334044999999999E-2"/>
    <n v="0"/>
    <n v="3.2976445E-2"/>
    <m/>
    <m/>
    <m/>
    <m/>
    <m/>
    <m/>
    <m/>
    <m/>
    <m/>
    <s v="DEER:Res:HVAC_Eff_AC"/>
    <s v="Annual"/>
    <n v="20"/>
    <m/>
  </r>
  <r>
    <x v="1"/>
    <x v="1"/>
    <s v="D20v0"/>
    <n v="44154.447201608797"/>
    <x v="4"/>
    <x v="1"/>
    <x v="1"/>
    <x v="3"/>
    <x v="0"/>
    <x v="1"/>
    <n v="1"/>
    <n v="1070"/>
    <s v="None"/>
    <n v="6.43"/>
    <n v="6.1999999999999998E-3"/>
    <n v="0.57599999999999996"/>
    <m/>
    <m/>
    <m/>
    <m/>
    <m/>
    <m/>
    <m/>
    <m/>
    <m/>
    <s v="DEER:Res:HVAC_Eff_AC"/>
    <s v="Annual"/>
    <n v="20"/>
    <m/>
  </r>
  <r>
    <x v="1"/>
    <x v="1"/>
    <s v="D20v0"/>
    <n v="44154.447201608797"/>
    <x v="4"/>
    <x v="1"/>
    <x v="1"/>
    <x v="4"/>
    <x v="1"/>
    <x v="1"/>
    <n v="1"/>
    <n v="1070"/>
    <s v="None"/>
    <n v="10.3"/>
    <n v="8.2100000000000003E-3"/>
    <n v="0.76400000000000001"/>
    <m/>
    <m/>
    <m/>
    <m/>
    <m/>
    <m/>
    <m/>
    <m/>
    <m/>
    <s v="DEER:Res:HVAC_Eff_AC"/>
    <s v="Annual"/>
    <n v="20"/>
    <m/>
  </r>
  <r>
    <x v="1"/>
    <x v="1"/>
    <s v="D20v0"/>
    <n v="44154.447201608797"/>
    <x v="4"/>
    <x v="1"/>
    <x v="1"/>
    <x v="4"/>
    <x v="2"/>
    <x v="1"/>
    <n v="1"/>
    <n v="1070"/>
    <s v="None"/>
    <n v="17.899999999999999"/>
    <n v="8.9599999999999992E-3"/>
    <n v="0"/>
    <m/>
    <m/>
    <m/>
    <m/>
    <m/>
    <m/>
    <m/>
    <m/>
    <m/>
    <s v="DEER:Res:HVAC_Eff_AC"/>
    <s v="Annual"/>
    <n v="20"/>
    <m/>
  </r>
  <r>
    <x v="1"/>
    <x v="1"/>
    <s v="D20v0"/>
    <n v="44154.447201608797"/>
    <x v="4"/>
    <x v="1"/>
    <x v="1"/>
    <x v="4"/>
    <x v="3"/>
    <x v="2"/>
    <n v="18.68"/>
    <n v="1070"/>
    <s v="None"/>
    <n v="3.7312633999999997E-2"/>
    <n v="0"/>
    <n v="3.8811564E-2"/>
    <m/>
    <m/>
    <m/>
    <m/>
    <m/>
    <m/>
    <m/>
    <m/>
    <m/>
    <s v="DEER:Res:HVAC_Eff_AC"/>
    <s v="Annual"/>
    <n v="20"/>
    <m/>
  </r>
  <r>
    <x v="1"/>
    <x v="1"/>
    <s v="D20v0"/>
    <n v="44154.447201608797"/>
    <x v="4"/>
    <x v="1"/>
    <x v="1"/>
    <x v="4"/>
    <x v="0"/>
    <x v="1"/>
    <n v="1"/>
    <n v="1070"/>
    <s v="None"/>
    <n v="10.9"/>
    <n v="8.0599999999999995E-3"/>
    <n v="0.67"/>
    <m/>
    <m/>
    <m/>
    <m/>
    <m/>
    <m/>
    <m/>
    <m/>
    <m/>
    <s v="DEER:Res:HVAC_Eff_AC"/>
    <s v="Annual"/>
    <n v="20"/>
    <m/>
  </r>
  <r>
    <x v="1"/>
    <x v="1"/>
    <s v="D20v1"/>
    <n v="44154.447201608797"/>
    <x v="4"/>
    <x v="1"/>
    <x v="1"/>
    <x v="12"/>
    <x v="1"/>
    <x v="1"/>
    <n v="1.07"/>
    <n v="1090"/>
    <s v="None"/>
    <n v="15.5"/>
    <n v="9.1199999999999996E-3"/>
    <n v="1.07"/>
    <m/>
    <m/>
    <m/>
    <m/>
    <m/>
    <m/>
    <m/>
    <m/>
    <m/>
    <s v="DEER:Res:HVAC_Eff_AC"/>
    <s v="Annual"/>
    <n v="1"/>
    <m/>
  </r>
  <r>
    <x v="1"/>
    <x v="1"/>
    <s v="D20v1"/>
    <n v="44154.447201608797"/>
    <x v="4"/>
    <x v="1"/>
    <x v="1"/>
    <x v="12"/>
    <x v="2"/>
    <x v="1"/>
    <n v="1.07"/>
    <n v="1090"/>
    <s v="None"/>
    <n v="29.5"/>
    <n v="1.03E-2"/>
    <n v="0"/>
    <m/>
    <m/>
    <m/>
    <m/>
    <m/>
    <m/>
    <m/>
    <m/>
    <m/>
    <s v="DEER:Res:HVAC_Eff_AC"/>
    <s v="Annual"/>
    <n v="1"/>
    <m/>
  </r>
  <r>
    <x v="1"/>
    <x v="1"/>
    <s v="D20v1"/>
    <n v="44154.447201608797"/>
    <x v="4"/>
    <x v="1"/>
    <x v="1"/>
    <x v="12"/>
    <x v="3"/>
    <x v="2"/>
    <n v="19.9876"/>
    <n v="1090"/>
    <s v="None"/>
    <n v="5.1231264999999998E-2"/>
    <n v="0"/>
    <n v="5.5139184000000001E-2"/>
    <m/>
    <m/>
    <m/>
    <m/>
    <m/>
    <m/>
    <m/>
    <m/>
    <m/>
    <s v="DEER:Res:HVAC_Eff_AC"/>
    <s v="Annual"/>
    <n v="1"/>
    <m/>
  </r>
  <r>
    <x v="1"/>
    <x v="1"/>
    <s v="D20v1"/>
    <n v="44154.447201608797"/>
    <x v="4"/>
    <x v="1"/>
    <x v="1"/>
    <x v="12"/>
    <x v="0"/>
    <x v="1"/>
    <n v="1.07"/>
    <n v="1090"/>
    <s v="None"/>
    <n v="17.260100000000001"/>
    <n v="9.2700000000000005E-3"/>
    <n v="0.93547999999999998"/>
    <m/>
    <m/>
    <m/>
    <m/>
    <m/>
    <m/>
    <m/>
    <m/>
    <m/>
    <s v="DEER:Res:HVAC_Eff_AC"/>
    <s v="Annual"/>
    <n v="1"/>
    <m/>
  </r>
  <r>
    <x v="1"/>
    <x v="1"/>
    <s v="D20v1"/>
    <n v="44154.447201608797"/>
    <x v="4"/>
    <x v="1"/>
    <x v="1"/>
    <x v="13"/>
    <x v="1"/>
    <x v="1"/>
    <n v="1.1599999999999999"/>
    <n v="1090"/>
    <s v="None"/>
    <n v="15.1"/>
    <n v="8.43E-3"/>
    <n v="0.32"/>
    <m/>
    <m/>
    <m/>
    <m/>
    <m/>
    <m/>
    <m/>
    <m/>
    <m/>
    <s v="DEER:Res:HVAC_Eff_AC"/>
    <s v="Annual"/>
    <n v="1"/>
    <m/>
  </r>
  <r>
    <x v="1"/>
    <x v="1"/>
    <s v="D20v1"/>
    <n v="44154.447201608797"/>
    <x v="4"/>
    <x v="1"/>
    <x v="1"/>
    <x v="13"/>
    <x v="2"/>
    <x v="1"/>
    <n v="1.1599999999999999"/>
    <n v="1090"/>
    <s v="None"/>
    <n v="18"/>
    <n v="8.2100000000000003E-3"/>
    <n v="0"/>
    <m/>
    <m/>
    <m/>
    <m/>
    <m/>
    <m/>
    <m/>
    <m/>
    <m/>
    <s v="DEER:Res:HVAC_Eff_AC"/>
    <s v="Annual"/>
    <n v="1"/>
    <m/>
  </r>
  <r>
    <x v="1"/>
    <x v="1"/>
    <s v="D20v1"/>
    <n v="44154.447201608797"/>
    <x v="4"/>
    <x v="1"/>
    <x v="1"/>
    <x v="13"/>
    <x v="3"/>
    <x v="2"/>
    <n v="21.668797999999999"/>
    <n v="1090"/>
    <s v="None"/>
    <n v="1.4989293000000001E-2"/>
    <n v="0"/>
    <n v="1.6434689999999998E-2"/>
    <m/>
    <m/>
    <m/>
    <m/>
    <m/>
    <m/>
    <m/>
    <m/>
    <m/>
    <s v="DEER:Res:HVAC_Eff_AC"/>
    <s v="Annual"/>
    <n v="1"/>
    <m/>
  </r>
  <r>
    <x v="1"/>
    <x v="1"/>
    <s v="D20v1"/>
    <n v="44154.447201608797"/>
    <x v="4"/>
    <x v="1"/>
    <x v="1"/>
    <x v="13"/>
    <x v="0"/>
    <x v="1"/>
    <n v="1.1599999999999999"/>
    <n v="1090"/>
    <s v="None"/>
    <n v="15.3123"/>
    <n v="8.3199999999999993E-3"/>
    <n v="0.28004000000000001"/>
    <m/>
    <m/>
    <m/>
    <m/>
    <m/>
    <m/>
    <m/>
    <m/>
    <m/>
    <s v="DEER:Res:HVAC_Eff_AC"/>
    <s v="Annual"/>
    <n v="1"/>
    <m/>
  </r>
  <r>
    <x v="1"/>
    <x v="1"/>
    <s v="D20v1"/>
    <n v="44154.447201608797"/>
    <x v="4"/>
    <x v="1"/>
    <x v="1"/>
    <x v="5"/>
    <x v="1"/>
    <x v="1"/>
    <n v="1"/>
    <n v="999"/>
    <s v="None"/>
    <n v="7.95"/>
    <n v="7.2500000000000004E-3"/>
    <n v="1.88"/>
    <m/>
    <m/>
    <m/>
    <m/>
    <m/>
    <m/>
    <m/>
    <m/>
    <m/>
    <s v="DEER:Res:HVAC_Eff_AC"/>
    <s v="Annual"/>
    <n v="1"/>
    <m/>
  </r>
  <r>
    <x v="1"/>
    <x v="1"/>
    <s v="D20v1"/>
    <n v="44154.447201608797"/>
    <x v="4"/>
    <x v="1"/>
    <x v="1"/>
    <x v="5"/>
    <x v="2"/>
    <x v="1"/>
    <n v="1"/>
    <n v="999"/>
    <s v="None"/>
    <n v="38.4"/>
    <n v="8.5000000000000006E-3"/>
    <n v="0"/>
    <m/>
    <m/>
    <m/>
    <m/>
    <m/>
    <m/>
    <m/>
    <m/>
    <m/>
    <s v="DEER:Res:HVAC_Eff_AC"/>
    <s v="Annual"/>
    <n v="1"/>
    <m/>
  </r>
  <r>
    <x v="1"/>
    <x v="1"/>
    <s v="D20v1"/>
    <n v="44154.447201608797"/>
    <x v="4"/>
    <x v="1"/>
    <x v="1"/>
    <x v="5"/>
    <x v="3"/>
    <x v="2"/>
    <n v="18.68"/>
    <n v="999"/>
    <s v="None"/>
    <n v="9.154176E-2"/>
    <n v="0"/>
    <n v="9.5824406000000001E-2"/>
    <m/>
    <m/>
    <m/>
    <m/>
    <m/>
    <m/>
    <m/>
    <m/>
    <m/>
    <s v="DEER:Res:HVAC_Eff_AC"/>
    <s v="Annual"/>
    <n v="1"/>
    <m/>
  </r>
  <r>
    <x v="1"/>
    <x v="1"/>
    <s v="D20v1"/>
    <n v="44154.447201608797"/>
    <x v="4"/>
    <x v="1"/>
    <x v="1"/>
    <x v="5"/>
    <x v="0"/>
    <x v="1"/>
    <n v="1"/>
    <n v="999"/>
    <s v="None"/>
    <n v="9.5010200000000005"/>
    <n v="5.7299999999999999E-3"/>
    <n v="1.67676"/>
    <m/>
    <m/>
    <m/>
    <m/>
    <m/>
    <m/>
    <m/>
    <m/>
    <m/>
    <s v="DEER:Res:HVAC_Eff_AC"/>
    <s v="Annual"/>
    <n v="1"/>
    <m/>
  </r>
  <r>
    <x v="1"/>
    <x v="1"/>
    <s v="D20v0"/>
    <n v="44154.447201608797"/>
    <x v="4"/>
    <x v="1"/>
    <x v="0"/>
    <x v="16"/>
    <x v="1"/>
    <x v="1"/>
    <n v="1.06"/>
    <n v="1050"/>
    <s v="None"/>
    <n v="1.69"/>
    <n v="0"/>
    <n v="1.58"/>
    <m/>
    <m/>
    <m/>
    <m/>
    <m/>
    <m/>
    <m/>
    <m/>
    <m/>
    <s v="DEER:Res:HVAC_Eff_AC"/>
    <s v="Annual"/>
    <n v="20"/>
    <m/>
  </r>
  <r>
    <x v="1"/>
    <x v="1"/>
    <s v="D20v0"/>
    <n v="44154.447201608797"/>
    <x v="4"/>
    <x v="1"/>
    <x v="0"/>
    <x v="16"/>
    <x v="2"/>
    <x v="1"/>
    <n v="1.06"/>
    <n v="1050"/>
    <s v="None"/>
    <n v="16.8"/>
    <n v="0"/>
    <n v="0"/>
    <m/>
    <m/>
    <m/>
    <m/>
    <m/>
    <m/>
    <m/>
    <m/>
    <m/>
    <s v="DEER:Res:HVAC_Eff_AC"/>
    <s v="Annual"/>
    <n v="20"/>
    <m/>
  </r>
  <r>
    <x v="1"/>
    <x v="1"/>
    <s v="D20v0"/>
    <n v="44154.447201608797"/>
    <x v="4"/>
    <x v="1"/>
    <x v="0"/>
    <x v="16"/>
    <x v="3"/>
    <x v="2"/>
    <n v="19.800798"/>
    <n v="1050"/>
    <s v="None"/>
    <n v="7.5481795000000004E-2"/>
    <n v="0"/>
    <n v="7.869379E-2"/>
    <m/>
    <m/>
    <m/>
    <m/>
    <m/>
    <m/>
    <m/>
    <m/>
    <m/>
    <s v="DEER:Res:HVAC_Eff_AC"/>
    <s v="Annual"/>
    <n v="20"/>
    <m/>
  </r>
  <r>
    <x v="1"/>
    <x v="1"/>
    <s v="D20v0"/>
    <n v="44154.447201608797"/>
    <x v="4"/>
    <x v="1"/>
    <x v="0"/>
    <x v="16"/>
    <x v="0"/>
    <x v="1"/>
    <n v="1.06"/>
    <n v="1050"/>
    <s v="None"/>
    <n v="1.49"/>
    <n v="0"/>
    <n v="1.47"/>
    <m/>
    <m/>
    <m/>
    <m/>
    <m/>
    <m/>
    <m/>
    <m/>
    <m/>
    <s v="DEER:Res:HVAC_Eff_AC"/>
    <s v="Annual"/>
    <n v="20"/>
    <m/>
  </r>
  <r>
    <x v="1"/>
    <x v="1"/>
    <s v="D20v0"/>
    <n v="44154.447201608797"/>
    <x v="4"/>
    <x v="1"/>
    <x v="0"/>
    <x v="14"/>
    <x v="1"/>
    <x v="1"/>
    <n v="1.48"/>
    <n v="1080"/>
    <s v="None"/>
    <n v="2.81"/>
    <n v="6.6400000000000001E-3"/>
    <n v="0.98099999999999998"/>
    <m/>
    <m/>
    <m/>
    <m/>
    <m/>
    <m/>
    <m/>
    <m/>
    <m/>
    <s v="DEER:Res:HVAC_Eff_AC"/>
    <s v="Annual"/>
    <n v="20"/>
    <m/>
  </r>
  <r>
    <x v="1"/>
    <x v="1"/>
    <s v="D20v0"/>
    <n v="44154.447201608797"/>
    <x v="4"/>
    <x v="1"/>
    <x v="0"/>
    <x v="14"/>
    <x v="2"/>
    <x v="1"/>
    <n v="1.48"/>
    <n v="1080"/>
    <s v="None"/>
    <n v="12.9"/>
    <n v="6.8300000000000001E-3"/>
    <n v="0"/>
    <m/>
    <m/>
    <m/>
    <m/>
    <m/>
    <m/>
    <m/>
    <m/>
    <m/>
    <s v="DEER:Res:HVAC_Eff_AC"/>
    <s v="Annual"/>
    <n v="20"/>
    <m/>
  </r>
  <r>
    <x v="1"/>
    <x v="1"/>
    <s v="D20v0"/>
    <n v="44154.447201608797"/>
    <x v="4"/>
    <x v="1"/>
    <x v="0"/>
    <x v="14"/>
    <x v="3"/>
    <x v="2"/>
    <n v="27.6464"/>
    <n v="1080"/>
    <s v="None"/>
    <n v="4.1220556999999998E-2"/>
    <n v="0"/>
    <n v="5.0588864999999997E-2"/>
    <m/>
    <m/>
    <m/>
    <m/>
    <m/>
    <m/>
    <m/>
    <m/>
    <m/>
    <s v="DEER:Res:HVAC_Eff_AC"/>
    <s v="Annual"/>
    <n v="20"/>
    <m/>
  </r>
  <r>
    <x v="1"/>
    <x v="1"/>
    <s v="D20v0"/>
    <n v="44154.447201608797"/>
    <x v="4"/>
    <x v="1"/>
    <x v="0"/>
    <x v="14"/>
    <x v="0"/>
    <x v="1"/>
    <n v="1.48"/>
    <n v="1080"/>
    <s v="None"/>
    <n v="2.14"/>
    <n v="2.7599999999999999E-3"/>
    <n v="0.90900000000000003"/>
    <m/>
    <m/>
    <m/>
    <m/>
    <m/>
    <m/>
    <m/>
    <m/>
    <m/>
    <s v="DEER:Res:HVAC_Eff_AC"/>
    <s v="Annual"/>
    <n v="20"/>
    <m/>
  </r>
  <r>
    <x v="1"/>
    <x v="1"/>
    <s v="D20v0"/>
    <n v="44154.447201608797"/>
    <x v="4"/>
    <x v="1"/>
    <x v="0"/>
    <x v="7"/>
    <x v="1"/>
    <x v="1"/>
    <n v="1.39"/>
    <n v="1080"/>
    <s v="None"/>
    <n v="1.22"/>
    <n v="2.3400000000000001E-3"/>
    <n v="1.03"/>
    <m/>
    <m/>
    <m/>
    <m/>
    <m/>
    <m/>
    <m/>
    <m/>
    <m/>
    <s v="DEER:Res:HVAC_Eff_AC"/>
    <s v="Annual"/>
    <n v="20"/>
    <m/>
  </r>
  <r>
    <x v="1"/>
    <x v="1"/>
    <s v="D20v0"/>
    <n v="44154.447201608797"/>
    <x v="4"/>
    <x v="1"/>
    <x v="0"/>
    <x v="7"/>
    <x v="2"/>
    <x v="1"/>
    <n v="1.39"/>
    <n v="1080"/>
    <s v="None"/>
    <n v="9.4600000000000009"/>
    <n v="2.3400000000000001E-3"/>
    <n v="0"/>
    <m/>
    <m/>
    <m/>
    <m/>
    <m/>
    <m/>
    <m/>
    <m/>
    <m/>
    <s v="DEER:Res:HVAC_Eff_AC"/>
    <s v="Annual"/>
    <n v="20"/>
    <m/>
  </r>
  <r>
    <x v="1"/>
    <x v="1"/>
    <s v="D20v0"/>
    <n v="44154.447201608797"/>
    <x v="4"/>
    <x v="1"/>
    <x v="0"/>
    <x v="7"/>
    <x v="3"/>
    <x v="2"/>
    <n v="25.965199999999999"/>
    <n v="1080"/>
    <s v="None"/>
    <n v="4.4164879999999997E-2"/>
    <n v="0"/>
    <n v="5.3265523000000002E-2"/>
    <m/>
    <m/>
    <m/>
    <m/>
    <m/>
    <m/>
    <m/>
    <m/>
    <m/>
    <s v="DEER:Res:HVAC_Eff_AC"/>
    <s v="Annual"/>
    <n v="20"/>
    <m/>
  </r>
  <r>
    <x v="1"/>
    <x v="1"/>
    <s v="D20v0"/>
    <n v="44154.447201608797"/>
    <x v="4"/>
    <x v="1"/>
    <x v="0"/>
    <x v="7"/>
    <x v="0"/>
    <x v="1"/>
    <n v="1.39"/>
    <n v="1080"/>
    <s v="None"/>
    <n v="0.95099999999999996"/>
    <n v="2.1000000000000001E-4"/>
    <n v="0.98699999999999999"/>
    <m/>
    <m/>
    <m/>
    <m/>
    <m/>
    <m/>
    <m/>
    <m/>
    <m/>
    <s v="DEER:Res:HVAC_Eff_AC"/>
    <s v="Annual"/>
    <n v="20"/>
    <m/>
  </r>
  <r>
    <x v="1"/>
    <x v="1"/>
    <s v="D20v0"/>
    <n v="44154.447201608797"/>
    <x v="4"/>
    <x v="1"/>
    <x v="0"/>
    <x v="0"/>
    <x v="1"/>
    <x v="1"/>
    <n v="1.36"/>
    <n v="1090"/>
    <s v="None"/>
    <n v="3.12"/>
    <n v="6.7400000000000003E-3"/>
    <n v="0.79300000000000004"/>
    <m/>
    <m/>
    <m/>
    <m/>
    <m/>
    <m/>
    <m/>
    <m/>
    <m/>
    <s v="DEER:Res:HVAC_Eff_AC"/>
    <s v="Annual"/>
    <n v="20"/>
    <m/>
  </r>
  <r>
    <x v="1"/>
    <x v="1"/>
    <s v="D20v0"/>
    <n v="44154.447201608797"/>
    <x v="4"/>
    <x v="1"/>
    <x v="0"/>
    <x v="0"/>
    <x v="2"/>
    <x v="1"/>
    <n v="1.36"/>
    <n v="1090"/>
    <s v="None"/>
    <n v="11.8"/>
    <n v="7.0800000000000004E-3"/>
    <n v="0"/>
    <m/>
    <m/>
    <m/>
    <m/>
    <m/>
    <m/>
    <m/>
    <m/>
    <m/>
    <s v="DEER:Res:HVAC_Eff_AC"/>
    <s v="Annual"/>
    <n v="20"/>
    <m/>
  </r>
  <r>
    <x v="1"/>
    <x v="1"/>
    <s v="D20v0"/>
    <n v="44154.447201608797"/>
    <x v="4"/>
    <x v="1"/>
    <x v="0"/>
    <x v="0"/>
    <x v="3"/>
    <x v="2"/>
    <n v="25.404800000000002"/>
    <n v="1090"/>
    <s v="None"/>
    <n v="3.4582443999999997E-2"/>
    <n v="0"/>
    <n v="4.0845826000000002E-2"/>
    <m/>
    <m/>
    <m/>
    <m/>
    <m/>
    <m/>
    <m/>
    <m/>
    <m/>
    <s v="DEER:Res:HVAC_Eff_AC"/>
    <s v="Annual"/>
    <n v="20"/>
    <m/>
  </r>
  <r>
    <x v="1"/>
    <x v="1"/>
    <s v="D20v0"/>
    <n v="44154.447201608797"/>
    <x v="4"/>
    <x v="1"/>
    <x v="0"/>
    <x v="0"/>
    <x v="0"/>
    <x v="1"/>
    <n v="1.36"/>
    <n v="1090"/>
    <s v="None"/>
    <n v="2.2200000000000002"/>
    <n v="2.99E-3"/>
    <n v="0.73199999999999998"/>
    <m/>
    <m/>
    <m/>
    <m/>
    <m/>
    <m/>
    <m/>
    <m/>
    <m/>
    <s v="DEER:Res:HVAC_Eff_AC"/>
    <s v="Annual"/>
    <n v="20"/>
    <m/>
  </r>
  <r>
    <x v="1"/>
    <x v="1"/>
    <s v="D20v0"/>
    <n v="44154.447201608797"/>
    <x v="4"/>
    <x v="1"/>
    <x v="0"/>
    <x v="1"/>
    <x v="1"/>
    <x v="1"/>
    <n v="1.39"/>
    <n v="1060"/>
    <s v="None"/>
    <n v="1.04"/>
    <n v="8.0999999999999996E-4"/>
    <n v="0.98399999999999999"/>
    <m/>
    <m/>
    <m/>
    <m/>
    <m/>
    <m/>
    <m/>
    <m/>
    <m/>
    <s v="DEER:Res:HVAC_Eff_AC"/>
    <s v="Annual"/>
    <n v="20"/>
    <m/>
  </r>
  <r>
    <x v="1"/>
    <x v="1"/>
    <s v="D20v0"/>
    <n v="44154.447201608797"/>
    <x v="4"/>
    <x v="1"/>
    <x v="0"/>
    <x v="1"/>
    <x v="2"/>
    <x v="1"/>
    <n v="1.39"/>
    <n v="1060"/>
    <s v="None"/>
    <n v="10"/>
    <n v="2.1000000000000001E-4"/>
    <n v="0"/>
    <m/>
    <m/>
    <m/>
    <m/>
    <m/>
    <m/>
    <m/>
    <m/>
    <m/>
    <s v="DEER:Res:HVAC_Eff_AC"/>
    <s v="Annual"/>
    <n v="20"/>
    <m/>
  </r>
  <r>
    <x v="1"/>
    <x v="1"/>
    <s v="D20v0"/>
    <n v="44154.447201608797"/>
    <x v="4"/>
    <x v="1"/>
    <x v="0"/>
    <x v="1"/>
    <x v="3"/>
    <x v="2"/>
    <n v="25.965199999999999"/>
    <n v="1060"/>
    <s v="None"/>
    <n v="4.2398285000000001E-2"/>
    <n v="0"/>
    <n v="5.0695932999999999E-2"/>
    <m/>
    <m/>
    <m/>
    <m/>
    <m/>
    <m/>
    <m/>
    <m/>
    <m/>
    <s v="DEER:Res:HVAC_Eff_AC"/>
    <s v="Annual"/>
    <n v="20"/>
    <m/>
  </r>
  <r>
    <x v="1"/>
    <x v="1"/>
    <s v="D20v0"/>
    <n v="44154.447201608797"/>
    <x v="4"/>
    <x v="1"/>
    <x v="0"/>
    <x v="1"/>
    <x v="0"/>
    <x v="1"/>
    <n v="1.39"/>
    <n v="1060"/>
    <s v="None"/>
    <n v="1.21"/>
    <n v="2.2000000000000001E-4"/>
    <n v="0.92"/>
    <m/>
    <m/>
    <m/>
    <m/>
    <m/>
    <m/>
    <m/>
    <m/>
    <m/>
    <s v="DEER:Res:HVAC_Eff_AC"/>
    <s v="Annual"/>
    <n v="20"/>
    <m/>
  </r>
  <r>
    <x v="1"/>
    <x v="1"/>
    <s v="D20v0"/>
    <n v="44154.447201608797"/>
    <x v="4"/>
    <x v="1"/>
    <x v="0"/>
    <x v="8"/>
    <x v="1"/>
    <x v="1"/>
    <n v="1.58"/>
    <n v="1150"/>
    <s v="None"/>
    <n v="3.24"/>
    <n v="5.1700000000000001E-3"/>
    <n v="0.56899999999999995"/>
    <m/>
    <m/>
    <m/>
    <m/>
    <m/>
    <m/>
    <m/>
    <m/>
    <m/>
    <s v="DEER:Res:HVAC_Eff_AC"/>
    <s v="Annual"/>
    <n v="20"/>
    <m/>
  </r>
  <r>
    <x v="1"/>
    <x v="1"/>
    <s v="D20v0"/>
    <n v="44154.447201608797"/>
    <x v="4"/>
    <x v="1"/>
    <x v="0"/>
    <x v="8"/>
    <x v="2"/>
    <x v="1"/>
    <n v="1.58"/>
    <n v="1150"/>
    <s v="None"/>
    <n v="8.0500000000000007"/>
    <n v="5.3800000000000002E-3"/>
    <n v="0"/>
    <m/>
    <m/>
    <m/>
    <m/>
    <m/>
    <m/>
    <m/>
    <m/>
    <m/>
    <s v="DEER:Res:HVAC_Eff_AC"/>
    <s v="Annual"/>
    <n v="20"/>
    <m/>
  </r>
  <r>
    <x v="1"/>
    <x v="1"/>
    <s v="D20v0"/>
    <n v="44154.447201608797"/>
    <x v="4"/>
    <x v="1"/>
    <x v="0"/>
    <x v="8"/>
    <x v="3"/>
    <x v="2"/>
    <n v="29.514399999999998"/>
    <n v="1150"/>
    <s v="None"/>
    <n v="2.3394004999999999E-2"/>
    <n v="0"/>
    <n v="2.9282656000000001E-2"/>
    <m/>
    <m/>
    <m/>
    <m/>
    <m/>
    <m/>
    <m/>
    <m/>
    <m/>
    <s v="DEER:Res:HVAC_Eff_AC"/>
    <s v="Annual"/>
    <n v="20"/>
    <m/>
  </r>
  <r>
    <x v="1"/>
    <x v="1"/>
    <s v="D20v0"/>
    <n v="44154.447201608797"/>
    <x v="4"/>
    <x v="1"/>
    <x v="0"/>
    <x v="8"/>
    <x v="0"/>
    <x v="1"/>
    <n v="1.58"/>
    <n v="1150"/>
    <s v="None"/>
    <n v="2.0499999999999998"/>
    <n v="2.4599999999999999E-3"/>
    <n v="0.52400000000000002"/>
    <m/>
    <m/>
    <m/>
    <m/>
    <m/>
    <m/>
    <m/>
    <m/>
    <m/>
    <s v="DEER:Res:HVAC_Eff_AC"/>
    <s v="Annual"/>
    <n v="20"/>
    <m/>
  </r>
  <r>
    <x v="1"/>
    <x v="1"/>
    <s v="D20v0"/>
    <n v="44154.447201608797"/>
    <x v="4"/>
    <x v="1"/>
    <x v="0"/>
    <x v="15"/>
    <x v="1"/>
    <x v="1"/>
    <n v="1.35"/>
    <n v="1160"/>
    <s v="None"/>
    <n v="2.25"/>
    <n v="3.0100000000000001E-3"/>
    <n v="0.433"/>
    <m/>
    <m/>
    <m/>
    <m/>
    <m/>
    <m/>
    <m/>
    <m/>
    <m/>
    <s v="DEER:Res:HVAC_Eff_AC"/>
    <s v="Annual"/>
    <n v="20"/>
    <m/>
  </r>
  <r>
    <x v="1"/>
    <x v="1"/>
    <s v="D20v0"/>
    <n v="44154.447201608797"/>
    <x v="4"/>
    <x v="1"/>
    <x v="0"/>
    <x v="15"/>
    <x v="2"/>
    <x v="1"/>
    <n v="1.35"/>
    <n v="1160"/>
    <s v="None"/>
    <n v="5.27"/>
    <n v="3.46E-3"/>
    <n v="0"/>
    <m/>
    <m/>
    <m/>
    <m/>
    <m/>
    <m/>
    <m/>
    <m/>
    <m/>
    <s v="DEER:Res:HVAC_Eff_AC"/>
    <s v="Annual"/>
    <n v="20"/>
    <m/>
  </r>
  <r>
    <x v="1"/>
    <x v="1"/>
    <s v="D20v0"/>
    <n v="44154.447201608797"/>
    <x v="4"/>
    <x v="1"/>
    <x v="0"/>
    <x v="15"/>
    <x v="3"/>
    <x v="2"/>
    <n v="25.218"/>
    <n v="1160"/>
    <s v="None"/>
    <n v="1.8790149999999999E-2"/>
    <n v="0"/>
    <n v="2.2323340000000001E-2"/>
    <m/>
    <m/>
    <m/>
    <m/>
    <m/>
    <m/>
    <m/>
    <m/>
    <m/>
    <s v="DEER:Res:HVAC_Eff_AC"/>
    <s v="Annual"/>
    <n v="20"/>
    <m/>
  </r>
  <r>
    <x v="1"/>
    <x v="1"/>
    <s v="D20v0"/>
    <n v="44154.447201608797"/>
    <x v="4"/>
    <x v="1"/>
    <x v="0"/>
    <x v="15"/>
    <x v="0"/>
    <x v="1"/>
    <n v="1.35"/>
    <n v="1160"/>
    <s v="None"/>
    <n v="1.08"/>
    <n v="9.8999999999999999E-4"/>
    <n v="0.40500000000000003"/>
    <m/>
    <m/>
    <m/>
    <m/>
    <m/>
    <m/>
    <m/>
    <m/>
    <m/>
    <s v="DEER:Res:HVAC_Eff_AC"/>
    <s v="Annual"/>
    <n v="20"/>
    <m/>
  </r>
  <r>
    <x v="1"/>
    <x v="1"/>
    <s v="D20v0"/>
    <n v="44154.447201608797"/>
    <x v="4"/>
    <x v="1"/>
    <x v="0"/>
    <x v="9"/>
    <x v="1"/>
    <x v="1"/>
    <n v="1.47"/>
    <n v="1130"/>
    <s v="None"/>
    <n v="4.83"/>
    <n v="5.5500000000000002E-3"/>
    <n v="0.52600000000000002"/>
    <m/>
    <m/>
    <m/>
    <m/>
    <m/>
    <m/>
    <m/>
    <m/>
    <m/>
    <s v="DEER:Res:HVAC_Eff_AC"/>
    <s v="Annual"/>
    <n v="20"/>
    <m/>
  </r>
  <r>
    <x v="1"/>
    <x v="1"/>
    <s v="D20v0"/>
    <n v="44154.447201608797"/>
    <x v="4"/>
    <x v="1"/>
    <x v="0"/>
    <x v="9"/>
    <x v="2"/>
    <x v="1"/>
    <n v="1.47"/>
    <n v="1130"/>
    <s v="None"/>
    <n v="9.16"/>
    <n v="5.5500000000000002E-3"/>
    <n v="0"/>
    <m/>
    <m/>
    <m/>
    <m/>
    <m/>
    <m/>
    <m/>
    <m/>
    <m/>
    <s v="DEER:Res:HVAC_Eff_AC"/>
    <s v="Annual"/>
    <n v="20"/>
    <m/>
  </r>
  <r>
    <x v="1"/>
    <x v="1"/>
    <s v="D20v0"/>
    <n v="44154.447201608797"/>
    <x v="4"/>
    <x v="1"/>
    <x v="0"/>
    <x v="9"/>
    <x v="3"/>
    <x v="2"/>
    <n v="27.459599999999998"/>
    <n v="1130"/>
    <s v="None"/>
    <n v="2.2002141999999999E-2"/>
    <n v="0"/>
    <n v="2.6980727999999999E-2"/>
    <m/>
    <m/>
    <m/>
    <m/>
    <m/>
    <m/>
    <m/>
    <m/>
    <m/>
    <s v="DEER:Res:HVAC_Eff_AC"/>
    <s v="Annual"/>
    <n v="20"/>
    <m/>
  </r>
  <r>
    <x v="1"/>
    <x v="1"/>
    <s v="D20v0"/>
    <n v="44154.447201608797"/>
    <x v="4"/>
    <x v="1"/>
    <x v="0"/>
    <x v="9"/>
    <x v="0"/>
    <x v="1"/>
    <n v="1.47"/>
    <n v="1130"/>
    <s v="None"/>
    <n v="2.76"/>
    <n v="2.63E-3"/>
    <n v="0.48299999999999998"/>
    <m/>
    <m/>
    <m/>
    <m/>
    <m/>
    <m/>
    <m/>
    <m/>
    <m/>
    <s v="DEER:Res:HVAC_Eff_AC"/>
    <s v="Annual"/>
    <n v="20"/>
    <m/>
  </r>
  <r>
    <x v="1"/>
    <x v="1"/>
    <s v="D20v0"/>
    <n v="44154.447201608797"/>
    <x v="4"/>
    <x v="1"/>
    <x v="0"/>
    <x v="10"/>
    <x v="1"/>
    <x v="1"/>
    <n v="1.87"/>
    <n v="1260"/>
    <s v="None"/>
    <n v="6.88"/>
    <n v="8.1899999999999994E-3"/>
    <n v="0.66100000000000003"/>
    <m/>
    <m/>
    <m/>
    <m/>
    <m/>
    <m/>
    <m/>
    <m/>
    <m/>
    <s v="DEER:Res:HVAC_Eff_AC"/>
    <s v="Annual"/>
    <n v="20"/>
    <m/>
  </r>
  <r>
    <x v="1"/>
    <x v="1"/>
    <s v="D20v0"/>
    <n v="44154.447201608797"/>
    <x v="4"/>
    <x v="1"/>
    <x v="0"/>
    <x v="10"/>
    <x v="2"/>
    <x v="1"/>
    <n v="1.87"/>
    <n v="1260"/>
    <s v="None"/>
    <n v="12.2"/>
    <n v="8.2199999999999999E-3"/>
    <n v="0"/>
    <m/>
    <m/>
    <m/>
    <m/>
    <m/>
    <m/>
    <m/>
    <m/>
    <m/>
    <s v="DEER:Res:HVAC_Eff_AC"/>
    <s v="Annual"/>
    <n v="20"/>
    <m/>
  </r>
  <r>
    <x v="1"/>
    <x v="1"/>
    <s v="D20v0"/>
    <n v="44154.447201608797"/>
    <x v="4"/>
    <x v="1"/>
    <x v="0"/>
    <x v="10"/>
    <x v="3"/>
    <x v="2"/>
    <n v="34.931600000000003"/>
    <n v="1260"/>
    <s v="None"/>
    <n v="2.5588863999999999E-2"/>
    <n v="0"/>
    <n v="3.3940043000000003E-2"/>
    <m/>
    <m/>
    <m/>
    <m/>
    <m/>
    <m/>
    <m/>
    <m/>
    <m/>
    <s v="DEER:Res:HVAC_Eff_AC"/>
    <s v="Annual"/>
    <n v="20"/>
    <m/>
  </r>
  <r>
    <x v="1"/>
    <x v="1"/>
    <s v="D20v0"/>
    <n v="44154.447201608797"/>
    <x v="4"/>
    <x v="1"/>
    <x v="0"/>
    <x v="10"/>
    <x v="0"/>
    <x v="1"/>
    <n v="1.87"/>
    <n v="1260"/>
    <s v="None"/>
    <n v="5.4"/>
    <n v="5.7000000000000002E-3"/>
    <n v="0.59499999999999997"/>
    <m/>
    <m/>
    <m/>
    <m/>
    <m/>
    <m/>
    <m/>
    <m/>
    <m/>
    <s v="DEER:Res:HVAC_Eff_AC"/>
    <s v="Annual"/>
    <n v="20"/>
    <m/>
  </r>
  <r>
    <x v="1"/>
    <x v="1"/>
    <s v="D20v0"/>
    <n v="44154.447201608797"/>
    <x v="4"/>
    <x v="1"/>
    <x v="0"/>
    <x v="11"/>
    <x v="1"/>
    <x v="1"/>
    <n v="2.0099999999999998"/>
    <n v="1310"/>
    <s v="None"/>
    <n v="4.67"/>
    <n v="7.5599999999999999E-3"/>
    <n v="0.77400000000000002"/>
    <m/>
    <m/>
    <m/>
    <m/>
    <m/>
    <m/>
    <m/>
    <m/>
    <m/>
    <s v="DEER:Res:HVAC_Eff_AC"/>
    <s v="Annual"/>
    <n v="20"/>
    <m/>
  </r>
  <r>
    <x v="1"/>
    <x v="1"/>
    <s v="D20v0"/>
    <n v="44154.447201608797"/>
    <x v="4"/>
    <x v="1"/>
    <x v="0"/>
    <x v="11"/>
    <x v="2"/>
    <x v="1"/>
    <n v="2.0099999999999998"/>
    <n v="1310"/>
    <s v="None"/>
    <n v="11.1"/>
    <n v="7.5599999999999999E-3"/>
    <n v="0"/>
    <m/>
    <m/>
    <m/>
    <m/>
    <m/>
    <m/>
    <m/>
    <m/>
    <m/>
    <s v="DEER:Res:HVAC_Eff_AC"/>
    <s v="Annual"/>
    <n v="20"/>
    <m/>
  </r>
  <r>
    <x v="1"/>
    <x v="1"/>
    <s v="D20v0"/>
    <n v="44154.447201608797"/>
    <x v="4"/>
    <x v="1"/>
    <x v="0"/>
    <x v="11"/>
    <x v="3"/>
    <x v="2"/>
    <n v="37.546799999999998"/>
    <n v="1310"/>
    <s v="None"/>
    <n v="2.9443255000000002E-2"/>
    <n v="0"/>
    <n v="4.0042830000000001E-2"/>
    <m/>
    <m/>
    <m/>
    <m/>
    <m/>
    <m/>
    <m/>
    <m/>
    <m/>
    <s v="DEER:Res:HVAC_Eff_AC"/>
    <s v="Annual"/>
    <n v="20"/>
    <m/>
  </r>
  <r>
    <x v="1"/>
    <x v="1"/>
    <s v="D20v0"/>
    <n v="44154.447201608797"/>
    <x v="4"/>
    <x v="1"/>
    <x v="0"/>
    <x v="11"/>
    <x v="0"/>
    <x v="1"/>
    <n v="2.0099999999999998"/>
    <n v="1310"/>
    <s v="None"/>
    <n v="5.1100000000000003"/>
    <n v="6.9800000000000001E-3"/>
    <n v="0.68200000000000005"/>
    <m/>
    <m/>
    <m/>
    <m/>
    <m/>
    <m/>
    <m/>
    <m/>
    <m/>
    <s v="DEER:Res:HVAC_Eff_AC"/>
    <s v="Annual"/>
    <n v="20"/>
    <m/>
  </r>
  <r>
    <x v="1"/>
    <x v="1"/>
    <s v="D20v0"/>
    <n v="44154.447201608797"/>
    <x v="4"/>
    <x v="1"/>
    <x v="0"/>
    <x v="2"/>
    <x v="1"/>
    <x v="1"/>
    <n v="1.85"/>
    <n v="1120"/>
    <s v="None"/>
    <n v="6.26"/>
    <n v="9.9299999999999996E-3"/>
    <n v="0.88200000000000001"/>
    <m/>
    <m/>
    <m/>
    <m/>
    <m/>
    <m/>
    <m/>
    <m/>
    <m/>
    <s v="DEER:Res:HVAC_Eff_AC"/>
    <s v="Annual"/>
    <n v="20"/>
    <m/>
  </r>
  <r>
    <x v="1"/>
    <x v="1"/>
    <s v="D20v0"/>
    <n v="44154.447201608797"/>
    <x v="4"/>
    <x v="1"/>
    <x v="0"/>
    <x v="2"/>
    <x v="2"/>
    <x v="1"/>
    <n v="1.85"/>
    <n v="1120"/>
    <s v="None"/>
    <n v="14.7"/>
    <n v="1.0200000000000001E-2"/>
    <n v="0"/>
    <m/>
    <m/>
    <m/>
    <m/>
    <m/>
    <m/>
    <m/>
    <m/>
    <m/>
    <s v="DEER:Res:HVAC_Eff_AC"/>
    <s v="Annual"/>
    <n v="20"/>
    <m/>
  </r>
  <r>
    <x v="1"/>
    <x v="1"/>
    <s v="D20v0"/>
    <n v="44154.447201608797"/>
    <x v="4"/>
    <x v="1"/>
    <x v="0"/>
    <x v="2"/>
    <x v="3"/>
    <x v="2"/>
    <n v="34.558"/>
    <n v="1120"/>
    <s v="None"/>
    <n v="3.4314773999999999E-2"/>
    <n v="0"/>
    <n v="4.5824412000000002E-2"/>
    <m/>
    <m/>
    <m/>
    <m/>
    <m/>
    <m/>
    <m/>
    <m/>
    <m/>
    <s v="DEER:Res:HVAC_Eff_AC"/>
    <s v="Annual"/>
    <n v="20"/>
    <m/>
  </r>
  <r>
    <x v="1"/>
    <x v="1"/>
    <s v="D20v0"/>
    <n v="44154.447201608797"/>
    <x v="4"/>
    <x v="1"/>
    <x v="0"/>
    <x v="2"/>
    <x v="0"/>
    <x v="1"/>
    <n v="1.85"/>
    <n v="1120"/>
    <s v="None"/>
    <n v="7.15"/>
    <n v="9.7199999999999995E-3"/>
    <n v="0.77400000000000002"/>
    <m/>
    <m/>
    <m/>
    <m/>
    <m/>
    <m/>
    <m/>
    <m/>
    <m/>
    <s v="DEER:Res:HVAC_Eff_AC"/>
    <s v="Annual"/>
    <n v="20"/>
    <m/>
  </r>
  <r>
    <x v="1"/>
    <x v="1"/>
    <s v="D20v0"/>
    <n v="44154.447201608797"/>
    <x v="4"/>
    <x v="1"/>
    <x v="0"/>
    <x v="3"/>
    <x v="1"/>
    <x v="1"/>
    <n v="1.7"/>
    <n v="1120"/>
    <s v="None"/>
    <n v="5.16"/>
    <n v="8.4200000000000004E-3"/>
    <n v="0.98499999999999999"/>
    <m/>
    <m/>
    <m/>
    <m/>
    <m/>
    <m/>
    <m/>
    <m/>
    <m/>
    <s v="DEER:Res:HVAC_Eff_AC"/>
    <s v="Annual"/>
    <n v="20"/>
    <m/>
  </r>
  <r>
    <x v="1"/>
    <x v="1"/>
    <s v="D20v0"/>
    <n v="44154.447201608797"/>
    <x v="4"/>
    <x v="1"/>
    <x v="0"/>
    <x v="3"/>
    <x v="2"/>
    <x v="1"/>
    <n v="1.7"/>
    <n v="1120"/>
    <s v="None"/>
    <n v="14.8"/>
    <n v="9.1000000000000004E-3"/>
    <n v="0"/>
    <m/>
    <m/>
    <m/>
    <m/>
    <m/>
    <m/>
    <m/>
    <m/>
    <m/>
    <s v="DEER:Res:HVAC_Eff_AC"/>
    <s v="Annual"/>
    <n v="20"/>
    <m/>
  </r>
  <r>
    <x v="1"/>
    <x v="1"/>
    <s v="D20v0"/>
    <n v="44154.447201608797"/>
    <x v="4"/>
    <x v="1"/>
    <x v="0"/>
    <x v="3"/>
    <x v="3"/>
    <x v="2"/>
    <n v="31.756"/>
    <n v="1120"/>
    <s v="None"/>
    <n v="3.940043E-2"/>
    <n v="0"/>
    <n v="5.0803000000000001E-2"/>
    <m/>
    <m/>
    <m/>
    <m/>
    <m/>
    <m/>
    <m/>
    <m/>
    <m/>
    <s v="DEER:Res:HVAC_Eff_AC"/>
    <s v="Annual"/>
    <n v="20"/>
    <m/>
  </r>
  <r>
    <x v="1"/>
    <x v="1"/>
    <s v="D20v0"/>
    <n v="44154.447201608797"/>
    <x v="4"/>
    <x v="1"/>
    <x v="0"/>
    <x v="3"/>
    <x v="0"/>
    <x v="1"/>
    <n v="1.7"/>
    <n v="1120"/>
    <s v="None"/>
    <n v="5.71"/>
    <n v="7.5100000000000002E-3"/>
    <n v="0.871"/>
    <m/>
    <m/>
    <m/>
    <m/>
    <m/>
    <m/>
    <m/>
    <m/>
    <m/>
    <s v="DEER:Res:HVAC_Eff_AC"/>
    <s v="Annual"/>
    <n v="20"/>
    <m/>
  </r>
  <r>
    <x v="1"/>
    <x v="1"/>
    <s v="D20v0"/>
    <n v="44154.447201608797"/>
    <x v="4"/>
    <x v="1"/>
    <x v="0"/>
    <x v="4"/>
    <x v="1"/>
    <x v="1"/>
    <n v="1.73"/>
    <n v="1110"/>
    <s v="None"/>
    <n v="7.98"/>
    <n v="8.0000000000000002E-3"/>
    <n v="1.03"/>
    <m/>
    <m/>
    <m/>
    <m/>
    <m/>
    <m/>
    <m/>
    <m/>
    <m/>
    <s v="DEER:Res:HVAC_Eff_AC"/>
    <s v="Annual"/>
    <n v="20"/>
    <m/>
  </r>
  <r>
    <x v="1"/>
    <x v="1"/>
    <s v="D20v0"/>
    <n v="44154.447201608797"/>
    <x v="4"/>
    <x v="1"/>
    <x v="0"/>
    <x v="4"/>
    <x v="2"/>
    <x v="1"/>
    <n v="1.73"/>
    <n v="1110"/>
    <s v="None"/>
    <n v="17.8"/>
    <n v="8.5800000000000008E-3"/>
    <n v="0"/>
    <m/>
    <m/>
    <m/>
    <m/>
    <m/>
    <m/>
    <m/>
    <m/>
    <m/>
    <s v="DEER:Res:HVAC_Eff_AC"/>
    <s v="Annual"/>
    <n v="20"/>
    <m/>
  </r>
  <r>
    <x v="1"/>
    <x v="1"/>
    <s v="D20v0"/>
    <n v="44154.447201608797"/>
    <x v="4"/>
    <x v="1"/>
    <x v="0"/>
    <x v="4"/>
    <x v="3"/>
    <x v="2"/>
    <n v="32.316400000000002"/>
    <n v="1110"/>
    <s v="None"/>
    <n v="4.0471092E-2"/>
    <n v="0"/>
    <n v="5.3319055999999997E-2"/>
    <m/>
    <m/>
    <m/>
    <m/>
    <m/>
    <m/>
    <m/>
    <m/>
    <m/>
    <s v="DEER:Res:HVAC_Eff_AC"/>
    <s v="Annual"/>
    <n v="20"/>
    <m/>
  </r>
  <r>
    <x v="1"/>
    <x v="1"/>
    <s v="D20v0"/>
    <n v="44154.447201608797"/>
    <x v="4"/>
    <x v="1"/>
    <x v="0"/>
    <x v="4"/>
    <x v="0"/>
    <x v="1"/>
    <n v="1.73"/>
    <n v="1110"/>
    <s v="None"/>
    <n v="8.9700000000000006"/>
    <n v="7.8399999999999997E-3"/>
    <n v="0.90200000000000002"/>
    <m/>
    <m/>
    <m/>
    <m/>
    <m/>
    <m/>
    <m/>
    <m/>
    <m/>
    <s v="DEER:Res:HVAC_Eff_AC"/>
    <s v="Annual"/>
    <n v="20"/>
    <m/>
  </r>
  <r>
    <x v="1"/>
    <x v="1"/>
    <s v="D20v0"/>
    <n v="44154.447201608797"/>
    <x v="4"/>
    <x v="1"/>
    <x v="0"/>
    <x v="12"/>
    <x v="1"/>
    <x v="1"/>
    <n v="2.3199999999999998"/>
    <n v="1390"/>
    <s v="None"/>
    <n v="10.8"/>
    <n v="8.3599999999999994E-3"/>
    <n v="0.79"/>
    <m/>
    <m/>
    <m/>
    <m/>
    <m/>
    <m/>
    <m/>
    <m/>
    <m/>
    <s v="DEER:Res:HVAC_Eff_AC"/>
    <s v="Annual"/>
    <n v="20"/>
    <m/>
  </r>
  <r>
    <x v="1"/>
    <x v="1"/>
    <s v="D20v0"/>
    <n v="44154.447201608797"/>
    <x v="4"/>
    <x v="1"/>
    <x v="0"/>
    <x v="12"/>
    <x v="2"/>
    <x v="1"/>
    <n v="2.3199999999999998"/>
    <n v="1390"/>
    <s v="None"/>
    <n v="19.8"/>
    <n v="8.4700000000000001E-3"/>
    <n v="0"/>
    <m/>
    <m/>
    <m/>
    <m/>
    <m/>
    <m/>
    <m/>
    <m/>
    <m/>
    <s v="DEER:Res:HVAC_Eff_AC"/>
    <s v="Annual"/>
    <n v="20"/>
    <m/>
  </r>
  <r>
    <x v="1"/>
    <x v="1"/>
    <s v="D20v0"/>
    <n v="44154.447201608797"/>
    <x v="4"/>
    <x v="1"/>
    <x v="0"/>
    <x v="12"/>
    <x v="3"/>
    <x v="2"/>
    <n v="43.337597000000002"/>
    <n v="1390"/>
    <s v="None"/>
    <n v="2.9550320000000001E-2"/>
    <n v="0"/>
    <n v="4.0845826000000002E-2"/>
    <m/>
    <m/>
    <m/>
    <m/>
    <m/>
    <m/>
    <m/>
    <m/>
    <m/>
    <s v="DEER:Res:HVAC_Eff_AC"/>
    <s v="Annual"/>
    <n v="20"/>
    <m/>
  </r>
  <r>
    <x v="1"/>
    <x v="1"/>
    <s v="D20v0"/>
    <n v="44154.447201608797"/>
    <x v="4"/>
    <x v="1"/>
    <x v="0"/>
    <x v="12"/>
    <x v="0"/>
    <x v="1"/>
    <n v="2.3199999999999998"/>
    <n v="1390"/>
    <s v="None"/>
    <n v="11.9"/>
    <n v="8.3700000000000007E-3"/>
    <n v="0.69099999999999995"/>
    <m/>
    <m/>
    <m/>
    <m/>
    <m/>
    <m/>
    <m/>
    <m/>
    <m/>
    <s v="DEER:Res:HVAC_Eff_AC"/>
    <s v="Annual"/>
    <n v="20"/>
    <m/>
  </r>
  <r>
    <x v="1"/>
    <x v="1"/>
    <s v="D20v0"/>
    <n v="44154.447201608797"/>
    <x v="4"/>
    <x v="1"/>
    <x v="0"/>
    <x v="13"/>
    <x v="1"/>
    <x v="1"/>
    <n v="2.5"/>
    <n v="1410"/>
    <s v="None"/>
    <n v="15.1"/>
    <n v="8.94E-3"/>
    <n v="0.33400000000000002"/>
    <m/>
    <m/>
    <m/>
    <m/>
    <m/>
    <m/>
    <m/>
    <m/>
    <m/>
    <s v="DEER:Res:HVAC_Eff_AC"/>
    <s v="Annual"/>
    <n v="20"/>
    <m/>
  </r>
  <r>
    <x v="1"/>
    <x v="1"/>
    <s v="D20v0"/>
    <n v="44154.447201608797"/>
    <x v="4"/>
    <x v="1"/>
    <x v="0"/>
    <x v="13"/>
    <x v="2"/>
    <x v="1"/>
    <n v="2.5"/>
    <n v="1410"/>
    <s v="None"/>
    <n v="18"/>
    <n v="8.94E-3"/>
    <n v="0"/>
    <m/>
    <m/>
    <m/>
    <m/>
    <m/>
    <m/>
    <m/>
    <m/>
    <m/>
    <s v="DEER:Res:HVAC_Eff_AC"/>
    <s v="Annual"/>
    <n v="20"/>
    <m/>
  </r>
  <r>
    <x v="1"/>
    <x v="1"/>
    <s v="D20v0"/>
    <n v="44154.447201608797"/>
    <x v="4"/>
    <x v="1"/>
    <x v="0"/>
    <x v="13"/>
    <x v="3"/>
    <x v="2"/>
    <n v="46.7"/>
    <n v="1410"/>
    <s v="None"/>
    <n v="1.2366167000000001E-2"/>
    <n v="0"/>
    <n v="1.7184155E-2"/>
    <m/>
    <m/>
    <m/>
    <m/>
    <m/>
    <m/>
    <m/>
    <m/>
    <m/>
    <s v="DEER:Res:HVAC_Eff_AC"/>
    <s v="Annual"/>
    <n v="20"/>
    <m/>
  </r>
  <r>
    <x v="1"/>
    <x v="1"/>
    <s v="D20v0"/>
    <n v="44154.447201608797"/>
    <x v="4"/>
    <x v="1"/>
    <x v="0"/>
    <x v="13"/>
    <x v="0"/>
    <x v="1"/>
    <n v="2.5"/>
    <n v="1410"/>
    <s v="None"/>
    <n v="15.3"/>
    <n v="8.8599999999999998E-3"/>
    <n v="0.29199999999999998"/>
    <m/>
    <m/>
    <m/>
    <m/>
    <m/>
    <m/>
    <m/>
    <m/>
    <m/>
    <s v="DEER:Res:HVAC_Eff_AC"/>
    <s v="Annual"/>
    <n v="20"/>
    <m/>
  </r>
  <r>
    <x v="1"/>
    <x v="1"/>
    <s v="D20v0"/>
    <n v="44154.447201608797"/>
    <x v="4"/>
    <x v="1"/>
    <x v="0"/>
    <x v="5"/>
    <x v="1"/>
    <x v="1"/>
    <n v="1.52"/>
    <n v="1130"/>
    <s v="None"/>
    <n v="6.39"/>
    <n v="6.13E-3"/>
    <n v="1.72"/>
    <m/>
    <m/>
    <m/>
    <m/>
    <m/>
    <m/>
    <m/>
    <m/>
    <m/>
    <s v="DEER:Res:HVAC_Eff_AC"/>
    <s v="Annual"/>
    <n v="20"/>
    <m/>
  </r>
  <r>
    <x v="1"/>
    <x v="1"/>
    <s v="D20v0"/>
    <n v="44154.447201608797"/>
    <x v="4"/>
    <x v="1"/>
    <x v="0"/>
    <x v="5"/>
    <x v="2"/>
    <x v="1"/>
    <n v="1.52"/>
    <n v="1130"/>
    <s v="None"/>
    <n v="29.6"/>
    <n v="6.7999999999999996E-3"/>
    <n v="0"/>
    <m/>
    <m/>
    <m/>
    <m/>
    <m/>
    <m/>
    <m/>
    <m/>
    <m/>
    <s v="DEER:Res:HVAC_Eff_AC"/>
    <s v="Annual"/>
    <n v="20"/>
    <m/>
  </r>
  <r>
    <x v="1"/>
    <x v="1"/>
    <s v="D20v0"/>
    <n v="44154.447201608797"/>
    <x v="4"/>
    <x v="1"/>
    <x v="0"/>
    <x v="5"/>
    <x v="3"/>
    <x v="2"/>
    <n v="28.393599999999999"/>
    <n v="1130"/>
    <s v="None"/>
    <n v="7.1734480000000003E-2"/>
    <n v="0"/>
    <n v="8.8329759999999993E-2"/>
    <m/>
    <m/>
    <m/>
    <m/>
    <m/>
    <m/>
    <m/>
    <m/>
    <m/>
    <s v="DEER:Res:HVAC_Eff_AC"/>
    <s v="Annual"/>
    <n v="20"/>
    <m/>
  </r>
  <r>
    <x v="1"/>
    <x v="1"/>
    <s v="D20v0"/>
    <n v="44154.447201608797"/>
    <x v="4"/>
    <x v="1"/>
    <x v="0"/>
    <x v="5"/>
    <x v="0"/>
    <x v="1"/>
    <n v="1.52"/>
    <n v="1130"/>
    <s v="None"/>
    <n v="9.31"/>
    <n v="6.2100000000000002E-3"/>
    <n v="1.51"/>
    <m/>
    <m/>
    <m/>
    <m/>
    <m/>
    <m/>
    <m/>
    <m/>
    <m/>
    <s v="DEER:Res:HVAC_Eff_AC"/>
    <s v="Annual"/>
    <n v="20"/>
    <m/>
  </r>
  <r>
    <x v="1"/>
    <x v="1"/>
    <s v="D20v0"/>
    <n v="44154.447201608797"/>
    <x v="4"/>
    <x v="2"/>
    <x v="1"/>
    <x v="16"/>
    <x v="1"/>
    <x v="1"/>
    <n v="1.8"/>
    <n v="1750"/>
    <s v="None"/>
    <n v="2.5"/>
    <n v="0"/>
    <n v="3.05"/>
    <m/>
    <m/>
    <m/>
    <m/>
    <m/>
    <m/>
    <m/>
    <m/>
    <m/>
    <s v="DEER:Res:HVAC_Eff_AC"/>
    <s v="Annual"/>
    <n v="20"/>
    <m/>
  </r>
  <r>
    <x v="1"/>
    <x v="1"/>
    <s v="D20v0"/>
    <n v="44154.447201608797"/>
    <x v="4"/>
    <x v="2"/>
    <x v="1"/>
    <x v="16"/>
    <x v="2"/>
    <x v="1"/>
    <n v="1.8"/>
    <n v="1750"/>
    <s v="None"/>
    <n v="31.5"/>
    <n v="0"/>
    <n v="0"/>
    <m/>
    <m/>
    <m/>
    <m/>
    <m/>
    <m/>
    <m/>
    <m/>
    <m/>
    <s v="DEER:Res:HVAC_Eff_AC"/>
    <s v="Annual"/>
    <n v="20"/>
    <m/>
  </r>
  <r>
    <x v="1"/>
    <x v="1"/>
    <s v="D20v0"/>
    <n v="44154.447201608797"/>
    <x v="4"/>
    <x v="2"/>
    <x v="1"/>
    <x v="16"/>
    <x v="0"/>
    <x v="1"/>
    <n v="1.8"/>
    <n v="1750"/>
    <s v="None"/>
    <n v="2.2000000000000002"/>
    <n v="0"/>
    <n v="2.93"/>
    <m/>
    <m/>
    <m/>
    <m/>
    <m/>
    <m/>
    <m/>
    <m/>
    <m/>
    <s v="DEER:Res:HVAC_Eff_AC"/>
    <s v="Annual"/>
    <n v="20"/>
    <m/>
  </r>
  <r>
    <x v="1"/>
    <x v="1"/>
    <s v="D20v0"/>
    <n v="44154.447201608797"/>
    <x v="4"/>
    <x v="2"/>
    <x v="1"/>
    <x v="14"/>
    <x v="1"/>
    <x v="1"/>
    <n v="1.6"/>
    <n v="1410"/>
    <s v="None"/>
    <n v="12.8"/>
    <n v="1.7000000000000001E-2"/>
    <n v="2.67"/>
    <m/>
    <m/>
    <m/>
    <m/>
    <m/>
    <m/>
    <m/>
    <m/>
    <m/>
    <s v="DEER:Res:HVAC_Eff_AC"/>
    <s v="Annual"/>
    <n v="20"/>
    <m/>
  </r>
  <r>
    <x v="1"/>
    <x v="1"/>
    <s v="D20v0"/>
    <n v="44154.447201608797"/>
    <x v="4"/>
    <x v="2"/>
    <x v="1"/>
    <x v="14"/>
    <x v="2"/>
    <x v="1"/>
    <n v="1.6"/>
    <n v="1410"/>
    <s v="None"/>
    <n v="41.5"/>
    <n v="1.7999999999999999E-2"/>
    <n v="0"/>
    <m/>
    <m/>
    <m/>
    <m/>
    <m/>
    <m/>
    <m/>
    <m/>
    <m/>
    <s v="DEER:Res:HVAC_Eff_AC"/>
    <s v="Annual"/>
    <n v="20"/>
    <m/>
  </r>
  <r>
    <x v="1"/>
    <x v="1"/>
    <s v="D20v0"/>
    <n v="44154.447201608797"/>
    <x v="4"/>
    <x v="2"/>
    <x v="1"/>
    <x v="14"/>
    <x v="0"/>
    <x v="1"/>
    <n v="1.6"/>
    <n v="1410"/>
    <s v="None"/>
    <n v="10.7"/>
    <n v="8.0000000000000002E-3"/>
    <n v="2.5299999999999998"/>
    <m/>
    <m/>
    <m/>
    <m/>
    <m/>
    <m/>
    <m/>
    <m/>
    <m/>
    <s v="DEER:Res:HVAC_Eff_AC"/>
    <s v="Annual"/>
    <n v="20"/>
    <m/>
  </r>
  <r>
    <x v="1"/>
    <x v="1"/>
    <s v="D20v0"/>
    <n v="44154.447201608797"/>
    <x v="4"/>
    <x v="2"/>
    <x v="1"/>
    <x v="7"/>
    <x v="1"/>
    <x v="1"/>
    <n v="1.9"/>
    <n v="1510"/>
    <s v="None"/>
    <n v="3"/>
    <n v="6.0000000000000001E-3"/>
    <n v="1.83"/>
    <m/>
    <m/>
    <m/>
    <m/>
    <m/>
    <m/>
    <m/>
    <m/>
    <m/>
    <s v="DEER:Res:HVAC_Eff_AC"/>
    <s v="Annual"/>
    <n v="20"/>
    <m/>
  </r>
  <r>
    <x v="1"/>
    <x v="1"/>
    <s v="D20v0"/>
    <n v="44154.447201608797"/>
    <x v="4"/>
    <x v="2"/>
    <x v="1"/>
    <x v="7"/>
    <x v="2"/>
    <x v="1"/>
    <n v="1.9"/>
    <n v="1510"/>
    <s v="None"/>
    <n v="17.8"/>
    <n v="6.0000000000000001E-3"/>
    <n v="0"/>
    <m/>
    <m/>
    <m/>
    <m/>
    <m/>
    <m/>
    <m/>
    <m/>
    <m/>
    <s v="DEER:Res:HVAC_Eff_AC"/>
    <s v="Annual"/>
    <n v="20"/>
    <m/>
  </r>
  <r>
    <x v="1"/>
    <x v="1"/>
    <s v="D20v0"/>
    <n v="44154.447201608797"/>
    <x v="4"/>
    <x v="2"/>
    <x v="1"/>
    <x v="7"/>
    <x v="0"/>
    <x v="1"/>
    <n v="1.9"/>
    <n v="1510"/>
    <s v="None"/>
    <n v="2"/>
    <n v="1E-3"/>
    <n v="1.77"/>
    <m/>
    <m/>
    <m/>
    <m/>
    <m/>
    <m/>
    <m/>
    <m/>
    <m/>
    <s v="DEER:Res:HVAC_Eff_AC"/>
    <s v="Annual"/>
    <n v="20"/>
    <m/>
  </r>
  <r>
    <x v="1"/>
    <x v="1"/>
    <s v="D20v0"/>
    <n v="44154.447201608797"/>
    <x v="4"/>
    <x v="2"/>
    <x v="1"/>
    <x v="0"/>
    <x v="1"/>
    <x v="1"/>
    <n v="2.2000000000000002"/>
    <n v="1650"/>
    <s v="None"/>
    <n v="14.5"/>
    <n v="1.9E-2"/>
    <n v="2.12"/>
    <m/>
    <m/>
    <m/>
    <m/>
    <m/>
    <m/>
    <m/>
    <m/>
    <m/>
    <s v="DEER:Res:HVAC_Eff_AC"/>
    <s v="Annual"/>
    <n v="20"/>
    <m/>
  </r>
  <r>
    <x v="1"/>
    <x v="1"/>
    <s v="D20v0"/>
    <n v="44154.447201608797"/>
    <x v="4"/>
    <x v="2"/>
    <x v="1"/>
    <x v="0"/>
    <x v="2"/>
    <x v="1"/>
    <n v="2.2000000000000002"/>
    <n v="1650"/>
    <s v="None"/>
    <n v="37.799999999999997"/>
    <n v="1.9E-2"/>
    <n v="0"/>
    <m/>
    <m/>
    <m/>
    <m/>
    <m/>
    <m/>
    <m/>
    <m/>
    <m/>
    <s v="DEER:Res:HVAC_Eff_AC"/>
    <s v="Annual"/>
    <n v="20"/>
    <m/>
  </r>
  <r>
    <x v="1"/>
    <x v="1"/>
    <s v="D20v0"/>
    <n v="44154.447201608797"/>
    <x v="4"/>
    <x v="2"/>
    <x v="1"/>
    <x v="0"/>
    <x v="0"/>
    <x v="1"/>
    <n v="2.2000000000000002"/>
    <n v="1650"/>
    <s v="None"/>
    <n v="10.6"/>
    <n v="0.01"/>
    <n v="2.0099999999999998"/>
    <m/>
    <m/>
    <m/>
    <m/>
    <m/>
    <m/>
    <m/>
    <m/>
    <m/>
    <s v="DEER:Res:HVAC_Eff_AC"/>
    <s v="Annual"/>
    <n v="20"/>
    <m/>
  </r>
  <r>
    <x v="1"/>
    <x v="1"/>
    <s v="D20v0"/>
    <n v="44154.447201608797"/>
    <x v="4"/>
    <x v="2"/>
    <x v="1"/>
    <x v="1"/>
    <x v="1"/>
    <x v="1"/>
    <n v="3.5"/>
    <n v="2130"/>
    <s v="None"/>
    <n v="10.6"/>
    <n v="1.2999999999999999E-2"/>
    <n v="3.77"/>
    <m/>
    <m/>
    <m/>
    <m/>
    <m/>
    <m/>
    <m/>
    <m/>
    <m/>
    <s v="DEER:Res:HVAC_Eff_AC"/>
    <s v="Annual"/>
    <n v="20"/>
    <m/>
  </r>
  <r>
    <x v="1"/>
    <x v="1"/>
    <s v="D20v0"/>
    <n v="44154.447201608797"/>
    <x v="4"/>
    <x v="2"/>
    <x v="1"/>
    <x v="1"/>
    <x v="2"/>
    <x v="1"/>
    <n v="3.5"/>
    <n v="2130"/>
    <s v="None"/>
    <n v="43.8"/>
    <n v="1.2999999999999999E-2"/>
    <n v="0"/>
    <m/>
    <m/>
    <m/>
    <m/>
    <m/>
    <m/>
    <m/>
    <m/>
    <m/>
    <s v="DEER:Res:HVAC_Eff_AC"/>
    <s v="Annual"/>
    <n v="20"/>
    <m/>
  </r>
  <r>
    <x v="1"/>
    <x v="1"/>
    <s v="D20v0"/>
    <n v="44154.447201608797"/>
    <x v="4"/>
    <x v="2"/>
    <x v="1"/>
    <x v="1"/>
    <x v="0"/>
    <x v="1"/>
    <n v="3.5"/>
    <n v="2130"/>
    <s v="None"/>
    <n v="4"/>
    <n v="2E-3"/>
    <n v="3.59"/>
    <m/>
    <m/>
    <m/>
    <m/>
    <m/>
    <m/>
    <m/>
    <m/>
    <m/>
    <s v="DEER:Res:HVAC_Eff_AC"/>
    <s v="Annual"/>
    <n v="20"/>
    <m/>
  </r>
  <r>
    <x v="1"/>
    <x v="1"/>
    <s v="D20v0"/>
    <n v="44154.447201608797"/>
    <x v="4"/>
    <x v="2"/>
    <x v="1"/>
    <x v="8"/>
    <x v="1"/>
    <x v="1"/>
    <n v="3"/>
    <n v="1920"/>
    <s v="None"/>
    <n v="12"/>
    <n v="1.7000000000000001E-2"/>
    <n v="1.07"/>
    <m/>
    <m/>
    <m/>
    <m/>
    <m/>
    <m/>
    <m/>
    <m/>
    <m/>
    <s v="DEER:Res:HVAC_Eff_AC"/>
    <s v="Annual"/>
    <n v="20"/>
    <m/>
  </r>
  <r>
    <x v="1"/>
    <x v="1"/>
    <s v="D20v0"/>
    <n v="44154.447201608797"/>
    <x v="4"/>
    <x v="2"/>
    <x v="1"/>
    <x v="8"/>
    <x v="2"/>
    <x v="1"/>
    <n v="3"/>
    <n v="1920"/>
    <s v="None"/>
    <n v="21.6"/>
    <n v="1.7999999999999999E-2"/>
    <n v="0"/>
    <m/>
    <m/>
    <m/>
    <m/>
    <m/>
    <m/>
    <m/>
    <m/>
    <m/>
    <s v="DEER:Res:HVAC_Eff_AC"/>
    <s v="Annual"/>
    <n v="20"/>
    <m/>
  </r>
  <r>
    <x v="1"/>
    <x v="1"/>
    <s v="D20v0"/>
    <n v="44154.447201608797"/>
    <x v="4"/>
    <x v="2"/>
    <x v="1"/>
    <x v="8"/>
    <x v="0"/>
    <x v="1"/>
    <n v="3"/>
    <n v="1920"/>
    <s v="None"/>
    <n v="4"/>
    <n v="7.0000000000000001E-3"/>
    <n v="1.02"/>
    <m/>
    <m/>
    <m/>
    <m/>
    <m/>
    <m/>
    <m/>
    <m/>
    <m/>
    <s v="DEER:Res:HVAC_Eff_AC"/>
    <s v="Annual"/>
    <n v="20"/>
    <m/>
  </r>
  <r>
    <x v="1"/>
    <x v="1"/>
    <s v="D20v0"/>
    <n v="44154.447201608797"/>
    <x v="4"/>
    <x v="2"/>
    <x v="1"/>
    <x v="15"/>
    <x v="1"/>
    <x v="1"/>
    <n v="2.5"/>
    <n v="1970"/>
    <s v="None"/>
    <n v="13.3"/>
    <n v="1.6E-2"/>
    <n v="0.94"/>
    <m/>
    <m/>
    <m/>
    <m/>
    <m/>
    <m/>
    <m/>
    <m/>
    <m/>
    <s v="DEER:Res:HVAC_Eff_AC"/>
    <s v="Annual"/>
    <n v="20"/>
    <m/>
  </r>
  <r>
    <x v="1"/>
    <x v="1"/>
    <s v="D20v0"/>
    <n v="44154.447201608797"/>
    <x v="4"/>
    <x v="2"/>
    <x v="1"/>
    <x v="15"/>
    <x v="2"/>
    <x v="1"/>
    <n v="2.5"/>
    <n v="1970"/>
    <s v="None"/>
    <n v="19.8"/>
    <n v="1.7000000000000001E-2"/>
    <n v="0"/>
    <m/>
    <m/>
    <m/>
    <m/>
    <m/>
    <m/>
    <m/>
    <m/>
    <m/>
    <s v="DEER:Res:HVAC_Eff_AC"/>
    <s v="Annual"/>
    <n v="20"/>
    <m/>
  </r>
  <r>
    <x v="1"/>
    <x v="1"/>
    <s v="D20v0"/>
    <n v="44154.447201608797"/>
    <x v="4"/>
    <x v="2"/>
    <x v="1"/>
    <x v="15"/>
    <x v="0"/>
    <x v="1"/>
    <n v="2.5"/>
    <n v="1970"/>
    <s v="None"/>
    <n v="4.5999999999999996"/>
    <n v="5.0000000000000001E-3"/>
    <n v="0.91"/>
    <m/>
    <m/>
    <m/>
    <m/>
    <m/>
    <m/>
    <m/>
    <m/>
    <m/>
    <s v="DEER:Res:HVAC_Eff_AC"/>
    <s v="Annual"/>
    <n v="20"/>
    <m/>
  </r>
  <r>
    <x v="1"/>
    <x v="1"/>
    <s v="D20v0"/>
    <n v="44154.447201608797"/>
    <x v="4"/>
    <x v="2"/>
    <x v="1"/>
    <x v="9"/>
    <x v="1"/>
    <x v="1"/>
    <n v="2.4"/>
    <n v="1760"/>
    <s v="None"/>
    <n v="13.1"/>
    <n v="1.4999999999999999E-2"/>
    <n v="0.71"/>
    <m/>
    <m/>
    <m/>
    <m/>
    <m/>
    <m/>
    <m/>
    <m/>
    <m/>
    <s v="DEER:Res:HVAC_Eff_AC"/>
    <s v="Annual"/>
    <n v="20"/>
    <m/>
  </r>
  <r>
    <x v="1"/>
    <x v="1"/>
    <s v="D20v0"/>
    <n v="44154.447201608797"/>
    <x v="4"/>
    <x v="2"/>
    <x v="1"/>
    <x v="9"/>
    <x v="2"/>
    <x v="1"/>
    <n v="2.4"/>
    <n v="1760"/>
    <s v="None"/>
    <n v="19.3"/>
    <n v="1.4999999999999999E-2"/>
    <n v="0"/>
    <m/>
    <m/>
    <m/>
    <m/>
    <m/>
    <m/>
    <m/>
    <m/>
    <m/>
    <s v="DEER:Res:HVAC_Eff_AC"/>
    <s v="Annual"/>
    <n v="20"/>
    <m/>
  </r>
  <r>
    <x v="1"/>
    <x v="1"/>
    <s v="D20v0"/>
    <n v="44154.447201608797"/>
    <x v="4"/>
    <x v="2"/>
    <x v="1"/>
    <x v="9"/>
    <x v="0"/>
    <x v="1"/>
    <n v="2.4"/>
    <n v="1760"/>
    <s v="None"/>
    <n v="7.1"/>
    <n v="7.0000000000000001E-3"/>
    <n v="0.68"/>
    <m/>
    <m/>
    <m/>
    <m/>
    <m/>
    <m/>
    <m/>
    <m/>
    <m/>
    <s v="DEER:Res:HVAC_Eff_AC"/>
    <s v="Annual"/>
    <n v="20"/>
    <m/>
  </r>
  <r>
    <x v="1"/>
    <x v="1"/>
    <s v="D20v0"/>
    <n v="44154.447201608797"/>
    <x v="4"/>
    <x v="2"/>
    <x v="1"/>
    <x v="10"/>
    <x v="1"/>
    <x v="1"/>
    <n v="2.2000000000000002"/>
    <n v="1740"/>
    <s v="None"/>
    <n v="15.5"/>
    <n v="2.1999999999999999E-2"/>
    <n v="1.33"/>
    <m/>
    <m/>
    <m/>
    <m/>
    <m/>
    <m/>
    <m/>
    <m/>
    <m/>
    <s v="DEER:Res:HVAC_Eff_AC"/>
    <s v="Annual"/>
    <n v="20"/>
    <m/>
  </r>
  <r>
    <x v="1"/>
    <x v="1"/>
    <s v="D20v0"/>
    <n v="44154.447201608797"/>
    <x v="4"/>
    <x v="2"/>
    <x v="1"/>
    <x v="10"/>
    <x v="2"/>
    <x v="1"/>
    <n v="2.2000000000000002"/>
    <n v="1740"/>
    <s v="None"/>
    <n v="26.7"/>
    <n v="2.3E-2"/>
    <n v="0"/>
    <m/>
    <m/>
    <m/>
    <m/>
    <m/>
    <m/>
    <m/>
    <m/>
    <m/>
    <s v="DEER:Res:HVAC_Eff_AC"/>
    <s v="Annual"/>
    <n v="20"/>
    <m/>
  </r>
  <r>
    <x v="1"/>
    <x v="1"/>
    <s v="D20v0"/>
    <n v="44154.447201608797"/>
    <x v="4"/>
    <x v="2"/>
    <x v="1"/>
    <x v="10"/>
    <x v="0"/>
    <x v="1"/>
    <n v="2.2000000000000002"/>
    <n v="1740"/>
    <s v="None"/>
    <n v="12.6"/>
    <n v="1.7000000000000001E-2"/>
    <n v="1.24"/>
    <m/>
    <m/>
    <m/>
    <m/>
    <m/>
    <m/>
    <m/>
    <m/>
    <m/>
    <s v="DEER:Res:HVAC_Eff_AC"/>
    <s v="Annual"/>
    <n v="20"/>
    <m/>
  </r>
  <r>
    <x v="1"/>
    <x v="1"/>
    <s v="D20v0"/>
    <n v="44154.447201608797"/>
    <x v="4"/>
    <x v="2"/>
    <x v="1"/>
    <x v="11"/>
    <x v="1"/>
    <x v="1"/>
    <n v="2.5"/>
    <n v="1940"/>
    <s v="None"/>
    <n v="29.6"/>
    <n v="4.1000000000000002E-2"/>
    <n v="3.33"/>
    <m/>
    <m/>
    <m/>
    <m/>
    <m/>
    <m/>
    <m/>
    <m/>
    <m/>
    <s v="DEER:Res:HVAC_Eff_AC"/>
    <s v="Annual"/>
    <n v="20"/>
    <m/>
  </r>
  <r>
    <x v="1"/>
    <x v="1"/>
    <s v="D20v0"/>
    <n v="44154.447201608797"/>
    <x v="4"/>
    <x v="2"/>
    <x v="1"/>
    <x v="11"/>
    <x v="2"/>
    <x v="1"/>
    <n v="2.5"/>
    <n v="1940"/>
    <s v="None"/>
    <n v="64.3"/>
    <n v="4.1000000000000002E-2"/>
    <n v="0"/>
    <m/>
    <m/>
    <m/>
    <m/>
    <m/>
    <m/>
    <m/>
    <m/>
    <m/>
    <s v="DEER:Res:HVAC_Eff_AC"/>
    <s v="Annual"/>
    <n v="20"/>
    <m/>
  </r>
  <r>
    <x v="1"/>
    <x v="1"/>
    <s v="D20v0"/>
    <n v="44154.447201608797"/>
    <x v="4"/>
    <x v="2"/>
    <x v="1"/>
    <x v="11"/>
    <x v="0"/>
    <x v="1"/>
    <n v="2.5"/>
    <n v="1940"/>
    <s v="None"/>
    <n v="30"/>
    <n v="3.9E-2"/>
    <n v="3.15"/>
    <m/>
    <m/>
    <m/>
    <m/>
    <m/>
    <m/>
    <m/>
    <m/>
    <m/>
    <s v="DEER:Res:HVAC_Eff_AC"/>
    <s v="Annual"/>
    <n v="20"/>
    <m/>
  </r>
  <r>
    <x v="1"/>
    <x v="1"/>
    <s v="D20v0"/>
    <n v="44154.447201608797"/>
    <x v="4"/>
    <x v="2"/>
    <x v="1"/>
    <x v="2"/>
    <x v="1"/>
    <x v="1"/>
    <n v="2.7"/>
    <n v="1860"/>
    <s v="None"/>
    <n v="36.700000000000003"/>
    <n v="4.7E-2"/>
    <n v="3.21"/>
    <m/>
    <m/>
    <m/>
    <m/>
    <m/>
    <m/>
    <m/>
    <m/>
    <m/>
    <s v="DEER:Res:HVAC_Eff_AC"/>
    <s v="Annual"/>
    <n v="20"/>
    <m/>
  </r>
  <r>
    <x v="1"/>
    <x v="1"/>
    <s v="D20v0"/>
    <n v="44154.447201608797"/>
    <x v="4"/>
    <x v="2"/>
    <x v="1"/>
    <x v="2"/>
    <x v="2"/>
    <x v="1"/>
    <n v="2.7"/>
    <n v="1860"/>
    <s v="None"/>
    <n v="72.599999999999994"/>
    <n v="4.8000000000000001E-2"/>
    <n v="0"/>
    <m/>
    <m/>
    <m/>
    <m/>
    <m/>
    <m/>
    <m/>
    <m/>
    <m/>
    <s v="DEER:Res:HVAC_Eff_AC"/>
    <s v="Annual"/>
    <n v="20"/>
    <m/>
  </r>
  <r>
    <x v="1"/>
    <x v="1"/>
    <s v="D20v0"/>
    <n v="44154.447201608797"/>
    <x v="4"/>
    <x v="2"/>
    <x v="1"/>
    <x v="2"/>
    <x v="0"/>
    <x v="1"/>
    <n v="2.7"/>
    <n v="1860"/>
    <s v="None"/>
    <n v="36.5"/>
    <n v="4.3999999999999997E-2"/>
    <n v="3.01"/>
    <m/>
    <m/>
    <m/>
    <m/>
    <m/>
    <m/>
    <m/>
    <m/>
    <m/>
    <s v="DEER:Res:HVAC_Eff_AC"/>
    <s v="Annual"/>
    <n v="20"/>
    <m/>
  </r>
  <r>
    <x v="1"/>
    <x v="1"/>
    <s v="D20v0"/>
    <n v="44154.447201608797"/>
    <x v="4"/>
    <x v="2"/>
    <x v="1"/>
    <x v="3"/>
    <x v="1"/>
    <x v="1"/>
    <n v="2.1"/>
    <n v="1720"/>
    <s v="None"/>
    <n v="18"/>
    <n v="2.5999999999999999E-2"/>
    <n v="3.14"/>
    <m/>
    <m/>
    <m/>
    <m/>
    <m/>
    <m/>
    <m/>
    <m/>
    <m/>
    <s v="DEER:Res:HVAC_Eff_AC"/>
    <s v="Annual"/>
    <n v="20"/>
    <m/>
  </r>
  <r>
    <x v="1"/>
    <x v="1"/>
    <s v="D20v0"/>
    <n v="44154.447201608797"/>
    <x v="4"/>
    <x v="2"/>
    <x v="1"/>
    <x v="3"/>
    <x v="2"/>
    <x v="1"/>
    <n v="2.1"/>
    <n v="1720"/>
    <s v="None"/>
    <n v="51.5"/>
    <n v="2.5999999999999999E-2"/>
    <n v="0"/>
    <m/>
    <m/>
    <m/>
    <m/>
    <m/>
    <m/>
    <m/>
    <m/>
    <m/>
    <s v="DEER:Res:HVAC_Eff_AC"/>
    <s v="Annual"/>
    <n v="20"/>
    <m/>
  </r>
  <r>
    <x v="1"/>
    <x v="1"/>
    <s v="D20v0"/>
    <n v="44154.447201608797"/>
    <x v="4"/>
    <x v="2"/>
    <x v="1"/>
    <x v="3"/>
    <x v="0"/>
    <x v="1"/>
    <n v="2.1"/>
    <n v="1720"/>
    <s v="None"/>
    <n v="18"/>
    <n v="2.3E-2"/>
    <n v="2.97"/>
    <m/>
    <m/>
    <m/>
    <m/>
    <m/>
    <m/>
    <m/>
    <m/>
    <m/>
    <s v="DEER:Res:HVAC_Eff_AC"/>
    <s v="Annual"/>
    <n v="20"/>
    <m/>
  </r>
  <r>
    <x v="1"/>
    <x v="1"/>
    <s v="D20v0"/>
    <n v="44154.447201608797"/>
    <x v="4"/>
    <x v="2"/>
    <x v="1"/>
    <x v="4"/>
    <x v="1"/>
    <x v="1"/>
    <n v="2.4"/>
    <n v="1850"/>
    <s v="None"/>
    <n v="34.9"/>
    <n v="3.3000000000000002E-2"/>
    <n v="3.19"/>
    <m/>
    <m/>
    <m/>
    <m/>
    <m/>
    <m/>
    <m/>
    <m/>
    <m/>
    <s v="DEER:Res:HVAC_Eff_AC"/>
    <s v="Annual"/>
    <n v="20"/>
    <m/>
  </r>
  <r>
    <x v="1"/>
    <x v="1"/>
    <s v="D20v0"/>
    <n v="44154.447201608797"/>
    <x v="4"/>
    <x v="2"/>
    <x v="1"/>
    <x v="4"/>
    <x v="2"/>
    <x v="1"/>
    <n v="2.4"/>
    <n v="1850"/>
    <s v="None"/>
    <n v="72.099999999999994"/>
    <n v="3.4000000000000002E-2"/>
    <n v="0"/>
    <m/>
    <m/>
    <m/>
    <m/>
    <m/>
    <m/>
    <m/>
    <m/>
    <m/>
    <s v="DEER:Res:HVAC_Eff_AC"/>
    <s v="Annual"/>
    <n v="20"/>
    <m/>
  </r>
  <r>
    <x v="1"/>
    <x v="1"/>
    <s v="D20v0"/>
    <n v="44154.447201608797"/>
    <x v="4"/>
    <x v="2"/>
    <x v="1"/>
    <x v="4"/>
    <x v="0"/>
    <x v="1"/>
    <n v="2.4"/>
    <n v="1850"/>
    <s v="None"/>
    <n v="35.6"/>
    <n v="3.1E-2"/>
    <n v="3.01"/>
    <m/>
    <m/>
    <m/>
    <m/>
    <m/>
    <m/>
    <m/>
    <m/>
    <m/>
    <s v="DEER:Res:HVAC_Eff_AC"/>
    <s v="Annual"/>
    <n v="20"/>
    <m/>
  </r>
  <r>
    <x v="1"/>
    <x v="1"/>
    <s v="D20v1"/>
    <n v="44154.447201608797"/>
    <x v="4"/>
    <x v="2"/>
    <x v="1"/>
    <x v="12"/>
    <x v="1"/>
    <x v="1"/>
    <n v="3.17"/>
    <n v="2128"/>
    <s v="None"/>
    <n v="56.17"/>
    <n v="4.65E-2"/>
    <n v="3.649"/>
    <m/>
    <m/>
    <m/>
    <m/>
    <m/>
    <m/>
    <m/>
    <m/>
    <m/>
    <s v="DEER:Res:HVAC_Eff_AC"/>
    <s v="Annual"/>
    <n v="1"/>
    <m/>
  </r>
  <r>
    <x v="1"/>
    <x v="1"/>
    <s v="D20v1"/>
    <n v="44154.447201608797"/>
    <x v="4"/>
    <x v="2"/>
    <x v="1"/>
    <x v="12"/>
    <x v="2"/>
    <x v="1"/>
    <n v="3.17"/>
    <n v="2128"/>
    <s v="None"/>
    <n v="110.55"/>
    <n v="5.33E-2"/>
    <n v="0"/>
    <m/>
    <m/>
    <m/>
    <m/>
    <m/>
    <m/>
    <m/>
    <m/>
    <m/>
    <s v="DEER:Res:HVAC_Eff_AC"/>
    <s v="Annual"/>
    <n v="1"/>
    <m/>
  </r>
  <r>
    <x v="1"/>
    <x v="1"/>
    <s v="D20v1"/>
    <n v="44154.447201608797"/>
    <x v="4"/>
    <x v="2"/>
    <x v="1"/>
    <x v="12"/>
    <x v="0"/>
    <x v="1"/>
    <n v="3.17"/>
    <n v="2128"/>
    <s v="None"/>
    <n v="56.99"/>
    <n v="0.05"/>
    <n v="3.44"/>
    <m/>
    <m/>
    <m/>
    <m/>
    <m/>
    <m/>
    <m/>
    <m/>
    <m/>
    <s v="DEER:Res:HVAC_Eff_AC"/>
    <s v="Annual"/>
    <n v="1"/>
    <m/>
  </r>
  <r>
    <x v="1"/>
    <x v="1"/>
    <s v="D20v1"/>
    <n v="44154.447201608797"/>
    <x v="4"/>
    <x v="2"/>
    <x v="1"/>
    <x v="13"/>
    <x v="1"/>
    <x v="1"/>
    <n v="3.43"/>
    <n v="1886"/>
    <s v="None"/>
    <n v="68.98"/>
    <n v="4.5499999999999999E-2"/>
    <n v="1.5229999999999999"/>
    <m/>
    <m/>
    <m/>
    <m/>
    <m/>
    <m/>
    <m/>
    <m/>
    <m/>
    <s v="DEER:Res:HVAC_Eff_AC"/>
    <s v="Annual"/>
    <n v="1"/>
    <m/>
  </r>
  <r>
    <x v="1"/>
    <x v="1"/>
    <s v="D20v1"/>
    <n v="44154.447201608797"/>
    <x v="4"/>
    <x v="2"/>
    <x v="1"/>
    <x v="13"/>
    <x v="2"/>
    <x v="1"/>
    <n v="3.43"/>
    <n v="1886"/>
    <s v="None"/>
    <n v="91.52"/>
    <n v="5.1299999999999998E-2"/>
    <n v="0"/>
    <m/>
    <m/>
    <m/>
    <m/>
    <m/>
    <m/>
    <m/>
    <m/>
    <m/>
    <s v="DEER:Res:HVAC_Eff_AC"/>
    <s v="Annual"/>
    <n v="1"/>
    <m/>
  </r>
  <r>
    <x v="1"/>
    <x v="1"/>
    <s v="D20v1"/>
    <n v="44154.447201608797"/>
    <x v="4"/>
    <x v="2"/>
    <x v="1"/>
    <x v="13"/>
    <x v="0"/>
    <x v="1"/>
    <n v="3.43"/>
    <n v="1886"/>
    <s v="None"/>
    <n v="70.430000000000007"/>
    <n v="0.05"/>
    <n v="1.41"/>
    <m/>
    <m/>
    <m/>
    <m/>
    <m/>
    <m/>
    <m/>
    <m/>
    <m/>
    <s v="DEER:Res:HVAC_Eff_AC"/>
    <s v="Annual"/>
    <n v="1"/>
    <m/>
  </r>
  <r>
    <x v="1"/>
    <x v="1"/>
    <s v="D20v1"/>
    <n v="44154.447201608797"/>
    <x v="4"/>
    <x v="2"/>
    <x v="1"/>
    <x v="5"/>
    <x v="1"/>
    <x v="1"/>
    <n v="3.59"/>
    <n v="2116"/>
    <s v="None"/>
    <n v="7.56"/>
    <n v="1.34E-2"/>
    <n v="3.4060000000000001"/>
    <m/>
    <m/>
    <m/>
    <m/>
    <m/>
    <m/>
    <m/>
    <m/>
    <m/>
    <s v="DEER:Res:HVAC_Eff_AC"/>
    <s v="Annual"/>
    <n v="1"/>
    <m/>
  </r>
  <r>
    <x v="1"/>
    <x v="1"/>
    <s v="D20v1"/>
    <n v="44154.447201608797"/>
    <x v="4"/>
    <x v="2"/>
    <x v="1"/>
    <x v="5"/>
    <x v="2"/>
    <x v="1"/>
    <n v="3.59"/>
    <n v="2116"/>
    <s v="None"/>
    <n v="58.55"/>
    <n v="1.4E-2"/>
    <n v="0"/>
    <m/>
    <m/>
    <m/>
    <m/>
    <m/>
    <m/>
    <m/>
    <m/>
    <m/>
    <s v="DEER:Res:HVAC_Eff_AC"/>
    <s v="Annual"/>
    <n v="1"/>
    <m/>
  </r>
  <r>
    <x v="1"/>
    <x v="1"/>
    <s v="D20v1"/>
    <n v="44154.447201608797"/>
    <x v="4"/>
    <x v="2"/>
    <x v="1"/>
    <x v="5"/>
    <x v="0"/>
    <x v="1"/>
    <n v="3.59"/>
    <n v="2116"/>
    <s v="None"/>
    <n v="9.6199999999999992"/>
    <n v="0.01"/>
    <n v="3.17"/>
    <m/>
    <m/>
    <m/>
    <m/>
    <m/>
    <m/>
    <m/>
    <m/>
    <m/>
    <s v="DEER:Res:HVAC_Eff_AC"/>
    <s v="Annual"/>
    <n v="1"/>
    <m/>
  </r>
  <r>
    <x v="1"/>
    <x v="1"/>
    <s v="D20v0"/>
    <n v="44154.447201608797"/>
    <x v="4"/>
    <x v="2"/>
    <x v="0"/>
    <x v="16"/>
    <x v="1"/>
    <x v="1"/>
    <n v="1.9"/>
    <n v="1620"/>
    <s v="None"/>
    <n v="4.5"/>
    <n v="0"/>
    <n v="5.5"/>
    <m/>
    <m/>
    <m/>
    <m/>
    <m/>
    <m/>
    <m/>
    <m/>
    <m/>
    <s v="DEER:Res:HVAC_Eff_AC"/>
    <s v="Annual"/>
    <n v="20"/>
    <m/>
  </r>
  <r>
    <x v="1"/>
    <x v="1"/>
    <s v="D20v0"/>
    <n v="44154.447201608797"/>
    <x v="4"/>
    <x v="2"/>
    <x v="0"/>
    <x v="16"/>
    <x v="2"/>
    <x v="1"/>
    <n v="1.9"/>
    <n v="1620"/>
    <s v="None"/>
    <n v="59.7"/>
    <n v="0"/>
    <n v="0"/>
    <m/>
    <m/>
    <m/>
    <m/>
    <m/>
    <m/>
    <m/>
    <m/>
    <m/>
    <s v="DEER:Res:HVAC_Eff_AC"/>
    <s v="Annual"/>
    <n v="20"/>
    <m/>
  </r>
  <r>
    <x v="1"/>
    <x v="1"/>
    <s v="D20v0"/>
    <n v="44154.447201608797"/>
    <x v="4"/>
    <x v="2"/>
    <x v="0"/>
    <x v="16"/>
    <x v="0"/>
    <x v="1"/>
    <n v="1.9"/>
    <n v="1620"/>
    <s v="None"/>
    <n v="4.0999999999999996"/>
    <n v="0"/>
    <n v="5.37"/>
    <m/>
    <m/>
    <m/>
    <m/>
    <m/>
    <m/>
    <m/>
    <m/>
    <m/>
    <s v="DEER:Res:HVAC_Eff_AC"/>
    <s v="Annual"/>
    <n v="20"/>
    <m/>
  </r>
  <r>
    <x v="1"/>
    <x v="1"/>
    <s v="D20v0"/>
    <n v="44154.447201608797"/>
    <x v="4"/>
    <x v="2"/>
    <x v="0"/>
    <x v="14"/>
    <x v="1"/>
    <x v="1"/>
    <n v="3"/>
    <n v="1560"/>
    <s v="None"/>
    <n v="6"/>
    <n v="1.9E-2"/>
    <n v="3.71"/>
    <m/>
    <m/>
    <m/>
    <m/>
    <m/>
    <m/>
    <m/>
    <m/>
    <m/>
    <s v="DEER:Res:HVAC_Eff_AC"/>
    <s v="Annual"/>
    <n v="20"/>
    <m/>
  </r>
  <r>
    <x v="1"/>
    <x v="1"/>
    <s v="D20v0"/>
    <n v="44154.447201608797"/>
    <x v="4"/>
    <x v="2"/>
    <x v="0"/>
    <x v="14"/>
    <x v="2"/>
    <x v="1"/>
    <n v="3"/>
    <n v="1560"/>
    <s v="None"/>
    <n v="46"/>
    <n v="0.02"/>
    <n v="0"/>
    <m/>
    <m/>
    <m/>
    <m/>
    <m/>
    <m/>
    <m/>
    <m/>
    <m/>
    <s v="DEER:Res:HVAC_Eff_AC"/>
    <s v="Annual"/>
    <n v="20"/>
    <m/>
  </r>
  <r>
    <x v="1"/>
    <x v="1"/>
    <s v="D20v0"/>
    <n v="44154.447201608797"/>
    <x v="4"/>
    <x v="2"/>
    <x v="0"/>
    <x v="14"/>
    <x v="0"/>
    <x v="1"/>
    <n v="3"/>
    <n v="1560"/>
    <s v="None"/>
    <n v="5.5"/>
    <n v="8.9999999999999993E-3"/>
    <n v="3.54"/>
    <m/>
    <m/>
    <m/>
    <m/>
    <m/>
    <m/>
    <m/>
    <m/>
    <m/>
    <s v="DEER:Res:HVAC_Eff_AC"/>
    <s v="Annual"/>
    <n v="20"/>
    <m/>
  </r>
  <r>
    <x v="1"/>
    <x v="1"/>
    <s v="D20v0"/>
    <n v="44154.447201608797"/>
    <x v="4"/>
    <x v="2"/>
    <x v="0"/>
    <x v="7"/>
    <x v="1"/>
    <x v="1"/>
    <n v="2.2000000000000002"/>
    <n v="1410"/>
    <s v="None"/>
    <n v="3.3"/>
    <n v="8.9999999999999993E-3"/>
    <n v="2.81"/>
    <m/>
    <m/>
    <m/>
    <m/>
    <m/>
    <m/>
    <m/>
    <m/>
    <m/>
    <s v="DEER:Res:HVAC_Eff_AC"/>
    <s v="Annual"/>
    <n v="20"/>
    <m/>
  </r>
  <r>
    <x v="1"/>
    <x v="1"/>
    <s v="D20v0"/>
    <n v="44154.447201608797"/>
    <x v="4"/>
    <x v="2"/>
    <x v="0"/>
    <x v="7"/>
    <x v="2"/>
    <x v="1"/>
    <n v="2.2000000000000002"/>
    <n v="1410"/>
    <s v="None"/>
    <n v="25.7"/>
    <n v="8.9999999999999993E-3"/>
    <n v="0"/>
    <m/>
    <m/>
    <m/>
    <m/>
    <m/>
    <m/>
    <m/>
    <m/>
    <m/>
    <s v="DEER:Res:HVAC_Eff_AC"/>
    <s v="Annual"/>
    <n v="20"/>
    <m/>
  </r>
  <r>
    <x v="1"/>
    <x v="1"/>
    <s v="D20v0"/>
    <n v="44154.447201608797"/>
    <x v="4"/>
    <x v="2"/>
    <x v="0"/>
    <x v="7"/>
    <x v="0"/>
    <x v="1"/>
    <n v="2.2000000000000002"/>
    <n v="1410"/>
    <s v="None"/>
    <n v="2.2999999999999998"/>
    <n v="1E-3"/>
    <n v="2.74"/>
    <m/>
    <m/>
    <m/>
    <m/>
    <m/>
    <m/>
    <m/>
    <m/>
    <m/>
    <s v="DEER:Res:HVAC_Eff_AC"/>
    <s v="Annual"/>
    <n v="20"/>
    <m/>
  </r>
  <r>
    <x v="1"/>
    <x v="1"/>
    <s v="D20v0"/>
    <n v="44154.447201608797"/>
    <x v="4"/>
    <x v="2"/>
    <x v="0"/>
    <x v="0"/>
    <x v="1"/>
    <x v="1"/>
    <n v="2.2999999999999998"/>
    <n v="1450"/>
    <s v="None"/>
    <n v="8.8000000000000007"/>
    <n v="0.02"/>
    <n v="2.5299999999999998"/>
    <m/>
    <m/>
    <m/>
    <m/>
    <m/>
    <m/>
    <m/>
    <m/>
    <m/>
    <s v="DEER:Res:HVAC_Eff_AC"/>
    <s v="Annual"/>
    <n v="20"/>
    <m/>
  </r>
  <r>
    <x v="1"/>
    <x v="1"/>
    <s v="D20v0"/>
    <n v="44154.447201608797"/>
    <x v="4"/>
    <x v="2"/>
    <x v="0"/>
    <x v="0"/>
    <x v="2"/>
    <x v="1"/>
    <n v="2.2999999999999998"/>
    <n v="1450"/>
    <s v="None"/>
    <n v="36.6"/>
    <n v="0.02"/>
    <n v="0"/>
    <m/>
    <m/>
    <m/>
    <m/>
    <m/>
    <m/>
    <m/>
    <m/>
    <m/>
    <s v="DEER:Res:HVAC_Eff_AC"/>
    <s v="Annual"/>
    <n v="20"/>
    <m/>
  </r>
  <r>
    <x v="1"/>
    <x v="1"/>
    <s v="D20v0"/>
    <n v="44154.447201608797"/>
    <x v="4"/>
    <x v="2"/>
    <x v="0"/>
    <x v="0"/>
    <x v="0"/>
    <x v="1"/>
    <n v="2.2999999999999998"/>
    <n v="1450"/>
    <s v="None"/>
    <n v="6.3"/>
    <n v="0.01"/>
    <n v="2.42"/>
    <m/>
    <m/>
    <m/>
    <m/>
    <m/>
    <m/>
    <m/>
    <m/>
    <m/>
    <s v="DEER:Res:HVAC_Eff_AC"/>
    <s v="Annual"/>
    <n v="20"/>
    <m/>
  </r>
  <r>
    <x v="1"/>
    <x v="1"/>
    <s v="D20v0"/>
    <n v="44154.447201608797"/>
    <x v="4"/>
    <x v="2"/>
    <x v="0"/>
    <x v="1"/>
    <x v="1"/>
    <x v="1"/>
    <n v="2.8"/>
    <n v="1540"/>
    <s v="None"/>
    <n v="4.3"/>
    <n v="0.01"/>
    <n v="3.98"/>
    <m/>
    <m/>
    <m/>
    <m/>
    <m/>
    <m/>
    <m/>
    <m/>
    <m/>
    <s v="DEER:Res:HVAC_Eff_AC"/>
    <s v="Annual"/>
    <n v="20"/>
    <m/>
  </r>
  <r>
    <x v="1"/>
    <x v="1"/>
    <s v="D20v0"/>
    <n v="44154.447201608797"/>
    <x v="4"/>
    <x v="2"/>
    <x v="0"/>
    <x v="1"/>
    <x v="2"/>
    <x v="1"/>
    <n v="2.8"/>
    <n v="1540"/>
    <s v="None"/>
    <n v="39.6"/>
    <n v="0.01"/>
    <n v="0"/>
    <m/>
    <m/>
    <m/>
    <m/>
    <m/>
    <m/>
    <m/>
    <m/>
    <m/>
    <s v="DEER:Res:HVAC_Eff_AC"/>
    <s v="Annual"/>
    <n v="20"/>
    <m/>
  </r>
  <r>
    <x v="1"/>
    <x v="1"/>
    <s v="D20v0"/>
    <n v="44154.447201608797"/>
    <x v="4"/>
    <x v="2"/>
    <x v="0"/>
    <x v="1"/>
    <x v="0"/>
    <x v="1"/>
    <n v="2.8"/>
    <n v="1540"/>
    <s v="None"/>
    <n v="3.3"/>
    <n v="2E-3"/>
    <n v="3.82"/>
    <m/>
    <m/>
    <m/>
    <m/>
    <m/>
    <m/>
    <m/>
    <m/>
    <m/>
    <s v="DEER:Res:HVAC_Eff_AC"/>
    <s v="Annual"/>
    <n v="20"/>
    <m/>
  </r>
  <r>
    <x v="1"/>
    <x v="1"/>
    <s v="D20v0"/>
    <n v="44154.447201608797"/>
    <x v="4"/>
    <x v="2"/>
    <x v="0"/>
    <x v="8"/>
    <x v="1"/>
    <x v="1"/>
    <n v="2.7"/>
    <n v="1500"/>
    <s v="None"/>
    <n v="6.7"/>
    <n v="1.7999999999999999E-2"/>
    <n v="1.31"/>
    <m/>
    <m/>
    <m/>
    <m/>
    <m/>
    <m/>
    <m/>
    <m/>
    <m/>
    <s v="DEER:Res:HVAC_Eff_AC"/>
    <s v="Annual"/>
    <n v="20"/>
    <m/>
  </r>
  <r>
    <x v="1"/>
    <x v="1"/>
    <s v="D20v0"/>
    <n v="44154.447201608797"/>
    <x v="4"/>
    <x v="2"/>
    <x v="0"/>
    <x v="8"/>
    <x v="2"/>
    <x v="1"/>
    <n v="2.7"/>
    <n v="1500"/>
    <s v="None"/>
    <n v="18"/>
    <n v="1.9E-2"/>
    <n v="0"/>
    <m/>
    <m/>
    <m/>
    <m/>
    <m/>
    <m/>
    <m/>
    <m/>
    <m/>
    <s v="DEER:Res:HVAC_Eff_AC"/>
    <s v="Annual"/>
    <n v="20"/>
    <m/>
  </r>
  <r>
    <x v="1"/>
    <x v="1"/>
    <s v="D20v0"/>
    <n v="44154.447201608797"/>
    <x v="4"/>
    <x v="2"/>
    <x v="0"/>
    <x v="8"/>
    <x v="0"/>
    <x v="1"/>
    <n v="2.7"/>
    <n v="1500"/>
    <s v="None"/>
    <n v="3.6"/>
    <n v="8.0000000000000002E-3"/>
    <n v="1.25"/>
    <m/>
    <m/>
    <m/>
    <m/>
    <m/>
    <m/>
    <m/>
    <m/>
    <m/>
    <s v="DEER:Res:HVAC_Eff_AC"/>
    <s v="Annual"/>
    <n v="20"/>
    <m/>
  </r>
  <r>
    <x v="1"/>
    <x v="1"/>
    <s v="D20v0"/>
    <n v="44154.447201608797"/>
    <x v="4"/>
    <x v="2"/>
    <x v="0"/>
    <x v="15"/>
    <x v="1"/>
    <x v="1"/>
    <n v="2.2000000000000002"/>
    <n v="1540"/>
    <s v="None"/>
    <n v="8.1999999999999993"/>
    <n v="1.4999999999999999E-2"/>
    <n v="1.4"/>
    <m/>
    <m/>
    <m/>
    <m/>
    <m/>
    <m/>
    <m/>
    <m/>
    <m/>
    <s v="DEER:Res:HVAC_Eff_AC"/>
    <s v="Annual"/>
    <n v="20"/>
    <m/>
  </r>
  <r>
    <x v="1"/>
    <x v="1"/>
    <s v="D20v0"/>
    <n v="44154.447201608797"/>
    <x v="4"/>
    <x v="2"/>
    <x v="0"/>
    <x v="15"/>
    <x v="2"/>
    <x v="1"/>
    <n v="2.2000000000000002"/>
    <n v="1540"/>
    <s v="None"/>
    <n v="18.2"/>
    <n v="1.6E-2"/>
    <n v="0"/>
    <m/>
    <m/>
    <m/>
    <m/>
    <m/>
    <m/>
    <m/>
    <m/>
    <m/>
    <s v="DEER:Res:HVAC_Eff_AC"/>
    <s v="Annual"/>
    <n v="20"/>
    <m/>
  </r>
  <r>
    <x v="1"/>
    <x v="1"/>
    <s v="D20v0"/>
    <n v="44154.447201608797"/>
    <x v="4"/>
    <x v="2"/>
    <x v="0"/>
    <x v="15"/>
    <x v="0"/>
    <x v="1"/>
    <n v="2.2000000000000002"/>
    <n v="1540"/>
    <s v="None"/>
    <n v="3.5"/>
    <n v="5.0000000000000001E-3"/>
    <n v="1.35"/>
    <m/>
    <m/>
    <m/>
    <m/>
    <m/>
    <m/>
    <m/>
    <m/>
    <m/>
    <s v="DEER:Res:HVAC_Eff_AC"/>
    <s v="Annual"/>
    <n v="20"/>
    <m/>
  </r>
  <r>
    <x v="1"/>
    <x v="1"/>
    <s v="D20v0"/>
    <n v="44154.447201608797"/>
    <x v="4"/>
    <x v="2"/>
    <x v="0"/>
    <x v="9"/>
    <x v="1"/>
    <x v="1"/>
    <n v="2.5"/>
    <n v="1450"/>
    <s v="None"/>
    <n v="11"/>
    <n v="1.6E-2"/>
    <n v="1.25"/>
    <m/>
    <m/>
    <m/>
    <m/>
    <m/>
    <m/>
    <m/>
    <m/>
    <m/>
    <s v="DEER:Res:HVAC_Eff_AC"/>
    <s v="Annual"/>
    <n v="20"/>
    <m/>
  </r>
  <r>
    <x v="1"/>
    <x v="1"/>
    <s v="D20v0"/>
    <n v="44154.447201608797"/>
    <x v="4"/>
    <x v="2"/>
    <x v="0"/>
    <x v="9"/>
    <x v="2"/>
    <x v="1"/>
    <n v="2.5"/>
    <n v="1450"/>
    <s v="None"/>
    <n v="21"/>
    <n v="1.7000000000000001E-2"/>
    <n v="0"/>
    <m/>
    <m/>
    <m/>
    <m/>
    <m/>
    <m/>
    <m/>
    <m/>
    <m/>
    <s v="DEER:Res:HVAC_Eff_AC"/>
    <s v="Annual"/>
    <n v="20"/>
    <m/>
  </r>
  <r>
    <x v="1"/>
    <x v="1"/>
    <s v="D20v0"/>
    <n v="44154.447201608797"/>
    <x v="4"/>
    <x v="2"/>
    <x v="0"/>
    <x v="9"/>
    <x v="0"/>
    <x v="1"/>
    <n v="2.5"/>
    <n v="1450"/>
    <s v="None"/>
    <n v="6.2"/>
    <n v="8.0000000000000002E-3"/>
    <n v="1.19"/>
    <m/>
    <m/>
    <m/>
    <m/>
    <m/>
    <m/>
    <m/>
    <m/>
    <m/>
    <s v="DEER:Res:HVAC_Eff_AC"/>
    <s v="Annual"/>
    <n v="20"/>
    <m/>
  </r>
  <r>
    <x v="1"/>
    <x v="1"/>
    <s v="D20v0"/>
    <n v="44154.447201608797"/>
    <x v="4"/>
    <x v="2"/>
    <x v="0"/>
    <x v="10"/>
    <x v="1"/>
    <x v="1"/>
    <n v="2.7"/>
    <n v="1490"/>
    <s v="None"/>
    <n v="15.5"/>
    <n v="2.9000000000000001E-2"/>
    <n v="1.45"/>
    <m/>
    <m/>
    <m/>
    <m/>
    <m/>
    <m/>
    <m/>
    <m/>
    <m/>
    <s v="DEER:Res:HVAC_Eff_AC"/>
    <s v="Annual"/>
    <n v="20"/>
    <m/>
  </r>
  <r>
    <x v="1"/>
    <x v="1"/>
    <s v="D20v0"/>
    <n v="44154.447201608797"/>
    <x v="4"/>
    <x v="2"/>
    <x v="0"/>
    <x v="10"/>
    <x v="2"/>
    <x v="1"/>
    <n v="2.7"/>
    <n v="1490"/>
    <s v="None"/>
    <n v="28.8"/>
    <n v="0.03"/>
    <n v="0"/>
    <m/>
    <m/>
    <m/>
    <m/>
    <m/>
    <m/>
    <m/>
    <m/>
    <m/>
    <s v="DEER:Res:HVAC_Eff_AC"/>
    <s v="Annual"/>
    <n v="20"/>
    <m/>
  </r>
  <r>
    <x v="1"/>
    <x v="1"/>
    <s v="D20v0"/>
    <n v="44154.447201608797"/>
    <x v="4"/>
    <x v="2"/>
    <x v="0"/>
    <x v="10"/>
    <x v="0"/>
    <x v="1"/>
    <n v="2.7"/>
    <n v="1490"/>
    <s v="None"/>
    <n v="12.8"/>
    <n v="2.1999999999999999E-2"/>
    <n v="1.36"/>
    <m/>
    <m/>
    <m/>
    <m/>
    <m/>
    <m/>
    <m/>
    <m/>
    <m/>
    <s v="DEER:Res:HVAC_Eff_AC"/>
    <s v="Annual"/>
    <n v="20"/>
    <m/>
  </r>
  <r>
    <x v="1"/>
    <x v="1"/>
    <s v="D20v0"/>
    <n v="44154.447201608797"/>
    <x v="4"/>
    <x v="2"/>
    <x v="0"/>
    <x v="11"/>
    <x v="1"/>
    <x v="1"/>
    <n v="3.6"/>
    <n v="1750"/>
    <s v="None"/>
    <n v="16.7"/>
    <n v="0.03"/>
    <n v="2.17"/>
    <m/>
    <m/>
    <m/>
    <m/>
    <m/>
    <m/>
    <m/>
    <m/>
    <m/>
    <s v="DEER:Res:HVAC_Eff_AC"/>
    <s v="Annual"/>
    <n v="20"/>
    <m/>
  </r>
  <r>
    <x v="1"/>
    <x v="1"/>
    <s v="D20v0"/>
    <n v="44154.447201608797"/>
    <x v="4"/>
    <x v="2"/>
    <x v="0"/>
    <x v="11"/>
    <x v="2"/>
    <x v="1"/>
    <n v="3.6"/>
    <n v="1750"/>
    <s v="None"/>
    <n v="38.299999999999997"/>
    <n v="3.2000000000000001E-2"/>
    <n v="0"/>
    <m/>
    <m/>
    <m/>
    <m/>
    <m/>
    <m/>
    <m/>
    <m/>
    <m/>
    <s v="DEER:Res:HVAC_Eff_AC"/>
    <s v="Annual"/>
    <n v="20"/>
    <m/>
  </r>
  <r>
    <x v="1"/>
    <x v="1"/>
    <s v="D20v0"/>
    <n v="44154.447201608797"/>
    <x v="4"/>
    <x v="2"/>
    <x v="0"/>
    <x v="11"/>
    <x v="0"/>
    <x v="1"/>
    <n v="3.6"/>
    <n v="1750"/>
    <s v="None"/>
    <n v="17.2"/>
    <n v="2.9000000000000001E-2"/>
    <n v="2.04"/>
    <m/>
    <m/>
    <m/>
    <m/>
    <m/>
    <m/>
    <m/>
    <m/>
    <m/>
    <s v="DEER:Res:HVAC_Eff_AC"/>
    <s v="Annual"/>
    <n v="20"/>
    <m/>
  </r>
  <r>
    <x v="1"/>
    <x v="1"/>
    <s v="D20v0"/>
    <n v="44154.447201608797"/>
    <x v="4"/>
    <x v="2"/>
    <x v="0"/>
    <x v="2"/>
    <x v="1"/>
    <x v="1"/>
    <n v="3.4"/>
    <n v="1510"/>
    <s v="None"/>
    <n v="28"/>
    <n v="4.7E-2"/>
    <n v="3.32"/>
    <m/>
    <m/>
    <m/>
    <m/>
    <m/>
    <m/>
    <m/>
    <m/>
    <m/>
    <s v="DEER:Res:HVAC_Eff_AC"/>
    <s v="Annual"/>
    <n v="20"/>
    <m/>
  </r>
  <r>
    <x v="1"/>
    <x v="1"/>
    <s v="D20v0"/>
    <n v="44154.447201608797"/>
    <x v="4"/>
    <x v="2"/>
    <x v="0"/>
    <x v="2"/>
    <x v="2"/>
    <x v="1"/>
    <n v="3.4"/>
    <n v="1510"/>
    <s v="None"/>
    <n v="64.8"/>
    <n v="4.9000000000000002E-2"/>
    <n v="0"/>
    <m/>
    <m/>
    <m/>
    <m/>
    <m/>
    <m/>
    <m/>
    <m/>
    <m/>
    <s v="DEER:Res:HVAC_Eff_AC"/>
    <s v="Annual"/>
    <n v="20"/>
    <m/>
  </r>
  <r>
    <x v="1"/>
    <x v="1"/>
    <s v="D20v0"/>
    <n v="44154.447201608797"/>
    <x v="4"/>
    <x v="2"/>
    <x v="0"/>
    <x v="2"/>
    <x v="0"/>
    <x v="1"/>
    <n v="3.4"/>
    <n v="1510"/>
    <s v="None"/>
    <n v="28.8"/>
    <n v="4.3999999999999997E-2"/>
    <n v="3.08"/>
    <m/>
    <m/>
    <m/>
    <m/>
    <m/>
    <m/>
    <m/>
    <m/>
    <m/>
    <s v="DEER:Res:HVAC_Eff_AC"/>
    <s v="Annual"/>
    <n v="20"/>
    <m/>
  </r>
  <r>
    <x v="1"/>
    <x v="1"/>
    <s v="D20v0"/>
    <n v="44154.447201608797"/>
    <x v="4"/>
    <x v="2"/>
    <x v="0"/>
    <x v="3"/>
    <x v="1"/>
    <x v="1"/>
    <n v="3"/>
    <n v="1500"/>
    <s v="None"/>
    <n v="14.2"/>
    <n v="2.9000000000000001E-2"/>
    <n v="2.9"/>
    <m/>
    <m/>
    <m/>
    <m/>
    <m/>
    <m/>
    <m/>
    <m/>
    <m/>
    <s v="DEER:Res:HVAC_Eff_AC"/>
    <s v="Annual"/>
    <n v="20"/>
    <m/>
  </r>
  <r>
    <x v="1"/>
    <x v="1"/>
    <s v="D20v0"/>
    <n v="44154.447201608797"/>
    <x v="4"/>
    <x v="2"/>
    <x v="0"/>
    <x v="3"/>
    <x v="2"/>
    <x v="1"/>
    <n v="3"/>
    <n v="1500"/>
    <s v="None"/>
    <n v="45.3"/>
    <n v="3.2000000000000001E-2"/>
    <n v="0"/>
    <m/>
    <m/>
    <m/>
    <m/>
    <m/>
    <m/>
    <m/>
    <m/>
    <m/>
    <s v="DEER:Res:HVAC_Eff_AC"/>
    <s v="Annual"/>
    <n v="20"/>
    <m/>
  </r>
  <r>
    <x v="1"/>
    <x v="1"/>
    <s v="D20v0"/>
    <n v="44154.447201608797"/>
    <x v="4"/>
    <x v="2"/>
    <x v="0"/>
    <x v="3"/>
    <x v="0"/>
    <x v="1"/>
    <n v="3"/>
    <n v="1500"/>
    <s v="None"/>
    <n v="14.5"/>
    <n v="2.5999999999999999E-2"/>
    <n v="2.72"/>
    <m/>
    <m/>
    <m/>
    <m/>
    <m/>
    <m/>
    <m/>
    <m/>
    <m/>
    <s v="DEER:Res:HVAC_Eff_AC"/>
    <s v="Annual"/>
    <n v="20"/>
    <m/>
  </r>
  <r>
    <x v="1"/>
    <x v="1"/>
    <s v="D20v0"/>
    <n v="44154.447201608797"/>
    <x v="4"/>
    <x v="2"/>
    <x v="0"/>
    <x v="4"/>
    <x v="1"/>
    <x v="1"/>
    <n v="3.1"/>
    <n v="1500"/>
    <s v="None"/>
    <n v="26.5"/>
    <n v="0.03"/>
    <n v="2.76"/>
    <m/>
    <m/>
    <m/>
    <m/>
    <m/>
    <m/>
    <m/>
    <m/>
    <m/>
    <s v="DEER:Res:HVAC_Eff_AC"/>
    <s v="Annual"/>
    <n v="20"/>
    <m/>
  </r>
  <r>
    <x v="1"/>
    <x v="1"/>
    <s v="D20v0"/>
    <n v="44154.447201608797"/>
    <x v="4"/>
    <x v="2"/>
    <x v="0"/>
    <x v="4"/>
    <x v="2"/>
    <x v="1"/>
    <n v="3.1"/>
    <n v="1500"/>
    <s v="None"/>
    <n v="57.2"/>
    <n v="3.4000000000000002E-2"/>
    <n v="0"/>
    <m/>
    <m/>
    <m/>
    <m/>
    <m/>
    <m/>
    <m/>
    <m/>
    <m/>
    <s v="DEER:Res:HVAC_Eff_AC"/>
    <s v="Annual"/>
    <n v="20"/>
    <m/>
  </r>
  <r>
    <x v="1"/>
    <x v="1"/>
    <s v="D20v0"/>
    <n v="44154.447201608797"/>
    <x v="4"/>
    <x v="2"/>
    <x v="0"/>
    <x v="4"/>
    <x v="0"/>
    <x v="1"/>
    <n v="3.1"/>
    <n v="1500"/>
    <s v="None"/>
    <n v="27.4"/>
    <n v="2.9000000000000001E-2"/>
    <n v="2.57"/>
    <m/>
    <m/>
    <m/>
    <m/>
    <m/>
    <m/>
    <m/>
    <m/>
    <m/>
    <s v="DEER:Res:HVAC_Eff_AC"/>
    <s v="Annual"/>
    <n v="20"/>
    <m/>
  </r>
  <r>
    <x v="1"/>
    <x v="1"/>
    <s v="D20v0"/>
    <n v="44154.447201608797"/>
    <x v="4"/>
    <x v="2"/>
    <x v="0"/>
    <x v="12"/>
    <x v="1"/>
    <x v="1"/>
    <n v="3.8"/>
    <n v="1660"/>
    <s v="None"/>
    <n v="34.799999999999997"/>
    <n v="3.5999999999999997E-2"/>
    <n v="2.93"/>
    <m/>
    <m/>
    <m/>
    <m/>
    <m/>
    <m/>
    <m/>
    <m/>
    <m/>
    <s v="DEER:Res:HVAC_Eff_AC"/>
    <s v="Annual"/>
    <n v="20"/>
    <m/>
  </r>
  <r>
    <x v="1"/>
    <x v="1"/>
    <s v="D20v0"/>
    <n v="44154.447201608797"/>
    <x v="4"/>
    <x v="2"/>
    <x v="0"/>
    <x v="12"/>
    <x v="2"/>
    <x v="1"/>
    <n v="3.8"/>
    <n v="1660"/>
    <s v="None"/>
    <n v="75.8"/>
    <n v="0.04"/>
    <n v="0"/>
    <m/>
    <m/>
    <m/>
    <m/>
    <m/>
    <m/>
    <m/>
    <m/>
    <m/>
    <s v="DEER:Res:HVAC_Eff_AC"/>
    <s v="Annual"/>
    <n v="20"/>
    <m/>
  </r>
  <r>
    <x v="1"/>
    <x v="1"/>
    <s v="D20v0"/>
    <n v="44154.447201608797"/>
    <x v="4"/>
    <x v="2"/>
    <x v="0"/>
    <x v="12"/>
    <x v="0"/>
    <x v="1"/>
    <n v="3.8"/>
    <n v="1660"/>
    <s v="None"/>
    <n v="36.700000000000003"/>
    <n v="3.5999999999999997E-2"/>
    <n v="2.76"/>
    <m/>
    <m/>
    <m/>
    <m/>
    <m/>
    <m/>
    <m/>
    <m/>
    <m/>
    <s v="DEER:Res:HVAC_Eff_AC"/>
    <s v="Annual"/>
    <n v="20"/>
    <m/>
  </r>
  <r>
    <x v="1"/>
    <x v="1"/>
    <s v="D20v0"/>
    <n v="44154.447201608797"/>
    <x v="4"/>
    <x v="2"/>
    <x v="0"/>
    <x v="13"/>
    <x v="1"/>
    <x v="1"/>
    <n v="3.6"/>
    <n v="1480"/>
    <s v="None"/>
    <n v="27.4"/>
    <n v="1.9E-2"/>
    <n v="0.67"/>
    <m/>
    <m/>
    <m/>
    <m/>
    <m/>
    <m/>
    <m/>
    <m/>
    <m/>
    <s v="DEER:Res:HVAC_Eff_AC"/>
    <s v="Annual"/>
    <n v="20"/>
    <m/>
  </r>
  <r>
    <x v="1"/>
    <x v="1"/>
    <s v="D20v0"/>
    <n v="44154.447201608797"/>
    <x v="4"/>
    <x v="2"/>
    <x v="0"/>
    <x v="13"/>
    <x v="2"/>
    <x v="1"/>
    <n v="3.6"/>
    <n v="1480"/>
    <s v="None"/>
    <n v="35.200000000000003"/>
    <n v="0.02"/>
    <n v="0"/>
    <m/>
    <m/>
    <m/>
    <m/>
    <m/>
    <m/>
    <m/>
    <m/>
    <m/>
    <s v="DEER:Res:HVAC_Eff_AC"/>
    <s v="Annual"/>
    <n v="20"/>
    <m/>
  </r>
  <r>
    <x v="1"/>
    <x v="1"/>
    <s v="D20v0"/>
    <n v="44154.447201608797"/>
    <x v="4"/>
    <x v="2"/>
    <x v="0"/>
    <x v="13"/>
    <x v="0"/>
    <x v="1"/>
    <n v="3.6"/>
    <n v="1480"/>
    <s v="None"/>
    <n v="27.7"/>
    <n v="1.9E-2"/>
    <n v="0.62"/>
    <m/>
    <m/>
    <m/>
    <m/>
    <m/>
    <m/>
    <m/>
    <m/>
    <m/>
    <s v="DEER:Res:HVAC_Eff_AC"/>
    <s v="Annual"/>
    <n v="20"/>
    <m/>
  </r>
  <r>
    <x v="1"/>
    <x v="1"/>
    <s v="D20v0"/>
    <n v="44154.447201608797"/>
    <x v="4"/>
    <x v="2"/>
    <x v="0"/>
    <x v="5"/>
    <x v="1"/>
    <x v="1"/>
    <n v="2.9"/>
    <n v="1570"/>
    <s v="None"/>
    <n v="15.3"/>
    <n v="2.3E-2"/>
    <n v="5.08"/>
    <m/>
    <m/>
    <m/>
    <m/>
    <m/>
    <m/>
    <m/>
    <m/>
    <m/>
    <s v="DEER:Res:HVAC_Eff_AC"/>
    <s v="Annual"/>
    <n v="20"/>
    <m/>
  </r>
  <r>
    <x v="1"/>
    <x v="1"/>
    <s v="D20v0"/>
    <n v="44154.447201608797"/>
    <x v="4"/>
    <x v="2"/>
    <x v="0"/>
    <x v="5"/>
    <x v="2"/>
    <x v="1"/>
    <n v="2.9"/>
    <n v="1570"/>
    <s v="None"/>
    <n v="89.3"/>
    <n v="2.4E-2"/>
    <n v="0"/>
    <m/>
    <m/>
    <m/>
    <m/>
    <m/>
    <m/>
    <m/>
    <m/>
    <m/>
    <s v="DEER:Res:HVAC_Eff_AC"/>
    <s v="Annual"/>
    <n v="20"/>
    <m/>
  </r>
  <r>
    <x v="1"/>
    <x v="1"/>
    <s v="D20v0"/>
    <n v="44154.447201608797"/>
    <x v="4"/>
    <x v="2"/>
    <x v="0"/>
    <x v="5"/>
    <x v="0"/>
    <x v="1"/>
    <n v="2.9"/>
    <n v="1570"/>
    <s v="None"/>
    <n v="14.8"/>
    <n v="1.6E-2"/>
    <n v="4.83"/>
    <m/>
    <m/>
    <m/>
    <m/>
    <m/>
    <m/>
    <m/>
    <m/>
    <m/>
    <s v="DEER:Res:HVAC_Eff_AC"/>
    <s v="Annual"/>
    <n v="20"/>
    <m/>
  </r>
  <r>
    <x v="1"/>
    <x v="1"/>
    <s v="D20v0"/>
    <n v="44154.447201608797"/>
    <x v="4"/>
    <x v="3"/>
    <x v="1"/>
    <x v="16"/>
    <x v="1"/>
    <x v="1"/>
    <n v="2.33"/>
    <n v="2300"/>
    <s v="None"/>
    <n v="3.35"/>
    <n v="0"/>
    <n v="4.53"/>
    <m/>
    <m/>
    <m/>
    <m/>
    <m/>
    <m/>
    <m/>
    <m/>
    <m/>
    <s v="DEER:Res:HVAC_Eff_AC"/>
    <s v="Annual"/>
    <n v="20"/>
    <m/>
  </r>
  <r>
    <x v="1"/>
    <x v="1"/>
    <s v="D20v0"/>
    <n v="44154.447201608797"/>
    <x v="4"/>
    <x v="3"/>
    <x v="1"/>
    <x v="16"/>
    <x v="2"/>
    <x v="1"/>
    <n v="2.33"/>
    <n v="2300"/>
    <s v="None"/>
    <n v="46.2"/>
    <n v="0"/>
    <n v="0"/>
    <m/>
    <m/>
    <m/>
    <m/>
    <m/>
    <m/>
    <m/>
    <m/>
    <m/>
    <s v="DEER:Res:HVAC_Eff_AC"/>
    <s v="Annual"/>
    <n v="20"/>
    <m/>
  </r>
  <r>
    <x v="1"/>
    <x v="1"/>
    <s v="D20v0"/>
    <n v="44154.447201608797"/>
    <x v="4"/>
    <x v="3"/>
    <x v="1"/>
    <x v="16"/>
    <x v="3"/>
    <x v="2"/>
    <n v="43.291397000000003"/>
    <n v="2300"/>
    <s v="None"/>
    <n v="0.16630785000000001"/>
    <n v="0"/>
    <n v="0.23789020999999999"/>
    <m/>
    <m/>
    <m/>
    <m/>
    <m/>
    <m/>
    <m/>
    <m/>
    <m/>
    <s v="DEER:Res:HVAC_Eff_AC"/>
    <s v="Annual"/>
    <n v="20"/>
    <m/>
  </r>
  <r>
    <x v="1"/>
    <x v="1"/>
    <s v="D20v0"/>
    <n v="44154.447201608797"/>
    <x v="4"/>
    <x v="3"/>
    <x v="1"/>
    <x v="16"/>
    <x v="0"/>
    <x v="1"/>
    <n v="2.33"/>
    <n v="2300"/>
    <s v="None"/>
    <n v="3.13"/>
    <n v="0"/>
    <n v="4.42"/>
    <m/>
    <m/>
    <m/>
    <m/>
    <m/>
    <m/>
    <m/>
    <m/>
    <m/>
    <s v="DEER:Res:HVAC_Eff_AC"/>
    <s v="Annual"/>
    <n v="20"/>
    <m/>
  </r>
  <r>
    <x v="1"/>
    <x v="1"/>
    <s v="D20v0"/>
    <n v="44154.447201608797"/>
    <x v="4"/>
    <x v="3"/>
    <x v="1"/>
    <x v="14"/>
    <x v="1"/>
    <x v="1"/>
    <n v="2.21"/>
    <n v="1950"/>
    <s v="None"/>
    <n v="12.3"/>
    <n v="3.0800000000000001E-2"/>
    <n v="5.67"/>
    <m/>
    <m/>
    <m/>
    <m/>
    <m/>
    <m/>
    <m/>
    <m/>
    <m/>
    <s v="DEER:Res:HVAC_Eff_AC"/>
    <s v="Annual"/>
    <n v="20"/>
    <m/>
  </r>
  <r>
    <x v="1"/>
    <x v="1"/>
    <s v="D20v0"/>
    <n v="44154.447201608797"/>
    <x v="4"/>
    <x v="3"/>
    <x v="1"/>
    <x v="14"/>
    <x v="2"/>
    <x v="1"/>
    <n v="2.21"/>
    <n v="1950"/>
    <s v="None"/>
    <n v="74.099999999999994"/>
    <n v="3.1E-2"/>
    <n v="0"/>
    <m/>
    <m/>
    <m/>
    <m/>
    <m/>
    <m/>
    <m/>
    <m/>
    <m/>
    <s v="DEER:Res:HVAC_Eff_AC"/>
    <s v="Annual"/>
    <n v="20"/>
    <m/>
  </r>
  <r>
    <x v="1"/>
    <x v="1"/>
    <s v="D20v0"/>
    <n v="44154.447201608797"/>
    <x v="4"/>
    <x v="3"/>
    <x v="1"/>
    <x v="14"/>
    <x v="3"/>
    <x v="2"/>
    <n v="41.061802"/>
    <n v="1950"/>
    <s v="None"/>
    <n v="0.21205598000000001"/>
    <n v="0"/>
    <n v="0.29763186000000003"/>
    <m/>
    <m/>
    <m/>
    <m/>
    <m/>
    <m/>
    <m/>
    <m/>
    <m/>
    <s v="DEER:Res:HVAC_Eff_AC"/>
    <s v="Annual"/>
    <n v="20"/>
    <m/>
  </r>
  <r>
    <x v="1"/>
    <x v="1"/>
    <s v="D20v0"/>
    <n v="44154.447201608797"/>
    <x v="4"/>
    <x v="3"/>
    <x v="1"/>
    <x v="14"/>
    <x v="0"/>
    <x v="1"/>
    <n v="2.21"/>
    <n v="1950"/>
    <s v="None"/>
    <n v="8.5500000000000007"/>
    <n v="1.21E-2"/>
    <n v="5.46"/>
    <m/>
    <m/>
    <m/>
    <m/>
    <m/>
    <m/>
    <m/>
    <m/>
    <m/>
    <s v="DEER:Res:HVAC_Eff_AC"/>
    <s v="Annual"/>
    <n v="20"/>
    <m/>
  </r>
  <r>
    <x v="1"/>
    <x v="1"/>
    <s v="D20v0"/>
    <n v="44154.447201608797"/>
    <x v="4"/>
    <x v="3"/>
    <x v="1"/>
    <x v="7"/>
    <x v="1"/>
    <x v="1"/>
    <n v="3.23"/>
    <n v="2300"/>
    <s v="None"/>
    <n v="4.1900000000000004"/>
    <n v="1.1299999999999999E-2"/>
    <n v="3.44"/>
    <m/>
    <m/>
    <m/>
    <m/>
    <m/>
    <m/>
    <m/>
    <m/>
    <m/>
    <s v="DEER:Res:HVAC_Eff_AC"/>
    <s v="Annual"/>
    <n v="20"/>
    <m/>
  </r>
  <r>
    <x v="1"/>
    <x v="1"/>
    <s v="D20v0"/>
    <n v="44154.447201608797"/>
    <x v="4"/>
    <x v="3"/>
    <x v="1"/>
    <x v="7"/>
    <x v="2"/>
    <x v="1"/>
    <n v="3.23"/>
    <n v="2300"/>
    <s v="None"/>
    <n v="31.3"/>
    <n v="1.14E-2"/>
    <n v="0"/>
    <m/>
    <m/>
    <m/>
    <m/>
    <m/>
    <m/>
    <m/>
    <m/>
    <m/>
    <s v="DEER:Res:HVAC_Eff_AC"/>
    <s v="Annual"/>
    <n v="20"/>
    <m/>
  </r>
  <r>
    <x v="1"/>
    <x v="1"/>
    <s v="D20v0"/>
    <n v="44154.447201608797"/>
    <x v="4"/>
    <x v="3"/>
    <x v="1"/>
    <x v="7"/>
    <x v="3"/>
    <x v="2"/>
    <n v="60.013399999999997"/>
    <n v="2300"/>
    <s v="None"/>
    <n v="0.11517761999999999"/>
    <n v="0"/>
    <n v="0.1803014"/>
    <m/>
    <m/>
    <m/>
    <m/>
    <m/>
    <m/>
    <m/>
    <m/>
    <m/>
    <s v="DEER:Res:HVAC_Eff_AC"/>
    <s v="Annual"/>
    <n v="20"/>
    <m/>
  </r>
  <r>
    <x v="1"/>
    <x v="1"/>
    <s v="D20v0"/>
    <n v="44154.447201608797"/>
    <x v="4"/>
    <x v="3"/>
    <x v="1"/>
    <x v="7"/>
    <x v="0"/>
    <x v="1"/>
    <n v="3.23"/>
    <n v="2300"/>
    <s v="None"/>
    <n v="2.6"/>
    <n v="1.47E-3"/>
    <n v="3.34"/>
    <m/>
    <m/>
    <m/>
    <m/>
    <m/>
    <m/>
    <m/>
    <m/>
    <m/>
    <s v="DEER:Res:HVAC_Eff_AC"/>
    <s v="Annual"/>
    <n v="20"/>
    <m/>
  </r>
  <r>
    <x v="1"/>
    <x v="1"/>
    <s v="D20v0"/>
    <n v="44154.447201608797"/>
    <x v="4"/>
    <x v="3"/>
    <x v="1"/>
    <x v="0"/>
    <x v="1"/>
    <x v="1"/>
    <n v="3.17"/>
    <n v="2300"/>
    <s v="None"/>
    <n v="12.5"/>
    <n v="2.8000000000000001E-2"/>
    <n v="3.53"/>
    <m/>
    <m/>
    <m/>
    <m/>
    <m/>
    <m/>
    <m/>
    <m/>
    <m/>
    <s v="DEER:Res:HVAC_Eff_AC"/>
    <s v="Annual"/>
    <n v="20"/>
    <m/>
  </r>
  <r>
    <x v="1"/>
    <x v="1"/>
    <s v="D20v0"/>
    <n v="44154.447201608797"/>
    <x v="4"/>
    <x v="3"/>
    <x v="1"/>
    <x v="0"/>
    <x v="2"/>
    <x v="1"/>
    <n v="3.17"/>
    <n v="2300"/>
    <s v="None"/>
    <n v="50.9"/>
    <n v="2.9000000000000001E-2"/>
    <n v="0"/>
    <m/>
    <m/>
    <m/>
    <m/>
    <m/>
    <m/>
    <m/>
    <m/>
    <m/>
    <s v="DEER:Res:HVAC_Eff_AC"/>
    <s v="Annual"/>
    <n v="20"/>
    <m/>
  </r>
  <r>
    <x v="1"/>
    <x v="1"/>
    <s v="D20v0"/>
    <n v="44154.447201608797"/>
    <x v="4"/>
    <x v="3"/>
    <x v="1"/>
    <x v="0"/>
    <x v="3"/>
    <x v="2"/>
    <n v="58.898600000000002"/>
    <n v="2300"/>
    <s v="None"/>
    <n v="0.11894511000000001"/>
    <n v="0"/>
    <n v="0.18514532"/>
    <m/>
    <m/>
    <m/>
    <m/>
    <m/>
    <m/>
    <m/>
    <m/>
    <m/>
    <s v="DEER:Res:HVAC_Eff_AC"/>
    <s v="Annual"/>
    <n v="20"/>
    <m/>
  </r>
  <r>
    <x v="1"/>
    <x v="1"/>
    <s v="D20v0"/>
    <n v="44154.447201608797"/>
    <x v="4"/>
    <x v="3"/>
    <x v="1"/>
    <x v="0"/>
    <x v="0"/>
    <x v="1"/>
    <n v="3.17"/>
    <n v="2300"/>
    <s v="None"/>
    <n v="8.56"/>
    <n v="1.44E-2"/>
    <n v="3.39"/>
    <m/>
    <m/>
    <m/>
    <m/>
    <m/>
    <m/>
    <m/>
    <m/>
    <m/>
    <s v="DEER:Res:HVAC_Eff_AC"/>
    <s v="Annual"/>
    <n v="20"/>
    <m/>
  </r>
  <r>
    <x v="1"/>
    <x v="1"/>
    <s v="D20v0"/>
    <n v="44154.447201608797"/>
    <x v="4"/>
    <x v="3"/>
    <x v="1"/>
    <x v="1"/>
    <x v="1"/>
    <x v="1"/>
    <n v="3.55"/>
    <n v="2300"/>
    <s v="None"/>
    <n v="3.72"/>
    <n v="9.4599999999999997E-3"/>
    <n v="3.71"/>
    <m/>
    <m/>
    <m/>
    <m/>
    <m/>
    <m/>
    <m/>
    <m/>
    <m/>
    <s v="DEER:Res:HVAC_Eff_AC"/>
    <s v="Annual"/>
    <n v="20"/>
    <m/>
  </r>
  <r>
    <x v="1"/>
    <x v="1"/>
    <s v="D20v0"/>
    <n v="44154.447201608797"/>
    <x v="4"/>
    <x v="3"/>
    <x v="1"/>
    <x v="1"/>
    <x v="2"/>
    <x v="1"/>
    <n v="3.55"/>
    <n v="2300"/>
    <s v="None"/>
    <n v="37"/>
    <n v="8.8299999999999993E-3"/>
    <n v="0"/>
    <m/>
    <m/>
    <m/>
    <m/>
    <m/>
    <m/>
    <m/>
    <m/>
    <m/>
    <s v="DEER:Res:HVAC_Eff_AC"/>
    <s v="Annual"/>
    <n v="20"/>
    <m/>
  </r>
  <r>
    <x v="1"/>
    <x v="1"/>
    <s v="D20v0"/>
    <n v="44154.447201608797"/>
    <x v="4"/>
    <x v="3"/>
    <x v="1"/>
    <x v="1"/>
    <x v="3"/>
    <x v="2"/>
    <n v="65.959000000000003"/>
    <n v="2300"/>
    <s v="None"/>
    <n v="0.12163617"/>
    <n v="0"/>
    <n v="0.19375672999999999"/>
    <m/>
    <m/>
    <m/>
    <m/>
    <m/>
    <m/>
    <m/>
    <m/>
    <m/>
    <s v="DEER:Res:HVAC_Eff_AC"/>
    <s v="Annual"/>
    <n v="20"/>
    <m/>
  </r>
  <r>
    <x v="1"/>
    <x v="1"/>
    <s v="D20v0"/>
    <n v="44154.447201608797"/>
    <x v="4"/>
    <x v="3"/>
    <x v="1"/>
    <x v="1"/>
    <x v="0"/>
    <x v="1"/>
    <n v="3.55"/>
    <n v="2300"/>
    <s v="None"/>
    <n v="2.94"/>
    <n v="1.9599999999999999E-3"/>
    <n v="3.58"/>
    <m/>
    <m/>
    <m/>
    <m/>
    <m/>
    <m/>
    <m/>
    <m/>
    <m/>
    <s v="DEER:Res:HVAC_Eff_AC"/>
    <s v="Annual"/>
    <n v="20"/>
    <m/>
  </r>
  <r>
    <x v="1"/>
    <x v="1"/>
    <s v="D20v0"/>
    <n v="44154.447201608797"/>
    <x v="4"/>
    <x v="3"/>
    <x v="1"/>
    <x v="8"/>
    <x v="1"/>
    <x v="1"/>
    <n v="4.01"/>
    <n v="2390"/>
    <s v="None"/>
    <n v="8.1199999999999992"/>
    <n v="2.29E-2"/>
    <n v="1.4"/>
    <m/>
    <m/>
    <m/>
    <m/>
    <m/>
    <m/>
    <m/>
    <m/>
    <m/>
    <s v="DEER:Res:HVAC_Eff_AC"/>
    <s v="Annual"/>
    <n v="20"/>
    <m/>
  </r>
  <r>
    <x v="1"/>
    <x v="1"/>
    <s v="D20v0"/>
    <n v="44154.447201608797"/>
    <x v="4"/>
    <x v="3"/>
    <x v="1"/>
    <x v="8"/>
    <x v="2"/>
    <x v="1"/>
    <n v="4.01"/>
    <n v="2390"/>
    <s v="None"/>
    <n v="20.6"/>
    <n v="2.3800000000000002E-2"/>
    <n v="0"/>
    <m/>
    <m/>
    <m/>
    <m/>
    <m/>
    <m/>
    <m/>
    <m/>
    <m/>
    <s v="DEER:Res:HVAC_Eff_AC"/>
    <s v="Annual"/>
    <n v="20"/>
    <m/>
  </r>
  <r>
    <x v="1"/>
    <x v="1"/>
    <s v="D20v0"/>
    <n v="44154.447201608797"/>
    <x v="4"/>
    <x v="3"/>
    <x v="1"/>
    <x v="8"/>
    <x v="3"/>
    <x v="2"/>
    <n v="74.505806000000007"/>
    <n v="2390"/>
    <s v="None"/>
    <n v="4.4564050000000001E-2"/>
    <n v="0"/>
    <n v="7.3196985000000006E-2"/>
    <m/>
    <m/>
    <m/>
    <m/>
    <m/>
    <m/>
    <m/>
    <m/>
    <m/>
    <s v="DEER:Res:HVAC_Eff_AC"/>
    <s v="Annual"/>
    <n v="20"/>
    <m/>
  </r>
  <r>
    <x v="1"/>
    <x v="1"/>
    <s v="D20v0"/>
    <n v="44154.447201608797"/>
    <x v="4"/>
    <x v="3"/>
    <x v="1"/>
    <x v="8"/>
    <x v="0"/>
    <x v="1"/>
    <n v="4.01"/>
    <n v="2390"/>
    <s v="None"/>
    <n v="4.13"/>
    <n v="9.5099999999999994E-3"/>
    <n v="1.34"/>
    <m/>
    <m/>
    <m/>
    <m/>
    <m/>
    <m/>
    <m/>
    <m/>
    <m/>
    <s v="DEER:Res:HVAC_Eff_AC"/>
    <s v="Annual"/>
    <n v="20"/>
    <m/>
  </r>
  <r>
    <x v="1"/>
    <x v="1"/>
    <s v="D20v0"/>
    <n v="44154.447201608797"/>
    <x v="4"/>
    <x v="3"/>
    <x v="1"/>
    <x v="15"/>
    <x v="1"/>
    <x v="1"/>
    <n v="3.21"/>
    <n v="2390"/>
    <s v="None"/>
    <n v="12.4"/>
    <n v="2.1999999999999999E-2"/>
    <n v="1.25"/>
    <m/>
    <m/>
    <m/>
    <m/>
    <m/>
    <m/>
    <m/>
    <m/>
    <m/>
    <s v="DEER:Res:HVAC_Eff_AC"/>
    <s v="Annual"/>
    <n v="20"/>
    <m/>
  </r>
  <r>
    <x v="1"/>
    <x v="1"/>
    <s v="D20v0"/>
    <n v="44154.447201608797"/>
    <x v="4"/>
    <x v="3"/>
    <x v="1"/>
    <x v="15"/>
    <x v="2"/>
    <x v="1"/>
    <n v="3.21"/>
    <n v="2390"/>
    <s v="None"/>
    <n v="20.8"/>
    <n v="2.2800000000000001E-2"/>
    <n v="0"/>
    <m/>
    <m/>
    <m/>
    <m/>
    <m/>
    <m/>
    <m/>
    <m/>
    <m/>
    <s v="DEER:Res:HVAC_Eff_AC"/>
    <s v="Annual"/>
    <n v="20"/>
    <m/>
  </r>
  <r>
    <x v="1"/>
    <x v="1"/>
    <s v="D20v0"/>
    <n v="44154.447201608797"/>
    <x v="4"/>
    <x v="3"/>
    <x v="1"/>
    <x v="15"/>
    <x v="3"/>
    <x v="2"/>
    <n v="59.641800000000003"/>
    <n v="2390"/>
    <s v="None"/>
    <n v="4.1280947999999998E-2"/>
    <n v="0"/>
    <n v="6.5662003999999996E-2"/>
    <m/>
    <m/>
    <m/>
    <m/>
    <m/>
    <m/>
    <m/>
    <m/>
    <m/>
    <s v="DEER:Res:HVAC_Eff_AC"/>
    <s v="Annual"/>
    <n v="20"/>
    <m/>
  </r>
  <r>
    <x v="1"/>
    <x v="1"/>
    <s v="D20v0"/>
    <n v="44154.447201608797"/>
    <x v="4"/>
    <x v="3"/>
    <x v="1"/>
    <x v="15"/>
    <x v="0"/>
    <x v="1"/>
    <n v="3.21"/>
    <n v="2390"/>
    <s v="None"/>
    <n v="4.74"/>
    <n v="7.26E-3"/>
    <n v="1.21"/>
    <m/>
    <m/>
    <m/>
    <m/>
    <m/>
    <m/>
    <m/>
    <m/>
    <m/>
    <s v="DEER:Res:HVAC_Eff_AC"/>
    <s v="Annual"/>
    <n v="20"/>
    <m/>
  </r>
  <r>
    <x v="1"/>
    <x v="1"/>
    <s v="D20v0"/>
    <n v="44154.447201608797"/>
    <x v="4"/>
    <x v="3"/>
    <x v="1"/>
    <x v="9"/>
    <x v="1"/>
    <x v="1"/>
    <n v="3.77"/>
    <n v="2390"/>
    <s v="None"/>
    <n v="21"/>
    <n v="2.58E-2"/>
    <n v="1.1200000000000001"/>
    <m/>
    <m/>
    <m/>
    <m/>
    <m/>
    <m/>
    <m/>
    <m/>
    <m/>
    <s v="DEER:Res:HVAC_Eff_AC"/>
    <s v="Annual"/>
    <n v="20"/>
    <m/>
  </r>
  <r>
    <x v="1"/>
    <x v="1"/>
    <s v="D20v0"/>
    <n v="44154.447201608797"/>
    <x v="4"/>
    <x v="3"/>
    <x v="1"/>
    <x v="9"/>
    <x v="2"/>
    <x v="1"/>
    <n v="3.77"/>
    <n v="2390"/>
    <s v="None"/>
    <n v="30.8"/>
    <n v="2.7199999999999998E-2"/>
    <n v="0"/>
    <m/>
    <m/>
    <m/>
    <m/>
    <m/>
    <m/>
    <m/>
    <m/>
    <m/>
    <s v="DEER:Res:HVAC_Eff_AC"/>
    <s v="Annual"/>
    <n v="20"/>
    <m/>
  </r>
  <r>
    <x v="1"/>
    <x v="1"/>
    <s v="D20v0"/>
    <n v="44154.447201608797"/>
    <x v="4"/>
    <x v="3"/>
    <x v="1"/>
    <x v="9"/>
    <x v="3"/>
    <x v="2"/>
    <n v="70.046599999999998"/>
    <n v="2390"/>
    <s v="None"/>
    <n v="3.6490849999999998E-2"/>
    <n v="0"/>
    <n v="5.9203446E-2"/>
    <m/>
    <m/>
    <m/>
    <m/>
    <m/>
    <m/>
    <m/>
    <m/>
    <m/>
    <s v="DEER:Res:HVAC_Eff_AC"/>
    <s v="Annual"/>
    <n v="20"/>
    <m/>
  </r>
  <r>
    <x v="1"/>
    <x v="1"/>
    <s v="D20v0"/>
    <n v="44154.447201608797"/>
    <x v="4"/>
    <x v="3"/>
    <x v="1"/>
    <x v="9"/>
    <x v="0"/>
    <x v="1"/>
    <n v="3.77"/>
    <n v="2390"/>
    <s v="None"/>
    <n v="11.1"/>
    <n v="1.29E-2"/>
    <n v="1.08"/>
    <m/>
    <m/>
    <m/>
    <m/>
    <m/>
    <m/>
    <m/>
    <m/>
    <m/>
    <s v="DEER:Res:HVAC_Eff_AC"/>
    <s v="Annual"/>
    <n v="20"/>
    <m/>
  </r>
  <r>
    <x v="1"/>
    <x v="1"/>
    <s v="D20v0"/>
    <n v="44154.447201608797"/>
    <x v="4"/>
    <x v="3"/>
    <x v="1"/>
    <x v="10"/>
    <x v="1"/>
    <x v="1"/>
    <n v="3.37"/>
    <n v="2420"/>
    <s v="None"/>
    <n v="22.1"/>
    <n v="3.7499999999999999E-2"/>
    <n v="2.15"/>
    <m/>
    <m/>
    <m/>
    <m/>
    <m/>
    <m/>
    <m/>
    <m/>
    <m/>
    <s v="DEER:Res:HVAC_Eff_AC"/>
    <s v="Annual"/>
    <n v="20"/>
    <m/>
  </r>
  <r>
    <x v="1"/>
    <x v="1"/>
    <s v="D20v0"/>
    <n v="44154.447201608797"/>
    <x v="4"/>
    <x v="3"/>
    <x v="1"/>
    <x v="10"/>
    <x v="2"/>
    <x v="1"/>
    <n v="3.37"/>
    <n v="2420"/>
    <s v="None"/>
    <n v="40.5"/>
    <n v="3.9199999999999999E-2"/>
    <n v="0"/>
    <m/>
    <m/>
    <m/>
    <m/>
    <m/>
    <m/>
    <m/>
    <m/>
    <m/>
    <s v="DEER:Res:HVAC_Eff_AC"/>
    <s v="Annual"/>
    <n v="20"/>
    <m/>
  </r>
  <r>
    <x v="1"/>
    <x v="1"/>
    <s v="D20v0"/>
    <n v="44154.447201608797"/>
    <x v="4"/>
    <x v="3"/>
    <x v="1"/>
    <x v="10"/>
    <x v="3"/>
    <x v="2"/>
    <n v="62.614597000000003"/>
    <n v="2420"/>
    <s v="None"/>
    <n v="7.1044140000000006E-2"/>
    <n v="0"/>
    <n v="0.11302476"/>
    <m/>
    <m/>
    <m/>
    <m/>
    <m/>
    <m/>
    <m/>
    <m/>
    <m/>
    <s v="DEER:Res:HVAC_Eff_AC"/>
    <s v="Annual"/>
    <n v="20"/>
    <m/>
  </r>
  <r>
    <x v="1"/>
    <x v="1"/>
    <s v="D20v0"/>
    <n v="44154.447201608797"/>
    <x v="4"/>
    <x v="3"/>
    <x v="1"/>
    <x v="10"/>
    <x v="0"/>
    <x v="1"/>
    <n v="3.37"/>
    <n v="2420"/>
    <s v="None"/>
    <n v="18.399999999999999"/>
    <n v="2.9499999999999998E-2"/>
    <n v="2.0499999999999998"/>
    <m/>
    <m/>
    <m/>
    <m/>
    <m/>
    <m/>
    <m/>
    <m/>
    <m/>
    <s v="DEER:Res:HVAC_Eff_AC"/>
    <s v="Annual"/>
    <n v="20"/>
    <m/>
  </r>
  <r>
    <x v="1"/>
    <x v="1"/>
    <s v="D20v0"/>
    <n v="44154.447201608797"/>
    <x v="4"/>
    <x v="3"/>
    <x v="1"/>
    <x v="11"/>
    <x v="1"/>
    <x v="1"/>
    <n v="2.5299999999999998"/>
    <n v="1950"/>
    <s v="None"/>
    <n v="29.5"/>
    <n v="4.1000000000000002E-2"/>
    <n v="3.37"/>
    <m/>
    <m/>
    <m/>
    <m/>
    <m/>
    <m/>
    <m/>
    <m/>
    <m/>
    <s v="DEER:Res:HVAC_Eff_AC"/>
    <s v="Annual"/>
    <n v="20"/>
    <m/>
  </r>
  <r>
    <x v="1"/>
    <x v="1"/>
    <s v="D20v0"/>
    <n v="44154.447201608797"/>
    <x v="4"/>
    <x v="3"/>
    <x v="1"/>
    <x v="11"/>
    <x v="2"/>
    <x v="1"/>
    <n v="2.5299999999999998"/>
    <n v="1950"/>
    <s v="None"/>
    <n v="64.5"/>
    <n v="4.1300000000000003E-2"/>
    <n v="0"/>
    <m/>
    <m/>
    <m/>
    <m/>
    <m/>
    <m/>
    <m/>
    <m/>
    <m/>
    <s v="DEER:Res:HVAC_Eff_AC"/>
    <s v="Annual"/>
    <n v="20"/>
    <m/>
  </r>
  <r>
    <x v="1"/>
    <x v="1"/>
    <s v="D20v0"/>
    <n v="44154.447201608797"/>
    <x v="4"/>
    <x v="3"/>
    <x v="1"/>
    <x v="11"/>
    <x v="3"/>
    <x v="2"/>
    <n v="47.007399999999997"/>
    <n v="1950"/>
    <s v="None"/>
    <n v="0.11948331399999999"/>
    <n v="0"/>
    <n v="0.17707212"/>
    <m/>
    <m/>
    <m/>
    <m/>
    <m/>
    <m/>
    <m/>
    <m/>
    <m/>
    <s v="DEER:Res:HVAC_Eff_AC"/>
    <s v="Annual"/>
    <n v="20"/>
    <m/>
  </r>
  <r>
    <x v="1"/>
    <x v="1"/>
    <s v="D20v0"/>
    <n v="44154.447201608797"/>
    <x v="4"/>
    <x v="3"/>
    <x v="1"/>
    <x v="11"/>
    <x v="0"/>
    <x v="1"/>
    <n v="2.5299999999999998"/>
    <n v="1950"/>
    <s v="None"/>
    <n v="29.8"/>
    <n v="3.8800000000000001E-2"/>
    <n v="3.19"/>
    <m/>
    <m/>
    <m/>
    <m/>
    <m/>
    <m/>
    <m/>
    <m/>
    <m/>
    <s v="DEER:Res:HVAC_Eff_AC"/>
    <s v="Annual"/>
    <n v="20"/>
    <m/>
  </r>
  <r>
    <x v="1"/>
    <x v="1"/>
    <s v="D20v0"/>
    <n v="44154.447201608797"/>
    <x v="4"/>
    <x v="3"/>
    <x v="1"/>
    <x v="2"/>
    <x v="1"/>
    <x v="1"/>
    <n v="2.66"/>
    <n v="1950"/>
    <s v="None"/>
    <n v="30.7"/>
    <n v="4.48E-2"/>
    <n v="3.22"/>
    <m/>
    <m/>
    <m/>
    <m/>
    <m/>
    <m/>
    <m/>
    <m/>
    <m/>
    <s v="DEER:Res:HVAC_Eff_AC"/>
    <s v="Annual"/>
    <n v="20"/>
    <m/>
  </r>
  <r>
    <x v="1"/>
    <x v="1"/>
    <s v="D20v0"/>
    <n v="44154.447201608797"/>
    <x v="4"/>
    <x v="3"/>
    <x v="1"/>
    <x v="2"/>
    <x v="2"/>
    <x v="1"/>
    <n v="2.66"/>
    <n v="1950"/>
    <s v="None"/>
    <n v="67"/>
    <n v="4.5999999999999999E-2"/>
    <n v="0"/>
    <m/>
    <m/>
    <m/>
    <m/>
    <m/>
    <m/>
    <m/>
    <m/>
    <m/>
    <s v="DEER:Res:HVAC_Eff_AC"/>
    <s v="Annual"/>
    <n v="20"/>
    <m/>
  </r>
  <r>
    <x v="1"/>
    <x v="1"/>
    <s v="D20v0"/>
    <n v="44154.447201608797"/>
    <x v="4"/>
    <x v="3"/>
    <x v="1"/>
    <x v="2"/>
    <x v="3"/>
    <x v="2"/>
    <n v="49.422801999999997"/>
    <n v="1950"/>
    <s v="None"/>
    <n v="0.11248654"/>
    <n v="0"/>
    <n v="0.16953714"/>
    <m/>
    <m/>
    <m/>
    <m/>
    <m/>
    <m/>
    <m/>
    <m/>
    <m/>
    <s v="DEER:Res:HVAC_Eff_AC"/>
    <s v="Annual"/>
    <n v="20"/>
    <m/>
  </r>
  <r>
    <x v="1"/>
    <x v="1"/>
    <s v="D20v0"/>
    <n v="44154.447201608797"/>
    <x v="4"/>
    <x v="3"/>
    <x v="1"/>
    <x v="2"/>
    <x v="0"/>
    <x v="1"/>
    <n v="2.66"/>
    <n v="1950"/>
    <s v="None"/>
    <n v="30.6"/>
    <n v="4.1799999999999997E-2"/>
    <n v="3.05"/>
    <m/>
    <m/>
    <m/>
    <m/>
    <m/>
    <m/>
    <m/>
    <m/>
    <m/>
    <s v="DEER:Res:HVAC_Eff_AC"/>
    <s v="Annual"/>
    <n v="20"/>
    <m/>
  </r>
  <r>
    <x v="1"/>
    <x v="1"/>
    <s v="D20v0"/>
    <n v="44154.447201608797"/>
    <x v="4"/>
    <x v="3"/>
    <x v="1"/>
    <x v="3"/>
    <x v="1"/>
    <x v="1"/>
    <n v="2.4700000000000002"/>
    <n v="1950"/>
    <s v="None"/>
    <n v="18.899999999999999"/>
    <n v="3.1099999999999999E-2"/>
    <n v="3.98"/>
    <m/>
    <m/>
    <m/>
    <m/>
    <m/>
    <m/>
    <m/>
    <m/>
    <m/>
    <s v="DEER:Res:HVAC_Eff_AC"/>
    <s v="Annual"/>
    <n v="20"/>
    <m/>
  </r>
  <r>
    <x v="1"/>
    <x v="1"/>
    <s v="D20v0"/>
    <n v="44154.447201608797"/>
    <x v="4"/>
    <x v="3"/>
    <x v="1"/>
    <x v="3"/>
    <x v="2"/>
    <x v="1"/>
    <n v="2.4700000000000002"/>
    <n v="1950"/>
    <s v="None"/>
    <n v="61.4"/>
    <n v="3.1199999999999999E-2"/>
    <n v="0"/>
    <m/>
    <m/>
    <m/>
    <m/>
    <m/>
    <m/>
    <m/>
    <m/>
    <m/>
    <s v="DEER:Res:HVAC_Eff_AC"/>
    <s v="Annual"/>
    <n v="20"/>
    <m/>
  </r>
  <r>
    <x v="1"/>
    <x v="1"/>
    <s v="D20v0"/>
    <n v="44154.447201608797"/>
    <x v="4"/>
    <x v="3"/>
    <x v="1"/>
    <x v="3"/>
    <x v="3"/>
    <x v="2"/>
    <n v="45.892600000000002"/>
    <n v="1950"/>
    <s v="None"/>
    <n v="0.14262648"/>
    <n v="0"/>
    <n v="0.2088267"/>
    <m/>
    <m/>
    <m/>
    <m/>
    <m/>
    <m/>
    <m/>
    <m/>
    <m/>
    <s v="DEER:Res:HVAC_Eff_AC"/>
    <s v="Annual"/>
    <n v="20"/>
    <m/>
  </r>
  <r>
    <x v="1"/>
    <x v="1"/>
    <s v="D20v0"/>
    <n v="44154.447201608797"/>
    <x v="4"/>
    <x v="3"/>
    <x v="1"/>
    <x v="3"/>
    <x v="0"/>
    <x v="1"/>
    <n v="2.4700000000000002"/>
    <n v="1950"/>
    <s v="None"/>
    <n v="18.899999999999999"/>
    <n v="2.7300000000000001E-2"/>
    <n v="3.78"/>
    <m/>
    <m/>
    <m/>
    <m/>
    <m/>
    <m/>
    <m/>
    <m/>
    <m/>
    <s v="DEER:Res:HVAC_Eff_AC"/>
    <s v="Annual"/>
    <n v="20"/>
    <m/>
  </r>
  <r>
    <x v="1"/>
    <x v="1"/>
    <s v="D20v0"/>
    <n v="44154.447201608797"/>
    <x v="4"/>
    <x v="3"/>
    <x v="1"/>
    <x v="4"/>
    <x v="1"/>
    <x v="1"/>
    <n v="2.5499999999999998"/>
    <n v="1950"/>
    <s v="None"/>
    <n v="34.5"/>
    <n v="3.4200000000000001E-2"/>
    <n v="3.44"/>
    <m/>
    <m/>
    <m/>
    <m/>
    <m/>
    <m/>
    <m/>
    <m/>
    <m/>
    <s v="DEER:Res:HVAC_Eff_AC"/>
    <s v="Annual"/>
    <n v="20"/>
    <m/>
  </r>
  <r>
    <x v="1"/>
    <x v="1"/>
    <s v="D20v0"/>
    <n v="44154.447201608797"/>
    <x v="4"/>
    <x v="3"/>
    <x v="1"/>
    <x v="4"/>
    <x v="2"/>
    <x v="1"/>
    <n v="2.5499999999999998"/>
    <n v="1950"/>
    <s v="None"/>
    <n v="74.900000000000006"/>
    <n v="3.5999999999999997E-2"/>
    <n v="0"/>
    <m/>
    <m/>
    <m/>
    <m/>
    <m/>
    <m/>
    <m/>
    <m/>
    <m/>
    <s v="DEER:Res:HVAC_Eff_AC"/>
    <s v="Annual"/>
    <n v="20"/>
    <m/>
  </r>
  <r>
    <x v="1"/>
    <x v="1"/>
    <s v="D20v0"/>
    <n v="44154.447201608797"/>
    <x v="4"/>
    <x v="3"/>
    <x v="1"/>
    <x v="4"/>
    <x v="3"/>
    <x v="2"/>
    <n v="47.378998000000003"/>
    <n v="1950"/>
    <s v="None"/>
    <n v="0.12217438"/>
    <n v="0"/>
    <n v="0.18083961000000001"/>
    <m/>
    <m/>
    <m/>
    <m/>
    <m/>
    <m/>
    <m/>
    <m/>
    <m/>
    <s v="DEER:Res:HVAC_Eff_AC"/>
    <s v="Annual"/>
    <n v="20"/>
    <m/>
  </r>
  <r>
    <x v="1"/>
    <x v="1"/>
    <s v="D20v0"/>
    <n v="44154.447201608797"/>
    <x v="4"/>
    <x v="3"/>
    <x v="1"/>
    <x v="4"/>
    <x v="0"/>
    <x v="1"/>
    <n v="2.5499999999999998"/>
    <n v="1950"/>
    <s v="None"/>
    <n v="35.4"/>
    <n v="3.2899999999999999E-2"/>
    <n v="3.26"/>
    <m/>
    <m/>
    <m/>
    <m/>
    <m/>
    <m/>
    <m/>
    <m/>
    <m/>
    <s v="DEER:Res:HVAC_Eff_AC"/>
    <s v="Annual"/>
    <n v="20"/>
    <m/>
  </r>
  <r>
    <x v="1"/>
    <x v="1"/>
    <s v="D20v0"/>
    <n v="44154.447201608797"/>
    <x v="4"/>
    <x v="3"/>
    <x v="1"/>
    <x v="12"/>
    <x v="1"/>
    <x v="1"/>
    <n v="3.16"/>
    <n v="2160"/>
    <s v="None"/>
    <n v="59.9"/>
    <n v="4.9200000000000001E-2"/>
    <n v="3.67"/>
    <m/>
    <m/>
    <m/>
    <m/>
    <m/>
    <m/>
    <m/>
    <m/>
    <m/>
    <s v="DEER:Res:HVAC_Eff_AC"/>
    <s v="Annual"/>
    <n v="20"/>
    <m/>
  </r>
  <r>
    <x v="1"/>
    <x v="1"/>
    <s v="D20v0"/>
    <n v="44154.447201608797"/>
    <x v="4"/>
    <x v="3"/>
    <x v="1"/>
    <x v="12"/>
    <x v="2"/>
    <x v="1"/>
    <n v="3.16"/>
    <n v="2160"/>
    <s v="None"/>
    <n v="109"/>
    <n v="5.3800000000000001E-2"/>
    <n v="0"/>
    <m/>
    <m/>
    <m/>
    <m/>
    <m/>
    <m/>
    <m/>
    <m/>
    <m/>
    <s v="DEER:Res:HVAC_Eff_AC"/>
    <s v="Annual"/>
    <n v="20"/>
    <m/>
  </r>
  <r>
    <x v="1"/>
    <x v="1"/>
    <s v="D20v0"/>
    <n v="44154.447201608797"/>
    <x v="4"/>
    <x v="3"/>
    <x v="1"/>
    <x v="12"/>
    <x v="3"/>
    <x v="2"/>
    <n v="58.712803000000001"/>
    <n v="2160"/>
    <s v="None"/>
    <n v="0.12271259"/>
    <n v="0"/>
    <n v="0.19160387000000001"/>
    <m/>
    <m/>
    <m/>
    <m/>
    <m/>
    <m/>
    <m/>
    <m/>
    <m/>
    <s v="DEER:Res:HVAC_Eff_AC"/>
    <s v="Annual"/>
    <n v="20"/>
    <m/>
  </r>
  <r>
    <x v="1"/>
    <x v="1"/>
    <s v="D20v0"/>
    <n v="44154.447201608797"/>
    <x v="4"/>
    <x v="3"/>
    <x v="1"/>
    <x v="12"/>
    <x v="0"/>
    <x v="1"/>
    <n v="3.16"/>
    <n v="2160"/>
    <s v="None"/>
    <n v="62.2"/>
    <n v="4.9099999999999998E-2"/>
    <n v="3.47"/>
    <m/>
    <m/>
    <m/>
    <m/>
    <m/>
    <m/>
    <m/>
    <m/>
    <m/>
    <s v="DEER:Res:HVAC_Eff_AC"/>
    <s v="Annual"/>
    <n v="20"/>
    <m/>
  </r>
  <r>
    <x v="1"/>
    <x v="1"/>
    <s v="D20v0"/>
    <n v="44154.447201608797"/>
    <x v="4"/>
    <x v="3"/>
    <x v="1"/>
    <x v="13"/>
    <x v="1"/>
    <x v="1"/>
    <n v="3.4"/>
    <n v="2160"/>
    <s v="None"/>
    <n v="56.2"/>
    <n v="3.6200000000000003E-2"/>
    <n v="1.53"/>
    <m/>
    <m/>
    <m/>
    <m/>
    <m/>
    <m/>
    <m/>
    <m/>
    <m/>
    <s v="DEER:Res:HVAC_Eff_AC"/>
    <s v="Annual"/>
    <n v="20"/>
    <m/>
  </r>
  <r>
    <x v="1"/>
    <x v="1"/>
    <s v="D20v0"/>
    <n v="44154.447201608797"/>
    <x v="4"/>
    <x v="3"/>
    <x v="1"/>
    <x v="13"/>
    <x v="2"/>
    <x v="1"/>
    <n v="3.4"/>
    <n v="2160"/>
    <s v="None"/>
    <n v="77.599999999999994"/>
    <n v="3.9600000000000003E-2"/>
    <n v="0"/>
    <m/>
    <m/>
    <m/>
    <m/>
    <m/>
    <m/>
    <m/>
    <m/>
    <m/>
    <s v="DEER:Res:HVAC_Eff_AC"/>
    <s v="Annual"/>
    <n v="20"/>
    <m/>
  </r>
  <r>
    <x v="1"/>
    <x v="1"/>
    <s v="D20v0"/>
    <n v="44154.447201608797"/>
    <x v="4"/>
    <x v="3"/>
    <x v="1"/>
    <x v="13"/>
    <x v="3"/>
    <x v="2"/>
    <n v="63.171999999999997"/>
    <n v="2160"/>
    <s v="None"/>
    <n v="5.0322928000000003E-2"/>
    <n v="0"/>
    <n v="8.0193760000000003E-2"/>
    <m/>
    <m/>
    <m/>
    <m/>
    <m/>
    <m/>
    <m/>
    <m/>
    <m/>
    <s v="DEER:Res:HVAC_Eff_AC"/>
    <s v="Annual"/>
    <n v="20"/>
    <m/>
  </r>
  <r>
    <x v="1"/>
    <x v="1"/>
    <s v="D20v0"/>
    <n v="44154.447201608797"/>
    <x v="4"/>
    <x v="3"/>
    <x v="1"/>
    <x v="13"/>
    <x v="0"/>
    <x v="1"/>
    <n v="3.4"/>
    <n v="2160"/>
    <s v="None"/>
    <n v="56.6"/>
    <n v="3.5900000000000001E-2"/>
    <n v="1.44"/>
    <m/>
    <m/>
    <m/>
    <m/>
    <m/>
    <m/>
    <m/>
    <m/>
    <m/>
    <s v="DEER:Res:HVAC_Eff_AC"/>
    <s v="Annual"/>
    <n v="20"/>
    <m/>
  </r>
  <r>
    <x v="1"/>
    <x v="1"/>
    <s v="D20v0"/>
    <n v="44154.447201608797"/>
    <x v="4"/>
    <x v="3"/>
    <x v="1"/>
    <x v="5"/>
    <x v="1"/>
    <x v="1"/>
    <n v="3.61"/>
    <n v="2300"/>
    <s v="None"/>
    <n v="5.81"/>
    <n v="1.1599999999999999E-2"/>
    <n v="3"/>
    <m/>
    <m/>
    <m/>
    <m/>
    <m/>
    <m/>
    <m/>
    <m/>
    <m/>
    <s v="DEER:Res:HVAC_Eff_AC"/>
    <s v="Annual"/>
    <n v="20"/>
    <m/>
  </r>
  <r>
    <x v="1"/>
    <x v="1"/>
    <s v="D20v0"/>
    <n v="44154.447201608797"/>
    <x v="4"/>
    <x v="3"/>
    <x v="1"/>
    <x v="5"/>
    <x v="2"/>
    <x v="1"/>
    <n v="3.61"/>
    <n v="2300"/>
    <s v="None"/>
    <n v="48"/>
    <n v="1.1599999999999999E-2"/>
    <n v="0"/>
    <m/>
    <m/>
    <m/>
    <m/>
    <m/>
    <m/>
    <m/>
    <m/>
    <m/>
    <s v="DEER:Res:HVAC_Eff_AC"/>
    <s v="Annual"/>
    <n v="20"/>
    <m/>
  </r>
  <r>
    <x v="1"/>
    <x v="1"/>
    <s v="D20v0"/>
    <n v="44154.447201608797"/>
    <x v="4"/>
    <x v="3"/>
    <x v="1"/>
    <x v="5"/>
    <x v="3"/>
    <x v="2"/>
    <n v="67.073800000000006"/>
    <n v="2300"/>
    <s v="None"/>
    <n v="9.7954794999999997E-2"/>
    <n v="0"/>
    <n v="0.15662002999999999"/>
    <m/>
    <m/>
    <m/>
    <m/>
    <m/>
    <m/>
    <m/>
    <m/>
    <m/>
    <s v="DEER:Res:HVAC_Eff_AC"/>
    <s v="Annual"/>
    <n v="20"/>
    <m/>
  </r>
  <r>
    <x v="1"/>
    <x v="1"/>
    <s v="D20v0"/>
    <n v="44154.447201608797"/>
    <x v="4"/>
    <x v="3"/>
    <x v="1"/>
    <x v="5"/>
    <x v="0"/>
    <x v="1"/>
    <n v="3.61"/>
    <n v="2300"/>
    <s v="None"/>
    <n v="6.01"/>
    <n v="7.7099999999999998E-3"/>
    <n v="2.86"/>
    <m/>
    <m/>
    <m/>
    <m/>
    <m/>
    <m/>
    <m/>
    <m/>
    <m/>
    <s v="DEER:Res:HVAC_Eff_AC"/>
    <s v="Annual"/>
    <n v="20"/>
    <m/>
  </r>
  <r>
    <x v="1"/>
    <x v="1"/>
    <s v="D20v0"/>
    <n v="44154.447201608797"/>
    <x v="4"/>
    <x v="3"/>
    <x v="0"/>
    <x v="16"/>
    <x v="1"/>
    <x v="1"/>
    <n v="2.06"/>
    <n v="1830"/>
    <s v="None"/>
    <n v="5.41"/>
    <n v="0"/>
    <n v="6.74"/>
    <m/>
    <m/>
    <m/>
    <m/>
    <m/>
    <m/>
    <m/>
    <m/>
    <m/>
    <s v="DEER:Res:HVAC_Eff_AC"/>
    <s v="Annual"/>
    <n v="20"/>
    <m/>
  </r>
  <r>
    <x v="1"/>
    <x v="1"/>
    <s v="D20v0"/>
    <n v="44154.447201608797"/>
    <x v="4"/>
    <x v="3"/>
    <x v="0"/>
    <x v="16"/>
    <x v="2"/>
    <x v="1"/>
    <n v="2.06"/>
    <n v="1830"/>
    <s v="None"/>
    <n v="73.900000000000006"/>
    <n v="0"/>
    <n v="0"/>
    <m/>
    <m/>
    <m/>
    <m/>
    <m/>
    <m/>
    <m/>
    <m/>
    <m/>
    <s v="DEER:Res:HVAC_Eff_AC"/>
    <s v="Annual"/>
    <n v="20"/>
    <m/>
  </r>
  <r>
    <x v="1"/>
    <x v="1"/>
    <s v="D20v0"/>
    <n v="44154.447201608797"/>
    <x v="4"/>
    <x v="3"/>
    <x v="0"/>
    <x v="16"/>
    <x v="3"/>
    <x v="2"/>
    <n v="38.274799999999999"/>
    <n v="1830"/>
    <s v="None"/>
    <n v="0.26533908"/>
    <n v="0"/>
    <n v="0.35683530000000002"/>
    <m/>
    <m/>
    <m/>
    <m/>
    <m/>
    <m/>
    <m/>
    <m/>
    <m/>
    <s v="DEER:Res:HVAC_Eff_AC"/>
    <s v="Annual"/>
    <n v="20"/>
    <m/>
  </r>
  <r>
    <x v="1"/>
    <x v="1"/>
    <s v="D20v0"/>
    <n v="44154.447201608797"/>
    <x v="4"/>
    <x v="3"/>
    <x v="0"/>
    <x v="16"/>
    <x v="0"/>
    <x v="1"/>
    <n v="2.06"/>
    <n v="1830"/>
    <s v="None"/>
    <n v="4.9800000000000004"/>
    <n v="0"/>
    <n v="6.63"/>
    <m/>
    <m/>
    <m/>
    <m/>
    <m/>
    <m/>
    <m/>
    <m/>
    <m/>
    <s v="DEER:Res:HVAC_Eff_AC"/>
    <s v="Annual"/>
    <n v="20"/>
    <m/>
  </r>
  <r>
    <x v="1"/>
    <x v="1"/>
    <s v="D20v0"/>
    <n v="44154.447201608797"/>
    <x v="4"/>
    <x v="3"/>
    <x v="0"/>
    <x v="14"/>
    <x v="1"/>
    <x v="1"/>
    <n v="3.42"/>
    <n v="1720"/>
    <s v="None"/>
    <n v="5.92"/>
    <n v="1.95E-2"/>
    <n v="4.32"/>
    <m/>
    <m/>
    <m/>
    <m/>
    <m/>
    <m/>
    <m/>
    <m/>
    <m/>
    <s v="DEER:Res:HVAC_Eff_AC"/>
    <s v="Annual"/>
    <n v="20"/>
    <m/>
  </r>
  <r>
    <x v="1"/>
    <x v="1"/>
    <s v="D20v0"/>
    <n v="44154.447201608797"/>
    <x v="4"/>
    <x v="3"/>
    <x v="0"/>
    <x v="14"/>
    <x v="2"/>
    <x v="1"/>
    <n v="3.42"/>
    <n v="1720"/>
    <s v="None"/>
    <n v="53.3"/>
    <n v="2.0400000000000001E-2"/>
    <n v="0"/>
    <m/>
    <m/>
    <m/>
    <m/>
    <m/>
    <m/>
    <m/>
    <m/>
    <m/>
    <s v="DEER:Res:HVAC_Eff_AC"/>
    <s v="Annual"/>
    <n v="20"/>
    <m/>
  </r>
  <r>
    <x v="1"/>
    <x v="1"/>
    <s v="D20v0"/>
    <n v="44154.447201608797"/>
    <x v="4"/>
    <x v="3"/>
    <x v="0"/>
    <x v="14"/>
    <x v="3"/>
    <x v="2"/>
    <n v="63.543602"/>
    <n v="1720"/>
    <s v="None"/>
    <n v="0.14639397000000001"/>
    <n v="0"/>
    <n v="0.22712593"/>
    <m/>
    <m/>
    <m/>
    <m/>
    <m/>
    <m/>
    <m/>
    <m/>
    <m/>
    <s v="DEER:Res:HVAC_Eff_AC"/>
    <s v="Annual"/>
    <n v="20"/>
    <m/>
  </r>
  <r>
    <x v="1"/>
    <x v="1"/>
    <s v="D20v0"/>
    <n v="44154.447201608797"/>
    <x v="4"/>
    <x v="3"/>
    <x v="0"/>
    <x v="14"/>
    <x v="0"/>
    <x v="1"/>
    <n v="3.42"/>
    <n v="1720"/>
    <s v="None"/>
    <n v="4.99"/>
    <n v="7.7000000000000002E-3"/>
    <n v="4.17"/>
    <m/>
    <m/>
    <m/>
    <m/>
    <m/>
    <m/>
    <m/>
    <m/>
    <m/>
    <s v="DEER:Res:HVAC_Eff_AC"/>
    <s v="Annual"/>
    <n v="20"/>
    <m/>
  </r>
  <r>
    <x v="1"/>
    <x v="1"/>
    <s v="D20v0"/>
    <n v="44154.447201608797"/>
    <x v="4"/>
    <x v="3"/>
    <x v="0"/>
    <x v="7"/>
    <x v="1"/>
    <x v="1"/>
    <n v="2.9"/>
    <n v="1690"/>
    <s v="None"/>
    <n v="4.8600000000000003"/>
    <n v="1.3100000000000001E-2"/>
    <n v="4.2300000000000004"/>
    <m/>
    <m/>
    <m/>
    <m/>
    <m/>
    <m/>
    <m/>
    <m/>
    <m/>
    <s v="DEER:Res:HVAC_Eff_AC"/>
    <s v="Annual"/>
    <n v="20"/>
    <m/>
  </r>
  <r>
    <x v="1"/>
    <x v="1"/>
    <s v="D20v0"/>
    <n v="44154.447201608797"/>
    <x v="4"/>
    <x v="3"/>
    <x v="0"/>
    <x v="7"/>
    <x v="2"/>
    <x v="1"/>
    <n v="2.9"/>
    <n v="1690"/>
    <s v="None"/>
    <n v="38.4"/>
    <n v="1.46E-2"/>
    <n v="0"/>
    <m/>
    <m/>
    <m/>
    <m/>
    <m/>
    <m/>
    <m/>
    <m/>
    <m/>
    <s v="DEER:Res:HVAC_Eff_AC"/>
    <s v="Annual"/>
    <n v="20"/>
    <m/>
  </r>
  <r>
    <x v="1"/>
    <x v="1"/>
    <s v="D20v0"/>
    <n v="44154.447201608797"/>
    <x v="4"/>
    <x v="3"/>
    <x v="0"/>
    <x v="7"/>
    <x v="3"/>
    <x v="2"/>
    <n v="53.881999999999998"/>
    <n v="1690"/>
    <s v="None"/>
    <n v="0.14854682999999999"/>
    <n v="0"/>
    <n v="0.22389665"/>
    <m/>
    <m/>
    <m/>
    <m/>
    <m/>
    <m/>
    <m/>
    <m/>
    <m/>
    <s v="DEER:Res:HVAC_Eff_AC"/>
    <s v="Annual"/>
    <n v="20"/>
    <m/>
  </r>
  <r>
    <x v="1"/>
    <x v="1"/>
    <s v="D20v0"/>
    <n v="44154.447201608797"/>
    <x v="4"/>
    <x v="3"/>
    <x v="0"/>
    <x v="7"/>
    <x v="0"/>
    <x v="1"/>
    <n v="2.9"/>
    <n v="1690"/>
    <s v="None"/>
    <n v="3.27"/>
    <n v="1.73E-3"/>
    <n v="4.1399999999999997"/>
    <m/>
    <m/>
    <m/>
    <m/>
    <m/>
    <m/>
    <m/>
    <m/>
    <m/>
    <s v="DEER:Res:HVAC_Eff_AC"/>
    <s v="Annual"/>
    <n v="20"/>
    <m/>
  </r>
  <r>
    <x v="1"/>
    <x v="1"/>
    <s v="D20v0"/>
    <n v="44154.447201608797"/>
    <x v="4"/>
    <x v="3"/>
    <x v="0"/>
    <x v="0"/>
    <x v="1"/>
    <x v="1"/>
    <n v="2.79"/>
    <n v="1670"/>
    <s v="None"/>
    <n v="11.7"/>
    <n v="2.64E-2"/>
    <n v="3.52"/>
    <m/>
    <m/>
    <m/>
    <m/>
    <m/>
    <m/>
    <m/>
    <m/>
    <m/>
    <s v="DEER:Res:HVAC_Eff_AC"/>
    <s v="Annual"/>
    <n v="20"/>
    <m/>
  </r>
  <r>
    <x v="1"/>
    <x v="1"/>
    <s v="D20v0"/>
    <n v="44154.447201608797"/>
    <x v="4"/>
    <x v="3"/>
    <x v="0"/>
    <x v="0"/>
    <x v="2"/>
    <x v="1"/>
    <n v="2.79"/>
    <n v="1670"/>
    <s v="None"/>
    <n v="50.4"/>
    <n v="2.7199999999999998E-2"/>
    <n v="0"/>
    <m/>
    <m/>
    <m/>
    <m/>
    <m/>
    <m/>
    <m/>
    <m/>
    <m/>
    <s v="DEER:Res:HVAC_Eff_AC"/>
    <s v="Annual"/>
    <n v="20"/>
    <m/>
  </r>
  <r>
    <x v="1"/>
    <x v="1"/>
    <s v="D20v0"/>
    <n v="44154.447201608797"/>
    <x v="4"/>
    <x v="3"/>
    <x v="0"/>
    <x v="0"/>
    <x v="3"/>
    <x v="2"/>
    <n v="51.838200000000001"/>
    <n v="1670"/>
    <s v="None"/>
    <n v="0.12540366"/>
    <n v="0"/>
    <n v="0.18568353000000001"/>
    <m/>
    <m/>
    <m/>
    <m/>
    <m/>
    <m/>
    <m/>
    <m/>
    <m/>
    <s v="DEER:Res:HVAC_Eff_AC"/>
    <s v="Annual"/>
    <n v="20"/>
    <m/>
  </r>
  <r>
    <x v="1"/>
    <x v="1"/>
    <s v="D20v0"/>
    <n v="44154.447201608797"/>
    <x v="4"/>
    <x v="3"/>
    <x v="0"/>
    <x v="0"/>
    <x v="0"/>
    <x v="1"/>
    <n v="2.79"/>
    <n v="1670"/>
    <s v="None"/>
    <n v="8.1999999999999993"/>
    <n v="1.3599999999999999E-2"/>
    <n v="3.39"/>
    <m/>
    <m/>
    <m/>
    <m/>
    <m/>
    <m/>
    <m/>
    <m/>
    <m/>
    <s v="DEER:Res:HVAC_Eff_AC"/>
    <s v="Annual"/>
    <n v="20"/>
    <m/>
  </r>
  <r>
    <x v="1"/>
    <x v="1"/>
    <s v="D20v0"/>
    <n v="44154.447201608797"/>
    <x v="4"/>
    <x v="3"/>
    <x v="0"/>
    <x v="1"/>
    <x v="1"/>
    <x v="1"/>
    <n v="3.17"/>
    <n v="1730"/>
    <s v="None"/>
    <n v="4.5"/>
    <n v="1.0500000000000001E-2"/>
    <n v="4.79"/>
    <m/>
    <m/>
    <m/>
    <m/>
    <m/>
    <m/>
    <m/>
    <m/>
    <m/>
    <s v="DEER:Res:HVAC_Eff_AC"/>
    <s v="Annual"/>
    <n v="20"/>
    <m/>
  </r>
  <r>
    <x v="1"/>
    <x v="1"/>
    <s v="D20v0"/>
    <n v="44154.447201608797"/>
    <x v="4"/>
    <x v="3"/>
    <x v="0"/>
    <x v="1"/>
    <x v="2"/>
    <x v="1"/>
    <n v="3.17"/>
    <n v="1730"/>
    <s v="None"/>
    <n v="47.5"/>
    <n v="1.1299999999999999E-2"/>
    <n v="0"/>
    <m/>
    <m/>
    <m/>
    <m/>
    <m/>
    <m/>
    <m/>
    <m/>
    <m/>
    <s v="DEER:Res:HVAC_Eff_AC"/>
    <s v="Annual"/>
    <n v="20"/>
    <m/>
  </r>
  <r>
    <x v="1"/>
    <x v="1"/>
    <s v="D20v0"/>
    <n v="44154.447201608797"/>
    <x v="4"/>
    <x v="3"/>
    <x v="0"/>
    <x v="1"/>
    <x v="3"/>
    <x v="2"/>
    <n v="58.898600000000002"/>
    <n v="1730"/>
    <s v="None"/>
    <n v="0.16361679000000001"/>
    <n v="0"/>
    <n v="0.25242197999999999"/>
    <m/>
    <m/>
    <m/>
    <m/>
    <m/>
    <m/>
    <m/>
    <m/>
    <m/>
    <s v="DEER:Res:HVAC_Eff_AC"/>
    <s v="Annual"/>
    <n v="20"/>
    <m/>
  </r>
  <r>
    <x v="1"/>
    <x v="1"/>
    <s v="D20v0"/>
    <n v="44154.447201608797"/>
    <x v="4"/>
    <x v="3"/>
    <x v="0"/>
    <x v="1"/>
    <x v="0"/>
    <x v="1"/>
    <n v="3.17"/>
    <n v="1730"/>
    <s v="None"/>
    <n v="3.83"/>
    <n v="2.1800000000000001E-3"/>
    <n v="4.6500000000000004"/>
    <m/>
    <m/>
    <m/>
    <m/>
    <m/>
    <m/>
    <m/>
    <m/>
    <m/>
    <s v="DEER:Res:HVAC_Eff_AC"/>
    <s v="Annual"/>
    <n v="20"/>
    <m/>
  </r>
  <r>
    <x v="1"/>
    <x v="1"/>
    <s v="D20v0"/>
    <n v="44154.447201608797"/>
    <x v="4"/>
    <x v="3"/>
    <x v="0"/>
    <x v="8"/>
    <x v="1"/>
    <x v="1"/>
    <n v="3.36"/>
    <n v="1730"/>
    <s v="None"/>
    <n v="8.8000000000000007"/>
    <n v="2.6700000000000002E-2"/>
    <n v="1.78"/>
    <m/>
    <m/>
    <m/>
    <m/>
    <m/>
    <m/>
    <m/>
    <m/>
    <m/>
    <s v="DEER:Res:HVAC_Eff_AC"/>
    <s v="Annual"/>
    <n v="20"/>
    <m/>
  </r>
  <r>
    <x v="1"/>
    <x v="1"/>
    <s v="D20v0"/>
    <n v="44154.447201608797"/>
    <x v="4"/>
    <x v="3"/>
    <x v="0"/>
    <x v="8"/>
    <x v="2"/>
    <x v="1"/>
    <n v="3.36"/>
    <n v="1730"/>
    <s v="None"/>
    <n v="24.1"/>
    <n v="2.8000000000000001E-2"/>
    <n v="0"/>
    <m/>
    <m/>
    <m/>
    <m/>
    <m/>
    <m/>
    <m/>
    <m/>
    <m/>
    <s v="DEER:Res:HVAC_Eff_AC"/>
    <s v="Annual"/>
    <n v="20"/>
    <m/>
  </r>
  <r>
    <x v="1"/>
    <x v="1"/>
    <s v="D20v0"/>
    <n v="44154.447201608797"/>
    <x v="4"/>
    <x v="3"/>
    <x v="0"/>
    <x v="8"/>
    <x v="3"/>
    <x v="2"/>
    <n v="62.428800000000003"/>
    <n v="1730"/>
    <s v="None"/>
    <n v="5.9203446E-2"/>
    <n v="0"/>
    <n v="9.3649079999999996E-2"/>
    <m/>
    <m/>
    <m/>
    <m/>
    <m/>
    <m/>
    <m/>
    <m/>
    <m/>
    <s v="DEER:Res:HVAC_Eff_AC"/>
    <s v="Annual"/>
    <n v="20"/>
    <m/>
  </r>
  <r>
    <x v="1"/>
    <x v="1"/>
    <s v="D20v0"/>
    <n v="44154.447201608797"/>
    <x v="4"/>
    <x v="3"/>
    <x v="0"/>
    <x v="8"/>
    <x v="0"/>
    <x v="1"/>
    <n v="3.36"/>
    <n v="1730"/>
    <s v="None"/>
    <n v="4.6399999999999997"/>
    <n v="1.11E-2"/>
    <n v="1.72"/>
    <m/>
    <m/>
    <m/>
    <m/>
    <m/>
    <m/>
    <m/>
    <m/>
    <m/>
    <s v="DEER:Res:HVAC_Eff_AC"/>
    <s v="Annual"/>
    <n v="20"/>
    <m/>
  </r>
  <r>
    <x v="1"/>
    <x v="1"/>
    <s v="D20v0"/>
    <n v="44154.447201608797"/>
    <x v="4"/>
    <x v="3"/>
    <x v="0"/>
    <x v="15"/>
    <x v="1"/>
    <x v="1"/>
    <n v="2.59"/>
    <n v="1780"/>
    <s v="None"/>
    <n v="10.8"/>
    <n v="2.1100000000000001E-2"/>
    <n v="1.99"/>
    <m/>
    <m/>
    <m/>
    <m/>
    <m/>
    <m/>
    <m/>
    <m/>
    <m/>
    <s v="DEER:Res:HVAC_Eff_AC"/>
    <s v="Annual"/>
    <n v="20"/>
    <m/>
  </r>
  <r>
    <x v="1"/>
    <x v="1"/>
    <s v="D20v0"/>
    <n v="44154.447201608797"/>
    <x v="4"/>
    <x v="3"/>
    <x v="0"/>
    <x v="15"/>
    <x v="2"/>
    <x v="1"/>
    <n v="2.59"/>
    <n v="1780"/>
    <s v="None"/>
    <n v="24.8"/>
    <n v="2.23E-2"/>
    <n v="0"/>
    <m/>
    <m/>
    <m/>
    <m/>
    <m/>
    <m/>
    <m/>
    <m/>
    <m/>
    <s v="DEER:Res:HVAC_Eff_AC"/>
    <s v="Annual"/>
    <n v="20"/>
    <m/>
  </r>
  <r>
    <x v="1"/>
    <x v="1"/>
    <s v="D20v0"/>
    <n v="44154.447201608797"/>
    <x v="4"/>
    <x v="3"/>
    <x v="0"/>
    <x v="15"/>
    <x v="3"/>
    <x v="2"/>
    <n v="48.122199999999999"/>
    <n v="1780"/>
    <s v="None"/>
    <n v="7.050592E-2"/>
    <n v="0"/>
    <n v="0.10495156"/>
    <m/>
    <m/>
    <m/>
    <m/>
    <m/>
    <m/>
    <m/>
    <m/>
    <m/>
    <s v="DEER:Res:HVAC_Eff_AC"/>
    <s v="Annual"/>
    <n v="20"/>
    <m/>
  </r>
  <r>
    <x v="1"/>
    <x v="1"/>
    <s v="D20v0"/>
    <n v="44154.447201608797"/>
    <x v="4"/>
    <x v="3"/>
    <x v="0"/>
    <x v="15"/>
    <x v="0"/>
    <x v="1"/>
    <n v="2.59"/>
    <n v="1780"/>
    <s v="None"/>
    <n v="4.7"/>
    <n v="6.96E-3"/>
    <n v="1.93"/>
    <m/>
    <m/>
    <m/>
    <m/>
    <m/>
    <m/>
    <m/>
    <m/>
    <m/>
    <s v="DEER:Res:HVAC_Eff_AC"/>
    <s v="Annual"/>
    <n v="20"/>
    <m/>
  </r>
  <r>
    <x v="1"/>
    <x v="1"/>
    <s v="D20v0"/>
    <n v="44154.447201608797"/>
    <x v="4"/>
    <x v="3"/>
    <x v="0"/>
    <x v="9"/>
    <x v="1"/>
    <x v="1"/>
    <n v="3.07"/>
    <n v="1620"/>
    <s v="None"/>
    <n v="14.2"/>
    <n v="2.1000000000000001E-2"/>
    <n v="1.62"/>
    <m/>
    <m/>
    <m/>
    <m/>
    <m/>
    <m/>
    <m/>
    <m/>
    <m/>
    <s v="DEER:Res:HVAC_Eff_AC"/>
    <s v="Annual"/>
    <n v="20"/>
    <m/>
  </r>
  <r>
    <x v="1"/>
    <x v="1"/>
    <s v="D20v0"/>
    <n v="44154.447201608797"/>
    <x v="4"/>
    <x v="3"/>
    <x v="0"/>
    <x v="9"/>
    <x v="2"/>
    <x v="1"/>
    <n v="3.07"/>
    <n v="1620"/>
    <s v="None"/>
    <n v="27.1"/>
    <n v="2.23E-2"/>
    <n v="0"/>
    <m/>
    <m/>
    <m/>
    <m/>
    <m/>
    <m/>
    <m/>
    <m/>
    <m/>
    <s v="DEER:Res:HVAC_Eff_AC"/>
    <s v="Annual"/>
    <n v="20"/>
    <m/>
  </r>
  <r>
    <x v="1"/>
    <x v="1"/>
    <s v="D20v0"/>
    <n v="44154.447201608797"/>
    <x v="4"/>
    <x v="3"/>
    <x v="0"/>
    <x v="9"/>
    <x v="3"/>
    <x v="2"/>
    <n v="57.040599999999998"/>
    <n v="1620"/>
    <s v="None"/>
    <n v="5.5435949999999998E-2"/>
    <n v="0"/>
    <n v="8.6114099999999999E-2"/>
    <m/>
    <m/>
    <m/>
    <m/>
    <m/>
    <m/>
    <m/>
    <m/>
    <m/>
    <s v="DEER:Res:HVAC_Eff_AC"/>
    <s v="Annual"/>
    <n v="20"/>
    <m/>
  </r>
  <r>
    <x v="1"/>
    <x v="1"/>
    <s v="D20v0"/>
    <n v="44154.447201608797"/>
    <x v="4"/>
    <x v="3"/>
    <x v="0"/>
    <x v="9"/>
    <x v="0"/>
    <x v="1"/>
    <n v="3.07"/>
    <n v="1620"/>
    <s v="None"/>
    <n v="7.92"/>
    <n v="1.0500000000000001E-2"/>
    <n v="1.57"/>
    <m/>
    <m/>
    <m/>
    <m/>
    <m/>
    <m/>
    <m/>
    <m/>
    <m/>
    <s v="DEER:Res:HVAC_Eff_AC"/>
    <s v="Annual"/>
    <n v="20"/>
    <m/>
  </r>
  <r>
    <x v="1"/>
    <x v="1"/>
    <s v="D20v0"/>
    <n v="44154.447201608797"/>
    <x v="4"/>
    <x v="3"/>
    <x v="0"/>
    <x v="10"/>
    <x v="1"/>
    <x v="1"/>
    <n v="3.49"/>
    <n v="1690"/>
    <s v="None"/>
    <n v="22.7"/>
    <n v="4.6800000000000001E-2"/>
    <n v="2.13"/>
    <m/>
    <m/>
    <m/>
    <m/>
    <m/>
    <m/>
    <m/>
    <m/>
    <m/>
    <s v="DEER:Res:HVAC_Eff_AC"/>
    <s v="Annual"/>
    <n v="20"/>
    <m/>
  </r>
  <r>
    <x v="1"/>
    <x v="1"/>
    <s v="D20v0"/>
    <n v="44154.447201608797"/>
    <x v="4"/>
    <x v="3"/>
    <x v="0"/>
    <x v="10"/>
    <x v="2"/>
    <x v="1"/>
    <n v="3.49"/>
    <n v="1690"/>
    <s v="None"/>
    <n v="43"/>
    <n v="4.9299999999999997E-2"/>
    <n v="0"/>
    <m/>
    <m/>
    <m/>
    <m/>
    <m/>
    <m/>
    <m/>
    <m/>
    <m/>
    <s v="DEER:Res:HVAC_Eff_AC"/>
    <s v="Annual"/>
    <n v="20"/>
    <m/>
  </r>
  <r>
    <x v="1"/>
    <x v="1"/>
    <s v="D20v0"/>
    <n v="44154.447201608797"/>
    <x v="4"/>
    <x v="3"/>
    <x v="0"/>
    <x v="10"/>
    <x v="3"/>
    <x v="2"/>
    <n v="64.844200000000001"/>
    <n v="1690"/>
    <s v="None"/>
    <n v="7.1044140000000006E-2"/>
    <n v="0"/>
    <n v="0.11248654"/>
    <m/>
    <m/>
    <m/>
    <m/>
    <m/>
    <m/>
    <m/>
    <m/>
    <m/>
    <s v="DEER:Res:HVAC_Eff_AC"/>
    <s v="Annual"/>
    <n v="20"/>
    <m/>
  </r>
  <r>
    <x v="1"/>
    <x v="1"/>
    <s v="D20v0"/>
    <n v="44154.447201608797"/>
    <x v="4"/>
    <x v="3"/>
    <x v="0"/>
    <x v="10"/>
    <x v="0"/>
    <x v="1"/>
    <n v="3.49"/>
    <n v="1690"/>
    <s v="None"/>
    <n v="19"/>
    <n v="3.6799999999999999E-2"/>
    <n v="2.0299999999999998"/>
    <m/>
    <m/>
    <m/>
    <m/>
    <m/>
    <m/>
    <m/>
    <m/>
    <m/>
    <s v="DEER:Res:HVAC_Eff_AC"/>
    <s v="Annual"/>
    <n v="20"/>
    <m/>
  </r>
  <r>
    <x v="1"/>
    <x v="1"/>
    <s v="D20v0"/>
    <n v="44154.447201608797"/>
    <x v="4"/>
    <x v="3"/>
    <x v="0"/>
    <x v="11"/>
    <x v="1"/>
    <x v="1"/>
    <n v="3.83"/>
    <n v="1830"/>
    <s v="None"/>
    <n v="16.5"/>
    <n v="3.0800000000000001E-2"/>
    <n v="2.31"/>
    <m/>
    <m/>
    <m/>
    <m/>
    <m/>
    <m/>
    <m/>
    <m/>
    <m/>
    <s v="DEER:Res:HVAC_Eff_AC"/>
    <s v="Annual"/>
    <n v="20"/>
    <m/>
  </r>
  <r>
    <x v="1"/>
    <x v="1"/>
    <s v="D20v0"/>
    <n v="44154.447201608797"/>
    <x v="4"/>
    <x v="3"/>
    <x v="0"/>
    <x v="11"/>
    <x v="2"/>
    <x v="1"/>
    <n v="3.83"/>
    <n v="1830"/>
    <s v="None"/>
    <n v="39.6"/>
    <n v="3.2800000000000003E-2"/>
    <n v="0"/>
    <m/>
    <m/>
    <m/>
    <m/>
    <m/>
    <m/>
    <m/>
    <m/>
    <m/>
    <s v="DEER:Res:HVAC_Eff_AC"/>
    <s v="Annual"/>
    <n v="20"/>
    <m/>
  </r>
  <r>
    <x v="1"/>
    <x v="1"/>
    <s v="D20v0"/>
    <n v="44154.447201608797"/>
    <x v="4"/>
    <x v="3"/>
    <x v="0"/>
    <x v="11"/>
    <x v="3"/>
    <x v="2"/>
    <n v="71.1614"/>
    <n v="1830"/>
    <s v="None"/>
    <n v="7.4273414999999995E-2"/>
    <n v="0"/>
    <n v="0.12163617"/>
    <m/>
    <m/>
    <m/>
    <m/>
    <m/>
    <m/>
    <m/>
    <m/>
    <m/>
    <s v="DEER:Res:HVAC_Eff_AC"/>
    <s v="Annual"/>
    <n v="20"/>
    <m/>
  </r>
  <r>
    <x v="1"/>
    <x v="1"/>
    <s v="D20v0"/>
    <n v="44154.447201608797"/>
    <x v="4"/>
    <x v="3"/>
    <x v="0"/>
    <x v="11"/>
    <x v="0"/>
    <x v="1"/>
    <n v="3.83"/>
    <n v="1830"/>
    <s v="None"/>
    <n v="16.899999999999999"/>
    <n v="2.93E-2"/>
    <n v="2.19"/>
    <m/>
    <m/>
    <m/>
    <m/>
    <m/>
    <m/>
    <m/>
    <m/>
    <m/>
    <s v="DEER:Res:HVAC_Eff_AC"/>
    <s v="Annual"/>
    <n v="20"/>
    <m/>
  </r>
  <r>
    <x v="1"/>
    <x v="1"/>
    <s v="D20v0"/>
    <n v="44154.447201608797"/>
    <x v="4"/>
    <x v="3"/>
    <x v="0"/>
    <x v="2"/>
    <x v="1"/>
    <x v="1"/>
    <n v="3.66"/>
    <n v="1670"/>
    <s v="None"/>
    <n v="23.4"/>
    <n v="4.1399999999999999E-2"/>
    <n v="3.44"/>
    <m/>
    <m/>
    <m/>
    <m/>
    <m/>
    <m/>
    <m/>
    <m/>
    <m/>
    <s v="DEER:Res:HVAC_Eff_AC"/>
    <s v="Annual"/>
    <n v="20"/>
    <m/>
  </r>
  <r>
    <x v="1"/>
    <x v="1"/>
    <s v="D20v0"/>
    <n v="44154.447201608797"/>
    <x v="4"/>
    <x v="3"/>
    <x v="0"/>
    <x v="2"/>
    <x v="2"/>
    <x v="1"/>
    <n v="3.66"/>
    <n v="1670"/>
    <s v="None"/>
    <n v="63.6"/>
    <n v="4.4499999999999998E-2"/>
    <n v="0"/>
    <m/>
    <m/>
    <m/>
    <m/>
    <m/>
    <m/>
    <m/>
    <m/>
    <m/>
    <s v="DEER:Res:HVAC_Eff_AC"/>
    <s v="Annual"/>
    <n v="20"/>
    <m/>
  </r>
  <r>
    <x v="1"/>
    <x v="1"/>
    <s v="D20v0"/>
    <n v="44154.447201608797"/>
    <x v="4"/>
    <x v="3"/>
    <x v="0"/>
    <x v="2"/>
    <x v="3"/>
    <x v="2"/>
    <n v="68.002799999999993"/>
    <n v="1670"/>
    <s v="None"/>
    <n v="0.11248654"/>
    <n v="0"/>
    <n v="0.18083961000000001"/>
    <m/>
    <m/>
    <m/>
    <m/>
    <m/>
    <m/>
    <m/>
    <m/>
    <m/>
    <s v="DEER:Res:HVAC_Eff_AC"/>
    <s v="Annual"/>
    <n v="20"/>
    <m/>
  </r>
  <r>
    <x v="1"/>
    <x v="1"/>
    <s v="D20v0"/>
    <n v="44154.447201608797"/>
    <x v="4"/>
    <x v="3"/>
    <x v="0"/>
    <x v="2"/>
    <x v="0"/>
    <x v="1"/>
    <n v="3.66"/>
    <n v="1670"/>
    <s v="None"/>
    <n v="24"/>
    <n v="3.8800000000000001E-2"/>
    <n v="3.26"/>
    <m/>
    <m/>
    <m/>
    <m/>
    <m/>
    <m/>
    <m/>
    <m/>
    <m/>
    <s v="DEER:Res:HVAC_Eff_AC"/>
    <s v="Annual"/>
    <n v="20"/>
    <m/>
  </r>
  <r>
    <x v="1"/>
    <x v="1"/>
    <s v="D20v0"/>
    <n v="44154.447201608797"/>
    <x v="4"/>
    <x v="3"/>
    <x v="0"/>
    <x v="3"/>
    <x v="1"/>
    <x v="1"/>
    <n v="3.45"/>
    <n v="1650"/>
    <s v="None"/>
    <n v="16.100000000000001"/>
    <n v="3.4700000000000002E-2"/>
    <n v="3.47"/>
    <m/>
    <m/>
    <m/>
    <m/>
    <m/>
    <m/>
    <m/>
    <m/>
    <m/>
    <s v="DEER:Res:HVAC_Eff_AC"/>
    <s v="Annual"/>
    <n v="20"/>
    <m/>
  </r>
  <r>
    <x v="1"/>
    <x v="1"/>
    <s v="D20v0"/>
    <n v="44154.447201608797"/>
    <x v="4"/>
    <x v="3"/>
    <x v="0"/>
    <x v="3"/>
    <x v="2"/>
    <x v="1"/>
    <n v="3.45"/>
    <n v="1650"/>
    <s v="None"/>
    <n v="54.1"/>
    <n v="3.7900000000000003E-2"/>
    <n v="0"/>
    <m/>
    <m/>
    <m/>
    <m/>
    <m/>
    <m/>
    <m/>
    <m/>
    <m/>
    <s v="DEER:Res:HVAC_Eff_AC"/>
    <s v="Annual"/>
    <n v="20"/>
    <m/>
  </r>
  <r>
    <x v="1"/>
    <x v="1"/>
    <s v="D20v0"/>
    <n v="44154.447201608797"/>
    <x v="4"/>
    <x v="3"/>
    <x v="0"/>
    <x v="3"/>
    <x v="3"/>
    <x v="2"/>
    <n v="64.100999999999999"/>
    <n v="1650"/>
    <s v="None"/>
    <n v="0.11517761999999999"/>
    <n v="0"/>
    <n v="0.18245426000000001"/>
    <m/>
    <m/>
    <m/>
    <m/>
    <m/>
    <m/>
    <m/>
    <m/>
    <m/>
    <s v="DEER:Res:HVAC_Eff_AC"/>
    <s v="Annual"/>
    <n v="20"/>
    <m/>
  </r>
  <r>
    <x v="1"/>
    <x v="1"/>
    <s v="D20v0"/>
    <n v="44154.447201608797"/>
    <x v="4"/>
    <x v="3"/>
    <x v="0"/>
    <x v="3"/>
    <x v="0"/>
    <x v="1"/>
    <n v="3.45"/>
    <n v="1650"/>
    <s v="None"/>
    <n v="16.2"/>
    <n v="3.0599999999999999E-2"/>
    <n v="3.29"/>
    <m/>
    <m/>
    <m/>
    <m/>
    <m/>
    <m/>
    <m/>
    <m/>
    <m/>
    <s v="DEER:Res:HVAC_Eff_AC"/>
    <s v="Annual"/>
    <n v="20"/>
    <m/>
  </r>
  <r>
    <x v="1"/>
    <x v="1"/>
    <s v="D20v0"/>
    <n v="44154.447201608797"/>
    <x v="4"/>
    <x v="3"/>
    <x v="0"/>
    <x v="4"/>
    <x v="1"/>
    <x v="1"/>
    <n v="3.49"/>
    <n v="1670"/>
    <s v="None"/>
    <n v="28.4"/>
    <n v="3.39E-2"/>
    <n v="3.23"/>
    <m/>
    <m/>
    <m/>
    <m/>
    <m/>
    <m/>
    <m/>
    <m/>
    <m/>
    <s v="DEER:Res:HVAC_Eff_AC"/>
    <s v="Annual"/>
    <n v="20"/>
    <m/>
  </r>
  <r>
    <x v="1"/>
    <x v="1"/>
    <s v="D20v0"/>
    <n v="44154.447201608797"/>
    <x v="4"/>
    <x v="3"/>
    <x v="0"/>
    <x v="4"/>
    <x v="2"/>
    <x v="1"/>
    <n v="3.49"/>
    <n v="1670"/>
    <s v="None"/>
    <n v="65.3"/>
    <n v="3.7600000000000001E-2"/>
    <n v="0"/>
    <m/>
    <m/>
    <m/>
    <m/>
    <m/>
    <m/>
    <m/>
    <m/>
    <m/>
    <s v="DEER:Res:HVAC_Eff_AC"/>
    <s v="Annual"/>
    <n v="20"/>
    <m/>
  </r>
  <r>
    <x v="1"/>
    <x v="1"/>
    <s v="D20v0"/>
    <n v="44154.447201608797"/>
    <x v="4"/>
    <x v="3"/>
    <x v="0"/>
    <x v="4"/>
    <x v="3"/>
    <x v="2"/>
    <n v="64.844200000000001"/>
    <n v="1670"/>
    <s v="None"/>
    <n v="0.10710441"/>
    <n v="0"/>
    <n v="0.17007536000000001"/>
    <m/>
    <m/>
    <m/>
    <m/>
    <m/>
    <m/>
    <m/>
    <m/>
    <m/>
    <s v="DEER:Res:HVAC_Eff_AC"/>
    <s v="Annual"/>
    <n v="20"/>
    <m/>
  </r>
  <r>
    <x v="1"/>
    <x v="1"/>
    <s v="D20v0"/>
    <n v="44154.447201608797"/>
    <x v="4"/>
    <x v="3"/>
    <x v="0"/>
    <x v="4"/>
    <x v="0"/>
    <x v="1"/>
    <n v="3.49"/>
    <n v="1670"/>
    <s v="None"/>
    <n v="29.3"/>
    <n v="3.2800000000000003E-2"/>
    <n v="3.05"/>
    <m/>
    <m/>
    <m/>
    <m/>
    <m/>
    <m/>
    <m/>
    <m/>
    <m/>
    <s v="DEER:Res:HVAC_Eff_AC"/>
    <s v="Annual"/>
    <n v="20"/>
    <m/>
  </r>
  <r>
    <x v="1"/>
    <x v="1"/>
    <s v="D20v0"/>
    <n v="44154.447201608797"/>
    <x v="4"/>
    <x v="3"/>
    <x v="0"/>
    <x v="12"/>
    <x v="1"/>
    <x v="1"/>
    <n v="4.03"/>
    <n v="1710"/>
    <s v="None"/>
    <n v="38.299999999999997"/>
    <n v="4.0800000000000003E-2"/>
    <n v="3.26"/>
    <m/>
    <m/>
    <m/>
    <m/>
    <m/>
    <m/>
    <m/>
    <m/>
    <m/>
    <s v="DEER:Res:HVAC_Eff_AC"/>
    <s v="Annual"/>
    <n v="20"/>
    <m/>
  </r>
  <r>
    <x v="1"/>
    <x v="1"/>
    <s v="D20v0"/>
    <n v="44154.447201608797"/>
    <x v="4"/>
    <x v="3"/>
    <x v="0"/>
    <x v="12"/>
    <x v="2"/>
    <x v="1"/>
    <n v="4.03"/>
    <n v="1710"/>
    <s v="None"/>
    <n v="84.4"/>
    <n v="4.48E-2"/>
    <n v="0"/>
    <m/>
    <m/>
    <m/>
    <m/>
    <m/>
    <m/>
    <m/>
    <m/>
    <m/>
    <s v="DEER:Res:HVAC_Eff_AC"/>
    <s v="Annual"/>
    <n v="20"/>
    <m/>
  </r>
  <r>
    <x v="1"/>
    <x v="1"/>
    <s v="D20v0"/>
    <n v="44154.447201608797"/>
    <x v="4"/>
    <x v="3"/>
    <x v="0"/>
    <x v="12"/>
    <x v="3"/>
    <x v="2"/>
    <n v="74.877399999999994"/>
    <n v="1710"/>
    <s v="None"/>
    <n v="0.10495156"/>
    <n v="0"/>
    <n v="0.16953714"/>
    <m/>
    <m/>
    <m/>
    <m/>
    <m/>
    <m/>
    <m/>
    <m/>
    <m/>
    <s v="DEER:Res:HVAC_Eff_AC"/>
    <s v="Annual"/>
    <n v="20"/>
    <m/>
  </r>
  <r>
    <x v="1"/>
    <x v="1"/>
    <s v="D20v0"/>
    <n v="44154.447201608797"/>
    <x v="4"/>
    <x v="3"/>
    <x v="0"/>
    <x v="12"/>
    <x v="0"/>
    <x v="1"/>
    <n v="4.03"/>
    <n v="1710"/>
    <s v="None"/>
    <n v="40.6"/>
    <n v="4.07E-2"/>
    <n v="3.08"/>
    <m/>
    <m/>
    <m/>
    <m/>
    <m/>
    <m/>
    <m/>
    <m/>
    <m/>
    <s v="DEER:Res:HVAC_Eff_AC"/>
    <s v="Annual"/>
    <n v="20"/>
    <m/>
  </r>
  <r>
    <x v="1"/>
    <x v="1"/>
    <s v="D20v0"/>
    <n v="44154.447201608797"/>
    <x v="4"/>
    <x v="3"/>
    <x v="0"/>
    <x v="13"/>
    <x v="1"/>
    <x v="1"/>
    <n v="5.32"/>
    <n v="1640"/>
    <s v="None"/>
    <n v="38"/>
    <n v="2.8899999999999999E-2"/>
    <n v="1.08"/>
    <m/>
    <m/>
    <m/>
    <m/>
    <m/>
    <m/>
    <m/>
    <m/>
    <m/>
    <s v="DEER:Res:HVAC_Eff_AC"/>
    <s v="Annual"/>
    <n v="20"/>
    <m/>
  </r>
  <r>
    <x v="1"/>
    <x v="1"/>
    <s v="D20v0"/>
    <n v="44154.447201608797"/>
    <x v="4"/>
    <x v="3"/>
    <x v="0"/>
    <x v="13"/>
    <x v="2"/>
    <x v="1"/>
    <n v="5.32"/>
    <n v="1640"/>
    <s v="None"/>
    <n v="52.4"/>
    <n v="3.1899999999999998E-2"/>
    <n v="0"/>
    <m/>
    <m/>
    <m/>
    <m/>
    <m/>
    <m/>
    <m/>
    <m/>
    <m/>
    <s v="DEER:Res:HVAC_Eff_AC"/>
    <s v="Annual"/>
    <n v="20"/>
    <m/>
  </r>
  <r>
    <x v="1"/>
    <x v="1"/>
    <s v="D20v0"/>
    <n v="44154.447201608797"/>
    <x v="4"/>
    <x v="3"/>
    <x v="0"/>
    <x v="13"/>
    <x v="3"/>
    <x v="2"/>
    <n v="98.845603999999994"/>
    <n v="1640"/>
    <s v="None"/>
    <n v="3.3476855999999999E-2"/>
    <n v="0"/>
    <n v="5.4359524999999999E-2"/>
    <m/>
    <m/>
    <m/>
    <m/>
    <m/>
    <m/>
    <m/>
    <m/>
    <m/>
    <s v="DEER:Res:HVAC_Eff_AC"/>
    <s v="Annual"/>
    <n v="20"/>
    <m/>
  </r>
  <r>
    <x v="1"/>
    <x v="1"/>
    <s v="D20v0"/>
    <n v="44154.447201608797"/>
    <x v="4"/>
    <x v="3"/>
    <x v="0"/>
    <x v="13"/>
    <x v="0"/>
    <x v="1"/>
    <n v="5.32"/>
    <n v="1640"/>
    <s v="None"/>
    <n v="38.200000000000003"/>
    <n v="2.86E-2"/>
    <n v="1.02"/>
    <m/>
    <m/>
    <m/>
    <m/>
    <m/>
    <m/>
    <m/>
    <m/>
    <m/>
    <s v="DEER:Res:HVAC_Eff_AC"/>
    <s v="Annual"/>
    <n v="20"/>
    <m/>
  </r>
  <r>
    <x v="1"/>
    <x v="1"/>
    <s v="D20v0"/>
    <n v="44154.447201608797"/>
    <x v="4"/>
    <x v="3"/>
    <x v="0"/>
    <x v="5"/>
    <x v="1"/>
    <x v="1"/>
    <n v="3.26"/>
    <n v="1690"/>
    <s v="None"/>
    <n v="17.7"/>
    <n v="2.7799999999999998E-2"/>
    <n v="6"/>
    <m/>
    <m/>
    <m/>
    <m/>
    <m/>
    <m/>
    <m/>
    <m/>
    <m/>
    <s v="DEER:Res:HVAC_Eff_AC"/>
    <s v="Annual"/>
    <n v="20"/>
    <m/>
  </r>
  <r>
    <x v="1"/>
    <x v="1"/>
    <s v="D20v0"/>
    <n v="44154.447201608797"/>
    <x v="4"/>
    <x v="3"/>
    <x v="0"/>
    <x v="5"/>
    <x v="2"/>
    <x v="1"/>
    <n v="3.26"/>
    <n v="1690"/>
    <s v="None"/>
    <n v="106"/>
    <n v="2.9100000000000001E-2"/>
    <n v="0"/>
    <m/>
    <m/>
    <m/>
    <m/>
    <m/>
    <m/>
    <m/>
    <m/>
    <m/>
    <s v="DEER:Res:HVAC_Eff_AC"/>
    <s v="Annual"/>
    <n v="20"/>
    <m/>
  </r>
  <r>
    <x v="1"/>
    <x v="1"/>
    <s v="D20v0"/>
    <n v="44154.447201608797"/>
    <x v="4"/>
    <x v="3"/>
    <x v="0"/>
    <x v="5"/>
    <x v="3"/>
    <x v="2"/>
    <n v="60.570799999999998"/>
    <n v="1690"/>
    <s v="None"/>
    <n v="0.20828848"/>
    <n v="0"/>
    <n v="0.31539289999999998"/>
    <m/>
    <m/>
    <m/>
    <m/>
    <m/>
    <m/>
    <m/>
    <m/>
    <m/>
    <s v="DEER:Res:HVAC_Eff_AC"/>
    <s v="Annual"/>
    <n v="20"/>
    <m/>
  </r>
  <r>
    <x v="1"/>
    <x v="1"/>
    <s v="D20v0"/>
    <n v="44154.447201608797"/>
    <x v="4"/>
    <x v="3"/>
    <x v="0"/>
    <x v="5"/>
    <x v="0"/>
    <x v="1"/>
    <n v="3.26"/>
    <n v="1690"/>
    <s v="None"/>
    <n v="16.3"/>
    <n v="1.8599999999999998E-2"/>
    <n v="5.74"/>
    <m/>
    <m/>
    <m/>
    <m/>
    <m/>
    <m/>
    <m/>
    <m/>
    <m/>
    <s v="DEER:Res:HVAC_Eff_AC"/>
    <s v="Annual"/>
    <n v="20"/>
    <m/>
  </r>
  <r>
    <x v="0"/>
    <x v="1"/>
    <s v="D20v0"/>
    <n v="44183.75027016204"/>
    <x v="4"/>
    <x v="2"/>
    <x v="1"/>
    <x v="16"/>
    <x v="3"/>
    <x v="1"/>
    <n v="1.8"/>
    <n v="1750"/>
    <s v="None"/>
    <n v="5.3"/>
    <n v="0"/>
    <n v="7.15"/>
    <m/>
    <m/>
    <m/>
    <m/>
    <m/>
    <m/>
    <m/>
    <m/>
    <m/>
    <s v="DEER:Res:HVAC_Eff_AC"/>
    <s v="Annual"/>
    <n v="20"/>
    <m/>
  </r>
  <r>
    <x v="0"/>
    <x v="1"/>
    <s v="D20v0"/>
    <n v="44183.75027016204"/>
    <x v="4"/>
    <x v="2"/>
    <x v="1"/>
    <x v="14"/>
    <x v="3"/>
    <x v="1"/>
    <n v="1.6"/>
    <n v="1410"/>
    <s v="None"/>
    <n v="4.5999999999999996"/>
    <n v="0"/>
    <n v="6.2"/>
    <m/>
    <m/>
    <m/>
    <m/>
    <m/>
    <m/>
    <m/>
    <m/>
    <m/>
    <s v="DEER:Res:HVAC_Eff_AC"/>
    <s v="Annual"/>
    <n v="20"/>
    <m/>
  </r>
  <r>
    <x v="0"/>
    <x v="1"/>
    <s v="D20v0"/>
    <n v="44183.75027016204"/>
    <x v="4"/>
    <x v="2"/>
    <x v="1"/>
    <x v="7"/>
    <x v="3"/>
    <x v="1"/>
    <n v="1.9"/>
    <n v="1510"/>
    <s v="None"/>
    <n v="3.1"/>
    <n v="0"/>
    <n v="4.3099999999999996"/>
    <m/>
    <m/>
    <m/>
    <m/>
    <m/>
    <m/>
    <m/>
    <m/>
    <m/>
    <s v="DEER:Res:HVAC_Eff_AC"/>
    <s v="Annual"/>
    <n v="20"/>
    <m/>
  </r>
  <r>
    <x v="0"/>
    <x v="1"/>
    <s v="D20v0"/>
    <n v="44183.75027016204"/>
    <x v="4"/>
    <x v="2"/>
    <x v="1"/>
    <x v="0"/>
    <x v="3"/>
    <x v="1"/>
    <n v="2.2000000000000002"/>
    <n v="1650"/>
    <s v="None"/>
    <n v="3.3"/>
    <n v="0"/>
    <n v="4.93"/>
    <m/>
    <m/>
    <m/>
    <m/>
    <m/>
    <m/>
    <m/>
    <m/>
    <m/>
    <s v="DEER:Res:HVAC_Eff_AC"/>
    <s v="Annual"/>
    <n v="20"/>
    <m/>
  </r>
  <r>
    <x v="0"/>
    <x v="1"/>
    <s v="D20v0"/>
    <n v="44183.75027016204"/>
    <x v="4"/>
    <x v="2"/>
    <x v="1"/>
    <x v="1"/>
    <x v="3"/>
    <x v="1"/>
    <n v="3.5"/>
    <n v="2130"/>
    <s v="None"/>
    <n v="5.5"/>
    <n v="0"/>
    <n v="8.69"/>
    <m/>
    <m/>
    <m/>
    <m/>
    <m/>
    <m/>
    <m/>
    <m/>
    <m/>
    <s v="DEER:Res:HVAC_Eff_AC"/>
    <s v="Annual"/>
    <n v="20"/>
    <m/>
  </r>
  <r>
    <x v="0"/>
    <x v="1"/>
    <s v="D20v0"/>
    <n v="44183.75027016204"/>
    <x v="4"/>
    <x v="2"/>
    <x v="1"/>
    <x v="8"/>
    <x v="3"/>
    <x v="1"/>
    <n v="3"/>
    <n v="1920"/>
    <s v="None"/>
    <n v="1.6"/>
    <n v="0"/>
    <n v="2.5"/>
    <m/>
    <m/>
    <m/>
    <m/>
    <m/>
    <m/>
    <m/>
    <m/>
    <m/>
    <s v="DEER:Res:HVAC_Eff_AC"/>
    <s v="Annual"/>
    <n v="20"/>
    <m/>
  </r>
  <r>
    <x v="0"/>
    <x v="1"/>
    <s v="D20v0"/>
    <n v="44183.75027016204"/>
    <x v="4"/>
    <x v="2"/>
    <x v="1"/>
    <x v="15"/>
    <x v="3"/>
    <x v="1"/>
    <n v="2.5"/>
    <n v="1970"/>
    <s v="None"/>
    <n v="1.5"/>
    <n v="0"/>
    <n v="2.2400000000000002"/>
    <m/>
    <m/>
    <m/>
    <m/>
    <m/>
    <m/>
    <m/>
    <m/>
    <m/>
    <s v="DEER:Res:HVAC_Eff_AC"/>
    <s v="Annual"/>
    <n v="20"/>
    <m/>
  </r>
  <r>
    <x v="0"/>
    <x v="1"/>
    <s v="D20v0"/>
    <n v="44183.75027016204"/>
    <x v="4"/>
    <x v="2"/>
    <x v="1"/>
    <x v="9"/>
    <x v="3"/>
    <x v="1"/>
    <n v="2.4"/>
    <n v="1760"/>
    <s v="None"/>
    <n v="1.1000000000000001"/>
    <n v="0"/>
    <n v="1.68"/>
    <m/>
    <m/>
    <m/>
    <m/>
    <m/>
    <m/>
    <m/>
    <m/>
    <m/>
    <s v="DEER:Res:HVAC_Eff_AC"/>
    <s v="Annual"/>
    <n v="20"/>
    <m/>
  </r>
  <r>
    <x v="0"/>
    <x v="1"/>
    <s v="D20v0"/>
    <n v="44183.75027016204"/>
    <x v="4"/>
    <x v="2"/>
    <x v="1"/>
    <x v="10"/>
    <x v="3"/>
    <x v="1"/>
    <n v="2.2000000000000002"/>
    <n v="1740"/>
    <s v="None"/>
    <n v="2.2000000000000002"/>
    <n v="0"/>
    <n v="3.11"/>
    <m/>
    <m/>
    <m/>
    <m/>
    <m/>
    <m/>
    <m/>
    <m/>
    <m/>
    <s v="DEER:Res:HVAC_Eff_AC"/>
    <s v="Annual"/>
    <n v="20"/>
    <m/>
  </r>
  <r>
    <x v="0"/>
    <x v="1"/>
    <s v="D20v0"/>
    <n v="44183.75027016204"/>
    <x v="4"/>
    <x v="2"/>
    <x v="1"/>
    <x v="11"/>
    <x v="3"/>
    <x v="1"/>
    <n v="2.5"/>
    <n v="1940"/>
    <s v="None"/>
    <n v="5.4"/>
    <n v="0"/>
    <n v="7.97"/>
    <m/>
    <m/>
    <m/>
    <m/>
    <m/>
    <m/>
    <m/>
    <m/>
    <m/>
    <s v="DEER:Res:HVAC_Eff_AC"/>
    <s v="Annual"/>
    <n v="20"/>
    <m/>
  </r>
  <r>
    <x v="0"/>
    <x v="1"/>
    <s v="D20v0"/>
    <n v="44183.75027016204"/>
    <x v="4"/>
    <x v="2"/>
    <x v="1"/>
    <x v="2"/>
    <x v="3"/>
    <x v="1"/>
    <n v="2.7"/>
    <n v="1860"/>
    <s v="None"/>
    <n v="5"/>
    <n v="0"/>
    <n v="7.55"/>
    <m/>
    <m/>
    <m/>
    <m/>
    <m/>
    <m/>
    <m/>
    <m/>
    <m/>
    <s v="DEER:Res:HVAC_Eff_AC"/>
    <s v="Annual"/>
    <n v="20"/>
    <m/>
  </r>
  <r>
    <x v="0"/>
    <x v="1"/>
    <s v="D20v0"/>
    <n v="44183.75027016204"/>
    <x v="4"/>
    <x v="2"/>
    <x v="1"/>
    <x v="3"/>
    <x v="3"/>
    <x v="1"/>
    <n v="2.1"/>
    <n v="1720"/>
    <s v="None"/>
    <n v="5.2"/>
    <n v="0"/>
    <n v="7.47"/>
    <m/>
    <m/>
    <m/>
    <m/>
    <m/>
    <m/>
    <m/>
    <m/>
    <m/>
    <s v="DEER:Res:HVAC_Eff_AC"/>
    <s v="Annual"/>
    <n v="20"/>
    <m/>
  </r>
  <r>
    <x v="0"/>
    <x v="1"/>
    <s v="D20v0"/>
    <n v="44183.75027016204"/>
    <x v="4"/>
    <x v="2"/>
    <x v="1"/>
    <x v="4"/>
    <x v="3"/>
    <x v="1"/>
    <n v="2.4"/>
    <n v="1850"/>
    <s v="None"/>
    <n v="5.0999999999999996"/>
    <n v="0"/>
    <n v="7.59"/>
    <m/>
    <m/>
    <m/>
    <m/>
    <m/>
    <m/>
    <m/>
    <m/>
    <m/>
    <s v="DEER:Res:HVAC_Eff_AC"/>
    <s v="Annual"/>
    <n v="20"/>
    <m/>
  </r>
  <r>
    <x v="0"/>
    <x v="1"/>
    <s v="D20v1"/>
    <n v="44183.75027016204"/>
    <x v="4"/>
    <x v="2"/>
    <x v="1"/>
    <x v="12"/>
    <x v="3"/>
    <x v="1"/>
    <n v="3.17"/>
    <n v="2128"/>
    <s v="None"/>
    <n v="5.64"/>
    <n v="0"/>
    <n v="8.6679999999999993"/>
    <m/>
    <m/>
    <m/>
    <m/>
    <m/>
    <m/>
    <m/>
    <m/>
    <m/>
    <s v="DEER:Res:HVAC_Eff_AC"/>
    <s v="Annual"/>
    <n v="1"/>
    <m/>
  </r>
  <r>
    <x v="0"/>
    <x v="1"/>
    <s v="D20v1"/>
    <n v="44183.75027016204"/>
    <x v="4"/>
    <x v="2"/>
    <x v="1"/>
    <x v="13"/>
    <x v="3"/>
    <x v="1"/>
    <n v="3.43"/>
    <n v="1886"/>
    <s v="None"/>
    <n v="2.2200000000000002"/>
    <n v="0"/>
    <n v="3.4420000000000002"/>
    <m/>
    <m/>
    <m/>
    <m/>
    <m/>
    <m/>
    <m/>
    <m/>
    <m/>
    <s v="DEER:Res:HVAC_Eff_AC"/>
    <s v="Annual"/>
    <n v="1"/>
    <m/>
  </r>
  <r>
    <x v="0"/>
    <x v="1"/>
    <s v="D20v1"/>
    <n v="44183.75027016204"/>
    <x v="4"/>
    <x v="2"/>
    <x v="1"/>
    <x v="5"/>
    <x v="3"/>
    <x v="1"/>
    <n v="3.59"/>
    <n v="2116"/>
    <s v="None"/>
    <n v="4.93"/>
    <n v="0"/>
    <n v="7.6920000000000002"/>
    <m/>
    <m/>
    <m/>
    <m/>
    <m/>
    <m/>
    <m/>
    <m/>
    <m/>
    <s v="DEER:Res:HVAC_Eff_AC"/>
    <s v="Annual"/>
    <n v="1"/>
    <m/>
  </r>
  <r>
    <x v="0"/>
    <x v="1"/>
    <s v="D20v0"/>
    <n v="44183.75027016204"/>
    <x v="4"/>
    <x v="2"/>
    <x v="0"/>
    <x v="16"/>
    <x v="3"/>
    <x v="1"/>
    <n v="1.9"/>
    <n v="1620"/>
    <s v="None"/>
    <n v="9.8000000000000007"/>
    <n v="0"/>
    <n v="13"/>
    <m/>
    <m/>
    <m/>
    <m/>
    <m/>
    <m/>
    <m/>
    <m/>
    <m/>
    <s v="DEER:Res:HVAC_Eff_AC"/>
    <s v="Annual"/>
    <n v="20"/>
    <m/>
  </r>
  <r>
    <x v="0"/>
    <x v="1"/>
    <s v="D20v0"/>
    <n v="44183.75027016204"/>
    <x v="4"/>
    <x v="2"/>
    <x v="0"/>
    <x v="14"/>
    <x v="3"/>
    <x v="1"/>
    <n v="3"/>
    <n v="1560"/>
    <s v="None"/>
    <n v="5.7"/>
    <n v="0"/>
    <n v="8.69"/>
    <m/>
    <m/>
    <m/>
    <m/>
    <m/>
    <m/>
    <m/>
    <m/>
    <m/>
    <s v="DEER:Res:HVAC_Eff_AC"/>
    <s v="Annual"/>
    <n v="20"/>
    <m/>
  </r>
  <r>
    <x v="0"/>
    <x v="1"/>
    <s v="D20v0"/>
    <n v="44183.75027016204"/>
    <x v="4"/>
    <x v="2"/>
    <x v="0"/>
    <x v="7"/>
    <x v="3"/>
    <x v="1"/>
    <n v="2.2000000000000002"/>
    <n v="1410"/>
    <s v="None"/>
    <n v="4.5999999999999996"/>
    <n v="0"/>
    <n v="6.69"/>
    <m/>
    <m/>
    <m/>
    <m/>
    <m/>
    <m/>
    <m/>
    <m/>
    <m/>
    <s v="DEER:Res:HVAC_Eff_AC"/>
    <s v="Annual"/>
    <n v="20"/>
    <m/>
  </r>
  <r>
    <x v="0"/>
    <x v="1"/>
    <s v="D20v0"/>
    <n v="44183.75027016204"/>
    <x v="4"/>
    <x v="2"/>
    <x v="0"/>
    <x v="0"/>
    <x v="3"/>
    <x v="1"/>
    <n v="2.2999999999999998"/>
    <n v="1450"/>
    <s v="None"/>
    <n v="4.2"/>
    <n v="0"/>
    <n v="6"/>
    <m/>
    <m/>
    <m/>
    <m/>
    <m/>
    <m/>
    <m/>
    <m/>
    <m/>
    <s v="DEER:Res:HVAC_Eff_AC"/>
    <s v="Annual"/>
    <n v="20"/>
    <m/>
  </r>
  <r>
    <x v="0"/>
    <x v="1"/>
    <s v="D20v0"/>
    <n v="44183.75027016204"/>
    <x v="4"/>
    <x v="2"/>
    <x v="0"/>
    <x v="1"/>
    <x v="3"/>
    <x v="1"/>
    <n v="2.8"/>
    <n v="1540"/>
    <s v="None"/>
    <n v="6.1"/>
    <n v="0"/>
    <n v="9.31"/>
    <m/>
    <m/>
    <m/>
    <m/>
    <m/>
    <m/>
    <m/>
    <m/>
    <m/>
    <s v="DEER:Res:HVAC_Eff_AC"/>
    <s v="Annual"/>
    <n v="20"/>
    <m/>
  </r>
  <r>
    <x v="0"/>
    <x v="1"/>
    <s v="D20v0"/>
    <n v="44183.75027016204"/>
    <x v="4"/>
    <x v="2"/>
    <x v="0"/>
    <x v="8"/>
    <x v="3"/>
    <x v="1"/>
    <n v="2.7"/>
    <n v="1500"/>
    <s v="None"/>
    <n v="2"/>
    <n v="0"/>
    <n v="3.1"/>
    <m/>
    <m/>
    <m/>
    <m/>
    <m/>
    <m/>
    <m/>
    <m/>
    <m/>
    <s v="DEER:Res:HVAC_Eff_AC"/>
    <s v="Annual"/>
    <n v="20"/>
    <m/>
  </r>
  <r>
    <x v="0"/>
    <x v="1"/>
    <s v="D20v0"/>
    <n v="44183.75027016204"/>
    <x v="4"/>
    <x v="2"/>
    <x v="0"/>
    <x v="15"/>
    <x v="3"/>
    <x v="1"/>
    <n v="2.2000000000000002"/>
    <n v="1540"/>
    <s v="None"/>
    <n v="2.2999999999999998"/>
    <n v="0"/>
    <n v="3.33"/>
    <m/>
    <m/>
    <m/>
    <m/>
    <m/>
    <m/>
    <m/>
    <m/>
    <m/>
    <s v="DEER:Res:HVAC_Eff_AC"/>
    <s v="Annual"/>
    <n v="20"/>
    <m/>
  </r>
  <r>
    <x v="0"/>
    <x v="1"/>
    <s v="D20v0"/>
    <n v="44183.75027016204"/>
    <x v="4"/>
    <x v="2"/>
    <x v="0"/>
    <x v="9"/>
    <x v="3"/>
    <x v="1"/>
    <n v="2.5"/>
    <n v="1450"/>
    <s v="None"/>
    <n v="2"/>
    <n v="0"/>
    <n v="2.97"/>
    <m/>
    <m/>
    <m/>
    <m/>
    <m/>
    <m/>
    <m/>
    <m/>
    <m/>
    <s v="DEER:Res:HVAC_Eff_AC"/>
    <s v="Annual"/>
    <n v="20"/>
    <m/>
  </r>
  <r>
    <x v="0"/>
    <x v="1"/>
    <s v="D20v0"/>
    <n v="44183.75027016204"/>
    <x v="4"/>
    <x v="2"/>
    <x v="0"/>
    <x v="10"/>
    <x v="3"/>
    <x v="1"/>
    <n v="2.7"/>
    <n v="1490"/>
    <s v="None"/>
    <n v="2.2000000000000002"/>
    <n v="0"/>
    <n v="3.42"/>
    <m/>
    <m/>
    <m/>
    <m/>
    <m/>
    <m/>
    <m/>
    <m/>
    <m/>
    <s v="DEER:Res:HVAC_Eff_AC"/>
    <s v="Annual"/>
    <n v="20"/>
    <m/>
  </r>
  <r>
    <x v="0"/>
    <x v="1"/>
    <s v="D20v0"/>
    <n v="44183.75027016204"/>
    <x v="4"/>
    <x v="2"/>
    <x v="0"/>
    <x v="11"/>
    <x v="3"/>
    <x v="1"/>
    <n v="3.6"/>
    <n v="1750"/>
    <s v="None"/>
    <n v="3.2"/>
    <n v="0"/>
    <n v="5.14"/>
    <m/>
    <m/>
    <m/>
    <m/>
    <m/>
    <m/>
    <m/>
    <m/>
    <m/>
    <s v="DEER:Res:HVAC_Eff_AC"/>
    <s v="Annual"/>
    <n v="20"/>
    <m/>
  </r>
  <r>
    <x v="0"/>
    <x v="1"/>
    <s v="D20v0"/>
    <n v="44183.75027016204"/>
    <x v="4"/>
    <x v="2"/>
    <x v="0"/>
    <x v="2"/>
    <x v="3"/>
    <x v="1"/>
    <n v="3.4"/>
    <n v="1510"/>
    <s v="None"/>
    <n v="4.8"/>
    <n v="0"/>
    <n v="7.56"/>
    <m/>
    <m/>
    <m/>
    <m/>
    <m/>
    <m/>
    <m/>
    <m/>
    <m/>
    <s v="DEER:Res:HVAC_Eff_AC"/>
    <s v="Annual"/>
    <n v="20"/>
    <m/>
  </r>
  <r>
    <x v="0"/>
    <x v="1"/>
    <s v="D20v0"/>
    <n v="44183.75027016204"/>
    <x v="4"/>
    <x v="2"/>
    <x v="0"/>
    <x v="3"/>
    <x v="3"/>
    <x v="1"/>
    <n v="3"/>
    <n v="1500"/>
    <s v="None"/>
    <n v="4.4000000000000004"/>
    <n v="0"/>
    <n v="6.85"/>
    <m/>
    <m/>
    <m/>
    <m/>
    <m/>
    <m/>
    <m/>
    <m/>
    <m/>
    <s v="DEER:Res:HVAC_Eff_AC"/>
    <s v="Annual"/>
    <n v="20"/>
    <m/>
  </r>
  <r>
    <x v="0"/>
    <x v="1"/>
    <s v="D20v0"/>
    <n v="44183.75027016204"/>
    <x v="4"/>
    <x v="2"/>
    <x v="0"/>
    <x v="4"/>
    <x v="3"/>
    <x v="1"/>
    <n v="3.1"/>
    <n v="1500"/>
    <s v="None"/>
    <n v="4.0999999999999996"/>
    <n v="0"/>
    <n v="6.47"/>
    <m/>
    <m/>
    <m/>
    <m/>
    <m/>
    <m/>
    <m/>
    <m/>
    <m/>
    <s v="DEER:Res:HVAC_Eff_AC"/>
    <s v="Annual"/>
    <n v="20"/>
    <m/>
  </r>
  <r>
    <x v="0"/>
    <x v="1"/>
    <s v="D20v0"/>
    <n v="44183.75027016204"/>
    <x v="4"/>
    <x v="2"/>
    <x v="0"/>
    <x v="12"/>
    <x v="3"/>
    <x v="1"/>
    <n v="3.8"/>
    <n v="1660"/>
    <s v="None"/>
    <n v="4.3"/>
    <n v="0"/>
    <n v="6.93"/>
    <m/>
    <m/>
    <m/>
    <m/>
    <m/>
    <m/>
    <m/>
    <m/>
    <m/>
    <s v="DEER:Res:HVAC_Eff_AC"/>
    <s v="Annual"/>
    <n v="20"/>
    <m/>
  </r>
  <r>
    <x v="0"/>
    <x v="1"/>
    <s v="D20v0"/>
    <n v="44183.75027016204"/>
    <x v="4"/>
    <x v="2"/>
    <x v="0"/>
    <x v="13"/>
    <x v="3"/>
    <x v="1"/>
    <n v="3.6"/>
    <n v="1480"/>
    <s v="None"/>
    <n v="1"/>
    <n v="0"/>
    <n v="1.52"/>
    <m/>
    <m/>
    <m/>
    <m/>
    <m/>
    <m/>
    <m/>
    <m/>
    <m/>
    <s v="DEER:Res:HVAC_Eff_AC"/>
    <s v="Annual"/>
    <n v="20"/>
    <m/>
  </r>
  <r>
    <x v="0"/>
    <x v="1"/>
    <s v="D20v0"/>
    <n v="44183.75027016204"/>
    <x v="4"/>
    <x v="2"/>
    <x v="0"/>
    <x v="5"/>
    <x v="3"/>
    <x v="1"/>
    <n v="2.9"/>
    <n v="1570"/>
    <s v="None"/>
    <n v="8.1"/>
    <n v="0"/>
    <n v="12.1"/>
    <m/>
    <m/>
    <m/>
    <m/>
    <m/>
    <m/>
    <m/>
    <m/>
    <m/>
    <s v="DEER:Res:HVAC_Eff_AC"/>
    <s v="Annual"/>
    <n v="20"/>
    <m/>
  </r>
  <r>
    <x v="1"/>
    <x v="1"/>
    <s v="D20v0"/>
    <n v="44183.75027016204"/>
    <x v="4"/>
    <x v="2"/>
    <x v="1"/>
    <x v="16"/>
    <x v="3"/>
    <x v="1"/>
    <n v="1.8"/>
    <n v="1750"/>
    <s v="None"/>
    <n v="2.2000000000000002"/>
    <n v="0"/>
    <n v="2.94"/>
    <m/>
    <m/>
    <m/>
    <m/>
    <m/>
    <m/>
    <m/>
    <m/>
    <m/>
    <s v="DEER:Res:HVAC_Eff_AC"/>
    <s v="Annual"/>
    <n v="20"/>
    <m/>
  </r>
  <r>
    <x v="1"/>
    <x v="1"/>
    <s v="D20v0"/>
    <n v="44183.75027016204"/>
    <x v="4"/>
    <x v="2"/>
    <x v="1"/>
    <x v="14"/>
    <x v="3"/>
    <x v="1"/>
    <n v="1.6"/>
    <n v="1410"/>
    <s v="None"/>
    <n v="1.9"/>
    <n v="0"/>
    <n v="2.57"/>
    <m/>
    <m/>
    <m/>
    <m/>
    <m/>
    <m/>
    <m/>
    <m/>
    <m/>
    <s v="DEER:Res:HVAC_Eff_AC"/>
    <s v="Annual"/>
    <n v="20"/>
    <m/>
  </r>
  <r>
    <x v="1"/>
    <x v="1"/>
    <s v="D20v0"/>
    <n v="44183.75027016204"/>
    <x v="4"/>
    <x v="2"/>
    <x v="1"/>
    <x v="7"/>
    <x v="3"/>
    <x v="1"/>
    <n v="1.9"/>
    <n v="1510"/>
    <s v="None"/>
    <n v="1.3"/>
    <n v="0"/>
    <n v="1.78"/>
    <m/>
    <m/>
    <m/>
    <m/>
    <m/>
    <m/>
    <m/>
    <m/>
    <m/>
    <s v="DEER:Res:HVAC_Eff_AC"/>
    <s v="Annual"/>
    <n v="20"/>
    <m/>
  </r>
  <r>
    <x v="1"/>
    <x v="1"/>
    <s v="D20v0"/>
    <n v="44183.75027016204"/>
    <x v="4"/>
    <x v="2"/>
    <x v="1"/>
    <x v="0"/>
    <x v="3"/>
    <x v="1"/>
    <n v="2.2000000000000002"/>
    <n v="1650"/>
    <s v="None"/>
    <n v="1.4"/>
    <n v="0"/>
    <n v="2.04"/>
    <m/>
    <m/>
    <m/>
    <m/>
    <m/>
    <m/>
    <m/>
    <m/>
    <m/>
    <s v="DEER:Res:HVAC_Eff_AC"/>
    <s v="Annual"/>
    <n v="20"/>
    <m/>
  </r>
  <r>
    <x v="1"/>
    <x v="1"/>
    <s v="D20v0"/>
    <n v="44183.75027016204"/>
    <x v="4"/>
    <x v="2"/>
    <x v="1"/>
    <x v="1"/>
    <x v="3"/>
    <x v="1"/>
    <n v="3.5"/>
    <n v="2130"/>
    <s v="None"/>
    <n v="2.2999999999999998"/>
    <n v="0"/>
    <n v="3.61"/>
    <m/>
    <m/>
    <m/>
    <m/>
    <m/>
    <m/>
    <m/>
    <m/>
    <m/>
    <s v="DEER:Res:HVAC_Eff_AC"/>
    <s v="Annual"/>
    <n v="20"/>
    <m/>
  </r>
  <r>
    <x v="1"/>
    <x v="1"/>
    <s v="D20v0"/>
    <n v="44183.75027016204"/>
    <x v="4"/>
    <x v="2"/>
    <x v="1"/>
    <x v="8"/>
    <x v="3"/>
    <x v="1"/>
    <n v="3"/>
    <n v="1920"/>
    <s v="None"/>
    <n v="0.7"/>
    <n v="0"/>
    <n v="1.03"/>
    <m/>
    <m/>
    <m/>
    <m/>
    <m/>
    <m/>
    <m/>
    <m/>
    <m/>
    <s v="DEER:Res:HVAC_Eff_AC"/>
    <s v="Annual"/>
    <n v="20"/>
    <m/>
  </r>
  <r>
    <x v="1"/>
    <x v="1"/>
    <s v="D20v0"/>
    <n v="44183.75027016204"/>
    <x v="4"/>
    <x v="2"/>
    <x v="1"/>
    <x v="15"/>
    <x v="3"/>
    <x v="1"/>
    <n v="2.5"/>
    <n v="1970"/>
    <s v="None"/>
    <n v="0.6"/>
    <n v="0"/>
    <n v="0.92"/>
    <m/>
    <m/>
    <m/>
    <m/>
    <m/>
    <m/>
    <m/>
    <m/>
    <m/>
    <s v="DEER:Res:HVAC_Eff_AC"/>
    <s v="Annual"/>
    <n v="20"/>
    <m/>
  </r>
  <r>
    <x v="1"/>
    <x v="1"/>
    <s v="D20v0"/>
    <n v="44183.75027016204"/>
    <x v="4"/>
    <x v="2"/>
    <x v="1"/>
    <x v="9"/>
    <x v="3"/>
    <x v="1"/>
    <n v="2.4"/>
    <n v="1760"/>
    <s v="None"/>
    <n v="0.5"/>
    <n v="0"/>
    <n v="0.69"/>
    <m/>
    <m/>
    <m/>
    <m/>
    <m/>
    <m/>
    <m/>
    <m/>
    <m/>
    <s v="DEER:Res:HVAC_Eff_AC"/>
    <s v="Annual"/>
    <n v="20"/>
    <m/>
  </r>
  <r>
    <x v="1"/>
    <x v="1"/>
    <s v="D20v0"/>
    <n v="44183.75027016204"/>
    <x v="4"/>
    <x v="2"/>
    <x v="1"/>
    <x v="10"/>
    <x v="3"/>
    <x v="1"/>
    <n v="2.2000000000000002"/>
    <n v="1740"/>
    <s v="None"/>
    <n v="0.9"/>
    <n v="0"/>
    <n v="1.28"/>
    <m/>
    <m/>
    <m/>
    <m/>
    <m/>
    <m/>
    <m/>
    <m/>
    <m/>
    <s v="DEER:Res:HVAC_Eff_AC"/>
    <s v="Annual"/>
    <n v="20"/>
    <m/>
  </r>
  <r>
    <x v="1"/>
    <x v="1"/>
    <s v="D20v0"/>
    <n v="44183.75027016204"/>
    <x v="4"/>
    <x v="2"/>
    <x v="1"/>
    <x v="11"/>
    <x v="3"/>
    <x v="1"/>
    <n v="2.5"/>
    <n v="1940"/>
    <s v="None"/>
    <n v="2.2000000000000002"/>
    <n v="0"/>
    <n v="3.25"/>
    <m/>
    <m/>
    <m/>
    <m/>
    <m/>
    <m/>
    <m/>
    <m/>
    <m/>
    <s v="DEER:Res:HVAC_Eff_AC"/>
    <s v="Annual"/>
    <n v="20"/>
    <m/>
  </r>
  <r>
    <x v="1"/>
    <x v="1"/>
    <s v="D20v0"/>
    <n v="44183.75027016204"/>
    <x v="4"/>
    <x v="2"/>
    <x v="1"/>
    <x v="2"/>
    <x v="3"/>
    <x v="1"/>
    <n v="2.7"/>
    <n v="1860"/>
    <s v="None"/>
    <n v="2.1"/>
    <n v="0"/>
    <n v="3.11"/>
    <m/>
    <m/>
    <m/>
    <m/>
    <m/>
    <m/>
    <m/>
    <m/>
    <m/>
    <s v="DEER:Res:HVAC_Eff_AC"/>
    <s v="Annual"/>
    <n v="20"/>
    <m/>
  </r>
  <r>
    <x v="1"/>
    <x v="1"/>
    <s v="D20v0"/>
    <n v="44183.75027016204"/>
    <x v="4"/>
    <x v="2"/>
    <x v="1"/>
    <x v="3"/>
    <x v="3"/>
    <x v="1"/>
    <n v="2.1"/>
    <n v="1720"/>
    <s v="None"/>
    <n v="2.1"/>
    <n v="0"/>
    <n v="3.05"/>
    <m/>
    <m/>
    <m/>
    <m/>
    <m/>
    <m/>
    <m/>
    <m/>
    <m/>
    <s v="DEER:Res:HVAC_Eff_AC"/>
    <s v="Annual"/>
    <n v="20"/>
    <m/>
  </r>
  <r>
    <x v="1"/>
    <x v="1"/>
    <s v="D20v0"/>
    <n v="44183.75027016204"/>
    <x v="4"/>
    <x v="2"/>
    <x v="1"/>
    <x v="4"/>
    <x v="3"/>
    <x v="1"/>
    <n v="2.4"/>
    <n v="1850"/>
    <s v="None"/>
    <n v="2.1"/>
    <n v="0"/>
    <n v="3.1"/>
    <m/>
    <m/>
    <m/>
    <m/>
    <m/>
    <m/>
    <m/>
    <m/>
    <m/>
    <s v="DEER:Res:HVAC_Eff_AC"/>
    <s v="Annual"/>
    <n v="20"/>
    <m/>
  </r>
  <r>
    <x v="1"/>
    <x v="1"/>
    <s v="D20v1"/>
    <n v="44183.75027016204"/>
    <x v="4"/>
    <x v="2"/>
    <x v="1"/>
    <x v="12"/>
    <x v="3"/>
    <x v="1"/>
    <n v="3.17"/>
    <n v="2128"/>
    <s v="None"/>
    <n v="2.29"/>
    <n v="0"/>
    <n v="3.5259999999999998"/>
    <m/>
    <m/>
    <m/>
    <m/>
    <m/>
    <m/>
    <m/>
    <m/>
    <m/>
    <s v="DEER:Res:HVAC_Eff_AC"/>
    <s v="Annual"/>
    <n v="1"/>
    <m/>
  </r>
  <r>
    <x v="1"/>
    <x v="1"/>
    <s v="D20v1"/>
    <n v="44183.75027016204"/>
    <x v="4"/>
    <x v="2"/>
    <x v="1"/>
    <x v="13"/>
    <x v="3"/>
    <x v="1"/>
    <n v="3.43"/>
    <n v="1886"/>
    <s v="None"/>
    <n v="0.93"/>
    <n v="0"/>
    <n v="1.4450000000000001"/>
    <m/>
    <m/>
    <m/>
    <m/>
    <m/>
    <m/>
    <m/>
    <m/>
    <m/>
    <s v="DEER:Res:HVAC_Eff_AC"/>
    <s v="Annual"/>
    <n v="1"/>
    <m/>
  </r>
  <r>
    <x v="1"/>
    <x v="1"/>
    <s v="D20v1"/>
    <n v="44183.75027016204"/>
    <x v="4"/>
    <x v="2"/>
    <x v="1"/>
    <x v="5"/>
    <x v="3"/>
    <x v="1"/>
    <n v="3.59"/>
    <n v="2116"/>
    <s v="None"/>
    <n v="2.0699999999999998"/>
    <n v="0"/>
    <n v="3.2269999999999999"/>
    <m/>
    <m/>
    <m/>
    <m/>
    <m/>
    <m/>
    <m/>
    <m/>
    <m/>
    <s v="DEER:Res:HVAC_Eff_AC"/>
    <s v="Annual"/>
    <n v="1"/>
    <m/>
  </r>
  <r>
    <x v="1"/>
    <x v="1"/>
    <s v="D20v0"/>
    <n v="44183.75027016204"/>
    <x v="4"/>
    <x v="2"/>
    <x v="0"/>
    <x v="16"/>
    <x v="3"/>
    <x v="1"/>
    <n v="1.9"/>
    <n v="1620"/>
    <s v="None"/>
    <n v="4"/>
    <n v="0"/>
    <n v="5.38"/>
    <m/>
    <m/>
    <m/>
    <m/>
    <m/>
    <m/>
    <m/>
    <m/>
    <m/>
    <s v="DEER:Res:HVAC_Eff_AC"/>
    <s v="Annual"/>
    <n v="20"/>
    <m/>
  </r>
  <r>
    <x v="1"/>
    <x v="1"/>
    <s v="D20v0"/>
    <n v="44183.75027016204"/>
    <x v="4"/>
    <x v="2"/>
    <x v="0"/>
    <x v="14"/>
    <x v="3"/>
    <x v="1"/>
    <n v="3"/>
    <n v="1560"/>
    <s v="None"/>
    <n v="2.2999999999999998"/>
    <n v="0"/>
    <n v="3.59"/>
    <m/>
    <m/>
    <m/>
    <m/>
    <m/>
    <m/>
    <m/>
    <m/>
    <m/>
    <s v="DEER:Res:HVAC_Eff_AC"/>
    <s v="Annual"/>
    <n v="20"/>
    <m/>
  </r>
  <r>
    <x v="1"/>
    <x v="1"/>
    <s v="D20v0"/>
    <n v="44183.75027016204"/>
    <x v="4"/>
    <x v="2"/>
    <x v="0"/>
    <x v="7"/>
    <x v="3"/>
    <x v="1"/>
    <n v="2.2000000000000002"/>
    <n v="1410"/>
    <s v="None"/>
    <n v="1.9"/>
    <n v="0"/>
    <n v="2.76"/>
    <m/>
    <m/>
    <m/>
    <m/>
    <m/>
    <m/>
    <m/>
    <m/>
    <m/>
    <s v="DEER:Res:HVAC_Eff_AC"/>
    <s v="Annual"/>
    <n v="20"/>
    <m/>
  </r>
  <r>
    <x v="1"/>
    <x v="1"/>
    <s v="D20v0"/>
    <n v="44183.75027016204"/>
    <x v="4"/>
    <x v="2"/>
    <x v="0"/>
    <x v="0"/>
    <x v="3"/>
    <x v="1"/>
    <n v="2.2999999999999998"/>
    <n v="1450"/>
    <s v="None"/>
    <n v="1.7"/>
    <n v="0"/>
    <n v="2.4700000000000002"/>
    <m/>
    <m/>
    <m/>
    <m/>
    <m/>
    <m/>
    <m/>
    <m/>
    <m/>
    <s v="DEER:Res:HVAC_Eff_AC"/>
    <s v="Annual"/>
    <n v="20"/>
    <m/>
  </r>
  <r>
    <x v="1"/>
    <x v="1"/>
    <s v="D20v0"/>
    <n v="44183.75027016204"/>
    <x v="4"/>
    <x v="2"/>
    <x v="0"/>
    <x v="1"/>
    <x v="3"/>
    <x v="1"/>
    <n v="2.8"/>
    <n v="1540"/>
    <s v="None"/>
    <n v="2.5"/>
    <n v="0"/>
    <n v="3.85"/>
    <m/>
    <m/>
    <m/>
    <m/>
    <m/>
    <m/>
    <m/>
    <m/>
    <m/>
    <s v="DEER:Res:HVAC_Eff_AC"/>
    <s v="Annual"/>
    <n v="20"/>
    <m/>
  </r>
  <r>
    <x v="1"/>
    <x v="1"/>
    <s v="D20v0"/>
    <n v="44183.75027016204"/>
    <x v="4"/>
    <x v="2"/>
    <x v="0"/>
    <x v="8"/>
    <x v="3"/>
    <x v="1"/>
    <n v="2.7"/>
    <n v="1500"/>
    <s v="None"/>
    <n v="0.8"/>
    <n v="0"/>
    <n v="1.28"/>
    <m/>
    <m/>
    <m/>
    <m/>
    <m/>
    <m/>
    <m/>
    <m/>
    <m/>
    <s v="DEER:Res:HVAC_Eff_AC"/>
    <s v="Annual"/>
    <n v="20"/>
    <m/>
  </r>
  <r>
    <x v="1"/>
    <x v="1"/>
    <s v="D20v0"/>
    <n v="44183.75027016204"/>
    <x v="4"/>
    <x v="2"/>
    <x v="0"/>
    <x v="15"/>
    <x v="3"/>
    <x v="1"/>
    <n v="2.2000000000000002"/>
    <n v="1540"/>
    <s v="None"/>
    <n v="0.9"/>
    <n v="0"/>
    <n v="1.37"/>
    <m/>
    <m/>
    <m/>
    <m/>
    <m/>
    <m/>
    <m/>
    <m/>
    <m/>
    <s v="DEER:Res:HVAC_Eff_AC"/>
    <s v="Annual"/>
    <n v="20"/>
    <m/>
  </r>
  <r>
    <x v="1"/>
    <x v="1"/>
    <s v="D20v0"/>
    <n v="44183.75027016204"/>
    <x v="4"/>
    <x v="2"/>
    <x v="0"/>
    <x v="9"/>
    <x v="3"/>
    <x v="1"/>
    <n v="2.5"/>
    <n v="1450"/>
    <s v="None"/>
    <n v="0.8"/>
    <n v="0"/>
    <n v="1.22"/>
    <m/>
    <m/>
    <m/>
    <m/>
    <m/>
    <m/>
    <m/>
    <m/>
    <m/>
    <s v="DEER:Res:HVAC_Eff_AC"/>
    <s v="Annual"/>
    <n v="20"/>
    <m/>
  </r>
  <r>
    <x v="1"/>
    <x v="1"/>
    <s v="D20v0"/>
    <n v="44183.75027016204"/>
    <x v="4"/>
    <x v="2"/>
    <x v="0"/>
    <x v="10"/>
    <x v="3"/>
    <x v="1"/>
    <n v="2.7"/>
    <n v="1490"/>
    <s v="None"/>
    <n v="0.9"/>
    <n v="0"/>
    <n v="1.41"/>
    <m/>
    <m/>
    <m/>
    <m/>
    <m/>
    <m/>
    <m/>
    <m/>
    <m/>
    <s v="DEER:Res:HVAC_Eff_AC"/>
    <s v="Annual"/>
    <n v="20"/>
    <m/>
  </r>
  <r>
    <x v="1"/>
    <x v="1"/>
    <s v="D20v0"/>
    <n v="44183.75027016204"/>
    <x v="4"/>
    <x v="2"/>
    <x v="0"/>
    <x v="11"/>
    <x v="3"/>
    <x v="1"/>
    <n v="3.6"/>
    <n v="1750"/>
    <s v="None"/>
    <n v="1.3"/>
    <n v="0"/>
    <n v="2.11"/>
    <m/>
    <m/>
    <m/>
    <m/>
    <m/>
    <m/>
    <m/>
    <m/>
    <m/>
    <s v="DEER:Res:HVAC_Eff_AC"/>
    <s v="Annual"/>
    <n v="20"/>
    <m/>
  </r>
  <r>
    <x v="1"/>
    <x v="1"/>
    <s v="D20v0"/>
    <n v="44183.75027016204"/>
    <x v="4"/>
    <x v="2"/>
    <x v="0"/>
    <x v="2"/>
    <x v="3"/>
    <x v="1"/>
    <n v="3.4"/>
    <n v="1510"/>
    <s v="None"/>
    <n v="2"/>
    <n v="0"/>
    <n v="3.17"/>
    <m/>
    <m/>
    <m/>
    <m/>
    <m/>
    <m/>
    <m/>
    <m/>
    <m/>
    <s v="DEER:Res:HVAC_Eff_AC"/>
    <s v="Annual"/>
    <n v="20"/>
    <m/>
  </r>
  <r>
    <x v="1"/>
    <x v="1"/>
    <s v="D20v0"/>
    <n v="44183.75027016204"/>
    <x v="4"/>
    <x v="2"/>
    <x v="0"/>
    <x v="3"/>
    <x v="3"/>
    <x v="1"/>
    <n v="3"/>
    <n v="1500"/>
    <s v="None"/>
    <n v="1.8"/>
    <n v="0"/>
    <n v="2.82"/>
    <m/>
    <m/>
    <m/>
    <m/>
    <m/>
    <m/>
    <m/>
    <m/>
    <m/>
    <s v="DEER:Res:HVAC_Eff_AC"/>
    <s v="Annual"/>
    <n v="20"/>
    <m/>
  </r>
  <r>
    <x v="1"/>
    <x v="1"/>
    <s v="D20v0"/>
    <n v="44183.75027016204"/>
    <x v="4"/>
    <x v="2"/>
    <x v="0"/>
    <x v="4"/>
    <x v="3"/>
    <x v="1"/>
    <n v="3.1"/>
    <n v="1500"/>
    <s v="None"/>
    <n v="1.7"/>
    <n v="0"/>
    <n v="2.68"/>
    <m/>
    <m/>
    <m/>
    <m/>
    <m/>
    <m/>
    <m/>
    <m/>
    <m/>
    <s v="DEER:Res:HVAC_Eff_AC"/>
    <s v="Annual"/>
    <n v="20"/>
    <m/>
  </r>
  <r>
    <x v="1"/>
    <x v="1"/>
    <s v="D20v0"/>
    <n v="44183.75027016204"/>
    <x v="4"/>
    <x v="2"/>
    <x v="0"/>
    <x v="12"/>
    <x v="3"/>
    <x v="1"/>
    <n v="3.8"/>
    <n v="1660"/>
    <s v="None"/>
    <n v="1.8"/>
    <n v="0"/>
    <n v="2.82"/>
    <m/>
    <m/>
    <m/>
    <m/>
    <m/>
    <m/>
    <m/>
    <m/>
    <m/>
    <s v="DEER:Res:HVAC_Eff_AC"/>
    <s v="Annual"/>
    <n v="20"/>
    <m/>
  </r>
  <r>
    <x v="1"/>
    <x v="1"/>
    <s v="D20v0"/>
    <n v="44183.75027016204"/>
    <x v="4"/>
    <x v="2"/>
    <x v="0"/>
    <x v="13"/>
    <x v="3"/>
    <x v="1"/>
    <n v="3.6"/>
    <n v="1480"/>
    <s v="None"/>
    <n v="0.4"/>
    <n v="0"/>
    <n v="0.63"/>
    <m/>
    <m/>
    <m/>
    <m/>
    <m/>
    <m/>
    <m/>
    <m/>
    <m/>
    <s v="DEER:Res:HVAC_Eff_AC"/>
    <s v="Annual"/>
    <n v="20"/>
    <m/>
  </r>
  <r>
    <x v="1"/>
    <x v="1"/>
    <s v="D20v0"/>
    <n v="44183.75027016204"/>
    <x v="4"/>
    <x v="2"/>
    <x v="0"/>
    <x v="5"/>
    <x v="3"/>
    <x v="1"/>
    <n v="2.9"/>
    <n v="1570"/>
    <s v="None"/>
    <n v="3.3"/>
    <n v="0"/>
    <n v="4.96"/>
    <m/>
    <m/>
    <m/>
    <m/>
    <m/>
    <m/>
    <m/>
    <m/>
    <m/>
    <s v="DEER:Res:HVAC_Eff_AC"/>
    <s v="Annual"/>
    <n v="2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000-000000000000}" name="PivotTable1" cacheId="0" applyNumberFormats="0" applyBorderFormats="0" applyFontFormats="0" applyPatternFormats="0" applyAlignmentFormats="0" applyWidthHeightFormats="1" dataCaption="Values" updatedVersion="6" minRefreshableVersion="3" rowGrandTotals="0" colGrandTotals="0" itemPrintTitles="1" createdVersion="6" indent="0" outline="1" outlineData="1" multipleFieldFilters="0" rowHeaderCaption="Loc/Type/Vint" colHeaderCaption="Characteristic">
  <location ref="A4:C188" firstHeaderRow="1" firstDataRow="2" firstDataCol="1"/>
  <pivotFields count="5">
    <pivotField axis="axisCol" showAll="0">
      <items count="7">
        <item h="1" sd="0" x="4"/>
        <item x="0"/>
        <item x="1"/>
        <item h="1" sd="0" x="5"/>
        <item h="1" sd="0" x="2"/>
        <item h="1" sd="0" x="3"/>
        <item t="default"/>
      </items>
    </pivotField>
    <pivotField axis="axisRow" showAll="0" defaultSubtotal="0">
      <items count="3">
        <item x="2"/>
        <item x="1"/>
        <item x="0"/>
      </items>
    </pivotField>
    <pivotField axis="axisRow" multipleItemSelectionAllowed="1" showAll="0">
      <items count="16">
        <item x="0"/>
        <item x="1"/>
        <item x="2"/>
        <item x="3"/>
        <item h="1" x="4"/>
        <item h="1" x="5"/>
        <item h="1" x="6"/>
        <item h="1" x="7"/>
        <item h="1" x="8"/>
        <item h="1" x="14"/>
        <item x="11"/>
        <item x="12"/>
        <item x="13"/>
        <item x="9"/>
        <item x="10"/>
        <item t="default"/>
      </items>
    </pivotField>
    <pivotField axis="axisRow" showAll="0" defaultSubtotal="0">
      <items count="17">
        <item x="16"/>
        <item x="0"/>
        <item x="1"/>
        <item x="2"/>
        <item x="3"/>
        <item x="4"/>
        <item x="5"/>
        <item x="6"/>
        <item x="7"/>
        <item x="8"/>
        <item x="9"/>
        <item x="10"/>
        <item x="11"/>
        <item x="12"/>
        <item x="13"/>
        <item x="14"/>
        <item x="15"/>
      </items>
    </pivotField>
    <pivotField dataField="1" showAll="0"/>
  </pivotFields>
  <rowFields count="3">
    <field x="3"/>
    <field x="1"/>
    <field x="2"/>
  </rowFields>
  <rowItems count="183">
    <i>
      <x/>
    </i>
    <i r="1">
      <x/>
    </i>
    <i r="2">
      <x v="10"/>
    </i>
    <i r="2">
      <x v="11"/>
    </i>
    <i r="2">
      <x v="12"/>
    </i>
    <i r="2">
      <x v="13"/>
    </i>
    <i r="2">
      <x v="14"/>
    </i>
    <i>
      <x v="1"/>
    </i>
    <i r="1">
      <x v="1"/>
    </i>
    <i r="2">
      <x/>
    </i>
    <i r="2">
      <x v="1"/>
    </i>
    <i r="2">
      <x v="2"/>
    </i>
    <i r="2">
      <x v="3"/>
    </i>
    <i r="1">
      <x v="2"/>
    </i>
    <i r="2">
      <x/>
    </i>
    <i r="2">
      <x v="1"/>
    </i>
    <i r="2">
      <x v="2"/>
    </i>
    <i r="2">
      <x v="3"/>
    </i>
    <i>
      <x v="2"/>
    </i>
    <i r="1">
      <x v="1"/>
    </i>
    <i r="2">
      <x/>
    </i>
    <i r="2">
      <x v="1"/>
    </i>
    <i r="2">
      <x v="2"/>
    </i>
    <i r="2">
      <x v="3"/>
    </i>
    <i r="1">
      <x v="2"/>
    </i>
    <i r="2">
      <x/>
    </i>
    <i r="2">
      <x v="1"/>
    </i>
    <i r="2">
      <x v="2"/>
    </i>
    <i r="2">
      <x v="3"/>
    </i>
    <i>
      <x v="3"/>
    </i>
    <i r="1">
      <x v="1"/>
    </i>
    <i r="2">
      <x/>
    </i>
    <i r="2">
      <x v="1"/>
    </i>
    <i r="2">
      <x v="2"/>
    </i>
    <i r="2">
      <x v="3"/>
    </i>
    <i r="1">
      <x v="2"/>
    </i>
    <i r="2">
      <x/>
    </i>
    <i r="2">
      <x v="1"/>
    </i>
    <i r="2">
      <x v="2"/>
    </i>
    <i r="2">
      <x v="3"/>
    </i>
    <i>
      <x v="4"/>
    </i>
    <i r="1">
      <x v="1"/>
    </i>
    <i r="2">
      <x/>
    </i>
    <i r="2">
      <x v="1"/>
    </i>
    <i r="2">
      <x v="2"/>
    </i>
    <i r="2">
      <x v="3"/>
    </i>
    <i r="1">
      <x v="2"/>
    </i>
    <i r="2">
      <x/>
    </i>
    <i r="2">
      <x v="1"/>
    </i>
    <i r="2">
      <x v="2"/>
    </i>
    <i r="2">
      <x v="3"/>
    </i>
    <i>
      <x v="5"/>
    </i>
    <i r="1">
      <x v="1"/>
    </i>
    <i r="2">
      <x/>
    </i>
    <i r="2">
      <x v="1"/>
    </i>
    <i r="2">
      <x v="2"/>
    </i>
    <i r="2">
      <x v="3"/>
    </i>
    <i r="1">
      <x v="2"/>
    </i>
    <i r="2">
      <x/>
    </i>
    <i r="2">
      <x v="1"/>
    </i>
    <i r="2">
      <x v="2"/>
    </i>
    <i r="2">
      <x v="3"/>
    </i>
    <i>
      <x v="6"/>
    </i>
    <i r="1">
      <x v="1"/>
    </i>
    <i r="2">
      <x/>
    </i>
    <i r="2">
      <x v="1"/>
    </i>
    <i r="2">
      <x v="2"/>
    </i>
    <i r="2">
      <x v="3"/>
    </i>
    <i r="1">
      <x v="2"/>
    </i>
    <i r="2">
      <x/>
    </i>
    <i r="2">
      <x v="1"/>
    </i>
    <i r="2">
      <x v="2"/>
    </i>
    <i r="2">
      <x v="3"/>
    </i>
    <i>
      <x v="7"/>
    </i>
    <i r="1">
      <x v="1"/>
    </i>
    <i r="2">
      <x/>
    </i>
    <i r="2">
      <x v="1"/>
    </i>
    <i r="2">
      <x v="2"/>
    </i>
    <i r="2">
      <x v="3"/>
    </i>
    <i r="1">
      <x v="2"/>
    </i>
    <i r="2">
      <x/>
    </i>
    <i r="2">
      <x v="1"/>
    </i>
    <i r="2">
      <x v="2"/>
    </i>
    <i r="2">
      <x v="3"/>
    </i>
    <i>
      <x v="8"/>
    </i>
    <i r="1">
      <x v="1"/>
    </i>
    <i r="2">
      <x/>
    </i>
    <i r="2">
      <x v="1"/>
    </i>
    <i r="2">
      <x v="2"/>
    </i>
    <i r="2">
      <x v="3"/>
    </i>
    <i r="1">
      <x v="2"/>
    </i>
    <i r="2">
      <x/>
    </i>
    <i r="2">
      <x v="1"/>
    </i>
    <i r="2">
      <x v="2"/>
    </i>
    <i r="2">
      <x v="3"/>
    </i>
    <i>
      <x v="9"/>
    </i>
    <i r="1">
      <x v="1"/>
    </i>
    <i r="2">
      <x/>
    </i>
    <i r="2">
      <x v="1"/>
    </i>
    <i r="2">
      <x v="2"/>
    </i>
    <i r="2">
      <x v="3"/>
    </i>
    <i r="1">
      <x v="2"/>
    </i>
    <i r="2">
      <x/>
    </i>
    <i r="2">
      <x v="1"/>
    </i>
    <i r="2">
      <x v="2"/>
    </i>
    <i r="2">
      <x v="3"/>
    </i>
    <i>
      <x v="10"/>
    </i>
    <i r="1">
      <x v="1"/>
    </i>
    <i r="2">
      <x/>
    </i>
    <i r="2">
      <x v="1"/>
    </i>
    <i r="2">
      <x v="2"/>
    </i>
    <i r="2">
      <x v="3"/>
    </i>
    <i r="1">
      <x v="2"/>
    </i>
    <i r="2">
      <x/>
    </i>
    <i r="2">
      <x v="1"/>
    </i>
    <i r="2">
      <x v="2"/>
    </i>
    <i r="2">
      <x v="3"/>
    </i>
    <i>
      <x v="11"/>
    </i>
    <i r="1">
      <x v="1"/>
    </i>
    <i r="2">
      <x/>
    </i>
    <i r="2">
      <x v="1"/>
    </i>
    <i r="2">
      <x v="2"/>
    </i>
    <i r="2">
      <x v="3"/>
    </i>
    <i r="1">
      <x v="2"/>
    </i>
    <i r="2">
      <x/>
    </i>
    <i r="2">
      <x v="1"/>
    </i>
    <i r="2">
      <x v="2"/>
    </i>
    <i r="2">
      <x v="3"/>
    </i>
    <i>
      <x v="12"/>
    </i>
    <i r="1">
      <x v="1"/>
    </i>
    <i r="2">
      <x/>
    </i>
    <i r="2">
      <x v="1"/>
    </i>
    <i r="2">
      <x v="2"/>
    </i>
    <i r="2">
      <x v="3"/>
    </i>
    <i r="1">
      <x v="2"/>
    </i>
    <i r="2">
      <x/>
    </i>
    <i r="2">
      <x v="1"/>
    </i>
    <i r="2">
      <x v="2"/>
    </i>
    <i r="2">
      <x v="3"/>
    </i>
    <i>
      <x v="13"/>
    </i>
    <i r="1">
      <x v="1"/>
    </i>
    <i r="2">
      <x/>
    </i>
    <i r="2">
      <x v="1"/>
    </i>
    <i r="2">
      <x v="2"/>
    </i>
    <i r="2">
      <x v="3"/>
    </i>
    <i r="1">
      <x v="2"/>
    </i>
    <i r="2">
      <x/>
    </i>
    <i r="2">
      <x v="1"/>
    </i>
    <i r="2">
      <x v="2"/>
    </i>
    <i r="2">
      <x v="3"/>
    </i>
    <i>
      <x v="14"/>
    </i>
    <i r="1">
      <x v="1"/>
    </i>
    <i r="2">
      <x/>
    </i>
    <i r="2">
      <x v="1"/>
    </i>
    <i r="2">
      <x v="2"/>
    </i>
    <i r="2">
      <x v="3"/>
    </i>
    <i r="1">
      <x v="2"/>
    </i>
    <i r="2">
      <x/>
    </i>
    <i r="2">
      <x v="1"/>
    </i>
    <i r="2">
      <x v="2"/>
    </i>
    <i r="2">
      <x v="3"/>
    </i>
    <i>
      <x v="15"/>
    </i>
    <i r="1">
      <x v="1"/>
    </i>
    <i r="2">
      <x/>
    </i>
    <i r="2">
      <x v="1"/>
    </i>
    <i r="2">
      <x v="2"/>
    </i>
    <i r="2">
      <x v="3"/>
    </i>
    <i r="1">
      <x v="2"/>
    </i>
    <i r="2">
      <x/>
    </i>
    <i r="2">
      <x v="1"/>
    </i>
    <i r="2">
      <x v="2"/>
    </i>
    <i r="2">
      <x v="3"/>
    </i>
    <i>
      <x v="16"/>
    </i>
    <i r="1">
      <x v="1"/>
    </i>
    <i r="2">
      <x/>
    </i>
    <i r="2">
      <x v="1"/>
    </i>
    <i r="2">
      <x v="2"/>
    </i>
    <i r="2">
      <x v="3"/>
    </i>
    <i r="1">
      <x v="2"/>
    </i>
    <i r="2">
      <x/>
    </i>
    <i r="2">
      <x v="1"/>
    </i>
    <i r="2">
      <x v="2"/>
    </i>
    <i r="2">
      <x v="3"/>
    </i>
  </rowItems>
  <colFields count="1">
    <field x="0"/>
  </colFields>
  <colItems count="2">
    <i>
      <x v="1"/>
    </i>
    <i>
      <x v="2"/>
    </i>
  </colItems>
  <dataFields count="1">
    <dataField name="Value by Bldg" fld="4" subtotal="average" baseField="3" baseItem="1" numFmtId="4"/>
  </dataFields>
  <formats count="129">
    <format dxfId="608">
      <pivotArea type="origin" dataOnly="0" labelOnly="1" outline="0" fieldPosition="0"/>
    </format>
    <format dxfId="607">
      <pivotArea field="0" type="button" dataOnly="0" labelOnly="1" outline="0" axis="axisCol" fieldPosition="0"/>
    </format>
    <format dxfId="606">
      <pivotArea type="topRight" dataOnly="0" labelOnly="1" outline="0" fieldPosition="0"/>
    </format>
    <format dxfId="605">
      <pivotArea field="3" type="button" dataOnly="0" labelOnly="1" outline="0" axis="axisRow" fieldPosition="0"/>
    </format>
    <format dxfId="604">
      <pivotArea dataOnly="0" labelOnly="1" fieldPosition="0">
        <references count="1">
          <reference field="0" count="0"/>
        </references>
      </pivotArea>
    </format>
    <format dxfId="603">
      <pivotArea type="origin" dataOnly="0" labelOnly="1" outline="0" fieldPosition="0"/>
    </format>
    <format dxfId="602">
      <pivotArea field="0" type="button" dataOnly="0" labelOnly="1" outline="0" axis="axisCol" fieldPosition="0"/>
    </format>
    <format dxfId="601">
      <pivotArea type="topRight" dataOnly="0" labelOnly="1" outline="0" fieldPosition="0"/>
    </format>
    <format dxfId="600">
      <pivotArea field="3" type="button" dataOnly="0" labelOnly="1" outline="0" axis="axisRow" fieldPosition="0"/>
    </format>
    <format dxfId="599">
      <pivotArea dataOnly="0" labelOnly="1" fieldPosition="0">
        <references count="1">
          <reference field="0" count="0"/>
        </references>
      </pivotArea>
    </format>
    <format dxfId="598">
      <pivotArea type="all" dataOnly="0" outline="0" fieldPosition="0"/>
    </format>
    <format dxfId="597">
      <pivotArea outline="0" collapsedLevelsAreSubtotals="1" fieldPosition="0"/>
    </format>
    <format dxfId="596">
      <pivotArea type="origin" dataOnly="0" labelOnly="1" outline="0" fieldPosition="0"/>
    </format>
    <format dxfId="595">
      <pivotArea field="0" type="button" dataOnly="0" labelOnly="1" outline="0" axis="axisCol" fieldPosition="0"/>
    </format>
    <format dxfId="594">
      <pivotArea type="topRight" dataOnly="0" labelOnly="1" outline="0" fieldPosition="0"/>
    </format>
    <format dxfId="593">
      <pivotArea field="3" type="button" dataOnly="0" labelOnly="1" outline="0" axis="axisRow" fieldPosition="0"/>
    </format>
    <format dxfId="592">
      <pivotArea dataOnly="0" labelOnly="1" fieldPosition="0">
        <references count="1">
          <reference field="3" count="0"/>
        </references>
      </pivotArea>
    </format>
    <format dxfId="591">
      <pivotArea dataOnly="0" labelOnly="1" fieldPosition="0">
        <references count="2">
          <reference field="1" count="1">
            <x v="0"/>
          </reference>
          <reference field="3" count="1" selected="0">
            <x v="0"/>
          </reference>
        </references>
      </pivotArea>
    </format>
    <format dxfId="590">
      <pivotArea dataOnly="0" labelOnly="1" fieldPosition="0">
        <references count="2">
          <reference field="1" count="2">
            <x v="1"/>
            <x v="2"/>
          </reference>
          <reference field="3" count="1" selected="0">
            <x v="1"/>
          </reference>
        </references>
      </pivotArea>
    </format>
    <format dxfId="589">
      <pivotArea dataOnly="0" labelOnly="1" fieldPosition="0">
        <references count="2">
          <reference field="1" count="2">
            <x v="1"/>
            <x v="2"/>
          </reference>
          <reference field="3" count="1" selected="0">
            <x v="2"/>
          </reference>
        </references>
      </pivotArea>
    </format>
    <format dxfId="588">
      <pivotArea dataOnly="0" labelOnly="1" fieldPosition="0">
        <references count="2">
          <reference field="1" count="2">
            <x v="1"/>
            <x v="2"/>
          </reference>
          <reference field="3" count="1" selected="0">
            <x v="3"/>
          </reference>
        </references>
      </pivotArea>
    </format>
    <format dxfId="587">
      <pivotArea dataOnly="0" labelOnly="1" fieldPosition="0">
        <references count="2">
          <reference field="1" count="2">
            <x v="1"/>
            <x v="2"/>
          </reference>
          <reference field="3" count="1" selected="0">
            <x v="4"/>
          </reference>
        </references>
      </pivotArea>
    </format>
    <format dxfId="586">
      <pivotArea dataOnly="0" labelOnly="1" fieldPosition="0">
        <references count="2">
          <reference field="1" count="2">
            <x v="1"/>
            <x v="2"/>
          </reference>
          <reference field="3" count="1" selected="0">
            <x v="5"/>
          </reference>
        </references>
      </pivotArea>
    </format>
    <format dxfId="585">
      <pivotArea dataOnly="0" labelOnly="1" fieldPosition="0">
        <references count="2">
          <reference field="1" count="2">
            <x v="1"/>
            <x v="2"/>
          </reference>
          <reference field="3" count="1" selected="0">
            <x v="6"/>
          </reference>
        </references>
      </pivotArea>
    </format>
    <format dxfId="584">
      <pivotArea dataOnly="0" labelOnly="1" fieldPosition="0">
        <references count="2">
          <reference field="1" count="2">
            <x v="1"/>
            <x v="2"/>
          </reference>
          <reference field="3" count="1" selected="0">
            <x v="7"/>
          </reference>
        </references>
      </pivotArea>
    </format>
    <format dxfId="583">
      <pivotArea dataOnly="0" labelOnly="1" fieldPosition="0">
        <references count="2">
          <reference field="1" count="2">
            <x v="1"/>
            <x v="2"/>
          </reference>
          <reference field="3" count="1" selected="0">
            <x v="8"/>
          </reference>
        </references>
      </pivotArea>
    </format>
    <format dxfId="582">
      <pivotArea dataOnly="0" labelOnly="1" fieldPosition="0">
        <references count="2">
          <reference field="1" count="2">
            <x v="1"/>
            <x v="2"/>
          </reference>
          <reference field="3" count="1" selected="0">
            <x v="9"/>
          </reference>
        </references>
      </pivotArea>
    </format>
    <format dxfId="581">
      <pivotArea dataOnly="0" labelOnly="1" fieldPosition="0">
        <references count="2">
          <reference field="1" count="2">
            <x v="1"/>
            <x v="2"/>
          </reference>
          <reference field="3" count="1" selected="0">
            <x v="10"/>
          </reference>
        </references>
      </pivotArea>
    </format>
    <format dxfId="580">
      <pivotArea dataOnly="0" labelOnly="1" fieldPosition="0">
        <references count="2">
          <reference field="1" count="2">
            <x v="1"/>
            <x v="2"/>
          </reference>
          <reference field="3" count="1" selected="0">
            <x v="11"/>
          </reference>
        </references>
      </pivotArea>
    </format>
    <format dxfId="579">
      <pivotArea dataOnly="0" labelOnly="1" fieldPosition="0">
        <references count="2">
          <reference field="1" count="2">
            <x v="1"/>
            <x v="2"/>
          </reference>
          <reference field="3" count="1" selected="0">
            <x v="12"/>
          </reference>
        </references>
      </pivotArea>
    </format>
    <format dxfId="578">
      <pivotArea dataOnly="0" labelOnly="1" fieldPosition="0">
        <references count="2">
          <reference field="1" count="2">
            <x v="1"/>
            <x v="2"/>
          </reference>
          <reference field="3" count="1" selected="0">
            <x v="13"/>
          </reference>
        </references>
      </pivotArea>
    </format>
    <format dxfId="577">
      <pivotArea dataOnly="0" labelOnly="1" fieldPosition="0">
        <references count="2">
          <reference field="1" count="2">
            <x v="1"/>
            <x v="2"/>
          </reference>
          <reference field="3" count="1" selected="0">
            <x v="14"/>
          </reference>
        </references>
      </pivotArea>
    </format>
    <format dxfId="576">
      <pivotArea dataOnly="0" labelOnly="1" fieldPosition="0">
        <references count="2">
          <reference field="1" count="2">
            <x v="1"/>
            <x v="2"/>
          </reference>
          <reference field="3" count="1" selected="0">
            <x v="15"/>
          </reference>
        </references>
      </pivotArea>
    </format>
    <format dxfId="575">
      <pivotArea dataOnly="0" labelOnly="1" fieldPosition="0">
        <references count="2">
          <reference field="1" count="2">
            <x v="1"/>
            <x v="2"/>
          </reference>
          <reference field="3" count="1" selected="0">
            <x v="16"/>
          </reference>
        </references>
      </pivotArea>
    </format>
    <format dxfId="574">
      <pivotArea dataOnly="0" labelOnly="1" fieldPosition="0">
        <references count="3">
          <reference field="1" count="1" selected="0">
            <x v="0"/>
          </reference>
          <reference field="2" count="5">
            <x v="10"/>
            <x v="11"/>
            <x v="12"/>
            <x v="13"/>
            <x v="14"/>
          </reference>
          <reference field="3" count="1" selected="0">
            <x v="0"/>
          </reference>
        </references>
      </pivotArea>
    </format>
    <format dxfId="573">
      <pivotArea dataOnly="0" labelOnly="1" fieldPosition="0">
        <references count="3">
          <reference field="1" count="1" selected="0">
            <x v="1"/>
          </reference>
          <reference field="2" count="4">
            <x v="0"/>
            <x v="1"/>
            <x v="2"/>
            <x v="3"/>
          </reference>
          <reference field="3" count="1" selected="0">
            <x v="1"/>
          </reference>
        </references>
      </pivotArea>
    </format>
    <format dxfId="572">
      <pivotArea dataOnly="0" labelOnly="1" fieldPosition="0">
        <references count="3">
          <reference field="1" count="1" selected="0">
            <x v="2"/>
          </reference>
          <reference field="2" count="4">
            <x v="0"/>
            <x v="1"/>
            <x v="2"/>
            <x v="3"/>
          </reference>
          <reference field="3" count="1" selected="0">
            <x v="1"/>
          </reference>
        </references>
      </pivotArea>
    </format>
    <format dxfId="571">
      <pivotArea dataOnly="0" labelOnly="1" fieldPosition="0">
        <references count="3">
          <reference field="1" count="1" selected="0">
            <x v="1"/>
          </reference>
          <reference field="2" count="4">
            <x v="0"/>
            <x v="1"/>
            <x v="2"/>
            <x v="3"/>
          </reference>
          <reference field="3" count="1" selected="0">
            <x v="2"/>
          </reference>
        </references>
      </pivotArea>
    </format>
    <format dxfId="570">
      <pivotArea dataOnly="0" labelOnly="1" fieldPosition="0">
        <references count="3">
          <reference field="1" count="1" selected="0">
            <x v="2"/>
          </reference>
          <reference field="2" count="4">
            <x v="0"/>
            <x v="1"/>
            <x v="2"/>
            <x v="3"/>
          </reference>
          <reference field="3" count="1" selected="0">
            <x v="2"/>
          </reference>
        </references>
      </pivotArea>
    </format>
    <format dxfId="569">
      <pivotArea dataOnly="0" labelOnly="1" fieldPosition="0">
        <references count="3">
          <reference field="1" count="1" selected="0">
            <x v="1"/>
          </reference>
          <reference field="2" count="4">
            <x v="0"/>
            <x v="1"/>
            <x v="2"/>
            <x v="3"/>
          </reference>
          <reference field="3" count="1" selected="0">
            <x v="3"/>
          </reference>
        </references>
      </pivotArea>
    </format>
    <format dxfId="568">
      <pivotArea dataOnly="0" labelOnly="1" fieldPosition="0">
        <references count="3">
          <reference field="1" count="1" selected="0">
            <x v="2"/>
          </reference>
          <reference field="2" count="4">
            <x v="0"/>
            <x v="1"/>
            <x v="2"/>
            <x v="3"/>
          </reference>
          <reference field="3" count="1" selected="0">
            <x v="3"/>
          </reference>
        </references>
      </pivotArea>
    </format>
    <format dxfId="567">
      <pivotArea dataOnly="0" labelOnly="1" fieldPosition="0">
        <references count="3">
          <reference field="1" count="1" selected="0">
            <x v="1"/>
          </reference>
          <reference field="2" count="4">
            <x v="0"/>
            <x v="1"/>
            <x v="2"/>
            <x v="3"/>
          </reference>
          <reference field="3" count="1" selected="0">
            <x v="4"/>
          </reference>
        </references>
      </pivotArea>
    </format>
    <format dxfId="566">
      <pivotArea dataOnly="0" labelOnly="1" fieldPosition="0">
        <references count="3">
          <reference field="1" count="1" selected="0">
            <x v="2"/>
          </reference>
          <reference field="2" count="4">
            <x v="0"/>
            <x v="1"/>
            <x v="2"/>
            <x v="3"/>
          </reference>
          <reference field="3" count="1" selected="0">
            <x v="4"/>
          </reference>
        </references>
      </pivotArea>
    </format>
    <format dxfId="565">
      <pivotArea dataOnly="0" labelOnly="1" fieldPosition="0">
        <references count="3">
          <reference field="1" count="1" selected="0">
            <x v="1"/>
          </reference>
          <reference field="2" count="4">
            <x v="0"/>
            <x v="1"/>
            <x v="2"/>
            <x v="3"/>
          </reference>
          <reference field="3" count="1" selected="0">
            <x v="5"/>
          </reference>
        </references>
      </pivotArea>
    </format>
    <format dxfId="564">
      <pivotArea dataOnly="0" labelOnly="1" fieldPosition="0">
        <references count="3">
          <reference field="1" count="1" selected="0">
            <x v="2"/>
          </reference>
          <reference field="2" count="4">
            <x v="0"/>
            <x v="1"/>
            <x v="2"/>
            <x v="3"/>
          </reference>
          <reference field="3" count="1" selected="0">
            <x v="5"/>
          </reference>
        </references>
      </pivotArea>
    </format>
    <format dxfId="563">
      <pivotArea dataOnly="0" labelOnly="1" fieldPosition="0">
        <references count="3">
          <reference field="1" count="1" selected="0">
            <x v="1"/>
          </reference>
          <reference field="2" count="4">
            <x v="0"/>
            <x v="1"/>
            <x v="2"/>
            <x v="3"/>
          </reference>
          <reference field="3" count="1" selected="0">
            <x v="6"/>
          </reference>
        </references>
      </pivotArea>
    </format>
    <format dxfId="562">
      <pivotArea dataOnly="0" labelOnly="1" fieldPosition="0">
        <references count="3">
          <reference field="1" count="1" selected="0">
            <x v="2"/>
          </reference>
          <reference field="2" count="4">
            <x v="0"/>
            <x v="1"/>
            <x v="2"/>
            <x v="3"/>
          </reference>
          <reference field="3" count="1" selected="0">
            <x v="6"/>
          </reference>
        </references>
      </pivotArea>
    </format>
    <format dxfId="561">
      <pivotArea dataOnly="0" labelOnly="1" fieldPosition="0">
        <references count="3">
          <reference field="1" count="1" selected="0">
            <x v="1"/>
          </reference>
          <reference field="2" count="4">
            <x v="0"/>
            <x v="1"/>
            <x v="2"/>
            <x v="3"/>
          </reference>
          <reference field="3" count="1" selected="0">
            <x v="7"/>
          </reference>
        </references>
      </pivotArea>
    </format>
    <format dxfId="560">
      <pivotArea dataOnly="0" labelOnly="1" fieldPosition="0">
        <references count="3">
          <reference field="1" count="1" selected="0">
            <x v="2"/>
          </reference>
          <reference field="2" count="4">
            <x v="0"/>
            <x v="1"/>
            <x v="2"/>
            <x v="3"/>
          </reference>
          <reference field="3" count="1" selected="0">
            <x v="7"/>
          </reference>
        </references>
      </pivotArea>
    </format>
    <format dxfId="559">
      <pivotArea dataOnly="0" labelOnly="1" fieldPosition="0">
        <references count="3">
          <reference field="1" count="1" selected="0">
            <x v="1"/>
          </reference>
          <reference field="2" count="4">
            <x v="0"/>
            <x v="1"/>
            <x v="2"/>
            <x v="3"/>
          </reference>
          <reference field="3" count="1" selected="0">
            <x v="8"/>
          </reference>
        </references>
      </pivotArea>
    </format>
    <format dxfId="558">
      <pivotArea dataOnly="0" labelOnly="1" fieldPosition="0">
        <references count="3">
          <reference field="1" count="1" selected="0">
            <x v="2"/>
          </reference>
          <reference field="2" count="4">
            <x v="0"/>
            <x v="1"/>
            <x v="2"/>
            <x v="3"/>
          </reference>
          <reference field="3" count="1" selected="0">
            <x v="8"/>
          </reference>
        </references>
      </pivotArea>
    </format>
    <format dxfId="557">
      <pivotArea dataOnly="0" labelOnly="1" fieldPosition="0">
        <references count="3">
          <reference field="1" count="1" selected="0">
            <x v="1"/>
          </reference>
          <reference field="2" count="4">
            <x v="0"/>
            <x v="1"/>
            <x v="2"/>
            <x v="3"/>
          </reference>
          <reference field="3" count="1" selected="0">
            <x v="9"/>
          </reference>
        </references>
      </pivotArea>
    </format>
    <format dxfId="556">
      <pivotArea dataOnly="0" labelOnly="1" fieldPosition="0">
        <references count="3">
          <reference field="1" count="1" selected="0">
            <x v="2"/>
          </reference>
          <reference field="2" count="4">
            <x v="0"/>
            <x v="1"/>
            <x v="2"/>
            <x v="3"/>
          </reference>
          <reference field="3" count="1" selected="0">
            <x v="9"/>
          </reference>
        </references>
      </pivotArea>
    </format>
    <format dxfId="555">
      <pivotArea dataOnly="0" labelOnly="1" fieldPosition="0">
        <references count="3">
          <reference field="1" count="1" selected="0">
            <x v="1"/>
          </reference>
          <reference field="2" count="4">
            <x v="0"/>
            <x v="1"/>
            <x v="2"/>
            <x v="3"/>
          </reference>
          <reference field="3" count="1" selected="0">
            <x v="10"/>
          </reference>
        </references>
      </pivotArea>
    </format>
    <format dxfId="554">
      <pivotArea dataOnly="0" labelOnly="1" fieldPosition="0">
        <references count="3">
          <reference field="1" count="1" selected="0">
            <x v="2"/>
          </reference>
          <reference field="2" count="4">
            <x v="0"/>
            <x v="1"/>
            <x v="2"/>
            <x v="3"/>
          </reference>
          <reference field="3" count="1" selected="0">
            <x v="10"/>
          </reference>
        </references>
      </pivotArea>
    </format>
    <format dxfId="553">
      <pivotArea dataOnly="0" labelOnly="1" fieldPosition="0">
        <references count="3">
          <reference field="1" count="1" selected="0">
            <x v="1"/>
          </reference>
          <reference field="2" count="4">
            <x v="0"/>
            <x v="1"/>
            <x v="2"/>
            <x v="3"/>
          </reference>
          <reference field="3" count="1" selected="0">
            <x v="11"/>
          </reference>
        </references>
      </pivotArea>
    </format>
    <format dxfId="552">
      <pivotArea dataOnly="0" labelOnly="1" fieldPosition="0">
        <references count="3">
          <reference field="1" count="1" selected="0">
            <x v="2"/>
          </reference>
          <reference field="2" count="4">
            <x v="0"/>
            <x v="1"/>
            <x v="2"/>
            <x v="3"/>
          </reference>
          <reference field="3" count="1" selected="0">
            <x v="11"/>
          </reference>
        </references>
      </pivotArea>
    </format>
    <format dxfId="551">
      <pivotArea dataOnly="0" labelOnly="1" fieldPosition="0">
        <references count="3">
          <reference field="1" count="1" selected="0">
            <x v="1"/>
          </reference>
          <reference field="2" count="4">
            <x v="0"/>
            <x v="1"/>
            <x v="2"/>
            <x v="3"/>
          </reference>
          <reference field="3" count="1" selected="0">
            <x v="12"/>
          </reference>
        </references>
      </pivotArea>
    </format>
    <format dxfId="550">
      <pivotArea dataOnly="0" labelOnly="1" fieldPosition="0">
        <references count="3">
          <reference field="1" count="1" selected="0">
            <x v="2"/>
          </reference>
          <reference field="2" count="4">
            <x v="0"/>
            <x v="1"/>
            <x v="2"/>
            <x v="3"/>
          </reference>
          <reference field="3" count="1" selected="0">
            <x v="12"/>
          </reference>
        </references>
      </pivotArea>
    </format>
    <format dxfId="549">
      <pivotArea dataOnly="0" labelOnly="1" fieldPosition="0">
        <references count="3">
          <reference field="1" count="1" selected="0">
            <x v="1"/>
          </reference>
          <reference field="2" count="4">
            <x v="0"/>
            <x v="1"/>
            <x v="2"/>
            <x v="3"/>
          </reference>
          <reference field="3" count="1" selected="0">
            <x v="13"/>
          </reference>
        </references>
      </pivotArea>
    </format>
    <format dxfId="548">
      <pivotArea dataOnly="0" labelOnly="1" fieldPosition="0">
        <references count="3">
          <reference field="1" count="1" selected="0">
            <x v="2"/>
          </reference>
          <reference field="2" count="4">
            <x v="0"/>
            <x v="1"/>
            <x v="2"/>
            <x v="3"/>
          </reference>
          <reference field="3" count="1" selected="0">
            <x v="13"/>
          </reference>
        </references>
      </pivotArea>
    </format>
    <format dxfId="547">
      <pivotArea dataOnly="0" labelOnly="1" fieldPosition="0">
        <references count="3">
          <reference field="1" count="1" selected="0">
            <x v="1"/>
          </reference>
          <reference field="2" count="4">
            <x v="0"/>
            <x v="1"/>
            <x v="2"/>
            <x v="3"/>
          </reference>
          <reference field="3" count="1" selected="0">
            <x v="14"/>
          </reference>
        </references>
      </pivotArea>
    </format>
    <format dxfId="546">
      <pivotArea dataOnly="0" labelOnly="1" fieldPosition="0">
        <references count="3">
          <reference field="1" count="1" selected="0">
            <x v="2"/>
          </reference>
          <reference field="2" count="4">
            <x v="0"/>
            <x v="1"/>
            <x v="2"/>
            <x v="3"/>
          </reference>
          <reference field="3" count="1" selected="0">
            <x v="14"/>
          </reference>
        </references>
      </pivotArea>
    </format>
    <format dxfId="545">
      <pivotArea dataOnly="0" labelOnly="1" fieldPosition="0">
        <references count="3">
          <reference field="1" count="1" selected="0">
            <x v="1"/>
          </reference>
          <reference field="2" count="4">
            <x v="0"/>
            <x v="1"/>
            <x v="2"/>
            <x v="3"/>
          </reference>
          <reference field="3" count="1" selected="0">
            <x v="15"/>
          </reference>
        </references>
      </pivotArea>
    </format>
    <format dxfId="544">
      <pivotArea dataOnly="0" labelOnly="1" fieldPosition="0">
        <references count="3">
          <reference field="1" count="1" selected="0">
            <x v="2"/>
          </reference>
          <reference field="2" count="4">
            <x v="0"/>
            <x v="1"/>
            <x v="2"/>
            <x v="3"/>
          </reference>
          <reference field="3" count="1" selected="0">
            <x v="15"/>
          </reference>
        </references>
      </pivotArea>
    </format>
    <format dxfId="543">
      <pivotArea dataOnly="0" labelOnly="1" fieldPosition="0">
        <references count="3">
          <reference field="1" count="1" selected="0">
            <x v="1"/>
          </reference>
          <reference field="2" count="4">
            <x v="0"/>
            <x v="1"/>
            <x v="2"/>
            <x v="3"/>
          </reference>
          <reference field="3" count="1" selected="0">
            <x v="16"/>
          </reference>
        </references>
      </pivotArea>
    </format>
    <format dxfId="542">
      <pivotArea dataOnly="0" labelOnly="1" fieldPosition="0">
        <references count="3">
          <reference field="1" count="1" selected="0">
            <x v="2"/>
          </reference>
          <reference field="2" count="4">
            <x v="0"/>
            <x v="1"/>
            <x v="2"/>
            <x v="3"/>
          </reference>
          <reference field="3" count="1" selected="0">
            <x v="16"/>
          </reference>
        </references>
      </pivotArea>
    </format>
    <format dxfId="541">
      <pivotArea dataOnly="0" labelOnly="1" fieldPosition="0">
        <references count="1">
          <reference field="0" count="0"/>
        </references>
      </pivotArea>
    </format>
    <format dxfId="540">
      <pivotArea dataOnly="0" labelOnly="1" fieldPosition="0">
        <references count="1">
          <reference field="0" count="0"/>
        </references>
      </pivotArea>
    </format>
    <format dxfId="539">
      <pivotArea type="all" dataOnly="0" outline="0" fieldPosition="0"/>
    </format>
    <format dxfId="538">
      <pivotArea outline="0" collapsedLevelsAreSubtotals="1" fieldPosition="0"/>
    </format>
    <format dxfId="537">
      <pivotArea type="origin" dataOnly="0" labelOnly="1" outline="0" fieldPosition="0"/>
    </format>
    <format dxfId="536">
      <pivotArea field="0" type="button" dataOnly="0" labelOnly="1" outline="0" axis="axisCol" fieldPosition="0"/>
    </format>
    <format dxfId="535">
      <pivotArea type="topRight" dataOnly="0" labelOnly="1" outline="0" fieldPosition="0"/>
    </format>
    <format dxfId="534">
      <pivotArea field="3" type="button" dataOnly="0" labelOnly="1" outline="0" axis="axisRow" fieldPosition="0"/>
    </format>
    <format dxfId="533">
      <pivotArea dataOnly="0" labelOnly="1" fieldPosition="0">
        <references count="1">
          <reference field="3" count="0"/>
        </references>
      </pivotArea>
    </format>
    <format dxfId="532">
      <pivotArea dataOnly="0" labelOnly="1" fieldPosition="0">
        <references count="2">
          <reference field="1" count="1">
            <x v="0"/>
          </reference>
          <reference field="3" count="1" selected="0">
            <x v="0"/>
          </reference>
        </references>
      </pivotArea>
    </format>
    <format dxfId="531">
      <pivotArea dataOnly="0" labelOnly="1" fieldPosition="0">
        <references count="2">
          <reference field="1" count="2">
            <x v="1"/>
            <x v="2"/>
          </reference>
          <reference field="3" count="1" selected="0">
            <x v="1"/>
          </reference>
        </references>
      </pivotArea>
    </format>
    <format dxfId="530">
      <pivotArea dataOnly="0" labelOnly="1" fieldPosition="0">
        <references count="2">
          <reference field="1" count="2">
            <x v="1"/>
            <x v="2"/>
          </reference>
          <reference field="3" count="1" selected="0">
            <x v="2"/>
          </reference>
        </references>
      </pivotArea>
    </format>
    <format dxfId="529">
      <pivotArea dataOnly="0" labelOnly="1" fieldPosition="0">
        <references count="2">
          <reference field="1" count="2">
            <x v="1"/>
            <x v="2"/>
          </reference>
          <reference field="3" count="1" selected="0">
            <x v="3"/>
          </reference>
        </references>
      </pivotArea>
    </format>
    <format dxfId="528">
      <pivotArea dataOnly="0" labelOnly="1" fieldPosition="0">
        <references count="2">
          <reference field="1" count="2">
            <x v="1"/>
            <x v="2"/>
          </reference>
          <reference field="3" count="1" selected="0">
            <x v="4"/>
          </reference>
        </references>
      </pivotArea>
    </format>
    <format dxfId="527">
      <pivotArea dataOnly="0" labelOnly="1" fieldPosition="0">
        <references count="2">
          <reference field="1" count="2">
            <x v="1"/>
            <x v="2"/>
          </reference>
          <reference field="3" count="1" selected="0">
            <x v="5"/>
          </reference>
        </references>
      </pivotArea>
    </format>
    <format dxfId="526">
      <pivotArea dataOnly="0" labelOnly="1" fieldPosition="0">
        <references count="2">
          <reference field="1" count="2">
            <x v="1"/>
            <x v="2"/>
          </reference>
          <reference field="3" count="1" selected="0">
            <x v="6"/>
          </reference>
        </references>
      </pivotArea>
    </format>
    <format dxfId="525">
      <pivotArea dataOnly="0" labelOnly="1" fieldPosition="0">
        <references count="2">
          <reference field="1" count="2">
            <x v="1"/>
            <x v="2"/>
          </reference>
          <reference field="3" count="1" selected="0">
            <x v="7"/>
          </reference>
        </references>
      </pivotArea>
    </format>
    <format dxfId="524">
      <pivotArea dataOnly="0" labelOnly="1" fieldPosition="0">
        <references count="2">
          <reference field="1" count="2">
            <x v="1"/>
            <x v="2"/>
          </reference>
          <reference field="3" count="1" selected="0">
            <x v="8"/>
          </reference>
        </references>
      </pivotArea>
    </format>
    <format dxfId="523">
      <pivotArea dataOnly="0" labelOnly="1" fieldPosition="0">
        <references count="2">
          <reference field="1" count="2">
            <x v="1"/>
            <x v="2"/>
          </reference>
          <reference field="3" count="1" selected="0">
            <x v="9"/>
          </reference>
        </references>
      </pivotArea>
    </format>
    <format dxfId="522">
      <pivotArea dataOnly="0" labelOnly="1" fieldPosition="0">
        <references count="2">
          <reference field="1" count="2">
            <x v="1"/>
            <x v="2"/>
          </reference>
          <reference field="3" count="1" selected="0">
            <x v="10"/>
          </reference>
        </references>
      </pivotArea>
    </format>
    <format dxfId="521">
      <pivotArea dataOnly="0" labelOnly="1" fieldPosition="0">
        <references count="2">
          <reference field="1" count="2">
            <x v="1"/>
            <x v="2"/>
          </reference>
          <reference field="3" count="1" selected="0">
            <x v="11"/>
          </reference>
        </references>
      </pivotArea>
    </format>
    <format dxfId="520">
      <pivotArea dataOnly="0" labelOnly="1" fieldPosition="0">
        <references count="2">
          <reference field="1" count="2">
            <x v="1"/>
            <x v="2"/>
          </reference>
          <reference field="3" count="1" selected="0">
            <x v="12"/>
          </reference>
        </references>
      </pivotArea>
    </format>
    <format dxfId="519">
      <pivotArea dataOnly="0" labelOnly="1" fieldPosition="0">
        <references count="2">
          <reference field="1" count="2">
            <x v="1"/>
            <x v="2"/>
          </reference>
          <reference field="3" count="1" selected="0">
            <x v="13"/>
          </reference>
        </references>
      </pivotArea>
    </format>
    <format dxfId="518">
      <pivotArea dataOnly="0" labelOnly="1" fieldPosition="0">
        <references count="2">
          <reference field="1" count="2">
            <x v="1"/>
            <x v="2"/>
          </reference>
          <reference field="3" count="1" selected="0">
            <x v="14"/>
          </reference>
        </references>
      </pivotArea>
    </format>
    <format dxfId="517">
      <pivotArea dataOnly="0" labelOnly="1" fieldPosition="0">
        <references count="2">
          <reference field="1" count="2">
            <x v="1"/>
            <x v="2"/>
          </reference>
          <reference field="3" count="1" selected="0">
            <x v="15"/>
          </reference>
        </references>
      </pivotArea>
    </format>
    <format dxfId="516">
      <pivotArea dataOnly="0" labelOnly="1" fieldPosition="0">
        <references count="2">
          <reference field="1" count="2">
            <x v="1"/>
            <x v="2"/>
          </reference>
          <reference field="3" count="1" selected="0">
            <x v="16"/>
          </reference>
        </references>
      </pivotArea>
    </format>
    <format dxfId="515">
      <pivotArea dataOnly="0" labelOnly="1" fieldPosition="0">
        <references count="3">
          <reference field="1" count="1" selected="0">
            <x v="0"/>
          </reference>
          <reference field="2" count="5">
            <x v="10"/>
            <x v="11"/>
            <x v="12"/>
            <x v="13"/>
            <x v="14"/>
          </reference>
          <reference field="3" count="1" selected="0">
            <x v="0"/>
          </reference>
        </references>
      </pivotArea>
    </format>
    <format dxfId="514">
      <pivotArea dataOnly="0" labelOnly="1" fieldPosition="0">
        <references count="3">
          <reference field="1" count="1" selected="0">
            <x v="1"/>
          </reference>
          <reference field="2" count="4">
            <x v="0"/>
            <x v="1"/>
            <x v="2"/>
            <x v="3"/>
          </reference>
          <reference field="3" count="1" selected="0">
            <x v="1"/>
          </reference>
        </references>
      </pivotArea>
    </format>
    <format dxfId="513">
      <pivotArea dataOnly="0" labelOnly="1" fieldPosition="0">
        <references count="3">
          <reference field="1" count="1" selected="0">
            <x v="2"/>
          </reference>
          <reference field="2" count="4">
            <x v="0"/>
            <x v="1"/>
            <x v="2"/>
            <x v="3"/>
          </reference>
          <reference field="3" count="1" selected="0">
            <x v="1"/>
          </reference>
        </references>
      </pivotArea>
    </format>
    <format dxfId="512">
      <pivotArea dataOnly="0" labelOnly="1" fieldPosition="0">
        <references count="3">
          <reference field="1" count="1" selected="0">
            <x v="1"/>
          </reference>
          <reference field="2" count="4">
            <x v="0"/>
            <x v="1"/>
            <x v="2"/>
            <x v="3"/>
          </reference>
          <reference field="3" count="1" selected="0">
            <x v="2"/>
          </reference>
        </references>
      </pivotArea>
    </format>
    <format dxfId="511">
      <pivotArea dataOnly="0" labelOnly="1" fieldPosition="0">
        <references count="3">
          <reference field="1" count="1" selected="0">
            <x v="2"/>
          </reference>
          <reference field="2" count="4">
            <x v="0"/>
            <x v="1"/>
            <x v="2"/>
            <x v="3"/>
          </reference>
          <reference field="3" count="1" selected="0">
            <x v="2"/>
          </reference>
        </references>
      </pivotArea>
    </format>
    <format dxfId="510">
      <pivotArea dataOnly="0" labelOnly="1" fieldPosition="0">
        <references count="3">
          <reference field="1" count="1" selected="0">
            <x v="1"/>
          </reference>
          <reference field="2" count="4">
            <x v="0"/>
            <x v="1"/>
            <x v="2"/>
            <x v="3"/>
          </reference>
          <reference field="3" count="1" selected="0">
            <x v="3"/>
          </reference>
        </references>
      </pivotArea>
    </format>
    <format dxfId="509">
      <pivotArea dataOnly="0" labelOnly="1" fieldPosition="0">
        <references count="3">
          <reference field="1" count="1" selected="0">
            <x v="2"/>
          </reference>
          <reference field="2" count="4">
            <x v="0"/>
            <x v="1"/>
            <x v="2"/>
            <x v="3"/>
          </reference>
          <reference field="3" count="1" selected="0">
            <x v="3"/>
          </reference>
        </references>
      </pivotArea>
    </format>
    <format dxfId="508">
      <pivotArea dataOnly="0" labelOnly="1" fieldPosition="0">
        <references count="3">
          <reference field="1" count="1" selected="0">
            <x v="1"/>
          </reference>
          <reference field="2" count="4">
            <x v="0"/>
            <x v="1"/>
            <x v="2"/>
            <x v="3"/>
          </reference>
          <reference field="3" count="1" selected="0">
            <x v="4"/>
          </reference>
        </references>
      </pivotArea>
    </format>
    <format dxfId="507">
      <pivotArea dataOnly="0" labelOnly="1" fieldPosition="0">
        <references count="3">
          <reference field="1" count="1" selected="0">
            <x v="2"/>
          </reference>
          <reference field="2" count="4">
            <x v="0"/>
            <x v="1"/>
            <x v="2"/>
            <x v="3"/>
          </reference>
          <reference field="3" count="1" selected="0">
            <x v="4"/>
          </reference>
        </references>
      </pivotArea>
    </format>
    <format dxfId="506">
      <pivotArea dataOnly="0" labelOnly="1" fieldPosition="0">
        <references count="3">
          <reference field="1" count="1" selected="0">
            <x v="1"/>
          </reference>
          <reference field="2" count="4">
            <x v="0"/>
            <x v="1"/>
            <x v="2"/>
            <x v="3"/>
          </reference>
          <reference field="3" count="1" selected="0">
            <x v="5"/>
          </reference>
        </references>
      </pivotArea>
    </format>
    <format dxfId="505">
      <pivotArea dataOnly="0" labelOnly="1" fieldPosition="0">
        <references count="3">
          <reference field="1" count="1" selected="0">
            <x v="2"/>
          </reference>
          <reference field="2" count="4">
            <x v="0"/>
            <x v="1"/>
            <x v="2"/>
            <x v="3"/>
          </reference>
          <reference field="3" count="1" selected="0">
            <x v="5"/>
          </reference>
        </references>
      </pivotArea>
    </format>
    <format dxfId="504">
      <pivotArea dataOnly="0" labelOnly="1" fieldPosition="0">
        <references count="3">
          <reference field="1" count="1" selected="0">
            <x v="1"/>
          </reference>
          <reference field="2" count="4">
            <x v="0"/>
            <x v="1"/>
            <x v="2"/>
            <x v="3"/>
          </reference>
          <reference field="3" count="1" selected="0">
            <x v="6"/>
          </reference>
        </references>
      </pivotArea>
    </format>
    <format dxfId="503">
      <pivotArea dataOnly="0" labelOnly="1" fieldPosition="0">
        <references count="3">
          <reference field="1" count="1" selected="0">
            <x v="2"/>
          </reference>
          <reference field="2" count="4">
            <x v="0"/>
            <x v="1"/>
            <x v="2"/>
            <x v="3"/>
          </reference>
          <reference field="3" count="1" selected="0">
            <x v="6"/>
          </reference>
        </references>
      </pivotArea>
    </format>
    <format dxfId="502">
      <pivotArea dataOnly="0" labelOnly="1" fieldPosition="0">
        <references count="3">
          <reference field="1" count="1" selected="0">
            <x v="1"/>
          </reference>
          <reference field="2" count="4">
            <x v="0"/>
            <x v="1"/>
            <x v="2"/>
            <x v="3"/>
          </reference>
          <reference field="3" count="1" selected="0">
            <x v="7"/>
          </reference>
        </references>
      </pivotArea>
    </format>
    <format dxfId="501">
      <pivotArea dataOnly="0" labelOnly="1" fieldPosition="0">
        <references count="3">
          <reference field="1" count="1" selected="0">
            <x v="2"/>
          </reference>
          <reference field="2" count="4">
            <x v="0"/>
            <x v="1"/>
            <x v="2"/>
            <x v="3"/>
          </reference>
          <reference field="3" count="1" selected="0">
            <x v="7"/>
          </reference>
        </references>
      </pivotArea>
    </format>
    <format dxfId="500">
      <pivotArea dataOnly="0" labelOnly="1" fieldPosition="0">
        <references count="3">
          <reference field="1" count="1" selected="0">
            <x v="1"/>
          </reference>
          <reference field="2" count="4">
            <x v="0"/>
            <x v="1"/>
            <x v="2"/>
            <x v="3"/>
          </reference>
          <reference field="3" count="1" selected="0">
            <x v="8"/>
          </reference>
        </references>
      </pivotArea>
    </format>
    <format dxfId="499">
      <pivotArea dataOnly="0" labelOnly="1" fieldPosition="0">
        <references count="3">
          <reference field="1" count="1" selected="0">
            <x v="2"/>
          </reference>
          <reference field="2" count="4">
            <x v="0"/>
            <x v="1"/>
            <x v="2"/>
            <x v="3"/>
          </reference>
          <reference field="3" count="1" selected="0">
            <x v="8"/>
          </reference>
        </references>
      </pivotArea>
    </format>
    <format dxfId="498">
      <pivotArea dataOnly="0" labelOnly="1" fieldPosition="0">
        <references count="3">
          <reference field="1" count="1" selected="0">
            <x v="1"/>
          </reference>
          <reference field="2" count="4">
            <x v="0"/>
            <x v="1"/>
            <x v="2"/>
            <x v="3"/>
          </reference>
          <reference field="3" count="1" selected="0">
            <x v="9"/>
          </reference>
        </references>
      </pivotArea>
    </format>
    <format dxfId="497">
      <pivotArea dataOnly="0" labelOnly="1" fieldPosition="0">
        <references count="3">
          <reference field="1" count="1" selected="0">
            <x v="2"/>
          </reference>
          <reference field="2" count="4">
            <x v="0"/>
            <x v="1"/>
            <x v="2"/>
            <x v="3"/>
          </reference>
          <reference field="3" count="1" selected="0">
            <x v="9"/>
          </reference>
        </references>
      </pivotArea>
    </format>
    <format dxfId="496">
      <pivotArea dataOnly="0" labelOnly="1" fieldPosition="0">
        <references count="3">
          <reference field="1" count="1" selected="0">
            <x v="1"/>
          </reference>
          <reference field="2" count="4">
            <x v="0"/>
            <x v="1"/>
            <x v="2"/>
            <x v="3"/>
          </reference>
          <reference field="3" count="1" selected="0">
            <x v="10"/>
          </reference>
        </references>
      </pivotArea>
    </format>
    <format dxfId="495">
      <pivotArea dataOnly="0" labelOnly="1" fieldPosition="0">
        <references count="3">
          <reference field="1" count="1" selected="0">
            <x v="2"/>
          </reference>
          <reference field="2" count="4">
            <x v="0"/>
            <x v="1"/>
            <x v="2"/>
            <x v="3"/>
          </reference>
          <reference field="3" count="1" selected="0">
            <x v="10"/>
          </reference>
        </references>
      </pivotArea>
    </format>
    <format dxfId="494">
      <pivotArea dataOnly="0" labelOnly="1" fieldPosition="0">
        <references count="3">
          <reference field="1" count="1" selected="0">
            <x v="1"/>
          </reference>
          <reference field="2" count="4">
            <x v="0"/>
            <x v="1"/>
            <x v="2"/>
            <x v="3"/>
          </reference>
          <reference field="3" count="1" selected="0">
            <x v="11"/>
          </reference>
        </references>
      </pivotArea>
    </format>
    <format dxfId="493">
      <pivotArea dataOnly="0" labelOnly="1" fieldPosition="0">
        <references count="3">
          <reference field="1" count="1" selected="0">
            <x v="2"/>
          </reference>
          <reference field="2" count="4">
            <x v="0"/>
            <x v="1"/>
            <x v="2"/>
            <x v="3"/>
          </reference>
          <reference field="3" count="1" selected="0">
            <x v="11"/>
          </reference>
        </references>
      </pivotArea>
    </format>
    <format dxfId="492">
      <pivotArea dataOnly="0" labelOnly="1" fieldPosition="0">
        <references count="3">
          <reference field="1" count="1" selected="0">
            <x v="1"/>
          </reference>
          <reference field="2" count="4">
            <x v="0"/>
            <x v="1"/>
            <x v="2"/>
            <x v="3"/>
          </reference>
          <reference field="3" count="1" selected="0">
            <x v="12"/>
          </reference>
        </references>
      </pivotArea>
    </format>
    <format dxfId="491">
      <pivotArea dataOnly="0" labelOnly="1" fieldPosition="0">
        <references count="3">
          <reference field="1" count="1" selected="0">
            <x v="2"/>
          </reference>
          <reference field="2" count="4">
            <x v="0"/>
            <x v="1"/>
            <x v="2"/>
            <x v="3"/>
          </reference>
          <reference field="3" count="1" selected="0">
            <x v="12"/>
          </reference>
        </references>
      </pivotArea>
    </format>
    <format dxfId="490">
      <pivotArea dataOnly="0" labelOnly="1" fieldPosition="0">
        <references count="3">
          <reference field="1" count="1" selected="0">
            <x v="1"/>
          </reference>
          <reference field="2" count="4">
            <x v="0"/>
            <x v="1"/>
            <x v="2"/>
            <x v="3"/>
          </reference>
          <reference field="3" count="1" selected="0">
            <x v="13"/>
          </reference>
        </references>
      </pivotArea>
    </format>
    <format dxfId="489">
      <pivotArea dataOnly="0" labelOnly="1" fieldPosition="0">
        <references count="3">
          <reference field="1" count="1" selected="0">
            <x v="2"/>
          </reference>
          <reference field="2" count="4">
            <x v="0"/>
            <x v="1"/>
            <x v="2"/>
            <x v="3"/>
          </reference>
          <reference field="3" count="1" selected="0">
            <x v="13"/>
          </reference>
        </references>
      </pivotArea>
    </format>
    <format dxfId="488">
      <pivotArea dataOnly="0" labelOnly="1" fieldPosition="0">
        <references count="3">
          <reference field="1" count="1" selected="0">
            <x v="1"/>
          </reference>
          <reference field="2" count="4">
            <x v="0"/>
            <x v="1"/>
            <x v="2"/>
            <x v="3"/>
          </reference>
          <reference field="3" count="1" selected="0">
            <x v="14"/>
          </reference>
        </references>
      </pivotArea>
    </format>
    <format dxfId="487">
      <pivotArea dataOnly="0" labelOnly="1" fieldPosition="0">
        <references count="3">
          <reference field="1" count="1" selected="0">
            <x v="2"/>
          </reference>
          <reference field="2" count="4">
            <x v="0"/>
            <x v="1"/>
            <x v="2"/>
            <x v="3"/>
          </reference>
          <reference field="3" count="1" selected="0">
            <x v="14"/>
          </reference>
        </references>
      </pivotArea>
    </format>
    <format dxfId="486">
      <pivotArea dataOnly="0" labelOnly="1" fieldPosition="0">
        <references count="3">
          <reference field="1" count="1" selected="0">
            <x v="1"/>
          </reference>
          <reference field="2" count="4">
            <x v="0"/>
            <x v="1"/>
            <x v="2"/>
            <x v="3"/>
          </reference>
          <reference field="3" count="1" selected="0">
            <x v="15"/>
          </reference>
        </references>
      </pivotArea>
    </format>
    <format dxfId="485">
      <pivotArea dataOnly="0" labelOnly="1" fieldPosition="0">
        <references count="3">
          <reference field="1" count="1" selected="0">
            <x v="2"/>
          </reference>
          <reference field="2" count="4">
            <x v="0"/>
            <x v="1"/>
            <x v="2"/>
            <x v="3"/>
          </reference>
          <reference field="3" count="1" selected="0">
            <x v="15"/>
          </reference>
        </references>
      </pivotArea>
    </format>
    <format dxfId="484">
      <pivotArea dataOnly="0" labelOnly="1" fieldPosition="0">
        <references count="3">
          <reference field="1" count="1" selected="0">
            <x v="1"/>
          </reference>
          <reference field="2" count="4">
            <x v="0"/>
            <x v="1"/>
            <x v="2"/>
            <x v="3"/>
          </reference>
          <reference field="3" count="1" selected="0">
            <x v="16"/>
          </reference>
        </references>
      </pivotArea>
    </format>
    <format dxfId="483">
      <pivotArea dataOnly="0" labelOnly="1" fieldPosition="0">
        <references count="3">
          <reference field="1" count="1" selected="0">
            <x v="2"/>
          </reference>
          <reference field="2" count="4">
            <x v="0"/>
            <x v="1"/>
            <x v="2"/>
            <x v="3"/>
          </reference>
          <reference field="3" count="1" selected="0">
            <x v="16"/>
          </reference>
        </references>
      </pivotArea>
    </format>
    <format dxfId="482">
      <pivotArea dataOnly="0" labelOnly="1" fieldPosition="0">
        <references count="1">
          <reference field="0" count="0"/>
        </references>
      </pivotArea>
    </format>
    <format dxfId="481">
      <pivotArea type="topRight" dataOnly="0" labelOnly="1" outline="0" fieldPosition="0"/>
    </format>
    <format dxfId="480">
      <pivotArea field="0" type="button" dataOnly="0" labelOnly="1" outline="0" axis="axisCol"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8373262-DA69-4EB3-926D-725EFE1E494E}" name="PivotTable1" cacheId="1" applyNumberFormats="0" applyBorderFormats="0" applyFontFormats="0" applyPatternFormats="0" applyAlignmentFormats="0" applyWidthHeightFormats="1" dataCaption="Values" updatedVersion="6" minRefreshableVersion="3" rowGrandTotals="0" colGrandTotals="0" itemPrintTitles="1" createdVersion="6" indent="0" compact="0" compactData="0" multipleFieldFilters="0">
  <location ref="A3:Q1030" firstHeaderRow="1" firstDataRow="4" firstDataCol="5" rowPageCount="1" colPageCount="1"/>
  <pivotFields count="29">
    <pivotField axis="axisRow" compact="0" outline="0" showAll="0" defaultSubtotal="0">
      <items count="2">
        <item x="0"/>
        <item x="1"/>
      </items>
      <extLst>
        <ext xmlns:x14="http://schemas.microsoft.com/office/spreadsheetml/2009/9/main" uri="{2946ED86-A175-432a-8AC1-64E0C546D7DE}">
          <x14:pivotField fillDownLabels="1"/>
        </ext>
      </extLst>
    </pivotField>
    <pivotField axis="axisCol" compact="0" outline="0" showAll="0" defaultSubtotal="0">
      <items count="2">
        <item x="0"/>
        <item x="1"/>
      </items>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numFmtId="22" outline="0" showAll="0">
      <extLst>
        <ext xmlns:x14="http://schemas.microsoft.com/office/spreadsheetml/2009/9/main" uri="{2946ED86-A175-432a-8AC1-64E0C546D7DE}">
          <x14:pivotField fillDownLabels="1"/>
        </ext>
      </extLst>
    </pivotField>
    <pivotField axis="axisPage" compact="0" outline="0" multipleItemSelectionAllowed="1" showAll="0" defaultSubtotal="0">
      <items count="5">
        <item x="4"/>
        <item h="1" x="0"/>
        <item h="1" x="1"/>
        <item h="1" x="2"/>
        <item h="1" x="3"/>
      </items>
      <extLst>
        <ext xmlns:x14="http://schemas.microsoft.com/office/spreadsheetml/2009/9/main" uri="{2946ED86-A175-432a-8AC1-64E0C546D7DE}">
          <x14:pivotField fillDownLabels="1"/>
        </ext>
      </extLst>
    </pivotField>
    <pivotField axis="axisRow" compact="0" outline="0" showAll="0" defaultSubtotal="0">
      <items count="4">
        <item x="3"/>
        <item x="1"/>
        <item x="0"/>
        <item x="2"/>
      </items>
      <extLst>
        <ext xmlns:x14="http://schemas.microsoft.com/office/spreadsheetml/2009/9/main" uri="{2946ED86-A175-432a-8AC1-64E0C546D7DE}">
          <x14:pivotField fillDownLabels="1"/>
        </ext>
      </extLst>
    </pivotField>
    <pivotField axis="axisRow" compact="0" outline="0" showAll="0" defaultSubtotal="0">
      <items count="2">
        <item x="1"/>
        <item x="0"/>
      </items>
      <extLst>
        <ext xmlns:x14="http://schemas.microsoft.com/office/spreadsheetml/2009/9/main" uri="{2946ED86-A175-432a-8AC1-64E0C546D7DE}">
          <x14:pivotField fillDownLabels="1"/>
        </ext>
      </extLst>
    </pivotField>
    <pivotField axis="axisRow" compact="0" outline="0" showAll="0" defaultSubtotal="0">
      <items count="17">
        <item x="16"/>
        <item x="14"/>
        <item x="7"/>
        <item x="0"/>
        <item x="1"/>
        <item x="8"/>
        <item x="15"/>
        <item x="9"/>
        <item x="10"/>
        <item x="11"/>
        <item x="2"/>
        <item x="3"/>
        <item x="4"/>
        <item x="12"/>
        <item x="13"/>
        <item x="5"/>
        <item x="6"/>
      </items>
      <extLst>
        <ext xmlns:x14="http://schemas.microsoft.com/office/spreadsheetml/2009/9/main" uri="{2946ED86-A175-432a-8AC1-64E0C546D7DE}">
          <x14:pivotField fillDownLabels="1"/>
        </ext>
      </extLst>
    </pivotField>
    <pivotField axis="axisRow" compact="0" outline="0" showAll="0" defaultSubtotal="0">
      <items count="4">
        <item x="3"/>
        <item x="1"/>
        <item x="2"/>
        <item x="0"/>
      </items>
      <extLst>
        <ext xmlns:x14="http://schemas.microsoft.com/office/spreadsheetml/2009/9/main" uri="{2946ED86-A175-432a-8AC1-64E0C546D7DE}">
          <x14:pivotField fillDownLabels="1"/>
        </ext>
      </extLst>
    </pivotField>
    <pivotField axis="axisCol" compact="0" outline="0" showAll="0">
      <items count="4">
        <item x="2"/>
        <item x="1"/>
        <item x="0"/>
        <item t="default"/>
      </items>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dataField="1"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 compact="0" outline="0" showAll="0">
      <extLst>
        <ext xmlns:x14="http://schemas.microsoft.com/office/spreadsheetml/2009/9/main" uri="{2946ED86-A175-432a-8AC1-64E0C546D7DE}">
          <x14:pivotField fillDownLabels="1"/>
        </ext>
      </extLst>
    </pivotField>
  </pivotFields>
  <rowFields count="5">
    <field x="0"/>
    <field x="7"/>
    <field x="8"/>
    <field x="5"/>
    <field x="6"/>
  </rowFields>
  <rowItems count="1024">
    <i>
      <x/>
      <x/>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2"/>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3"/>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4"/>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5"/>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6"/>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7"/>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8"/>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9"/>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0"/>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1"/>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2"/>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3"/>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4"/>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5"/>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x v="1"/>
      <x/>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2"/>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3"/>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4"/>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5"/>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6"/>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7"/>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8"/>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9"/>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0"/>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1"/>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2"/>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3"/>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4"/>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i r="1">
      <x v="15"/>
      <x/>
      <x/>
      <x/>
    </i>
    <i r="4">
      <x v="1"/>
    </i>
    <i r="3">
      <x v="1"/>
      <x/>
    </i>
    <i r="4">
      <x v="1"/>
    </i>
    <i r="3">
      <x v="2"/>
      <x/>
    </i>
    <i r="4">
      <x v="1"/>
    </i>
    <i r="3">
      <x v="3"/>
      <x/>
    </i>
    <i r="4">
      <x v="1"/>
    </i>
    <i r="2">
      <x v="1"/>
      <x/>
      <x/>
    </i>
    <i r="4">
      <x v="1"/>
    </i>
    <i r="3">
      <x v="1"/>
      <x/>
    </i>
    <i r="4">
      <x v="1"/>
    </i>
    <i r="3">
      <x v="2"/>
      <x/>
    </i>
    <i r="4">
      <x v="1"/>
    </i>
    <i r="3">
      <x v="3"/>
      <x/>
    </i>
    <i r="4">
      <x v="1"/>
    </i>
    <i r="2">
      <x v="2"/>
      <x/>
      <x/>
    </i>
    <i r="4">
      <x v="1"/>
    </i>
    <i r="3">
      <x v="1"/>
      <x/>
    </i>
    <i r="4">
      <x v="1"/>
    </i>
    <i r="3">
      <x v="2"/>
      <x/>
    </i>
    <i r="4">
      <x v="1"/>
    </i>
    <i r="3">
      <x v="3"/>
      <x/>
    </i>
    <i r="4">
      <x v="1"/>
    </i>
    <i r="2">
      <x v="3"/>
      <x/>
      <x/>
    </i>
    <i r="4">
      <x v="1"/>
    </i>
    <i r="3">
      <x v="1"/>
      <x/>
    </i>
    <i r="4">
      <x v="1"/>
    </i>
    <i r="3">
      <x v="2"/>
      <x/>
    </i>
    <i r="4">
      <x v="1"/>
    </i>
    <i r="3">
      <x v="3"/>
      <x/>
    </i>
    <i r="4">
      <x v="1"/>
    </i>
  </rowItems>
  <colFields count="3">
    <field x="1"/>
    <field x="9"/>
    <field x="-2"/>
  </colFields>
  <colItems count="12">
    <i>
      <x/>
      <x v="1"/>
      <x/>
    </i>
    <i r="2" i="1">
      <x v="1"/>
    </i>
    <i r="2" i="2">
      <x v="2"/>
    </i>
    <i r="2" i="3">
      <x v="3"/>
    </i>
    <i>
      <x v="1"/>
      <x/>
      <x/>
    </i>
    <i r="2" i="1">
      <x v="1"/>
    </i>
    <i r="2" i="2">
      <x v="2"/>
    </i>
    <i r="2" i="3">
      <x v="3"/>
    </i>
    <i r="1">
      <x v="1"/>
      <x/>
    </i>
    <i r="2" i="1">
      <x v="1"/>
    </i>
    <i r="2" i="2">
      <x v="2"/>
    </i>
    <i r="2" i="3">
      <x v="3"/>
    </i>
  </colItems>
  <pageFields count="1">
    <pageField fld="4" hier="-1"/>
  </pageFields>
  <dataFields count="4">
    <dataField name="Sum of NumUnit" fld="10" baseField="23" baseItem="0" numFmtId="4"/>
    <dataField name="Sum of APreWBkWh" fld="13" baseField="8" baseItem="0" numFmtId="4"/>
    <dataField name="Sum of APreWBkW" fld="14" baseField="8" baseItem="0" numFmtId="165"/>
    <dataField name="Sum of APreWBtherm" fld="15" baseField="8" baseItem="0" numFmtId="4"/>
  </dataFields>
  <formats count="479">
    <format dxfId="478">
      <pivotArea field="0" type="button" dataOnly="0" labelOnly="1" outline="0" axis="axisRow" fieldPosition="0"/>
    </format>
    <format dxfId="477">
      <pivotArea field="7" type="button" dataOnly="0" labelOnly="1" outline="0" axis="axisRow" fieldPosition="1"/>
    </format>
    <format dxfId="476">
      <pivotArea field="5" type="button" dataOnly="0" labelOnly="1" outline="0" axis="axisRow" fieldPosition="3"/>
    </format>
    <format dxfId="475">
      <pivotArea field="6" type="button" dataOnly="0" labelOnly="1" outline="0" axis="axisRow" fieldPosition="4"/>
    </format>
    <format dxfId="474">
      <pivotArea field="8" type="button" dataOnly="0" labelOnly="1" outline="0" axis="axisRow" fieldPosition="2"/>
    </format>
    <format dxfId="473">
      <pivotArea dataOnly="0" labelOnly="1" outline="0" fieldPosition="0">
        <references count="2">
          <reference field="4294967294" count="4">
            <x v="0"/>
            <x v="1"/>
            <x v="2"/>
            <x v="3"/>
          </reference>
          <reference field="1" count="1" selected="0">
            <x v="0"/>
          </reference>
        </references>
      </pivotArea>
    </format>
    <format dxfId="472">
      <pivotArea dataOnly="0" labelOnly="1" outline="0" fieldPosition="0">
        <references count="2">
          <reference field="4294967294" count="4">
            <x v="0"/>
            <x v="1"/>
            <x v="2"/>
            <x v="3"/>
          </reference>
          <reference field="1" count="1" selected="0">
            <x v="1"/>
          </reference>
        </references>
      </pivotArea>
    </format>
    <format dxfId="471">
      <pivotArea type="all" dataOnly="0" outline="0" fieldPosition="0"/>
    </format>
    <format dxfId="470">
      <pivotArea outline="0" collapsedLevelsAreSubtotals="1" fieldPosition="0"/>
    </format>
    <format dxfId="469">
      <pivotArea type="origin" dataOnly="0" labelOnly="1" outline="0" fieldPosition="0"/>
    </format>
    <format dxfId="468">
      <pivotArea field="1" type="button" dataOnly="0" labelOnly="1" outline="0" axis="axisCol" fieldPosition="0"/>
    </format>
    <format dxfId="467">
      <pivotArea field="-2" type="button" dataOnly="0" labelOnly="1" outline="0" axis="axisCol" fieldPosition="2"/>
    </format>
    <format dxfId="466">
      <pivotArea type="topRight" dataOnly="0" labelOnly="1" outline="0" fieldPosition="0"/>
    </format>
    <format dxfId="465">
      <pivotArea field="0" type="button" dataOnly="0" labelOnly="1" outline="0" axis="axisRow" fieldPosition="0"/>
    </format>
    <format dxfId="464">
      <pivotArea field="7" type="button" dataOnly="0" labelOnly="1" outline="0" axis="axisRow" fieldPosition="1"/>
    </format>
    <format dxfId="463">
      <pivotArea field="5" type="button" dataOnly="0" labelOnly="1" outline="0" axis="axisRow" fieldPosition="3"/>
    </format>
    <format dxfId="462">
      <pivotArea field="6" type="button" dataOnly="0" labelOnly="1" outline="0" axis="axisRow" fieldPosition="4"/>
    </format>
    <format dxfId="461">
      <pivotArea field="8" type="button" dataOnly="0" labelOnly="1" outline="0" axis="axisRow" fieldPosition="2"/>
    </format>
    <format dxfId="460">
      <pivotArea dataOnly="0" labelOnly="1" outline="0" fieldPosition="0">
        <references count="1">
          <reference field="0" count="0"/>
        </references>
      </pivotArea>
    </format>
    <format dxfId="459">
      <pivotArea dataOnly="0" labelOnly="1" outline="0" fieldPosition="0">
        <references count="2">
          <reference field="0" count="1" selected="0">
            <x v="0"/>
          </reference>
          <reference field="7" count="0"/>
        </references>
      </pivotArea>
    </format>
    <format dxfId="458">
      <pivotArea dataOnly="0" labelOnly="1" outline="0" fieldPosition="0">
        <references count="2">
          <reference field="0" count="1" selected="0">
            <x v="1"/>
          </reference>
          <reference field="7" count="0"/>
        </references>
      </pivotArea>
    </format>
    <format dxfId="457">
      <pivotArea dataOnly="0" labelOnly="1" outline="0" fieldPosition="0">
        <references count="3">
          <reference field="0" count="1" selected="0">
            <x v="0"/>
          </reference>
          <reference field="5" count="0"/>
          <reference field="7" count="1" selected="0">
            <x v="0"/>
          </reference>
        </references>
      </pivotArea>
    </format>
    <format dxfId="456">
      <pivotArea dataOnly="0" labelOnly="1" outline="0" fieldPosition="0">
        <references count="3">
          <reference field="0" count="1" selected="0">
            <x v="0"/>
          </reference>
          <reference field="5" count="0"/>
          <reference field="7" count="1" selected="0">
            <x v="1"/>
          </reference>
        </references>
      </pivotArea>
    </format>
    <format dxfId="455">
      <pivotArea dataOnly="0" labelOnly="1" outline="0" fieldPosition="0">
        <references count="3">
          <reference field="0" count="1" selected="0">
            <x v="0"/>
          </reference>
          <reference field="5" count="0"/>
          <reference field="7" count="1" selected="0">
            <x v="2"/>
          </reference>
        </references>
      </pivotArea>
    </format>
    <format dxfId="454">
      <pivotArea dataOnly="0" labelOnly="1" outline="0" fieldPosition="0">
        <references count="3">
          <reference field="0" count="1" selected="0">
            <x v="0"/>
          </reference>
          <reference field="5" count="0"/>
          <reference field="7" count="1" selected="0">
            <x v="3"/>
          </reference>
        </references>
      </pivotArea>
    </format>
    <format dxfId="453">
      <pivotArea dataOnly="0" labelOnly="1" outline="0" fieldPosition="0">
        <references count="3">
          <reference field="0" count="1" selected="0">
            <x v="0"/>
          </reference>
          <reference field="5" count="0"/>
          <reference field="7" count="1" selected="0">
            <x v="4"/>
          </reference>
        </references>
      </pivotArea>
    </format>
    <format dxfId="452">
      <pivotArea dataOnly="0" labelOnly="1" outline="0" fieldPosition="0">
        <references count="3">
          <reference field="0" count="1" selected="0">
            <x v="0"/>
          </reference>
          <reference field="5" count="0"/>
          <reference field="7" count="1" selected="0">
            <x v="5"/>
          </reference>
        </references>
      </pivotArea>
    </format>
    <format dxfId="451">
      <pivotArea dataOnly="0" labelOnly="1" outline="0" fieldPosition="0">
        <references count="3">
          <reference field="0" count="1" selected="0">
            <x v="0"/>
          </reference>
          <reference field="5" count="0"/>
          <reference field="7" count="1" selected="0">
            <x v="6"/>
          </reference>
        </references>
      </pivotArea>
    </format>
    <format dxfId="450">
      <pivotArea dataOnly="0" labelOnly="1" outline="0" fieldPosition="0">
        <references count="3">
          <reference field="0" count="1" selected="0">
            <x v="0"/>
          </reference>
          <reference field="5" count="0"/>
          <reference field="7" count="1" selected="0">
            <x v="7"/>
          </reference>
        </references>
      </pivotArea>
    </format>
    <format dxfId="449">
      <pivotArea dataOnly="0" labelOnly="1" outline="0" fieldPosition="0">
        <references count="3">
          <reference field="0" count="1" selected="0">
            <x v="0"/>
          </reference>
          <reference field="5" count="0"/>
          <reference field="7" count="1" selected="0">
            <x v="8"/>
          </reference>
        </references>
      </pivotArea>
    </format>
    <format dxfId="448">
      <pivotArea dataOnly="0" labelOnly="1" outline="0" fieldPosition="0">
        <references count="3">
          <reference field="0" count="1" selected="0">
            <x v="0"/>
          </reference>
          <reference field="5" count="0"/>
          <reference field="7" count="1" selected="0">
            <x v="9"/>
          </reference>
        </references>
      </pivotArea>
    </format>
    <format dxfId="447">
      <pivotArea dataOnly="0" labelOnly="1" outline="0" fieldPosition="0">
        <references count="3">
          <reference field="0" count="1" selected="0">
            <x v="0"/>
          </reference>
          <reference field="5" count="0"/>
          <reference field="7" count="1" selected="0">
            <x v="10"/>
          </reference>
        </references>
      </pivotArea>
    </format>
    <format dxfId="446">
      <pivotArea dataOnly="0" labelOnly="1" outline="0" fieldPosition="0">
        <references count="3">
          <reference field="0" count="1" selected="0">
            <x v="0"/>
          </reference>
          <reference field="5" count="0"/>
          <reference field="7" count="1" selected="0">
            <x v="11"/>
          </reference>
        </references>
      </pivotArea>
    </format>
    <format dxfId="445">
      <pivotArea dataOnly="0" labelOnly="1" outline="0" fieldPosition="0">
        <references count="3">
          <reference field="0" count="1" selected="0">
            <x v="0"/>
          </reference>
          <reference field="5" count="0"/>
          <reference field="7" count="1" selected="0">
            <x v="12"/>
          </reference>
        </references>
      </pivotArea>
    </format>
    <format dxfId="444">
      <pivotArea dataOnly="0" labelOnly="1" outline="0" fieldPosition="0">
        <references count="3">
          <reference field="0" count="1" selected="0">
            <x v="0"/>
          </reference>
          <reference field="5" count="0"/>
          <reference field="7" count="1" selected="0">
            <x v="13"/>
          </reference>
        </references>
      </pivotArea>
    </format>
    <format dxfId="443">
      <pivotArea dataOnly="0" labelOnly="1" outline="0" fieldPosition="0">
        <references count="3">
          <reference field="0" count="1" selected="0">
            <x v="0"/>
          </reference>
          <reference field="5" count="0"/>
          <reference field="7" count="1" selected="0">
            <x v="14"/>
          </reference>
        </references>
      </pivotArea>
    </format>
    <format dxfId="442">
      <pivotArea dataOnly="0" labelOnly="1" outline="0" fieldPosition="0">
        <references count="3">
          <reference field="0" count="1" selected="0">
            <x v="0"/>
          </reference>
          <reference field="5" count="0"/>
          <reference field="7" count="1" selected="0">
            <x v="15"/>
          </reference>
        </references>
      </pivotArea>
    </format>
    <format dxfId="441">
      <pivotArea dataOnly="0" labelOnly="1" outline="0" fieldPosition="0">
        <references count="3">
          <reference field="0" count="1" selected="0">
            <x v="0"/>
          </reference>
          <reference field="5" count="0"/>
          <reference field="7" count="1" selected="0">
            <x v="16"/>
          </reference>
        </references>
      </pivotArea>
    </format>
    <format dxfId="440">
      <pivotArea dataOnly="0" labelOnly="1" outline="0" fieldPosition="0">
        <references count="3">
          <reference field="0" count="1" selected="0">
            <x v="1"/>
          </reference>
          <reference field="5" count="0"/>
          <reference field="7" count="1" selected="0">
            <x v="0"/>
          </reference>
        </references>
      </pivotArea>
    </format>
    <format dxfId="439">
      <pivotArea dataOnly="0" labelOnly="1" outline="0" fieldPosition="0">
        <references count="3">
          <reference field="0" count="1" selected="0">
            <x v="1"/>
          </reference>
          <reference field="5" count="0"/>
          <reference field="7" count="1" selected="0">
            <x v="1"/>
          </reference>
        </references>
      </pivotArea>
    </format>
    <format dxfId="438">
      <pivotArea dataOnly="0" labelOnly="1" outline="0" fieldPosition="0">
        <references count="3">
          <reference field="0" count="1" selected="0">
            <x v="1"/>
          </reference>
          <reference field="5" count="0"/>
          <reference field="7" count="1" selected="0">
            <x v="2"/>
          </reference>
        </references>
      </pivotArea>
    </format>
    <format dxfId="437">
      <pivotArea dataOnly="0" labelOnly="1" outline="0" fieldPosition="0">
        <references count="3">
          <reference field="0" count="1" selected="0">
            <x v="1"/>
          </reference>
          <reference field="5" count="0"/>
          <reference field="7" count="1" selected="0">
            <x v="3"/>
          </reference>
        </references>
      </pivotArea>
    </format>
    <format dxfId="436">
      <pivotArea dataOnly="0" labelOnly="1" outline="0" fieldPosition="0">
        <references count="3">
          <reference field="0" count="1" selected="0">
            <x v="1"/>
          </reference>
          <reference field="5" count="0"/>
          <reference field="7" count="1" selected="0">
            <x v="4"/>
          </reference>
        </references>
      </pivotArea>
    </format>
    <format dxfId="435">
      <pivotArea dataOnly="0" labelOnly="1" outline="0" fieldPosition="0">
        <references count="3">
          <reference field="0" count="1" selected="0">
            <x v="1"/>
          </reference>
          <reference field="5" count="0"/>
          <reference field="7" count="1" selected="0">
            <x v="5"/>
          </reference>
        </references>
      </pivotArea>
    </format>
    <format dxfId="434">
      <pivotArea dataOnly="0" labelOnly="1" outline="0" fieldPosition="0">
        <references count="3">
          <reference field="0" count="1" selected="0">
            <x v="1"/>
          </reference>
          <reference field="5" count="0"/>
          <reference field="7" count="1" selected="0">
            <x v="6"/>
          </reference>
        </references>
      </pivotArea>
    </format>
    <format dxfId="433">
      <pivotArea dataOnly="0" labelOnly="1" outline="0" fieldPosition="0">
        <references count="3">
          <reference field="0" count="1" selected="0">
            <x v="1"/>
          </reference>
          <reference field="5" count="0"/>
          <reference field="7" count="1" selected="0">
            <x v="7"/>
          </reference>
        </references>
      </pivotArea>
    </format>
    <format dxfId="432">
      <pivotArea dataOnly="0" labelOnly="1" outline="0" fieldPosition="0">
        <references count="3">
          <reference field="0" count="1" selected="0">
            <x v="1"/>
          </reference>
          <reference field="5" count="0"/>
          <reference field="7" count="1" selected="0">
            <x v="8"/>
          </reference>
        </references>
      </pivotArea>
    </format>
    <format dxfId="431">
      <pivotArea dataOnly="0" labelOnly="1" outline="0" fieldPosition="0">
        <references count="3">
          <reference field="0" count="1" selected="0">
            <x v="1"/>
          </reference>
          <reference field="5" count="0"/>
          <reference field="7" count="1" selected="0">
            <x v="9"/>
          </reference>
        </references>
      </pivotArea>
    </format>
    <format dxfId="430">
      <pivotArea dataOnly="0" labelOnly="1" outline="0" fieldPosition="0">
        <references count="3">
          <reference field="0" count="1" selected="0">
            <x v="1"/>
          </reference>
          <reference field="5" count="0"/>
          <reference field="7" count="1" selected="0">
            <x v="10"/>
          </reference>
        </references>
      </pivotArea>
    </format>
    <format dxfId="429">
      <pivotArea dataOnly="0" labelOnly="1" outline="0" fieldPosition="0">
        <references count="3">
          <reference field="0" count="1" selected="0">
            <x v="1"/>
          </reference>
          <reference field="5" count="0"/>
          <reference field="7" count="1" selected="0">
            <x v="11"/>
          </reference>
        </references>
      </pivotArea>
    </format>
    <format dxfId="428">
      <pivotArea dataOnly="0" labelOnly="1" outline="0" fieldPosition="0">
        <references count="3">
          <reference field="0" count="1" selected="0">
            <x v="1"/>
          </reference>
          <reference field="5" count="0"/>
          <reference field="7" count="1" selected="0">
            <x v="12"/>
          </reference>
        </references>
      </pivotArea>
    </format>
    <format dxfId="427">
      <pivotArea dataOnly="0" labelOnly="1" outline="0" fieldPosition="0">
        <references count="3">
          <reference field="0" count="1" selected="0">
            <x v="1"/>
          </reference>
          <reference field="5" count="0"/>
          <reference field="7" count="1" selected="0">
            <x v="13"/>
          </reference>
        </references>
      </pivotArea>
    </format>
    <format dxfId="426">
      <pivotArea dataOnly="0" labelOnly="1" outline="0" fieldPosition="0">
        <references count="3">
          <reference field="0" count="1" selected="0">
            <x v="1"/>
          </reference>
          <reference field="5" count="0"/>
          <reference field="7" count="1" selected="0">
            <x v="14"/>
          </reference>
        </references>
      </pivotArea>
    </format>
    <format dxfId="425">
      <pivotArea dataOnly="0" labelOnly="1" outline="0" fieldPosition="0">
        <references count="3">
          <reference field="0" count="1" selected="0">
            <x v="1"/>
          </reference>
          <reference field="5" count="0"/>
          <reference field="7" count="1" selected="0">
            <x v="15"/>
          </reference>
        </references>
      </pivotArea>
    </format>
    <format dxfId="424">
      <pivotArea dataOnly="0" labelOnly="1" outline="0" fieldPosition="0">
        <references count="3">
          <reference field="0" count="1" selected="0">
            <x v="1"/>
          </reference>
          <reference field="5" count="0"/>
          <reference field="7" count="1" selected="0">
            <x v="16"/>
          </reference>
        </references>
      </pivotArea>
    </format>
    <format dxfId="423">
      <pivotArea dataOnly="0" labelOnly="1" outline="0" fieldPosition="0">
        <references count="4">
          <reference field="0" count="1" selected="0">
            <x v="0"/>
          </reference>
          <reference field="5" count="1" selected="0">
            <x v="0"/>
          </reference>
          <reference field="6" count="0"/>
          <reference field="7" count="1" selected="0">
            <x v="0"/>
          </reference>
        </references>
      </pivotArea>
    </format>
    <format dxfId="422">
      <pivotArea dataOnly="0" labelOnly="1" outline="0" fieldPosition="0">
        <references count="4">
          <reference field="0" count="1" selected="0">
            <x v="0"/>
          </reference>
          <reference field="5" count="1" selected="0">
            <x v="1"/>
          </reference>
          <reference field="6" count="0"/>
          <reference field="7" count="1" selected="0">
            <x v="0"/>
          </reference>
        </references>
      </pivotArea>
    </format>
    <format dxfId="421">
      <pivotArea dataOnly="0" labelOnly="1" outline="0" fieldPosition="0">
        <references count="4">
          <reference field="0" count="1" selected="0">
            <x v="0"/>
          </reference>
          <reference field="5" count="1" selected="0">
            <x v="2"/>
          </reference>
          <reference field="6" count="0"/>
          <reference field="7" count="1" selected="0">
            <x v="0"/>
          </reference>
        </references>
      </pivotArea>
    </format>
    <format dxfId="420">
      <pivotArea dataOnly="0" labelOnly="1" outline="0" fieldPosition="0">
        <references count="4">
          <reference field="0" count="1" selected="0">
            <x v="0"/>
          </reference>
          <reference field="5" count="1" selected="0">
            <x v="3"/>
          </reference>
          <reference field="6" count="0"/>
          <reference field="7" count="1" selected="0">
            <x v="0"/>
          </reference>
        </references>
      </pivotArea>
    </format>
    <format dxfId="419">
      <pivotArea dataOnly="0" labelOnly="1" outline="0" fieldPosition="0">
        <references count="4">
          <reference field="0" count="1" selected="0">
            <x v="0"/>
          </reference>
          <reference field="5" count="1" selected="0">
            <x v="0"/>
          </reference>
          <reference field="6" count="0"/>
          <reference field="7" count="1" selected="0">
            <x v="1"/>
          </reference>
        </references>
      </pivotArea>
    </format>
    <format dxfId="418">
      <pivotArea dataOnly="0" labelOnly="1" outline="0" fieldPosition="0">
        <references count="4">
          <reference field="0" count="1" selected="0">
            <x v="0"/>
          </reference>
          <reference field="5" count="1" selected="0">
            <x v="1"/>
          </reference>
          <reference field="6" count="0"/>
          <reference field="7" count="1" selected="0">
            <x v="1"/>
          </reference>
        </references>
      </pivotArea>
    </format>
    <format dxfId="417">
      <pivotArea dataOnly="0" labelOnly="1" outline="0" fieldPosition="0">
        <references count="4">
          <reference field="0" count="1" selected="0">
            <x v="0"/>
          </reference>
          <reference field="5" count="1" selected="0">
            <x v="2"/>
          </reference>
          <reference field="6" count="0"/>
          <reference field="7" count="1" selected="0">
            <x v="1"/>
          </reference>
        </references>
      </pivotArea>
    </format>
    <format dxfId="416">
      <pivotArea dataOnly="0" labelOnly="1" outline="0" fieldPosition="0">
        <references count="4">
          <reference field="0" count="1" selected="0">
            <x v="0"/>
          </reference>
          <reference field="5" count="1" selected="0">
            <x v="3"/>
          </reference>
          <reference field="6" count="0"/>
          <reference field="7" count="1" selected="0">
            <x v="1"/>
          </reference>
        </references>
      </pivotArea>
    </format>
    <format dxfId="415">
      <pivotArea dataOnly="0" labelOnly="1" outline="0" fieldPosition="0">
        <references count="4">
          <reference field="0" count="1" selected="0">
            <x v="0"/>
          </reference>
          <reference field="5" count="1" selected="0">
            <x v="0"/>
          </reference>
          <reference field="6" count="0"/>
          <reference field="7" count="1" selected="0">
            <x v="2"/>
          </reference>
        </references>
      </pivotArea>
    </format>
    <format dxfId="414">
      <pivotArea dataOnly="0" labelOnly="1" outline="0" fieldPosition="0">
        <references count="4">
          <reference field="0" count="1" selected="0">
            <x v="0"/>
          </reference>
          <reference field="5" count="1" selected="0">
            <x v="1"/>
          </reference>
          <reference field="6" count="0"/>
          <reference field="7" count="1" selected="0">
            <x v="2"/>
          </reference>
        </references>
      </pivotArea>
    </format>
    <format dxfId="413">
      <pivotArea dataOnly="0" labelOnly="1" outline="0" fieldPosition="0">
        <references count="4">
          <reference field="0" count="1" selected="0">
            <x v="0"/>
          </reference>
          <reference field="5" count="1" selected="0">
            <x v="2"/>
          </reference>
          <reference field="6" count="0"/>
          <reference field="7" count="1" selected="0">
            <x v="2"/>
          </reference>
        </references>
      </pivotArea>
    </format>
    <format dxfId="412">
      <pivotArea dataOnly="0" labelOnly="1" outline="0" fieldPosition="0">
        <references count="4">
          <reference field="0" count="1" selected="0">
            <x v="0"/>
          </reference>
          <reference field="5" count="1" selected="0">
            <x v="3"/>
          </reference>
          <reference field="6" count="0"/>
          <reference field="7" count="1" selected="0">
            <x v="2"/>
          </reference>
        </references>
      </pivotArea>
    </format>
    <format dxfId="411">
      <pivotArea dataOnly="0" labelOnly="1" outline="0" fieldPosition="0">
        <references count="4">
          <reference field="0" count="1" selected="0">
            <x v="0"/>
          </reference>
          <reference field="5" count="1" selected="0">
            <x v="0"/>
          </reference>
          <reference field="6" count="0"/>
          <reference field="7" count="1" selected="0">
            <x v="3"/>
          </reference>
        </references>
      </pivotArea>
    </format>
    <format dxfId="410">
      <pivotArea dataOnly="0" labelOnly="1" outline="0" fieldPosition="0">
        <references count="4">
          <reference field="0" count="1" selected="0">
            <x v="0"/>
          </reference>
          <reference field="5" count="1" selected="0">
            <x v="1"/>
          </reference>
          <reference field="6" count="0"/>
          <reference field="7" count="1" selected="0">
            <x v="3"/>
          </reference>
        </references>
      </pivotArea>
    </format>
    <format dxfId="409">
      <pivotArea dataOnly="0" labelOnly="1" outline="0" fieldPosition="0">
        <references count="4">
          <reference field="0" count="1" selected="0">
            <x v="0"/>
          </reference>
          <reference field="5" count="1" selected="0">
            <x v="2"/>
          </reference>
          <reference field="6" count="0"/>
          <reference field="7" count="1" selected="0">
            <x v="3"/>
          </reference>
        </references>
      </pivotArea>
    </format>
    <format dxfId="408">
      <pivotArea dataOnly="0" labelOnly="1" outline="0" fieldPosition="0">
        <references count="4">
          <reference field="0" count="1" selected="0">
            <x v="0"/>
          </reference>
          <reference field="5" count="1" selected="0">
            <x v="3"/>
          </reference>
          <reference field="6" count="0"/>
          <reference field="7" count="1" selected="0">
            <x v="3"/>
          </reference>
        </references>
      </pivotArea>
    </format>
    <format dxfId="407">
      <pivotArea dataOnly="0" labelOnly="1" outline="0" fieldPosition="0">
        <references count="4">
          <reference field="0" count="1" selected="0">
            <x v="0"/>
          </reference>
          <reference field="5" count="1" selected="0">
            <x v="0"/>
          </reference>
          <reference field="6" count="0"/>
          <reference field="7" count="1" selected="0">
            <x v="4"/>
          </reference>
        </references>
      </pivotArea>
    </format>
    <format dxfId="406">
      <pivotArea dataOnly="0" labelOnly="1" outline="0" fieldPosition="0">
        <references count="4">
          <reference field="0" count="1" selected="0">
            <x v="0"/>
          </reference>
          <reference field="5" count="1" selected="0">
            <x v="1"/>
          </reference>
          <reference field="6" count="0"/>
          <reference field="7" count="1" selected="0">
            <x v="4"/>
          </reference>
        </references>
      </pivotArea>
    </format>
    <format dxfId="405">
      <pivotArea dataOnly="0" labelOnly="1" outline="0" fieldPosition="0">
        <references count="4">
          <reference field="0" count="1" selected="0">
            <x v="0"/>
          </reference>
          <reference field="5" count="1" selected="0">
            <x v="2"/>
          </reference>
          <reference field="6" count="0"/>
          <reference field="7" count="1" selected="0">
            <x v="4"/>
          </reference>
        </references>
      </pivotArea>
    </format>
    <format dxfId="404">
      <pivotArea dataOnly="0" labelOnly="1" outline="0" fieldPosition="0">
        <references count="4">
          <reference field="0" count="1" selected="0">
            <x v="0"/>
          </reference>
          <reference field="5" count="1" selected="0">
            <x v="3"/>
          </reference>
          <reference field="6" count="0"/>
          <reference field="7" count="1" selected="0">
            <x v="4"/>
          </reference>
        </references>
      </pivotArea>
    </format>
    <format dxfId="403">
      <pivotArea dataOnly="0" labelOnly="1" outline="0" fieldPosition="0">
        <references count="4">
          <reference field="0" count="1" selected="0">
            <x v="0"/>
          </reference>
          <reference field="5" count="1" selected="0">
            <x v="0"/>
          </reference>
          <reference field="6" count="0"/>
          <reference field="7" count="1" selected="0">
            <x v="5"/>
          </reference>
        </references>
      </pivotArea>
    </format>
    <format dxfId="402">
      <pivotArea dataOnly="0" labelOnly="1" outline="0" fieldPosition="0">
        <references count="4">
          <reference field="0" count="1" selected="0">
            <x v="0"/>
          </reference>
          <reference field="5" count="1" selected="0">
            <x v="1"/>
          </reference>
          <reference field="6" count="0"/>
          <reference field="7" count="1" selected="0">
            <x v="5"/>
          </reference>
        </references>
      </pivotArea>
    </format>
    <format dxfId="401">
      <pivotArea dataOnly="0" labelOnly="1" outline="0" fieldPosition="0">
        <references count="4">
          <reference field="0" count="1" selected="0">
            <x v="0"/>
          </reference>
          <reference field="5" count="1" selected="0">
            <x v="2"/>
          </reference>
          <reference field="6" count="0"/>
          <reference field="7" count="1" selected="0">
            <x v="5"/>
          </reference>
        </references>
      </pivotArea>
    </format>
    <format dxfId="400">
      <pivotArea dataOnly="0" labelOnly="1" outline="0" fieldPosition="0">
        <references count="4">
          <reference field="0" count="1" selected="0">
            <x v="0"/>
          </reference>
          <reference field="5" count="1" selected="0">
            <x v="3"/>
          </reference>
          <reference field="6" count="0"/>
          <reference field="7" count="1" selected="0">
            <x v="5"/>
          </reference>
        </references>
      </pivotArea>
    </format>
    <format dxfId="399">
      <pivotArea dataOnly="0" labelOnly="1" outline="0" fieldPosition="0">
        <references count="4">
          <reference field="0" count="1" selected="0">
            <x v="0"/>
          </reference>
          <reference field="5" count="1" selected="0">
            <x v="0"/>
          </reference>
          <reference field="6" count="0"/>
          <reference field="7" count="1" selected="0">
            <x v="6"/>
          </reference>
        </references>
      </pivotArea>
    </format>
    <format dxfId="398">
      <pivotArea dataOnly="0" labelOnly="1" outline="0" fieldPosition="0">
        <references count="4">
          <reference field="0" count="1" selected="0">
            <x v="0"/>
          </reference>
          <reference field="5" count="1" selected="0">
            <x v="1"/>
          </reference>
          <reference field="6" count="0"/>
          <reference field="7" count="1" selected="0">
            <x v="6"/>
          </reference>
        </references>
      </pivotArea>
    </format>
    <format dxfId="397">
      <pivotArea dataOnly="0" labelOnly="1" outline="0" fieldPosition="0">
        <references count="4">
          <reference field="0" count="1" selected="0">
            <x v="0"/>
          </reference>
          <reference field="5" count="1" selected="0">
            <x v="2"/>
          </reference>
          <reference field="6" count="0"/>
          <reference field="7" count="1" selected="0">
            <x v="6"/>
          </reference>
        </references>
      </pivotArea>
    </format>
    <format dxfId="396">
      <pivotArea dataOnly="0" labelOnly="1" outline="0" fieldPosition="0">
        <references count="4">
          <reference field="0" count="1" selected="0">
            <x v="0"/>
          </reference>
          <reference field="5" count="1" selected="0">
            <x v="3"/>
          </reference>
          <reference field="6" count="0"/>
          <reference field="7" count="1" selected="0">
            <x v="6"/>
          </reference>
        </references>
      </pivotArea>
    </format>
    <format dxfId="395">
      <pivotArea dataOnly="0" labelOnly="1" outline="0" fieldPosition="0">
        <references count="4">
          <reference field="0" count="1" selected="0">
            <x v="0"/>
          </reference>
          <reference field="5" count="1" selected="0">
            <x v="0"/>
          </reference>
          <reference field="6" count="0"/>
          <reference field="7" count="1" selected="0">
            <x v="7"/>
          </reference>
        </references>
      </pivotArea>
    </format>
    <format dxfId="394">
      <pivotArea dataOnly="0" labelOnly="1" outline="0" fieldPosition="0">
        <references count="4">
          <reference field="0" count="1" selected="0">
            <x v="0"/>
          </reference>
          <reference field="5" count="1" selected="0">
            <x v="1"/>
          </reference>
          <reference field="6" count="0"/>
          <reference field="7" count="1" selected="0">
            <x v="7"/>
          </reference>
        </references>
      </pivotArea>
    </format>
    <format dxfId="393">
      <pivotArea dataOnly="0" labelOnly="1" outline="0" fieldPosition="0">
        <references count="4">
          <reference field="0" count="1" selected="0">
            <x v="0"/>
          </reference>
          <reference field="5" count="1" selected="0">
            <x v="2"/>
          </reference>
          <reference field="6" count="0"/>
          <reference field="7" count="1" selected="0">
            <x v="7"/>
          </reference>
        </references>
      </pivotArea>
    </format>
    <format dxfId="392">
      <pivotArea dataOnly="0" labelOnly="1" outline="0" fieldPosition="0">
        <references count="4">
          <reference field="0" count="1" selected="0">
            <x v="0"/>
          </reference>
          <reference field="5" count="1" selected="0">
            <x v="3"/>
          </reference>
          <reference field="6" count="0"/>
          <reference field="7" count="1" selected="0">
            <x v="7"/>
          </reference>
        </references>
      </pivotArea>
    </format>
    <format dxfId="391">
      <pivotArea dataOnly="0" labelOnly="1" outline="0" fieldPosition="0">
        <references count="4">
          <reference field="0" count="1" selected="0">
            <x v="0"/>
          </reference>
          <reference field="5" count="1" selected="0">
            <x v="0"/>
          </reference>
          <reference field="6" count="0"/>
          <reference field="7" count="1" selected="0">
            <x v="8"/>
          </reference>
        </references>
      </pivotArea>
    </format>
    <format dxfId="390">
      <pivotArea dataOnly="0" labelOnly="1" outline="0" fieldPosition="0">
        <references count="4">
          <reference field="0" count="1" selected="0">
            <x v="0"/>
          </reference>
          <reference field="5" count="1" selected="0">
            <x v="1"/>
          </reference>
          <reference field="6" count="0"/>
          <reference field="7" count="1" selected="0">
            <x v="8"/>
          </reference>
        </references>
      </pivotArea>
    </format>
    <format dxfId="389">
      <pivotArea dataOnly="0" labelOnly="1" outline="0" fieldPosition="0">
        <references count="4">
          <reference field="0" count="1" selected="0">
            <x v="0"/>
          </reference>
          <reference field="5" count="1" selected="0">
            <x v="2"/>
          </reference>
          <reference field="6" count="0"/>
          <reference field="7" count="1" selected="0">
            <x v="8"/>
          </reference>
        </references>
      </pivotArea>
    </format>
    <format dxfId="388">
      <pivotArea dataOnly="0" labelOnly="1" outline="0" fieldPosition="0">
        <references count="4">
          <reference field="0" count="1" selected="0">
            <x v="0"/>
          </reference>
          <reference field="5" count="1" selected="0">
            <x v="3"/>
          </reference>
          <reference field="6" count="0"/>
          <reference field="7" count="1" selected="0">
            <x v="8"/>
          </reference>
        </references>
      </pivotArea>
    </format>
    <format dxfId="387">
      <pivotArea dataOnly="0" labelOnly="1" outline="0" fieldPosition="0">
        <references count="4">
          <reference field="0" count="1" selected="0">
            <x v="0"/>
          </reference>
          <reference field="5" count="1" selected="0">
            <x v="0"/>
          </reference>
          <reference field="6" count="0"/>
          <reference field="7" count="1" selected="0">
            <x v="9"/>
          </reference>
        </references>
      </pivotArea>
    </format>
    <format dxfId="386">
      <pivotArea dataOnly="0" labelOnly="1" outline="0" fieldPosition="0">
        <references count="4">
          <reference field="0" count="1" selected="0">
            <x v="0"/>
          </reference>
          <reference field="5" count="1" selected="0">
            <x v="1"/>
          </reference>
          <reference field="6" count="0"/>
          <reference field="7" count="1" selected="0">
            <x v="9"/>
          </reference>
        </references>
      </pivotArea>
    </format>
    <format dxfId="385">
      <pivotArea dataOnly="0" labelOnly="1" outline="0" fieldPosition="0">
        <references count="4">
          <reference field="0" count="1" selected="0">
            <x v="0"/>
          </reference>
          <reference field="5" count="1" selected="0">
            <x v="2"/>
          </reference>
          <reference field="6" count="0"/>
          <reference field="7" count="1" selected="0">
            <x v="9"/>
          </reference>
        </references>
      </pivotArea>
    </format>
    <format dxfId="384">
      <pivotArea dataOnly="0" labelOnly="1" outline="0" fieldPosition="0">
        <references count="4">
          <reference field="0" count="1" selected="0">
            <x v="0"/>
          </reference>
          <reference field="5" count="1" selected="0">
            <x v="3"/>
          </reference>
          <reference field="6" count="0"/>
          <reference field="7" count="1" selected="0">
            <x v="9"/>
          </reference>
        </references>
      </pivotArea>
    </format>
    <format dxfId="383">
      <pivotArea dataOnly="0" labelOnly="1" outline="0" fieldPosition="0">
        <references count="4">
          <reference field="0" count="1" selected="0">
            <x v="0"/>
          </reference>
          <reference field="5" count="1" selected="0">
            <x v="0"/>
          </reference>
          <reference field="6" count="0"/>
          <reference field="7" count="1" selected="0">
            <x v="10"/>
          </reference>
        </references>
      </pivotArea>
    </format>
    <format dxfId="382">
      <pivotArea dataOnly="0" labelOnly="1" outline="0" fieldPosition="0">
        <references count="4">
          <reference field="0" count="1" selected="0">
            <x v="0"/>
          </reference>
          <reference field="5" count="1" selected="0">
            <x v="1"/>
          </reference>
          <reference field="6" count="0"/>
          <reference field="7" count="1" selected="0">
            <x v="10"/>
          </reference>
        </references>
      </pivotArea>
    </format>
    <format dxfId="381">
      <pivotArea dataOnly="0" labelOnly="1" outline="0" fieldPosition="0">
        <references count="4">
          <reference field="0" count="1" selected="0">
            <x v="0"/>
          </reference>
          <reference field="5" count="1" selected="0">
            <x v="2"/>
          </reference>
          <reference field="6" count="0"/>
          <reference field="7" count="1" selected="0">
            <x v="10"/>
          </reference>
        </references>
      </pivotArea>
    </format>
    <format dxfId="380">
      <pivotArea dataOnly="0" labelOnly="1" outline="0" fieldPosition="0">
        <references count="4">
          <reference field="0" count="1" selected="0">
            <x v="0"/>
          </reference>
          <reference field="5" count="1" selected="0">
            <x v="3"/>
          </reference>
          <reference field="6" count="0"/>
          <reference field="7" count="1" selected="0">
            <x v="10"/>
          </reference>
        </references>
      </pivotArea>
    </format>
    <format dxfId="379">
      <pivotArea dataOnly="0" labelOnly="1" outline="0" fieldPosition="0">
        <references count="4">
          <reference field="0" count="1" selected="0">
            <x v="0"/>
          </reference>
          <reference field="5" count="1" selected="0">
            <x v="0"/>
          </reference>
          <reference field="6" count="0"/>
          <reference field="7" count="1" selected="0">
            <x v="11"/>
          </reference>
        </references>
      </pivotArea>
    </format>
    <format dxfId="378">
      <pivotArea dataOnly="0" labelOnly="1" outline="0" fieldPosition="0">
        <references count="4">
          <reference field="0" count="1" selected="0">
            <x v="0"/>
          </reference>
          <reference field="5" count="1" selected="0">
            <x v="1"/>
          </reference>
          <reference field="6" count="0"/>
          <reference field="7" count="1" selected="0">
            <x v="11"/>
          </reference>
        </references>
      </pivotArea>
    </format>
    <format dxfId="377">
      <pivotArea dataOnly="0" labelOnly="1" outline="0" fieldPosition="0">
        <references count="4">
          <reference field="0" count="1" selected="0">
            <x v="0"/>
          </reference>
          <reference field="5" count="1" selected="0">
            <x v="2"/>
          </reference>
          <reference field="6" count="0"/>
          <reference field="7" count="1" selected="0">
            <x v="11"/>
          </reference>
        </references>
      </pivotArea>
    </format>
    <format dxfId="376">
      <pivotArea dataOnly="0" labelOnly="1" outline="0" fieldPosition="0">
        <references count="4">
          <reference field="0" count="1" selected="0">
            <x v="0"/>
          </reference>
          <reference field="5" count="1" selected="0">
            <x v="3"/>
          </reference>
          <reference field="6" count="0"/>
          <reference field="7" count="1" selected="0">
            <x v="11"/>
          </reference>
        </references>
      </pivotArea>
    </format>
    <format dxfId="375">
      <pivotArea dataOnly="0" labelOnly="1" outline="0" fieldPosition="0">
        <references count="4">
          <reference field="0" count="1" selected="0">
            <x v="0"/>
          </reference>
          <reference field="5" count="1" selected="0">
            <x v="0"/>
          </reference>
          <reference field="6" count="0"/>
          <reference field="7" count="1" selected="0">
            <x v="12"/>
          </reference>
        </references>
      </pivotArea>
    </format>
    <format dxfId="374">
      <pivotArea dataOnly="0" labelOnly="1" outline="0" fieldPosition="0">
        <references count="4">
          <reference field="0" count="1" selected="0">
            <x v="0"/>
          </reference>
          <reference field="5" count="1" selected="0">
            <x v="1"/>
          </reference>
          <reference field="6" count="0"/>
          <reference field="7" count="1" selected="0">
            <x v="12"/>
          </reference>
        </references>
      </pivotArea>
    </format>
    <format dxfId="373">
      <pivotArea dataOnly="0" labelOnly="1" outline="0" fieldPosition="0">
        <references count="4">
          <reference field="0" count="1" selected="0">
            <x v="0"/>
          </reference>
          <reference field="5" count="1" selected="0">
            <x v="2"/>
          </reference>
          <reference field="6" count="0"/>
          <reference field="7" count="1" selected="0">
            <x v="12"/>
          </reference>
        </references>
      </pivotArea>
    </format>
    <format dxfId="372">
      <pivotArea dataOnly="0" labelOnly="1" outline="0" fieldPosition="0">
        <references count="4">
          <reference field="0" count="1" selected="0">
            <x v="0"/>
          </reference>
          <reference field="5" count="1" selected="0">
            <x v="3"/>
          </reference>
          <reference field="6" count="0"/>
          <reference field="7" count="1" selected="0">
            <x v="12"/>
          </reference>
        </references>
      </pivotArea>
    </format>
    <format dxfId="371">
      <pivotArea dataOnly="0" labelOnly="1" outline="0" fieldPosition="0">
        <references count="4">
          <reference field="0" count="1" selected="0">
            <x v="0"/>
          </reference>
          <reference field="5" count="1" selected="0">
            <x v="0"/>
          </reference>
          <reference field="6" count="0"/>
          <reference field="7" count="1" selected="0">
            <x v="13"/>
          </reference>
        </references>
      </pivotArea>
    </format>
    <format dxfId="370">
      <pivotArea dataOnly="0" labelOnly="1" outline="0" fieldPosition="0">
        <references count="4">
          <reference field="0" count="1" selected="0">
            <x v="0"/>
          </reference>
          <reference field="5" count="1" selected="0">
            <x v="1"/>
          </reference>
          <reference field="6" count="0"/>
          <reference field="7" count="1" selected="0">
            <x v="13"/>
          </reference>
        </references>
      </pivotArea>
    </format>
    <format dxfId="369">
      <pivotArea dataOnly="0" labelOnly="1" outline="0" fieldPosition="0">
        <references count="4">
          <reference field="0" count="1" selected="0">
            <x v="0"/>
          </reference>
          <reference field="5" count="1" selected="0">
            <x v="2"/>
          </reference>
          <reference field="6" count="0"/>
          <reference field="7" count="1" selected="0">
            <x v="13"/>
          </reference>
        </references>
      </pivotArea>
    </format>
    <format dxfId="368">
      <pivotArea dataOnly="0" labelOnly="1" outline="0" fieldPosition="0">
        <references count="4">
          <reference field="0" count="1" selected="0">
            <x v="0"/>
          </reference>
          <reference field="5" count="1" selected="0">
            <x v="3"/>
          </reference>
          <reference field="6" count="0"/>
          <reference field="7" count="1" selected="0">
            <x v="13"/>
          </reference>
        </references>
      </pivotArea>
    </format>
    <format dxfId="367">
      <pivotArea dataOnly="0" labelOnly="1" outline="0" fieldPosition="0">
        <references count="4">
          <reference field="0" count="1" selected="0">
            <x v="0"/>
          </reference>
          <reference field="5" count="1" selected="0">
            <x v="0"/>
          </reference>
          <reference field="6" count="0"/>
          <reference field="7" count="1" selected="0">
            <x v="14"/>
          </reference>
        </references>
      </pivotArea>
    </format>
    <format dxfId="366">
      <pivotArea dataOnly="0" labelOnly="1" outline="0" fieldPosition="0">
        <references count="4">
          <reference field="0" count="1" selected="0">
            <x v="0"/>
          </reference>
          <reference field="5" count="1" selected="0">
            <x v="1"/>
          </reference>
          <reference field="6" count="0"/>
          <reference field="7" count="1" selected="0">
            <x v="14"/>
          </reference>
        </references>
      </pivotArea>
    </format>
    <format dxfId="365">
      <pivotArea dataOnly="0" labelOnly="1" outline="0" fieldPosition="0">
        <references count="4">
          <reference field="0" count="1" selected="0">
            <x v="0"/>
          </reference>
          <reference field="5" count="1" selected="0">
            <x v="2"/>
          </reference>
          <reference field="6" count="0"/>
          <reference field="7" count="1" selected="0">
            <x v="14"/>
          </reference>
        </references>
      </pivotArea>
    </format>
    <format dxfId="364">
      <pivotArea dataOnly="0" labelOnly="1" outline="0" fieldPosition="0">
        <references count="4">
          <reference field="0" count="1" selected="0">
            <x v="0"/>
          </reference>
          <reference field="5" count="1" selected="0">
            <x v="3"/>
          </reference>
          <reference field="6" count="0"/>
          <reference field="7" count="1" selected="0">
            <x v="14"/>
          </reference>
        </references>
      </pivotArea>
    </format>
    <format dxfId="363">
      <pivotArea dataOnly="0" labelOnly="1" outline="0" fieldPosition="0">
        <references count="4">
          <reference field="0" count="1" selected="0">
            <x v="0"/>
          </reference>
          <reference field="5" count="1" selected="0">
            <x v="0"/>
          </reference>
          <reference field="6" count="0"/>
          <reference field="7" count="1" selected="0">
            <x v="15"/>
          </reference>
        </references>
      </pivotArea>
    </format>
    <format dxfId="362">
      <pivotArea dataOnly="0" labelOnly="1" outline="0" fieldPosition="0">
        <references count="4">
          <reference field="0" count="1" selected="0">
            <x v="0"/>
          </reference>
          <reference field="5" count="1" selected="0">
            <x v="1"/>
          </reference>
          <reference field="6" count="0"/>
          <reference field="7" count="1" selected="0">
            <x v="15"/>
          </reference>
        </references>
      </pivotArea>
    </format>
    <format dxfId="361">
      <pivotArea dataOnly="0" labelOnly="1" outline="0" fieldPosition="0">
        <references count="4">
          <reference field="0" count="1" selected="0">
            <x v="0"/>
          </reference>
          <reference field="5" count="1" selected="0">
            <x v="2"/>
          </reference>
          <reference field="6" count="0"/>
          <reference field="7" count="1" selected="0">
            <x v="15"/>
          </reference>
        </references>
      </pivotArea>
    </format>
    <format dxfId="360">
      <pivotArea dataOnly="0" labelOnly="1" outline="0" fieldPosition="0">
        <references count="4">
          <reference field="0" count="1" selected="0">
            <x v="0"/>
          </reference>
          <reference field="5" count="1" selected="0">
            <x v="3"/>
          </reference>
          <reference field="6" count="0"/>
          <reference field="7" count="1" selected="0">
            <x v="15"/>
          </reference>
        </references>
      </pivotArea>
    </format>
    <format dxfId="359">
      <pivotArea dataOnly="0" labelOnly="1" outline="0" fieldPosition="0">
        <references count="4">
          <reference field="0" count="1" selected="0">
            <x v="0"/>
          </reference>
          <reference field="5" count="1" selected="0">
            <x v="0"/>
          </reference>
          <reference field="6" count="0"/>
          <reference field="7" count="1" selected="0">
            <x v="16"/>
          </reference>
        </references>
      </pivotArea>
    </format>
    <format dxfId="358">
      <pivotArea dataOnly="0" labelOnly="1" outline="0" fieldPosition="0">
        <references count="4">
          <reference field="0" count="1" selected="0">
            <x v="0"/>
          </reference>
          <reference field="5" count="1" selected="0">
            <x v="1"/>
          </reference>
          <reference field="6" count="0"/>
          <reference field="7" count="1" selected="0">
            <x v="16"/>
          </reference>
        </references>
      </pivotArea>
    </format>
    <format dxfId="357">
      <pivotArea dataOnly="0" labelOnly="1" outline="0" fieldPosition="0">
        <references count="4">
          <reference field="0" count="1" selected="0">
            <x v="0"/>
          </reference>
          <reference field="5" count="1" selected="0">
            <x v="2"/>
          </reference>
          <reference field="6" count="0"/>
          <reference field="7" count="1" selected="0">
            <x v="16"/>
          </reference>
        </references>
      </pivotArea>
    </format>
    <format dxfId="356">
      <pivotArea dataOnly="0" labelOnly="1" outline="0" fieldPosition="0">
        <references count="4">
          <reference field="0" count="1" selected="0">
            <x v="0"/>
          </reference>
          <reference field="5" count="1" selected="0">
            <x v="3"/>
          </reference>
          <reference field="6" count="0"/>
          <reference field="7" count="1" selected="0">
            <x v="16"/>
          </reference>
        </references>
      </pivotArea>
    </format>
    <format dxfId="355">
      <pivotArea dataOnly="0" labelOnly="1" outline="0" fieldPosition="0">
        <references count="4">
          <reference field="0" count="1" selected="0">
            <x v="1"/>
          </reference>
          <reference field="5" count="1" selected="0">
            <x v="0"/>
          </reference>
          <reference field="6" count="0"/>
          <reference field="7" count="1" selected="0">
            <x v="0"/>
          </reference>
        </references>
      </pivotArea>
    </format>
    <format dxfId="354">
      <pivotArea dataOnly="0" labelOnly="1" outline="0" fieldPosition="0">
        <references count="4">
          <reference field="0" count="1" selected="0">
            <x v="1"/>
          </reference>
          <reference field="5" count="1" selected="0">
            <x v="1"/>
          </reference>
          <reference field="6" count="0"/>
          <reference field="7" count="1" selected="0">
            <x v="0"/>
          </reference>
        </references>
      </pivotArea>
    </format>
    <format dxfId="353">
      <pivotArea dataOnly="0" labelOnly="1" outline="0" fieldPosition="0">
        <references count="4">
          <reference field="0" count="1" selected="0">
            <x v="1"/>
          </reference>
          <reference field="5" count="1" selected="0">
            <x v="2"/>
          </reference>
          <reference field="6" count="0"/>
          <reference field="7" count="1" selected="0">
            <x v="0"/>
          </reference>
        </references>
      </pivotArea>
    </format>
    <format dxfId="352">
      <pivotArea dataOnly="0" labelOnly="1" outline="0" fieldPosition="0">
        <references count="4">
          <reference field="0" count="1" selected="0">
            <x v="1"/>
          </reference>
          <reference field="5" count="1" selected="0">
            <x v="3"/>
          </reference>
          <reference field="6" count="0"/>
          <reference field="7" count="1" selected="0">
            <x v="0"/>
          </reference>
        </references>
      </pivotArea>
    </format>
    <format dxfId="351">
      <pivotArea dataOnly="0" labelOnly="1" outline="0" fieldPosition="0">
        <references count="4">
          <reference field="0" count="1" selected="0">
            <x v="1"/>
          </reference>
          <reference field="5" count="1" selected="0">
            <x v="0"/>
          </reference>
          <reference field="6" count="0"/>
          <reference field="7" count="1" selected="0">
            <x v="1"/>
          </reference>
        </references>
      </pivotArea>
    </format>
    <format dxfId="350">
      <pivotArea dataOnly="0" labelOnly="1" outline="0" fieldPosition="0">
        <references count="4">
          <reference field="0" count="1" selected="0">
            <x v="1"/>
          </reference>
          <reference field="5" count="1" selected="0">
            <x v="1"/>
          </reference>
          <reference field="6" count="0"/>
          <reference field="7" count="1" selected="0">
            <x v="1"/>
          </reference>
        </references>
      </pivotArea>
    </format>
    <format dxfId="349">
      <pivotArea dataOnly="0" labelOnly="1" outline="0" fieldPosition="0">
        <references count="4">
          <reference field="0" count="1" selected="0">
            <x v="1"/>
          </reference>
          <reference field="5" count="1" selected="0">
            <x v="2"/>
          </reference>
          <reference field="6" count="0"/>
          <reference field="7" count="1" selected="0">
            <x v="1"/>
          </reference>
        </references>
      </pivotArea>
    </format>
    <format dxfId="348">
      <pivotArea dataOnly="0" labelOnly="1" outline="0" fieldPosition="0">
        <references count="4">
          <reference field="0" count="1" selected="0">
            <x v="1"/>
          </reference>
          <reference field="5" count="1" selected="0">
            <x v="3"/>
          </reference>
          <reference field="6" count="0"/>
          <reference field="7" count="1" selected="0">
            <x v="1"/>
          </reference>
        </references>
      </pivotArea>
    </format>
    <format dxfId="347">
      <pivotArea dataOnly="0" labelOnly="1" outline="0" fieldPosition="0">
        <references count="4">
          <reference field="0" count="1" selected="0">
            <x v="1"/>
          </reference>
          <reference field="5" count="1" selected="0">
            <x v="0"/>
          </reference>
          <reference field="6" count="0"/>
          <reference field="7" count="1" selected="0">
            <x v="2"/>
          </reference>
        </references>
      </pivotArea>
    </format>
    <format dxfId="346">
      <pivotArea dataOnly="0" labelOnly="1" outline="0" fieldPosition="0">
        <references count="4">
          <reference field="0" count="1" selected="0">
            <x v="1"/>
          </reference>
          <reference field="5" count="1" selected="0">
            <x v="1"/>
          </reference>
          <reference field="6" count="0"/>
          <reference field="7" count="1" selected="0">
            <x v="2"/>
          </reference>
        </references>
      </pivotArea>
    </format>
    <format dxfId="345">
      <pivotArea dataOnly="0" labelOnly="1" outline="0" fieldPosition="0">
        <references count="4">
          <reference field="0" count="1" selected="0">
            <x v="1"/>
          </reference>
          <reference field="5" count="1" selected="0">
            <x v="2"/>
          </reference>
          <reference field="6" count="0"/>
          <reference field="7" count="1" selected="0">
            <x v="2"/>
          </reference>
        </references>
      </pivotArea>
    </format>
    <format dxfId="344">
      <pivotArea dataOnly="0" labelOnly="1" outline="0" fieldPosition="0">
        <references count="4">
          <reference field="0" count="1" selected="0">
            <x v="1"/>
          </reference>
          <reference field="5" count="1" selected="0">
            <x v="3"/>
          </reference>
          <reference field="6" count="0"/>
          <reference field="7" count="1" selected="0">
            <x v="2"/>
          </reference>
        </references>
      </pivotArea>
    </format>
    <format dxfId="343">
      <pivotArea dataOnly="0" labelOnly="1" outline="0" fieldPosition="0">
        <references count="4">
          <reference field="0" count="1" selected="0">
            <x v="1"/>
          </reference>
          <reference field="5" count="1" selected="0">
            <x v="0"/>
          </reference>
          <reference field="6" count="0"/>
          <reference field="7" count="1" selected="0">
            <x v="3"/>
          </reference>
        </references>
      </pivotArea>
    </format>
    <format dxfId="342">
      <pivotArea dataOnly="0" labelOnly="1" outline="0" fieldPosition="0">
        <references count="4">
          <reference field="0" count="1" selected="0">
            <x v="1"/>
          </reference>
          <reference field="5" count="1" selected="0">
            <x v="1"/>
          </reference>
          <reference field="6" count="0"/>
          <reference field="7" count="1" selected="0">
            <x v="3"/>
          </reference>
        </references>
      </pivotArea>
    </format>
    <format dxfId="341">
      <pivotArea dataOnly="0" labelOnly="1" outline="0" fieldPosition="0">
        <references count="4">
          <reference field="0" count="1" selected="0">
            <x v="1"/>
          </reference>
          <reference field="5" count="1" selected="0">
            <x v="2"/>
          </reference>
          <reference field="6" count="0"/>
          <reference field="7" count="1" selected="0">
            <x v="3"/>
          </reference>
        </references>
      </pivotArea>
    </format>
    <format dxfId="340">
      <pivotArea dataOnly="0" labelOnly="1" outline="0" fieldPosition="0">
        <references count="4">
          <reference field="0" count="1" selected="0">
            <x v="1"/>
          </reference>
          <reference field="5" count="1" selected="0">
            <x v="3"/>
          </reference>
          <reference field="6" count="0"/>
          <reference field="7" count="1" selected="0">
            <x v="3"/>
          </reference>
        </references>
      </pivotArea>
    </format>
    <format dxfId="339">
      <pivotArea dataOnly="0" labelOnly="1" outline="0" fieldPosition="0">
        <references count="4">
          <reference field="0" count="1" selected="0">
            <x v="1"/>
          </reference>
          <reference field="5" count="1" selected="0">
            <x v="0"/>
          </reference>
          <reference field="6" count="0"/>
          <reference field="7" count="1" selected="0">
            <x v="4"/>
          </reference>
        </references>
      </pivotArea>
    </format>
    <format dxfId="338">
      <pivotArea dataOnly="0" labelOnly="1" outline="0" fieldPosition="0">
        <references count="4">
          <reference field="0" count="1" selected="0">
            <x v="1"/>
          </reference>
          <reference field="5" count="1" selected="0">
            <x v="1"/>
          </reference>
          <reference field="6" count="0"/>
          <reference field="7" count="1" selected="0">
            <x v="4"/>
          </reference>
        </references>
      </pivotArea>
    </format>
    <format dxfId="337">
      <pivotArea dataOnly="0" labelOnly="1" outline="0" fieldPosition="0">
        <references count="4">
          <reference field="0" count="1" selected="0">
            <x v="1"/>
          </reference>
          <reference field="5" count="1" selected="0">
            <x v="2"/>
          </reference>
          <reference field="6" count="0"/>
          <reference field="7" count="1" selected="0">
            <x v="4"/>
          </reference>
        </references>
      </pivotArea>
    </format>
    <format dxfId="336">
      <pivotArea dataOnly="0" labelOnly="1" outline="0" fieldPosition="0">
        <references count="4">
          <reference field="0" count="1" selected="0">
            <x v="1"/>
          </reference>
          <reference field="5" count="1" selected="0">
            <x v="3"/>
          </reference>
          <reference field="6" count="0"/>
          <reference field="7" count="1" selected="0">
            <x v="4"/>
          </reference>
        </references>
      </pivotArea>
    </format>
    <format dxfId="335">
      <pivotArea dataOnly="0" labelOnly="1" outline="0" fieldPosition="0">
        <references count="4">
          <reference field="0" count="1" selected="0">
            <x v="1"/>
          </reference>
          <reference field="5" count="1" selected="0">
            <x v="0"/>
          </reference>
          <reference field="6" count="0"/>
          <reference field="7" count="1" selected="0">
            <x v="5"/>
          </reference>
        </references>
      </pivotArea>
    </format>
    <format dxfId="334">
      <pivotArea dataOnly="0" labelOnly="1" outline="0" fieldPosition="0">
        <references count="4">
          <reference field="0" count="1" selected="0">
            <x v="1"/>
          </reference>
          <reference field="5" count="1" selected="0">
            <x v="1"/>
          </reference>
          <reference field="6" count="0"/>
          <reference field="7" count="1" selected="0">
            <x v="5"/>
          </reference>
        </references>
      </pivotArea>
    </format>
    <format dxfId="333">
      <pivotArea dataOnly="0" labelOnly="1" outline="0" fieldPosition="0">
        <references count="4">
          <reference field="0" count="1" selected="0">
            <x v="1"/>
          </reference>
          <reference field="5" count="1" selected="0">
            <x v="2"/>
          </reference>
          <reference field="6" count="0"/>
          <reference field="7" count="1" selected="0">
            <x v="5"/>
          </reference>
        </references>
      </pivotArea>
    </format>
    <format dxfId="332">
      <pivotArea dataOnly="0" labelOnly="1" outline="0" fieldPosition="0">
        <references count="4">
          <reference field="0" count="1" selected="0">
            <x v="1"/>
          </reference>
          <reference field="5" count="1" selected="0">
            <x v="3"/>
          </reference>
          <reference field="6" count="0"/>
          <reference field="7" count="1" selected="0">
            <x v="5"/>
          </reference>
        </references>
      </pivotArea>
    </format>
    <format dxfId="331">
      <pivotArea dataOnly="0" labelOnly="1" outline="0" fieldPosition="0">
        <references count="4">
          <reference field="0" count="1" selected="0">
            <x v="1"/>
          </reference>
          <reference field="5" count="1" selected="0">
            <x v="0"/>
          </reference>
          <reference field="6" count="0"/>
          <reference field="7" count="1" selected="0">
            <x v="6"/>
          </reference>
        </references>
      </pivotArea>
    </format>
    <format dxfId="330">
      <pivotArea dataOnly="0" labelOnly="1" outline="0" fieldPosition="0">
        <references count="4">
          <reference field="0" count="1" selected="0">
            <x v="1"/>
          </reference>
          <reference field="5" count="1" selected="0">
            <x v="1"/>
          </reference>
          <reference field="6" count="0"/>
          <reference field="7" count="1" selected="0">
            <x v="6"/>
          </reference>
        </references>
      </pivotArea>
    </format>
    <format dxfId="329">
      <pivotArea dataOnly="0" labelOnly="1" outline="0" fieldPosition="0">
        <references count="4">
          <reference field="0" count="1" selected="0">
            <x v="1"/>
          </reference>
          <reference field="5" count="1" selected="0">
            <x v="2"/>
          </reference>
          <reference field="6" count="0"/>
          <reference field="7" count="1" selected="0">
            <x v="6"/>
          </reference>
        </references>
      </pivotArea>
    </format>
    <format dxfId="328">
      <pivotArea dataOnly="0" labelOnly="1" outline="0" fieldPosition="0">
        <references count="4">
          <reference field="0" count="1" selected="0">
            <x v="1"/>
          </reference>
          <reference field="5" count="1" selected="0">
            <x v="3"/>
          </reference>
          <reference field="6" count="0"/>
          <reference field="7" count="1" selected="0">
            <x v="6"/>
          </reference>
        </references>
      </pivotArea>
    </format>
    <format dxfId="327">
      <pivotArea dataOnly="0" labelOnly="1" outline="0" fieldPosition="0">
        <references count="4">
          <reference field="0" count="1" selected="0">
            <x v="1"/>
          </reference>
          <reference field="5" count="1" selected="0">
            <x v="0"/>
          </reference>
          <reference field="6" count="0"/>
          <reference field="7" count="1" selected="0">
            <x v="7"/>
          </reference>
        </references>
      </pivotArea>
    </format>
    <format dxfId="326">
      <pivotArea dataOnly="0" labelOnly="1" outline="0" fieldPosition="0">
        <references count="4">
          <reference field="0" count="1" selected="0">
            <x v="1"/>
          </reference>
          <reference field="5" count="1" selected="0">
            <x v="1"/>
          </reference>
          <reference field="6" count="0"/>
          <reference field="7" count="1" selected="0">
            <x v="7"/>
          </reference>
        </references>
      </pivotArea>
    </format>
    <format dxfId="325">
      <pivotArea dataOnly="0" labelOnly="1" outline="0" fieldPosition="0">
        <references count="4">
          <reference field="0" count="1" selected="0">
            <x v="1"/>
          </reference>
          <reference field="5" count="1" selected="0">
            <x v="2"/>
          </reference>
          <reference field="6" count="0"/>
          <reference field="7" count="1" selected="0">
            <x v="7"/>
          </reference>
        </references>
      </pivotArea>
    </format>
    <format dxfId="324">
      <pivotArea dataOnly="0" labelOnly="1" outline="0" fieldPosition="0">
        <references count="4">
          <reference field="0" count="1" selected="0">
            <x v="1"/>
          </reference>
          <reference field="5" count="1" selected="0">
            <x v="3"/>
          </reference>
          <reference field="6" count="0"/>
          <reference field="7" count="1" selected="0">
            <x v="7"/>
          </reference>
        </references>
      </pivotArea>
    </format>
    <format dxfId="323">
      <pivotArea dataOnly="0" labelOnly="1" outline="0" fieldPosition="0">
        <references count="4">
          <reference field="0" count="1" selected="0">
            <x v="1"/>
          </reference>
          <reference field="5" count="1" selected="0">
            <x v="0"/>
          </reference>
          <reference field="6" count="0"/>
          <reference field="7" count="1" selected="0">
            <x v="8"/>
          </reference>
        </references>
      </pivotArea>
    </format>
    <format dxfId="322">
      <pivotArea dataOnly="0" labelOnly="1" outline="0" fieldPosition="0">
        <references count="4">
          <reference field="0" count="1" selected="0">
            <x v="1"/>
          </reference>
          <reference field="5" count="1" selected="0">
            <x v="1"/>
          </reference>
          <reference field="6" count="0"/>
          <reference field="7" count="1" selected="0">
            <x v="8"/>
          </reference>
        </references>
      </pivotArea>
    </format>
    <format dxfId="321">
      <pivotArea dataOnly="0" labelOnly="1" outline="0" fieldPosition="0">
        <references count="4">
          <reference field="0" count="1" selected="0">
            <x v="1"/>
          </reference>
          <reference field="5" count="1" selected="0">
            <x v="2"/>
          </reference>
          <reference field="6" count="0"/>
          <reference field="7" count="1" selected="0">
            <x v="8"/>
          </reference>
        </references>
      </pivotArea>
    </format>
    <format dxfId="320">
      <pivotArea dataOnly="0" labelOnly="1" outline="0" fieldPosition="0">
        <references count="4">
          <reference field="0" count="1" selected="0">
            <x v="1"/>
          </reference>
          <reference field="5" count="1" selected="0">
            <x v="3"/>
          </reference>
          <reference field="6" count="0"/>
          <reference field="7" count="1" selected="0">
            <x v="8"/>
          </reference>
        </references>
      </pivotArea>
    </format>
    <format dxfId="319">
      <pivotArea dataOnly="0" labelOnly="1" outline="0" fieldPosition="0">
        <references count="4">
          <reference field="0" count="1" selected="0">
            <x v="1"/>
          </reference>
          <reference field="5" count="1" selected="0">
            <x v="0"/>
          </reference>
          <reference field="6" count="0"/>
          <reference field="7" count="1" selected="0">
            <x v="9"/>
          </reference>
        </references>
      </pivotArea>
    </format>
    <format dxfId="318">
      <pivotArea dataOnly="0" labelOnly="1" outline="0" fieldPosition="0">
        <references count="4">
          <reference field="0" count="1" selected="0">
            <x v="1"/>
          </reference>
          <reference field="5" count="1" selected="0">
            <x v="1"/>
          </reference>
          <reference field="6" count="0"/>
          <reference field="7" count="1" selected="0">
            <x v="9"/>
          </reference>
        </references>
      </pivotArea>
    </format>
    <format dxfId="317">
      <pivotArea dataOnly="0" labelOnly="1" outline="0" fieldPosition="0">
        <references count="4">
          <reference field="0" count="1" selected="0">
            <x v="1"/>
          </reference>
          <reference field="5" count="1" selected="0">
            <x v="2"/>
          </reference>
          <reference field="6" count="0"/>
          <reference field="7" count="1" selected="0">
            <x v="9"/>
          </reference>
        </references>
      </pivotArea>
    </format>
    <format dxfId="316">
      <pivotArea dataOnly="0" labelOnly="1" outline="0" fieldPosition="0">
        <references count="4">
          <reference field="0" count="1" selected="0">
            <x v="1"/>
          </reference>
          <reference field="5" count="1" selected="0">
            <x v="3"/>
          </reference>
          <reference field="6" count="0"/>
          <reference field="7" count="1" selected="0">
            <x v="9"/>
          </reference>
        </references>
      </pivotArea>
    </format>
    <format dxfId="315">
      <pivotArea dataOnly="0" labelOnly="1" outline="0" fieldPosition="0">
        <references count="4">
          <reference field="0" count="1" selected="0">
            <x v="1"/>
          </reference>
          <reference field="5" count="1" selected="0">
            <x v="0"/>
          </reference>
          <reference field="6" count="0"/>
          <reference field="7" count="1" selected="0">
            <x v="10"/>
          </reference>
        </references>
      </pivotArea>
    </format>
    <format dxfId="314">
      <pivotArea dataOnly="0" labelOnly="1" outline="0" fieldPosition="0">
        <references count="4">
          <reference field="0" count="1" selected="0">
            <x v="1"/>
          </reference>
          <reference field="5" count="1" selected="0">
            <x v="1"/>
          </reference>
          <reference field="6" count="0"/>
          <reference field="7" count="1" selected="0">
            <x v="10"/>
          </reference>
        </references>
      </pivotArea>
    </format>
    <format dxfId="313">
      <pivotArea dataOnly="0" labelOnly="1" outline="0" fieldPosition="0">
        <references count="4">
          <reference field="0" count="1" selected="0">
            <x v="1"/>
          </reference>
          <reference field="5" count="1" selected="0">
            <x v="2"/>
          </reference>
          <reference field="6" count="0"/>
          <reference field="7" count="1" selected="0">
            <x v="10"/>
          </reference>
        </references>
      </pivotArea>
    </format>
    <format dxfId="312">
      <pivotArea dataOnly="0" labelOnly="1" outline="0" fieldPosition="0">
        <references count="4">
          <reference field="0" count="1" selected="0">
            <x v="1"/>
          </reference>
          <reference field="5" count="1" selected="0">
            <x v="3"/>
          </reference>
          <reference field="6" count="0"/>
          <reference field="7" count="1" selected="0">
            <x v="10"/>
          </reference>
        </references>
      </pivotArea>
    </format>
    <format dxfId="311">
      <pivotArea dataOnly="0" labelOnly="1" outline="0" fieldPosition="0">
        <references count="4">
          <reference field="0" count="1" selected="0">
            <x v="1"/>
          </reference>
          <reference field="5" count="1" selected="0">
            <x v="0"/>
          </reference>
          <reference field="6" count="0"/>
          <reference field="7" count="1" selected="0">
            <x v="11"/>
          </reference>
        </references>
      </pivotArea>
    </format>
    <format dxfId="310">
      <pivotArea dataOnly="0" labelOnly="1" outline="0" fieldPosition="0">
        <references count="4">
          <reference field="0" count="1" selected="0">
            <x v="1"/>
          </reference>
          <reference field="5" count="1" selected="0">
            <x v="1"/>
          </reference>
          <reference field="6" count="0"/>
          <reference field="7" count="1" selected="0">
            <x v="11"/>
          </reference>
        </references>
      </pivotArea>
    </format>
    <format dxfId="309">
      <pivotArea dataOnly="0" labelOnly="1" outline="0" fieldPosition="0">
        <references count="4">
          <reference field="0" count="1" selected="0">
            <x v="1"/>
          </reference>
          <reference field="5" count="1" selected="0">
            <x v="2"/>
          </reference>
          <reference field="6" count="0"/>
          <reference field="7" count="1" selected="0">
            <x v="11"/>
          </reference>
        </references>
      </pivotArea>
    </format>
    <format dxfId="308">
      <pivotArea dataOnly="0" labelOnly="1" outline="0" fieldPosition="0">
        <references count="4">
          <reference field="0" count="1" selected="0">
            <x v="1"/>
          </reference>
          <reference field="5" count="1" selected="0">
            <x v="3"/>
          </reference>
          <reference field="6" count="0"/>
          <reference field="7" count="1" selected="0">
            <x v="11"/>
          </reference>
        </references>
      </pivotArea>
    </format>
    <format dxfId="307">
      <pivotArea dataOnly="0" labelOnly="1" outline="0" fieldPosition="0">
        <references count="4">
          <reference field="0" count="1" selected="0">
            <x v="1"/>
          </reference>
          <reference field="5" count="1" selected="0">
            <x v="0"/>
          </reference>
          <reference field="6" count="0"/>
          <reference field="7" count="1" selected="0">
            <x v="12"/>
          </reference>
        </references>
      </pivotArea>
    </format>
    <format dxfId="306">
      <pivotArea dataOnly="0" labelOnly="1" outline="0" fieldPosition="0">
        <references count="4">
          <reference field="0" count="1" selected="0">
            <x v="1"/>
          </reference>
          <reference field="5" count="1" selected="0">
            <x v="1"/>
          </reference>
          <reference field="6" count="0"/>
          <reference field="7" count="1" selected="0">
            <x v="12"/>
          </reference>
        </references>
      </pivotArea>
    </format>
    <format dxfId="305">
      <pivotArea dataOnly="0" labelOnly="1" outline="0" fieldPosition="0">
        <references count="4">
          <reference field="0" count="1" selected="0">
            <x v="1"/>
          </reference>
          <reference field="5" count="1" selected="0">
            <x v="2"/>
          </reference>
          <reference field="6" count="0"/>
          <reference field="7" count="1" selected="0">
            <x v="12"/>
          </reference>
        </references>
      </pivotArea>
    </format>
    <format dxfId="304">
      <pivotArea dataOnly="0" labelOnly="1" outline="0" fieldPosition="0">
        <references count="4">
          <reference field="0" count="1" selected="0">
            <x v="1"/>
          </reference>
          <reference field="5" count="1" selected="0">
            <x v="3"/>
          </reference>
          <reference field="6" count="0"/>
          <reference field="7" count="1" selected="0">
            <x v="12"/>
          </reference>
        </references>
      </pivotArea>
    </format>
    <format dxfId="303">
      <pivotArea dataOnly="0" labelOnly="1" outline="0" fieldPosition="0">
        <references count="4">
          <reference field="0" count="1" selected="0">
            <x v="1"/>
          </reference>
          <reference field="5" count="1" selected="0">
            <x v="0"/>
          </reference>
          <reference field="6" count="0"/>
          <reference field="7" count="1" selected="0">
            <x v="13"/>
          </reference>
        </references>
      </pivotArea>
    </format>
    <format dxfId="302">
      <pivotArea dataOnly="0" labelOnly="1" outline="0" fieldPosition="0">
        <references count="4">
          <reference field="0" count="1" selected="0">
            <x v="1"/>
          </reference>
          <reference field="5" count="1" selected="0">
            <x v="1"/>
          </reference>
          <reference field="6" count="0"/>
          <reference field="7" count="1" selected="0">
            <x v="13"/>
          </reference>
        </references>
      </pivotArea>
    </format>
    <format dxfId="301">
      <pivotArea dataOnly="0" labelOnly="1" outline="0" fieldPosition="0">
        <references count="4">
          <reference field="0" count="1" selected="0">
            <x v="1"/>
          </reference>
          <reference field="5" count="1" selected="0">
            <x v="2"/>
          </reference>
          <reference field="6" count="0"/>
          <reference field="7" count="1" selected="0">
            <x v="13"/>
          </reference>
        </references>
      </pivotArea>
    </format>
    <format dxfId="300">
      <pivotArea dataOnly="0" labelOnly="1" outline="0" fieldPosition="0">
        <references count="4">
          <reference field="0" count="1" selected="0">
            <x v="1"/>
          </reference>
          <reference field="5" count="1" selected="0">
            <x v="3"/>
          </reference>
          <reference field="6" count="0"/>
          <reference field="7" count="1" selected="0">
            <x v="13"/>
          </reference>
        </references>
      </pivotArea>
    </format>
    <format dxfId="299">
      <pivotArea dataOnly="0" labelOnly="1" outline="0" fieldPosition="0">
        <references count="4">
          <reference field="0" count="1" selected="0">
            <x v="1"/>
          </reference>
          <reference field="5" count="1" selected="0">
            <x v="0"/>
          </reference>
          <reference field="6" count="0"/>
          <reference field="7" count="1" selected="0">
            <x v="14"/>
          </reference>
        </references>
      </pivotArea>
    </format>
    <format dxfId="298">
      <pivotArea dataOnly="0" labelOnly="1" outline="0" fieldPosition="0">
        <references count="4">
          <reference field="0" count="1" selected="0">
            <x v="1"/>
          </reference>
          <reference field="5" count="1" selected="0">
            <x v="1"/>
          </reference>
          <reference field="6" count="0"/>
          <reference field="7" count="1" selected="0">
            <x v="14"/>
          </reference>
        </references>
      </pivotArea>
    </format>
    <format dxfId="297">
      <pivotArea dataOnly="0" labelOnly="1" outline="0" fieldPosition="0">
        <references count="4">
          <reference field="0" count="1" selected="0">
            <x v="1"/>
          </reference>
          <reference field="5" count="1" selected="0">
            <x v="2"/>
          </reference>
          <reference field="6" count="0"/>
          <reference field="7" count="1" selected="0">
            <x v="14"/>
          </reference>
        </references>
      </pivotArea>
    </format>
    <format dxfId="296">
      <pivotArea dataOnly="0" labelOnly="1" outline="0" fieldPosition="0">
        <references count="4">
          <reference field="0" count="1" selected="0">
            <x v="1"/>
          </reference>
          <reference field="5" count="1" selected="0">
            <x v="3"/>
          </reference>
          <reference field="6" count="0"/>
          <reference field="7" count="1" selected="0">
            <x v="14"/>
          </reference>
        </references>
      </pivotArea>
    </format>
    <format dxfId="295">
      <pivotArea dataOnly="0" labelOnly="1" outline="0" fieldPosition="0">
        <references count="4">
          <reference field="0" count="1" selected="0">
            <x v="1"/>
          </reference>
          <reference field="5" count="1" selected="0">
            <x v="0"/>
          </reference>
          <reference field="6" count="0"/>
          <reference field="7" count="1" selected="0">
            <x v="15"/>
          </reference>
        </references>
      </pivotArea>
    </format>
    <format dxfId="294">
      <pivotArea dataOnly="0" labelOnly="1" outline="0" fieldPosition="0">
        <references count="4">
          <reference field="0" count="1" selected="0">
            <x v="1"/>
          </reference>
          <reference field="5" count="1" selected="0">
            <x v="1"/>
          </reference>
          <reference field="6" count="0"/>
          <reference field="7" count="1" selected="0">
            <x v="15"/>
          </reference>
        </references>
      </pivotArea>
    </format>
    <format dxfId="293">
      <pivotArea dataOnly="0" labelOnly="1" outline="0" fieldPosition="0">
        <references count="4">
          <reference field="0" count="1" selected="0">
            <x v="1"/>
          </reference>
          <reference field="5" count="1" selected="0">
            <x v="2"/>
          </reference>
          <reference field="6" count="0"/>
          <reference field="7" count="1" selected="0">
            <x v="15"/>
          </reference>
        </references>
      </pivotArea>
    </format>
    <format dxfId="292">
      <pivotArea dataOnly="0" labelOnly="1" outline="0" fieldPosition="0">
        <references count="4">
          <reference field="0" count="1" selected="0">
            <x v="1"/>
          </reference>
          <reference field="5" count="1" selected="0">
            <x v="3"/>
          </reference>
          <reference field="6" count="0"/>
          <reference field="7" count="1" selected="0">
            <x v="15"/>
          </reference>
        </references>
      </pivotArea>
    </format>
    <format dxfId="291">
      <pivotArea dataOnly="0" labelOnly="1" outline="0" fieldPosition="0">
        <references count="4">
          <reference field="0" count="1" selected="0">
            <x v="1"/>
          </reference>
          <reference field="5" count="1" selected="0">
            <x v="0"/>
          </reference>
          <reference field="6" count="0"/>
          <reference field="7" count="1" selected="0">
            <x v="16"/>
          </reference>
        </references>
      </pivotArea>
    </format>
    <format dxfId="290">
      <pivotArea dataOnly="0" labelOnly="1" outline="0" fieldPosition="0">
        <references count="4">
          <reference field="0" count="1" selected="0">
            <x v="1"/>
          </reference>
          <reference field="5" count="1" selected="0">
            <x v="1"/>
          </reference>
          <reference field="6" count="0"/>
          <reference field="7" count="1" selected="0">
            <x v="16"/>
          </reference>
        </references>
      </pivotArea>
    </format>
    <format dxfId="289">
      <pivotArea dataOnly="0" labelOnly="1" outline="0" fieldPosition="0">
        <references count="4">
          <reference field="0" count="1" selected="0">
            <x v="1"/>
          </reference>
          <reference field="5" count="1" selected="0">
            <x v="2"/>
          </reference>
          <reference field="6" count="0"/>
          <reference field="7" count="1" selected="0">
            <x v="16"/>
          </reference>
        </references>
      </pivotArea>
    </format>
    <format dxfId="288">
      <pivotArea dataOnly="0" labelOnly="1" outline="0" fieldPosition="0">
        <references count="4">
          <reference field="0" count="1" selected="0">
            <x v="1"/>
          </reference>
          <reference field="5" count="1" selected="0">
            <x v="3"/>
          </reference>
          <reference field="6" count="0"/>
          <reference field="7" count="1" selected="0">
            <x v="16"/>
          </reference>
        </references>
      </pivotArea>
    </format>
    <format dxfId="287">
      <pivotArea dataOnly="0" labelOnly="1" outline="0" fieldPosition="0">
        <references count="5">
          <reference field="0" count="1" selected="0">
            <x v="0"/>
          </reference>
          <reference field="5" count="1" selected="0">
            <x v="0"/>
          </reference>
          <reference field="6" count="1" selected="0">
            <x v="0"/>
          </reference>
          <reference field="7" count="1" selected="0">
            <x v="0"/>
          </reference>
          <reference field="8" count="0"/>
        </references>
      </pivotArea>
    </format>
    <format dxfId="286">
      <pivotArea dataOnly="0" labelOnly="1" outline="0" fieldPosition="0">
        <references count="5">
          <reference field="0" count="1" selected="0">
            <x v="0"/>
          </reference>
          <reference field="5" count="1" selected="0">
            <x v="0"/>
          </reference>
          <reference field="6" count="1" selected="0">
            <x v="1"/>
          </reference>
          <reference field="7" count="1" selected="0">
            <x v="0"/>
          </reference>
          <reference field="8" count="0"/>
        </references>
      </pivotArea>
    </format>
    <format dxfId="285">
      <pivotArea dataOnly="0" labelOnly="1" outline="0" fieldPosition="0">
        <references count="5">
          <reference field="0" count="1" selected="0">
            <x v="0"/>
          </reference>
          <reference field="5" count="1" selected="0">
            <x v="1"/>
          </reference>
          <reference field="6" count="1" selected="0">
            <x v="0"/>
          </reference>
          <reference field="7" count="1" selected="0">
            <x v="0"/>
          </reference>
          <reference field="8" count="0"/>
        </references>
      </pivotArea>
    </format>
    <format dxfId="284">
      <pivotArea dataOnly="0" labelOnly="1" outline="0" fieldPosition="0">
        <references count="5">
          <reference field="0" count="1" selected="0">
            <x v="0"/>
          </reference>
          <reference field="5" count="1" selected="0">
            <x v="1"/>
          </reference>
          <reference field="6" count="1" selected="0">
            <x v="1"/>
          </reference>
          <reference field="7" count="1" selected="0">
            <x v="0"/>
          </reference>
          <reference field="8" count="0"/>
        </references>
      </pivotArea>
    </format>
    <format dxfId="283">
      <pivotArea dataOnly="0" labelOnly="1" outline="0" fieldPosition="0">
        <references count="5">
          <reference field="0" count="1" selected="0">
            <x v="0"/>
          </reference>
          <reference field="5" count="1" selected="0">
            <x v="2"/>
          </reference>
          <reference field="6" count="1" selected="0">
            <x v="0"/>
          </reference>
          <reference field="7" count="1" selected="0">
            <x v="0"/>
          </reference>
          <reference field="8" count="0"/>
        </references>
      </pivotArea>
    </format>
    <format dxfId="282">
      <pivotArea dataOnly="0" labelOnly="1" outline="0" fieldPosition="0">
        <references count="5">
          <reference field="0" count="1" selected="0">
            <x v="0"/>
          </reference>
          <reference field="5" count="1" selected="0">
            <x v="2"/>
          </reference>
          <reference field="6" count="1" selected="0">
            <x v="1"/>
          </reference>
          <reference field="7" count="1" selected="0">
            <x v="0"/>
          </reference>
          <reference field="8" count="0"/>
        </references>
      </pivotArea>
    </format>
    <format dxfId="281">
      <pivotArea dataOnly="0" labelOnly="1" outline="0" fieldPosition="0">
        <references count="5">
          <reference field="0" count="1" selected="0">
            <x v="0"/>
          </reference>
          <reference field="5" count="1" selected="0">
            <x v="3"/>
          </reference>
          <reference field="6" count="1" selected="0">
            <x v="0"/>
          </reference>
          <reference field="7" count="1" selected="0">
            <x v="0"/>
          </reference>
          <reference field="8" count="0"/>
        </references>
      </pivotArea>
    </format>
    <format dxfId="280">
      <pivotArea dataOnly="0" labelOnly="1" outline="0" fieldPosition="0">
        <references count="5">
          <reference field="0" count="1" selected="0">
            <x v="0"/>
          </reference>
          <reference field="5" count="1" selected="0">
            <x v="3"/>
          </reference>
          <reference field="6" count="1" selected="0">
            <x v="1"/>
          </reference>
          <reference field="7" count="1" selected="0">
            <x v="0"/>
          </reference>
          <reference field="8" count="0"/>
        </references>
      </pivotArea>
    </format>
    <format dxfId="279">
      <pivotArea dataOnly="0" labelOnly="1" outline="0" fieldPosition="0">
        <references count="5">
          <reference field="0" count="1" selected="0">
            <x v="0"/>
          </reference>
          <reference field="5" count="1" selected="0">
            <x v="0"/>
          </reference>
          <reference field="6" count="1" selected="0">
            <x v="0"/>
          </reference>
          <reference field="7" count="1" selected="0">
            <x v="1"/>
          </reference>
          <reference field="8" count="0"/>
        </references>
      </pivotArea>
    </format>
    <format dxfId="278">
      <pivotArea dataOnly="0" labelOnly="1" outline="0" fieldPosition="0">
        <references count="5">
          <reference field="0" count="1" selected="0">
            <x v="0"/>
          </reference>
          <reference field="5" count="1" selected="0">
            <x v="0"/>
          </reference>
          <reference field="6" count="1" selected="0">
            <x v="1"/>
          </reference>
          <reference field="7" count="1" selected="0">
            <x v="1"/>
          </reference>
          <reference field="8" count="0"/>
        </references>
      </pivotArea>
    </format>
    <format dxfId="277">
      <pivotArea dataOnly="0" labelOnly="1" outline="0" fieldPosition="0">
        <references count="5">
          <reference field="0" count="1" selected="0">
            <x v="0"/>
          </reference>
          <reference field="5" count="1" selected="0">
            <x v="1"/>
          </reference>
          <reference field="6" count="1" selected="0">
            <x v="0"/>
          </reference>
          <reference field="7" count="1" selected="0">
            <x v="1"/>
          </reference>
          <reference field="8" count="0"/>
        </references>
      </pivotArea>
    </format>
    <format dxfId="276">
      <pivotArea dataOnly="0" labelOnly="1" outline="0" fieldPosition="0">
        <references count="5">
          <reference field="0" count="1" selected="0">
            <x v="0"/>
          </reference>
          <reference field="5" count="1" selected="0">
            <x v="1"/>
          </reference>
          <reference field="6" count="1" selected="0">
            <x v="1"/>
          </reference>
          <reference field="7" count="1" selected="0">
            <x v="1"/>
          </reference>
          <reference field="8" count="0"/>
        </references>
      </pivotArea>
    </format>
    <format dxfId="275">
      <pivotArea dataOnly="0" labelOnly="1" outline="0" fieldPosition="0">
        <references count="5">
          <reference field="0" count="1" selected="0">
            <x v="0"/>
          </reference>
          <reference field="5" count="1" selected="0">
            <x v="2"/>
          </reference>
          <reference field="6" count="1" selected="0">
            <x v="0"/>
          </reference>
          <reference field="7" count="1" selected="0">
            <x v="1"/>
          </reference>
          <reference field="8" count="0"/>
        </references>
      </pivotArea>
    </format>
    <format dxfId="274">
      <pivotArea dataOnly="0" labelOnly="1" outline="0" fieldPosition="0">
        <references count="5">
          <reference field="0" count="1" selected="0">
            <x v="0"/>
          </reference>
          <reference field="5" count="1" selected="0">
            <x v="2"/>
          </reference>
          <reference field="6" count="1" selected="0">
            <x v="1"/>
          </reference>
          <reference field="7" count="1" selected="0">
            <x v="1"/>
          </reference>
          <reference field="8" count="0"/>
        </references>
      </pivotArea>
    </format>
    <format dxfId="273">
      <pivotArea dataOnly="0" labelOnly="1" outline="0" fieldPosition="0">
        <references count="5">
          <reference field="0" count="1" selected="0">
            <x v="0"/>
          </reference>
          <reference field="5" count="1" selected="0">
            <x v="3"/>
          </reference>
          <reference field="6" count="1" selected="0">
            <x v="0"/>
          </reference>
          <reference field="7" count="1" selected="0">
            <x v="1"/>
          </reference>
          <reference field="8" count="0"/>
        </references>
      </pivotArea>
    </format>
    <format dxfId="272">
      <pivotArea dataOnly="0" labelOnly="1" outline="0" fieldPosition="0">
        <references count="5">
          <reference field="0" count="1" selected="0">
            <x v="0"/>
          </reference>
          <reference field="5" count="1" selected="0">
            <x v="3"/>
          </reference>
          <reference field="6" count="1" selected="0">
            <x v="1"/>
          </reference>
          <reference field="7" count="1" selected="0">
            <x v="1"/>
          </reference>
          <reference field="8" count="0"/>
        </references>
      </pivotArea>
    </format>
    <format dxfId="271">
      <pivotArea dataOnly="0" labelOnly="1" outline="0" fieldPosition="0">
        <references count="5">
          <reference field="0" count="1" selected="0">
            <x v="0"/>
          </reference>
          <reference field="5" count="1" selected="0">
            <x v="0"/>
          </reference>
          <reference field="6" count="1" selected="0">
            <x v="0"/>
          </reference>
          <reference field="7" count="1" selected="0">
            <x v="2"/>
          </reference>
          <reference field="8" count="0"/>
        </references>
      </pivotArea>
    </format>
    <format dxfId="270">
      <pivotArea dataOnly="0" labelOnly="1" outline="0" fieldPosition="0">
        <references count="5">
          <reference field="0" count="1" selected="0">
            <x v="0"/>
          </reference>
          <reference field="5" count="1" selected="0">
            <x v="0"/>
          </reference>
          <reference field="6" count="1" selected="0">
            <x v="1"/>
          </reference>
          <reference field="7" count="1" selected="0">
            <x v="2"/>
          </reference>
          <reference field="8" count="0"/>
        </references>
      </pivotArea>
    </format>
    <format dxfId="269">
      <pivotArea dataOnly="0" labelOnly="1" outline="0" fieldPosition="0">
        <references count="5">
          <reference field="0" count="1" selected="0">
            <x v="0"/>
          </reference>
          <reference field="5" count="1" selected="0">
            <x v="1"/>
          </reference>
          <reference field="6" count="1" selected="0">
            <x v="0"/>
          </reference>
          <reference field="7" count="1" selected="0">
            <x v="2"/>
          </reference>
          <reference field="8" count="0"/>
        </references>
      </pivotArea>
    </format>
    <format dxfId="268">
      <pivotArea dataOnly="0" labelOnly="1" outline="0" fieldPosition="0">
        <references count="5">
          <reference field="0" count="1" selected="0">
            <x v="0"/>
          </reference>
          <reference field="5" count="1" selected="0">
            <x v="1"/>
          </reference>
          <reference field="6" count="1" selected="0">
            <x v="1"/>
          </reference>
          <reference field="7" count="1" selected="0">
            <x v="2"/>
          </reference>
          <reference field="8" count="0"/>
        </references>
      </pivotArea>
    </format>
    <format dxfId="267">
      <pivotArea dataOnly="0" labelOnly="1" outline="0" fieldPosition="0">
        <references count="5">
          <reference field="0" count="1" selected="0">
            <x v="0"/>
          </reference>
          <reference field="5" count="1" selected="0">
            <x v="2"/>
          </reference>
          <reference field="6" count="1" selected="0">
            <x v="0"/>
          </reference>
          <reference field="7" count="1" selected="0">
            <x v="2"/>
          </reference>
          <reference field="8" count="0"/>
        </references>
      </pivotArea>
    </format>
    <format dxfId="266">
      <pivotArea dataOnly="0" labelOnly="1" outline="0" fieldPosition="0">
        <references count="5">
          <reference field="0" count="1" selected="0">
            <x v="0"/>
          </reference>
          <reference field="5" count="1" selected="0">
            <x v="2"/>
          </reference>
          <reference field="6" count="1" selected="0">
            <x v="1"/>
          </reference>
          <reference field="7" count="1" selected="0">
            <x v="2"/>
          </reference>
          <reference field="8" count="0"/>
        </references>
      </pivotArea>
    </format>
    <format dxfId="265">
      <pivotArea dataOnly="0" labelOnly="1" outline="0" fieldPosition="0">
        <references count="5">
          <reference field="0" count="1" selected="0">
            <x v="0"/>
          </reference>
          <reference field="5" count="1" selected="0">
            <x v="3"/>
          </reference>
          <reference field="6" count="1" selected="0">
            <x v="0"/>
          </reference>
          <reference field="7" count="1" selected="0">
            <x v="2"/>
          </reference>
          <reference field="8" count="0"/>
        </references>
      </pivotArea>
    </format>
    <format dxfId="264">
      <pivotArea dataOnly="0" labelOnly="1" outline="0" fieldPosition="0">
        <references count="5">
          <reference field="0" count="1" selected="0">
            <x v="0"/>
          </reference>
          <reference field="5" count="1" selected="0">
            <x v="3"/>
          </reference>
          <reference field="6" count="1" selected="0">
            <x v="1"/>
          </reference>
          <reference field="7" count="1" selected="0">
            <x v="2"/>
          </reference>
          <reference field="8" count="0"/>
        </references>
      </pivotArea>
    </format>
    <format dxfId="263">
      <pivotArea dataOnly="0" labelOnly="1" outline="0" fieldPosition="0">
        <references count="5">
          <reference field="0" count="1" selected="0">
            <x v="0"/>
          </reference>
          <reference field="5" count="1" selected="0">
            <x v="0"/>
          </reference>
          <reference field="6" count="1" selected="0">
            <x v="0"/>
          </reference>
          <reference field="7" count="1" selected="0">
            <x v="3"/>
          </reference>
          <reference field="8" count="0"/>
        </references>
      </pivotArea>
    </format>
    <format dxfId="262">
      <pivotArea dataOnly="0" labelOnly="1" outline="0" fieldPosition="0">
        <references count="5">
          <reference field="0" count="1" selected="0">
            <x v="0"/>
          </reference>
          <reference field="5" count="1" selected="0">
            <x v="0"/>
          </reference>
          <reference field="6" count="1" selected="0">
            <x v="1"/>
          </reference>
          <reference field="7" count="1" selected="0">
            <x v="3"/>
          </reference>
          <reference field="8" count="0"/>
        </references>
      </pivotArea>
    </format>
    <format dxfId="261">
      <pivotArea dataOnly="0" labelOnly="1" outline="0" fieldPosition="0">
        <references count="5">
          <reference field="0" count="1" selected="0">
            <x v="0"/>
          </reference>
          <reference field="5" count="1" selected="0">
            <x v="1"/>
          </reference>
          <reference field="6" count="1" selected="0">
            <x v="0"/>
          </reference>
          <reference field="7" count="1" selected="0">
            <x v="3"/>
          </reference>
          <reference field="8" count="0"/>
        </references>
      </pivotArea>
    </format>
    <format dxfId="260">
      <pivotArea dataOnly="0" labelOnly="1" outline="0" fieldPosition="0">
        <references count="5">
          <reference field="0" count="1" selected="0">
            <x v="0"/>
          </reference>
          <reference field="5" count="1" selected="0">
            <x v="1"/>
          </reference>
          <reference field="6" count="1" selected="0">
            <x v="1"/>
          </reference>
          <reference field="7" count="1" selected="0">
            <x v="3"/>
          </reference>
          <reference field="8" count="0"/>
        </references>
      </pivotArea>
    </format>
    <format dxfId="259">
      <pivotArea dataOnly="0" labelOnly="1" outline="0" fieldPosition="0">
        <references count="5">
          <reference field="0" count="1" selected="0">
            <x v="0"/>
          </reference>
          <reference field="5" count="1" selected="0">
            <x v="2"/>
          </reference>
          <reference field="6" count="1" selected="0">
            <x v="0"/>
          </reference>
          <reference field="7" count="1" selected="0">
            <x v="3"/>
          </reference>
          <reference field="8" count="0"/>
        </references>
      </pivotArea>
    </format>
    <format dxfId="258">
      <pivotArea dataOnly="0" labelOnly="1" outline="0" fieldPosition="0">
        <references count="5">
          <reference field="0" count="1" selected="0">
            <x v="0"/>
          </reference>
          <reference field="5" count="1" selected="0">
            <x v="2"/>
          </reference>
          <reference field="6" count="1" selected="0">
            <x v="1"/>
          </reference>
          <reference field="7" count="1" selected="0">
            <x v="3"/>
          </reference>
          <reference field="8" count="0"/>
        </references>
      </pivotArea>
    </format>
    <format dxfId="257">
      <pivotArea dataOnly="0" labelOnly="1" outline="0" fieldPosition="0">
        <references count="5">
          <reference field="0" count="1" selected="0">
            <x v="0"/>
          </reference>
          <reference field="5" count="1" selected="0">
            <x v="3"/>
          </reference>
          <reference field="6" count="1" selected="0">
            <x v="0"/>
          </reference>
          <reference field="7" count="1" selected="0">
            <x v="3"/>
          </reference>
          <reference field="8" count="0"/>
        </references>
      </pivotArea>
    </format>
    <format dxfId="256">
      <pivotArea dataOnly="0" labelOnly="1" outline="0" fieldPosition="0">
        <references count="5">
          <reference field="0" count="1" selected="0">
            <x v="0"/>
          </reference>
          <reference field="5" count="1" selected="0">
            <x v="3"/>
          </reference>
          <reference field="6" count="1" selected="0">
            <x v="1"/>
          </reference>
          <reference field="7" count="1" selected="0">
            <x v="3"/>
          </reference>
          <reference field="8" count="0"/>
        </references>
      </pivotArea>
    </format>
    <format dxfId="255">
      <pivotArea dataOnly="0" labelOnly="1" outline="0" fieldPosition="0">
        <references count="5">
          <reference field="0" count="1" selected="0">
            <x v="0"/>
          </reference>
          <reference field="5" count="1" selected="0">
            <x v="0"/>
          </reference>
          <reference field="6" count="1" selected="0">
            <x v="0"/>
          </reference>
          <reference field="7" count="1" selected="0">
            <x v="4"/>
          </reference>
          <reference field="8" count="0"/>
        </references>
      </pivotArea>
    </format>
    <format dxfId="254">
      <pivotArea dataOnly="0" labelOnly="1" outline="0" fieldPosition="0">
        <references count="5">
          <reference field="0" count="1" selected="0">
            <x v="0"/>
          </reference>
          <reference field="5" count="1" selected="0">
            <x v="0"/>
          </reference>
          <reference field="6" count="1" selected="0">
            <x v="1"/>
          </reference>
          <reference field="7" count="1" selected="0">
            <x v="4"/>
          </reference>
          <reference field="8" count="0"/>
        </references>
      </pivotArea>
    </format>
    <format dxfId="253">
      <pivotArea dataOnly="0" labelOnly="1" outline="0" fieldPosition="0">
        <references count="5">
          <reference field="0" count="1" selected="0">
            <x v="0"/>
          </reference>
          <reference field="5" count="1" selected="0">
            <x v="1"/>
          </reference>
          <reference field="6" count="1" selected="0">
            <x v="0"/>
          </reference>
          <reference field="7" count="1" selected="0">
            <x v="4"/>
          </reference>
          <reference field="8" count="0"/>
        </references>
      </pivotArea>
    </format>
    <format dxfId="252">
      <pivotArea dataOnly="0" labelOnly="1" outline="0" fieldPosition="0">
        <references count="5">
          <reference field="0" count="1" selected="0">
            <x v="0"/>
          </reference>
          <reference field="5" count="1" selected="0">
            <x v="1"/>
          </reference>
          <reference field="6" count="1" selected="0">
            <x v="1"/>
          </reference>
          <reference field="7" count="1" selected="0">
            <x v="4"/>
          </reference>
          <reference field="8" count="0"/>
        </references>
      </pivotArea>
    </format>
    <format dxfId="251">
      <pivotArea dataOnly="0" labelOnly="1" outline="0" fieldPosition="0">
        <references count="5">
          <reference field="0" count="1" selected="0">
            <x v="0"/>
          </reference>
          <reference field="5" count="1" selected="0">
            <x v="2"/>
          </reference>
          <reference field="6" count="1" selected="0">
            <x v="0"/>
          </reference>
          <reference field="7" count="1" selected="0">
            <x v="4"/>
          </reference>
          <reference field="8" count="0"/>
        </references>
      </pivotArea>
    </format>
    <format dxfId="250">
      <pivotArea dataOnly="0" labelOnly="1" outline="0" fieldPosition="0">
        <references count="5">
          <reference field="0" count="1" selected="0">
            <x v="0"/>
          </reference>
          <reference field="5" count="1" selected="0">
            <x v="2"/>
          </reference>
          <reference field="6" count="1" selected="0">
            <x v="1"/>
          </reference>
          <reference field="7" count="1" selected="0">
            <x v="4"/>
          </reference>
          <reference field="8" count="0"/>
        </references>
      </pivotArea>
    </format>
    <format dxfId="249">
      <pivotArea dataOnly="0" labelOnly="1" outline="0" fieldPosition="0">
        <references count="5">
          <reference field="0" count="1" selected="0">
            <x v="0"/>
          </reference>
          <reference field="5" count="1" selected="0">
            <x v="3"/>
          </reference>
          <reference field="6" count="1" selected="0">
            <x v="0"/>
          </reference>
          <reference field="7" count="1" selected="0">
            <x v="4"/>
          </reference>
          <reference field="8" count="0"/>
        </references>
      </pivotArea>
    </format>
    <format dxfId="248">
      <pivotArea dataOnly="0" labelOnly="1" outline="0" fieldPosition="0">
        <references count="5">
          <reference field="0" count="1" selected="0">
            <x v="0"/>
          </reference>
          <reference field="5" count="1" selected="0">
            <x v="3"/>
          </reference>
          <reference field="6" count="1" selected="0">
            <x v="1"/>
          </reference>
          <reference field="7" count="1" selected="0">
            <x v="4"/>
          </reference>
          <reference field="8" count="0"/>
        </references>
      </pivotArea>
    </format>
    <format dxfId="247">
      <pivotArea dataOnly="0" labelOnly="1" outline="0" fieldPosition="0">
        <references count="5">
          <reference field="0" count="1" selected="0">
            <x v="0"/>
          </reference>
          <reference field="5" count="1" selected="0">
            <x v="0"/>
          </reference>
          <reference field="6" count="1" selected="0">
            <x v="0"/>
          </reference>
          <reference field="7" count="1" selected="0">
            <x v="5"/>
          </reference>
          <reference field="8" count="0"/>
        </references>
      </pivotArea>
    </format>
    <format dxfId="246">
      <pivotArea dataOnly="0" labelOnly="1" outline="0" fieldPosition="0">
        <references count="5">
          <reference field="0" count="1" selected="0">
            <x v="0"/>
          </reference>
          <reference field="5" count="1" selected="0">
            <x v="0"/>
          </reference>
          <reference field="6" count="1" selected="0">
            <x v="1"/>
          </reference>
          <reference field="7" count="1" selected="0">
            <x v="5"/>
          </reference>
          <reference field="8" count="0"/>
        </references>
      </pivotArea>
    </format>
    <format dxfId="245">
      <pivotArea dataOnly="0" labelOnly="1" outline="0" fieldPosition="0">
        <references count="5">
          <reference field="0" count="1" selected="0">
            <x v="0"/>
          </reference>
          <reference field="5" count="1" selected="0">
            <x v="1"/>
          </reference>
          <reference field="6" count="1" selected="0">
            <x v="0"/>
          </reference>
          <reference field="7" count="1" selected="0">
            <x v="5"/>
          </reference>
          <reference field="8" count="0"/>
        </references>
      </pivotArea>
    </format>
    <format dxfId="244">
      <pivotArea dataOnly="0" labelOnly="1" outline="0" fieldPosition="0">
        <references count="5">
          <reference field="0" count="1" selected="0">
            <x v="0"/>
          </reference>
          <reference field="5" count="1" selected="0">
            <x v="1"/>
          </reference>
          <reference field="6" count="1" selected="0">
            <x v="1"/>
          </reference>
          <reference field="7" count="1" selected="0">
            <x v="5"/>
          </reference>
          <reference field="8" count="0"/>
        </references>
      </pivotArea>
    </format>
    <format dxfId="243">
      <pivotArea dataOnly="0" labelOnly="1" outline="0" fieldPosition="0">
        <references count="5">
          <reference field="0" count="1" selected="0">
            <x v="0"/>
          </reference>
          <reference field="5" count="1" selected="0">
            <x v="2"/>
          </reference>
          <reference field="6" count="1" selected="0">
            <x v="0"/>
          </reference>
          <reference field="7" count="1" selected="0">
            <x v="5"/>
          </reference>
          <reference field="8" count="0"/>
        </references>
      </pivotArea>
    </format>
    <format dxfId="242">
      <pivotArea dataOnly="0" labelOnly="1" outline="0" fieldPosition="0">
        <references count="5">
          <reference field="0" count="1" selected="0">
            <x v="0"/>
          </reference>
          <reference field="5" count="1" selected="0">
            <x v="2"/>
          </reference>
          <reference field="6" count="1" selected="0">
            <x v="1"/>
          </reference>
          <reference field="7" count="1" selected="0">
            <x v="5"/>
          </reference>
          <reference field="8" count="0"/>
        </references>
      </pivotArea>
    </format>
    <format dxfId="241">
      <pivotArea dataOnly="0" labelOnly="1" outline="0" fieldPosition="0">
        <references count="5">
          <reference field="0" count="1" selected="0">
            <x v="0"/>
          </reference>
          <reference field="5" count="1" selected="0">
            <x v="3"/>
          </reference>
          <reference field="6" count="1" selected="0">
            <x v="0"/>
          </reference>
          <reference field="7" count="1" selected="0">
            <x v="5"/>
          </reference>
          <reference field="8" count="0"/>
        </references>
      </pivotArea>
    </format>
    <format dxfId="240">
      <pivotArea dataOnly="0" labelOnly="1" outline="0" fieldPosition="0">
        <references count="5">
          <reference field="0" count="1" selected="0">
            <x v="0"/>
          </reference>
          <reference field="5" count="1" selected="0">
            <x v="3"/>
          </reference>
          <reference field="6" count="1" selected="0">
            <x v="1"/>
          </reference>
          <reference field="7" count="1" selected="0">
            <x v="5"/>
          </reference>
          <reference field="8" count="0"/>
        </references>
      </pivotArea>
    </format>
    <format dxfId="239">
      <pivotArea dataOnly="0" labelOnly="1" outline="0" fieldPosition="0">
        <references count="5">
          <reference field="0" count="1" selected="0">
            <x v="0"/>
          </reference>
          <reference field="5" count="1" selected="0">
            <x v="0"/>
          </reference>
          <reference field="6" count="1" selected="0">
            <x v="0"/>
          </reference>
          <reference field="7" count="1" selected="0">
            <x v="6"/>
          </reference>
          <reference field="8" count="0"/>
        </references>
      </pivotArea>
    </format>
    <format dxfId="238">
      <pivotArea dataOnly="0" labelOnly="1" outline="0" fieldPosition="0">
        <references count="5">
          <reference field="0" count="1" selected="0">
            <x v="0"/>
          </reference>
          <reference field="5" count="1" selected="0">
            <x v="0"/>
          </reference>
          <reference field="6" count="1" selected="0">
            <x v="1"/>
          </reference>
          <reference field="7" count="1" selected="0">
            <x v="6"/>
          </reference>
          <reference field="8" count="0"/>
        </references>
      </pivotArea>
    </format>
    <format dxfId="237">
      <pivotArea dataOnly="0" labelOnly="1" outline="0" fieldPosition="0">
        <references count="5">
          <reference field="0" count="1" selected="0">
            <x v="0"/>
          </reference>
          <reference field="5" count="1" selected="0">
            <x v="1"/>
          </reference>
          <reference field="6" count="1" selected="0">
            <x v="0"/>
          </reference>
          <reference field="7" count="1" selected="0">
            <x v="6"/>
          </reference>
          <reference field="8" count="0"/>
        </references>
      </pivotArea>
    </format>
    <format dxfId="236">
      <pivotArea dataOnly="0" labelOnly="1" outline="0" fieldPosition="0">
        <references count="5">
          <reference field="0" count="1" selected="0">
            <x v="0"/>
          </reference>
          <reference field="5" count="1" selected="0">
            <x v="1"/>
          </reference>
          <reference field="6" count="1" selected="0">
            <x v="1"/>
          </reference>
          <reference field="7" count="1" selected="0">
            <x v="6"/>
          </reference>
          <reference field="8" count="0"/>
        </references>
      </pivotArea>
    </format>
    <format dxfId="235">
      <pivotArea dataOnly="0" labelOnly="1" outline="0" fieldPosition="0">
        <references count="5">
          <reference field="0" count="1" selected="0">
            <x v="0"/>
          </reference>
          <reference field="5" count="1" selected="0">
            <x v="2"/>
          </reference>
          <reference field="6" count="1" selected="0">
            <x v="0"/>
          </reference>
          <reference field="7" count="1" selected="0">
            <x v="6"/>
          </reference>
          <reference field="8" count="0"/>
        </references>
      </pivotArea>
    </format>
    <format dxfId="234">
      <pivotArea dataOnly="0" labelOnly="1" outline="0" fieldPosition="0">
        <references count="5">
          <reference field="0" count="1" selected="0">
            <x v="0"/>
          </reference>
          <reference field="5" count="1" selected="0">
            <x v="2"/>
          </reference>
          <reference field="6" count="1" selected="0">
            <x v="1"/>
          </reference>
          <reference field="7" count="1" selected="0">
            <x v="6"/>
          </reference>
          <reference field="8" count="0"/>
        </references>
      </pivotArea>
    </format>
    <format dxfId="233">
      <pivotArea dataOnly="0" labelOnly="1" outline="0" fieldPosition="0">
        <references count="5">
          <reference field="0" count="1" selected="0">
            <x v="0"/>
          </reference>
          <reference field="5" count="1" selected="0">
            <x v="3"/>
          </reference>
          <reference field="6" count="1" selected="0">
            <x v="0"/>
          </reference>
          <reference field="7" count="1" selected="0">
            <x v="6"/>
          </reference>
          <reference field="8" count="0"/>
        </references>
      </pivotArea>
    </format>
    <format dxfId="232">
      <pivotArea dataOnly="0" labelOnly="1" outline="0" fieldPosition="0">
        <references count="5">
          <reference field="0" count="1" selected="0">
            <x v="0"/>
          </reference>
          <reference field="5" count="1" selected="0">
            <x v="3"/>
          </reference>
          <reference field="6" count="1" selected="0">
            <x v="1"/>
          </reference>
          <reference field="7" count="1" selected="0">
            <x v="6"/>
          </reference>
          <reference field="8" count="0"/>
        </references>
      </pivotArea>
    </format>
    <format dxfId="231">
      <pivotArea dataOnly="0" labelOnly="1" outline="0" fieldPosition="0">
        <references count="5">
          <reference field="0" count="1" selected="0">
            <x v="0"/>
          </reference>
          <reference field="5" count="1" selected="0">
            <x v="0"/>
          </reference>
          <reference field="6" count="1" selected="0">
            <x v="0"/>
          </reference>
          <reference field="7" count="1" selected="0">
            <x v="7"/>
          </reference>
          <reference field="8" count="0"/>
        </references>
      </pivotArea>
    </format>
    <format dxfId="230">
      <pivotArea dataOnly="0" labelOnly="1" outline="0" fieldPosition="0">
        <references count="5">
          <reference field="0" count="1" selected="0">
            <x v="0"/>
          </reference>
          <reference field="5" count="1" selected="0">
            <x v="0"/>
          </reference>
          <reference field="6" count="1" selected="0">
            <x v="1"/>
          </reference>
          <reference field="7" count="1" selected="0">
            <x v="7"/>
          </reference>
          <reference field="8" count="0"/>
        </references>
      </pivotArea>
    </format>
    <format dxfId="229">
      <pivotArea dataOnly="0" labelOnly="1" outline="0" fieldPosition="0">
        <references count="5">
          <reference field="0" count="1" selected="0">
            <x v="0"/>
          </reference>
          <reference field="5" count="1" selected="0">
            <x v="1"/>
          </reference>
          <reference field="6" count="1" selected="0">
            <x v="0"/>
          </reference>
          <reference field="7" count="1" selected="0">
            <x v="7"/>
          </reference>
          <reference field="8" count="0"/>
        </references>
      </pivotArea>
    </format>
    <format dxfId="228">
      <pivotArea dataOnly="0" labelOnly="1" outline="0" fieldPosition="0">
        <references count="5">
          <reference field="0" count="1" selected="0">
            <x v="0"/>
          </reference>
          <reference field="5" count="1" selected="0">
            <x v="1"/>
          </reference>
          <reference field="6" count="1" selected="0">
            <x v="1"/>
          </reference>
          <reference field="7" count="1" selected="0">
            <x v="7"/>
          </reference>
          <reference field="8" count="0"/>
        </references>
      </pivotArea>
    </format>
    <format dxfId="227">
      <pivotArea dataOnly="0" labelOnly="1" outline="0" fieldPosition="0">
        <references count="5">
          <reference field="0" count="1" selected="0">
            <x v="0"/>
          </reference>
          <reference field="5" count="1" selected="0">
            <x v="2"/>
          </reference>
          <reference field="6" count="1" selected="0">
            <x v="0"/>
          </reference>
          <reference field="7" count="1" selected="0">
            <x v="7"/>
          </reference>
          <reference field="8" count="0"/>
        </references>
      </pivotArea>
    </format>
    <format dxfId="226">
      <pivotArea dataOnly="0" labelOnly="1" outline="0" fieldPosition="0">
        <references count="5">
          <reference field="0" count="1" selected="0">
            <x v="0"/>
          </reference>
          <reference field="5" count="1" selected="0">
            <x v="2"/>
          </reference>
          <reference field="6" count="1" selected="0">
            <x v="1"/>
          </reference>
          <reference field="7" count="1" selected="0">
            <x v="7"/>
          </reference>
          <reference field="8" count="0"/>
        </references>
      </pivotArea>
    </format>
    <format dxfId="225">
      <pivotArea dataOnly="0" labelOnly="1" outline="0" fieldPosition="0">
        <references count="5">
          <reference field="0" count="1" selected="0">
            <x v="0"/>
          </reference>
          <reference field="5" count="1" selected="0">
            <x v="3"/>
          </reference>
          <reference field="6" count="1" selected="0">
            <x v="0"/>
          </reference>
          <reference field="7" count="1" selected="0">
            <x v="7"/>
          </reference>
          <reference field="8" count="0"/>
        </references>
      </pivotArea>
    </format>
    <format dxfId="224">
      <pivotArea dataOnly="0" labelOnly="1" outline="0" fieldPosition="0">
        <references count="5">
          <reference field="0" count="1" selected="0">
            <x v="0"/>
          </reference>
          <reference field="5" count="1" selected="0">
            <x v="3"/>
          </reference>
          <reference field="6" count="1" selected="0">
            <x v="1"/>
          </reference>
          <reference field="7" count="1" selected="0">
            <x v="7"/>
          </reference>
          <reference field="8" count="0"/>
        </references>
      </pivotArea>
    </format>
    <format dxfId="223">
      <pivotArea dataOnly="0" labelOnly="1" outline="0" fieldPosition="0">
        <references count="5">
          <reference field="0" count="1" selected="0">
            <x v="0"/>
          </reference>
          <reference field="5" count="1" selected="0">
            <x v="0"/>
          </reference>
          <reference field="6" count="1" selected="0">
            <x v="0"/>
          </reference>
          <reference field="7" count="1" selected="0">
            <x v="8"/>
          </reference>
          <reference field="8" count="0"/>
        </references>
      </pivotArea>
    </format>
    <format dxfId="222">
      <pivotArea dataOnly="0" labelOnly="1" outline="0" fieldPosition="0">
        <references count="5">
          <reference field="0" count="1" selected="0">
            <x v="0"/>
          </reference>
          <reference field="5" count="1" selected="0">
            <x v="0"/>
          </reference>
          <reference field="6" count="1" selected="0">
            <x v="1"/>
          </reference>
          <reference field="7" count="1" selected="0">
            <x v="8"/>
          </reference>
          <reference field="8" count="0"/>
        </references>
      </pivotArea>
    </format>
    <format dxfId="221">
      <pivotArea dataOnly="0" labelOnly="1" outline="0" fieldPosition="0">
        <references count="5">
          <reference field="0" count="1" selected="0">
            <x v="0"/>
          </reference>
          <reference field="5" count="1" selected="0">
            <x v="1"/>
          </reference>
          <reference field="6" count="1" selected="0">
            <x v="0"/>
          </reference>
          <reference field="7" count="1" selected="0">
            <x v="8"/>
          </reference>
          <reference field="8" count="0"/>
        </references>
      </pivotArea>
    </format>
    <format dxfId="220">
      <pivotArea dataOnly="0" labelOnly="1" outline="0" fieldPosition="0">
        <references count="5">
          <reference field="0" count="1" selected="0">
            <x v="0"/>
          </reference>
          <reference field="5" count="1" selected="0">
            <x v="1"/>
          </reference>
          <reference field="6" count="1" selected="0">
            <x v="1"/>
          </reference>
          <reference field="7" count="1" selected="0">
            <x v="8"/>
          </reference>
          <reference field="8" count="0"/>
        </references>
      </pivotArea>
    </format>
    <format dxfId="219">
      <pivotArea dataOnly="0" labelOnly="1" outline="0" fieldPosition="0">
        <references count="5">
          <reference field="0" count="1" selected="0">
            <x v="0"/>
          </reference>
          <reference field="5" count="1" selected="0">
            <x v="2"/>
          </reference>
          <reference field="6" count="1" selected="0">
            <x v="0"/>
          </reference>
          <reference field="7" count="1" selected="0">
            <x v="8"/>
          </reference>
          <reference field="8" count="0"/>
        </references>
      </pivotArea>
    </format>
    <format dxfId="218">
      <pivotArea dataOnly="0" labelOnly="1" outline="0" fieldPosition="0">
        <references count="5">
          <reference field="0" count="1" selected="0">
            <x v="0"/>
          </reference>
          <reference field="5" count="1" selected="0">
            <x v="2"/>
          </reference>
          <reference field="6" count="1" selected="0">
            <x v="1"/>
          </reference>
          <reference field="7" count="1" selected="0">
            <x v="8"/>
          </reference>
          <reference field="8" count="0"/>
        </references>
      </pivotArea>
    </format>
    <format dxfId="217">
      <pivotArea dataOnly="0" labelOnly="1" outline="0" fieldPosition="0">
        <references count="5">
          <reference field="0" count="1" selected="0">
            <x v="0"/>
          </reference>
          <reference field="5" count="1" selected="0">
            <x v="3"/>
          </reference>
          <reference field="6" count="1" selected="0">
            <x v="0"/>
          </reference>
          <reference field="7" count="1" selected="0">
            <x v="8"/>
          </reference>
          <reference field="8" count="0"/>
        </references>
      </pivotArea>
    </format>
    <format dxfId="216">
      <pivotArea dataOnly="0" labelOnly="1" outline="0" fieldPosition="0">
        <references count="5">
          <reference field="0" count="1" selected="0">
            <x v="0"/>
          </reference>
          <reference field="5" count="1" selected="0">
            <x v="3"/>
          </reference>
          <reference field="6" count="1" selected="0">
            <x v="1"/>
          </reference>
          <reference field="7" count="1" selected="0">
            <x v="8"/>
          </reference>
          <reference field="8" count="0"/>
        </references>
      </pivotArea>
    </format>
    <format dxfId="215">
      <pivotArea dataOnly="0" labelOnly="1" outline="0" fieldPosition="0">
        <references count="5">
          <reference field="0" count="1" selected="0">
            <x v="0"/>
          </reference>
          <reference field="5" count="1" selected="0">
            <x v="0"/>
          </reference>
          <reference field="6" count="1" selected="0">
            <x v="0"/>
          </reference>
          <reference field="7" count="1" selected="0">
            <x v="9"/>
          </reference>
          <reference field="8" count="0"/>
        </references>
      </pivotArea>
    </format>
    <format dxfId="214">
      <pivotArea dataOnly="0" labelOnly="1" outline="0" fieldPosition="0">
        <references count="5">
          <reference field="0" count="1" selected="0">
            <x v="0"/>
          </reference>
          <reference field="5" count="1" selected="0">
            <x v="0"/>
          </reference>
          <reference field="6" count="1" selected="0">
            <x v="1"/>
          </reference>
          <reference field="7" count="1" selected="0">
            <x v="9"/>
          </reference>
          <reference field="8" count="0"/>
        </references>
      </pivotArea>
    </format>
    <format dxfId="213">
      <pivotArea dataOnly="0" labelOnly="1" outline="0" fieldPosition="0">
        <references count="5">
          <reference field="0" count="1" selected="0">
            <x v="0"/>
          </reference>
          <reference field="5" count="1" selected="0">
            <x v="1"/>
          </reference>
          <reference field="6" count="1" selected="0">
            <x v="0"/>
          </reference>
          <reference field="7" count="1" selected="0">
            <x v="9"/>
          </reference>
          <reference field="8" count="0"/>
        </references>
      </pivotArea>
    </format>
    <format dxfId="212">
      <pivotArea dataOnly="0" labelOnly="1" outline="0" fieldPosition="0">
        <references count="5">
          <reference field="0" count="1" selected="0">
            <x v="0"/>
          </reference>
          <reference field="5" count="1" selected="0">
            <x v="1"/>
          </reference>
          <reference field="6" count="1" selected="0">
            <x v="1"/>
          </reference>
          <reference field="7" count="1" selected="0">
            <x v="9"/>
          </reference>
          <reference field="8" count="0"/>
        </references>
      </pivotArea>
    </format>
    <format dxfId="211">
      <pivotArea dataOnly="0" labelOnly="1" outline="0" fieldPosition="0">
        <references count="5">
          <reference field="0" count="1" selected="0">
            <x v="0"/>
          </reference>
          <reference field="5" count="1" selected="0">
            <x v="2"/>
          </reference>
          <reference field="6" count="1" selected="0">
            <x v="0"/>
          </reference>
          <reference field="7" count="1" selected="0">
            <x v="9"/>
          </reference>
          <reference field="8" count="0"/>
        </references>
      </pivotArea>
    </format>
    <format dxfId="210">
      <pivotArea dataOnly="0" labelOnly="1" outline="0" fieldPosition="0">
        <references count="5">
          <reference field="0" count="1" selected="0">
            <x v="0"/>
          </reference>
          <reference field="5" count="1" selected="0">
            <x v="2"/>
          </reference>
          <reference field="6" count="1" selected="0">
            <x v="1"/>
          </reference>
          <reference field="7" count="1" selected="0">
            <x v="9"/>
          </reference>
          <reference field="8" count="0"/>
        </references>
      </pivotArea>
    </format>
    <format dxfId="209">
      <pivotArea dataOnly="0" labelOnly="1" outline="0" fieldPosition="0">
        <references count="5">
          <reference field="0" count="1" selected="0">
            <x v="0"/>
          </reference>
          <reference field="5" count="1" selected="0">
            <x v="3"/>
          </reference>
          <reference field="6" count="1" selected="0">
            <x v="0"/>
          </reference>
          <reference field="7" count="1" selected="0">
            <x v="9"/>
          </reference>
          <reference field="8" count="0"/>
        </references>
      </pivotArea>
    </format>
    <format dxfId="208">
      <pivotArea dataOnly="0" labelOnly="1" outline="0" fieldPosition="0">
        <references count="5">
          <reference field="0" count="1" selected="0">
            <x v="0"/>
          </reference>
          <reference field="5" count="1" selected="0">
            <x v="3"/>
          </reference>
          <reference field="6" count="1" selected="0">
            <x v="1"/>
          </reference>
          <reference field="7" count="1" selected="0">
            <x v="9"/>
          </reference>
          <reference field="8" count="0"/>
        </references>
      </pivotArea>
    </format>
    <format dxfId="207">
      <pivotArea dataOnly="0" labelOnly="1" outline="0" fieldPosition="0">
        <references count="5">
          <reference field="0" count="1" selected="0">
            <x v="0"/>
          </reference>
          <reference field="5" count="1" selected="0">
            <x v="0"/>
          </reference>
          <reference field="6" count="1" selected="0">
            <x v="0"/>
          </reference>
          <reference field="7" count="1" selected="0">
            <x v="10"/>
          </reference>
          <reference field="8" count="0"/>
        </references>
      </pivotArea>
    </format>
    <format dxfId="206">
      <pivotArea dataOnly="0" labelOnly="1" outline="0" fieldPosition="0">
        <references count="5">
          <reference field="0" count="1" selected="0">
            <x v="0"/>
          </reference>
          <reference field="5" count="1" selected="0">
            <x v="0"/>
          </reference>
          <reference field="6" count="1" selected="0">
            <x v="1"/>
          </reference>
          <reference field="7" count="1" selected="0">
            <x v="10"/>
          </reference>
          <reference field="8" count="0"/>
        </references>
      </pivotArea>
    </format>
    <format dxfId="205">
      <pivotArea dataOnly="0" labelOnly="1" outline="0" fieldPosition="0">
        <references count="5">
          <reference field="0" count="1" selected="0">
            <x v="0"/>
          </reference>
          <reference field="5" count="1" selected="0">
            <x v="1"/>
          </reference>
          <reference field="6" count="1" selected="0">
            <x v="0"/>
          </reference>
          <reference field="7" count="1" selected="0">
            <x v="10"/>
          </reference>
          <reference field="8" count="0"/>
        </references>
      </pivotArea>
    </format>
    <format dxfId="204">
      <pivotArea dataOnly="0" labelOnly="1" outline="0" fieldPosition="0">
        <references count="5">
          <reference field="0" count="1" selected="0">
            <x v="0"/>
          </reference>
          <reference field="5" count="1" selected="0">
            <x v="1"/>
          </reference>
          <reference field="6" count="1" selected="0">
            <x v="1"/>
          </reference>
          <reference field="7" count="1" selected="0">
            <x v="10"/>
          </reference>
          <reference field="8" count="0"/>
        </references>
      </pivotArea>
    </format>
    <format dxfId="203">
      <pivotArea dataOnly="0" labelOnly="1" outline="0" fieldPosition="0">
        <references count="5">
          <reference field="0" count="1" selected="0">
            <x v="0"/>
          </reference>
          <reference field="5" count="1" selected="0">
            <x v="2"/>
          </reference>
          <reference field="6" count="1" selected="0">
            <x v="0"/>
          </reference>
          <reference field="7" count="1" selected="0">
            <x v="10"/>
          </reference>
          <reference field="8" count="0"/>
        </references>
      </pivotArea>
    </format>
    <format dxfId="202">
      <pivotArea dataOnly="0" labelOnly="1" outline="0" fieldPosition="0">
        <references count="5">
          <reference field="0" count="1" selected="0">
            <x v="0"/>
          </reference>
          <reference field="5" count="1" selected="0">
            <x v="2"/>
          </reference>
          <reference field="6" count="1" selected="0">
            <x v="1"/>
          </reference>
          <reference field="7" count="1" selected="0">
            <x v="10"/>
          </reference>
          <reference field="8" count="0"/>
        </references>
      </pivotArea>
    </format>
    <format dxfId="201">
      <pivotArea dataOnly="0" labelOnly="1" outline="0" fieldPosition="0">
        <references count="5">
          <reference field="0" count="1" selected="0">
            <x v="0"/>
          </reference>
          <reference field="5" count="1" selected="0">
            <x v="3"/>
          </reference>
          <reference field="6" count="1" selected="0">
            <x v="0"/>
          </reference>
          <reference field="7" count="1" selected="0">
            <x v="10"/>
          </reference>
          <reference field="8" count="0"/>
        </references>
      </pivotArea>
    </format>
    <format dxfId="200">
      <pivotArea dataOnly="0" labelOnly="1" outline="0" fieldPosition="0">
        <references count="5">
          <reference field="0" count="1" selected="0">
            <x v="0"/>
          </reference>
          <reference field="5" count="1" selected="0">
            <x v="3"/>
          </reference>
          <reference field="6" count="1" selected="0">
            <x v="1"/>
          </reference>
          <reference field="7" count="1" selected="0">
            <x v="10"/>
          </reference>
          <reference field="8" count="0"/>
        </references>
      </pivotArea>
    </format>
    <format dxfId="199">
      <pivotArea dataOnly="0" labelOnly="1" outline="0" fieldPosition="0">
        <references count="5">
          <reference field="0" count="1" selected="0">
            <x v="0"/>
          </reference>
          <reference field="5" count="1" selected="0">
            <x v="0"/>
          </reference>
          <reference field="6" count="1" selected="0">
            <x v="0"/>
          </reference>
          <reference field="7" count="1" selected="0">
            <x v="11"/>
          </reference>
          <reference field="8" count="0"/>
        </references>
      </pivotArea>
    </format>
    <format dxfId="198">
      <pivotArea dataOnly="0" labelOnly="1" outline="0" fieldPosition="0">
        <references count="5">
          <reference field="0" count="1" selected="0">
            <x v="0"/>
          </reference>
          <reference field="5" count="1" selected="0">
            <x v="0"/>
          </reference>
          <reference field="6" count="1" selected="0">
            <x v="1"/>
          </reference>
          <reference field="7" count="1" selected="0">
            <x v="11"/>
          </reference>
          <reference field="8" count="0"/>
        </references>
      </pivotArea>
    </format>
    <format dxfId="197">
      <pivotArea dataOnly="0" labelOnly="1" outline="0" fieldPosition="0">
        <references count="5">
          <reference field="0" count="1" selected="0">
            <x v="0"/>
          </reference>
          <reference field="5" count="1" selected="0">
            <x v="1"/>
          </reference>
          <reference field="6" count="1" selected="0">
            <x v="0"/>
          </reference>
          <reference field="7" count="1" selected="0">
            <x v="11"/>
          </reference>
          <reference field="8" count="0"/>
        </references>
      </pivotArea>
    </format>
    <format dxfId="196">
      <pivotArea dataOnly="0" labelOnly="1" outline="0" fieldPosition="0">
        <references count="5">
          <reference field="0" count="1" selected="0">
            <x v="0"/>
          </reference>
          <reference field="5" count="1" selected="0">
            <x v="1"/>
          </reference>
          <reference field="6" count="1" selected="0">
            <x v="1"/>
          </reference>
          <reference field="7" count="1" selected="0">
            <x v="11"/>
          </reference>
          <reference field="8" count="0"/>
        </references>
      </pivotArea>
    </format>
    <format dxfId="195">
      <pivotArea dataOnly="0" labelOnly="1" outline="0" fieldPosition="0">
        <references count="5">
          <reference field="0" count="1" selected="0">
            <x v="0"/>
          </reference>
          <reference field="5" count="1" selected="0">
            <x v="2"/>
          </reference>
          <reference field="6" count="1" selected="0">
            <x v="0"/>
          </reference>
          <reference field="7" count="1" selected="0">
            <x v="11"/>
          </reference>
          <reference field="8" count="0"/>
        </references>
      </pivotArea>
    </format>
    <format dxfId="194">
      <pivotArea dataOnly="0" labelOnly="1" outline="0" fieldPosition="0">
        <references count="5">
          <reference field="0" count="1" selected="0">
            <x v="0"/>
          </reference>
          <reference field="5" count="1" selected="0">
            <x v="2"/>
          </reference>
          <reference field="6" count="1" selected="0">
            <x v="1"/>
          </reference>
          <reference field="7" count="1" selected="0">
            <x v="11"/>
          </reference>
          <reference field="8" count="0"/>
        </references>
      </pivotArea>
    </format>
    <format dxfId="193">
      <pivotArea dataOnly="0" labelOnly="1" outline="0" fieldPosition="0">
        <references count="5">
          <reference field="0" count="1" selected="0">
            <x v="0"/>
          </reference>
          <reference field="5" count="1" selected="0">
            <x v="3"/>
          </reference>
          <reference field="6" count="1" selected="0">
            <x v="0"/>
          </reference>
          <reference field="7" count="1" selected="0">
            <x v="11"/>
          </reference>
          <reference field="8" count="0"/>
        </references>
      </pivotArea>
    </format>
    <format dxfId="192">
      <pivotArea dataOnly="0" labelOnly="1" outline="0" fieldPosition="0">
        <references count="5">
          <reference field="0" count="1" selected="0">
            <x v="0"/>
          </reference>
          <reference field="5" count="1" selected="0">
            <x v="3"/>
          </reference>
          <reference field="6" count="1" selected="0">
            <x v="1"/>
          </reference>
          <reference field="7" count="1" selected="0">
            <x v="11"/>
          </reference>
          <reference field="8" count="0"/>
        </references>
      </pivotArea>
    </format>
    <format dxfId="191">
      <pivotArea dataOnly="0" labelOnly="1" outline="0" fieldPosition="0">
        <references count="5">
          <reference field="0" count="1" selected="0">
            <x v="0"/>
          </reference>
          <reference field="5" count="1" selected="0">
            <x v="0"/>
          </reference>
          <reference field="6" count="1" selected="0">
            <x v="0"/>
          </reference>
          <reference field="7" count="1" selected="0">
            <x v="12"/>
          </reference>
          <reference field="8" count="0"/>
        </references>
      </pivotArea>
    </format>
    <format dxfId="190">
      <pivotArea dataOnly="0" labelOnly="1" outline="0" fieldPosition="0">
        <references count="5">
          <reference field="0" count="1" selected="0">
            <x v="0"/>
          </reference>
          <reference field="5" count="1" selected="0">
            <x v="0"/>
          </reference>
          <reference field="6" count="1" selected="0">
            <x v="1"/>
          </reference>
          <reference field="7" count="1" selected="0">
            <x v="12"/>
          </reference>
          <reference field="8" count="0"/>
        </references>
      </pivotArea>
    </format>
    <format dxfId="189">
      <pivotArea dataOnly="0" labelOnly="1" outline="0" fieldPosition="0">
        <references count="5">
          <reference field="0" count="1" selected="0">
            <x v="0"/>
          </reference>
          <reference field="5" count="1" selected="0">
            <x v="1"/>
          </reference>
          <reference field="6" count="1" selected="0">
            <x v="0"/>
          </reference>
          <reference field="7" count="1" selected="0">
            <x v="12"/>
          </reference>
          <reference field="8" count="0"/>
        </references>
      </pivotArea>
    </format>
    <format dxfId="188">
      <pivotArea dataOnly="0" labelOnly="1" outline="0" fieldPosition="0">
        <references count="5">
          <reference field="0" count="1" selected="0">
            <x v="0"/>
          </reference>
          <reference field="5" count="1" selected="0">
            <x v="1"/>
          </reference>
          <reference field="6" count="1" selected="0">
            <x v="1"/>
          </reference>
          <reference field="7" count="1" selected="0">
            <x v="12"/>
          </reference>
          <reference field="8" count="0"/>
        </references>
      </pivotArea>
    </format>
    <format dxfId="187">
      <pivotArea dataOnly="0" labelOnly="1" outline="0" fieldPosition="0">
        <references count="5">
          <reference field="0" count="1" selected="0">
            <x v="0"/>
          </reference>
          <reference field="5" count="1" selected="0">
            <x v="2"/>
          </reference>
          <reference field="6" count="1" selected="0">
            <x v="0"/>
          </reference>
          <reference field="7" count="1" selected="0">
            <x v="12"/>
          </reference>
          <reference field="8" count="0"/>
        </references>
      </pivotArea>
    </format>
    <format dxfId="186">
      <pivotArea dataOnly="0" labelOnly="1" outline="0" fieldPosition="0">
        <references count="5">
          <reference field="0" count="1" selected="0">
            <x v="0"/>
          </reference>
          <reference field="5" count="1" selected="0">
            <x v="2"/>
          </reference>
          <reference field="6" count="1" selected="0">
            <x v="1"/>
          </reference>
          <reference field="7" count="1" selected="0">
            <x v="12"/>
          </reference>
          <reference field="8" count="0"/>
        </references>
      </pivotArea>
    </format>
    <format dxfId="185">
      <pivotArea dataOnly="0" labelOnly="1" outline="0" fieldPosition="0">
        <references count="5">
          <reference field="0" count="1" selected="0">
            <x v="0"/>
          </reference>
          <reference field="5" count="1" selected="0">
            <x v="3"/>
          </reference>
          <reference field="6" count="1" selected="0">
            <x v="0"/>
          </reference>
          <reference field="7" count="1" selected="0">
            <x v="12"/>
          </reference>
          <reference field="8" count="0"/>
        </references>
      </pivotArea>
    </format>
    <format dxfId="184">
      <pivotArea dataOnly="0" labelOnly="1" outline="0" fieldPosition="0">
        <references count="5">
          <reference field="0" count="1" selected="0">
            <x v="0"/>
          </reference>
          <reference field="5" count="1" selected="0">
            <x v="3"/>
          </reference>
          <reference field="6" count="1" selected="0">
            <x v="1"/>
          </reference>
          <reference field="7" count="1" selected="0">
            <x v="12"/>
          </reference>
          <reference field="8" count="0"/>
        </references>
      </pivotArea>
    </format>
    <format dxfId="183">
      <pivotArea dataOnly="0" labelOnly="1" outline="0" fieldPosition="0">
        <references count="5">
          <reference field="0" count="1" selected="0">
            <x v="0"/>
          </reference>
          <reference field="5" count="1" selected="0">
            <x v="0"/>
          </reference>
          <reference field="6" count="1" selected="0">
            <x v="0"/>
          </reference>
          <reference field="7" count="1" selected="0">
            <x v="13"/>
          </reference>
          <reference field="8" count="0"/>
        </references>
      </pivotArea>
    </format>
    <format dxfId="182">
      <pivotArea dataOnly="0" labelOnly="1" outline="0" fieldPosition="0">
        <references count="5">
          <reference field="0" count="1" selected="0">
            <x v="0"/>
          </reference>
          <reference field="5" count="1" selected="0">
            <x v="0"/>
          </reference>
          <reference field="6" count="1" selected="0">
            <x v="1"/>
          </reference>
          <reference field="7" count="1" selected="0">
            <x v="13"/>
          </reference>
          <reference field="8" count="0"/>
        </references>
      </pivotArea>
    </format>
    <format dxfId="181">
      <pivotArea dataOnly="0" labelOnly="1" outline="0" fieldPosition="0">
        <references count="5">
          <reference field="0" count="1" selected="0">
            <x v="0"/>
          </reference>
          <reference field="5" count="1" selected="0">
            <x v="1"/>
          </reference>
          <reference field="6" count="1" selected="0">
            <x v="0"/>
          </reference>
          <reference field="7" count="1" selected="0">
            <x v="13"/>
          </reference>
          <reference field="8" count="0"/>
        </references>
      </pivotArea>
    </format>
    <format dxfId="180">
      <pivotArea dataOnly="0" labelOnly="1" outline="0" fieldPosition="0">
        <references count="5">
          <reference field="0" count="1" selected="0">
            <x v="0"/>
          </reference>
          <reference field="5" count="1" selected="0">
            <x v="1"/>
          </reference>
          <reference field="6" count="1" selected="0">
            <x v="1"/>
          </reference>
          <reference field="7" count="1" selected="0">
            <x v="13"/>
          </reference>
          <reference field="8" count="0"/>
        </references>
      </pivotArea>
    </format>
    <format dxfId="179">
      <pivotArea dataOnly="0" labelOnly="1" outline="0" fieldPosition="0">
        <references count="5">
          <reference field="0" count="1" selected="0">
            <x v="0"/>
          </reference>
          <reference field="5" count="1" selected="0">
            <x v="2"/>
          </reference>
          <reference field="6" count="1" selected="0">
            <x v="0"/>
          </reference>
          <reference field="7" count="1" selected="0">
            <x v="13"/>
          </reference>
          <reference field="8" count="0"/>
        </references>
      </pivotArea>
    </format>
    <format dxfId="178">
      <pivotArea dataOnly="0" labelOnly="1" outline="0" fieldPosition="0">
        <references count="5">
          <reference field="0" count="1" selected="0">
            <x v="0"/>
          </reference>
          <reference field="5" count="1" selected="0">
            <x v="2"/>
          </reference>
          <reference field="6" count="1" selected="0">
            <x v="1"/>
          </reference>
          <reference field="7" count="1" selected="0">
            <x v="13"/>
          </reference>
          <reference field="8" count="0"/>
        </references>
      </pivotArea>
    </format>
    <format dxfId="177">
      <pivotArea dataOnly="0" labelOnly="1" outline="0" fieldPosition="0">
        <references count="5">
          <reference field="0" count="1" selected="0">
            <x v="0"/>
          </reference>
          <reference field="5" count="1" selected="0">
            <x v="3"/>
          </reference>
          <reference field="6" count="1" selected="0">
            <x v="0"/>
          </reference>
          <reference field="7" count="1" selected="0">
            <x v="13"/>
          </reference>
          <reference field="8" count="0"/>
        </references>
      </pivotArea>
    </format>
    <format dxfId="176">
      <pivotArea dataOnly="0" labelOnly="1" outline="0" fieldPosition="0">
        <references count="5">
          <reference field="0" count="1" selected="0">
            <x v="0"/>
          </reference>
          <reference field="5" count="1" selected="0">
            <x v="3"/>
          </reference>
          <reference field="6" count="1" selected="0">
            <x v="1"/>
          </reference>
          <reference field="7" count="1" selected="0">
            <x v="13"/>
          </reference>
          <reference field="8" count="0"/>
        </references>
      </pivotArea>
    </format>
    <format dxfId="175">
      <pivotArea dataOnly="0" labelOnly="1" outline="0" fieldPosition="0">
        <references count="5">
          <reference field="0" count="1" selected="0">
            <x v="0"/>
          </reference>
          <reference field="5" count="1" selected="0">
            <x v="0"/>
          </reference>
          <reference field="6" count="1" selected="0">
            <x v="0"/>
          </reference>
          <reference field="7" count="1" selected="0">
            <x v="14"/>
          </reference>
          <reference field="8" count="0"/>
        </references>
      </pivotArea>
    </format>
    <format dxfId="174">
      <pivotArea dataOnly="0" labelOnly="1" outline="0" fieldPosition="0">
        <references count="5">
          <reference field="0" count="1" selected="0">
            <x v="0"/>
          </reference>
          <reference field="5" count="1" selected="0">
            <x v="0"/>
          </reference>
          <reference field="6" count="1" selected="0">
            <x v="1"/>
          </reference>
          <reference field="7" count="1" selected="0">
            <x v="14"/>
          </reference>
          <reference field="8" count="0"/>
        </references>
      </pivotArea>
    </format>
    <format dxfId="173">
      <pivotArea dataOnly="0" labelOnly="1" outline="0" fieldPosition="0">
        <references count="5">
          <reference field="0" count="1" selected="0">
            <x v="0"/>
          </reference>
          <reference field="5" count="1" selected="0">
            <x v="1"/>
          </reference>
          <reference field="6" count="1" selected="0">
            <x v="0"/>
          </reference>
          <reference field="7" count="1" selected="0">
            <x v="14"/>
          </reference>
          <reference field="8" count="0"/>
        </references>
      </pivotArea>
    </format>
    <format dxfId="172">
      <pivotArea dataOnly="0" labelOnly="1" outline="0" fieldPosition="0">
        <references count="5">
          <reference field="0" count="1" selected="0">
            <x v="0"/>
          </reference>
          <reference field="5" count="1" selected="0">
            <x v="1"/>
          </reference>
          <reference field="6" count="1" selected="0">
            <x v="1"/>
          </reference>
          <reference field="7" count="1" selected="0">
            <x v="14"/>
          </reference>
          <reference field="8" count="0"/>
        </references>
      </pivotArea>
    </format>
    <format dxfId="171">
      <pivotArea dataOnly="0" labelOnly="1" outline="0" fieldPosition="0">
        <references count="5">
          <reference field="0" count="1" selected="0">
            <x v="0"/>
          </reference>
          <reference field="5" count="1" selected="0">
            <x v="2"/>
          </reference>
          <reference field="6" count="1" selected="0">
            <x v="0"/>
          </reference>
          <reference field="7" count="1" selected="0">
            <x v="14"/>
          </reference>
          <reference field="8" count="0"/>
        </references>
      </pivotArea>
    </format>
    <format dxfId="170">
      <pivotArea dataOnly="0" labelOnly="1" outline="0" fieldPosition="0">
        <references count="5">
          <reference field="0" count="1" selected="0">
            <x v="0"/>
          </reference>
          <reference field="5" count="1" selected="0">
            <x v="2"/>
          </reference>
          <reference field="6" count="1" selected="0">
            <x v="1"/>
          </reference>
          <reference field="7" count="1" selected="0">
            <x v="14"/>
          </reference>
          <reference field="8" count="0"/>
        </references>
      </pivotArea>
    </format>
    <format dxfId="169">
      <pivotArea dataOnly="0" labelOnly="1" outline="0" fieldPosition="0">
        <references count="5">
          <reference field="0" count="1" selected="0">
            <x v="0"/>
          </reference>
          <reference field="5" count="1" selected="0">
            <x v="3"/>
          </reference>
          <reference field="6" count="1" selected="0">
            <x v="0"/>
          </reference>
          <reference field="7" count="1" selected="0">
            <x v="14"/>
          </reference>
          <reference field="8" count="0"/>
        </references>
      </pivotArea>
    </format>
    <format dxfId="168">
      <pivotArea dataOnly="0" labelOnly="1" outline="0" fieldPosition="0">
        <references count="5">
          <reference field="0" count="1" selected="0">
            <x v="0"/>
          </reference>
          <reference field="5" count="1" selected="0">
            <x v="3"/>
          </reference>
          <reference field="6" count="1" selected="0">
            <x v="1"/>
          </reference>
          <reference field="7" count="1" selected="0">
            <x v="14"/>
          </reference>
          <reference field="8" count="0"/>
        </references>
      </pivotArea>
    </format>
    <format dxfId="167">
      <pivotArea dataOnly="0" labelOnly="1" outline="0" fieldPosition="0">
        <references count="5">
          <reference field="0" count="1" selected="0">
            <x v="0"/>
          </reference>
          <reference field="5" count="1" selected="0">
            <x v="0"/>
          </reference>
          <reference field="6" count="1" selected="0">
            <x v="0"/>
          </reference>
          <reference field="7" count="1" selected="0">
            <x v="15"/>
          </reference>
          <reference field="8" count="0"/>
        </references>
      </pivotArea>
    </format>
    <format dxfId="166">
      <pivotArea dataOnly="0" labelOnly="1" outline="0" fieldPosition="0">
        <references count="5">
          <reference field="0" count="1" selected="0">
            <x v="0"/>
          </reference>
          <reference field="5" count="1" selected="0">
            <x v="0"/>
          </reference>
          <reference field="6" count="1" selected="0">
            <x v="1"/>
          </reference>
          <reference field="7" count="1" selected="0">
            <x v="15"/>
          </reference>
          <reference field="8" count="0"/>
        </references>
      </pivotArea>
    </format>
    <format dxfId="165">
      <pivotArea dataOnly="0" labelOnly="1" outline="0" fieldPosition="0">
        <references count="5">
          <reference field="0" count="1" selected="0">
            <x v="0"/>
          </reference>
          <reference field="5" count="1" selected="0">
            <x v="1"/>
          </reference>
          <reference field="6" count="1" selected="0">
            <x v="0"/>
          </reference>
          <reference field="7" count="1" selected="0">
            <x v="15"/>
          </reference>
          <reference field="8" count="0"/>
        </references>
      </pivotArea>
    </format>
    <format dxfId="164">
      <pivotArea dataOnly="0" labelOnly="1" outline="0" fieldPosition="0">
        <references count="5">
          <reference field="0" count="1" selected="0">
            <x v="0"/>
          </reference>
          <reference field="5" count="1" selected="0">
            <x v="1"/>
          </reference>
          <reference field="6" count="1" selected="0">
            <x v="1"/>
          </reference>
          <reference field="7" count="1" selected="0">
            <x v="15"/>
          </reference>
          <reference field="8" count="0"/>
        </references>
      </pivotArea>
    </format>
    <format dxfId="163">
      <pivotArea dataOnly="0" labelOnly="1" outline="0" fieldPosition="0">
        <references count="5">
          <reference field="0" count="1" selected="0">
            <x v="0"/>
          </reference>
          <reference field="5" count="1" selected="0">
            <x v="2"/>
          </reference>
          <reference field="6" count="1" selected="0">
            <x v="0"/>
          </reference>
          <reference field="7" count="1" selected="0">
            <x v="15"/>
          </reference>
          <reference field="8" count="0"/>
        </references>
      </pivotArea>
    </format>
    <format dxfId="162">
      <pivotArea dataOnly="0" labelOnly="1" outline="0" fieldPosition="0">
        <references count="5">
          <reference field="0" count="1" selected="0">
            <x v="0"/>
          </reference>
          <reference field="5" count="1" selected="0">
            <x v="2"/>
          </reference>
          <reference field="6" count="1" selected="0">
            <x v="1"/>
          </reference>
          <reference field="7" count="1" selected="0">
            <x v="15"/>
          </reference>
          <reference field="8" count="0"/>
        </references>
      </pivotArea>
    </format>
    <format dxfId="161">
      <pivotArea dataOnly="0" labelOnly="1" outline="0" fieldPosition="0">
        <references count="5">
          <reference field="0" count="1" selected="0">
            <x v="0"/>
          </reference>
          <reference field="5" count="1" selected="0">
            <x v="3"/>
          </reference>
          <reference field="6" count="1" selected="0">
            <x v="0"/>
          </reference>
          <reference field="7" count="1" selected="0">
            <x v="15"/>
          </reference>
          <reference field="8" count="0"/>
        </references>
      </pivotArea>
    </format>
    <format dxfId="160">
      <pivotArea dataOnly="0" labelOnly="1" outline="0" fieldPosition="0">
        <references count="5">
          <reference field="0" count="1" selected="0">
            <x v="0"/>
          </reference>
          <reference field="5" count="1" selected="0">
            <x v="3"/>
          </reference>
          <reference field="6" count="1" selected="0">
            <x v="1"/>
          </reference>
          <reference field="7" count="1" selected="0">
            <x v="15"/>
          </reference>
          <reference field="8" count="0"/>
        </references>
      </pivotArea>
    </format>
    <format dxfId="159">
      <pivotArea dataOnly="0" labelOnly="1" outline="0" fieldPosition="0">
        <references count="5">
          <reference field="0" count="1" selected="0">
            <x v="0"/>
          </reference>
          <reference field="5" count="1" selected="0">
            <x v="0"/>
          </reference>
          <reference field="6" count="1" selected="0">
            <x v="0"/>
          </reference>
          <reference field="7" count="1" selected="0">
            <x v="16"/>
          </reference>
          <reference field="8" count="0"/>
        </references>
      </pivotArea>
    </format>
    <format dxfId="158">
      <pivotArea dataOnly="0" labelOnly="1" outline="0" fieldPosition="0">
        <references count="5">
          <reference field="0" count="1" selected="0">
            <x v="0"/>
          </reference>
          <reference field="5" count="1" selected="0">
            <x v="0"/>
          </reference>
          <reference field="6" count="1" selected="0">
            <x v="1"/>
          </reference>
          <reference field="7" count="1" selected="0">
            <x v="16"/>
          </reference>
          <reference field="8" count="0"/>
        </references>
      </pivotArea>
    </format>
    <format dxfId="157">
      <pivotArea dataOnly="0" labelOnly="1" outline="0" fieldPosition="0">
        <references count="5">
          <reference field="0" count="1" selected="0">
            <x v="0"/>
          </reference>
          <reference field="5" count="1" selected="0">
            <x v="1"/>
          </reference>
          <reference field="6" count="1" selected="0">
            <x v="0"/>
          </reference>
          <reference field="7" count="1" selected="0">
            <x v="16"/>
          </reference>
          <reference field="8" count="0"/>
        </references>
      </pivotArea>
    </format>
    <format dxfId="156">
      <pivotArea dataOnly="0" labelOnly="1" outline="0" fieldPosition="0">
        <references count="5">
          <reference field="0" count="1" selected="0">
            <x v="0"/>
          </reference>
          <reference field="5" count="1" selected="0">
            <x v="1"/>
          </reference>
          <reference field="6" count="1" selected="0">
            <x v="1"/>
          </reference>
          <reference field="7" count="1" selected="0">
            <x v="16"/>
          </reference>
          <reference field="8" count="0"/>
        </references>
      </pivotArea>
    </format>
    <format dxfId="155">
      <pivotArea dataOnly="0" labelOnly="1" outline="0" fieldPosition="0">
        <references count="5">
          <reference field="0" count="1" selected="0">
            <x v="0"/>
          </reference>
          <reference field="5" count="1" selected="0">
            <x v="2"/>
          </reference>
          <reference field="6" count="1" selected="0">
            <x v="0"/>
          </reference>
          <reference field="7" count="1" selected="0">
            <x v="16"/>
          </reference>
          <reference field="8" count="0"/>
        </references>
      </pivotArea>
    </format>
    <format dxfId="154">
      <pivotArea dataOnly="0" labelOnly="1" outline="0" fieldPosition="0">
        <references count="5">
          <reference field="0" count="1" selected="0">
            <x v="0"/>
          </reference>
          <reference field="5" count="1" selected="0">
            <x v="2"/>
          </reference>
          <reference field="6" count="1" selected="0">
            <x v="1"/>
          </reference>
          <reference field="7" count="1" selected="0">
            <x v="16"/>
          </reference>
          <reference field="8" count="0"/>
        </references>
      </pivotArea>
    </format>
    <format dxfId="153">
      <pivotArea dataOnly="0" labelOnly="1" outline="0" fieldPosition="0">
        <references count="5">
          <reference field="0" count="1" selected="0">
            <x v="0"/>
          </reference>
          <reference field="5" count="1" selected="0">
            <x v="3"/>
          </reference>
          <reference field="6" count="1" selected="0">
            <x v="0"/>
          </reference>
          <reference field="7" count="1" selected="0">
            <x v="16"/>
          </reference>
          <reference field="8" count="0"/>
        </references>
      </pivotArea>
    </format>
    <format dxfId="152">
      <pivotArea dataOnly="0" labelOnly="1" outline="0" fieldPosition="0">
        <references count="5">
          <reference field="0" count="1" selected="0">
            <x v="0"/>
          </reference>
          <reference field="5" count="1" selected="0">
            <x v="3"/>
          </reference>
          <reference field="6" count="1" selected="0">
            <x v="1"/>
          </reference>
          <reference field="7" count="1" selected="0">
            <x v="16"/>
          </reference>
          <reference field="8" count="0"/>
        </references>
      </pivotArea>
    </format>
    <format dxfId="151">
      <pivotArea dataOnly="0" labelOnly="1" outline="0" fieldPosition="0">
        <references count="5">
          <reference field="0" count="1" selected="0">
            <x v="1"/>
          </reference>
          <reference field="5" count="1" selected="0">
            <x v="0"/>
          </reference>
          <reference field="6" count="1" selected="0">
            <x v="0"/>
          </reference>
          <reference field="7" count="1" selected="0">
            <x v="0"/>
          </reference>
          <reference field="8" count="0"/>
        </references>
      </pivotArea>
    </format>
    <format dxfId="150">
      <pivotArea dataOnly="0" labelOnly="1" outline="0" fieldPosition="0">
        <references count="5">
          <reference field="0" count="1" selected="0">
            <x v="1"/>
          </reference>
          <reference field="5" count="1" selected="0">
            <x v="0"/>
          </reference>
          <reference field="6" count="1" selected="0">
            <x v="1"/>
          </reference>
          <reference field="7" count="1" selected="0">
            <x v="0"/>
          </reference>
          <reference field="8" count="0"/>
        </references>
      </pivotArea>
    </format>
    <format dxfId="149">
      <pivotArea dataOnly="0" labelOnly="1" outline="0" fieldPosition="0">
        <references count="5">
          <reference field="0" count="1" selected="0">
            <x v="1"/>
          </reference>
          <reference field="5" count="1" selected="0">
            <x v="1"/>
          </reference>
          <reference field="6" count="1" selected="0">
            <x v="0"/>
          </reference>
          <reference field="7" count="1" selected="0">
            <x v="0"/>
          </reference>
          <reference field="8" count="0"/>
        </references>
      </pivotArea>
    </format>
    <format dxfId="148">
      <pivotArea dataOnly="0" labelOnly="1" outline="0" fieldPosition="0">
        <references count="5">
          <reference field="0" count="1" selected="0">
            <x v="1"/>
          </reference>
          <reference field="5" count="1" selected="0">
            <x v="1"/>
          </reference>
          <reference field="6" count="1" selected="0">
            <x v="1"/>
          </reference>
          <reference field="7" count="1" selected="0">
            <x v="0"/>
          </reference>
          <reference field="8" count="0"/>
        </references>
      </pivotArea>
    </format>
    <format dxfId="147">
      <pivotArea dataOnly="0" labelOnly="1" outline="0" fieldPosition="0">
        <references count="5">
          <reference field="0" count="1" selected="0">
            <x v="1"/>
          </reference>
          <reference field="5" count="1" selected="0">
            <x v="2"/>
          </reference>
          <reference field="6" count="1" selected="0">
            <x v="0"/>
          </reference>
          <reference field="7" count="1" selected="0">
            <x v="0"/>
          </reference>
          <reference field="8" count="0"/>
        </references>
      </pivotArea>
    </format>
    <format dxfId="146">
      <pivotArea dataOnly="0" labelOnly="1" outline="0" fieldPosition="0">
        <references count="5">
          <reference field="0" count="1" selected="0">
            <x v="1"/>
          </reference>
          <reference field="5" count="1" selected="0">
            <x v="2"/>
          </reference>
          <reference field="6" count="1" selected="0">
            <x v="1"/>
          </reference>
          <reference field="7" count="1" selected="0">
            <x v="0"/>
          </reference>
          <reference field="8" count="0"/>
        </references>
      </pivotArea>
    </format>
    <format dxfId="145">
      <pivotArea dataOnly="0" labelOnly="1" outline="0" fieldPosition="0">
        <references count="5">
          <reference field="0" count="1" selected="0">
            <x v="1"/>
          </reference>
          <reference field="5" count="1" selected="0">
            <x v="3"/>
          </reference>
          <reference field="6" count="1" selected="0">
            <x v="0"/>
          </reference>
          <reference field="7" count="1" selected="0">
            <x v="0"/>
          </reference>
          <reference field="8" count="0"/>
        </references>
      </pivotArea>
    </format>
    <format dxfId="144">
      <pivotArea dataOnly="0" labelOnly="1" outline="0" fieldPosition="0">
        <references count="5">
          <reference field="0" count="1" selected="0">
            <x v="1"/>
          </reference>
          <reference field="5" count="1" selected="0">
            <x v="3"/>
          </reference>
          <reference field="6" count="1" selected="0">
            <x v="1"/>
          </reference>
          <reference field="7" count="1" selected="0">
            <x v="0"/>
          </reference>
          <reference field="8" count="0"/>
        </references>
      </pivotArea>
    </format>
    <format dxfId="143">
      <pivotArea dataOnly="0" labelOnly="1" outline="0" fieldPosition="0">
        <references count="5">
          <reference field="0" count="1" selected="0">
            <x v="1"/>
          </reference>
          <reference field="5" count="1" selected="0">
            <x v="0"/>
          </reference>
          <reference field="6" count="1" selected="0">
            <x v="0"/>
          </reference>
          <reference field="7" count="1" selected="0">
            <x v="1"/>
          </reference>
          <reference field="8" count="0"/>
        </references>
      </pivotArea>
    </format>
    <format dxfId="142">
      <pivotArea dataOnly="0" labelOnly="1" outline="0" fieldPosition="0">
        <references count="5">
          <reference field="0" count="1" selected="0">
            <x v="1"/>
          </reference>
          <reference field="5" count="1" selected="0">
            <x v="0"/>
          </reference>
          <reference field="6" count="1" selected="0">
            <x v="1"/>
          </reference>
          <reference field="7" count="1" selected="0">
            <x v="1"/>
          </reference>
          <reference field="8" count="0"/>
        </references>
      </pivotArea>
    </format>
    <format dxfId="141">
      <pivotArea dataOnly="0" labelOnly="1" outline="0" fieldPosition="0">
        <references count="5">
          <reference field="0" count="1" selected="0">
            <x v="1"/>
          </reference>
          <reference field="5" count="1" selected="0">
            <x v="1"/>
          </reference>
          <reference field="6" count="1" selected="0">
            <x v="0"/>
          </reference>
          <reference field="7" count="1" selected="0">
            <x v="1"/>
          </reference>
          <reference field="8" count="0"/>
        </references>
      </pivotArea>
    </format>
    <format dxfId="140">
      <pivotArea dataOnly="0" labelOnly="1" outline="0" fieldPosition="0">
        <references count="5">
          <reference field="0" count="1" selected="0">
            <x v="1"/>
          </reference>
          <reference field="5" count="1" selected="0">
            <x v="1"/>
          </reference>
          <reference field="6" count="1" selected="0">
            <x v="1"/>
          </reference>
          <reference field="7" count="1" selected="0">
            <x v="1"/>
          </reference>
          <reference field="8" count="0"/>
        </references>
      </pivotArea>
    </format>
    <format dxfId="139">
      <pivotArea dataOnly="0" labelOnly="1" outline="0" fieldPosition="0">
        <references count="5">
          <reference field="0" count="1" selected="0">
            <x v="1"/>
          </reference>
          <reference field="5" count="1" selected="0">
            <x v="2"/>
          </reference>
          <reference field="6" count="1" selected="0">
            <x v="0"/>
          </reference>
          <reference field="7" count="1" selected="0">
            <x v="1"/>
          </reference>
          <reference field="8" count="0"/>
        </references>
      </pivotArea>
    </format>
    <format dxfId="138">
      <pivotArea dataOnly="0" labelOnly="1" outline="0" fieldPosition="0">
        <references count="5">
          <reference field="0" count="1" selected="0">
            <x v="1"/>
          </reference>
          <reference field="5" count="1" selected="0">
            <x v="2"/>
          </reference>
          <reference field="6" count="1" selected="0">
            <x v="1"/>
          </reference>
          <reference field="7" count="1" selected="0">
            <x v="1"/>
          </reference>
          <reference field="8" count="0"/>
        </references>
      </pivotArea>
    </format>
    <format dxfId="137">
      <pivotArea dataOnly="0" labelOnly="1" outline="0" fieldPosition="0">
        <references count="5">
          <reference field="0" count="1" selected="0">
            <x v="1"/>
          </reference>
          <reference field="5" count="1" selected="0">
            <x v="3"/>
          </reference>
          <reference field="6" count="1" selected="0">
            <x v="0"/>
          </reference>
          <reference field="7" count="1" selected="0">
            <x v="1"/>
          </reference>
          <reference field="8" count="0"/>
        </references>
      </pivotArea>
    </format>
    <format dxfId="136">
      <pivotArea dataOnly="0" labelOnly="1" outline="0" fieldPosition="0">
        <references count="5">
          <reference field="0" count="1" selected="0">
            <x v="1"/>
          </reference>
          <reference field="5" count="1" selected="0">
            <x v="3"/>
          </reference>
          <reference field="6" count="1" selected="0">
            <x v="1"/>
          </reference>
          <reference field="7" count="1" selected="0">
            <x v="1"/>
          </reference>
          <reference field="8" count="0"/>
        </references>
      </pivotArea>
    </format>
    <format dxfId="135">
      <pivotArea dataOnly="0" labelOnly="1" outline="0" fieldPosition="0">
        <references count="5">
          <reference field="0" count="1" selected="0">
            <x v="1"/>
          </reference>
          <reference field="5" count="1" selected="0">
            <x v="0"/>
          </reference>
          <reference field="6" count="1" selected="0">
            <x v="0"/>
          </reference>
          <reference field="7" count="1" selected="0">
            <x v="2"/>
          </reference>
          <reference field="8" count="0"/>
        </references>
      </pivotArea>
    </format>
    <format dxfId="134">
      <pivotArea dataOnly="0" labelOnly="1" outline="0" fieldPosition="0">
        <references count="5">
          <reference field="0" count="1" selected="0">
            <x v="1"/>
          </reference>
          <reference field="5" count="1" selected="0">
            <x v="0"/>
          </reference>
          <reference field="6" count="1" selected="0">
            <x v="1"/>
          </reference>
          <reference field="7" count="1" selected="0">
            <x v="2"/>
          </reference>
          <reference field="8" count="0"/>
        </references>
      </pivotArea>
    </format>
    <format dxfId="133">
      <pivotArea dataOnly="0" labelOnly="1" outline="0" fieldPosition="0">
        <references count="5">
          <reference field="0" count="1" selected="0">
            <x v="1"/>
          </reference>
          <reference field="5" count="1" selected="0">
            <x v="1"/>
          </reference>
          <reference field="6" count="1" selected="0">
            <x v="0"/>
          </reference>
          <reference field="7" count="1" selected="0">
            <x v="2"/>
          </reference>
          <reference field="8" count="0"/>
        </references>
      </pivotArea>
    </format>
    <format dxfId="132">
      <pivotArea dataOnly="0" labelOnly="1" outline="0" fieldPosition="0">
        <references count="5">
          <reference field="0" count="1" selected="0">
            <x v="1"/>
          </reference>
          <reference field="5" count="1" selected="0">
            <x v="1"/>
          </reference>
          <reference field="6" count="1" selected="0">
            <x v="1"/>
          </reference>
          <reference field="7" count="1" selected="0">
            <x v="2"/>
          </reference>
          <reference field="8" count="0"/>
        </references>
      </pivotArea>
    </format>
    <format dxfId="131">
      <pivotArea dataOnly="0" labelOnly="1" outline="0" fieldPosition="0">
        <references count="5">
          <reference field="0" count="1" selected="0">
            <x v="1"/>
          </reference>
          <reference field="5" count="1" selected="0">
            <x v="2"/>
          </reference>
          <reference field="6" count="1" selected="0">
            <x v="0"/>
          </reference>
          <reference field="7" count="1" selected="0">
            <x v="2"/>
          </reference>
          <reference field="8" count="0"/>
        </references>
      </pivotArea>
    </format>
    <format dxfId="130">
      <pivotArea dataOnly="0" labelOnly="1" outline="0" fieldPosition="0">
        <references count="5">
          <reference field="0" count="1" selected="0">
            <x v="1"/>
          </reference>
          <reference field="5" count="1" selected="0">
            <x v="2"/>
          </reference>
          <reference field="6" count="1" selected="0">
            <x v="1"/>
          </reference>
          <reference field="7" count="1" selected="0">
            <x v="2"/>
          </reference>
          <reference field="8" count="0"/>
        </references>
      </pivotArea>
    </format>
    <format dxfId="129">
      <pivotArea dataOnly="0" labelOnly="1" outline="0" fieldPosition="0">
        <references count="5">
          <reference field="0" count="1" selected="0">
            <x v="1"/>
          </reference>
          <reference field="5" count="1" selected="0">
            <x v="3"/>
          </reference>
          <reference field="6" count="1" selected="0">
            <x v="0"/>
          </reference>
          <reference field="7" count="1" selected="0">
            <x v="2"/>
          </reference>
          <reference field="8" count="0"/>
        </references>
      </pivotArea>
    </format>
    <format dxfId="128">
      <pivotArea dataOnly="0" labelOnly="1" outline="0" fieldPosition="0">
        <references count="5">
          <reference field="0" count="1" selected="0">
            <x v="1"/>
          </reference>
          <reference field="5" count="1" selected="0">
            <x v="3"/>
          </reference>
          <reference field="6" count="1" selected="0">
            <x v="1"/>
          </reference>
          <reference field="7" count="1" selected="0">
            <x v="2"/>
          </reference>
          <reference field="8" count="0"/>
        </references>
      </pivotArea>
    </format>
    <format dxfId="127">
      <pivotArea dataOnly="0" labelOnly="1" outline="0" fieldPosition="0">
        <references count="5">
          <reference field="0" count="1" selected="0">
            <x v="1"/>
          </reference>
          <reference field="5" count="1" selected="0">
            <x v="0"/>
          </reference>
          <reference field="6" count="1" selected="0">
            <x v="0"/>
          </reference>
          <reference field="7" count="1" selected="0">
            <x v="3"/>
          </reference>
          <reference field="8" count="0"/>
        </references>
      </pivotArea>
    </format>
    <format dxfId="126">
      <pivotArea dataOnly="0" labelOnly="1" outline="0" fieldPosition="0">
        <references count="5">
          <reference field="0" count="1" selected="0">
            <x v="1"/>
          </reference>
          <reference field="5" count="1" selected="0">
            <x v="0"/>
          </reference>
          <reference field="6" count="1" selected="0">
            <x v="1"/>
          </reference>
          <reference field="7" count="1" selected="0">
            <x v="3"/>
          </reference>
          <reference field="8" count="0"/>
        </references>
      </pivotArea>
    </format>
    <format dxfId="125">
      <pivotArea dataOnly="0" labelOnly="1" outline="0" fieldPosition="0">
        <references count="5">
          <reference field="0" count="1" selected="0">
            <x v="1"/>
          </reference>
          <reference field="5" count="1" selected="0">
            <x v="1"/>
          </reference>
          <reference field="6" count="1" selected="0">
            <x v="0"/>
          </reference>
          <reference field="7" count="1" selected="0">
            <x v="3"/>
          </reference>
          <reference field="8" count="0"/>
        </references>
      </pivotArea>
    </format>
    <format dxfId="124">
      <pivotArea dataOnly="0" labelOnly="1" outline="0" fieldPosition="0">
        <references count="5">
          <reference field="0" count="1" selected="0">
            <x v="1"/>
          </reference>
          <reference field="5" count="1" selected="0">
            <x v="1"/>
          </reference>
          <reference field="6" count="1" selected="0">
            <x v="1"/>
          </reference>
          <reference field="7" count="1" selected="0">
            <x v="3"/>
          </reference>
          <reference field="8" count="0"/>
        </references>
      </pivotArea>
    </format>
    <format dxfId="123">
      <pivotArea dataOnly="0" labelOnly="1" outline="0" fieldPosition="0">
        <references count="5">
          <reference field="0" count="1" selected="0">
            <x v="1"/>
          </reference>
          <reference field="5" count="1" selected="0">
            <x v="2"/>
          </reference>
          <reference field="6" count="1" selected="0">
            <x v="0"/>
          </reference>
          <reference field="7" count="1" selected="0">
            <x v="3"/>
          </reference>
          <reference field="8" count="0"/>
        </references>
      </pivotArea>
    </format>
    <format dxfId="122">
      <pivotArea dataOnly="0" labelOnly="1" outline="0" fieldPosition="0">
        <references count="5">
          <reference field="0" count="1" selected="0">
            <x v="1"/>
          </reference>
          <reference field="5" count="1" selected="0">
            <x v="2"/>
          </reference>
          <reference field="6" count="1" selected="0">
            <x v="1"/>
          </reference>
          <reference field="7" count="1" selected="0">
            <x v="3"/>
          </reference>
          <reference field="8" count="0"/>
        </references>
      </pivotArea>
    </format>
    <format dxfId="121">
      <pivotArea dataOnly="0" labelOnly="1" outline="0" fieldPosition="0">
        <references count="5">
          <reference field="0" count="1" selected="0">
            <x v="1"/>
          </reference>
          <reference field="5" count="1" selected="0">
            <x v="3"/>
          </reference>
          <reference field="6" count="1" selected="0">
            <x v="0"/>
          </reference>
          <reference field="7" count="1" selected="0">
            <x v="3"/>
          </reference>
          <reference field="8" count="0"/>
        </references>
      </pivotArea>
    </format>
    <format dxfId="120">
      <pivotArea dataOnly="0" labelOnly="1" outline="0" fieldPosition="0">
        <references count="5">
          <reference field="0" count="1" selected="0">
            <x v="1"/>
          </reference>
          <reference field="5" count="1" selected="0">
            <x v="3"/>
          </reference>
          <reference field="6" count="1" selected="0">
            <x v="1"/>
          </reference>
          <reference field="7" count="1" selected="0">
            <x v="3"/>
          </reference>
          <reference field="8" count="0"/>
        </references>
      </pivotArea>
    </format>
    <format dxfId="119">
      <pivotArea dataOnly="0" labelOnly="1" outline="0" fieldPosition="0">
        <references count="5">
          <reference field="0" count="1" selected="0">
            <x v="1"/>
          </reference>
          <reference field="5" count="1" selected="0">
            <x v="0"/>
          </reference>
          <reference field="6" count="1" selected="0">
            <x v="0"/>
          </reference>
          <reference field="7" count="1" selected="0">
            <x v="4"/>
          </reference>
          <reference field="8" count="0"/>
        </references>
      </pivotArea>
    </format>
    <format dxfId="118">
      <pivotArea dataOnly="0" labelOnly="1" outline="0" fieldPosition="0">
        <references count="5">
          <reference field="0" count="1" selected="0">
            <x v="1"/>
          </reference>
          <reference field="5" count="1" selected="0">
            <x v="0"/>
          </reference>
          <reference field="6" count="1" selected="0">
            <x v="1"/>
          </reference>
          <reference field="7" count="1" selected="0">
            <x v="4"/>
          </reference>
          <reference field="8" count="0"/>
        </references>
      </pivotArea>
    </format>
    <format dxfId="117">
      <pivotArea dataOnly="0" labelOnly="1" outline="0" fieldPosition="0">
        <references count="5">
          <reference field="0" count="1" selected="0">
            <x v="1"/>
          </reference>
          <reference field="5" count="1" selected="0">
            <x v="1"/>
          </reference>
          <reference field="6" count="1" selected="0">
            <x v="0"/>
          </reference>
          <reference field="7" count="1" selected="0">
            <x v="4"/>
          </reference>
          <reference field="8" count="0"/>
        </references>
      </pivotArea>
    </format>
    <format dxfId="116">
      <pivotArea dataOnly="0" labelOnly="1" outline="0" fieldPosition="0">
        <references count="5">
          <reference field="0" count="1" selected="0">
            <x v="1"/>
          </reference>
          <reference field="5" count="1" selected="0">
            <x v="1"/>
          </reference>
          <reference field="6" count="1" selected="0">
            <x v="1"/>
          </reference>
          <reference field="7" count="1" selected="0">
            <x v="4"/>
          </reference>
          <reference field="8" count="0"/>
        </references>
      </pivotArea>
    </format>
    <format dxfId="115">
      <pivotArea dataOnly="0" labelOnly="1" outline="0" fieldPosition="0">
        <references count="5">
          <reference field="0" count="1" selected="0">
            <x v="1"/>
          </reference>
          <reference field="5" count="1" selected="0">
            <x v="2"/>
          </reference>
          <reference field="6" count="1" selected="0">
            <x v="0"/>
          </reference>
          <reference field="7" count="1" selected="0">
            <x v="4"/>
          </reference>
          <reference field="8" count="0"/>
        </references>
      </pivotArea>
    </format>
    <format dxfId="114">
      <pivotArea dataOnly="0" labelOnly="1" outline="0" fieldPosition="0">
        <references count="5">
          <reference field="0" count="1" selected="0">
            <x v="1"/>
          </reference>
          <reference field="5" count="1" selected="0">
            <x v="2"/>
          </reference>
          <reference field="6" count="1" selected="0">
            <x v="1"/>
          </reference>
          <reference field="7" count="1" selected="0">
            <x v="4"/>
          </reference>
          <reference field="8" count="0"/>
        </references>
      </pivotArea>
    </format>
    <format dxfId="113">
      <pivotArea dataOnly="0" labelOnly="1" outline="0" fieldPosition="0">
        <references count="5">
          <reference field="0" count="1" selected="0">
            <x v="1"/>
          </reference>
          <reference field="5" count="1" selected="0">
            <x v="3"/>
          </reference>
          <reference field="6" count="1" selected="0">
            <x v="0"/>
          </reference>
          <reference field="7" count="1" selected="0">
            <x v="4"/>
          </reference>
          <reference field="8" count="0"/>
        </references>
      </pivotArea>
    </format>
    <format dxfId="112">
      <pivotArea dataOnly="0" labelOnly="1" outline="0" fieldPosition="0">
        <references count="5">
          <reference field="0" count="1" selected="0">
            <x v="1"/>
          </reference>
          <reference field="5" count="1" selected="0">
            <x v="3"/>
          </reference>
          <reference field="6" count="1" selected="0">
            <x v="1"/>
          </reference>
          <reference field="7" count="1" selected="0">
            <x v="4"/>
          </reference>
          <reference field="8" count="0"/>
        </references>
      </pivotArea>
    </format>
    <format dxfId="111">
      <pivotArea dataOnly="0" labelOnly="1" outline="0" fieldPosition="0">
        <references count="5">
          <reference field="0" count="1" selected="0">
            <x v="1"/>
          </reference>
          <reference field="5" count="1" selected="0">
            <x v="0"/>
          </reference>
          <reference field="6" count="1" selected="0">
            <x v="0"/>
          </reference>
          <reference field="7" count="1" selected="0">
            <x v="5"/>
          </reference>
          <reference field="8" count="0"/>
        </references>
      </pivotArea>
    </format>
    <format dxfId="110">
      <pivotArea dataOnly="0" labelOnly="1" outline="0" fieldPosition="0">
        <references count="5">
          <reference field="0" count="1" selected="0">
            <x v="1"/>
          </reference>
          <reference field="5" count="1" selected="0">
            <x v="0"/>
          </reference>
          <reference field="6" count="1" selected="0">
            <x v="1"/>
          </reference>
          <reference field="7" count="1" selected="0">
            <x v="5"/>
          </reference>
          <reference field="8" count="0"/>
        </references>
      </pivotArea>
    </format>
    <format dxfId="109">
      <pivotArea dataOnly="0" labelOnly="1" outline="0" fieldPosition="0">
        <references count="5">
          <reference field="0" count="1" selected="0">
            <x v="1"/>
          </reference>
          <reference field="5" count="1" selected="0">
            <x v="1"/>
          </reference>
          <reference field="6" count="1" selected="0">
            <x v="0"/>
          </reference>
          <reference field="7" count="1" selected="0">
            <x v="5"/>
          </reference>
          <reference field="8" count="0"/>
        </references>
      </pivotArea>
    </format>
    <format dxfId="108">
      <pivotArea dataOnly="0" labelOnly="1" outline="0" fieldPosition="0">
        <references count="5">
          <reference field="0" count="1" selected="0">
            <x v="1"/>
          </reference>
          <reference field="5" count="1" selected="0">
            <x v="1"/>
          </reference>
          <reference field="6" count="1" selected="0">
            <x v="1"/>
          </reference>
          <reference field="7" count="1" selected="0">
            <x v="5"/>
          </reference>
          <reference field="8" count="0"/>
        </references>
      </pivotArea>
    </format>
    <format dxfId="107">
      <pivotArea dataOnly="0" labelOnly="1" outline="0" fieldPosition="0">
        <references count="5">
          <reference field="0" count="1" selected="0">
            <x v="1"/>
          </reference>
          <reference field="5" count="1" selected="0">
            <x v="2"/>
          </reference>
          <reference field="6" count="1" selected="0">
            <x v="0"/>
          </reference>
          <reference field="7" count="1" selected="0">
            <x v="5"/>
          </reference>
          <reference field="8" count="0"/>
        </references>
      </pivotArea>
    </format>
    <format dxfId="106">
      <pivotArea dataOnly="0" labelOnly="1" outline="0" fieldPosition="0">
        <references count="5">
          <reference field="0" count="1" selected="0">
            <x v="1"/>
          </reference>
          <reference field="5" count="1" selected="0">
            <x v="2"/>
          </reference>
          <reference field="6" count="1" selected="0">
            <x v="1"/>
          </reference>
          <reference field="7" count="1" selected="0">
            <x v="5"/>
          </reference>
          <reference field="8" count="0"/>
        </references>
      </pivotArea>
    </format>
    <format dxfId="105">
      <pivotArea dataOnly="0" labelOnly="1" outline="0" fieldPosition="0">
        <references count="5">
          <reference field="0" count="1" selected="0">
            <x v="1"/>
          </reference>
          <reference field="5" count="1" selected="0">
            <x v="3"/>
          </reference>
          <reference field="6" count="1" selected="0">
            <x v="0"/>
          </reference>
          <reference field="7" count="1" selected="0">
            <x v="5"/>
          </reference>
          <reference field="8" count="0"/>
        </references>
      </pivotArea>
    </format>
    <format dxfId="104">
      <pivotArea dataOnly="0" labelOnly="1" outline="0" fieldPosition="0">
        <references count="5">
          <reference field="0" count="1" selected="0">
            <x v="1"/>
          </reference>
          <reference field="5" count="1" selected="0">
            <x v="3"/>
          </reference>
          <reference field="6" count="1" selected="0">
            <x v="1"/>
          </reference>
          <reference field="7" count="1" selected="0">
            <x v="5"/>
          </reference>
          <reference field="8" count="0"/>
        </references>
      </pivotArea>
    </format>
    <format dxfId="103">
      <pivotArea dataOnly="0" labelOnly="1" outline="0" fieldPosition="0">
        <references count="5">
          <reference field="0" count="1" selected="0">
            <x v="1"/>
          </reference>
          <reference field="5" count="1" selected="0">
            <x v="0"/>
          </reference>
          <reference field="6" count="1" selected="0">
            <x v="0"/>
          </reference>
          <reference field="7" count="1" selected="0">
            <x v="6"/>
          </reference>
          <reference field="8" count="0"/>
        </references>
      </pivotArea>
    </format>
    <format dxfId="102">
      <pivotArea dataOnly="0" labelOnly="1" outline="0" fieldPosition="0">
        <references count="5">
          <reference field="0" count="1" selected="0">
            <x v="1"/>
          </reference>
          <reference field="5" count="1" selected="0">
            <x v="0"/>
          </reference>
          <reference field="6" count="1" selected="0">
            <x v="1"/>
          </reference>
          <reference field="7" count="1" selected="0">
            <x v="6"/>
          </reference>
          <reference field="8" count="0"/>
        </references>
      </pivotArea>
    </format>
    <format dxfId="101">
      <pivotArea dataOnly="0" labelOnly="1" outline="0" fieldPosition="0">
        <references count="5">
          <reference field="0" count="1" selected="0">
            <x v="1"/>
          </reference>
          <reference field="5" count="1" selected="0">
            <x v="1"/>
          </reference>
          <reference field="6" count="1" selected="0">
            <x v="0"/>
          </reference>
          <reference field="7" count="1" selected="0">
            <x v="6"/>
          </reference>
          <reference field="8" count="0"/>
        </references>
      </pivotArea>
    </format>
    <format dxfId="100">
      <pivotArea dataOnly="0" labelOnly="1" outline="0" fieldPosition="0">
        <references count="5">
          <reference field="0" count="1" selected="0">
            <x v="1"/>
          </reference>
          <reference field="5" count="1" selected="0">
            <x v="1"/>
          </reference>
          <reference field="6" count="1" selected="0">
            <x v="1"/>
          </reference>
          <reference field="7" count="1" selected="0">
            <x v="6"/>
          </reference>
          <reference field="8" count="0"/>
        </references>
      </pivotArea>
    </format>
    <format dxfId="99">
      <pivotArea dataOnly="0" labelOnly="1" outline="0" fieldPosition="0">
        <references count="5">
          <reference field="0" count="1" selected="0">
            <x v="1"/>
          </reference>
          <reference field="5" count="1" selected="0">
            <x v="2"/>
          </reference>
          <reference field="6" count="1" selected="0">
            <x v="0"/>
          </reference>
          <reference field="7" count="1" selected="0">
            <x v="6"/>
          </reference>
          <reference field="8" count="0"/>
        </references>
      </pivotArea>
    </format>
    <format dxfId="98">
      <pivotArea dataOnly="0" labelOnly="1" outline="0" fieldPosition="0">
        <references count="5">
          <reference field="0" count="1" selected="0">
            <x v="1"/>
          </reference>
          <reference field="5" count="1" selected="0">
            <x v="2"/>
          </reference>
          <reference field="6" count="1" selected="0">
            <x v="1"/>
          </reference>
          <reference field="7" count="1" selected="0">
            <x v="6"/>
          </reference>
          <reference field="8" count="0"/>
        </references>
      </pivotArea>
    </format>
    <format dxfId="97">
      <pivotArea dataOnly="0" labelOnly="1" outline="0" fieldPosition="0">
        <references count="5">
          <reference field="0" count="1" selected="0">
            <x v="1"/>
          </reference>
          <reference field="5" count="1" selected="0">
            <x v="3"/>
          </reference>
          <reference field="6" count="1" selected="0">
            <x v="0"/>
          </reference>
          <reference field="7" count="1" selected="0">
            <x v="6"/>
          </reference>
          <reference field="8" count="0"/>
        </references>
      </pivotArea>
    </format>
    <format dxfId="96">
      <pivotArea dataOnly="0" labelOnly="1" outline="0" fieldPosition="0">
        <references count="5">
          <reference field="0" count="1" selected="0">
            <x v="1"/>
          </reference>
          <reference field="5" count="1" selected="0">
            <x v="3"/>
          </reference>
          <reference field="6" count="1" selected="0">
            <x v="1"/>
          </reference>
          <reference field="7" count="1" selected="0">
            <x v="6"/>
          </reference>
          <reference field="8" count="0"/>
        </references>
      </pivotArea>
    </format>
    <format dxfId="95">
      <pivotArea dataOnly="0" labelOnly="1" outline="0" fieldPosition="0">
        <references count="5">
          <reference field="0" count="1" selected="0">
            <x v="1"/>
          </reference>
          <reference field="5" count="1" selected="0">
            <x v="0"/>
          </reference>
          <reference field="6" count="1" selected="0">
            <x v="0"/>
          </reference>
          <reference field="7" count="1" selected="0">
            <x v="7"/>
          </reference>
          <reference field="8" count="0"/>
        </references>
      </pivotArea>
    </format>
    <format dxfId="94">
      <pivotArea dataOnly="0" labelOnly="1" outline="0" fieldPosition="0">
        <references count="5">
          <reference field="0" count="1" selected="0">
            <x v="1"/>
          </reference>
          <reference field="5" count="1" selected="0">
            <x v="0"/>
          </reference>
          <reference field="6" count="1" selected="0">
            <x v="1"/>
          </reference>
          <reference field="7" count="1" selected="0">
            <x v="7"/>
          </reference>
          <reference field="8" count="0"/>
        </references>
      </pivotArea>
    </format>
    <format dxfId="93">
      <pivotArea dataOnly="0" labelOnly="1" outline="0" fieldPosition="0">
        <references count="5">
          <reference field="0" count="1" selected="0">
            <x v="1"/>
          </reference>
          <reference field="5" count="1" selected="0">
            <x v="1"/>
          </reference>
          <reference field="6" count="1" selected="0">
            <x v="0"/>
          </reference>
          <reference field="7" count="1" selected="0">
            <x v="7"/>
          </reference>
          <reference field="8" count="0"/>
        </references>
      </pivotArea>
    </format>
    <format dxfId="92">
      <pivotArea dataOnly="0" labelOnly="1" outline="0" fieldPosition="0">
        <references count="5">
          <reference field="0" count="1" selected="0">
            <x v="1"/>
          </reference>
          <reference field="5" count="1" selected="0">
            <x v="1"/>
          </reference>
          <reference field="6" count="1" selected="0">
            <x v="1"/>
          </reference>
          <reference field="7" count="1" selected="0">
            <x v="7"/>
          </reference>
          <reference field="8" count="0"/>
        </references>
      </pivotArea>
    </format>
    <format dxfId="91">
      <pivotArea dataOnly="0" labelOnly="1" outline="0" fieldPosition="0">
        <references count="5">
          <reference field="0" count="1" selected="0">
            <x v="1"/>
          </reference>
          <reference field="5" count="1" selected="0">
            <x v="2"/>
          </reference>
          <reference field="6" count="1" selected="0">
            <x v="0"/>
          </reference>
          <reference field="7" count="1" selected="0">
            <x v="7"/>
          </reference>
          <reference field="8" count="0"/>
        </references>
      </pivotArea>
    </format>
    <format dxfId="90">
      <pivotArea dataOnly="0" labelOnly="1" outline="0" fieldPosition="0">
        <references count="5">
          <reference field="0" count="1" selected="0">
            <x v="1"/>
          </reference>
          <reference field="5" count="1" selected="0">
            <x v="2"/>
          </reference>
          <reference field="6" count="1" selected="0">
            <x v="1"/>
          </reference>
          <reference field="7" count="1" selected="0">
            <x v="7"/>
          </reference>
          <reference field="8" count="0"/>
        </references>
      </pivotArea>
    </format>
    <format dxfId="89">
      <pivotArea dataOnly="0" labelOnly="1" outline="0" fieldPosition="0">
        <references count="5">
          <reference field="0" count="1" selected="0">
            <x v="1"/>
          </reference>
          <reference field="5" count="1" selected="0">
            <x v="3"/>
          </reference>
          <reference field="6" count="1" selected="0">
            <x v="0"/>
          </reference>
          <reference field="7" count="1" selected="0">
            <x v="7"/>
          </reference>
          <reference field="8" count="0"/>
        </references>
      </pivotArea>
    </format>
    <format dxfId="88">
      <pivotArea dataOnly="0" labelOnly="1" outline="0" fieldPosition="0">
        <references count="5">
          <reference field="0" count="1" selected="0">
            <x v="1"/>
          </reference>
          <reference field="5" count="1" selected="0">
            <x v="3"/>
          </reference>
          <reference field="6" count="1" selected="0">
            <x v="1"/>
          </reference>
          <reference field="7" count="1" selected="0">
            <x v="7"/>
          </reference>
          <reference field="8" count="0"/>
        </references>
      </pivotArea>
    </format>
    <format dxfId="87">
      <pivotArea dataOnly="0" labelOnly="1" outline="0" fieldPosition="0">
        <references count="5">
          <reference field="0" count="1" selected="0">
            <x v="1"/>
          </reference>
          <reference field="5" count="1" selected="0">
            <x v="0"/>
          </reference>
          <reference field="6" count="1" selected="0">
            <x v="0"/>
          </reference>
          <reference field="7" count="1" selected="0">
            <x v="8"/>
          </reference>
          <reference field="8" count="0"/>
        </references>
      </pivotArea>
    </format>
    <format dxfId="86">
      <pivotArea dataOnly="0" labelOnly="1" outline="0" fieldPosition="0">
        <references count="5">
          <reference field="0" count="1" selected="0">
            <x v="1"/>
          </reference>
          <reference field="5" count="1" selected="0">
            <x v="0"/>
          </reference>
          <reference field="6" count="1" selected="0">
            <x v="1"/>
          </reference>
          <reference field="7" count="1" selected="0">
            <x v="8"/>
          </reference>
          <reference field="8" count="0"/>
        </references>
      </pivotArea>
    </format>
    <format dxfId="85">
      <pivotArea dataOnly="0" labelOnly="1" outline="0" fieldPosition="0">
        <references count="5">
          <reference field="0" count="1" selected="0">
            <x v="1"/>
          </reference>
          <reference field="5" count="1" selected="0">
            <x v="1"/>
          </reference>
          <reference field="6" count="1" selected="0">
            <x v="0"/>
          </reference>
          <reference field="7" count="1" selected="0">
            <x v="8"/>
          </reference>
          <reference field="8" count="0"/>
        </references>
      </pivotArea>
    </format>
    <format dxfId="84">
      <pivotArea dataOnly="0" labelOnly="1" outline="0" fieldPosition="0">
        <references count="5">
          <reference field="0" count="1" selected="0">
            <x v="1"/>
          </reference>
          <reference field="5" count="1" selected="0">
            <x v="1"/>
          </reference>
          <reference field="6" count="1" selected="0">
            <x v="1"/>
          </reference>
          <reference field="7" count="1" selected="0">
            <x v="8"/>
          </reference>
          <reference field="8" count="0"/>
        </references>
      </pivotArea>
    </format>
    <format dxfId="83">
      <pivotArea dataOnly="0" labelOnly="1" outline="0" fieldPosition="0">
        <references count="5">
          <reference field="0" count="1" selected="0">
            <x v="1"/>
          </reference>
          <reference field="5" count="1" selected="0">
            <x v="2"/>
          </reference>
          <reference field="6" count="1" selected="0">
            <x v="0"/>
          </reference>
          <reference field="7" count="1" selected="0">
            <x v="8"/>
          </reference>
          <reference field="8" count="0"/>
        </references>
      </pivotArea>
    </format>
    <format dxfId="82">
      <pivotArea dataOnly="0" labelOnly="1" outline="0" fieldPosition="0">
        <references count="5">
          <reference field="0" count="1" selected="0">
            <x v="1"/>
          </reference>
          <reference field="5" count="1" selected="0">
            <x v="2"/>
          </reference>
          <reference field="6" count="1" selected="0">
            <x v="1"/>
          </reference>
          <reference field="7" count="1" selected="0">
            <x v="8"/>
          </reference>
          <reference field="8" count="0"/>
        </references>
      </pivotArea>
    </format>
    <format dxfId="81">
      <pivotArea dataOnly="0" labelOnly="1" outline="0" fieldPosition="0">
        <references count="5">
          <reference field="0" count="1" selected="0">
            <x v="1"/>
          </reference>
          <reference field="5" count="1" selected="0">
            <x v="3"/>
          </reference>
          <reference field="6" count="1" selected="0">
            <x v="0"/>
          </reference>
          <reference field="7" count="1" selected="0">
            <x v="8"/>
          </reference>
          <reference field="8" count="0"/>
        </references>
      </pivotArea>
    </format>
    <format dxfId="80">
      <pivotArea dataOnly="0" labelOnly="1" outline="0" fieldPosition="0">
        <references count="5">
          <reference field="0" count="1" selected="0">
            <x v="1"/>
          </reference>
          <reference field="5" count="1" selected="0">
            <x v="3"/>
          </reference>
          <reference field="6" count="1" selected="0">
            <x v="1"/>
          </reference>
          <reference field="7" count="1" selected="0">
            <x v="8"/>
          </reference>
          <reference field="8" count="0"/>
        </references>
      </pivotArea>
    </format>
    <format dxfId="79">
      <pivotArea dataOnly="0" labelOnly="1" outline="0" fieldPosition="0">
        <references count="5">
          <reference field="0" count="1" selected="0">
            <x v="1"/>
          </reference>
          <reference field="5" count="1" selected="0">
            <x v="0"/>
          </reference>
          <reference field="6" count="1" selected="0">
            <x v="0"/>
          </reference>
          <reference field="7" count="1" selected="0">
            <x v="9"/>
          </reference>
          <reference field="8" count="0"/>
        </references>
      </pivotArea>
    </format>
    <format dxfId="78">
      <pivotArea dataOnly="0" labelOnly="1" outline="0" fieldPosition="0">
        <references count="5">
          <reference field="0" count="1" selected="0">
            <x v="1"/>
          </reference>
          <reference field="5" count="1" selected="0">
            <x v="0"/>
          </reference>
          <reference field="6" count="1" selected="0">
            <x v="1"/>
          </reference>
          <reference field="7" count="1" selected="0">
            <x v="9"/>
          </reference>
          <reference field="8" count="0"/>
        </references>
      </pivotArea>
    </format>
    <format dxfId="77">
      <pivotArea dataOnly="0" labelOnly="1" outline="0" fieldPosition="0">
        <references count="5">
          <reference field="0" count="1" selected="0">
            <x v="1"/>
          </reference>
          <reference field="5" count="1" selected="0">
            <x v="1"/>
          </reference>
          <reference field="6" count="1" selected="0">
            <x v="0"/>
          </reference>
          <reference field="7" count="1" selected="0">
            <x v="9"/>
          </reference>
          <reference field="8" count="0"/>
        </references>
      </pivotArea>
    </format>
    <format dxfId="76">
      <pivotArea dataOnly="0" labelOnly="1" outline="0" fieldPosition="0">
        <references count="5">
          <reference field="0" count="1" selected="0">
            <x v="1"/>
          </reference>
          <reference field="5" count="1" selected="0">
            <x v="1"/>
          </reference>
          <reference field="6" count="1" selected="0">
            <x v="1"/>
          </reference>
          <reference field="7" count="1" selected="0">
            <x v="9"/>
          </reference>
          <reference field="8" count="0"/>
        </references>
      </pivotArea>
    </format>
    <format dxfId="75">
      <pivotArea dataOnly="0" labelOnly="1" outline="0" fieldPosition="0">
        <references count="5">
          <reference field="0" count="1" selected="0">
            <x v="1"/>
          </reference>
          <reference field="5" count="1" selected="0">
            <x v="2"/>
          </reference>
          <reference field="6" count="1" selected="0">
            <x v="0"/>
          </reference>
          <reference field="7" count="1" selected="0">
            <x v="9"/>
          </reference>
          <reference field="8" count="0"/>
        </references>
      </pivotArea>
    </format>
    <format dxfId="74">
      <pivotArea dataOnly="0" labelOnly="1" outline="0" fieldPosition="0">
        <references count="5">
          <reference field="0" count="1" selected="0">
            <x v="1"/>
          </reference>
          <reference field="5" count="1" selected="0">
            <x v="2"/>
          </reference>
          <reference field="6" count="1" selected="0">
            <x v="1"/>
          </reference>
          <reference field="7" count="1" selected="0">
            <x v="9"/>
          </reference>
          <reference field="8" count="0"/>
        </references>
      </pivotArea>
    </format>
    <format dxfId="73">
      <pivotArea dataOnly="0" labelOnly="1" outline="0" fieldPosition="0">
        <references count="5">
          <reference field="0" count="1" selected="0">
            <x v="1"/>
          </reference>
          <reference field="5" count="1" selected="0">
            <x v="3"/>
          </reference>
          <reference field="6" count="1" selected="0">
            <x v="0"/>
          </reference>
          <reference field="7" count="1" selected="0">
            <x v="9"/>
          </reference>
          <reference field="8" count="0"/>
        </references>
      </pivotArea>
    </format>
    <format dxfId="72">
      <pivotArea dataOnly="0" labelOnly="1" outline="0" fieldPosition="0">
        <references count="5">
          <reference field="0" count="1" selected="0">
            <x v="1"/>
          </reference>
          <reference field="5" count="1" selected="0">
            <x v="3"/>
          </reference>
          <reference field="6" count="1" selected="0">
            <x v="1"/>
          </reference>
          <reference field="7" count="1" selected="0">
            <x v="9"/>
          </reference>
          <reference field="8" count="0"/>
        </references>
      </pivotArea>
    </format>
    <format dxfId="71">
      <pivotArea dataOnly="0" labelOnly="1" outline="0" fieldPosition="0">
        <references count="5">
          <reference field="0" count="1" selected="0">
            <x v="1"/>
          </reference>
          <reference field="5" count="1" selected="0">
            <x v="0"/>
          </reference>
          <reference field="6" count="1" selected="0">
            <x v="0"/>
          </reference>
          <reference field="7" count="1" selected="0">
            <x v="10"/>
          </reference>
          <reference field="8" count="0"/>
        </references>
      </pivotArea>
    </format>
    <format dxfId="70">
      <pivotArea dataOnly="0" labelOnly="1" outline="0" fieldPosition="0">
        <references count="5">
          <reference field="0" count="1" selected="0">
            <x v="1"/>
          </reference>
          <reference field="5" count="1" selected="0">
            <x v="0"/>
          </reference>
          <reference field="6" count="1" selected="0">
            <x v="1"/>
          </reference>
          <reference field="7" count="1" selected="0">
            <x v="10"/>
          </reference>
          <reference field="8" count="0"/>
        </references>
      </pivotArea>
    </format>
    <format dxfId="69">
      <pivotArea dataOnly="0" labelOnly="1" outline="0" fieldPosition="0">
        <references count="5">
          <reference field="0" count="1" selected="0">
            <x v="1"/>
          </reference>
          <reference field="5" count="1" selected="0">
            <x v="1"/>
          </reference>
          <reference field="6" count="1" selected="0">
            <x v="0"/>
          </reference>
          <reference field="7" count="1" selected="0">
            <x v="10"/>
          </reference>
          <reference field="8" count="0"/>
        </references>
      </pivotArea>
    </format>
    <format dxfId="68">
      <pivotArea dataOnly="0" labelOnly="1" outline="0" fieldPosition="0">
        <references count="5">
          <reference field="0" count="1" selected="0">
            <x v="1"/>
          </reference>
          <reference field="5" count="1" selected="0">
            <x v="1"/>
          </reference>
          <reference field="6" count="1" selected="0">
            <x v="1"/>
          </reference>
          <reference field="7" count="1" selected="0">
            <x v="10"/>
          </reference>
          <reference field="8" count="0"/>
        </references>
      </pivotArea>
    </format>
    <format dxfId="67">
      <pivotArea dataOnly="0" labelOnly="1" outline="0" fieldPosition="0">
        <references count="5">
          <reference field="0" count="1" selected="0">
            <x v="1"/>
          </reference>
          <reference field="5" count="1" selected="0">
            <x v="2"/>
          </reference>
          <reference field="6" count="1" selected="0">
            <x v="0"/>
          </reference>
          <reference field="7" count="1" selected="0">
            <x v="10"/>
          </reference>
          <reference field="8" count="0"/>
        </references>
      </pivotArea>
    </format>
    <format dxfId="66">
      <pivotArea dataOnly="0" labelOnly="1" outline="0" fieldPosition="0">
        <references count="5">
          <reference field="0" count="1" selected="0">
            <x v="1"/>
          </reference>
          <reference field="5" count="1" selected="0">
            <x v="2"/>
          </reference>
          <reference field="6" count="1" selected="0">
            <x v="1"/>
          </reference>
          <reference field="7" count="1" selected="0">
            <x v="10"/>
          </reference>
          <reference field="8" count="0"/>
        </references>
      </pivotArea>
    </format>
    <format dxfId="65">
      <pivotArea dataOnly="0" labelOnly="1" outline="0" fieldPosition="0">
        <references count="5">
          <reference field="0" count="1" selected="0">
            <x v="1"/>
          </reference>
          <reference field="5" count="1" selected="0">
            <x v="3"/>
          </reference>
          <reference field="6" count="1" selected="0">
            <x v="0"/>
          </reference>
          <reference field="7" count="1" selected="0">
            <x v="10"/>
          </reference>
          <reference field="8" count="0"/>
        </references>
      </pivotArea>
    </format>
    <format dxfId="64">
      <pivotArea dataOnly="0" labelOnly="1" outline="0" fieldPosition="0">
        <references count="5">
          <reference field="0" count="1" selected="0">
            <x v="1"/>
          </reference>
          <reference field="5" count="1" selected="0">
            <x v="3"/>
          </reference>
          <reference field="6" count="1" selected="0">
            <x v="1"/>
          </reference>
          <reference field="7" count="1" selected="0">
            <x v="10"/>
          </reference>
          <reference field="8" count="0"/>
        </references>
      </pivotArea>
    </format>
    <format dxfId="63">
      <pivotArea dataOnly="0" labelOnly="1" outline="0" fieldPosition="0">
        <references count="5">
          <reference field="0" count="1" selected="0">
            <x v="1"/>
          </reference>
          <reference field="5" count="1" selected="0">
            <x v="0"/>
          </reference>
          <reference field="6" count="1" selected="0">
            <x v="0"/>
          </reference>
          <reference field="7" count="1" selected="0">
            <x v="11"/>
          </reference>
          <reference field="8" count="0"/>
        </references>
      </pivotArea>
    </format>
    <format dxfId="62">
      <pivotArea dataOnly="0" labelOnly="1" outline="0" fieldPosition="0">
        <references count="5">
          <reference field="0" count="1" selected="0">
            <x v="1"/>
          </reference>
          <reference field="5" count="1" selected="0">
            <x v="0"/>
          </reference>
          <reference field="6" count="1" selected="0">
            <x v="1"/>
          </reference>
          <reference field="7" count="1" selected="0">
            <x v="11"/>
          </reference>
          <reference field="8" count="0"/>
        </references>
      </pivotArea>
    </format>
    <format dxfId="61">
      <pivotArea dataOnly="0" labelOnly="1" outline="0" fieldPosition="0">
        <references count="5">
          <reference field="0" count="1" selected="0">
            <x v="1"/>
          </reference>
          <reference field="5" count="1" selected="0">
            <x v="1"/>
          </reference>
          <reference field="6" count="1" selected="0">
            <x v="0"/>
          </reference>
          <reference field="7" count="1" selected="0">
            <x v="11"/>
          </reference>
          <reference field="8" count="0"/>
        </references>
      </pivotArea>
    </format>
    <format dxfId="60">
      <pivotArea dataOnly="0" labelOnly="1" outline="0" fieldPosition="0">
        <references count="5">
          <reference field="0" count="1" selected="0">
            <x v="1"/>
          </reference>
          <reference field="5" count="1" selected="0">
            <x v="1"/>
          </reference>
          <reference field="6" count="1" selected="0">
            <x v="1"/>
          </reference>
          <reference field="7" count="1" selected="0">
            <x v="11"/>
          </reference>
          <reference field="8" count="0"/>
        </references>
      </pivotArea>
    </format>
    <format dxfId="59">
      <pivotArea dataOnly="0" labelOnly="1" outline="0" fieldPosition="0">
        <references count="5">
          <reference field="0" count="1" selected="0">
            <x v="1"/>
          </reference>
          <reference field="5" count="1" selected="0">
            <x v="2"/>
          </reference>
          <reference field="6" count="1" selected="0">
            <x v="0"/>
          </reference>
          <reference field="7" count="1" selected="0">
            <x v="11"/>
          </reference>
          <reference field="8" count="0"/>
        </references>
      </pivotArea>
    </format>
    <format dxfId="58">
      <pivotArea dataOnly="0" labelOnly="1" outline="0" fieldPosition="0">
        <references count="5">
          <reference field="0" count="1" selected="0">
            <x v="1"/>
          </reference>
          <reference field="5" count="1" selected="0">
            <x v="2"/>
          </reference>
          <reference field="6" count="1" selected="0">
            <x v="1"/>
          </reference>
          <reference field="7" count="1" selected="0">
            <x v="11"/>
          </reference>
          <reference field="8" count="0"/>
        </references>
      </pivotArea>
    </format>
    <format dxfId="57">
      <pivotArea dataOnly="0" labelOnly="1" outline="0" fieldPosition="0">
        <references count="5">
          <reference field="0" count="1" selected="0">
            <x v="1"/>
          </reference>
          <reference field="5" count="1" selected="0">
            <x v="3"/>
          </reference>
          <reference field="6" count="1" selected="0">
            <x v="0"/>
          </reference>
          <reference field="7" count="1" selected="0">
            <x v="11"/>
          </reference>
          <reference field="8" count="0"/>
        </references>
      </pivotArea>
    </format>
    <format dxfId="56">
      <pivotArea dataOnly="0" labelOnly="1" outline="0" fieldPosition="0">
        <references count="5">
          <reference field="0" count="1" selected="0">
            <x v="1"/>
          </reference>
          <reference field="5" count="1" selected="0">
            <x v="3"/>
          </reference>
          <reference field="6" count="1" selected="0">
            <x v="1"/>
          </reference>
          <reference field="7" count="1" selected="0">
            <x v="11"/>
          </reference>
          <reference field="8" count="0"/>
        </references>
      </pivotArea>
    </format>
    <format dxfId="55">
      <pivotArea dataOnly="0" labelOnly="1" outline="0" fieldPosition="0">
        <references count="5">
          <reference field="0" count="1" selected="0">
            <x v="1"/>
          </reference>
          <reference field="5" count="1" selected="0">
            <x v="0"/>
          </reference>
          <reference field="6" count="1" selected="0">
            <x v="0"/>
          </reference>
          <reference field="7" count="1" selected="0">
            <x v="12"/>
          </reference>
          <reference field="8" count="0"/>
        </references>
      </pivotArea>
    </format>
    <format dxfId="54">
      <pivotArea dataOnly="0" labelOnly="1" outline="0" fieldPosition="0">
        <references count="5">
          <reference field="0" count="1" selected="0">
            <x v="1"/>
          </reference>
          <reference field="5" count="1" selected="0">
            <x v="0"/>
          </reference>
          <reference field="6" count="1" selected="0">
            <x v="1"/>
          </reference>
          <reference field="7" count="1" selected="0">
            <x v="12"/>
          </reference>
          <reference field="8" count="0"/>
        </references>
      </pivotArea>
    </format>
    <format dxfId="53">
      <pivotArea dataOnly="0" labelOnly="1" outline="0" fieldPosition="0">
        <references count="5">
          <reference field="0" count="1" selected="0">
            <x v="1"/>
          </reference>
          <reference field="5" count="1" selected="0">
            <x v="1"/>
          </reference>
          <reference field="6" count="1" selected="0">
            <x v="0"/>
          </reference>
          <reference field="7" count="1" selected="0">
            <x v="12"/>
          </reference>
          <reference field="8" count="0"/>
        </references>
      </pivotArea>
    </format>
    <format dxfId="52">
      <pivotArea dataOnly="0" labelOnly="1" outline="0" fieldPosition="0">
        <references count="5">
          <reference field="0" count="1" selected="0">
            <x v="1"/>
          </reference>
          <reference field="5" count="1" selected="0">
            <x v="1"/>
          </reference>
          <reference field="6" count="1" selected="0">
            <x v="1"/>
          </reference>
          <reference field="7" count="1" selected="0">
            <x v="12"/>
          </reference>
          <reference field="8" count="0"/>
        </references>
      </pivotArea>
    </format>
    <format dxfId="51">
      <pivotArea dataOnly="0" labelOnly="1" outline="0" fieldPosition="0">
        <references count="5">
          <reference field="0" count="1" selected="0">
            <x v="1"/>
          </reference>
          <reference field="5" count="1" selected="0">
            <x v="2"/>
          </reference>
          <reference field="6" count="1" selected="0">
            <x v="0"/>
          </reference>
          <reference field="7" count="1" selected="0">
            <x v="12"/>
          </reference>
          <reference field="8" count="0"/>
        </references>
      </pivotArea>
    </format>
    <format dxfId="50">
      <pivotArea dataOnly="0" labelOnly="1" outline="0" fieldPosition="0">
        <references count="5">
          <reference field="0" count="1" selected="0">
            <x v="1"/>
          </reference>
          <reference field="5" count="1" selected="0">
            <x v="2"/>
          </reference>
          <reference field="6" count="1" selected="0">
            <x v="1"/>
          </reference>
          <reference field="7" count="1" selected="0">
            <x v="12"/>
          </reference>
          <reference field="8" count="0"/>
        </references>
      </pivotArea>
    </format>
    <format dxfId="49">
      <pivotArea dataOnly="0" labelOnly="1" outline="0" fieldPosition="0">
        <references count="5">
          <reference field="0" count="1" selected="0">
            <x v="1"/>
          </reference>
          <reference field="5" count="1" selected="0">
            <x v="3"/>
          </reference>
          <reference field="6" count="1" selected="0">
            <x v="0"/>
          </reference>
          <reference field="7" count="1" selected="0">
            <x v="12"/>
          </reference>
          <reference field="8" count="0"/>
        </references>
      </pivotArea>
    </format>
    <format dxfId="48">
      <pivotArea dataOnly="0" labelOnly="1" outline="0" fieldPosition="0">
        <references count="5">
          <reference field="0" count="1" selected="0">
            <x v="1"/>
          </reference>
          <reference field="5" count="1" selected="0">
            <x v="3"/>
          </reference>
          <reference field="6" count="1" selected="0">
            <x v="1"/>
          </reference>
          <reference field="7" count="1" selected="0">
            <x v="12"/>
          </reference>
          <reference field="8" count="0"/>
        </references>
      </pivotArea>
    </format>
    <format dxfId="47">
      <pivotArea dataOnly="0" labelOnly="1" outline="0" fieldPosition="0">
        <references count="5">
          <reference field="0" count="1" selected="0">
            <x v="1"/>
          </reference>
          <reference field="5" count="1" selected="0">
            <x v="0"/>
          </reference>
          <reference field="6" count="1" selected="0">
            <x v="0"/>
          </reference>
          <reference field="7" count="1" selected="0">
            <x v="13"/>
          </reference>
          <reference field="8" count="0"/>
        </references>
      </pivotArea>
    </format>
    <format dxfId="46">
      <pivotArea dataOnly="0" labelOnly="1" outline="0" fieldPosition="0">
        <references count="5">
          <reference field="0" count="1" selected="0">
            <x v="1"/>
          </reference>
          <reference field="5" count="1" selected="0">
            <x v="0"/>
          </reference>
          <reference field="6" count="1" selected="0">
            <x v="1"/>
          </reference>
          <reference field="7" count="1" selected="0">
            <x v="13"/>
          </reference>
          <reference field="8" count="0"/>
        </references>
      </pivotArea>
    </format>
    <format dxfId="45">
      <pivotArea dataOnly="0" labelOnly="1" outline="0" fieldPosition="0">
        <references count="5">
          <reference field="0" count="1" selected="0">
            <x v="1"/>
          </reference>
          <reference field="5" count="1" selected="0">
            <x v="1"/>
          </reference>
          <reference field="6" count="1" selected="0">
            <x v="0"/>
          </reference>
          <reference field="7" count="1" selected="0">
            <x v="13"/>
          </reference>
          <reference field="8" count="0"/>
        </references>
      </pivotArea>
    </format>
    <format dxfId="44">
      <pivotArea dataOnly="0" labelOnly="1" outline="0" fieldPosition="0">
        <references count="5">
          <reference field="0" count="1" selected="0">
            <x v="1"/>
          </reference>
          <reference field="5" count="1" selected="0">
            <x v="1"/>
          </reference>
          <reference field="6" count="1" selected="0">
            <x v="1"/>
          </reference>
          <reference field="7" count="1" selected="0">
            <x v="13"/>
          </reference>
          <reference field="8" count="0"/>
        </references>
      </pivotArea>
    </format>
    <format dxfId="43">
      <pivotArea dataOnly="0" labelOnly="1" outline="0" fieldPosition="0">
        <references count="5">
          <reference field="0" count="1" selected="0">
            <x v="1"/>
          </reference>
          <reference field="5" count="1" selected="0">
            <x v="2"/>
          </reference>
          <reference field="6" count="1" selected="0">
            <x v="0"/>
          </reference>
          <reference field="7" count="1" selected="0">
            <x v="13"/>
          </reference>
          <reference field="8" count="0"/>
        </references>
      </pivotArea>
    </format>
    <format dxfId="42">
      <pivotArea dataOnly="0" labelOnly="1" outline="0" fieldPosition="0">
        <references count="5">
          <reference field="0" count="1" selected="0">
            <x v="1"/>
          </reference>
          <reference field="5" count="1" selected="0">
            <x v="2"/>
          </reference>
          <reference field="6" count="1" selected="0">
            <x v="1"/>
          </reference>
          <reference field="7" count="1" selected="0">
            <x v="13"/>
          </reference>
          <reference field="8" count="0"/>
        </references>
      </pivotArea>
    </format>
    <format dxfId="41">
      <pivotArea dataOnly="0" labelOnly="1" outline="0" fieldPosition="0">
        <references count="5">
          <reference field="0" count="1" selected="0">
            <x v="1"/>
          </reference>
          <reference field="5" count="1" selected="0">
            <x v="3"/>
          </reference>
          <reference field="6" count="1" selected="0">
            <x v="0"/>
          </reference>
          <reference field="7" count="1" selected="0">
            <x v="13"/>
          </reference>
          <reference field="8" count="0"/>
        </references>
      </pivotArea>
    </format>
    <format dxfId="40">
      <pivotArea dataOnly="0" labelOnly="1" outline="0" fieldPosition="0">
        <references count="5">
          <reference field="0" count="1" selected="0">
            <x v="1"/>
          </reference>
          <reference field="5" count="1" selected="0">
            <x v="3"/>
          </reference>
          <reference field="6" count="1" selected="0">
            <x v="1"/>
          </reference>
          <reference field="7" count="1" selected="0">
            <x v="13"/>
          </reference>
          <reference field="8" count="0"/>
        </references>
      </pivotArea>
    </format>
    <format dxfId="39">
      <pivotArea dataOnly="0" labelOnly="1" outline="0" fieldPosition="0">
        <references count="5">
          <reference field="0" count="1" selected="0">
            <x v="1"/>
          </reference>
          <reference field="5" count="1" selected="0">
            <x v="0"/>
          </reference>
          <reference field="6" count="1" selected="0">
            <x v="0"/>
          </reference>
          <reference field="7" count="1" selected="0">
            <x v="14"/>
          </reference>
          <reference field="8" count="0"/>
        </references>
      </pivotArea>
    </format>
    <format dxfId="38">
      <pivotArea dataOnly="0" labelOnly="1" outline="0" fieldPosition="0">
        <references count="5">
          <reference field="0" count="1" selected="0">
            <x v="1"/>
          </reference>
          <reference field="5" count="1" selected="0">
            <x v="0"/>
          </reference>
          <reference field="6" count="1" selected="0">
            <x v="1"/>
          </reference>
          <reference field="7" count="1" selected="0">
            <x v="14"/>
          </reference>
          <reference field="8" count="0"/>
        </references>
      </pivotArea>
    </format>
    <format dxfId="37">
      <pivotArea dataOnly="0" labelOnly="1" outline="0" fieldPosition="0">
        <references count="5">
          <reference field="0" count="1" selected="0">
            <x v="1"/>
          </reference>
          <reference field="5" count="1" selected="0">
            <x v="1"/>
          </reference>
          <reference field="6" count="1" selected="0">
            <x v="0"/>
          </reference>
          <reference field="7" count="1" selected="0">
            <x v="14"/>
          </reference>
          <reference field="8" count="0"/>
        </references>
      </pivotArea>
    </format>
    <format dxfId="36">
      <pivotArea dataOnly="0" labelOnly="1" outline="0" fieldPosition="0">
        <references count="5">
          <reference field="0" count="1" selected="0">
            <x v="1"/>
          </reference>
          <reference field="5" count="1" selected="0">
            <x v="1"/>
          </reference>
          <reference field="6" count="1" selected="0">
            <x v="1"/>
          </reference>
          <reference field="7" count="1" selected="0">
            <x v="14"/>
          </reference>
          <reference field="8" count="0"/>
        </references>
      </pivotArea>
    </format>
    <format dxfId="35">
      <pivotArea dataOnly="0" labelOnly="1" outline="0" fieldPosition="0">
        <references count="5">
          <reference field="0" count="1" selected="0">
            <x v="1"/>
          </reference>
          <reference field="5" count="1" selected="0">
            <x v="2"/>
          </reference>
          <reference field="6" count="1" selected="0">
            <x v="0"/>
          </reference>
          <reference field="7" count="1" selected="0">
            <x v="14"/>
          </reference>
          <reference field="8" count="0"/>
        </references>
      </pivotArea>
    </format>
    <format dxfId="34">
      <pivotArea dataOnly="0" labelOnly="1" outline="0" fieldPosition="0">
        <references count="5">
          <reference field="0" count="1" selected="0">
            <x v="1"/>
          </reference>
          <reference field="5" count="1" selected="0">
            <x v="2"/>
          </reference>
          <reference field="6" count="1" selected="0">
            <x v="1"/>
          </reference>
          <reference field="7" count="1" selected="0">
            <x v="14"/>
          </reference>
          <reference field="8" count="0"/>
        </references>
      </pivotArea>
    </format>
    <format dxfId="33">
      <pivotArea dataOnly="0" labelOnly="1" outline="0" fieldPosition="0">
        <references count="5">
          <reference field="0" count="1" selected="0">
            <x v="1"/>
          </reference>
          <reference field="5" count="1" selected="0">
            <x v="3"/>
          </reference>
          <reference field="6" count="1" selected="0">
            <x v="0"/>
          </reference>
          <reference field="7" count="1" selected="0">
            <x v="14"/>
          </reference>
          <reference field="8" count="0"/>
        </references>
      </pivotArea>
    </format>
    <format dxfId="32">
      <pivotArea dataOnly="0" labelOnly="1" outline="0" fieldPosition="0">
        <references count="5">
          <reference field="0" count="1" selected="0">
            <x v="1"/>
          </reference>
          <reference field="5" count="1" selected="0">
            <x v="3"/>
          </reference>
          <reference field="6" count="1" selected="0">
            <x v="1"/>
          </reference>
          <reference field="7" count="1" selected="0">
            <x v="14"/>
          </reference>
          <reference field="8" count="0"/>
        </references>
      </pivotArea>
    </format>
    <format dxfId="31">
      <pivotArea dataOnly="0" labelOnly="1" outline="0" fieldPosition="0">
        <references count="5">
          <reference field="0" count="1" selected="0">
            <x v="1"/>
          </reference>
          <reference field="5" count="1" selected="0">
            <x v="0"/>
          </reference>
          <reference field="6" count="1" selected="0">
            <x v="0"/>
          </reference>
          <reference field="7" count="1" selected="0">
            <x v="15"/>
          </reference>
          <reference field="8" count="0"/>
        </references>
      </pivotArea>
    </format>
    <format dxfId="30">
      <pivotArea dataOnly="0" labelOnly="1" outline="0" fieldPosition="0">
        <references count="5">
          <reference field="0" count="1" selected="0">
            <x v="1"/>
          </reference>
          <reference field="5" count="1" selected="0">
            <x v="0"/>
          </reference>
          <reference field="6" count="1" selected="0">
            <x v="1"/>
          </reference>
          <reference field="7" count="1" selected="0">
            <x v="15"/>
          </reference>
          <reference field="8" count="0"/>
        </references>
      </pivotArea>
    </format>
    <format dxfId="29">
      <pivotArea dataOnly="0" labelOnly="1" outline="0" fieldPosition="0">
        <references count="5">
          <reference field="0" count="1" selected="0">
            <x v="1"/>
          </reference>
          <reference field="5" count="1" selected="0">
            <x v="1"/>
          </reference>
          <reference field="6" count="1" selected="0">
            <x v="0"/>
          </reference>
          <reference field="7" count="1" selected="0">
            <x v="15"/>
          </reference>
          <reference field="8" count="0"/>
        </references>
      </pivotArea>
    </format>
    <format dxfId="28">
      <pivotArea dataOnly="0" labelOnly="1" outline="0" fieldPosition="0">
        <references count="5">
          <reference field="0" count="1" selected="0">
            <x v="1"/>
          </reference>
          <reference field="5" count="1" selected="0">
            <x v="1"/>
          </reference>
          <reference field="6" count="1" selected="0">
            <x v="1"/>
          </reference>
          <reference field="7" count="1" selected="0">
            <x v="15"/>
          </reference>
          <reference field="8" count="0"/>
        </references>
      </pivotArea>
    </format>
    <format dxfId="27">
      <pivotArea dataOnly="0" labelOnly="1" outline="0" fieldPosition="0">
        <references count="5">
          <reference field="0" count="1" selected="0">
            <x v="1"/>
          </reference>
          <reference field="5" count="1" selected="0">
            <x v="2"/>
          </reference>
          <reference field="6" count="1" selected="0">
            <x v="0"/>
          </reference>
          <reference field="7" count="1" selected="0">
            <x v="15"/>
          </reference>
          <reference field="8" count="0"/>
        </references>
      </pivotArea>
    </format>
    <format dxfId="26">
      <pivotArea dataOnly="0" labelOnly="1" outline="0" fieldPosition="0">
        <references count="5">
          <reference field="0" count="1" selected="0">
            <x v="1"/>
          </reference>
          <reference field="5" count="1" selected="0">
            <x v="2"/>
          </reference>
          <reference field="6" count="1" selected="0">
            <x v="1"/>
          </reference>
          <reference field="7" count="1" selected="0">
            <x v="15"/>
          </reference>
          <reference field="8" count="0"/>
        </references>
      </pivotArea>
    </format>
    <format dxfId="25">
      <pivotArea dataOnly="0" labelOnly="1" outline="0" fieldPosition="0">
        <references count="5">
          <reference field="0" count="1" selected="0">
            <x v="1"/>
          </reference>
          <reference field="5" count="1" selected="0">
            <x v="3"/>
          </reference>
          <reference field="6" count="1" selected="0">
            <x v="0"/>
          </reference>
          <reference field="7" count="1" selected="0">
            <x v="15"/>
          </reference>
          <reference field="8" count="0"/>
        </references>
      </pivotArea>
    </format>
    <format dxfId="24">
      <pivotArea dataOnly="0" labelOnly="1" outline="0" fieldPosition="0">
        <references count="5">
          <reference field="0" count="1" selected="0">
            <x v="1"/>
          </reference>
          <reference field="5" count="1" selected="0">
            <x v="3"/>
          </reference>
          <reference field="6" count="1" selected="0">
            <x v="1"/>
          </reference>
          <reference field="7" count="1" selected="0">
            <x v="15"/>
          </reference>
          <reference field="8" count="0"/>
        </references>
      </pivotArea>
    </format>
    <format dxfId="23">
      <pivotArea dataOnly="0" labelOnly="1" outline="0" fieldPosition="0">
        <references count="5">
          <reference field="0" count="1" selected="0">
            <x v="1"/>
          </reference>
          <reference field="5" count="1" selected="0">
            <x v="0"/>
          </reference>
          <reference field="6" count="1" selected="0">
            <x v="0"/>
          </reference>
          <reference field="7" count="1" selected="0">
            <x v="16"/>
          </reference>
          <reference field="8" count="0"/>
        </references>
      </pivotArea>
    </format>
    <format dxfId="22">
      <pivotArea dataOnly="0" labelOnly="1" outline="0" fieldPosition="0">
        <references count="5">
          <reference field="0" count="1" selected="0">
            <x v="1"/>
          </reference>
          <reference field="5" count="1" selected="0">
            <x v="0"/>
          </reference>
          <reference field="6" count="1" selected="0">
            <x v="1"/>
          </reference>
          <reference field="7" count="1" selected="0">
            <x v="16"/>
          </reference>
          <reference field="8" count="0"/>
        </references>
      </pivotArea>
    </format>
    <format dxfId="21">
      <pivotArea dataOnly="0" labelOnly="1" outline="0" fieldPosition="0">
        <references count="5">
          <reference field="0" count="1" selected="0">
            <x v="1"/>
          </reference>
          <reference field="5" count="1" selected="0">
            <x v="1"/>
          </reference>
          <reference field="6" count="1" selected="0">
            <x v="0"/>
          </reference>
          <reference field="7" count="1" selected="0">
            <x v="16"/>
          </reference>
          <reference field="8" count="0"/>
        </references>
      </pivotArea>
    </format>
    <format dxfId="20">
      <pivotArea dataOnly="0" labelOnly="1" outline="0" fieldPosition="0">
        <references count="5">
          <reference field="0" count="1" selected="0">
            <x v="1"/>
          </reference>
          <reference field="5" count="1" selected="0">
            <x v="1"/>
          </reference>
          <reference field="6" count="1" selected="0">
            <x v="1"/>
          </reference>
          <reference field="7" count="1" selected="0">
            <x v="16"/>
          </reference>
          <reference field="8" count="0"/>
        </references>
      </pivotArea>
    </format>
    <format dxfId="19">
      <pivotArea dataOnly="0" labelOnly="1" outline="0" fieldPosition="0">
        <references count="5">
          <reference field="0" count="1" selected="0">
            <x v="1"/>
          </reference>
          <reference field="5" count="1" selected="0">
            <x v="2"/>
          </reference>
          <reference field="6" count="1" selected="0">
            <x v="0"/>
          </reference>
          <reference field="7" count="1" selected="0">
            <x v="16"/>
          </reference>
          <reference field="8" count="0"/>
        </references>
      </pivotArea>
    </format>
    <format dxfId="18">
      <pivotArea dataOnly="0" labelOnly="1" outline="0" fieldPosition="0">
        <references count="5">
          <reference field="0" count="1" selected="0">
            <x v="1"/>
          </reference>
          <reference field="5" count="1" selected="0">
            <x v="2"/>
          </reference>
          <reference field="6" count="1" selected="0">
            <x v="1"/>
          </reference>
          <reference field="7" count="1" selected="0">
            <x v="16"/>
          </reference>
          <reference field="8" count="0"/>
        </references>
      </pivotArea>
    </format>
    <format dxfId="17">
      <pivotArea dataOnly="0" labelOnly="1" outline="0" fieldPosition="0">
        <references count="5">
          <reference field="0" count="1" selected="0">
            <x v="1"/>
          </reference>
          <reference field="5" count="1" selected="0">
            <x v="3"/>
          </reference>
          <reference field="6" count="1" selected="0">
            <x v="0"/>
          </reference>
          <reference field="7" count="1" selected="0">
            <x v="16"/>
          </reference>
          <reference field="8" count="0"/>
        </references>
      </pivotArea>
    </format>
    <format dxfId="16">
      <pivotArea dataOnly="0" labelOnly="1" outline="0" fieldPosition="0">
        <references count="5">
          <reference field="0" count="1" selected="0">
            <x v="1"/>
          </reference>
          <reference field="5" count="1" selected="0">
            <x v="3"/>
          </reference>
          <reference field="6" count="1" selected="0">
            <x v="1"/>
          </reference>
          <reference field="7" count="1" selected="0">
            <x v="16"/>
          </reference>
          <reference field="8" count="0"/>
        </references>
      </pivotArea>
    </format>
    <format dxfId="15">
      <pivotArea dataOnly="0" labelOnly="1" outline="0" fieldPosition="0">
        <references count="1">
          <reference field="1" count="0"/>
        </references>
      </pivotArea>
    </format>
    <format dxfId="14">
      <pivotArea dataOnly="0" labelOnly="1" outline="0" fieldPosition="0">
        <references count="2">
          <reference field="4294967294" count="4">
            <x v="0"/>
            <x v="1"/>
            <x v="2"/>
            <x v="3"/>
          </reference>
          <reference field="1" count="1" selected="0">
            <x v="0"/>
          </reference>
        </references>
      </pivotArea>
    </format>
    <format dxfId="13">
      <pivotArea dataOnly="0" labelOnly="1" outline="0" fieldPosition="0">
        <references count="2">
          <reference field="4294967294" count="4">
            <x v="0"/>
            <x v="1"/>
            <x v="2"/>
            <x v="3"/>
          </reference>
          <reference field="1" count="1" selected="0">
            <x v="1"/>
          </reference>
        </references>
      </pivotArea>
    </format>
    <format dxfId="12">
      <pivotArea dataOnly="0" labelOnly="1" outline="0" fieldPosition="0">
        <references count="2">
          <reference field="1" count="1" selected="0">
            <x v="1"/>
          </reference>
          <reference field="9" count="1">
            <x v="0"/>
          </reference>
        </references>
      </pivotArea>
    </format>
    <format dxfId="11">
      <pivotArea dataOnly="0" labelOnly="1" outline="0" fieldPosition="0">
        <references count="2">
          <reference field="1" count="1" selected="0">
            <x v="1"/>
          </reference>
          <reference field="9" count="1">
            <x v="1"/>
          </reference>
        </references>
      </pivotArea>
    </format>
    <format dxfId="10">
      <pivotArea dataOnly="0" labelOnly="1" outline="0" fieldPosition="0">
        <references count="1">
          <reference field="1" count="1">
            <x v="1"/>
          </reference>
        </references>
      </pivotArea>
    </format>
    <format dxfId="9">
      <pivotArea field="1" type="button" dataOnly="0" labelOnly="1" outline="0" axis="axisCol" fieldPosition="0"/>
    </format>
    <format dxfId="8">
      <pivotArea field="9" type="button" dataOnly="0" labelOnly="1" outline="0" axis="axisCol" fieldPosition="1"/>
    </format>
    <format dxfId="7">
      <pivotArea field="-2" type="button" dataOnly="0" labelOnly="1" outline="0" axis="axisCol" fieldPosition="2"/>
    </format>
    <format dxfId="6">
      <pivotArea type="topRight" dataOnly="0" labelOnly="1" outline="0" fieldPosition="0"/>
    </format>
    <format dxfId="5">
      <pivotArea dataOnly="0" labelOnly="1" outline="0" fieldPosition="0">
        <references count="1">
          <reference field="1" count="0"/>
        </references>
      </pivotArea>
    </format>
    <format dxfId="4">
      <pivotArea dataOnly="0" labelOnly="1" outline="0" fieldPosition="0">
        <references count="2">
          <reference field="1" count="1" selected="0">
            <x v="0"/>
          </reference>
          <reference field="9" count="1">
            <x v="1"/>
          </reference>
        </references>
      </pivotArea>
    </format>
    <format dxfId="3">
      <pivotArea dataOnly="0" labelOnly="1" outline="0" fieldPosition="0">
        <references count="2">
          <reference field="1" count="1" selected="0">
            <x v="1"/>
          </reference>
          <reference field="9" count="2">
            <x v="0"/>
            <x v="1"/>
          </reference>
        </references>
      </pivotArea>
    </format>
    <format dxfId="2">
      <pivotArea dataOnly="0" labelOnly="1" outline="0" fieldPosition="0">
        <references count="3">
          <reference field="4294967294" count="4">
            <x v="0"/>
            <x v="1"/>
            <x v="2"/>
            <x v="3"/>
          </reference>
          <reference field="1" count="1" selected="0">
            <x v="0"/>
          </reference>
          <reference field="9" count="1" selected="0">
            <x v="1"/>
          </reference>
        </references>
      </pivotArea>
    </format>
    <format dxfId="1">
      <pivotArea dataOnly="0" labelOnly="1" outline="0" fieldPosition="0">
        <references count="3">
          <reference field="4294967294" count="4">
            <x v="0"/>
            <x v="1"/>
            <x v="2"/>
            <x v="3"/>
          </reference>
          <reference field="1" count="1" selected="0">
            <x v="1"/>
          </reference>
          <reference field="9" count="1" selected="0">
            <x v="0"/>
          </reference>
        </references>
      </pivotArea>
    </format>
    <format dxfId="0">
      <pivotArea dataOnly="0" labelOnly="1" outline="0" fieldPosition="0">
        <references count="3">
          <reference field="4294967294" count="4">
            <x v="0"/>
            <x v="1"/>
            <x v="2"/>
            <x v="3"/>
          </reference>
          <reference field="1" count="1" selected="0">
            <x v="1"/>
          </reference>
          <reference field="9"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DNVGLrvm">
  <a:themeElements>
    <a:clrScheme name="DNV GL primary colors">
      <a:dk1>
        <a:sysClr val="windowText" lastClr="000000"/>
      </a:dk1>
      <a:lt1>
        <a:sysClr val="window" lastClr="FFFFFF"/>
      </a:lt1>
      <a:dk2>
        <a:srgbClr val="003591"/>
      </a:dk2>
      <a:lt2>
        <a:srgbClr val="FFFFFF"/>
      </a:lt2>
      <a:accent1>
        <a:srgbClr val="003591"/>
      </a:accent1>
      <a:accent2>
        <a:srgbClr val="3F9C35"/>
      </a:accent2>
      <a:accent3>
        <a:srgbClr val="99D6F0"/>
      </a:accent3>
      <a:accent4>
        <a:srgbClr val="0F204B"/>
      </a:accent4>
      <a:accent5>
        <a:srgbClr val="009FDA"/>
      </a:accent5>
      <a:accent6>
        <a:srgbClr val="E5F5FB"/>
      </a:accent6>
      <a:hlink>
        <a:srgbClr val="003591"/>
      </a:hlink>
      <a:folHlink>
        <a:srgbClr val="33B2E1"/>
      </a:folHlink>
    </a:clrScheme>
    <a:fontScheme name="Verdana">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355B8-5F08-4988-833A-47C4FD5CA697}">
  <dimension ref="A1:D42"/>
  <sheetViews>
    <sheetView tabSelected="1" workbookViewId="0">
      <selection activeCell="D2" sqref="D2"/>
    </sheetView>
  </sheetViews>
  <sheetFormatPr defaultRowHeight="14.25" x14ac:dyDescent="0.2"/>
  <sheetData>
    <row r="1" spans="1:4" x14ac:dyDescent="0.2">
      <c r="A1" s="5" t="s">
        <v>176</v>
      </c>
      <c r="B1" s="5"/>
      <c r="C1" s="5"/>
      <c r="D1" s="5"/>
    </row>
    <row r="2" spans="1:4" ht="15" thickBot="1" x14ac:dyDescent="0.25">
      <c r="A2" s="7"/>
      <c r="B2" s="7"/>
      <c r="C2" s="7"/>
      <c r="D2" s="7"/>
    </row>
    <row r="3" spans="1:4" x14ac:dyDescent="0.2">
      <c r="A3" s="118" t="s">
        <v>79</v>
      </c>
      <c r="B3" s="119"/>
      <c r="C3" s="7"/>
      <c r="D3" s="7"/>
    </row>
    <row r="4" spans="1:4" x14ac:dyDescent="0.2">
      <c r="A4" s="120"/>
      <c r="B4" s="121"/>
      <c r="C4" s="7"/>
      <c r="D4" s="7"/>
    </row>
    <row r="5" spans="1:4" x14ac:dyDescent="0.2">
      <c r="A5" s="58" t="s">
        <v>29</v>
      </c>
      <c r="B5" s="59">
        <v>18.583579871411775</v>
      </c>
      <c r="C5" s="7"/>
      <c r="D5" s="7"/>
    </row>
    <row r="6" spans="1:4" x14ac:dyDescent="0.2">
      <c r="A6" s="58" t="s">
        <v>31</v>
      </c>
      <c r="B6" s="59">
        <v>18.678190339751271</v>
      </c>
      <c r="C6" s="7"/>
      <c r="D6" s="7"/>
    </row>
    <row r="7" spans="1:4" ht="15" thickBot="1" x14ac:dyDescent="0.25">
      <c r="A7" s="60" t="s">
        <v>30</v>
      </c>
      <c r="B7" s="61">
        <v>15.714285714285714</v>
      </c>
      <c r="C7" s="7"/>
      <c r="D7" s="7"/>
    </row>
    <row r="8" spans="1:4" x14ac:dyDescent="0.2">
      <c r="A8" s="7"/>
      <c r="B8" s="7"/>
      <c r="C8" s="7"/>
      <c r="D8" s="7"/>
    </row>
    <row r="9" spans="1:4" x14ac:dyDescent="0.2">
      <c r="A9" s="7"/>
      <c r="B9" s="7"/>
      <c r="C9" s="7"/>
      <c r="D9" s="7"/>
    </row>
    <row r="10" spans="1:4" x14ac:dyDescent="0.2">
      <c r="A10" s="7"/>
      <c r="B10" s="7"/>
      <c r="C10" s="7"/>
      <c r="D10" s="7"/>
    </row>
    <row r="11" spans="1:4" x14ac:dyDescent="0.2">
      <c r="A11" s="7"/>
      <c r="B11" s="7"/>
      <c r="C11" s="7"/>
      <c r="D11" s="7"/>
    </row>
    <row r="12" spans="1:4" x14ac:dyDescent="0.2">
      <c r="A12" s="7"/>
      <c r="B12" s="7"/>
      <c r="C12" s="7"/>
      <c r="D12" s="7"/>
    </row>
    <row r="13" spans="1:4" x14ac:dyDescent="0.2">
      <c r="A13" s="7"/>
      <c r="B13" s="7"/>
      <c r="C13" s="7"/>
      <c r="D13" s="7"/>
    </row>
    <row r="14" spans="1:4" x14ac:dyDescent="0.2">
      <c r="A14" s="7"/>
      <c r="B14" s="7"/>
      <c r="C14" s="7"/>
      <c r="D14" s="7"/>
    </row>
    <row r="15" spans="1:4" x14ac:dyDescent="0.2">
      <c r="A15" s="7"/>
      <c r="B15" s="7"/>
      <c r="C15" s="7"/>
      <c r="D15" s="7"/>
    </row>
    <row r="16" spans="1:4" x14ac:dyDescent="0.2">
      <c r="A16" s="7"/>
      <c r="B16" s="7"/>
      <c r="C16" s="7"/>
      <c r="D16" s="7"/>
    </row>
    <row r="17" spans="1:4" x14ac:dyDescent="0.2">
      <c r="A17" s="7"/>
      <c r="B17" s="7"/>
      <c r="C17" s="7"/>
      <c r="D17" s="7"/>
    </row>
    <row r="18" spans="1:4" x14ac:dyDescent="0.2">
      <c r="A18" s="7"/>
      <c r="B18" s="7"/>
      <c r="C18" s="7"/>
      <c r="D18" s="7"/>
    </row>
    <row r="19" spans="1:4" x14ac:dyDescent="0.2">
      <c r="A19" s="7"/>
      <c r="B19" s="7"/>
      <c r="C19" s="7"/>
      <c r="D19" s="7"/>
    </row>
    <row r="20" spans="1:4" x14ac:dyDescent="0.2">
      <c r="A20" s="7"/>
      <c r="B20" s="7"/>
      <c r="C20" s="7"/>
      <c r="D20" s="7"/>
    </row>
    <row r="21" spans="1:4" x14ac:dyDescent="0.2">
      <c r="A21" s="7"/>
      <c r="B21" s="7"/>
      <c r="C21" s="7"/>
      <c r="D21" s="7"/>
    </row>
    <row r="22" spans="1:4" x14ac:dyDescent="0.2">
      <c r="A22" s="7"/>
      <c r="B22" s="7"/>
      <c r="C22" s="7"/>
      <c r="D22" s="7"/>
    </row>
    <row r="23" spans="1:4" x14ac:dyDescent="0.2">
      <c r="A23" s="7"/>
      <c r="B23" s="7"/>
      <c r="C23" s="7"/>
      <c r="D23" s="7"/>
    </row>
    <row r="24" spans="1:4" x14ac:dyDescent="0.2">
      <c r="A24" s="7"/>
      <c r="B24" s="7"/>
      <c r="C24" s="7"/>
      <c r="D24" s="7"/>
    </row>
    <row r="25" spans="1:4" x14ac:dyDescent="0.2">
      <c r="A25" s="7"/>
      <c r="B25" s="7"/>
      <c r="C25" s="7"/>
      <c r="D25" s="7"/>
    </row>
    <row r="26" spans="1:4" x14ac:dyDescent="0.2">
      <c r="A26" s="7"/>
      <c r="B26" s="7"/>
      <c r="C26" s="7"/>
      <c r="D26" s="7"/>
    </row>
    <row r="27" spans="1:4" x14ac:dyDescent="0.2">
      <c r="A27" s="7"/>
      <c r="B27" s="7"/>
      <c r="C27" s="7"/>
      <c r="D27" s="7"/>
    </row>
    <row r="28" spans="1:4" x14ac:dyDescent="0.2">
      <c r="A28" s="7"/>
      <c r="B28" s="7"/>
      <c r="C28" s="7"/>
      <c r="D28" s="7"/>
    </row>
    <row r="29" spans="1:4" x14ac:dyDescent="0.2">
      <c r="A29" s="7"/>
      <c r="B29" s="7"/>
      <c r="C29" s="7"/>
      <c r="D29" s="7"/>
    </row>
    <row r="30" spans="1:4" x14ac:dyDescent="0.2">
      <c r="A30" s="7"/>
      <c r="B30" s="7"/>
      <c r="C30" s="7"/>
      <c r="D30" s="7"/>
    </row>
    <row r="31" spans="1:4" x14ac:dyDescent="0.2">
      <c r="A31" s="7"/>
      <c r="B31" s="7"/>
      <c r="C31" s="7"/>
      <c r="D31" s="7"/>
    </row>
    <row r="32" spans="1:4" x14ac:dyDescent="0.2">
      <c r="A32" s="7"/>
      <c r="B32" s="7"/>
      <c r="C32" s="7"/>
      <c r="D32" s="7"/>
    </row>
    <row r="33" spans="1:4" x14ac:dyDescent="0.2">
      <c r="A33" s="7"/>
      <c r="B33" s="7"/>
      <c r="C33" s="7"/>
      <c r="D33" s="7"/>
    </row>
    <row r="34" spans="1:4" x14ac:dyDescent="0.2">
      <c r="A34" s="7"/>
      <c r="B34" s="7"/>
      <c r="C34" s="7"/>
      <c r="D34" s="7"/>
    </row>
    <row r="35" spans="1:4" x14ac:dyDescent="0.2">
      <c r="A35" s="7"/>
      <c r="B35" s="7"/>
      <c r="C35" s="7"/>
      <c r="D35" s="7"/>
    </row>
    <row r="36" spans="1:4" x14ac:dyDescent="0.2">
      <c r="A36" s="7"/>
      <c r="B36" s="7"/>
      <c r="C36" s="7"/>
      <c r="D36" s="7"/>
    </row>
    <row r="37" spans="1:4" x14ac:dyDescent="0.2">
      <c r="A37" s="7"/>
      <c r="B37" s="7"/>
      <c r="C37" s="7"/>
      <c r="D37" s="7"/>
    </row>
    <row r="38" spans="1:4" x14ac:dyDescent="0.2">
      <c r="A38" s="7"/>
      <c r="B38" s="7"/>
      <c r="C38" s="7"/>
      <c r="D38" s="7"/>
    </row>
    <row r="39" spans="1:4" x14ac:dyDescent="0.2">
      <c r="A39" s="7"/>
      <c r="B39" s="7"/>
      <c r="C39" s="7"/>
      <c r="D39" s="7"/>
    </row>
    <row r="40" spans="1:4" x14ac:dyDescent="0.2">
      <c r="A40" s="7"/>
      <c r="B40" s="7"/>
      <c r="C40" s="7"/>
      <c r="D40" s="7"/>
    </row>
    <row r="41" spans="1:4" x14ac:dyDescent="0.2">
      <c r="A41" s="7"/>
      <c r="B41" s="7"/>
      <c r="C41" s="7"/>
      <c r="D41" s="7"/>
    </row>
    <row r="42" spans="1:4" x14ac:dyDescent="0.2">
      <c r="A42" s="7"/>
      <c r="B42" s="7"/>
      <c r="C42" s="7"/>
      <c r="D42" s="7"/>
    </row>
  </sheetData>
  <mergeCells count="1">
    <mergeCell ref="A3:B4"/>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188"/>
  <sheetViews>
    <sheetView zoomScale="110" zoomScaleNormal="110" workbookViewId="0">
      <pane xSplit="1" ySplit="8" topLeftCell="B9" activePane="bottomRight" state="frozen"/>
      <selection pane="topRight" activeCell="B1" sqref="B1"/>
      <selection pane="bottomLeft" activeCell="A9" sqref="A9"/>
      <selection pane="bottomRight" activeCell="AA38" sqref="AA38"/>
    </sheetView>
  </sheetViews>
  <sheetFormatPr defaultRowHeight="15" customHeight="1" x14ac:dyDescent="0.2"/>
  <cols>
    <col min="1" max="1" width="7.3984375" style="7" customWidth="1"/>
    <col min="2" max="3" width="10.296875" style="7" customWidth="1"/>
    <col min="4" max="4" width="10.3984375" style="7" customWidth="1"/>
    <col min="5" max="5" width="7" style="8" customWidth="1"/>
    <col min="6" max="6" width="9.5" style="7" customWidth="1"/>
    <col min="7" max="7" width="9.5" style="63" customWidth="1"/>
    <col min="8" max="8" width="6.796875" style="7" customWidth="1"/>
    <col min="9" max="9" width="11.296875" style="7" customWidth="1"/>
    <col min="10" max="10" width="9.5" style="7" customWidth="1"/>
    <col min="11" max="11" width="9.5" style="63" customWidth="1"/>
    <col min="12" max="12" width="6.796875" style="7" customWidth="1"/>
    <col min="13" max="13" width="11.296875" style="7" customWidth="1"/>
    <col min="14" max="14" width="9.5" style="7" customWidth="1"/>
    <col min="15" max="15" width="9.5" style="63" customWidth="1"/>
    <col min="16" max="16" width="6.796875" style="7" customWidth="1"/>
    <col min="17" max="17" width="11.296875" style="7" customWidth="1"/>
    <col min="18" max="18" width="9.5" style="7" customWidth="1"/>
    <col min="19" max="19" width="9.5" style="63" customWidth="1"/>
    <col min="20" max="20" width="6.796875" style="7" customWidth="1"/>
    <col min="21" max="21" width="11.296875" style="7" customWidth="1"/>
    <col min="22" max="22" width="7.09765625" style="7" customWidth="1"/>
    <col min="23" max="24" width="10.296875" style="7" customWidth="1"/>
    <col min="25" max="25" width="13.19921875" style="7" customWidth="1"/>
    <col min="26" max="16384" width="8.796875" style="7"/>
  </cols>
  <sheetData>
    <row r="2" spans="1:27" s="5" customFormat="1" ht="19.5" customHeight="1" x14ac:dyDescent="0.2">
      <c r="A2" s="5" t="s">
        <v>80</v>
      </c>
      <c r="E2" s="6"/>
      <c r="F2" s="5" t="s">
        <v>78</v>
      </c>
      <c r="G2" s="64"/>
      <c r="K2" s="64"/>
      <c r="O2" s="64"/>
      <c r="S2" s="64"/>
      <c r="W2" s="5" t="s">
        <v>37</v>
      </c>
    </row>
    <row r="3" spans="1:27" ht="15" customHeight="1" thickBot="1" x14ac:dyDescent="0.25">
      <c r="AA3"/>
    </row>
    <row r="4" spans="1:27" ht="15" customHeight="1" thickBot="1" x14ac:dyDescent="0.25">
      <c r="A4" s="9" t="s">
        <v>82</v>
      </c>
      <c r="B4" s="57" t="s">
        <v>32</v>
      </c>
      <c r="C4" s="10"/>
      <c r="E4" s="15"/>
      <c r="F4" s="49" t="s">
        <v>29</v>
      </c>
      <c r="G4" s="65"/>
      <c r="H4" s="50"/>
      <c r="I4" s="50"/>
      <c r="J4" s="50" t="s">
        <v>29</v>
      </c>
      <c r="K4" s="65"/>
      <c r="L4" s="50"/>
      <c r="M4" s="50"/>
      <c r="N4" s="50" t="s">
        <v>29</v>
      </c>
      <c r="O4" s="65"/>
      <c r="P4" s="50"/>
      <c r="Q4" s="50"/>
      <c r="R4" s="50" t="s">
        <v>29</v>
      </c>
      <c r="S4" s="65"/>
      <c r="T4" s="50"/>
      <c r="U4" s="56"/>
      <c r="V4" s="15"/>
      <c r="W4" s="118" t="s">
        <v>79</v>
      </c>
      <c r="X4" s="119"/>
    </row>
    <row r="5" spans="1:27" ht="15" customHeight="1" thickBot="1" x14ac:dyDescent="0.25">
      <c r="A5" s="9" t="s">
        <v>81</v>
      </c>
      <c r="B5" s="10" t="s">
        <v>1</v>
      </c>
      <c r="C5" s="10" t="s">
        <v>2</v>
      </c>
      <c r="E5" s="16"/>
      <c r="F5" s="122">
        <v>1975</v>
      </c>
      <c r="G5" s="123"/>
      <c r="H5" s="123"/>
      <c r="I5" s="124"/>
      <c r="J5" s="125">
        <v>1985</v>
      </c>
      <c r="K5" s="126"/>
      <c r="L5" s="126"/>
      <c r="M5" s="126"/>
      <c r="N5" s="122">
        <v>1996</v>
      </c>
      <c r="O5" s="123"/>
      <c r="P5" s="123"/>
      <c r="Q5" s="124"/>
      <c r="R5" s="122">
        <v>2003</v>
      </c>
      <c r="S5" s="123"/>
      <c r="T5" s="123"/>
      <c r="U5" s="127"/>
      <c r="V5" s="15"/>
      <c r="W5" s="120"/>
      <c r="X5" s="121"/>
    </row>
    <row r="6" spans="1:27" ht="12.75" x14ac:dyDescent="0.2">
      <c r="A6" s="11" t="s">
        <v>5</v>
      </c>
      <c r="B6" s="12"/>
      <c r="C6" s="12"/>
      <c r="E6" s="44" t="s">
        <v>3</v>
      </c>
      <c r="F6" s="51" t="s">
        <v>2</v>
      </c>
      <c r="G6" s="66" t="s">
        <v>1</v>
      </c>
      <c r="H6" s="13" t="s">
        <v>33</v>
      </c>
      <c r="I6" s="17" t="s">
        <v>38</v>
      </c>
      <c r="J6" s="51" t="s">
        <v>2</v>
      </c>
      <c r="K6" s="66" t="s">
        <v>1</v>
      </c>
      <c r="L6" s="13" t="s">
        <v>33</v>
      </c>
      <c r="M6" s="17" t="s">
        <v>38</v>
      </c>
      <c r="N6" s="51" t="s">
        <v>2</v>
      </c>
      <c r="O6" s="66" t="s">
        <v>1</v>
      </c>
      <c r="P6" s="13" t="s">
        <v>33</v>
      </c>
      <c r="Q6" s="17" t="s">
        <v>38</v>
      </c>
      <c r="R6" s="51" t="s">
        <v>2</v>
      </c>
      <c r="S6" s="66" t="s">
        <v>1</v>
      </c>
      <c r="T6" s="13" t="s">
        <v>33</v>
      </c>
      <c r="U6" s="46" t="s">
        <v>38</v>
      </c>
      <c r="W6" s="58" t="s">
        <v>29</v>
      </c>
      <c r="X6" s="59">
        <f>$V$23</f>
        <v>18.583579871411775</v>
      </c>
    </row>
    <row r="7" spans="1:27" ht="12.75" x14ac:dyDescent="0.2">
      <c r="A7" s="11" t="s">
        <v>30</v>
      </c>
      <c r="B7" s="12"/>
      <c r="C7" s="12"/>
      <c r="E7" s="47" t="s">
        <v>6</v>
      </c>
      <c r="F7" s="18">
        <f>GETPIVOTDATA("NormVal",$A$4,"NormUnit",F$6,"BldgType",$F$4,"VintYear",F$5,"BldgLoc",$E7)</f>
        <v>40.15</v>
      </c>
      <c r="G7" s="14">
        <f t="shared" ref="G7:G22" si="0">GETPIVOTDATA("NormVal",$A$4,"NormUnit",G$6,"BldgType",$F$4,"VintYear",F$5,"BldgLoc",$E7)</f>
        <v>2.15</v>
      </c>
      <c r="H7" s="14">
        <f t="shared" ref="H7:H22" si="1">F7/G7</f>
        <v>18.674418604651162</v>
      </c>
      <c r="I7" s="52">
        <f t="shared" ref="I7:I22" si="2">(G7*$V$23-F7)/F7</f>
        <v>-4.8643406342387284E-3</v>
      </c>
      <c r="J7" s="18">
        <f>GETPIVOTDATA("NormVal",$A$4,"NormUnit",J$6,"BldgType",$F$4,"VintYear",J$5,"BldgLoc",$E7)</f>
        <v>31.98</v>
      </c>
      <c r="K7" s="14">
        <f t="shared" ref="K7:K22" si="3">GETPIVOTDATA("NormVal",$A$4,"NormUnit",K$6,"BldgType",$F$4,"VintYear",J$5,"BldgLoc",$E7)</f>
        <v>1.71</v>
      </c>
      <c r="L7" s="14">
        <f t="shared" ref="L7:L22" si="4">J7/K7</f>
        <v>18.701754385964914</v>
      </c>
      <c r="M7" s="52">
        <f t="shared" ref="M7:M22" si="5">(K7*$V$23-J7)/J7</f>
        <v>-6.3188999338919622E-3</v>
      </c>
      <c r="N7" s="18">
        <f t="shared" ref="N7:N22" si="6">GETPIVOTDATA("NormVal",$A$4,"NormUnit",N$6,"BldgType",$F$4,"VintYear",N$5,"BldgLoc",$E7)</f>
        <v>41.91</v>
      </c>
      <c r="O7" s="14">
        <f t="shared" ref="O7:O22" si="7">GETPIVOTDATA("NormVal",$A$4,"NormUnit",O$6,"BldgType",$F$4,"VintYear",N$5,"BldgLoc",$E7)</f>
        <v>2.2400000000000002</v>
      </c>
      <c r="P7" s="14">
        <f t="shared" ref="P7:P22" si="8">N7/O7</f>
        <v>18.709821428571423</v>
      </c>
      <c r="Q7" s="52">
        <f t="shared" ref="Q7:Q22" si="9">(O7*$V$23-N7)/N7</f>
        <v>-6.7473416377383981E-3</v>
      </c>
      <c r="R7" s="18">
        <f t="shared" ref="R7:R22" si="10">GETPIVOTDATA("NormVal",$A$4,"NormUnit",R$6,"BldgType",$F$4,"VintYear",R$5,"BldgLoc",$E7)</f>
        <v>43.62</v>
      </c>
      <c r="S7" s="14">
        <f t="shared" ref="S7:S22" si="11">GETPIVOTDATA("NormVal",$A$4,"NormUnit",S$6,"BldgType",$F$4,"VintYear",R$5,"BldgLoc",$E7)</f>
        <v>2.33</v>
      </c>
      <c r="T7" s="14">
        <f t="shared" ref="T7:T22" si="12">R7/S7</f>
        <v>18.721030042918454</v>
      </c>
      <c r="U7" s="19">
        <f t="shared" ref="U7:U22" si="13">(S7*$V$23-R7)/R7</f>
        <v>-7.3420197067986604E-3</v>
      </c>
      <c r="W7" s="58" t="s">
        <v>31</v>
      </c>
      <c r="X7" s="59">
        <f>V45</f>
        <v>18.678190339751271</v>
      </c>
    </row>
    <row r="8" spans="1:27" ht="15" customHeight="1" thickBot="1" x14ac:dyDescent="0.25">
      <c r="A8" s="11" t="s">
        <v>15</v>
      </c>
      <c r="B8" s="12">
        <v>3.5</v>
      </c>
      <c r="C8" s="12">
        <v>55</v>
      </c>
      <c r="E8" s="47" t="s">
        <v>7</v>
      </c>
      <c r="F8" s="18">
        <f t="shared" ref="F8:F22" si="14">GETPIVOTDATA("NormVal",$A$4,"NormUnit",F$6,"BldgType",$F$4,"VintYear",F$5,"BldgLoc",$E8)</f>
        <v>69.540000000000006</v>
      </c>
      <c r="G8" s="14">
        <f t="shared" si="0"/>
        <v>3.72</v>
      </c>
      <c r="H8" s="14">
        <f t="shared" si="1"/>
        <v>18.693548387096776</v>
      </c>
      <c r="I8" s="52">
        <f t="shared" si="2"/>
        <v>-5.8826988545901777E-3</v>
      </c>
      <c r="J8" s="18">
        <f t="shared" ref="J8:J22" si="15">GETPIVOTDATA("NormVal",$A$4,"NormUnit",J$6,"BldgType",$F$4,"VintYear",J$5,"BldgLoc",$E8)</f>
        <v>51.58</v>
      </c>
      <c r="K8" s="14">
        <f t="shared" si="3"/>
        <v>2.76</v>
      </c>
      <c r="L8" s="14">
        <f t="shared" si="4"/>
        <v>18.688405797101449</v>
      </c>
      <c r="M8" s="52">
        <f t="shared" si="5"/>
        <v>-5.6091422044106231E-3</v>
      </c>
      <c r="N8" s="18">
        <f t="shared" si="6"/>
        <v>68.63</v>
      </c>
      <c r="O8" s="14">
        <f t="shared" si="7"/>
        <v>3.67</v>
      </c>
      <c r="P8" s="14">
        <f t="shared" si="8"/>
        <v>18.700272479564031</v>
      </c>
      <c r="Q8" s="52">
        <f t="shared" si="9"/>
        <v>-6.2401554993265062E-3</v>
      </c>
      <c r="R8" s="18">
        <f t="shared" si="10"/>
        <v>41.32</v>
      </c>
      <c r="S8" s="14">
        <f t="shared" si="11"/>
        <v>2.21</v>
      </c>
      <c r="T8" s="14">
        <f t="shared" si="12"/>
        <v>18.696832579185521</v>
      </c>
      <c r="U8" s="19">
        <f t="shared" si="13"/>
        <v>-6.0573205271049254E-3</v>
      </c>
      <c r="W8" s="60" t="s">
        <v>30</v>
      </c>
      <c r="X8" s="61">
        <f>$J$52</f>
        <v>15.714285714285714</v>
      </c>
    </row>
    <row r="9" spans="1:27" ht="12.75" x14ac:dyDescent="0.2">
      <c r="A9" s="11" t="s">
        <v>17</v>
      </c>
      <c r="B9" s="12">
        <v>3.5</v>
      </c>
      <c r="C9" s="12">
        <v>55</v>
      </c>
      <c r="E9" s="47" t="s">
        <v>8</v>
      </c>
      <c r="F9" s="18">
        <f t="shared" si="14"/>
        <v>56.23</v>
      </c>
      <c r="G9" s="14">
        <f t="shared" si="0"/>
        <v>3</v>
      </c>
      <c r="H9" s="14">
        <f t="shared" si="1"/>
        <v>18.743333333333332</v>
      </c>
      <c r="I9" s="52">
        <f t="shared" si="2"/>
        <v>-8.5232151123006989E-3</v>
      </c>
      <c r="J9" s="18">
        <f t="shared" si="15"/>
        <v>42.59</v>
      </c>
      <c r="K9" s="14">
        <f t="shared" si="3"/>
        <v>2.2799999999999998</v>
      </c>
      <c r="L9" s="14">
        <f t="shared" si="4"/>
        <v>18.67982456140351</v>
      </c>
      <c r="M9" s="52">
        <f t="shared" si="5"/>
        <v>-5.1523337210884817E-3</v>
      </c>
      <c r="N9" s="18">
        <f t="shared" si="6"/>
        <v>58.13</v>
      </c>
      <c r="O9" s="14">
        <f t="shared" si="7"/>
        <v>3.11</v>
      </c>
      <c r="P9" s="14">
        <f t="shared" si="8"/>
        <v>18.69131832797428</v>
      </c>
      <c r="Q9" s="52">
        <f t="shared" si="9"/>
        <v>-5.7640908293373821E-3</v>
      </c>
      <c r="R9" s="18">
        <f t="shared" si="10"/>
        <v>60.47</v>
      </c>
      <c r="S9" s="14">
        <f t="shared" si="11"/>
        <v>3.23</v>
      </c>
      <c r="T9" s="14">
        <f t="shared" si="12"/>
        <v>18.721362229102166</v>
      </c>
      <c r="U9" s="19">
        <f t="shared" si="13"/>
        <v>-7.3596331294850867E-3</v>
      </c>
    </row>
    <row r="10" spans="1:27" ht="12.75" x14ac:dyDescent="0.2">
      <c r="A10" s="11" t="s">
        <v>19</v>
      </c>
      <c r="B10" s="12">
        <v>3.5</v>
      </c>
      <c r="C10" s="12">
        <v>55</v>
      </c>
      <c r="E10" s="47" t="s">
        <v>9</v>
      </c>
      <c r="F10" s="18">
        <f t="shared" si="14"/>
        <v>53.55</v>
      </c>
      <c r="G10" s="14">
        <f t="shared" si="0"/>
        <v>2.86</v>
      </c>
      <c r="H10" s="14">
        <f t="shared" si="1"/>
        <v>18.723776223776223</v>
      </c>
      <c r="I10" s="52">
        <f t="shared" si="2"/>
        <v>-7.4876109759537453E-3</v>
      </c>
      <c r="J10" s="18">
        <f t="shared" si="15"/>
        <v>42.07</v>
      </c>
      <c r="K10" s="14">
        <f t="shared" si="3"/>
        <v>2.25</v>
      </c>
      <c r="L10" s="14">
        <f t="shared" si="4"/>
        <v>18.697777777777777</v>
      </c>
      <c r="M10" s="52">
        <f t="shared" si="5"/>
        <v>-6.1075657077134249E-3</v>
      </c>
      <c r="N10" s="18">
        <f t="shared" si="6"/>
        <v>56.94</v>
      </c>
      <c r="O10" s="14">
        <f t="shared" si="7"/>
        <v>3.04</v>
      </c>
      <c r="P10" s="14">
        <f t="shared" si="8"/>
        <v>18.730263157894736</v>
      </c>
      <c r="Q10" s="52">
        <f t="shared" si="9"/>
        <v>-7.8313521409941085E-3</v>
      </c>
      <c r="R10" s="18">
        <f t="shared" si="10"/>
        <v>59.24</v>
      </c>
      <c r="S10" s="14">
        <f t="shared" si="11"/>
        <v>3.17</v>
      </c>
      <c r="T10" s="14">
        <f t="shared" si="12"/>
        <v>18.687697160883282</v>
      </c>
      <c r="U10" s="19">
        <f t="shared" si="13"/>
        <v>-5.5714349700316922E-3</v>
      </c>
    </row>
    <row r="11" spans="1:27" ht="12.75" x14ac:dyDescent="0.2">
      <c r="A11" s="11" t="s">
        <v>21</v>
      </c>
      <c r="B11" s="12">
        <v>3.5</v>
      </c>
      <c r="C11" s="12">
        <v>55</v>
      </c>
      <c r="E11" s="47" t="s">
        <v>10</v>
      </c>
      <c r="F11" s="18">
        <f t="shared" si="14"/>
        <v>61.46</v>
      </c>
      <c r="G11" s="14">
        <f t="shared" si="0"/>
        <v>3.28</v>
      </c>
      <c r="H11" s="14">
        <f t="shared" si="1"/>
        <v>18.737804878048781</v>
      </c>
      <c r="I11" s="52">
        <f t="shared" si="2"/>
        <v>-8.2306869796515535E-3</v>
      </c>
      <c r="J11" s="18">
        <f t="shared" si="15"/>
        <v>47.08</v>
      </c>
      <c r="K11" s="14">
        <f t="shared" si="3"/>
        <v>2.52</v>
      </c>
      <c r="L11" s="14">
        <f t="shared" si="4"/>
        <v>18.68253968253968</v>
      </c>
      <c r="M11" s="52">
        <f t="shared" si="5"/>
        <v>-5.2969142744758516E-3</v>
      </c>
      <c r="N11" s="18">
        <f t="shared" si="6"/>
        <v>63.79</v>
      </c>
      <c r="O11" s="14">
        <f t="shared" si="7"/>
        <v>3.41</v>
      </c>
      <c r="P11" s="14">
        <f t="shared" si="8"/>
        <v>18.706744868035191</v>
      </c>
      <c r="Q11" s="52">
        <f t="shared" si="9"/>
        <v>-6.5839886892278465E-3</v>
      </c>
      <c r="R11" s="18">
        <f t="shared" si="10"/>
        <v>66.349999999999994</v>
      </c>
      <c r="S11" s="14">
        <f t="shared" si="11"/>
        <v>3.55</v>
      </c>
      <c r="T11" s="14">
        <f t="shared" si="12"/>
        <v>18.69014084507042</v>
      </c>
      <c r="U11" s="19">
        <f t="shared" si="13"/>
        <v>-5.7014537526480667E-3</v>
      </c>
    </row>
    <row r="12" spans="1:27" ht="12.75" x14ac:dyDescent="0.2">
      <c r="A12" s="11" t="s">
        <v>23</v>
      </c>
      <c r="B12" s="12">
        <v>3.5</v>
      </c>
      <c r="C12" s="12">
        <v>55</v>
      </c>
      <c r="E12" s="47" t="s">
        <v>11</v>
      </c>
      <c r="F12" s="18">
        <f t="shared" si="14"/>
        <v>61.02</v>
      </c>
      <c r="G12" s="14">
        <f t="shared" si="0"/>
        <v>3.26</v>
      </c>
      <c r="H12" s="14">
        <f t="shared" si="1"/>
        <v>18.717791411042946</v>
      </c>
      <c r="I12" s="52">
        <f t="shared" si="2"/>
        <v>-7.1702658013375773E-3</v>
      </c>
      <c r="J12" s="18">
        <f t="shared" si="15"/>
        <v>62.47</v>
      </c>
      <c r="K12" s="14">
        <f t="shared" si="3"/>
        <v>3.34</v>
      </c>
      <c r="L12" s="14">
        <f t="shared" si="4"/>
        <v>18.703592814371259</v>
      </c>
      <c r="M12" s="52">
        <f t="shared" si="5"/>
        <v>-6.4165716261352862E-3</v>
      </c>
      <c r="N12" s="18">
        <f t="shared" si="6"/>
        <v>72.510000000000005</v>
      </c>
      <c r="O12" s="14">
        <f t="shared" si="7"/>
        <v>3.87</v>
      </c>
      <c r="P12" s="14">
        <f t="shared" si="8"/>
        <v>18.736434108527131</v>
      </c>
      <c r="Q12" s="52">
        <f t="shared" si="9"/>
        <v>-8.1581285013989282E-3</v>
      </c>
      <c r="R12" s="18">
        <f t="shared" si="10"/>
        <v>75.05</v>
      </c>
      <c r="S12" s="14">
        <f t="shared" si="11"/>
        <v>4.01</v>
      </c>
      <c r="T12" s="14">
        <f t="shared" si="12"/>
        <v>18.715710723192021</v>
      </c>
      <c r="U12" s="19">
        <f t="shared" si="13"/>
        <v>-7.0598896154402133E-3</v>
      </c>
    </row>
    <row r="13" spans="1:27" ht="12.75" x14ac:dyDescent="0.2">
      <c r="A13" s="11" t="s">
        <v>6</v>
      </c>
      <c r="B13" s="12"/>
      <c r="C13" s="12"/>
      <c r="E13" s="47" t="s">
        <v>12</v>
      </c>
      <c r="F13" s="18">
        <f t="shared" si="14"/>
        <v>46.27</v>
      </c>
      <c r="G13" s="14">
        <f t="shared" si="0"/>
        <v>2.4700000000000002</v>
      </c>
      <c r="H13" s="14">
        <f t="shared" si="1"/>
        <v>18.732793522267205</v>
      </c>
      <c r="I13" s="52">
        <f t="shared" si="2"/>
        <v>-7.9653710311846926E-3</v>
      </c>
      <c r="J13" s="18">
        <f t="shared" si="15"/>
        <v>48.41</v>
      </c>
      <c r="K13" s="14">
        <f t="shared" si="3"/>
        <v>2.59</v>
      </c>
      <c r="L13" s="14">
        <f t="shared" si="4"/>
        <v>18.691119691119692</v>
      </c>
      <c r="M13" s="52">
        <f t="shared" si="5"/>
        <v>-5.7535247478517088E-3</v>
      </c>
      <c r="N13" s="18">
        <f t="shared" si="6"/>
        <v>58.07</v>
      </c>
      <c r="O13" s="14">
        <f t="shared" si="7"/>
        <v>3.1</v>
      </c>
      <c r="P13" s="14">
        <f t="shared" si="8"/>
        <v>18.732258064516127</v>
      </c>
      <c r="Q13" s="52">
        <f t="shared" si="9"/>
        <v>-7.9370139249784043E-3</v>
      </c>
      <c r="R13" s="18">
        <f t="shared" si="10"/>
        <v>60.08</v>
      </c>
      <c r="S13" s="14">
        <f t="shared" si="11"/>
        <v>3.21</v>
      </c>
      <c r="T13" s="14">
        <f t="shared" si="12"/>
        <v>18.716510903426791</v>
      </c>
      <c r="U13" s="19">
        <f t="shared" si="13"/>
        <v>-7.1023404255692755E-3</v>
      </c>
    </row>
    <row r="14" spans="1:27" ht="12.75" x14ac:dyDescent="0.2">
      <c r="A14" s="11" t="s">
        <v>31</v>
      </c>
      <c r="B14" s="12"/>
      <c r="C14" s="12"/>
      <c r="E14" s="47" t="s">
        <v>13</v>
      </c>
      <c r="F14" s="18">
        <f t="shared" si="14"/>
        <v>56.63</v>
      </c>
      <c r="G14" s="14">
        <f t="shared" si="0"/>
        <v>3.03</v>
      </c>
      <c r="H14" s="14">
        <f t="shared" si="1"/>
        <v>18.689768976897692</v>
      </c>
      <c r="I14" s="52">
        <f t="shared" si="2"/>
        <v>-5.6816703094177195E-3</v>
      </c>
      <c r="J14" s="18">
        <f t="shared" si="15"/>
        <v>58.34</v>
      </c>
      <c r="K14" s="14">
        <f t="shared" si="3"/>
        <v>3.12</v>
      </c>
      <c r="L14" s="14">
        <f t="shared" si="4"/>
        <v>18.698717948717949</v>
      </c>
      <c r="M14" s="52">
        <f t="shared" si="5"/>
        <v>-6.1575385875088573E-3</v>
      </c>
      <c r="N14" s="18">
        <f t="shared" si="6"/>
        <v>68.2</v>
      </c>
      <c r="O14" s="14">
        <f t="shared" si="7"/>
        <v>3.64</v>
      </c>
      <c r="P14" s="14">
        <f t="shared" si="8"/>
        <v>18.736263736263737</v>
      </c>
      <c r="Q14" s="52">
        <f t="shared" si="9"/>
        <v>-8.149109502362771E-3</v>
      </c>
      <c r="R14" s="18">
        <f t="shared" si="10"/>
        <v>70.569999999999993</v>
      </c>
      <c r="S14" s="14">
        <f t="shared" si="11"/>
        <v>3.77</v>
      </c>
      <c r="T14" s="14">
        <f t="shared" si="12"/>
        <v>18.718832891246681</v>
      </c>
      <c r="U14" s="19">
        <f t="shared" si="13"/>
        <v>-7.2255049564630882E-3</v>
      </c>
    </row>
    <row r="15" spans="1:27" ht="12.75" x14ac:dyDescent="0.2">
      <c r="A15" s="11">
        <v>1975</v>
      </c>
      <c r="B15" s="12">
        <v>1.07</v>
      </c>
      <c r="C15" s="12">
        <v>20.059999999999999</v>
      </c>
      <c r="E15" s="47" t="s">
        <v>14</v>
      </c>
      <c r="F15" s="18">
        <f t="shared" si="14"/>
        <v>65.239999999999995</v>
      </c>
      <c r="G15" s="14">
        <f t="shared" si="0"/>
        <v>3.49</v>
      </c>
      <c r="H15" s="14">
        <f t="shared" si="1"/>
        <v>18.693409742120341</v>
      </c>
      <c r="I15" s="52">
        <f t="shared" si="2"/>
        <v>-5.8753257016078584E-3</v>
      </c>
      <c r="J15" s="18">
        <f t="shared" si="15"/>
        <v>64.98</v>
      </c>
      <c r="K15" s="14">
        <f t="shared" si="3"/>
        <v>3.47</v>
      </c>
      <c r="L15" s="14">
        <f t="shared" si="4"/>
        <v>18.726224783861671</v>
      </c>
      <c r="M15" s="52">
        <f t="shared" si="5"/>
        <v>-7.6173875992788243E-3</v>
      </c>
      <c r="N15" s="18">
        <f t="shared" si="6"/>
        <v>66.19</v>
      </c>
      <c r="O15" s="14">
        <f t="shared" si="7"/>
        <v>3.54</v>
      </c>
      <c r="P15" s="14">
        <f t="shared" si="8"/>
        <v>18.697740112994349</v>
      </c>
      <c r="Q15" s="52">
        <f t="shared" si="9"/>
        <v>-6.1055636078306639E-3</v>
      </c>
      <c r="R15" s="18">
        <f t="shared" si="10"/>
        <v>62.97</v>
      </c>
      <c r="S15" s="14">
        <f t="shared" si="11"/>
        <v>3.37</v>
      </c>
      <c r="T15" s="14">
        <f t="shared" si="12"/>
        <v>18.685459940652819</v>
      </c>
      <c r="U15" s="19">
        <f t="shared" si="13"/>
        <v>-5.4523714997985672E-3</v>
      </c>
    </row>
    <row r="16" spans="1:27" ht="12.75" x14ac:dyDescent="0.2">
      <c r="A16" s="11">
        <v>1985</v>
      </c>
      <c r="B16" s="12">
        <v>1.26</v>
      </c>
      <c r="C16" s="12">
        <v>23.49</v>
      </c>
      <c r="E16" s="47" t="s">
        <v>16</v>
      </c>
      <c r="F16" s="18">
        <f t="shared" si="14"/>
        <v>72.08</v>
      </c>
      <c r="G16" s="14">
        <f t="shared" si="0"/>
        <v>3.85</v>
      </c>
      <c r="H16" s="14">
        <f t="shared" si="1"/>
        <v>18.722077922077922</v>
      </c>
      <c r="I16" s="52">
        <f t="shared" si="2"/>
        <v>-7.3975790103310455E-3</v>
      </c>
      <c r="J16" s="18">
        <f t="shared" si="15"/>
        <v>71.08</v>
      </c>
      <c r="K16" s="14">
        <f t="shared" si="3"/>
        <v>3.8</v>
      </c>
      <c r="L16" s="14">
        <f t="shared" si="4"/>
        <v>18.705263157894738</v>
      </c>
      <c r="M16" s="52">
        <f t="shared" si="5"/>
        <v>-6.5052966887345198E-3</v>
      </c>
      <c r="N16" s="18">
        <f t="shared" si="6"/>
        <v>72.48</v>
      </c>
      <c r="O16" s="14">
        <f t="shared" si="7"/>
        <v>3.87</v>
      </c>
      <c r="P16" s="14">
        <f t="shared" si="8"/>
        <v>18.728682170542637</v>
      </c>
      <c r="Q16" s="52">
        <f t="shared" si="9"/>
        <v>-7.7475979254475044E-3</v>
      </c>
      <c r="R16" s="18">
        <f t="shared" si="10"/>
        <v>47.31</v>
      </c>
      <c r="S16" s="14">
        <f t="shared" si="11"/>
        <v>2.5299999999999998</v>
      </c>
      <c r="T16" s="14">
        <f t="shared" si="12"/>
        <v>18.699604743083007</v>
      </c>
      <c r="U16" s="19">
        <f t="shared" si="13"/>
        <v>-6.2046697384954136E-3</v>
      </c>
    </row>
    <row r="17" spans="1:22" ht="12.75" x14ac:dyDescent="0.2">
      <c r="A17" s="11">
        <v>1996</v>
      </c>
      <c r="B17" s="12">
        <v>1</v>
      </c>
      <c r="C17" s="12">
        <v>14.75</v>
      </c>
      <c r="E17" s="47" t="s">
        <v>18</v>
      </c>
      <c r="F17" s="18">
        <f t="shared" si="14"/>
        <v>72.209999999999994</v>
      </c>
      <c r="G17" s="14">
        <f t="shared" si="0"/>
        <v>3.82</v>
      </c>
      <c r="H17" s="14">
        <f t="shared" si="1"/>
        <v>18.903141361256544</v>
      </c>
      <c r="I17" s="52">
        <f t="shared" si="2"/>
        <v>-1.6905205528417296E-2</v>
      </c>
      <c r="J17" s="18">
        <f t="shared" si="15"/>
        <v>68.94</v>
      </c>
      <c r="K17" s="14">
        <f t="shared" si="3"/>
        <v>3.68</v>
      </c>
      <c r="L17" s="14">
        <f t="shared" si="4"/>
        <v>18.73369565217391</v>
      </c>
      <c r="M17" s="52">
        <f t="shared" si="5"/>
        <v>-8.013142924349537E-3</v>
      </c>
      <c r="N17" s="18">
        <f t="shared" si="6"/>
        <v>59</v>
      </c>
      <c r="O17" s="14">
        <f t="shared" si="7"/>
        <v>3.15</v>
      </c>
      <c r="P17" s="14">
        <f t="shared" si="8"/>
        <v>18.730158730158731</v>
      </c>
      <c r="Q17" s="52">
        <f t="shared" si="9"/>
        <v>-7.8258204246255559E-3</v>
      </c>
      <c r="R17" s="18">
        <f t="shared" si="10"/>
        <v>49.83</v>
      </c>
      <c r="S17" s="14">
        <f t="shared" si="11"/>
        <v>2.66</v>
      </c>
      <c r="T17" s="14">
        <f t="shared" si="12"/>
        <v>18.733082706766915</v>
      </c>
      <c r="U17" s="19">
        <f t="shared" si="13"/>
        <v>-7.9806851704731212E-3</v>
      </c>
    </row>
    <row r="18" spans="1:22" ht="12.75" x14ac:dyDescent="0.2">
      <c r="A18" s="11">
        <v>2003</v>
      </c>
      <c r="B18" s="12">
        <v>1</v>
      </c>
      <c r="C18" s="12">
        <v>14.87</v>
      </c>
      <c r="E18" s="47" t="s">
        <v>20</v>
      </c>
      <c r="F18" s="18">
        <f t="shared" si="14"/>
        <v>67.099999999999994</v>
      </c>
      <c r="G18" s="14">
        <f t="shared" si="0"/>
        <v>3.59</v>
      </c>
      <c r="H18" s="14">
        <f t="shared" si="1"/>
        <v>18.690807799442897</v>
      </c>
      <c r="I18" s="52">
        <f t="shared" si="2"/>
        <v>-5.7369338544220622E-3</v>
      </c>
      <c r="J18" s="18">
        <f t="shared" si="15"/>
        <v>64.33</v>
      </c>
      <c r="K18" s="14">
        <f t="shared" si="3"/>
        <v>3.44</v>
      </c>
      <c r="L18" s="14">
        <f t="shared" si="4"/>
        <v>18.700581395348838</v>
      </c>
      <c r="M18" s="52">
        <f t="shared" si="5"/>
        <v>-6.2565714650007001E-3</v>
      </c>
      <c r="N18" s="18">
        <f t="shared" si="6"/>
        <v>55.05</v>
      </c>
      <c r="O18" s="14">
        <f t="shared" si="7"/>
        <v>2.94</v>
      </c>
      <c r="P18" s="14">
        <f t="shared" si="8"/>
        <v>18.724489795918366</v>
      </c>
      <c r="Q18" s="52">
        <f t="shared" si="9"/>
        <v>-7.5254346602975416E-3</v>
      </c>
      <c r="R18" s="18">
        <f t="shared" si="10"/>
        <v>46.14</v>
      </c>
      <c r="S18" s="14">
        <f t="shared" si="11"/>
        <v>2.4700000000000002</v>
      </c>
      <c r="T18" s="14">
        <f t="shared" si="12"/>
        <v>18.680161943319838</v>
      </c>
      <c r="U18" s="19">
        <f t="shared" si="13"/>
        <v>-5.1703016387714181E-3</v>
      </c>
    </row>
    <row r="19" spans="1:22" ht="12.75" x14ac:dyDescent="0.2">
      <c r="A19" s="11" t="s">
        <v>29</v>
      </c>
      <c r="B19" s="12"/>
      <c r="C19" s="12"/>
      <c r="E19" s="47" t="s">
        <v>22</v>
      </c>
      <c r="F19" s="18">
        <f t="shared" si="14"/>
        <v>67.75</v>
      </c>
      <c r="G19" s="14">
        <f t="shared" si="0"/>
        <v>3.62</v>
      </c>
      <c r="H19" s="14">
        <f t="shared" si="1"/>
        <v>18.715469613259668</v>
      </c>
      <c r="I19" s="52">
        <f t="shared" si="2"/>
        <v>-7.0470976455995647E-3</v>
      </c>
      <c r="J19" s="18">
        <f t="shared" si="15"/>
        <v>65.959999999999994</v>
      </c>
      <c r="K19" s="14">
        <f t="shared" si="3"/>
        <v>3.52</v>
      </c>
      <c r="L19" s="14">
        <f t="shared" si="4"/>
        <v>18.738636363636363</v>
      </c>
      <c r="M19" s="52">
        <f t="shared" si="5"/>
        <v>-8.2746945517061851E-3</v>
      </c>
      <c r="N19" s="18">
        <f t="shared" si="6"/>
        <v>56.75</v>
      </c>
      <c r="O19" s="14">
        <f t="shared" si="7"/>
        <v>3.03</v>
      </c>
      <c r="P19" s="14">
        <f t="shared" si="8"/>
        <v>18.729372937293732</v>
      </c>
      <c r="Q19" s="52">
        <f t="shared" si="9"/>
        <v>-7.784193649732562E-3</v>
      </c>
      <c r="R19" s="18">
        <f t="shared" si="10"/>
        <v>47.8</v>
      </c>
      <c r="S19" s="14">
        <f t="shared" si="11"/>
        <v>2.5499999999999998</v>
      </c>
      <c r="T19" s="14">
        <f t="shared" si="12"/>
        <v>18.745098039215687</v>
      </c>
      <c r="U19" s="19">
        <f t="shared" si="13"/>
        <v>-8.6165549769868944E-3</v>
      </c>
    </row>
    <row r="20" spans="1:22" ht="12.75" x14ac:dyDescent="0.2">
      <c r="A20" s="11">
        <v>1975</v>
      </c>
      <c r="B20" s="12">
        <v>2.15</v>
      </c>
      <c r="C20" s="12">
        <v>40.15</v>
      </c>
      <c r="E20" s="47" t="s">
        <v>24</v>
      </c>
      <c r="F20" s="18">
        <f t="shared" si="14"/>
        <v>87.71</v>
      </c>
      <c r="G20" s="14">
        <f t="shared" si="0"/>
        <v>5.55</v>
      </c>
      <c r="H20" s="14">
        <f t="shared" si="1"/>
        <v>15.803603603603603</v>
      </c>
      <c r="I20" s="52">
        <f t="shared" si="2"/>
        <v>0.17590774468515974</v>
      </c>
      <c r="J20" s="18">
        <f t="shared" si="15"/>
        <v>72.69</v>
      </c>
      <c r="K20" s="14">
        <f t="shared" si="3"/>
        <v>3.88</v>
      </c>
      <c r="L20" s="14">
        <f t="shared" si="4"/>
        <v>18.734536082474225</v>
      </c>
      <c r="M20" s="52">
        <f t="shared" si="5"/>
        <v>-8.0576434024254451E-3</v>
      </c>
      <c r="N20" s="18">
        <f t="shared" si="6"/>
        <v>52.12</v>
      </c>
      <c r="O20" s="14">
        <f t="shared" si="7"/>
        <v>2.78</v>
      </c>
      <c r="P20" s="14">
        <f t="shared" si="8"/>
        <v>18.74820143884892</v>
      </c>
      <c r="Q20" s="52">
        <f t="shared" si="9"/>
        <v>-8.7806591994487107E-3</v>
      </c>
      <c r="R20" s="18">
        <f t="shared" si="10"/>
        <v>59.23</v>
      </c>
      <c r="S20" s="14">
        <f t="shared" si="11"/>
        <v>3.16</v>
      </c>
      <c r="T20" s="14">
        <f t="shared" si="12"/>
        <v>18.743670886075947</v>
      </c>
      <c r="U20" s="19">
        <f t="shared" si="13"/>
        <v>-8.5410705105316304E-3</v>
      </c>
    </row>
    <row r="21" spans="1:22" ht="12.75" x14ac:dyDescent="0.2">
      <c r="A21" s="11">
        <v>1985</v>
      </c>
      <c r="B21" s="12">
        <v>1.71</v>
      </c>
      <c r="C21" s="12">
        <v>31.98</v>
      </c>
      <c r="E21" s="47" t="s">
        <v>25</v>
      </c>
      <c r="F21" s="18">
        <f t="shared" si="14"/>
        <v>89.7</v>
      </c>
      <c r="G21" s="14">
        <f t="shared" si="0"/>
        <v>6.4</v>
      </c>
      <c r="H21" s="14">
        <f t="shared" si="1"/>
        <v>14.015625</v>
      </c>
      <c r="I21" s="52">
        <f t="shared" si="2"/>
        <v>0.32591874221890027</v>
      </c>
      <c r="J21" s="18">
        <f t="shared" si="15"/>
        <v>76.209999999999994</v>
      </c>
      <c r="K21" s="14">
        <f t="shared" si="3"/>
        <v>4.26</v>
      </c>
      <c r="L21" s="14">
        <f t="shared" si="4"/>
        <v>17.889671361502348</v>
      </c>
      <c r="M21" s="52">
        <f t="shared" si="5"/>
        <v>3.8788220078915747E-2</v>
      </c>
      <c r="N21" s="18">
        <f t="shared" si="6"/>
        <v>55.81</v>
      </c>
      <c r="O21" s="14">
        <f t="shared" si="7"/>
        <v>2.98</v>
      </c>
      <c r="P21" s="14">
        <f t="shared" si="8"/>
        <v>18.728187919463089</v>
      </c>
      <c r="Q21" s="52">
        <f t="shared" si="9"/>
        <v>-7.7214116321969719E-3</v>
      </c>
      <c r="R21" s="18">
        <f t="shared" si="10"/>
        <v>63.55</v>
      </c>
      <c r="S21" s="14">
        <f t="shared" si="11"/>
        <v>3.4</v>
      </c>
      <c r="T21" s="14">
        <f t="shared" si="12"/>
        <v>18.691176470588236</v>
      </c>
      <c r="U21" s="19">
        <f t="shared" si="13"/>
        <v>-5.7565450385517799E-3</v>
      </c>
    </row>
    <row r="22" spans="1:22" ht="15" customHeight="1" thickBot="1" x14ac:dyDescent="0.25">
      <c r="A22" s="11">
        <v>1996</v>
      </c>
      <c r="B22" s="12">
        <v>2.2400000000000002</v>
      </c>
      <c r="C22" s="12">
        <v>41.91</v>
      </c>
      <c r="E22" s="48" t="s">
        <v>26</v>
      </c>
      <c r="F22" s="27">
        <f t="shared" si="14"/>
        <v>65.72</v>
      </c>
      <c r="G22" s="28">
        <f t="shared" si="0"/>
        <v>3.51</v>
      </c>
      <c r="H22" s="28">
        <f t="shared" si="1"/>
        <v>18.723646723646723</v>
      </c>
      <c r="I22" s="53">
        <f t="shared" si="2"/>
        <v>-7.4807463686042044E-3</v>
      </c>
      <c r="J22" s="27">
        <f t="shared" si="15"/>
        <v>48.96</v>
      </c>
      <c r="K22" s="28">
        <f t="shared" si="3"/>
        <v>2.62</v>
      </c>
      <c r="L22" s="28">
        <f t="shared" si="4"/>
        <v>18.68702290076336</v>
      </c>
      <c r="M22" s="53">
        <f t="shared" si="5"/>
        <v>-5.5355542667718527E-3</v>
      </c>
      <c r="N22" s="27">
        <f t="shared" si="6"/>
        <v>64.94</v>
      </c>
      <c r="O22" s="28">
        <f t="shared" si="7"/>
        <v>3.47</v>
      </c>
      <c r="P22" s="28">
        <f t="shared" si="8"/>
        <v>18.714697406340054</v>
      </c>
      <c r="Q22" s="53">
        <f t="shared" si="9"/>
        <v>-7.0061263658936224E-3</v>
      </c>
      <c r="R22" s="27">
        <f t="shared" si="10"/>
        <v>67.569999999999993</v>
      </c>
      <c r="S22" s="28">
        <f t="shared" si="11"/>
        <v>3.61</v>
      </c>
      <c r="T22" s="28">
        <f t="shared" si="12"/>
        <v>18.717451523545705</v>
      </c>
      <c r="U22" s="29">
        <f t="shared" si="13"/>
        <v>-7.1522371496742189E-3</v>
      </c>
    </row>
    <row r="23" spans="1:22" ht="12.75" x14ac:dyDescent="0.2">
      <c r="A23" s="11">
        <v>2003</v>
      </c>
      <c r="B23" s="12">
        <v>2.33</v>
      </c>
      <c r="C23" s="12">
        <v>43.62</v>
      </c>
      <c r="E23" s="35" t="s">
        <v>36</v>
      </c>
      <c r="F23" s="31">
        <f t="shared" ref="F23:I23" si="16">AVERAGE(F7:F22)</f>
        <v>64.522500000000008</v>
      </c>
      <c r="G23" s="32">
        <f>AVERAGE(G7:G22)</f>
        <v>3.5999999999999992</v>
      </c>
      <c r="H23" s="32">
        <f>AVERAGE(H7:H22)</f>
        <v>18.248813568907611</v>
      </c>
      <c r="I23" s="54">
        <f t="shared" si="16"/>
        <v>2.4723608693525193E-2</v>
      </c>
      <c r="J23" s="31">
        <f t="shared" ref="J23" si="17">AVERAGE(J7:J22)</f>
        <v>57.354375000000005</v>
      </c>
      <c r="K23" s="32">
        <f>AVERAGE(K7:K22)</f>
        <v>3.0775000000000001</v>
      </c>
      <c r="L23" s="32">
        <f>AVERAGE(L7:L22)</f>
        <v>18.653710272290731</v>
      </c>
      <c r="M23" s="54">
        <f t="shared" ref="M23" si="18">AVERAGE(M7:M22)</f>
        <v>-3.6427851014017186E-3</v>
      </c>
      <c r="N23" s="31">
        <f t="shared" ref="N23" si="19">AVERAGE(N7:N22)</f>
        <v>60.657499999999999</v>
      </c>
      <c r="O23" s="32">
        <f t="shared" ref="O23" si="20">AVERAGE(O7:O22)</f>
        <v>3.2399999999999998</v>
      </c>
      <c r="P23" s="32">
        <f>AVERAGE(P7:P22)</f>
        <v>18.721556667681661</v>
      </c>
      <c r="Q23" s="54">
        <f t="shared" ref="Q23" si="21">AVERAGE(Q7:Q22)</f>
        <v>-7.3692492619273423E-3</v>
      </c>
      <c r="R23" s="31">
        <f t="shared" ref="R23" si="22">AVERAGE(R7:R22)</f>
        <v>57.568749999999994</v>
      </c>
      <c r="S23" s="32">
        <f t="shared" ref="S23" si="23">AVERAGE(S7:S22)</f>
        <v>3.0768749999999998</v>
      </c>
      <c r="T23" s="32">
        <f>AVERAGE(T7:T22)</f>
        <v>18.710238976767091</v>
      </c>
      <c r="U23" s="33">
        <f t="shared" ref="U23" si="24">AVERAGE(U7:U22)</f>
        <v>-6.7683770504265032E-3</v>
      </c>
      <c r="V23" s="37">
        <f>AVERAGE(H7:H22,L7:L22,P7:P22,T7:T22)</f>
        <v>18.583579871411775</v>
      </c>
    </row>
    <row r="24" spans="1:22" ht="15" customHeight="1" thickBot="1" x14ac:dyDescent="0.25">
      <c r="A24" s="11" t="s">
        <v>7</v>
      </c>
      <c r="B24" s="12"/>
      <c r="C24" s="12"/>
      <c r="E24" s="36" t="s">
        <v>34</v>
      </c>
      <c r="F24" s="20">
        <f>STDEV(F7:F22)/F23</f>
        <v>0.20137024537578055</v>
      </c>
      <c r="G24" s="34">
        <f>STDEV(G7:G22)/G23</f>
        <v>0.2923792001969695</v>
      </c>
      <c r="H24" s="21">
        <f>STDEV(H7:H22)/H23</f>
        <v>7.3688133985101462E-2</v>
      </c>
      <c r="I24" s="55"/>
      <c r="J24" s="20">
        <f t="shared" ref="J24:L24" si="25">STDEV(J7:J22)/J23</f>
        <v>0.22536862020538997</v>
      </c>
      <c r="K24" s="34">
        <f>STDEV(K7:K22)/K23</f>
        <v>0.23020582301471298</v>
      </c>
      <c r="L24" s="21">
        <f t="shared" si="25"/>
        <v>1.0969062116872916E-2</v>
      </c>
      <c r="M24" s="55"/>
      <c r="N24" s="20">
        <f t="shared" ref="N24:P24" si="26">STDEV(N7:N22)/N23</f>
        <v>0.1335049943720428</v>
      </c>
      <c r="O24" s="34">
        <f>STDEV(O7:O22)/O23</f>
        <v>0.13354844710983568</v>
      </c>
      <c r="P24" s="21">
        <f t="shared" si="26"/>
        <v>8.6294630404016399E-4</v>
      </c>
      <c r="Q24" s="55"/>
      <c r="R24" s="20">
        <f t="shared" ref="R24:T24" si="27">STDEV(R7:R22)/R23</f>
        <v>0.17865783515689204</v>
      </c>
      <c r="S24" s="34">
        <f>STDEV(S7:S22)/S23</f>
        <v>0.17869061266546246</v>
      </c>
      <c r="T24" s="21">
        <f t="shared" si="27"/>
        <v>1.1019959273283729E-3</v>
      </c>
      <c r="U24" s="22"/>
      <c r="V24" s="38">
        <f>STDEV(H7:H22,L7:L22,P7:P22,T7:T22)/V23</f>
        <v>3.7253864963944568E-2</v>
      </c>
    </row>
    <row r="25" spans="1:22" ht="15" customHeight="1" thickBot="1" x14ac:dyDescent="0.25">
      <c r="A25" s="11" t="s">
        <v>31</v>
      </c>
      <c r="B25" s="12"/>
      <c r="C25" s="12"/>
    </row>
    <row r="26" spans="1:22" ht="15" customHeight="1" thickBot="1" x14ac:dyDescent="0.25">
      <c r="A26" s="11">
        <v>1975</v>
      </c>
      <c r="B26" s="12">
        <v>1.51</v>
      </c>
      <c r="C26" s="12">
        <v>28.34</v>
      </c>
      <c r="E26" s="15"/>
      <c r="F26" s="41" t="s">
        <v>31</v>
      </c>
      <c r="G26" s="67"/>
      <c r="H26" s="42"/>
      <c r="I26" s="42"/>
      <c r="J26" s="50" t="s">
        <v>31</v>
      </c>
      <c r="K26" s="65"/>
      <c r="L26" s="50"/>
      <c r="M26" s="50"/>
      <c r="N26" s="50" t="s">
        <v>31</v>
      </c>
      <c r="O26" s="65"/>
      <c r="P26" s="50"/>
      <c r="Q26" s="50"/>
      <c r="R26" s="50" t="s">
        <v>31</v>
      </c>
      <c r="S26" s="65"/>
      <c r="T26" s="50"/>
      <c r="U26" s="56"/>
      <c r="V26" s="15"/>
    </row>
    <row r="27" spans="1:22" ht="15" customHeight="1" thickBot="1" x14ac:dyDescent="0.25">
      <c r="A27" s="11">
        <v>1985</v>
      </c>
      <c r="B27" s="12">
        <v>1.69</v>
      </c>
      <c r="C27" s="12">
        <v>31.67</v>
      </c>
      <c r="E27" s="16"/>
      <c r="F27" s="122">
        <v>1975</v>
      </c>
      <c r="G27" s="123"/>
      <c r="H27" s="123"/>
      <c r="I27" s="124"/>
      <c r="J27" s="122">
        <v>1985</v>
      </c>
      <c r="K27" s="123"/>
      <c r="L27" s="123"/>
      <c r="M27" s="124"/>
      <c r="N27" s="122">
        <v>1996</v>
      </c>
      <c r="O27" s="123"/>
      <c r="P27" s="123"/>
      <c r="Q27" s="124"/>
      <c r="R27" s="122">
        <v>2003</v>
      </c>
      <c r="S27" s="123"/>
      <c r="T27" s="123"/>
      <c r="U27" s="127"/>
      <c r="V27" s="15"/>
    </row>
    <row r="28" spans="1:22" ht="12.75" x14ac:dyDescent="0.2">
      <c r="A28" s="11">
        <v>1996</v>
      </c>
      <c r="B28" s="12">
        <v>1.06</v>
      </c>
      <c r="C28" s="12">
        <v>19.77</v>
      </c>
      <c r="E28" s="23" t="s">
        <v>3</v>
      </c>
      <c r="F28" s="51" t="s">
        <v>2</v>
      </c>
      <c r="G28" s="66" t="s">
        <v>1</v>
      </c>
      <c r="H28" s="13" t="s">
        <v>33</v>
      </c>
      <c r="I28" s="17" t="s">
        <v>38</v>
      </c>
      <c r="J28" s="51" t="s">
        <v>2</v>
      </c>
      <c r="K28" s="66" t="s">
        <v>1</v>
      </c>
      <c r="L28" s="13" t="s">
        <v>33</v>
      </c>
      <c r="M28" s="17" t="s">
        <v>38</v>
      </c>
      <c r="N28" s="51" t="s">
        <v>2</v>
      </c>
      <c r="O28" s="66" t="s">
        <v>1</v>
      </c>
      <c r="P28" s="13" t="s">
        <v>33</v>
      </c>
      <c r="Q28" s="17" t="s">
        <v>38</v>
      </c>
      <c r="R28" s="51" t="s">
        <v>2</v>
      </c>
      <c r="S28" s="66" t="s">
        <v>1</v>
      </c>
      <c r="T28" s="13" t="s">
        <v>33</v>
      </c>
      <c r="U28" s="46" t="s">
        <v>38</v>
      </c>
    </row>
    <row r="29" spans="1:22" ht="12.75" x14ac:dyDescent="0.2">
      <c r="A29" s="11">
        <v>2003</v>
      </c>
      <c r="B29" s="12">
        <v>1</v>
      </c>
      <c r="C29" s="12">
        <v>15.98</v>
      </c>
      <c r="E29" s="24" t="s">
        <v>6</v>
      </c>
      <c r="F29" s="18">
        <f t="shared" ref="F29:F44" si="28">GETPIVOTDATA("NormVal",$A$4,"NormUnit",F$28,"BldgType",$F$26,"VintYear",F$27,"BldgLoc",$E29)</f>
        <v>20.059999999999999</v>
      </c>
      <c r="G29" s="14">
        <f t="shared" ref="G29:G44" si="29">GETPIVOTDATA("NormVal",$A$4,"NormUnit",G$28,"BldgType",$F$26,"VintYear",F$27,"BldgLoc",$E29)</f>
        <v>1.07</v>
      </c>
      <c r="H29" s="14">
        <f t="shared" ref="H29:H44" si="30">F29/G29</f>
        <v>18.747663551401867</v>
      </c>
      <c r="I29" s="52">
        <f>(G29*$V$45-F29)/F29</f>
        <v>-3.705699724134376E-3</v>
      </c>
      <c r="J29" s="18">
        <f t="shared" ref="J29:J44" si="31">GETPIVOTDATA("NormVal",$A$4,"NormUnit",J$28,"BldgType",$F$26,"VintYear",J$27,"BldgLoc",$E29)</f>
        <v>23.49</v>
      </c>
      <c r="K29" s="14">
        <f t="shared" ref="K29:K44" si="32">GETPIVOTDATA("NormVal",$A$4,"NormUnit",K$28,"BldgType",$F$26,"VintYear",J$27,"BldgLoc",$E29)</f>
        <v>1.26</v>
      </c>
      <c r="L29" s="14">
        <f t="shared" ref="L29:L44" si="33">J29/K29</f>
        <v>18.642857142857142</v>
      </c>
      <c r="M29" s="52">
        <f t="shared" ref="M29:M44" si="34">(K29*$V$45-J29)/J29</f>
        <v>1.8952672663517685E-3</v>
      </c>
      <c r="N29" s="18">
        <f t="shared" ref="N29:N44" si="35">GETPIVOTDATA("NormVal",$A$4,"NormUnit",N$28,"BldgType",$F$26,"VintYear",N$27,"BldgLoc",$E29)</f>
        <v>14.75</v>
      </c>
      <c r="O29" s="14">
        <f t="shared" ref="O29:O44" si="36">GETPIVOTDATA("NormVal",$A$4,"NormUnit",O$28,"BldgType",$F$26,"VintYear",N$27,"BldgLoc",$E29)</f>
        <v>1</v>
      </c>
      <c r="P29" s="14">
        <f t="shared" ref="P29:P44" si="37">N29/O29</f>
        <v>14.75</v>
      </c>
      <c r="Q29" s="52">
        <f t="shared" ref="Q29:Q44" si="38">(O29*$V$45-N29)/N29</f>
        <v>0.26631798913567944</v>
      </c>
      <c r="R29" s="18">
        <f t="shared" ref="R29:R44" si="39">GETPIVOTDATA("NormVal",$A$4,"NormUnit",R$28,"BldgType",$F$26,"VintYear",R$27,"BldgLoc",$E29)</f>
        <v>14.87</v>
      </c>
      <c r="S29" s="14">
        <f t="shared" ref="S29:S44" si="40">GETPIVOTDATA("NormVal",$A$4,"NormUnit",S$28,"BldgType",$F$26,"VintYear",R$27,"BldgLoc",$E29)</f>
        <v>1</v>
      </c>
      <c r="T29" s="14">
        <f t="shared" ref="T29:T44" si="41">R29/S29</f>
        <v>14.87</v>
      </c>
      <c r="U29" s="19">
        <f t="shared" ref="U29:U44" si="42">(S29*$V$45-R29)/R29</f>
        <v>0.25609887960667604</v>
      </c>
    </row>
    <row r="30" spans="1:22" ht="12.75" x14ac:dyDescent="0.2">
      <c r="A30" s="11" t="s">
        <v>29</v>
      </c>
      <c r="B30" s="12"/>
      <c r="C30" s="12"/>
      <c r="E30" s="24" t="s">
        <v>7</v>
      </c>
      <c r="F30" s="18">
        <f t="shared" si="28"/>
        <v>28.34</v>
      </c>
      <c r="G30" s="14">
        <f t="shared" si="29"/>
        <v>1.51</v>
      </c>
      <c r="H30" s="14">
        <f t="shared" si="30"/>
        <v>18.768211920529801</v>
      </c>
      <c r="I30" s="52">
        <f t="shared" ref="I30:I44" si="43">(G30*$V$45-F30)/F30</f>
        <v>-4.7964921304016021E-3</v>
      </c>
      <c r="J30" s="18">
        <f t="shared" si="31"/>
        <v>31.67</v>
      </c>
      <c r="K30" s="14">
        <f t="shared" si="32"/>
        <v>1.69</v>
      </c>
      <c r="L30" s="14">
        <f t="shared" si="33"/>
        <v>18.739644970414204</v>
      </c>
      <c r="M30" s="52">
        <f t="shared" si="34"/>
        <v>-3.2793914057579563E-3</v>
      </c>
      <c r="N30" s="18">
        <f t="shared" si="35"/>
        <v>19.77</v>
      </c>
      <c r="O30" s="14">
        <f t="shared" si="36"/>
        <v>1.06</v>
      </c>
      <c r="P30" s="14">
        <f t="shared" si="37"/>
        <v>18.650943396226413</v>
      </c>
      <c r="Q30" s="52">
        <f t="shared" si="38"/>
        <v>1.4608882213632002E-3</v>
      </c>
      <c r="R30" s="18">
        <f t="shared" si="39"/>
        <v>15.98</v>
      </c>
      <c r="S30" s="14">
        <f t="shared" si="40"/>
        <v>1</v>
      </c>
      <c r="T30" s="14">
        <f t="shared" si="41"/>
        <v>15.98</v>
      </c>
      <c r="U30" s="19">
        <f t="shared" si="42"/>
        <v>0.16884795617967904</v>
      </c>
    </row>
    <row r="31" spans="1:22" ht="12.75" x14ac:dyDescent="0.2">
      <c r="A31" s="11">
        <v>1975</v>
      </c>
      <c r="B31" s="12">
        <v>3.72</v>
      </c>
      <c r="C31" s="12">
        <v>69.540000000000006</v>
      </c>
      <c r="E31" s="24" t="s">
        <v>8</v>
      </c>
      <c r="F31" s="18">
        <f t="shared" si="28"/>
        <v>25.77</v>
      </c>
      <c r="G31" s="14">
        <f t="shared" si="29"/>
        <v>1.38</v>
      </c>
      <c r="H31" s="14">
        <f t="shared" si="30"/>
        <v>18.673913043478262</v>
      </c>
      <c r="I31" s="52">
        <f t="shared" si="43"/>
        <v>2.2905195408428629E-4</v>
      </c>
      <c r="J31" s="18">
        <f t="shared" si="31"/>
        <v>29.35</v>
      </c>
      <c r="K31" s="14">
        <f t="shared" si="32"/>
        <v>1.57</v>
      </c>
      <c r="L31" s="14">
        <f t="shared" si="33"/>
        <v>18.694267515923567</v>
      </c>
      <c r="M31" s="52">
        <f t="shared" si="34"/>
        <v>-8.6000567599674096E-4</v>
      </c>
      <c r="N31" s="18">
        <f t="shared" si="35"/>
        <v>18.39</v>
      </c>
      <c r="O31" s="14">
        <f t="shared" si="36"/>
        <v>1</v>
      </c>
      <c r="P31" s="14">
        <f t="shared" si="37"/>
        <v>18.39</v>
      </c>
      <c r="Q31" s="52">
        <f t="shared" si="38"/>
        <v>1.5671035331771117E-2</v>
      </c>
      <c r="R31" s="18">
        <f t="shared" si="39"/>
        <v>18.54</v>
      </c>
      <c r="S31" s="14">
        <f t="shared" si="40"/>
        <v>1</v>
      </c>
      <c r="T31" s="14">
        <f t="shared" si="41"/>
        <v>18.54</v>
      </c>
      <c r="U31" s="19">
        <f t="shared" si="42"/>
        <v>7.4536321332940815E-3</v>
      </c>
    </row>
    <row r="32" spans="1:22" ht="12.75" x14ac:dyDescent="0.2">
      <c r="A32" s="11">
        <v>1985</v>
      </c>
      <c r="B32" s="12">
        <v>2.76</v>
      </c>
      <c r="C32" s="12">
        <v>51.58</v>
      </c>
      <c r="E32" s="24" t="s">
        <v>9</v>
      </c>
      <c r="F32" s="18">
        <f t="shared" si="28"/>
        <v>24.81</v>
      </c>
      <c r="G32" s="14">
        <f t="shared" si="29"/>
        <v>1.33</v>
      </c>
      <c r="H32" s="14">
        <f t="shared" si="30"/>
        <v>18.654135338345863</v>
      </c>
      <c r="I32" s="52">
        <f t="shared" si="43"/>
        <v>1.2895264759852677E-3</v>
      </c>
      <c r="J32" s="18">
        <f t="shared" si="31"/>
        <v>28.34</v>
      </c>
      <c r="K32" s="14">
        <f t="shared" si="32"/>
        <v>1.51</v>
      </c>
      <c r="L32" s="14">
        <f t="shared" si="33"/>
        <v>18.768211920529801</v>
      </c>
      <c r="M32" s="52">
        <f t="shared" si="34"/>
        <v>-4.7964921304016021E-3</v>
      </c>
      <c r="N32" s="18">
        <f t="shared" si="35"/>
        <v>17.79</v>
      </c>
      <c r="O32" s="14">
        <f t="shared" si="36"/>
        <v>1</v>
      </c>
      <c r="P32" s="14">
        <f t="shared" si="37"/>
        <v>17.79</v>
      </c>
      <c r="Q32" s="52">
        <f t="shared" si="38"/>
        <v>4.9926382223230599E-2</v>
      </c>
      <c r="R32" s="18">
        <f t="shared" si="39"/>
        <v>17.940000000000001</v>
      </c>
      <c r="S32" s="14">
        <f t="shared" si="40"/>
        <v>1</v>
      </c>
      <c r="T32" s="14">
        <f t="shared" si="41"/>
        <v>17.940000000000001</v>
      </c>
      <c r="U32" s="19">
        <f t="shared" si="42"/>
        <v>4.1147733542434228E-2</v>
      </c>
    </row>
    <row r="33" spans="1:29" ht="12.75" x14ac:dyDescent="0.2">
      <c r="A33" s="11">
        <v>1996</v>
      </c>
      <c r="B33" s="12">
        <v>3.67</v>
      </c>
      <c r="C33" s="12">
        <v>68.63</v>
      </c>
      <c r="E33" s="24" t="s">
        <v>10</v>
      </c>
      <c r="F33" s="18">
        <f t="shared" si="28"/>
        <v>27.64</v>
      </c>
      <c r="G33" s="14">
        <f t="shared" si="29"/>
        <v>1.48</v>
      </c>
      <c r="H33" s="14">
        <f t="shared" si="30"/>
        <v>18.675675675675677</v>
      </c>
      <c r="I33" s="52">
        <f t="shared" si="43"/>
        <v>1.3464916179023559E-4</v>
      </c>
      <c r="J33" s="18">
        <f t="shared" si="31"/>
        <v>31</v>
      </c>
      <c r="K33" s="14">
        <f t="shared" si="32"/>
        <v>1.66</v>
      </c>
      <c r="L33" s="14">
        <f t="shared" si="33"/>
        <v>18.674698795180724</v>
      </c>
      <c r="M33" s="52">
        <f t="shared" si="34"/>
        <v>1.8696658022928744E-4</v>
      </c>
      <c r="N33" s="18">
        <f t="shared" si="35"/>
        <v>19.37</v>
      </c>
      <c r="O33" s="14">
        <f t="shared" si="36"/>
        <v>1.04</v>
      </c>
      <c r="P33" s="14">
        <f t="shared" si="37"/>
        <v>18.625</v>
      </c>
      <c r="Q33" s="52">
        <f t="shared" si="38"/>
        <v>2.8558571678535278E-3</v>
      </c>
      <c r="R33" s="18">
        <f t="shared" si="39"/>
        <v>19.54</v>
      </c>
      <c r="S33" s="14">
        <f t="shared" si="40"/>
        <v>1.04</v>
      </c>
      <c r="T33" s="14">
        <f t="shared" si="41"/>
        <v>18.788461538461537</v>
      </c>
      <c r="U33" s="19">
        <f t="shared" si="42"/>
        <v>-5.8690914359608663E-3</v>
      </c>
    </row>
    <row r="34" spans="1:29" ht="12.75" x14ac:dyDescent="0.2">
      <c r="A34" s="11">
        <v>2003</v>
      </c>
      <c r="B34" s="12">
        <v>2.21</v>
      </c>
      <c r="C34" s="12">
        <v>41.32</v>
      </c>
      <c r="E34" s="24" t="s">
        <v>11</v>
      </c>
      <c r="F34" s="18">
        <f t="shared" si="28"/>
        <v>30.5</v>
      </c>
      <c r="G34" s="14">
        <f t="shared" si="29"/>
        <v>1.63</v>
      </c>
      <c r="H34" s="14">
        <f t="shared" si="30"/>
        <v>18.711656441717793</v>
      </c>
      <c r="I34" s="52">
        <f t="shared" si="43"/>
        <v>-1.7885162690304214E-3</v>
      </c>
      <c r="J34" s="18">
        <f t="shared" si="31"/>
        <v>29.97</v>
      </c>
      <c r="K34" s="14">
        <f t="shared" si="32"/>
        <v>1.6</v>
      </c>
      <c r="L34" s="14">
        <f t="shared" si="33"/>
        <v>18.731249999999999</v>
      </c>
      <c r="M34" s="52">
        <f t="shared" si="34"/>
        <v>-2.8326812278265758E-3</v>
      </c>
      <c r="N34" s="18">
        <f t="shared" si="35"/>
        <v>23.52</v>
      </c>
      <c r="O34" s="14">
        <f t="shared" si="36"/>
        <v>1.26</v>
      </c>
      <c r="P34" s="14">
        <f t="shared" si="37"/>
        <v>18.666666666666668</v>
      </c>
      <c r="Q34" s="52">
        <f t="shared" si="38"/>
        <v>6.1733962953239394E-4</v>
      </c>
      <c r="R34" s="18">
        <f t="shared" si="39"/>
        <v>23.92</v>
      </c>
      <c r="S34" s="14">
        <f t="shared" si="40"/>
        <v>1.28</v>
      </c>
      <c r="T34" s="14">
        <f t="shared" si="41"/>
        <v>18.6875</v>
      </c>
      <c r="U34" s="19">
        <f t="shared" si="42"/>
        <v>-4.981757992631278E-4</v>
      </c>
    </row>
    <row r="35" spans="1:29" ht="12.75" x14ac:dyDescent="0.2">
      <c r="A35" s="11" t="s">
        <v>8</v>
      </c>
      <c r="B35" s="12"/>
      <c r="C35" s="12"/>
      <c r="E35" s="24" t="s">
        <v>12</v>
      </c>
      <c r="F35" s="18">
        <f t="shared" si="28"/>
        <v>25.53</v>
      </c>
      <c r="G35" s="14">
        <f t="shared" si="29"/>
        <v>1.36</v>
      </c>
      <c r="H35" s="14">
        <f t="shared" si="30"/>
        <v>18.772058823529413</v>
      </c>
      <c r="I35" s="52">
        <f t="shared" si="43"/>
        <v>-5.000436268635668E-3</v>
      </c>
      <c r="J35" s="18">
        <f t="shared" si="31"/>
        <v>25.67</v>
      </c>
      <c r="K35" s="14">
        <f t="shared" si="32"/>
        <v>1.38</v>
      </c>
      <c r="L35" s="14">
        <f t="shared" si="33"/>
        <v>18.60144927536232</v>
      </c>
      <c r="M35" s="52">
        <f t="shared" si="34"/>
        <v>4.1255422227015944E-3</v>
      </c>
      <c r="N35" s="18">
        <f t="shared" si="35"/>
        <v>20.41</v>
      </c>
      <c r="O35" s="14">
        <f t="shared" si="36"/>
        <v>1.0900000000000001</v>
      </c>
      <c r="P35" s="14">
        <f t="shared" si="37"/>
        <v>18.724770642201833</v>
      </c>
      <c r="Q35" s="52">
        <f t="shared" si="38"/>
        <v>-2.4876300671785568E-3</v>
      </c>
      <c r="R35" s="18">
        <f t="shared" si="39"/>
        <v>20.75</v>
      </c>
      <c r="S35" s="14">
        <f t="shared" si="40"/>
        <v>1.1100000000000001</v>
      </c>
      <c r="T35" s="14">
        <f t="shared" si="41"/>
        <v>18.693693693693692</v>
      </c>
      <c r="U35" s="19">
        <f t="shared" si="42"/>
        <v>-8.2933604222110797E-4</v>
      </c>
    </row>
    <row r="36" spans="1:29" ht="12.75" x14ac:dyDescent="0.2">
      <c r="A36" s="11" t="s">
        <v>31</v>
      </c>
      <c r="B36" s="12"/>
      <c r="C36" s="12"/>
      <c r="E36" s="24" t="s">
        <v>13</v>
      </c>
      <c r="F36" s="18">
        <f t="shared" si="28"/>
        <v>28.03</v>
      </c>
      <c r="G36" s="14">
        <f t="shared" si="29"/>
        <v>1.5</v>
      </c>
      <c r="H36" s="14">
        <f t="shared" si="30"/>
        <v>18.686666666666667</v>
      </c>
      <c r="I36" s="52">
        <f t="shared" si="43"/>
        <v>-4.5360293874749364E-4</v>
      </c>
      <c r="J36" s="18">
        <f t="shared" si="31"/>
        <v>27.76</v>
      </c>
      <c r="K36" s="14">
        <f t="shared" si="32"/>
        <v>1.48</v>
      </c>
      <c r="L36" s="14">
        <f t="shared" si="33"/>
        <v>18.756756756756758</v>
      </c>
      <c r="M36" s="52">
        <f t="shared" si="34"/>
        <v>-4.1886994657103337E-3</v>
      </c>
      <c r="N36" s="18">
        <f t="shared" si="35"/>
        <v>21.86</v>
      </c>
      <c r="O36" s="14">
        <f t="shared" si="36"/>
        <v>1.17</v>
      </c>
      <c r="P36" s="14">
        <f t="shared" si="37"/>
        <v>18.683760683760685</v>
      </c>
      <c r="Q36" s="52">
        <f t="shared" si="38"/>
        <v>-2.9813826582856108E-4</v>
      </c>
      <c r="R36" s="18">
        <f t="shared" si="39"/>
        <v>22.24</v>
      </c>
      <c r="S36" s="14">
        <f t="shared" si="40"/>
        <v>1.19</v>
      </c>
      <c r="T36" s="14">
        <f t="shared" si="41"/>
        <v>18.689075630252102</v>
      </c>
      <c r="U36" s="19">
        <f t="shared" si="42"/>
        <v>-5.82441353236742E-4</v>
      </c>
    </row>
    <row r="37" spans="1:29" ht="12.75" x14ac:dyDescent="0.2">
      <c r="A37" s="11">
        <v>1975</v>
      </c>
      <c r="B37" s="12">
        <v>1.38</v>
      </c>
      <c r="C37" s="12">
        <v>25.77</v>
      </c>
      <c r="E37" s="24" t="s">
        <v>14</v>
      </c>
      <c r="F37" s="18">
        <f t="shared" si="28"/>
        <v>34.9</v>
      </c>
      <c r="G37" s="14">
        <f t="shared" si="29"/>
        <v>1.87</v>
      </c>
      <c r="H37" s="14">
        <f t="shared" si="30"/>
        <v>18.663101604278072</v>
      </c>
      <c r="I37" s="52">
        <f t="shared" si="43"/>
        <v>8.0847952248932467E-4</v>
      </c>
      <c r="J37" s="18">
        <f t="shared" si="31"/>
        <v>37.22</v>
      </c>
      <c r="K37" s="14">
        <f t="shared" si="32"/>
        <v>1.99</v>
      </c>
      <c r="L37" s="14">
        <f t="shared" si="33"/>
        <v>18.703517587939697</v>
      </c>
      <c r="M37" s="52">
        <f t="shared" si="34"/>
        <v>-1.3541435758991295E-3</v>
      </c>
      <c r="N37" s="18">
        <f t="shared" si="35"/>
        <v>20.23</v>
      </c>
      <c r="O37" s="14">
        <f t="shared" si="36"/>
        <v>1.08</v>
      </c>
      <c r="P37" s="14">
        <f t="shared" si="37"/>
        <v>18.731481481481481</v>
      </c>
      <c r="Q37" s="52">
        <f t="shared" si="38"/>
        <v>-2.8450041062099717E-3</v>
      </c>
      <c r="R37" s="18">
        <f t="shared" si="39"/>
        <v>18.04</v>
      </c>
      <c r="S37" s="14">
        <f t="shared" si="40"/>
        <v>1</v>
      </c>
      <c r="T37" s="14">
        <f t="shared" si="41"/>
        <v>18.04</v>
      </c>
      <c r="U37" s="19">
        <f t="shared" si="42"/>
        <v>3.5376404642531722E-2</v>
      </c>
    </row>
    <row r="38" spans="1:29" ht="12.75" x14ac:dyDescent="0.2">
      <c r="A38" s="11">
        <v>1985</v>
      </c>
      <c r="B38" s="12">
        <v>1.57</v>
      </c>
      <c r="C38" s="12">
        <v>29.35</v>
      </c>
      <c r="E38" s="24" t="s">
        <v>16</v>
      </c>
      <c r="F38" s="18">
        <f t="shared" si="28"/>
        <v>37.229999999999997</v>
      </c>
      <c r="G38" s="14">
        <f t="shared" si="29"/>
        <v>1.99</v>
      </c>
      <c r="H38" s="14">
        <f t="shared" si="30"/>
        <v>18.708542713567837</v>
      </c>
      <c r="I38" s="52">
        <f t="shared" si="43"/>
        <v>-1.6223804430556973E-3</v>
      </c>
      <c r="J38" s="18">
        <f t="shared" si="31"/>
        <v>39.380000000000003</v>
      </c>
      <c r="K38" s="14">
        <f t="shared" si="32"/>
        <v>2.1</v>
      </c>
      <c r="L38" s="14">
        <f t="shared" si="33"/>
        <v>18.752380952380953</v>
      </c>
      <c r="M38" s="52">
        <f t="shared" si="34"/>
        <v>-3.9563302824359749E-3</v>
      </c>
      <c r="N38" s="18">
        <f t="shared" si="35"/>
        <v>21.49</v>
      </c>
      <c r="O38" s="14">
        <f t="shared" si="36"/>
        <v>1.1499999999999999</v>
      </c>
      <c r="P38" s="14">
        <f t="shared" si="37"/>
        <v>18.68695652173913</v>
      </c>
      <c r="Q38" s="52">
        <f t="shared" si="38"/>
        <v>-4.6910699330095674E-4</v>
      </c>
      <c r="R38" s="18">
        <f t="shared" si="39"/>
        <v>18.02</v>
      </c>
      <c r="S38" s="14">
        <f t="shared" si="40"/>
        <v>1</v>
      </c>
      <c r="T38" s="14">
        <f t="shared" si="41"/>
        <v>18.02</v>
      </c>
      <c r="U38" s="19">
        <f t="shared" si="42"/>
        <v>3.6525546046130515E-2</v>
      </c>
    </row>
    <row r="39" spans="1:29" ht="12.75" x14ac:dyDescent="0.2">
      <c r="A39" s="11">
        <v>1996</v>
      </c>
      <c r="B39" s="12">
        <v>1</v>
      </c>
      <c r="C39" s="12">
        <v>18.39</v>
      </c>
      <c r="E39" s="24" t="s">
        <v>18</v>
      </c>
      <c r="F39" s="18">
        <f t="shared" si="28"/>
        <v>35.479999999999997</v>
      </c>
      <c r="G39" s="14">
        <f t="shared" si="29"/>
        <v>1.9</v>
      </c>
      <c r="H39" s="14">
        <f t="shared" si="30"/>
        <v>18.673684210526314</v>
      </c>
      <c r="I39" s="52">
        <f t="shared" si="43"/>
        <v>2.4130906221575245E-4</v>
      </c>
      <c r="J39" s="18">
        <f t="shared" si="31"/>
        <v>34.21</v>
      </c>
      <c r="K39" s="14">
        <f t="shared" si="32"/>
        <v>1.83</v>
      </c>
      <c r="L39" s="14">
        <f t="shared" si="33"/>
        <v>18.693989071038253</v>
      </c>
      <c r="M39" s="52">
        <f t="shared" si="34"/>
        <v>-8.4512359705262081E-4</v>
      </c>
      <c r="N39" s="18">
        <f t="shared" si="35"/>
        <v>20.78</v>
      </c>
      <c r="O39" s="14">
        <f t="shared" si="36"/>
        <v>1.1100000000000001</v>
      </c>
      <c r="P39" s="14">
        <f t="shared" si="37"/>
        <v>18.72072072072072</v>
      </c>
      <c r="Q39" s="52">
        <f t="shared" si="38"/>
        <v>-2.2718345946144912E-3</v>
      </c>
      <c r="R39" s="18">
        <f t="shared" si="39"/>
        <v>18.59</v>
      </c>
      <c r="S39" s="14">
        <f t="shared" si="40"/>
        <v>1</v>
      </c>
      <c r="T39" s="14">
        <f t="shared" si="41"/>
        <v>18.59</v>
      </c>
      <c r="U39" s="19">
        <f t="shared" si="42"/>
        <v>4.7439666353561892E-3</v>
      </c>
    </row>
    <row r="40" spans="1:29" ht="12.75" x14ac:dyDescent="0.2">
      <c r="A40" s="11">
        <v>2003</v>
      </c>
      <c r="B40" s="12">
        <v>1</v>
      </c>
      <c r="C40" s="12">
        <v>18.54</v>
      </c>
      <c r="E40" s="24" t="s">
        <v>20</v>
      </c>
      <c r="F40" s="18">
        <f t="shared" si="28"/>
        <v>33.340000000000003</v>
      </c>
      <c r="G40" s="14">
        <f t="shared" si="29"/>
        <v>1.78</v>
      </c>
      <c r="H40" s="14">
        <f t="shared" si="30"/>
        <v>18.730337078651687</v>
      </c>
      <c r="I40" s="52">
        <f t="shared" si="43"/>
        <v>-2.7840790414739589E-3</v>
      </c>
      <c r="J40" s="18">
        <f t="shared" si="31"/>
        <v>32.46</v>
      </c>
      <c r="K40" s="14">
        <f t="shared" si="32"/>
        <v>1.73</v>
      </c>
      <c r="L40" s="14">
        <f t="shared" si="33"/>
        <v>18.76300578034682</v>
      </c>
      <c r="M40" s="52">
        <f t="shared" si="34"/>
        <v>-4.520354658974159E-3</v>
      </c>
      <c r="N40" s="18">
        <f t="shared" si="35"/>
        <v>19.66</v>
      </c>
      <c r="O40" s="14">
        <f t="shared" si="36"/>
        <v>1.05</v>
      </c>
      <c r="P40" s="14">
        <f t="shared" si="37"/>
        <v>18.723809523809525</v>
      </c>
      <c r="Q40" s="52">
        <f t="shared" si="38"/>
        <v>-2.4364264120632353E-3</v>
      </c>
      <c r="R40" s="18">
        <f t="shared" si="39"/>
        <v>17.57</v>
      </c>
      <c r="S40" s="14">
        <f t="shared" si="40"/>
        <v>1</v>
      </c>
      <c r="T40" s="14">
        <f t="shared" si="41"/>
        <v>17.57</v>
      </c>
      <c r="U40" s="19">
        <f t="shared" si="42"/>
        <v>6.3072870788347821E-2</v>
      </c>
    </row>
    <row r="41" spans="1:29" ht="12.75" x14ac:dyDescent="0.2">
      <c r="A41" s="11" t="s">
        <v>29</v>
      </c>
      <c r="B41" s="12"/>
      <c r="C41" s="12"/>
      <c r="E41" s="24" t="s">
        <v>22</v>
      </c>
      <c r="F41" s="18">
        <f t="shared" si="28"/>
        <v>33.43</v>
      </c>
      <c r="G41" s="14">
        <f t="shared" si="29"/>
        <v>1.79</v>
      </c>
      <c r="H41" s="14">
        <f t="shared" si="30"/>
        <v>18.675977653631286</v>
      </c>
      <c r="I41" s="52">
        <f t="shared" si="43"/>
        <v>1.1847765943100683E-4</v>
      </c>
      <c r="J41" s="18">
        <f t="shared" si="31"/>
        <v>32.5</v>
      </c>
      <c r="K41" s="14">
        <f t="shared" si="32"/>
        <v>1.74</v>
      </c>
      <c r="L41" s="14">
        <f t="shared" si="33"/>
        <v>18.678160919540229</v>
      </c>
      <c r="M41" s="52">
        <f t="shared" si="34"/>
        <v>1.575112837206059E-6</v>
      </c>
      <c r="N41" s="18">
        <f t="shared" si="35"/>
        <v>19.739999999999998</v>
      </c>
      <c r="O41" s="14">
        <f t="shared" si="36"/>
        <v>1.06</v>
      </c>
      <c r="P41" s="14">
        <f t="shared" si="37"/>
        <v>18.622641509433961</v>
      </c>
      <c r="Q41" s="52">
        <f t="shared" si="38"/>
        <v>2.9828652551343268E-3</v>
      </c>
      <c r="R41" s="18">
        <f t="shared" si="39"/>
        <v>17.649999999999999</v>
      </c>
      <c r="S41" s="14">
        <f t="shared" si="40"/>
        <v>1</v>
      </c>
      <c r="T41" s="14">
        <f t="shared" si="41"/>
        <v>17.649999999999999</v>
      </c>
      <c r="U41" s="19">
        <f t="shared" si="42"/>
        <v>5.82544101842081E-2</v>
      </c>
    </row>
    <row r="42" spans="1:29" ht="12.75" x14ac:dyDescent="0.2">
      <c r="A42" s="11">
        <v>1975</v>
      </c>
      <c r="B42" s="12">
        <v>3</v>
      </c>
      <c r="C42" s="12">
        <v>56.23</v>
      </c>
      <c r="E42" s="24" t="s">
        <v>24</v>
      </c>
      <c r="F42" s="18">
        <f t="shared" si="28"/>
        <v>43.22</v>
      </c>
      <c r="G42" s="14">
        <f t="shared" si="29"/>
        <v>2.31</v>
      </c>
      <c r="H42" s="14">
        <f t="shared" si="30"/>
        <v>18.70995670995671</v>
      </c>
      <c r="I42" s="52">
        <f t="shared" si="43"/>
        <v>-1.6978323733123659E-3</v>
      </c>
      <c r="J42" s="18">
        <f t="shared" si="31"/>
        <v>46.53</v>
      </c>
      <c r="K42" s="14">
        <f t="shared" si="32"/>
        <v>2.4900000000000002</v>
      </c>
      <c r="L42" s="14">
        <f t="shared" si="33"/>
        <v>18.686746987951807</v>
      </c>
      <c r="M42" s="52">
        <f t="shared" si="34"/>
        <v>-4.5789929119565743E-4</v>
      </c>
      <c r="N42" s="18">
        <f t="shared" si="35"/>
        <v>20.96</v>
      </c>
      <c r="O42" s="14">
        <f t="shared" si="36"/>
        <v>1.1200000000000001</v>
      </c>
      <c r="P42" s="14">
        <f t="shared" si="37"/>
        <v>18.714285714285712</v>
      </c>
      <c r="Q42" s="52">
        <f t="shared" si="38"/>
        <v>-1.9287604713060943E-3</v>
      </c>
      <c r="R42" s="18">
        <f t="shared" si="39"/>
        <v>19.95</v>
      </c>
      <c r="S42" s="14">
        <f t="shared" si="40"/>
        <v>1.07</v>
      </c>
      <c r="T42" s="14">
        <f t="shared" si="41"/>
        <v>18.644859813084111</v>
      </c>
      <c r="U42" s="19">
        <f t="shared" si="42"/>
        <v>1.7876523074618475E-3</v>
      </c>
    </row>
    <row r="43" spans="1:29" ht="12.75" x14ac:dyDescent="0.2">
      <c r="A43" s="11">
        <v>1985</v>
      </c>
      <c r="B43" s="12">
        <v>2.2799999999999998</v>
      </c>
      <c r="C43" s="12">
        <v>42.59</v>
      </c>
      <c r="E43" s="24" t="s">
        <v>25</v>
      </c>
      <c r="F43" s="18">
        <f t="shared" si="28"/>
        <v>45.65</v>
      </c>
      <c r="G43" s="14">
        <f t="shared" si="29"/>
        <v>2.44</v>
      </c>
      <c r="H43" s="14">
        <f t="shared" si="30"/>
        <v>18.709016393442624</v>
      </c>
      <c r="I43" s="52">
        <f t="shared" si="43"/>
        <v>-1.6476576343242161E-3</v>
      </c>
      <c r="J43" s="18">
        <f t="shared" si="31"/>
        <v>48.8</v>
      </c>
      <c r="K43" s="14">
        <f t="shared" si="32"/>
        <v>2.61</v>
      </c>
      <c r="L43" s="14">
        <f t="shared" si="33"/>
        <v>18.697318007662837</v>
      </c>
      <c r="M43" s="52">
        <f t="shared" si="34"/>
        <v>-1.0230166649422092E-3</v>
      </c>
      <c r="N43" s="18">
        <f t="shared" si="35"/>
        <v>22.36</v>
      </c>
      <c r="O43" s="14">
        <f t="shared" si="36"/>
        <v>1.23</v>
      </c>
      <c r="P43" s="14">
        <f t="shared" si="37"/>
        <v>18.178861788617887</v>
      </c>
      <c r="Q43" s="52">
        <f t="shared" si="38"/>
        <v>2.7467536578446455E-2</v>
      </c>
      <c r="R43" s="18">
        <f t="shared" si="39"/>
        <v>21.44</v>
      </c>
      <c r="S43" s="14">
        <f t="shared" si="40"/>
        <v>1.18</v>
      </c>
      <c r="T43" s="14">
        <f t="shared" si="41"/>
        <v>18.16949152542373</v>
      </c>
      <c r="U43" s="19">
        <f t="shared" si="42"/>
        <v>2.7997416087056852E-2</v>
      </c>
    </row>
    <row r="44" spans="1:29" ht="15" customHeight="1" thickBot="1" x14ac:dyDescent="0.25">
      <c r="A44" s="11">
        <v>1996</v>
      </c>
      <c r="B44" s="12">
        <v>3.11</v>
      </c>
      <c r="C44" s="12">
        <v>58.13</v>
      </c>
      <c r="E44" s="26" t="s">
        <v>26</v>
      </c>
      <c r="F44" s="27">
        <f t="shared" si="28"/>
        <v>25.93</v>
      </c>
      <c r="G44" s="28">
        <f t="shared" si="29"/>
        <v>1.39</v>
      </c>
      <c r="H44" s="14">
        <f t="shared" si="30"/>
        <v>18.654676258992808</v>
      </c>
      <c r="I44" s="53">
        <f t="shared" si="43"/>
        <v>1.2604925666897424E-3</v>
      </c>
      <c r="J44" s="27">
        <f t="shared" si="31"/>
        <v>29.37</v>
      </c>
      <c r="K44" s="28">
        <f t="shared" si="32"/>
        <v>1.57</v>
      </c>
      <c r="L44" s="14">
        <f t="shared" si="33"/>
        <v>18.70700636942675</v>
      </c>
      <c r="M44" s="53">
        <f t="shared" si="34"/>
        <v>-1.5403870136364971E-3</v>
      </c>
      <c r="N44" s="27">
        <f t="shared" si="35"/>
        <v>18.34</v>
      </c>
      <c r="O44" s="28">
        <f t="shared" si="36"/>
        <v>1</v>
      </c>
      <c r="P44" s="14">
        <f t="shared" si="37"/>
        <v>18.34</v>
      </c>
      <c r="Q44" s="53">
        <f t="shared" si="38"/>
        <v>1.844004033540194E-2</v>
      </c>
      <c r="R44" s="27">
        <f t="shared" si="39"/>
        <v>18.5</v>
      </c>
      <c r="S44" s="28">
        <f t="shared" si="40"/>
        <v>1</v>
      </c>
      <c r="T44" s="14">
        <f t="shared" si="41"/>
        <v>18.5</v>
      </c>
      <c r="U44" s="29">
        <f t="shared" si="42"/>
        <v>9.6319102568254815E-3</v>
      </c>
      <c r="V44" s="63"/>
    </row>
    <row r="45" spans="1:29" ht="12.75" x14ac:dyDescent="0.2">
      <c r="A45" s="11">
        <v>2003</v>
      </c>
      <c r="B45" s="12">
        <v>3.23</v>
      </c>
      <c r="C45" s="12">
        <v>60.47</v>
      </c>
      <c r="E45" s="30" t="s">
        <v>36</v>
      </c>
      <c r="F45" s="31">
        <f t="shared" ref="F45" si="44">AVERAGE(F29:F44)</f>
        <v>31.241249999999997</v>
      </c>
      <c r="G45" s="32">
        <f>AVERAGEIF(G29:G44,"&gt;"&amp;1)</f>
        <v>1.670625</v>
      </c>
      <c r="H45" s="32">
        <f>AVERAGEIF(G29:G44,"&gt;"&amp;1,H29:H44)</f>
        <v>18.700954630274545</v>
      </c>
      <c r="I45" s="54">
        <f t="shared" ref="I45" si="45">AVERAGE(I29:I44)</f>
        <v>-1.2134194012768866E-3</v>
      </c>
      <c r="J45" s="31">
        <f t="shared" ref="J45:R45" si="46">AVERAGE(J29:J44)</f>
        <v>32.982499999999995</v>
      </c>
      <c r="K45" s="32">
        <f>AVERAGEIF(K29:K44,"&gt;"&amp;1)</f>
        <v>1.7631250000000001</v>
      </c>
      <c r="L45" s="32">
        <f>AVERAGEIF(K29:K44,"&gt;"&amp;1,L29:L44)</f>
        <v>18.705703878331988</v>
      </c>
      <c r="M45" s="54">
        <f t="shared" ref="M45" si="47">AVERAGE(M29:M44)</f>
        <v>-1.46532336298185E-3</v>
      </c>
      <c r="N45" s="31">
        <f t="shared" si="46"/>
        <v>19.963749999999997</v>
      </c>
      <c r="O45" s="32">
        <f>AVERAGEIF(O29:O44,"&gt;"&amp;1)</f>
        <v>1.1183333333333334</v>
      </c>
      <c r="P45" s="32">
        <f>AVERAGEIF(O29:O44,"&gt;"&amp;1,P29:P44)</f>
        <v>18.644158220745336</v>
      </c>
      <c r="Q45" s="54">
        <f t="shared" ref="Q45" si="48">AVERAGE(Q29:Q44)</f>
        <v>2.3312689560494447E-2</v>
      </c>
      <c r="R45" s="31">
        <f t="shared" si="46"/>
        <v>18.971250000000001</v>
      </c>
      <c r="S45" s="32">
        <f>AVERAGEIF(S29:S44,"&gt;"&amp;1)</f>
        <v>1.1450000000000002</v>
      </c>
      <c r="T45" s="32">
        <f>AVERAGEIF(S29:S44,"&gt;"&amp;1,T29:T44)</f>
        <v>18.612180366819192</v>
      </c>
      <c r="U45" s="33">
        <f t="shared" ref="U45" si="49">AVERAGE(U29:U44)</f>
        <v>4.3947458361207496E-2</v>
      </c>
      <c r="V45" s="37">
        <f>(SUMIF(G29:G44,"&gt;"&amp;1,H29:H44)+SUMIF(K29:K44,"&gt;"&amp;1,L29:L44)+SUMIF(O29:O44,"&gt;"&amp;1,P29:P44)+SUMIF(S29:S44,"&gt;"&amp;1,T29:T44))/((COUNTIF(G29:G44,"&gt;"&amp;1)+COUNTIF(K29:K44,"&gt;"&amp;1)+COUNTIF(O29:O44,"&gt;"&amp;1)+COUNTIF(S29:S44,"&gt;"&amp;1)))</f>
        <v>18.678190339751271</v>
      </c>
      <c r="W45" s="128" t="s">
        <v>84</v>
      </c>
      <c r="X45" s="129"/>
      <c r="Y45" s="129"/>
      <c r="Z45" s="129"/>
      <c r="AA45" s="129"/>
      <c r="AB45" s="129"/>
      <c r="AC45" s="129"/>
    </row>
    <row r="46" spans="1:29" ht="15" customHeight="1" thickBot="1" x14ac:dyDescent="0.25">
      <c r="A46" s="11" t="s">
        <v>9</v>
      </c>
      <c r="B46" s="12"/>
      <c r="C46" s="12"/>
      <c r="E46" s="25" t="s">
        <v>34</v>
      </c>
      <c r="F46" s="20">
        <f>STDEV(F29:F44)/F45</f>
        <v>0.22128790339543727</v>
      </c>
      <c r="G46" s="34">
        <f>STDEV(G29:G44)/G45</f>
        <v>0.22132261773480363</v>
      </c>
      <c r="H46" s="21">
        <f>STDEV(H29:H44)/H45</f>
        <v>2.0315627982588316E-3</v>
      </c>
      <c r="I46" s="55">
        <f>ABS(STDEV(I29:I44)/I45/100)</f>
        <v>1.6703121645819691E-2</v>
      </c>
      <c r="J46" s="20">
        <f t="shared" ref="J46:L46" si="50">STDEV(J29:J44)/J45</f>
        <v>0.21122156147425822</v>
      </c>
      <c r="K46" s="34">
        <f>STDEV(K29:K44)/K45</f>
        <v>0.21109996460048763</v>
      </c>
      <c r="L46" s="21">
        <f t="shared" si="50"/>
        <v>2.4312228439354253E-3</v>
      </c>
      <c r="M46" s="55">
        <f>ABS(STDEV(M29:M44)/M45/100)</f>
        <v>1.658819978666452E-2</v>
      </c>
      <c r="N46" s="20">
        <f t="shared" ref="N46:P46" si="51">STDEV(N29:N44)/N45</f>
        <v>0.1033028470940302</v>
      </c>
      <c r="O46" s="34">
        <f>STDEV(O29:O44)/O45</f>
        <v>7.2340841383657373E-2</v>
      </c>
      <c r="P46" s="21">
        <f t="shared" si="51"/>
        <v>5.2813947718535058E-2</v>
      </c>
      <c r="Q46" s="55">
        <f>ABS(STDEV(Q29:Q44)/Q45/100)</f>
        <v>2.8477361081417674E-2</v>
      </c>
      <c r="R46" s="20">
        <f t="shared" ref="R46:T46" si="52">STDEV(R29:R44)/R45</f>
        <v>0.12064716740811256</v>
      </c>
      <c r="S46" s="34">
        <f>STDEV(S29:S44)/S45</f>
        <v>7.7525779168460582E-2</v>
      </c>
      <c r="T46" s="21">
        <f t="shared" si="52"/>
        <v>5.8116610093370637E-2</v>
      </c>
      <c r="U46" s="22">
        <f>ABS(STDEV(U29:U44)/U45/100)</f>
        <v>1.6179494429119364E-2</v>
      </c>
      <c r="V46" s="38">
        <f>SQRT(I46^2+M46^2+Q46^2+U46^2)</f>
        <v>4.0334833320849285E-2</v>
      </c>
      <c r="W46" s="128"/>
      <c r="X46" s="129"/>
      <c r="Y46" s="129"/>
      <c r="Z46" s="129"/>
      <c r="AA46" s="129"/>
      <c r="AB46" s="129"/>
      <c r="AC46" s="129"/>
    </row>
    <row r="47" spans="1:29" ht="15" customHeight="1" thickBot="1" x14ac:dyDescent="0.25">
      <c r="A47" s="11" t="s">
        <v>31</v>
      </c>
      <c r="B47" s="12"/>
      <c r="C47" s="12"/>
    </row>
    <row r="48" spans="1:29" ht="15" customHeight="1" thickBot="1" x14ac:dyDescent="0.25">
      <c r="A48" s="11">
        <v>1975</v>
      </c>
      <c r="B48" s="12">
        <v>1.33</v>
      </c>
      <c r="C48" s="12">
        <v>24.81</v>
      </c>
      <c r="E48" s="15"/>
      <c r="F48" s="41" t="s">
        <v>30</v>
      </c>
      <c r="G48" s="67"/>
      <c r="H48" s="42"/>
      <c r="I48" s="43"/>
      <c r="V48" s="62"/>
    </row>
    <row r="49" spans="1:22" ht="15" customHeight="1" thickBot="1" x14ac:dyDescent="0.25">
      <c r="A49" s="11">
        <v>1985</v>
      </c>
      <c r="B49" s="12">
        <v>1.51</v>
      </c>
      <c r="C49" s="12">
        <v>28.34</v>
      </c>
      <c r="E49" s="15"/>
      <c r="F49" s="115" t="s">
        <v>35</v>
      </c>
      <c r="G49" s="116"/>
      <c r="H49" s="116"/>
      <c r="I49" s="117"/>
      <c r="V49" s="62"/>
    </row>
    <row r="50" spans="1:22" ht="12.75" x14ac:dyDescent="0.2">
      <c r="A50" s="11">
        <v>1996</v>
      </c>
      <c r="B50" s="12">
        <v>1</v>
      </c>
      <c r="C50" s="12">
        <v>17.79</v>
      </c>
      <c r="E50" s="44" t="s">
        <v>3</v>
      </c>
      <c r="F50" s="45" t="s">
        <v>2</v>
      </c>
      <c r="G50" s="68" t="s">
        <v>1</v>
      </c>
      <c r="H50" s="13" t="s">
        <v>33</v>
      </c>
      <c r="I50" s="46" t="s">
        <v>38</v>
      </c>
    </row>
    <row r="51" spans="1:22" ht="15" customHeight="1" thickBot="1" x14ac:dyDescent="0.25">
      <c r="A51" s="11">
        <v>2003</v>
      </c>
      <c r="B51" s="12">
        <v>1</v>
      </c>
      <c r="C51" s="12">
        <v>17.940000000000001</v>
      </c>
      <c r="E51" s="36" t="s">
        <v>5</v>
      </c>
      <c r="F51" s="27">
        <f>GETPIVOTDATA("NormVal",$A$4,"NormUnit",F$50,"BldgType",$F$48,"VintYear","MH72","BldgLoc",$E51)</f>
        <v>55</v>
      </c>
      <c r="G51" s="28">
        <f>GETPIVOTDATA("NormVal",$A$4,"NormUnit",G$50,"BldgType",$F$48,"VintYear","MH72","BldgLoc",$E51)</f>
        <v>3.5</v>
      </c>
      <c r="H51" s="28">
        <f>F51/G51</f>
        <v>15.714285714285714</v>
      </c>
      <c r="I51" s="29">
        <f>(G51*$J$52-F51)/F51</f>
        <v>0</v>
      </c>
    </row>
    <row r="52" spans="1:22" ht="12.75" x14ac:dyDescent="0.2">
      <c r="A52" s="11" t="s">
        <v>29</v>
      </c>
      <c r="B52" s="12"/>
      <c r="C52" s="12"/>
      <c r="E52" s="35" t="s">
        <v>36</v>
      </c>
      <c r="F52" s="31">
        <f>AVERAGE(F51)</f>
        <v>55</v>
      </c>
      <c r="G52" s="32">
        <f>AVERAGE(G51)</f>
        <v>3.5</v>
      </c>
      <c r="H52" s="32">
        <f>AVERAGE(H51)</f>
        <v>15.714285714285714</v>
      </c>
      <c r="I52" s="33">
        <f>AVERAGE(I51)</f>
        <v>0</v>
      </c>
      <c r="J52" s="37">
        <f>H51</f>
        <v>15.714285714285714</v>
      </c>
    </row>
    <row r="53" spans="1:22" ht="15" customHeight="1" thickBot="1" x14ac:dyDescent="0.25">
      <c r="A53" s="11">
        <v>1975</v>
      </c>
      <c r="B53" s="12">
        <v>2.86</v>
      </c>
      <c r="C53" s="12">
        <v>53.55</v>
      </c>
      <c r="E53" s="36" t="s">
        <v>34</v>
      </c>
      <c r="F53" s="39">
        <v>0</v>
      </c>
      <c r="G53" s="34">
        <v>0</v>
      </c>
      <c r="H53" s="34">
        <v>0</v>
      </c>
      <c r="I53" s="40"/>
      <c r="J53" s="38">
        <v>0</v>
      </c>
    </row>
    <row r="54" spans="1:22" ht="12.75" x14ac:dyDescent="0.2">
      <c r="A54" s="11">
        <v>1985</v>
      </c>
      <c r="B54" s="12">
        <v>2.25</v>
      </c>
      <c r="C54" s="12">
        <v>42.07</v>
      </c>
    </row>
    <row r="55" spans="1:22" ht="12.75" x14ac:dyDescent="0.2">
      <c r="A55" s="11">
        <v>1996</v>
      </c>
      <c r="B55" s="12">
        <v>3.04</v>
      </c>
      <c r="C55" s="12">
        <v>56.94</v>
      </c>
    </row>
    <row r="56" spans="1:22" ht="12.75" x14ac:dyDescent="0.2">
      <c r="A56" s="11">
        <v>2003</v>
      </c>
      <c r="B56" s="12">
        <v>3.17</v>
      </c>
      <c r="C56" s="12">
        <v>59.24</v>
      </c>
    </row>
    <row r="57" spans="1:22" ht="12.75" x14ac:dyDescent="0.2">
      <c r="A57" s="11" t="s">
        <v>10</v>
      </c>
      <c r="B57" s="12"/>
      <c r="C57" s="12"/>
    </row>
    <row r="58" spans="1:22" ht="12.75" x14ac:dyDescent="0.2">
      <c r="A58" s="11" t="s">
        <v>31</v>
      </c>
      <c r="B58" s="12"/>
      <c r="C58" s="12"/>
    </row>
    <row r="59" spans="1:22" ht="12.75" x14ac:dyDescent="0.2">
      <c r="A59" s="11">
        <v>1975</v>
      </c>
      <c r="B59" s="12">
        <v>1.48</v>
      </c>
      <c r="C59" s="12">
        <v>27.64</v>
      </c>
    </row>
    <row r="60" spans="1:22" ht="12.75" x14ac:dyDescent="0.2">
      <c r="A60" s="11">
        <v>1985</v>
      </c>
      <c r="B60" s="12">
        <v>1.66</v>
      </c>
      <c r="C60" s="12">
        <v>31</v>
      </c>
    </row>
    <row r="61" spans="1:22" ht="12.75" x14ac:dyDescent="0.2">
      <c r="A61" s="11">
        <v>1996</v>
      </c>
      <c r="B61" s="12">
        <v>1.04</v>
      </c>
      <c r="C61" s="12">
        <v>19.37</v>
      </c>
    </row>
    <row r="62" spans="1:22" ht="12.75" x14ac:dyDescent="0.2">
      <c r="A62" s="11">
        <v>2003</v>
      </c>
      <c r="B62" s="12">
        <v>1.04</v>
      </c>
      <c r="C62" s="12">
        <v>19.54</v>
      </c>
    </row>
    <row r="63" spans="1:22" ht="12.75" x14ac:dyDescent="0.2">
      <c r="A63" s="11" t="s">
        <v>29</v>
      </c>
      <c r="B63" s="12"/>
      <c r="C63" s="12"/>
    </row>
    <row r="64" spans="1:22" ht="12.75" x14ac:dyDescent="0.2">
      <c r="A64" s="11">
        <v>1975</v>
      </c>
      <c r="B64" s="12">
        <v>3.28</v>
      </c>
      <c r="C64" s="12">
        <v>61.46</v>
      </c>
    </row>
    <row r="65" spans="1:3" ht="12.75" x14ac:dyDescent="0.2">
      <c r="A65" s="11">
        <v>1985</v>
      </c>
      <c r="B65" s="12">
        <v>2.52</v>
      </c>
      <c r="C65" s="12">
        <v>47.08</v>
      </c>
    </row>
    <row r="66" spans="1:3" ht="12.75" x14ac:dyDescent="0.2">
      <c r="A66" s="11">
        <v>1996</v>
      </c>
      <c r="B66" s="12">
        <v>3.41</v>
      </c>
      <c r="C66" s="12">
        <v>63.79</v>
      </c>
    </row>
    <row r="67" spans="1:3" ht="12.75" x14ac:dyDescent="0.2">
      <c r="A67" s="11">
        <v>2003</v>
      </c>
      <c r="B67" s="12">
        <v>3.55</v>
      </c>
      <c r="C67" s="12">
        <v>66.349999999999994</v>
      </c>
    </row>
    <row r="68" spans="1:3" ht="12.75" x14ac:dyDescent="0.2">
      <c r="A68" s="11" t="s">
        <v>11</v>
      </c>
      <c r="B68" s="12"/>
      <c r="C68" s="12"/>
    </row>
    <row r="69" spans="1:3" ht="12.75" x14ac:dyDescent="0.2">
      <c r="A69" s="11" t="s">
        <v>31</v>
      </c>
      <c r="B69" s="12"/>
      <c r="C69" s="12"/>
    </row>
    <row r="70" spans="1:3" ht="12.75" x14ac:dyDescent="0.2">
      <c r="A70" s="11">
        <v>1975</v>
      </c>
      <c r="B70" s="12">
        <v>1.63</v>
      </c>
      <c r="C70" s="12">
        <v>30.5</v>
      </c>
    </row>
    <row r="71" spans="1:3" ht="12.75" x14ac:dyDescent="0.2">
      <c r="A71" s="11">
        <v>1985</v>
      </c>
      <c r="B71" s="12">
        <v>1.6</v>
      </c>
      <c r="C71" s="12">
        <v>29.97</v>
      </c>
    </row>
    <row r="72" spans="1:3" ht="12.75" x14ac:dyDescent="0.2">
      <c r="A72" s="11">
        <v>1996</v>
      </c>
      <c r="B72" s="12">
        <v>1.26</v>
      </c>
      <c r="C72" s="12">
        <v>23.52</v>
      </c>
    </row>
    <row r="73" spans="1:3" ht="12.75" x14ac:dyDescent="0.2">
      <c r="A73" s="11">
        <v>2003</v>
      </c>
      <c r="B73" s="12">
        <v>1.28</v>
      </c>
      <c r="C73" s="12">
        <v>23.92</v>
      </c>
    </row>
    <row r="74" spans="1:3" ht="12.75" x14ac:dyDescent="0.2">
      <c r="A74" s="11" t="s">
        <v>29</v>
      </c>
      <c r="B74" s="12"/>
      <c r="C74" s="12"/>
    </row>
    <row r="75" spans="1:3" ht="12.75" x14ac:dyDescent="0.2">
      <c r="A75" s="11">
        <v>1975</v>
      </c>
      <c r="B75" s="12">
        <v>3.26</v>
      </c>
      <c r="C75" s="12">
        <v>61.02</v>
      </c>
    </row>
    <row r="76" spans="1:3" ht="12.75" x14ac:dyDescent="0.2">
      <c r="A76" s="11">
        <v>1985</v>
      </c>
      <c r="B76" s="12">
        <v>3.34</v>
      </c>
      <c r="C76" s="12">
        <v>62.47</v>
      </c>
    </row>
    <row r="77" spans="1:3" ht="12.75" x14ac:dyDescent="0.2">
      <c r="A77" s="11">
        <v>1996</v>
      </c>
      <c r="B77" s="12">
        <v>3.87</v>
      </c>
      <c r="C77" s="12">
        <v>72.510000000000005</v>
      </c>
    </row>
    <row r="78" spans="1:3" ht="12.75" x14ac:dyDescent="0.2">
      <c r="A78" s="11">
        <v>2003</v>
      </c>
      <c r="B78" s="12">
        <v>4.01</v>
      </c>
      <c r="C78" s="12">
        <v>75.05</v>
      </c>
    </row>
    <row r="79" spans="1:3" ht="12.75" x14ac:dyDescent="0.2">
      <c r="A79" s="11" t="s">
        <v>12</v>
      </c>
      <c r="B79" s="12"/>
      <c r="C79" s="12"/>
    </row>
    <row r="80" spans="1:3" ht="12.75" x14ac:dyDescent="0.2">
      <c r="A80" s="11" t="s">
        <v>31</v>
      </c>
      <c r="B80" s="12"/>
      <c r="C80" s="12"/>
    </row>
    <row r="81" spans="1:3" ht="12.75" x14ac:dyDescent="0.2">
      <c r="A81" s="11">
        <v>1975</v>
      </c>
      <c r="B81" s="12">
        <v>1.36</v>
      </c>
      <c r="C81" s="12">
        <v>25.53</v>
      </c>
    </row>
    <row r="82" spans="1:3" ht="12.75" x14ac:dyDescent="0.2">
      <c r="A82" s="11">
        <v>1985</v>
      </c>
      <c r="B82" s="12">
        <v>1.38</v>
      </c>
      <c r="C82" s="12">
        <v>25.67</v>
      </c>
    </row>
    <row r="83" spans="1:3" ht="12.75" x14ac:dyDescent="0.2">
      <c r="A83" s="11">
        <v>1996</v>
      </c>
      <c r="B83" s="12">
        <v>1.0900000000000001</v>
      </c>
      <c r="C83" s="12">
        <v>20.41</v>
      </c>
    </row>
    <row r="84" spans="1:3" ht="12.75" x14ac:dyDescent="0.2">
      <c r="A84" s="11">
        <v>2003</v>
      </c>
      <c r="B84" s="12">
        <v>1.1100000000000001</v>
      </c>
      <c r="C84" s="12">
        <v>20.75</v>
      </c>
    </row>
    <row r="85" spans="1:3" ht="12.75" x14ac:dyDescent="0.2">
      <c r="A85" s="11" t="s">
        <v>29</v>
      </c>
      <c r="B85" s="12"/>
      <c r="C85" s="12"/>
    </row>
    <row r="86" spans="1:3" ht="12.75" x14ac:dyDescent="0.2">
      <c r="A86" s="11">
        <v>1975</v>
      </c>
      <c r="B86" s="12">
        <v>2.4700000000000002</v>
      </c>
      <c r="C86" s="12">
        <v>46.27</v>
      </c>
    </row>
    <row r="87" spans="1:3" ht="12.75" x14ac:dyDescent="0.2">
      <c r="A87" s="11">
        <v>1985</v>
      </c>
      <c r="B87" s="12">
        <v>2.59</v>
      </c>
      <c r="C87" s="12">
        <v>48.41</v>
      </c>
    </row>
    <row r="88" spans="1:3" ht="12.75" x14ac:dyDescent="0.2">
      <c r="A88" s="11">
        <v>1996</v>
      </c>
      <c r="B88" s="12">
        <v>3.1</v>
      </c>
      <c r="C88" s="12">
        <v>58.07</v>
      </c>
    </row>
    <row r="89" spans="1:3" ht="12.75" x14ac:dyDescent="0.2">
      <c r="A89" s="11">
        <v>2003</v>
      </c>
      <c r="B89" s="12">
        <v>3.21</v>
      </c>
      <c r="C89" s="12">
        <v>60.08</v>
      </c>
    </row>
    <row r="90" spans="1:3" ht="12.75" x14ac:dyDescent="0.2">
      <c r="A90" s="11" t="s">
        <v>13</v>
      </c>
      <c r="B90" s="12"/>
      <c r="C90" s="12"/>
    </row>
    <row r="91" spans="1:3" ht="12.75" x14ac:dyDescent="0.2">
      <c r="A91" s="11" t="s">
        <v>31</v>
      </c>
      <c r="B91" s="12"/>
      <c r="C91" s="12"/>
    </row>
    <row r="92" spans="1:3" ht="12.75" x14ac:dyDescent="0.2">
      <c r="A92" s="11">
        <v>1975</v>
      </c>
      <c r="B92" s="12">
        <v>1.5</v>
      </c>
      <c r="C92" s="12">
        <v>28.03</v>
      </c>
    </row>
    <row r="93" spans="1:3" ht="12.75" x14ac:dyDescent="0.2">
      <c r="A93" s="11">
        <v>1985</v>
      </c>
      <c r="B93" s="12">
        <v>1.48</v>
      </c>
      <c r="C93" s="12">
        <v>27.76</v>
      </c>
    </row>
    <row r="94" spans="1:3" ht="12.75" x14ac:dyDescent="0.2">
      <c r="A94" s="11">
        <v>1996</v>
      </c>
      <c r="B94" s="12">
        <v>1.17</v>
      </c>
      <c r="C94" s="12">
        <v>21.86</v>
      </c>
    </row>
    <row r="95" spans="1:3" ht="12.75" x14ac:dyDescent="0.2">
      <c r="A95" s="11">
        <v>2003</v>
      </c>
      <c r="B95" s="12">
        <v>1.19</v>
      </c>
      <c r="C95" s="12">
        <v>22.24</v>
      </c>
    </row>
    <row r="96" spans="1:3" ht="12.75" x14ac:dyDescent="0.2">
      <c r="A96" s="11" t="s">
        <v>29</v>
      </c>
      <c r="B96" s="12"/>
      <c r="C96" s="12"/>
    </row>
    <row r="97" spans="1:3" ht="12.75" x14ac:dyDescent="0.2">
      <c r="A97" s="11">
        <v>1975</v>
      </c>
      <c r="B97" s="12">
        <v>3.03</v>
      </c>
      <c r="C97" s="12">
        <v>56.63</v>
      </c>
    </row>
    <row r="98" spans="1:3" ht="12.75" x14ac:dyDescent="0.2">
      <c r="A98" s="11">
        <v>1985</v>
      </c>
      <c r="B98" s="12">
        <v>3.12</v>
      </c>
      <c r="C98" s="12">
        <v>58.34</v>
      </c>
    </row>
    <row r="99" spans="1:3" ht="12.75" x14ac:dyDescent="0.2">
      <c r="A99" s="11">
        <v>1996</v>
      </c>
      <c r="B99" s="12">
        <v>3.64</v>
      </c>
      <c r="C99" s="12">
        <v>68.2</v>
      </c>
    </row>
    <row r="100" spans="1:3" ht="12.75" x14ac:dyDescent="0.2">
      <c r="A100" s="11">
        <v>2003</v>
      </c>
      <c r="B100" s="12">
        <v>3.77</v>
      </c>
      <c r="C100" s="12">
        <v>70.569999999999993</v>
      </c>
    </row>
    <row r="101" spans="1:3" ht="12.75" x14ac:dyDescent="0.2">
      <c r="A101" s="11" t="s">
        <v>14</v>
      </c>
      <c r="B101" s="12"/>
      <c r="C101" s="12"/>
    </row>
    <row r="102" spans="1:3" ht="12.75" x14ac:dyDescent="0.2">
      <c r="A102" s="11" t="s">
        <v>31</v>
      </c>
      <c r="B102" s="12"/>
      <c r="C102" s="12"/>
    </row>
    <row r="103" spans="1:3" ht="12.75" x14ac:dyDescent="0.2">
      <c r="A103" s="11">
        <v>1975</v>
      </c>
      <c r="B103" s="12">
        <v>1.87</v>
      </c>
      <c r="C103" s="12">
        <v>34.9</v>
      </c>
    </row>
    <row r="104" spans="1:3" ht="12.75" x14ac:dyDescent="0.2">
      <c r="A104" s="11">
        <v>1985</v>
      </c>
      <c r="B104" s="12">
        <v>1.99</v>
      </c>
      <c r="C104" s="12">
        <v>37.22</v>
      </c>
    </row>
    <row r="105" spans="1:3" ht="12.75" x14ac:dyDescent="0.2">
      <c r="A105" s="11">
        <v>1996</v>
      </c>
      <c r="B105" s="12">
        <v>1.08</v>
      </c>
      <c r="C105" s="12">
        <v>20.23</v>
      </c>
    </row>
    <row r="106" spans="1:3" ht="12.75" x14ac:dyDescent="0.2">
      <c r="A106" s="11">
        <v>2003</v>
      </c>
      <c r="B106" s="12">
        <v>1</v>
      </c>
      <c r="C106" s="12">
        <v>18.04</v>
      </c>
    </row>
    <row r="107" spans="1:3" ht="12.75" x14ac:dyDescent="0.2">
      <c r="A107" s="11" t="s">
        <v>29</v>
      </c>
      <c r="B107" s="12"/>
      <c r="C107" s="12"/>
    </row>
    <row r="108" spans="1:3" ht="12.75" x14ac:dyDescent="0.2">
      <c r="A108" s="11">
        <v>1975</v>
      </c>
      <c r="B108" s="12">
        <v>3.49</v>
      </c>
      <c r="C108" s="12">
        <v>65.239999999999995</v>
      </c>
    </row>
    <row r="109" spans="1:3" ht="12.75" x14ac:dyDescent="0.2">
      <c r="A109" s="11">
        <v>1985</v>
      </c>
      <c r="B109" s="12">
        <v>3.47</v>
      </c>
      <c r="C109" s="12">
        <v>64.98</v>
      </c>
    </row>
    <row r="110" spans="1:3" ht="12.75" x14ac:dyDescent="0.2">
      <c r="A110" s="11">
        <v>1996</v>
      </c>
      <c r="B110" s="12">
        <v>3.54</v>
      </c>
      <c r="C110" s="12">
        <v>66.19</v>
      </c>
    </row>
    <row r="111" spans="1:3" ht="12.75" x14ac:dyDescent="0.2">
      <c r="A111" s="11">
        <v>2003</v>
      </c>
      <c r="B111" s="12">
        <v>3.37</v>
      </c>
      <c r="C111" s="12">
        <v>62.97</v>
      </c>
    </row>
    <row r="112" spans="1:3" ht="12.75" x14ac:dyDescent="0.2">
      <c r="A112" s="11" t="s">
        <v>16</v>
      </c>
      <c r="B112" s="12"/>
      <c r="C112" s="12"/>
    </row>
    <row r="113" spans="1:3" ht="12.75" x14ac:dyDescent="0.2">
      <c r="A113" s="11" t="s">
        <v>31</v>
      </c>
      <c r="B113" s="12"/>
      <c r="C113" s="12"/>
    </row>
    <row r="114" spans="1:3" ht="12.75" x14ac:dyDescent="0.2">
      <c r="A114" s="11">
        <v>1975</v>
      </c>
      <c r="B114" s="12">
        <v>1.99</v>
      </c>
      <c r="C114" s="12">
        <v>37.229999999999997</v>
      </c>
    </row>
    <row r="115" spans="1:3" ht="12.75" x14ac:dyDescent="0.2">
      <c r="A115" s="11">
        <v>1985</v>
      </c>
      <c r="B115" s="12">
        <v>2.1</v>
      </c>
      <c r="C115" s="12">
        <v>39.380000000000003</v>
      </c>
    </row>
    <row r="116" spans="1:3" ht="12.75" x14ac:dyDescent="0.2">
      <c r="A116" s="11">
        <v>1996</v>
      </c>
      <c r="B116" s="12">
        <v>1.1499999999999999</v>
      </c>
      <c r="C116" s="12">
        <v>21.49</v>
      </c>
    </row>
    <row r="117" spans="1:3" ht="12.75" x14ac:dyDescent="0.2">
      <c r="A117" s="11">
        <v>2003</v>
      </c>
      <c r="B117" s="12">
        <v>1</v>
      </c>
      <c r="C117" s="12">
        <v>18.02</v>
      </c>
    </row>
    <row r="118" spans="1:3" ht="12.75" x14ac:dyDescent="0.2">
      <c r="A118" s="11" t="s">
        <v>29</v>
      </c>
      <c r="B118" s="12"/>
      <c r="C118" s="12"/>
    </row>
    <row r="119" spans="1:3" ht="12.75" x14ac:dyDescent="0.2">
      <c r="A119" s="11">
        <v>1975</v>
      </c>
      <c r="B119" s="12">
        <v>3.85</v>
      </c>
      <c r="C119" s="12">
        <v>72.08</v>
      </c>
    </row>
    <row r="120" spans="1:3" ht="12.75" x14ac:dyDescent="0.2">
      <c r="A120" s="11">
        <v>1985</v>
      </c>
      <c r="B120" s="12">
        <v>3.8</v>
      </c>
      <c r="C120" s="12">
        <v>71.08</v>
      </c>
    </row>
    <row r="121" spans="1:3" ht="12.75" x14ac:dyDescent="0.2">
      <c r="A121" s="11">
        <v>1996</v>
      </c>
      <c r="B121" s="12">
        <v>3.87</v>
      </c>
      <c r="C121" s="12">
        <v>72.48</v>
      </c>
    </row>
    <row r="122" spans="1:3" ht="12.75" x14ac:dyDescent="0.2">
      <c r="A122" s="11">
        <v>2003</v>
      </c>
      <c r="B122" s="12">
        <v>2.5299999999999998</v>
      </c>
      <c r="C122" s="12">
        <v>47.31</v>
      </c>
    </row>
    <row r="123" spans="1:3" ht="12.75" x14ac:dyDescent="0.2">
      <c r="A123" s="11" t="s">
        <v>18</v>
      </c>
      <c r="B123" s="12"/>
      <c r="C123" s="12"/>
    </row>
    <row r="124" spans="1:3" ht="12.75" x14ac:dyDescent="0.2">
      <c r="A124" s="11" t="s">
        <v>31</v>
      </c>
      <c r="B124" s="12"/>
      <c r="C124" s="12"/>
    </row>
    <row r="125" spans="1:3" ht="12.75" x14ac:dyDescent="0.2">
      <c r="A125" s="11">
        <v>1975</v>
      </c>
      <c r="B125" s="12">
        <v>1.9</v>
      </c>
      <c r="C125" s="12">
        <v>35.479999999999997</v>
      </c>
    </row>
    <row r="126" spans="1:3" ht="12.75" x14ac:dyDescent="0.2">
      <c r="A126" s="11">
        <v>1985</v>
      </c>
      <c r="B126" s="12">
        <v>1.83</v>
      </c>
      <c r="C126" s="12">
        <v>34.21</v>
      </c>
    </row>
    <row r="127" spans="1:3" ht="12.75" x14ac:dyDescent="0.2">
      <c r="A127" s="11">
        <v>1996</v>
      </c>
      <c r="B127" s="12">
        <v>1.1100000000000001</v>
      </c>
      <c r="C127" s="12">
        <v>20.78</v>
      </c>
    </row>
    <row r="128" spans="1:3" ht="12.75" x14ac:dyDescent="0.2">
      <c r="A128" s="11">
        <v>2003</v>
      </c>
      <c r="B128" s="12">
        <v>1</v>
      </c>
      <c r="C128" s="12">
        <v>18.59</v>
      </c>
    </row>
    <row r="129" spans="1:3" ht="12.75" x14ac:dyDescent="0.2">
      <c r="A129" s="11" t="s">
        <v>29</v>
      </c>
      <c r="B129" s="12"/>
      <c r="C129" s="12"/>
    </row>
    <row r="130" spans="1:3" ht="12.75" x14ac:dyDescent="0.2">
      <c r="A130" s="11">
        <v>1975</v>
      </c>
      <c r="B130" s="12">
        <v>3.82</v>
      </c>
      <c r="C130" s="12">
        <v>72.209999999999994</v>
      </c>
    </row>
    <row r="131" spans="1:3" ht="12.75" x14ac:dyDescent="0.2">
      <c r="A131" s="11">
        <v>1985</v>
      </c>
      <c r="B131" s="12">
        <v>3.68</v>
      </c>
      <c r="C131" s="12">
        <v>68.94</v>
      </c>
    </row>
    <row r="132" spans="1:3" ht="12.75" x14ac:dyDescent="0.2">
      <c r="A132" s="11">
        <v>1996</v>
      </c>
      <c r="B132" s="12">
        <v>3.15</v>
      </c>
      <c r="C132" s="12">
        <v>59</v>
      </c>
    </row>
    <row r="133" spans="1:3" ht="12.75" x14ac:dyDescent="0.2">
      <c r="A133" s="11">
        <v>2003</v>
      </c>
      <c r="B133" s="12">
        <v>2.66</v>
      </c>
      <c r="C133" s="12">
        <v>49.83</v>
      </c>
    </row>
    <row r="134" spans="1:3" ht="12.75" x14ac:dyDescent="0.2">
      <c r="A134" s="11" t="s">
        <v>20</v>
      </c>
      <c r="B134" s="12"/>
      <c r="C134" s="12"/>
    </row>
    <row r="135" spans="1:3" ht="12.75" x14ac:dyDescent="0.2">
      <c r="A135" s="11" t="s">
        <v>31</v>
      </c>
      <c r="B135" s="12"/>
      <c r="C135" s="12"/>
    </row>
    <row r="136" spans="1:3" ht="12.75" x14ac:dyDescent="0.2">
      <c r="A136" s="11">
        <v>1975</v>
      </c>
      <c r="B136" s="12">
        <v>1.78</v>
      </c>
      <c r="C136" s="12">
        <v>33.340000000000003</v>
      </c>
    </row>
    <row r="137" spans="1:3" ht="12.75" x14ac:dyDescent="0.2">
      <c r="A137" s="11">
        <v>1985</v>
      </c>
      <c r="B137" s="12">
        <v>1.73</v>
      </c>
      <c r="C137" s="12">
        <v>32.46</v>
      </c>
    </row>
    <row r="138" spans="1:3" ht="12.75" x14ac:dyDescent="0.2">
      <c r="A138" s="11">
        <v>1996</v>
      </c>
      <c r="B138" s="12">
        <v>1.05</v>
      </c>
      <c r="C138" s="12">
        <v>19.66</v>
      </c>
    </row>
    <row r="139" spans="1:3" ht="12.75" x14ac:dyDescent="0.2">
      <c r="A139" s="11">
        <v>2003</v>
      </c>
      <c r="B139" s="12">
        <v>1</v>
      </c>
      <c r="C139" s="12">
        <v>17.57</v>
      </c>
    </row>
    <row r="140" spans="1:3" ht="12.75" x14ac:dyDescent="0.2">
      <c r="A140" s="11" t="s">
        <v>29</v>
      </c>
      <c r="B140" s="12"/>
      <c r="C140" s="12"/>
    </row>
    <row r="141" spans="1:3" ht="12.75" x14ac:dyDescent="0.2">
      <c r="A141" s="11">
        <v>1975</v>
      </c>
      <c r="B141" s="12">
        <v>3.59</v>
      </c>
      <c r="C141" s="12">
        <v>67.099999999999994</v>
      </c>
    </row>
    <row r="142" spans="1:3" ht="12.75" x14ac:dyDescent="0.2">
      <c r="A142" s="11">
        <v>1985</v>
      </c>
      <c r="B142" s="12">
        <v>3.44</v>
      </c>
      <c r="C142" s="12">
        <v>64.33</v>
      </c>
    </row>
    <row r="143" spans="1:3" ht="12.75" x14ac:dyDescent="0.2">
      <c r="A143" s="11">
        <v>1996</v>
      </c>
      <c r="B143" s="12">
        <v>2.94</v>
      </c>
      <c r="C143" s="12">
        <v>55.05</v>
      </c>
    </row>
    <row r="144" spans="1:3" ht="12.75" x14ac:dyDescent="0.2">
      <c r="A144" s="11">
        <v>2003</v>
      </c>
      <c r="B144" s="12">
        <v>2.4700000000000002</v>
      </c>
      <c r="C144" s="12">
        <v>46.14</v>
      </c>
    </row>
    <row r="145" spans="1:3" ht="12.75" x14ac:dyDescent="0.2">
      <c r="A145" s="11" t="s">
        <v>22</v>
      </c>
      <c r="B145" s="12"/>
      <c r="C145" s="12"/>
    </row>
    <row r="146" spans="1:3" ht="12.75" x14ac:dyDescent="0.2">
      <c r="A146" s="11" t="s">
        <v>31</v>
      </c>
      <c r="B146" s="12"/>
      <c r="C146" s="12"/>
    </row>
    <row r="147" spans="1:3" ht="12.75" x14ac:dyDescent="0.2">
      <c r="A147" s="11">
        <v>1975</v>
      </c>
      <c r="B147" s="12">
        <v>1.79</v>
      </c>
      <c r="C147" s="12">
        <v>33.43</v>
      </c>
    </row>
    <row r="148" spans="1:3" ht="12.75" x14ac:dyDescent="0.2">
      <c r="A148" s="11">
        <v>1985</v>
      </c>
      <c r="B148" s="12">
        <v>1.74</v>
      </c>
      <c r="C148" s="12">
        <v>32.5</v>
      </c>
    </row>
    <row r="149" spans="1:3" ht="12.75" x14ac:dyDescent="0.2">
      <c r="A149" s="11">
        <v>1996</v>
      </c>
      <c r="B149" s="12">
        <v>1.06</v>
      </c>
      <c r="C149" s="12">
        <v>19.739999999999998</v>
      </c>
    </row>
    <row r="150" spans="1:3" ht="12.75" x14ac:dyDescent="0.2">
      <c r="A150" s="11">
        <v>2003</v>
      </c>
      <c r="B150" s="12">
        <v>1</v>
      </c>
      <c r="C150" s="12">
        <v>17.649999999999999</v>
      </c>
    </row>
    <row r="151" spans="1:3" ht="12.75" x14ac:dyDescent="0.2">
      <c r="A151" s="11" t="s">
        <v>29</v>
      </c>
      <c r="B151" s="12"/>
      <c r="C151" s="12"/>
    </row>
    <row r="152" spans="1:3" ht="12.75" x14ac:dyDescent="0.2">
      <c r="A152" s="11">
        <v>1975</v>
      </c>
      <c r="B152" s="12">
        <v>3.62</v>
      </c>
      <c r="C152" s="12">
        <v>67.75</v>
      </c>
    </row>
    <row r="153" spans="1:3" ht="12.75" x14ac:dyDescent="0.2">
      <c r="A153" s="11">
        <v>1985</v>
      </c>
      <c r="B153" s="12">
        <v>3.52</v>
      </c>
      <c r="C153" s="12">
        <v>65.959999999999994</v>
      </c>
    </row>
    <row r="154" spans="1:3" ht="12.75" x14ac:dyDescent="0.2">
      <c r="A154" s="11">
        <v>1996</v>
      </c>
      <c r="B154" s="12">
        <v>3.03</v>
      </c>
      <c r="C154" s="12">
        <v>56.75</v>
      </c>
    </row>
    <row r="155" spans="1:3" ht="12.75" x14ac:dyDescent="0.2">
      <c r="A155" s="11">
        <v>2003</v>
      </c>
      <c r="B155" s="12">
        <v>2.5499999999999998</v>
      </c>
      <c r="C155" s="12">
        <v>47.8</v>
      </c>
    </row>
    <row r="156" spans="1:3" ht="12.75" x14ac:dyDescent="0.2">
      <c r="A156" s="11" t="s">
        <v>24</v>
      </c>
      <c r="B156" s="12"/>
      <c r="C156" s="12"/>
    </row>
    <row r="157" spans="1:3" ht="12.75" x14ac:dyDescent="0.2">
      <c r="A157" s="11" t="s">
        <v>31</v>
      </c>
      <c r="B157" s="12"/>
      <c r="C157" s="12"/>
    </row>
    <row r="158" spans="1:3" ht="12.75" x14ac:dyDescent="0.2">
      <c r="A158" s="11">
        <v>1975</v>
      </c>
      <c r="B158" s="12">
        <v>2.31</v>
      </c>
      <c r="C158" s="12">
        <v>43.22</v>
      </c>
    </row>
    <row r="159" spans="1:3" ht="12.75" x14ac:dyDescent="0.2">
      <c r="A159" s="11">
        <v>1985</v>
      </c>
      <c r="B159" s="12">
        <v>2.4900000000000002</v>
      </c>
      <c r="C159" s="12">
        <v>46.53</v>
      </c>
    </row>
    <row r="160" spans="1:3" ht="12.75" x14ac:dyDescent="0.2">
      <c r="A160" s="11">
        <v>1996</v>
      </c>
      <c r="B160" s="12">
        <v>1.1200000000000001</v>
      </c>
      <c r="C160" s="12">
        <v>20.96</v>
      </c>
    </row>
    <row r="161" spans="1:3" ht="12.75" x14ac:dyDescent="0.2">
      <c r="A161" s="11">
        <v>2003</v>
      </c>
      <c r="B161" s="12">
        <v>1.07</v>
      </c>
      <c r="C161" s="12">
        <v>19.95</v>
      </c>
    </row>
    <row r="162" spans="1:3" ht="12.75" x14ac:dyDescent="0.2">
      <c r="A162" s="11" t="s">
        <v>29</v>
      </c>
      <c r="B162" s="12"/>
      <c r="C162" s="12"/>
    </row>
    <row r="163" spans="1:3" ht="12.75" x14ac:dyDescent="0.2">
      <c r="A163" s="11">
        <v>1975</v>
      </c>
      <c r="B163" s="12">
        <v>5.55</v>
      </c>
      <c r="C163" s="12">
        <v>87.71</v>
      </c>
    </row>
    <row r="164" spans="1:3" ht="12.75" x14ac:dyDescent="0.2">
      <c r="A164" s="11">
        <v>1985</v>
      </c>
      <c r="B164" s="12">
        <v>3.88</v>
      </c>
      <c r="C164" s="12">
        <v>72.69</v>
      </c>
    </row>
    <row r="165" spans="1:3" ht="12.75" x14ac:dyDescent="0.2">
      <c r="A165" s="11">
        <v>1996</v>
      </c>
      <c r="B165" s="12">
        <v>2.78</v>
      </c>
      <c r="C165" s="12">
        <v>52.12</v>
      </c>
    </row>
    <row r="166" spans="1:3" ht="12.75" x14ac:dyDescent="0.2">
      <c r="A166" s="11">
        <v>2003</v>
      </c>
      <c r="B166" s="12">
        <v>3.16</v>
      </c>
      <c r="C166" s="12">
        <v>59.23</v>
      </c>
    </row>
    <row r="167" spans="1:3" ht="12.75" x14ac:dyDescent="0.2">
      <c r="A167" s="11" t="s">
        <v>25</v>
      </c>
      <c r="B167" s="12"/>
      <c r="C167" s="12"/>
    </row>
    <row r="168" spans="1:3" ht="12.75" x14ac:dyDescent="0.2">
      <c r="A168" s="11" t="s">
        <v>31</v>
      </c>
      <c r="B168" s="12"/>
      <c r="C168" s="12"/>
    </row>
    <row r="169" spans="1:3" ht="12.75" x14ac:dyDescent="0.2">
      <c r="A169" s="11">
        <v>1975</v>
      </c>
      <c r="B169" s="12">
        <v>2.44</v>
      </c>
      <c r="C169" s="12">
        <v>45.65</v>
      </c>
    </row>
    <row r="170" spans="1:3" ht="12.75" x14ac:dyDescent="0.2">
      <c r="A170" s="11">
        <v>1985</v>
      </c>
      <c r="B170" s="12">
        <v>2.61</v>
      </c>
      <c r="C170" s="12">
        <v>48.8</v>
      </c>
    </row>
    <row r="171" spans="1:3" ht="12.75" x14ac:dyDescent="0.2">
      <c r="A171" s="11">
        <v>1996</v>
      </c>
      <c r="B171" s="12">
        <v>1.23</v>
      </c>
      <c r="C171" s="12">
        <v>22.36</v>
      </c>
    </row>
    <row r="172" spans="1:3" ht="12.75" x14ac:dyDescent="0.2">
      <c r="A172" s="11">
        <v>2003</v>
      </c>
      <c r="B172" s="12">
        <v>1.18</v>
      </c>
      <c r="C172" s="12">
        <v>21.44</v>
      </c>
    </row>
    <row r="173" spans="1:3" ht="12.75" x14ac:dyDescent="0.2">
      <c r="A173" s="11" t="s">
        <v>29</v>
      </c>
      <c r="B173" s="12"/>
      <c r="C173" s="12"/>
    </row>
    <row r="174" spans="1:3" ht="12.75" x14ac:dyDescent="0.2">
      <c r="A174" s="11">
        <v>1975</v>
      </c>
      <c r="B174" s="12">
        <v>6.4</v>
      </c>
      <c r="C174" s="12">
        <v>89.7</v>
      </c>
    </row>
    <row r="175" spans="1:3" ht="12.75" x14ac:dyDescent="0.2">
      <c r="A175" s="11">
        <v>1985</v>
      </c>
      <c r="B175" s="12">
        <v>4.26</v>
      </c>
      <c r="C175" s="12">
        <v>76.209999999999994</v>
      </c>
    </row>
    <row r="176" spans="1:3" ht="12.75" x14ac:dyDescent="0.2">
      <c r="A176" s="11">
        <v>1996</v>
      </c>
      <c r="B176" s="12">
        <v>2.98</v>
      </c>
      <c r="C176" s="12">
        <v>55.81</v>
      </c>
    </row>
    <row r="177" spans="1:3" ht="12.75" x14ac:dyDescent="0.2">
      <c r="A177" s="11">
        <v>2003</v>
      </c>
      <c r="B177" s="12">
        <v>3.4</v>
      </c>
      <c r="C177" s="12">
        <v>63.55</v>
      </c>
    </row>
    <row r="178" spans="1:3" ht="12.75" x14ac:dyDescent="0.2">
      <c r="A178" s="11" t="s">
        <v>26</v>
      </c>
      <c r="B178" s="12"/>
      <c r="C178" s="12"/>
    </row>
    <row r="179" spans="1:3" ht="12.75" x14ac:dyDescent="0.2">
      <c r="A179" s="11" t="s">
        <v>31</v>
      </c>
      <c r="B179" s="12"/>
      <c r="C179" s="12"/>
    </row>
    <row r="180" spans="1:3" ht="12.75" x14ac:dyDescent="0.2">
      <c r="A180" s="11">
        <v>1975</v>
      </c>
      <c r="B180" s="12">
        <v>1.39</v>
      </c>
      <c r="C180" s="12">
        <v>25.93</v>
      </c>
    </row>
    <row r="181" spans="1:3" ht="12.75" x14ac:dyDescent="0.2">
      <c r="A181" s="11">
        <v>1985</v>
      </c>
      <c r="B181" s="12">
        <v>1.57</v>
      </c>
      <c r="C181" s="12">
        <v>29.37</v>
      </c>
    </row>
    <row r="182" spans="1:3" ht="12.75" x14ac:dyDescent="0.2">
      <c r="A182" s="11">
        <v>1996</v>
      </c>
      <c r="B182" s="12">
        <v>1</v>
      </c>
      <c r="C182" s="12">
        <v>18.34</v>
      </c>
    </row>
    <row r="183" spans="1:3" ht="12.75" x14ac:dyDescent="0.2">
      <c r="A183" s="11">
        <v>2003</v>
      </c>
      <c r="B183" s="12">
        <v>1</v>
      </c>
      <c r="C183" s="12">
        <v>18.5</v>
      </c>
    </row>
    <row r="184" spans="1:3" ht="12.75" x14ac:dyDescent="0.2">
      <c r="A184" s="11" t="s">
        <v>29</v>
      </c>
      <c r="B184" s="12"/>
      <c r="C184" s="12"/>
    </row>
    <row r="185" spans="1:3" ht="12.75" x14ac:dyDescent="0.2">
      <c r="A185" s="11">
        <v>1975</v>
      </c>
      <c r="B185" s="12">
        <v>3.51</v>
      </c>
      <c r="C185" s="12">
        <v>65.72</v>
      </c>
    </row>
    <row r="186" spans="1:3" ht="12.75" x14ac:dyDescent="0.2">
      <c r="A186" s="11">
        <v>1985</v>
      </c>
      <c r="B186" s="12">
        <v>2.62</v>
      </c>
      <c r="C186" s="12">
        <v>48.96</v>
      </c>
    </row>
    <row r="187" spans="1:3" ht="12.75" x14ac:dyDescent="0.2">
      <c r="A187" s="11">
        <v>1996</v>
      </c>
      <c r="B187" s="12">
        <v>3.47</v>
      </c>
      <c r="C187" s="12">
        <v>64.94</v>
      </c>
    </row>
    <row r="188" spans="1:3" ht="12.75" x14ac:dyDescent="0.2">
      <c r="A188" s="11">
        <v>2003</v>
      </c>
      <c r="B188" s="12">
        <v>3.61</v>
      </c>
      <c r="C188" s="12">
        <v>67.569999999999993</v>
      </c>
    </row>
  </sheetData>
  <mergeCells count="11">
    <mergeCell ref="F49:I49"/>
    <mergeCell ref="W4:X5"/>
    <mergeCell ref="F5:I5"/>
    <mergeCell ref="F27:I27"/>
    <mergeCell ref="J5:M5"/>
    <mergeCell ref="J27:M27"/>
    <mergeCell ref="N5:Q5"/>
    <mergeCell ref="R5:U5"/>
    <mergeCell ref="N27:Q27"/>
    <mergeCell ref="R27:U27"/>
    <mergeCell ref="W45:AC46"/>
  </mergeCells>
  <conditionalFormatting sqref="I7:I22">
    <cfRule type="dataBar" priority="89">
      <dataBar>
        <cfvo type="num" val="0"/>
        <cfvo type="num" val="0.5"/>
        <color rgb="FFFF9999"/>
      </dataBar>
      <extLst>
        <ext xmlns:x14="http://schemas.microsoft.com/office/spreadsheetml/2009/9/main" uri="{B025F937-C7B1-47D3-B67F-A62EFF666E3E}">
          <x14:id>{8EE412DD-A585-41E6-A472-9820419D97BC}</x14:id>
        </ext>
      </extLst>
    </cfRule>
  </conditionalFormatting>
  <conditionalFormatting sqref="I23:I24 M24 Q24 U24">
    <cfRule type="dataBar" priority="80">
      <dataBar>
        <cfvo type="num" val="0"/>
        <cfvo type="num" val="0.5"/>
        <color rgb="FFFF9999"/>
      </dataBar>
      <extLst>
        <ext xmlns:x14="http://schemas.microsoft.com/office/spreadsheetml/2009/9/main" uri="{B025F937-C7B1-47D3-B67F-A62EFF666E3E}">
          <x14:id>{CD1EAE99-3038-4985-A066-DD4E22A5A701}</x14:id>
        </ext>
      </extLst>
    </cfRule>
  </conditionalFormatting>
  <conditionalFormatting sqref="U23">
    <cfRule type="dataBar" priority="49">
      <dataBar>
        <cfvo type="num" val="0"/>
        <cfvo type="num" val="0.5"/>
        <color rgb="FFFF9999"/>
      </dataBar>
      <extLst>
        <ext xmlns:x14="http://schemas.microsoft.com/office/spreadsheetml/2009/9/main" uri="{B025F937-C7B1-47D3-B67F-A62EFF666E3E}">
          <x14:id>{8655CC25-B1A0-4417-B50B-5132B618DF5E}</x14:id>
        </ext>
      </extLst>
    </cfRule>
  </conditionalFormatting>
  <conditionalFormatting sqref="U7:U22">
    <cfRule type="dataBar" priority="50">
      <dataBar>
        <cfvo type="num" val="0"/>
        <cfvo type="num" val="0.5"/>
        <color rgb="FFFF9999"/>
      </dataBar>
      <extLst>
        <ext xmlns:x14="http://schemas.microsoft.com/office/spreadsheetml/2009/9/main" uri="{B025F937-C7B1-47D3-B67F-A62EFF666E3E}">
          <x14:id>{4F4876BC-0B97-4ACE-AD2A-BEC4B097EE3E}</x14:id>
        </ext>
      </extLst>
    </cfRule>
  </conditionalFormatting>
  <conditionalFormatting sqref="I52:I53">
    <cfRule type="dataBar" priority="61">
      <dataBar>
        <cfvo type="num" val="0"/>
        <cfvo type="num" val="0.5"/>
        <color rgb="FFFF9999"/>
      </dataBar>
      <extLst>
        <ext xmlns:x14="http://schemas.microsoft.com/office/spreadsheetml/2009/9/main" uri="{B025F937-C7B1-47D3-B67F-A62EFF666E3E}">
          <x14:id>{8742DC0F-6B7C-4E1F-A12C-E0ED83CD5AA4}</x14:id>
        </ext>
      </extLst>
    </cfRule>
  </conditionalFormatting>
  <conditionalFormatting sqref="M7:M22">
    <cfRule type="dataBar" priority="54">
      <dataBar>
        <cfvo type="num" val="0"/>
        <cfvo type="num" val="0.5"/>
        <color rgb="FFFF9999"/>
      </dataBar>
      <extLst>
        <ext xmlns:x14="http://schemas.microsoft.com/office/spreadsheetml/2009/9/main" uri="{B025F937-C7B1-47D3-B67F-A62EFF666E3E}">
          <x14:id>{1E0F0708-7F18-41E1-AB80-26F632E26541}</x14:id>
        </ext>
      </extLst>
    </cfRule>
  </conditionalFormatting>
  <conditionalFormatting sqref="M23">
    <cfRule type="dataBar" priority="53">
      <dataBar>
        <cfvo type="num" val="0"/>
        <cfvo type="num" val="0.5"/>
        <color rgb="FFFF9999"/>
      </dataBar>
      <extLst>
        <ext xmlns:x14="http://schemas.microsoft.com/office/spreadsheetml/2009/9/main" uri="{B025F937-C7B1-47D3-B67F-A62EFF666E3E}">
          <x14:id>{91CE3120-F54A-4AD5-A140-B76BBAE364CC}</x14:id>
        </ext>
      </extLst>
    </cfRule>
  </conditionalFormatting>
  <conditionalFormatting sqref="Q7:Q22">
    <cfRule type="dataBar" priority="52">
      <dataBar>
        <cfvo type="num" val="0"/>
        <cfvo type="num" val="0.5"/>
        <color rgb="FFFF9999"/>
      </dataBar>
      <extLst>
        <ext xmlns:x14="http://schemas.microsoft.com/office/spreadsheetml/2009/9/main" uri="{B025F937-C7B1-47D3-B67F-A62EFF666E3E}">
          <x14:id>{4E6E5097-4E6C-4BD9-BE6C-E7A5B8267F7A}</x14:id>
        </ext>
      </extLst>
    </cfRule>
  </conditionalFormatting>
  <conditionalFormatting sqref="Q23">
    <cfRule type="dataBar" priority="51">
      <dataBar>
        <cfvo type="num" val="0"/>
        <cfvo type="num" val="0.5"/>
        <color rgb="FFFF9999"/>
      </dataBar>
      <extLst>
        <ext xmlns:x14="http://schemas.microsoft.com/office/spreadsheetml/2009/9/main" uri="{B025F937-C7B1-47D3-B67F-A62EFF666E3E}">
          <x14:id>{84703542-F31D-45B3-9442-7F3B7790E811}</x14:id>
        </ext>
      </extLst>
    </cfRule>
  </conditionalFormatting>
  <conditionalFormatting sqref="I51">
    <cfRule type="dataBar" priority="38">
      <dataBar>
        <cfvo type="num" val="0"/>
        <cfvo type="num" val="0.5"/>
        <color rgb="FFFF9999"/>
      </dataBar>
      <extLst>
        <ext xmlns:x14="http://schemas.microsoft.com/office/spreadsheetml/2009/9/main" uri="{B025F937-C7B1-47D3-B67F-A62EFF666E3E}">
          <x14:id>{4952EF68-7835-4771-AB25-3C52DA2E13BA}</x14:id>
        </ext>
      </extLst>
    </cfRule>
  </conditionalFormatting>
  <conditionalFormatting sqref="U29:U44">
    <cfRule type="dataBar" priority="30">
      <dataBar>
        <cfvo type="num" val="0"/>
        <cfvo type="num" val="0.5"/>
        <color rgb="FFFF9999"/>
      </dataBar>
      <extLst>
        <ext xmlns:x14="http://schemas.microsoft.com/office/spreadsheetml/2009/9/main" uri="{B025F937-C7B1-47D3-B67F-A62EFF666E3E}">
          <x14:id>{21A9F77C-5CE4-487C-92FE-5F0E88B37964}</x14:id>
        </ext>
      </extLst>
    </cfRule>
  </conditionalFormatting>
  <conditionalFormatting sqref="U45">
    <cfRule type="dataBar" priority="29">
      <dataBar>
        <cfvo type="num" val="0"/>
        <cfvo type="num" val="0.5"/>
        <color rgb="FFFF9999"/>
      </dataBar>
      <extLst>
        <ext xmlns:x14="http://schemas.microsoft.com/office/spreadsheetml/2009/9/main" uri="{B025F937-C7B1-47D3-B67F-A62EFF666E3E}">
          <x14:id>{80A7CC1E-3026-4429-AD7A-86EE1F945485}</x14:id>
        </ext>
      </extLst>
    </cfRule>
  </conditionalFormatting>
  <conditionalFormatting sqref="M29:M44">
    <cfRule type="dataBar" priority="34">
      <dataBar>
        <cfvo type="num" val="0"/>
        <cfvo type="num" val="0.5"/>
        <color rgb="FFFF9999"/>
      </dataBar>
      <extLst>
        <ext xmlns:x14="http://schemas.microsoft.com/office/spreadsheetml/2009/9/main" uri="{B025F937-C7B1-47D3-B67F-A62EFF666E3E}">
          <x14:id>{C91BE013-EB5F-4B4E-8EDF-B9C87FB9CF22}</x14:id>
        </ext>
      </extLst>
    </cfRule>
  </conditionalFormatting>
  <conditionalFormatting sqref="M45">
    <cfRule type="dataBar" priority="33">
      <dataBar>
        <cfvo type="num" val="0"/>
        <cfvo type="num" val="0.5"/>
        <color rgb="FFFF9999"/>
      </dataBar>
      <extLst>
        <ext xmlns:x14="http://schemas.microsoft.com/office/spreadsheetml/2009/9/main" uri="{B025F937-C7B1-47D3-B67F-A62EFF666E3E}">
          <x14:id>{9F8F5BFD-BF3C-43D3-9925-C69082543B48}</x14:id>
        </ext>
      </extLst>
    </cfRule>
  </conditionalFormatting>
  <conditionalFormatting sqref="Q29:Q44">
    <cfRule type="dataBar" priority="32">
      <dataBar>
        <cfvo type="num" val="0"/>
        <cfvo type="num" val="0.5"/>
        <color rgb="FFFF9999"/>
      </dataBar>
      <extLst>
        <ext xmlns:x14="http://schemas.microsoft.com/office/spreadsheetml/2009/9/main" uri="{B025F937-C7B1-47D3-B67F-A62EFF666E3E}">
          <x14:id>{03A8100E-C1FB-4EFE-A688-B9F805807BF5}</x14:id>
        </ext>
      </extLst>
    </cfRule>
  </conditionalFormatting>
  <conditionalFormatting sqref="Q45">
    <cfRule type="dataBar" priority="31">
      <dataBar>
        <cfvo type="num" val="0"/>
        <cfvo type="num" val="0.5"/>
        <color rgb="FFFF9999"/>
      </dataBar>
      <extLst>
        <ext xmlns:x14="http://schemas.microsoft.com/office/spreadsheetml/2009/9/main" uri="{B025F937-C7B1-47D3-B67F-A62EFF666E3E}">
          <x14:id>{7F1E18D2-D335-447A-8E0A-9EE6FB056055}</x14:id>
        </ext>
      </extLst>
    </cfRule>
  </conditionalFormatting>
  <conditionalFormatting sqref="F49">
    <cfRule type="colorScale" priority="93">
      <colorScale>
        <cfvo type="min"/>
        <cfvo type="max"/>
        <color rgb="FFEAAD00"/>
        <color theme="0"/>
      </colorScale>
    </cfRule>
  </conditionalFormatting>
  <conditionalFormatting sqref="N5 J5 F5 R5">
    <cfRule type="colorScale" priority="96">
      <colorScale>
        <cfvo type="min"/>
        <cfvo type="max"/>
        <color rgb="FFEAAD00"/>
        <color theme="0"/>
      </colorScale>
    </cfRule>
  </conditionalFormatting>
  <conditionalFormatting sqref="N27 J27 R27 F27">
    <cfRule type="colorScale" priority="97">
      <colorScale>
        <cfvo type="min"/>
        <cfvo type="max"/>
        <color rgb="FFEAAD00"/>
        <color theme="0"/>
      </colorScale>
    </cfRule>
  </conditionalFormatting>
  <conditionalFormatting sqref="I29:I44">
    <cfRule type="dataBar" priority="27">
      <dataBar>
        <cfvo type="num" val="0"/>
        <cfvo type="num" val="0.5"/>
        <color rgb="FFFF9999"/>
      </dataBar>
      <extLst>
        <ext xmlns:x14="http://schemas.microsoft.com/office/spreadsheetml/2009/9/main" uri="{B025F937-C7B1-47D3-B67F-A62EFF666E3E}">
          <x14:id>{B2FF3482-A932-4137-ACC3-8134444FD190}</x14:id>
        </ext>
      </extLst>
    </cfRule>
  </conditionalFormatting>
  <conditionalFormatting sqref="I45">
    <cfRule type="dataBar" priority="26">
      <dataBar>
        <cfvo type="num" val="0"/>
        <cfvo type="num" val="0.5"/>
        <color rgb="FFFF9999"/>
      </dataBar>
      <extLst>
        <ext xmlns:x14="http://schemas.microsoft.com/office/spreadsheetml/2009/9/main" uri="{B025F937-C7B1-47D3-B67F-A62EFF666E3E}">
          <x14:id>{50A4397D-AE53-4DC6-9855-6978B12CBEF4}</x14:id>
        </ext>
      </extLst>
    </cfRule>
  </conditionalFormatting>
  <conditionalFormatting sqref="P29:P44">
    <cfRule type="expression" dxfId="612" priority="25">
      <formula>O29=1</formula>
    </cfRule>
  </conditionalFormatting>
  <conditionalFormatting sqref="L29:L44">
    <cfRule type="expression" dxfId="611" priority="22">
      <formula>K29=1</formula>
    </cfRule>
  </conditionalFormatting>
  <conditionalFormatting sqref="T29:T44">
    <cfRule type="expression" dxfId="610" priority="24">
      <formula>S29=1</formula>
    </cfRule>
  </conditionalFormatting>
  <conditionalFormatting sqref="H29:H44">
    <cfRule type="expression" dxfId="609" priority="23">
      <formula>G29=1</formula>
    </cfRule>
  </conditionalFormatting>
  <conditionalFormatting sqref="I46">
    <cfRule type="dataBar" priority="4">
      <dataBar>
        <cfvo type="num" val="0"/>
        <cfvo type="num" val="0.5"/>
        <color rgb="FFFF9999"/>
      </dataBar>
      <extLst>
        <ext xmlns:x14="http://schemas.microsoft.com/office/spreadsheetml/2009/9/main" uri="{B025F937-C7B1-47D3-B67F-A62EFF666E3E}">
          <x14:id>{C7F607CB-231A-413F-9971-D89F0CC2C998}</x14:id>
        </ext>
      </extLst>
    </cfRule>
  </conditionalFormatting>
  <conditionalFormatting sqref="M46">
    <cfRule type="dataBar" priority="3">
      <dataBar>
        <cfvo type="num" val="0"/>
        <cfvo type="num" val="0.5"/>
        <color rgb="FFFF9999"/>
      </dataBar>
      <extLst>
        <ext xmlns:x14="http://schemas.microsoft.com/office/spreadsheetml/2009/9/main" uri="{B025F937-C7B1-47D3-B67F-A62EFF666E3E}">
          <x14:id>{400A4BAF-006F-417F-A72A-DD54809D2963}</x14:id>
        </ext>
      </extLst>
    </cfRule>
  </conditionalFormatting>
  <conditionalFormatting sqref="Q46">
    <cfRule type="dataBar" priority="2">
      <dataBar>
        <cfvo type="num" val="0"/>
        <cfvo type="num" val="0.5"/>
        <color rgb="FFFF9999"/>
      </dataBar>
      <extLst>
        <ext xmlns:x14="http://schemas.microsoft.com/office/spreadsheetml/2009/9/main" uri="{B025F937-C7B1-47D3-B67F-A62EFF666E3E}">
          <x14:id>{84F62BEA-EB22-4736-A933-0D909F7042E8}</x14:id>
        </ext>
      </extLst>
    </cfRule>
  </conditionalFormatting>
  <conditionalFormatting sqref="U46">
    <cfRule type="dataBar" priority="1">
      <dataBar>
        <cfvo type="num" val="0"/>
        <cfvo type="num" val="0.5"/>
        <color rgb="FFFF9999"/>
      </dataBar>
      <extLst>
        <ext xmlns:x14="http://schemas.microsoft.com/office/spreadsheetml/2009/9/main" uri="{B025F937-C7B1-47D3-B67F-A62EFF666E3E}">
          <x14:id>{626F5DB4-5853-4624-B462-EAD4BDEE98FA}</x14:id>
        </ext>
      </extLst>
    </cfRule>
  </conditionalFormatting>
  <pageMargins left="0.7" right="0.7" top="0.75" bottom="0.75" header="0.3" footer="0.3"/>
  <pageSetup orientation="portrait" r:id="rId2"/>
  <drawing r:id="rId3"/>
  <extLst>
    <ext xmlns:x14="http://schemas.microsoft.com/office/spreadsheetml/2009/9/main" uri="{78C0D931-6437-407d-A8EE-F0AAD7539E65}">
      <x14:conditionalFormattings>
        <x14:conditionalFormatting xmlns:xm="http://schemas.microsoft.com/office/excel/2006/main">
          <x14:cfRule type="dataBar" id="{8EE412DD-A585-41E6-A472-9820419D97BC}">
            <x14:dataBar minLength="0" maxLength="100" gradient="0" axisPosition="middle">
              <x14:cfvo type="num">
                <xm:f>0</xm:f>
              </x14:cfvo>
              <x14:cfvo type="num">
                <xm:f>0.5</xm:f>
              </x14:cfvo>
              <x14:negativeFillColor rgb="FFFF0000"/>
              <x14:axisColor theme="0" tint="-0.499984740745262"/>
            </x14:dataBar>
          </x14:cfRule>
          <xm:sqref>I7:I22</xm:sqref>
        </x14:conditionalFormatting>
        <x14:conditionalFormatting xmlns:xm="http://schemas.microsoft.com/office/excel/2006/main">
          <x14:cfRule type="dataBar" id="{CD1EAE99-3038-4985-A066-DD4E22A5A701}">
            <x14:dataBar minLength="0" maxLength="100" gradient="0" axisPosition="middle">
              <x14:cfvo type="num">
                <xm:f>0</xm:f>
              </x14:cfvo>
              <x14:cfvo type="num">
                <xm:f>0.5</xm:f>
              </x14:cfvo>
              <x14:negativeFillColor rgb="FFFF0000"/>
              <x14:axisColor theme="0" tint="-0.499984740745262"/>
            </x14:dataBar>
          </x14:cfRule>
          <xm:sqref>I23:I24 M24 Q24 U24</xm:sqref>
        </x14:conditionalFormatting>
        <x14:conditionalFormatting xmlns:xm="http://schemas.microsoft.com/office/excel/2006/main">
          <x14:cfRule type="dataBar" id="{8655CC25-B1A0-4417-B50B-5132B618DF5E}">
            <x14:dataBar minLength="0" maxLength="100" gradient="0" axisPosition="middle">
              <x14:cfvo type="num">
                <xm:f>0</xm:f>
              </x14:cfvo>
              <x14:cfvo type="num">
                <xm:f>0.5</xm:f>
              </x14:cfvo>
              <x14:negativeFillColor rgb="FFFF0000"/>
              <x14:axisColor theme="0" tint="-0.499984740745262"/>
            </x14:dataBar>
          </x14:cfRule>
          <xm:sqref>U23</xm:sqref>
        </x14:conditionalFormatting>
        <x14:conditionalFormatting xmlns:xm="http://schemas.microsoft.com/office/excel/2006/main">
          <x14:cfRule type="dataBar" id="{4F4876BC-0B97-4ACE-AD2A-BEC4B097EE3E}">
            <x14:dataBar minLength="0" maxLength="100" gradient="0" axisPosition="middle">
              <x14:cfvo type="num">
                <xm:f>0</xm:f>
              </x14:cfvo>
              <x14:cfvo type="num">
                <xm:f>0.5</xm:f>
              </x14:cfvo>
              <x14:negativeFillColor rgb="FFFF0000"/>
              <x14:axisColor theme="0" tint="-0.499984740745262"/>
            </x14:dataBar>
          </x14:cfRule>
          <xm:sqref>U7:U22</xm:sqref>
        </x14:conditionalFormatting>
        <x14:conditionalFormatting xmlns:xm="http://schemas.microsoft.com/office/excel/2006/main">
          <x14:cfRule type="dataBar" id="{8742DC0F-6B7C-4E1F-A12C-E0ED83CD5AA4}">
            <x14:dataBar minLength="0" maxLength="100" gradient="0" axisPosition="middle">
              <x14:cfvo type="num">
                <xm:f>0</xm:f>
              </x14:cfvo>
              <x14:cfvo type="num">
                <xm:f>0.5</xm:f>
              </x14:cfvo>
              <x14:negativeFillColor rgb="FFFF0000"/>
              <x14:axisColor theme="0" tint="-0.499984740745262"/>
            </x14:dataBar>
          </x14:cfRule>
          <xm:sqref>I52:I53</xm:sqref>
        </x14:conditionalFormatting>
        <x14:conditionalFormatting xmlns:xm="http://schemas.microsoft.com/office/excel/2006/main">
          <x14:cfRule type="dataBar" id="{1E0F0708-7F18-41E1-AB80-26F632E26541}">
            <x14:dataBar minLength="0" maxLength="100" gradient="0" axisPosition="middle">
              <x14:cfvo type="num">
                <xm:f>0</xm:f>
              </x14:cfvo>
              <x14:cfvo type="num">
                <xm:f>0.5</xm:f>
              </x14:cfvo>
              <x14:negativeFillColor rgb="FFFF0000"/>
              <x14:axisColor theme="0" tint="-0.499984740745262"/>
            </x14:dataBar>
          </x14:cfRule>
          <xm:sqref>M7:M22</xm:sqref>
        </x14:conditionalFormatting>
        <x14:conditionalFormatting xmlns:xm="http://schemas.microsoft.com/office/excel/2006/main">
          <x14:cfRule type="dataBar" id="{91CE3120-F54A-4AD5-A140-B76BBAE364CC}">
            <x14:dataBar minLength="0" maxLength="100" gradient="0" axisPosition="middle">
              <x14:cfvo type="num">
                <xm:f>0</xm:f>
              </x14:cfvo>
              <x14:cfvo type="num">
                <xm:f>0.5</xm:f>
              </x14:cfvo>
              <x14:negativeFillColor rgb="FFFF0000"/>
              <x14:axisColor theme="0" tint="-0.499984740745262"/>
            </x14:dataBar>
          </x14:cfRule>
          <xm:sqref>M23</xm:sqref>
        </x14:conditionalFormatting>
        <x14:conditionalFormatting xmlns:xm="http://schemas.microsoft.com/office/excel/2006/main">
          <x14:cfRule type="dataBar" id="{4E6E5097-4E6C-4BD9-BE6C-E7A5B8267F7A}">
            <x14:dataBar minLength="0" maxLength="100" gradient="0" axisPosition="middle">
              <x14:cfvo type="num">
                <xm:f>0</xm:f>
              </x14:cfvo>
              <x14:cfvo type="num">
                <xm:f>0.5</xm:f>
              </x14:cfvo>
              <x14:negativeFillColor rgb="FFFF0000"/>
              <x14:axisColor theme="0" tint="-0.499984740745262"/>
            </x14:dataBar>
          </x14:cfRule>
          <xm:sqref>Q7:Q22</xm:sqref>
        </x14:conditionalFormatting>
        <x14:conditionalFormatting xmlns:xm="http://schemas.microsoft.com/office/excel/2006/main">
          <x14:cfRule type="dataBar" id="{84703542-F31D-45B3-9442-7F3B7790E811}">
            <x14:dataBar minLength="0" maxLength="100" gradient="0" axisPosition="middle">
              <x14:cfvo type="num">
                <xm:f>0</xm:f>
              </x14:cfvo>
              <x14:cfvo type="num">
                <xm:f>0.5</xm:f>
              </x14:cfvo>
              <x14:negativeFillColor rgb="FFFF0000"/>
              <x14:axisColor theme="0" tint="-0.499984740745262"/>
            </x14:dataBar>
          </x14:cfRule>
          <xm:sqref>Q23</xm:sqref>
        </x14:conditionalFormatting>
        <x14:conditionalFormatting xmlns:xm="http://schemas.microsoft.com/office/excel/2006/main">
          <x14:cfRule type="dataBar" id="{4952EF68-7835-4771-AB25-3C52DA2E13BA}">
            <x14:dataBar minLength="0" maxLength="100" gradient="0" axisPosition="middle">
              <x14:cfvo type="num">
                <xm:f>0</xm:f>
              </x14:cfvo>
              <x14:cfvo type="num">
                <xm:f>0.5</xm:f>
              </x14:cfvo>
              <x14:negativeFillColor rgb="FFFF0000"/>
              <x14:axisColor theme="0" tint="-0.499984740745262"/>
            </x14:dataBar>
          </x14:cfRule>
          <xm:sqref>I51</xm:sqref>
        </x14:conditionalFormatting>
        <x14:conditionalFormatting xmlns:xm="http://schemas.microsoft.com/office/excel/2006/main">
          <x14:cfRule type="dataBar" id="{21A9F77C-5CE4-487C-92FE-5F0E88B37964}">
            <x14:dataBar minLength="0" maxLength="100" gradient="0" axisPosition="middle">
              <x14:cfvo type="num">
                <xm:f>0</xm:f>
              </x14:cfvo>
              <x14:cfvo type="num">
                <xm:f>0.5</xm:f>
              </x14:cfvo>
              <x14:negativeFillColor rgb="FFFF0000"/>
              <x14:axisColor theme="0" tint="-0.499984740745262"/>
            </x14:dataBar>
          </x14:cfRule>
          <xm:sqref>U29:U44</xm:sqref>
        </x14:conditionalFormatting>
        <x14:conditionalFormatting xmlns:xm="http://schemas.microsoft.com/office/excel/2006/main">
          <x14:cfRule type="dataBar" id="{80A7CC1E-3026-4429-AD7A-86EE1F945485}">
            <x14:dataBar minLength="0" maxLength="100" gradient="0" axisPosition="middle">
              <x14:cfvo type="num">
                <xm:f>0</xm:f>
              </x14:cfvo>
              <x14:cfvo type="num">
                <xm:f>0.5</xm:f>
              </x14:cfvo>
              <x14:negativeFillColor rgb="FFFF0000"/>
              <x14:axisColor theme="0" tint="-0.499984740745262"/>
            </x14:dataBar>
          </x14:cfRule>
          <xm:sqref>U45</xm:sqref>
        </x14:conditionalFormatting>
        <x14:conditionalFormatting xmlns:xm="http://schemas.microsoft.com/office/excel/2006/main">
          <x14:cfRule type="dataBar" id="{C91BE013-EB5F-4B4E-8EDF-B9C87FB9CF22}">
            <x14:dataBar minLength="0" maxLength="100" gradient="0" axisPosition="middle">
              <x14:cfvo type="num">
                <xm:f>0</xm:f>
              </x14:cfvo>
              <x14:cfvo type="num">
                <xm:f>0.5</xm:f>
              </x14:cfvo>
              <x14:negativeFillColor rgb="FFFF0000"/>
              <x14:axisColor theme="0" tint="-0.499984740745262"/>
            </x14:dataBar>
          </x14:cfRule>
          <xm:sqref>M29:M44</xm:sqref>
        </x14:conditionalFormatting>
        <x14:conditionalFormatting xmlns:xm="http://schemas.microsoft.com/office/excel/2006/main">
          <x14:cfRule type="dataBar" id="{9F8F5BFD-BF3C-43D3-9925-C69082543B48}">
            <x14:dataBar minLength="0" maxLength="100" gradient="0" axisPosition="middle">
              <x14:cfvo type="num">
                <xm:f>0</xm:f>
              </x14:cfvo>
              <x14:cfvo type="num">
                <xm:f>0.5</xm:f>
              </x14:cfvo>
              <x14:negativeFillColor rgb="FFFF0000"/>
              <x14:axisColor theme="0" tint="-0.499984740745262"/>
            </x14:dataBar>
          </x14:cfRule>
          <xm:sqref>M45</xm:sqref>
        </x14:conditionalFormatting>
        <x14:conditionalFormatting xmlns:xm="http://schemas.microsoft.com/office/excel/2006/main">
          <x14:cfRule type="dataBar" id="{03A8100E-C1FB-4EFE-A688-B9F805807BF5}">
            <x14:dataBar minLength="0" maxLength="100" gradient="0" axisPosition="middle">
              <x14:cfvo type="num">
                <xm:f>0</xm:f>
              </x14:cfvo>
              <x14:cfvo type="num">
                <xm:f>0.5</xm:f>
              </x14:cfvo>
              <x14:negativeFillColor rgb="FFFF0000"/>
              <x14:axisColor theme="0" tint="-0.499984740745262"/>
            </x14:dataBar>
          </x14:cfRule>
          <xm:sqref>Q29:Q44</xm:sqref>
        </x14:conditionalFormatting>
        <x14:conditionalFormatting xmlns:xm="http://schemas.microsoft.com/office/excel/2006/main">
          <x14:cfRule type="dataBar" id="{7F1E18D2-D335-447A-8E0A-9EE6FB056055}">
            <x14:dataBar minLength="0" maxLength="100" gradient="0" axisPosition="middle">
              <x14:cfvo type="num">
                <xm:f>0</xm:f>
              </x14:cfvo>
              <x14:cfvo type="num">
                <xm:f>0.5</xm:f>
              </x14:cfvo>
              <x14:negativeFillColor rgb="FFFF0000"/>
              <x14:axisColor theme="0" tint="-0.499984740745262"/>
            </x14:dataBar>
          </x14:cfRule>
          <xm:sqref>Q45</xm:sqref>
        </x14:conditionalFormatting>
        <x14:conditionalFormatting xmlns:xm="http://schemas.microsoft.com/office/excel/2006/main">
          <x14:cfRule type="dataBar" id="{B2FF3482-A932-4137-ACC3-8134444FD190}">
            <x14:dataBar minLength="0" maxLength="100" gradient="0" axisPosition="middle">
              <x14:cfvo type="num">
                <xm:f>0</xm:f>
              </x14:cfvo>
              <x14:cfvo type="num">
                <xm:f>0.5</xm:f>
              </x14:cfvo>
              <x14:negativeFillColor rgb="FFFF0000"/>
              <x14:axisColor theme="0" tint="-0.499984740745262"/>
            </x14:dataBar>
          </x14:cfRule>
          <xm:sqref>I29:I44</xm:sqref>
        </x14:conditionalFormatting>
        <x14:conditionalFormatting xmlns:xm="http://schemas.microsoft.com/office/excel/2006/main">
          <x14:cfRule type="dataBar" id="{50A4397D-AE53-4DC6-9855-6978B12CBEF4}">
            <x14:dataBar minLength="0" maxLength="100" gradient="0" axisPosition="middle">
              <x14:cfvo type="num">
                <xm:f>0</xm:f>
              </x14:cfvo>
              <x14:cfvo type="num">
                <xm:f>0.5</xm:f>
              </x14:cfvo>
              <x14:negativeFillColor rgb="FFFF0000"/>
              <x14:axisColor theme="0" tint="-0.499984740745262"/>
            </x14:dataBar>
          </x14:cfRule>
          <xm:sqref>I45</xm:sqref>
        </x14:conditionalFormatting>
        <x14:conditionalFormatting xmlns:xm="http://schemas.microsoft.com/office/excel/2006/main">
          <x14:cfRule type="dataBar" id="{C7F607CB-231A-413F-9971-D89F0CC2C998}">
            <x14:dataBar minLength="0" maxLength="100" gradient="0" axisPosition="middle">
              <x14:cfvo type="num">
                <xm:f>0</xm:f>
              </x14:cfvo>
              <x14:cfvo type="num">
                <xm:f>0.5</xm:f>
              </x14:cfvo>
              <x14:negativeFillColor rgb="FFFF0000"/>
              <x14:axisColor theme="0" tint="-0.499984740745262"/>
            </x14:dataBar>
          </x14:cfRule>
          <xm:sqref>I46</xm:sqref>
        </x14:conditionalFormatting>
        <x14:conditionalFormatting xmlns:xm="http://schemas.microsoft.com/office/excel/2006/main">
          <x14:cfRule type="dataBar" id="{400A4BAF-006F-417F-A72A-DD54809D2963}">
            <x14:dataBar minLength="0" maxLength="100" gradient="0" axisPosition="middle">
              <x14:cfvo type="num">
                <xm:f>0</xm:f>
              </x14:cfvo>
              <x14:cfvo type="num">
                <xm:f>0.5</xm:f>
              </x14:cfvo>
              <x14:negativeFillColor rgb="FFFF0000"/>
              <x14:axisColor theme="0" tint="-0.499984740745262"/>
            </x14:dataBar>
          </x14:cfRule>
          <xm:sqref>M46</xm:sqref>
        </x14:conditionalFormatting>
        <x14:conditionalFormatting xmlns:xm="http://schemas.microsoft.com/office/excel/2006/main">
          <x14:cfRule type="dataBar" id="{84F62BEA-EB22-4736-A933-0D909F7042E8}">
            <x14:dataBar minLength="0" maxLength="100" gradient="0" axisPosition="middle">
              <x14:cfvo type="num">
                <xm:f>0</xm:f>
              </x14:cfvo>
              <x14:cfvo type="num">
                <xm:f>0.5</xm:f>
              </x14:cfvo>
              <x14:negativeFillColor rgb="FFFF0000"/>
              <x14:axisColor theme="0" tint="-0.499984740745262"/>
            </x14:dataBar>
          </x14:cfRule>
          <xm:sqref>Q46</xm:sqref>
        </x14:conditionalFormatting>
        <x14:conditionalFormatting xmlns:xm="http://schemas.microsoft.com/office/excel/2006/main">
          <x14:cfRule type="dataBar" id="{626F5DB4-5853-4624-B462-EAD4BDEE98FA}">
            <x14:dataBar minLength="0" maxLength="100" gradient="0" axisPosition="middle">
              <x14:cfvo type="num">
                <xm:f>0</xm:f>
              </x14:cfvo>
              <x14:cfvo type="num">
                <xm:f>0.5</xm:f>
              </x14:cfvo>
              <x14:negativeFillColor rgb="FFFF0000"/>
              <x14:axisColor theme="0" tint="-0.499984740745262"/>
            </x14:dataBar>
          </x14:cfRule>
          <xm:sqref>U46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9DFB2-00F5-40B0-BDAA-A8BB35FD38A7}">
  <dimension ref="A1:E1237"/>
  <sheetViews>
    <sheetView workbookViewId="0">
      <pane xSplit="1" ySplit="1" topLeftCell="B2" activePane="bottomRight" state="frozen"/>
      <selection pane="topRight" activeCell="B1" sqref="B1"/>
      <selection pane="bottomLeft" activeCell="A9" sqref="A9"/>
      <selection pane="bottomRight" activeCell="C4" sqref="C4"/>
    </sheetView>
  </sheetViews>
  <sheetFormatPr defaultRowHeight="14.25" x14ac:dyDescent="0.2"/>
  <cols>
    <col min="1" max="1" width="17.09765625" customWidth="1"/>
    <col min="2" max="2" width="11.09765625" style="1" customWidth="1"/>
    <col min="3" max="3" width="10.69921875" style="1" customWidth="1"/>
    <col min="4" max="4" width="9.69921875" style="1" customWidth="1"/>
    <col min="5" max="5" width="10.796875" customWidth="1"/>
    <col min="7" max="7" width="10.8984375" customWidth="1"/>
  </cols>
  <sheetData>
    <row r="1" spans="1:5" x14ac:dyDescent="0.2">
      <c r="A1" s="2" t="s">
        <v>27</v>
      </c>
      <c r="B1" s="3" t="s">
        <v>0</v>
      </c>
      <c r="C1" s="3" t="s">
        <v>4</v>
      </c>
      <c r="D1" s="3" t="s">
        <v>3</v>
      </c>
      <c r="E1" s="2" t="s">
        <v>28</v>
      </c>
    </row>
    <row r="2" spans="1:5" x14ac:dyDescent="0.2">
      <c r="A2" t="s">
        <v>1</v>
      </c>
      <c r="B2" s="1" t="s">
        <v>29</v>
      </c>
      <c r="C2" s="1">
        <v>1975</v>
      </c>
      <c r="D2" s="1" t="s">
        <v>6</v>
      </c>
      <c r="E2" s="4">
        <v>2.15</v>
      </c>
    </row>
    <row r="3" spans="1:5" x14ac:dyDescent="0.2">
      <c r="A3" t="s">
        <v>1</v>
      </c>
      <c r="B3" s="1" t="s">
        <v>29</v>
      </c>
      <c r="C3" s="1">
        <v>1975</v>
      </c>
      <c r="D3" s="1" t="s">
        <v>7</v>
      </c>
      <c r="E3" s="4">
        <v>3.72</v>
      </c>
    </row>
    <row r="4" spans="1:5" x14ac:dyDescent="0.2">
      <c r="A4" t="s">
        <v>1</v>
      </c>
      <c r="B4" s="1" t="s">
        <v>29</v>
      </c>
      <c r="C4" s="1">
        <v>1975</v>
      </c>
      <c r="D4" s="1" t="s">
        <v>8</v>
      </c>
      <c r="E4" s="4">
        <v>3</v>
      </c>
    </row>
    <row r="5" spans="1:5" x14ac:dyDescent="0.2">
      <c r="A5" t="s">
        <v>1</v>
      </c>
      <c r="B5" s="1" t="s">
        <v>29</v>
      </c>
      <c r="C5" s="1">
        <v>1975</v>
      </c>
      <c r="D5" s="1" t="s">
        <v>9</v>
      </c>
      <c r="E5" s="4">
        <v>2.86</v>
      </c>
    </row>
    <row r="6" spans="1:5" x14ac:dyDescent="0.2">
      <c r="A6" t="s">
        <v>1</v>
      </c>
      <c r="B6" s="1" t="s">
        <v>29</v>
      </c>
      <c r="C6" s="1">
        <v>1975</v>
      </c>
      <c r="D6" s="1" t="s">
        <v>10</v>
      </c>
      <c r="E6" s="4">
        <v>3.28</v>
      </c>
    </row>
    <row r="7" spans="1:5" x14ac:dyDescent="0.2">
      <c r="A7" t="s">
        <v>1</v>
      </c>
      <c r="B7" s="1" t="s">
        <v>29</v>
      </c>
      <c r="C7" s="1">
        <v>1975</v>
      </c>
      <c r="D7" s="1" t="s">
        <v>11</v>
      </c>
      <c r="E7" s="4">
        <v>3.26</v>
      </c>
    </row>
    <row r="8" spans="1:5" x14ac:dyDescent="0.2">
      <c r="A8" t="s">
        <v>1</v>
      </c>
      <c r="B8" s="1" t="s">
        <v>29</v>
      </c>
      <c r="C8" s="1">
        <v>1975</v>
      </c>
      <c r="D8" s="1" t="s">
        <v>12</v>
      </c>
      <c r="E8" s="4">
        <v>2.4700000000000002</v>
      </c>
    </row>
    <row r="9" spans="1:5" x14ac:dyDescent="0.2">
      <c r="A9" t="s">
        <v>1</v>
      </c>
      <c r="B9" s="1" t="s">
        <v>29</v>
      </c>
      <c r="C9" s="1">
        <v>1975</v>
      </c>
      <c r="D9" s="1" t="s">
        <v>13</v>
      </c>
      <c r="E9" s="4">
        <v>3.03</v>
      </c>
    </row>
    <row r="10" spans="1:5" x14ac:dyDescent="0.2">
      <c r="A10" t="s">
        <v>1</v>
      </c>
      <c r="B10" s="1" t="s">
        <v>29</v>
      </c>
      <c r="C10" s="1">
        <v>1975</v>
      </c>
      <c r="D10" s="1" t="s">
        <v>14</v>
      </c>
      <c r="E10" s="4">
        <v>3.49</v>
      </c>
    </row>
    <row r="11" spans="1:5" x14ac:dyDescent="0.2">
      <c r="A11" t="s">
        <v>1</v>
      </c>
      <c r="B11" s="1" t="s">
        <v>29</v>
      </c>
      <c r="C11" s="1">
        <v>1975</v>
      </c>
      <c r="D11" s="1" t="s">
        <v>16</v>
      </c>
      <c r="E11" s="4">
        <v>3.85</v>
      </c>
    </row>
    <row r="12" spans="1:5" x14ac:dyDescent="0.2">
      <c r="A12" t="s">
        <v>1</v>
      </c>
      <c r="B12" s="1" t="s">
        <v>29</v>
      </c>
      <c r="C12" s="1">
        <v>1975</v>
      </c>
      <c r="D12" s="1" t="s">
        <v>18</v>
      </c>
      <c r="E12" s="4">
        <v>3.82</v>
      </c>
    </row>
    <row r="13" spans="1:5" x14ac:dyDescent="0.2">
      <c r="A13" t="s">
        <v>1</v>
      </c>
      <c r="B13" s="1" t="s">
        <v>29</v>
      </c>
      <c r="C13" s="1">
        <v>1975</v>
      </c>
      <c r="D13" s="1" t="s">
        <v>20</v>
      </c>
      <c r="E13" s="4">
        <v>3.59</v>
      </c>
    </row>
    <row r="14" spans="1:5" x14ac:dyDescent="0.2">
      <c r="A14" t="s">
        <v>1</v>
      </c>
      <c r="B14" s="1" t="s">
        <v>29</v>
      </c>
      <c r="C14" s="1">
        <v>1975</v>
      </c>
      <c r="D14" s="1" t="s">
        <v>22</v>
      </c>
      <c r="E14" s="4">
        <v>3.62</v>
      </c>
    </row>
    <row r="15" spans="1:5" x14ac:dyDescent="0.2">
      <c r="A15" t="s">
        <v>1</v>
      </c>
      <c r="B15" s="1" t="s">
        <v>29</v>
      </c>
      <c r="C15" s="1">
        <v>1975</v>
      </c>
      <c r="D15" s="1" t="s">
        <v>24</v>
      </c>
      <c r="E15" s="4">
        <v>5.55</v>
      </c>
    </row>
    <row r="16" spans="1:5" x14ac:dyDescent="0.2">
      <c r="A16" t="s">
        <v>1</v>
      </c>
      <c r="B16" s="1" t="s">
        <v>29</v>
      </c>
      <c r="C16" s="1">
        <v>1975</v>
      </c>
      <c r="D16" s="1" t="s">
        <v>25</v>
      </c>
      <c r="E16" s="4">
        <v>6.4</v>
      </c>
    </row>
    <row r="17" spans="1:5" x14ac:dyDescent="0.2">
      <c r="A17" t="s">
        <v>1</v>
      </c>
      <c r="B17" s="1" t="s">
        <v>29</v>
      </c>
      <c r="C17" s="1">
        <v>1975</v>
      </c>
      <c r="D17" s="1" t="s">
        <v>26</v>
      </c>
      <c r="E17" s="4">
        <v>3.51</v>
      </c>
    </row>
    <row r="18" spans="1:5" x14ac:dyDescent="0.2">
      <c r="A18" t="s">
        <v>1</v>
      </c>
      <c r="B18" s="1" t="s">
        <v>29</v>
      </c>
      <c r="C18" s="1">
        <v>1985</v>
      </c>
      <c r="D18" s="1" t="s">
        <v>6</v>
      </c>
      <c r="E18" s="4">
        <v>1.71</v>
      </c>
    </row>
    <row r="19" spans="1:5" x14ac:dyDescent="0.2">
      <c r="A19" t="s">
        <v>1</v>
      </c>
      <c r="B19" s="1" t="s">
        <v>29</v>
      </c>
      <c r="C19" s="1">
        <v>1985</v>
      </c>
      <c r="D19" s="1" t="s">
        <v>7</v>
      </c>
      <c r="E19" s="4">
        <v>2.76</v>
      </c>
    </row>
    <row r="20" spans="1:5" x14ac:dyDescent="0.2">
      <c r="A20" t="s">
        <v>1</v>
      </c>
      <c r="B20" s="1" t="s">
        <v>29</v>
      </c>
      <c r="C20" s="1">
        <v>1985</v>
      </c>
      <c r="D20" s="1" t="s">
        <v>8</v>
      </c>
      <c r="E20" s="4">
        <v>2.2799999999999998</v>
      </c>
    </row>
    <row r="21" spans="1:5" x14ac:dyDescent="0.2">
      <c r="A21" t="s">
        <v>1</v>
      </c>
      <c r="B21" s="1" t="s">
        <v>29</v>
      </c>
      <c r="C21" s="1">
        <v>1985</v>
      </c>
      <c r="D21" s="1" t="s">
        <v>9</v>
      </c>
      <c r="E21" s="4">
        <v>2.25</v>
      </c>
    </row>
    <row r="22" spans="1:5" x14ac:dyDescent="0.2">
      <c r="A22" t="s">
        <v>1</v>
      </c>
      <c r="B22" s="1" t="s">
        <v>29</v>
      </c>
      <c r="C22" s="1">
        <v>1985</v>
      </c>
      <c r="D22" s="1" t="s">
        <v>10</v>
      </c>
      <c r="E22" s="4">
        <v>2.52</v>
      </c>
    </row>
    <row r="23" spans="1:5" x14ac:dyDescent="0.2">
      <c r="A23" t="s">
        <v>1</v>
      </c>
      <c r="B23" s="1" t="s">
        <v>29</v>
      </c>
      <c r="C23" s="1">
        <v>1985</v>
      </c>
      <c r="D23" s="1" t="s">
        <v>11</v>
      </c>
      <c r="E23" s="4">
        <v>3.34</v>
      </c>
    </row>
    <row r="24" spans="1:5" x14ac:dyDescent="0.2">
      <c r="A24" t="s">
        <v>1</v>
      </c>
      <c r="B24" s="1" t="s">
        <v>29</v>
      </c>
      <c r="C24" s="1">
        <v>1985</v>
      </c>
      <c r="D24" s="1" t="s">
        <v>12</v>
      </c>
      <c r="E24" s="4">
        <v>2.59</v>
      </c>
    </row>
    <row r="25" spans="1:5" x14ac:dyDescent="0.2">
      <c r="A25" t="s">
        <v>1</v>
      </c>
      <c r="B25" s="1" t="s">
        <v>29</v>
      </c>
      <c r="C25" s="1">
        <v>1985</v>
      </c>
      <c r="D25" s="1" t="s">
        <v>13</v>
      </c>
      <c r="E25" s="4">
        <v>3.12</v>
      </c>
    </row>
    <row r="26" spans="1:5" x14ac:dyDescent="0.2">
      <c r="A26" t="s">
        <v>1</v>
      </c>
      <c r="B26" s="1" t="s">
        <v>29</v>
      </c>
      <c r="C26" s="1">
        <v>1985</v>
      </c>
      <c r="D26" s="1" t="s">
        <v>14</v>
      </c>
      <c r="E26" s="4">
        <v>3.47</v>
      </c>
    </row>
    <row r="27" spans="1:5" x14ac:dyDescent="0.2">
      <c r="A27" t="s">
        <v>1</v>
      </c>
      <c r="B27" s="1" t="s">
        <v>29</v>
      </c>
      <c r="C27" s="1">
        <v>1985</v>
      </c>
      <c r="D27" s="1" t="s">
        <v>16</v>
      </c>
      <c r="E27" s="4">
        <v>3.8</v>
      </c>
    </row>
    <row r="28" spans="1:5" x14ac:dyDescent="0.2">
      <c r="A28" t="s">
        <v>1</v>
      </c>
      <c r="B28" s="1" t="s">
        <v>29</v>
      </c>
      <c r="C28" s="1">
        <v>1985</v>
      </c>
      <c r="D28" s="1" t="s">
        <v>18</v>
      </c>
      <c r="E28" s="4">
        <v>3.68</v>
      </c>
    </row>
    <row r="29" spans="1:5" x14ac:dyDescent="0.2">
      <c r="A29" t="s">
        <v>1</v>
      </c>
      <c r="B29" s="1" t="s">
        <v>29</v>
      </c>
      <c r="C29" s="1">
        <v>1985</v>
      </c>
      <c r="D29" s="1" t="s">
        <v>20</v>
      </c>
      <c r="E29" s="4">
        <v>3.44</v>
      </c>
    </row>
    <row r="30" spans="1:5" x14ac:dyDescent="0.2">
      <c r="A30" t="s">
        <v>1</v>
      </c>
      <c r="B30" s="1" t="s">
        <v>29</v>
      </c>
      <c r="C30" s="1">
        <v>1985</v>
      </c>
      <c r="D30" s="1" t="s">
        <v>22</v>
      </c>
      <c r="E30" s="4">
        <v>3.52</v>
      </c>
    </row>
    <row r="31" spans="1:5" x14ac:dyDescent="0.2">
      <c r="A31" t="s">
        <v>1</v>
      </c>
      <c r="B31" s="1" t="s">
        <v>29</v>
      </c>
      <c r="C31" s="1">
        <v>1985</v>
      </c>
      <c r="D31" s="1" t="s">
        <v>24</v>
      </c>
      <c r="E31" s="4">
        <v>3.88</v>
      </c>
    </row>
    <row r="32" spans="1:5" x14ac:dyDescent="0.2">
      <c r="A32" t="s">
        <v>1</v>
      </c>
      <c r="B32" s="1" t="s">
        <v>29</v>
      </c>
      <c r="C32" s="1">
        <v>1985</v>
      </c>
      <c r="D32" s="1" t="s">
        <v>25</v>
      </c>
      <c r="E32" s="4">
        <v>4.26</v>
      </c>
    </row>
    <row r="33" spans="1:5" x14ac:dyDescent="0.2">
      <c r="A33" t="s">
        <v>1</v>
      </c>
      <c r="B33" s="1" t="s">
        <v>29</v>
      </c>
      <c r="C33" s="1">
        <v>1985</v>
      </c>
      <c r="D33" s="1" t="s">
        <v>26</v>
      </c>
      <c r="E33" s="4">
        <v>2.62</v>
      </c>
    </row>
    <row r="34" spans="1:5" x14ac:dyDescent="0.2">
      <c r="A34" t="s">
        <v>1</v>
      </c>
      <c r="B34" s="1" t="s">
        <v>29</v>
      </c>
      <c r="C34" s="1">
        <v>1996</v>
      </c>
      <c r="D34" s="1" t="s">
        <v>6</v>
      </c>
      <c r="E34" s="4">
        <v>2.2400000000000002</v>
      </c>
    </row>
    <row r="35" spans="1:5" x14ac:dyDescent="0.2">
      <c r="A35" t="s">
        <v>1</v>
      </c>
      <c r="B35" s="1" t="s">
        <v>29</v>
      </c>
      <c r="C35" s="1">
        <v>1996</v>
      </c>
      <c r="D35" s="1" t="s">
        <v>7</v>
      </c>
      <c r="E35" s="4">
        <v>3.67</v>
      </c>
    </row>
    <row r="36" spans="1:5" x14ac:dyDescent="0.2">
      <c r="A36" t="s">
        <v>1</v>
      </c>
      <c r="B36" s="1" t="s">
        <v>29</v>
      </c>
      <c r="C36" s="1">
        <v>1996</v>
      </c>
      <c r="D36" s="1" t="s">
        <v>8</v>
      </c>
      <c r="E36" s="4">
        <v>3.11</v>
      </c>
    </row>
    <row r="37" spans="1:5" x14ac:dyDescent="0.2">
      <c r="A37" t="s">
        <v>1</v>
      </c>
      <c r="B37" s="1" t="s">
        <v>29</v>
      </c>
      <c r="C37" s="1">
        <v>1996</v>
      </c>
      <c r="D37" s="1" t="s">
        <v>9</v>
      </c>
      <c r="E37" s="4">
        <v>3.04</v>
      </c>
    </row>
    <row r="38" spans="1:5" x14ac:dyDescent="0.2">
      <c r="A38" t="s">
        <v>1</v>
      </c>
      <c r="B38" s="1" t="s">
        <v>29</v>
      </c>
      <c r="C38" s="1">
        <v>1996</v>
      </c>
      <c r="D38" s="1" t="s">
        <v>10</v>
      </c>
      <c r="E38" s="4">
        <v>3.41</v>
      </c>
    </row>
    <row r="39" spans="1:5" x14ac:dyDescent="0.2">
      <c r="A39" t="s">
        <v>1</v>
      </c>
      <c r="B39" s="1" t="s">
        <v>29</v>
      </c>
      <c r="C39" s="1">
        <v>1996</v>
      </c>
      <c r="D39" s="1" t="s">
        <v>11</v>
      </c>
      <c r="E39" s="4">
        <v>3.87</v>
      </c>
    </row>
    <row r="40" spans="1:5" x14ac:dyDescent="0.2">
      <c r="A40" t="s">
        <v>1</v>
      </c>
      <c r="B40" s="1" t="s">
        <v>29</v>
      </c>
      <c r="C40" s="1">
        <v>1996</v>
      </c>
      <c r="D40" s="1" t="s">
        <v>12</v>
      </c>
      <c r="E40" s="4">
        <v>3.1</v>
      </c>
    </row>
    <row r="41" spans="1:5" x14ac:dyDescent="0.2">
      <c r="A41" t="s">
        <v>1</v>
      </c>
      <c r="B41" s="1" t="s">
        <v>29</v>
      </c>
      <c r="C41" s="1">
        <v>1996</v>
      </c>
      <c r="D41" s="1" t="s">
        <v>13</v>
      </c>
      <c r="E41" s="4">
        <v>3.64</v>
      </c>
    </row>
    <row r="42" spans="1:5" x14ac:dyDescent="0.2">
      <c r="A42" t="s">
        <v>1</v>
      </c>
      <c r="B42" s="1" t="s">
        <v>29</v>
      </c>
      <c r="C42" s="1">
        <v>1996</v>
      </c>
      <c r="D42" s="1" t="s">
        <v>14</v>
      </c>
      <c r="E42" s="4">
        <v>3.54</v>
      </c>
    </row>
    <row r="43" spans="1:5" x14ac:dyDescent="0.2">
      <c r="A43" t="s">
        <v>1</v>
      </c>
      <c r="B43" s="1" t="s">
        <v>29</v>
      </c>
      <c r="C43" s="1">
        <v>1996</v>
      </c>
      <c r="D43" s="1" t="s">
        <v>16</v>
      </c>
      <c r="E43" s="4">
        <v>3.87</v>
      </c>
    </row>
    <row r="44" spans="1:5" x14ac:dyDescent="0.2">
      <c r="A44" t="s">
        <v>1</v>
      </c>
      <c r="B44" s="1" t="s">
        <v>29</v>
      </c>
      <c r="C44" s="1">
        <v>1996</v>
      </c>
      <c r="D44" s="1" t="s">
        <v>18</v>
      </c>
      <c r="E44" s="4">
        <v>3.15</v>
      </c>
    </row>
    <row r="45" spans="1:5" x14ac:dyDescent="0.2">
      <c r="A45" t="s">
        <v>1</v>
      </c>
      <c r="B45" s="1" t="s">
        <v>29</v>
      </c>
      <c r="C45" s="1">
        <v>1996</v>
      </c>
      <c r="D45" s="1" t="s">
        <v>20</v>
      </c>
      <c r="E45" s="4">
        <v>2.94</v>
      </c>
    </row>
    <row r="46" spans="1:5" x14ac:dyDescent="0.2">
      <c r="A46" t="s">
        <v>1</v>
      </c>
      <c r="B46" s="1" t="s">
        <v>29</v>
      </c>
      <c r="C46" s="1">
        <v>1996</v>
      </c>
      <c r="D46" s="1" t="s">
        <v>22</v>
      </c>
      <c r="E46" s="4">
        <v>3.03</v>
      </c>
    </row>
    <row r="47" spans="1:5" x14ac:dyDescent="0.2">
      <c r="A47" t="s">
        <v>1</v>
      </c>
      <c r="B47" s="1" t="s">
        <v>29</v>
      </c>
      <c r="C47" s="1">
        <v>1996</v>
      </c>
      <c r="D47" s="1" t="s">
        <v>24</v>
      </c>
      <c r="E47" s="4">
        <v>2.78</v>
      </c>
    </row>
    <row r="48" spans="1:5" x14ac:dyDescent="0.2">
      <c r="A48" t="s">
        <v>1</v>
      </c>
      <c r="B48" s="1" t="s">
        <v>29</v>
      </c>
      <c r="C48" s="1">
        <v>1996</v>
      </c>
      <c r="D48" s="1" t="s">
        <v>25</v>
      </c>
      <c r="E48" s="4">
        <v>2.98</v>
      </c>
    </row>
    <row r="49" spans="1:5" x14ac:dyDescent="0.2">
      <c r="A49" t="s">
        <v>1</v>
      </c>
      <c r="B49" s="1" t="s">
        <v>29</v>
      </c>
      <c r="C49" s="1">
        <v>1996</v>
      </c>
      <c r="D49" s="1" t="s">
        <v>26</v>
      </c>
      <c r="E49" s="4">
        <v>3.47</v>
      </c>
    </row>
    <row r="50" spans="1:5" x14ac:dyDescent="0.2">
      <c r="A50" t="s">
        <v>1</v>
      </c>
      <c r="B50" s="1" t="s">
        <v>29</v>
      </c>
      <c r="C50" s="1">
        <v>2003</v>
      </c>
      <c r="D50" s="1" t="s">
        <v>6</v>
      </c>
      <c r="E50" s="4">
        <v>2.33</v>
      </c>
    </row>
    <row r="51" spans="1:5" x14ac:dyDescent="0.2">
      <c r="A51" t="s">
        <v>1</v>
      </c>
      <c r="B51" s="1" t="s">
        <v>29</v>
      </c>
      <c r="C51" s="1">
        <v>2003</v>
      </c>
      <c r="D51" s="1" t="s">
        <v>7</v>
      </c>
      <c r="E51" s="4">
        <v>2.21</v>
      </c>
    </row>
    <row r="52" spans="1:5" x14ac:dyDescent="0.2">
      <c r="A52" t="s">
        <v>1</v>
      </c>
      <c r="B52" s="1" t="s">
        <v>29</v>
      </c>
      <c r="C52" s="1">
        <v>2003</v>
      </c>
      <c r="D52" s="1" t="s">
        <v>8</v>
      </c>
      <c r="E52" s="4">
        <v>3.23</v>
      </c>
    </row>
    <row r="53" spans="1:5" x14ac:dyDescent="0.2">
      <c r="A53" t="s">
        <v>1</v>
      </c>
      <c r="B53" s="1" t="s">
        <v>29</v>
      </c>
      <c r="C53" s="1">
        <v>2003</v>
      </c>
      <c r="D53" s="1" t="s">
        <v>9</v>
      </c>
      <c r="E53" s="4">
        <v>3.17</v>
      </c>
    </row>
    <row r="54" spans="1:5" x14ac:dyDescent="0.2">
      <c r="A54" t="s">
        <v>1</v>
      </c>
      <c r="B54" s="1" t="s">
        <v>29</v>
      </c>
      <c r="C54" s="1">
        <v>2003</v>
      </c>
      <c r="D54" s="1" t="s">
        <v>10</v>
      </c>
      <c r="E54" s="4">
        <v>3.55</v>
      </c>
    </row>
    <row r="55" spans="1:5" x14ac:dyDescent="0.2">
      <c r="A55" t="s">
        <v>1</v>
      </c>
      <c r="B55" s="1" t="s">
        <v>29</v>
      </c>
      <c r="C55" s="1">
        <v>2003</v>
      </c>
      <c r="D55" s="1" t="s">
        <v>11</v>
      </c>
      <c r="E55" s="4">
        <v>4.01</v>
      </c>
    </row>
    <row r="56" spans="1:5" x14ac:dyDescent="0.2">
      <c r="A56" t="s">
        <v>1</v>
      </c>
      <c r="B56" s="1" t="s">
        <v>29</v>
      </c>
      <c r="C56" s="1">
        <v>2003</v>
      </c>
      <c r="D56" s="1" t="s">
        <v>12</v>
      </c>
      <c r="E56" s="4">
        <v>3.21</v>
      </c>
    </row>
    <row r="57" spans="1:5" x14ac:dyDescent="0.2">
      <c r="A57" t="s">
        <v>1</v>
      </c>
      <c r="B57" s="1" t="s">
        <v>29</v>
      </c>
      <c r="C57" s="1">
        <v>2003</v>
      </c>
      <c r="D57" s="1" t="s">
        <v>13</v>
      </c>
      <c r="E57" s="4">
        <v>3.77</v>
      </c>
    </row>
    <row r="58" spans="1:5" x14ac:dyDescent="0.2">
      <c r="A58" t="s">
        <v>1</v>
      </c>
      <c r="B58" s="1" t="s">
        <v>29</v>
      </c>
      <c r="C58" s="1">
        <v>2003</v>
      </c>
      <c r="D58" s="1" t="s">
        <v>14</v>
      </c>
      <c r="E58" s="4">
        <v>3.37</v>
      </c>
    </row>
    <row r="59" spans="1:5" x14ac:dyDescent="0.2">
      <c r="A59" t="s">
        <v>1</v>
      </c>
      <c r="B59" s="1" t="s">
        <v>29</v>
      </c>
      <c r="C59" s="1">
        <v>2003</v>
      </c>
      <c r="D59" s="1" t="s">
        <v>16</v>
      </c>
      <c r="E59" s="4">
        <v>2.5299999999999998</v>
      </c>
    </row>
    <row r="60" spans="1:5" x14ac:dyDescent="0.2">
      <c r="A60" t="s">
        <v>1</v>
      </c>
      <c r="B60" s="1" t="s">
        <v>29</v>
      </c>
      <c r="C60" s="1">
        <v>2003</v>
      </c>
      <c r="D60" s="1" t="s">
        <v>18</v>
      </c>
      <c r="E60" s="4">
        <v>2.66</v>
      </c>
    </row>
    <row r="61" spans="1:5" x14ac:dyDescent="0.2">
      <c r="A61" t="s">
        <v>1</v>
      </c>
      <c r="B61" s="1" t="s">
        <v>29</v>
      </c>
      <c r="C61" s="1">
        <v>2003</v>
      </c>
      <c r="D61" s="1" t="s">
        <v>20</v>
      </c>
      <c r="E61" s="4">
        <v>2.4700000000000002</v>
      </c>
    </row>
    <row r="62" spans="1:5" x14ac:dyDescent="0.2">
      <c r="A62" t="s">
        <v>1</v>
      </c>
      <c r="B62" s="1" t="s">
        <v>29</v>
      </c>
      <c r="C62" s="1">
        <v>2003</v>
      </c>
      <c r="D62" s="1" t="s">
        <v>22</v>
      </c>
      <c r="E62" s="4">
        <v>2.5499999999999998</v>
      </c>
    </row>
    <row r="63" spans="1:5" x14ac:dyDescent="0.2">
      <c r="A63" t="s">
        <v>1</v>
      </c>
      <c r="B63" s="1" t="s">
        <v>29</v>
      </c>
      <c r="C63" s="1">
        <v>2003</v>
      </c>
      <c r="D63" s="1" t="s">
        <v>24</v>
      </c>
      <c r="E63" s="4">
        <v>3.16</v>
      </c>
    </row>
    <row r="64" spans="1:5" x14ac:dyDescent="0.2">
      <c r="A64" t="s">
        <v>1</v>
      </c>
      <c r="B64" s="1" t="s">
        <v>29</v>
      </c>
      <c r="C64" s="1">
        <v>2003</v>
      </c>
      <c r="D64" s="1" t="s">
        <v>25</v>
      </c>
      <c r="E64" s="4">
        <v>3.4</v>
      </c>
    </row>
    <row r="65" spans="1:5" x14ac:dyDescent="0.2">
      <c r="A65" t="s">
        <v>1</v>
      </c>
      <c r="B65" s="1" t="s">
        <v>29</v>
      </c>
      <c r="C65" s="1">
        <v>2003</v>
      </c>
      <c r="D65" s="1" t="s">
        <v>26</v>
      </c>
      <c r="E65" s="4">
        <v>3.61</v>
      </c>
    </row>
    <row r="66" spans="1:5" x14ac:dyDescent="0.2">
      <c r="A66" t="s">
        <v>1</v>
      </c>
      <c r="B66" s="1" t="s">
        <v>29</v>
      </c>
      <c r="C66" s="1">
        <v>2007</v>
      </c>
      <c r="D66" s="1" t="s">
        <v>6</v>
      </c>
      <c r="E66" s="4">
        <v>2.33</v>
      </c>
    </row>
    <row r="67" spans="1:5" x14ac:dyDescent="0.2">
      <c r="A67" t="s">
        <v>1</v>
      </c>
      <c r="B67" s="1" t="s">
        <v>29</v>
      </c>
      <c r="C67" s="1">
        <v>2007</v>
      </c>
      <c r="D67" s="1" t="s">
        <v>7</v>
      </c>
      <c r="E67" s="4">
        <v>2.21</v>
      </c>
    </row>
    <row r="68" spans="1:5" x14ac:dyDescent="0.2">
      <c r="A68" t="s">
        <v>1</v>
      </c>
      <c r="B68" s="1" t="s">
        <v>29</v>
      </c>
      <c r="C68" s="1">
        <v>2007</v>
      </c>
      <c r="D68" s="1" t="s">
        <v>8</v>
      </c>
      <c r="E68" s="4">
        <v>3.23</v>
      </c>
    </row>
    <row r="69" spans="1:5" x14ac:dyDescent="0.2">
      <c r="A69" t="s">
        <v>1</v>
      </c>
      <c r="B69" s="1" t="s">
        <v>29</v>
      </c>
      <c r="C69" s="1">
        <v>2007</v>
      </c>
      <c r="D69" s="1" t="s">
        <v>9</v>
      </c>
      <c r="E69" s="4">
        <v>3.17</v>
      </c>
    </row>
    <row r="70" spans="1:5" x14ac:dyDescent="0.2">
      <c r="A70" t="s">
        <v>1</v>
      </c>
      <c r="B70" s="1" t="s">
        <v>29</v>
      </c>
      <c r="C70" s="1">
        <v>2007</v>
      </c>
      <c r="D70" s="1" t="s">
        <v>10</v>
      </c>
      <c r="E70" s="4">
        <v>3.55</v>
      </c>
    </row>
    <row r="71" spans="1:5" x14ac:dyDescent="0.2">
      <c r="A71" t="s">
        <v>1</v>
      </c>
      <c r="B71" s="1" t="s">
        <v>29</v>
      </c>
      <c r="C71" s="1">
        <v>2007</v>
      </c>
      <c r="D71" s="1" t="s">
        <v>11</v>
      </c>
      <c r="E71" s="4">
        <v>4.01</v>
      </c>
    </row>
    <row r="72" spans="1:5" x14ac:dyDescent="0.2">
      <c r="A72" t="s">
        <v>1</v>
      </c>
      <c r="B72" s="1" t="s">
        <v>29</v>
      </c>
      <c r="C72" s="1">
        <v>2007</v>
      </c>
      <c r="D72" s="1" t="s">
        <v>12</v>
      </c>
      <c r="E72" s="4">
        <v>3.21</v>
      </c>
    </row>
    <row r="73" spans="1:5" x14ac:dyDescent="0.2">
      <c r="A73" t="s">
        <v>1</v>
      </c>
      <c r="B73" s="1" t="s">
        <v>29</v>
      </c>
      <c r="C73" s="1">
        <v>2007</v>
      </c>
      <c r="D73" s="1" t="s">
        <v>13</v>
      </c>
      <c r="E73" s="4">
        <v>3.77</v>
      </c>
    </row>
    <row r="74" spans="1:5" x14ac:dyDescent="0.2">
      <c r="A74" t="s">
        <v>1</v>
      </c>
      <c r="B74" s="1" t="s">
        <v>29</v>
      </c>
      <c r="C74" s="1">
        <v>2007</v>
      </c>
      <c r="D74" s="1" t="s">
        <v>14</v>
      </c>
      <c r="E74" s="4">
        <v>3.37</v>
      </c>
    </row>
    <row r="75" spans="1:5" x14ac:dyDescent="0.2">
      <c r="A75" t="s">
        <v>1</v>
      </c>
      <c r="B75" s="1" t="s">
        <v>29</v>
      </c>
      <c r="C75" s="1">
        <v>2007</v>
      </c>
      <c r="D75" s="1" t="s">
        <v>16</v>
      </c>
      <c r="E75" s="4">
        <v>2.5299999999999998</v>
      </c>
    </row>
    <row r="76" spans="1:5" x14ac:dyDescent="0.2">
      <c r="A76" t="s">
        <v>1</v>
      </c>
      <c r="B76" s="1" t="s">
        <v>29</v>
      </c>
      <c r="C76" s="1">
        <v>2007</v>
      </c>
      <c r="D76" s="1" t="s">
        <v>18</v>
      </c>
      <c r="E76" s="4">
        <v>2.66</v>
      </c>
    </row>
    <row r="77" spans="1:5" x14ac:dyDescent="0.2">
      <c r="A77" t="s">
        <v>1</v>
      </c>
      <c r="B77" s="1" t="s">
        <v>29</v>
      </c>
      <c r="C77" s="1">
        <v>2007</v>
      </c>
      <c r="D77" s="1" t="s">
        <v>20</v>
      </c>
      <c r="E77" s="4">
        <v>2.4700000000000002</v>
      </c>
    </row>
    <row r="78" spans="1:5" x14ac:dyDescent="0.2">
      <c r="A78" t="s">
        <v>1</v>
      </c>
      <c r="B78" s="1" t="s">
        <v>29</v>
      </c>
      <c r="C78" s="1">
        <v>2007</v>
      </c>
      <c r="D78" s="1" t="s">
        <v>22</v>
      </c>
      <c r="E78" s="4">
        <v>2.5499999999999998</v>
      </c>
    </row>
    <row r="79" spans="1:5" x14ac:dyDescent="0.2">
      <c r="A79" t="s">
        <v>1</v>
      </c>
      <c r="B79" s="1" t="s">
        <v>29</v>
      </c>
      <c r="C79" s="1">
        <v>2007</v>
      </c>
      <c r="D79" s="1" t="s">
        <v>24</v>
      </c>
      <c r="E79" s="4">
        <v>3.17</v>
      </c>
    </row>
    <row r="80" spans="1:5" x14ac:dyDescent="0.2">
      <c r="A80" t="s">
        <v>1</v>
      </c>
      <c r="B80" s="1" t="s">
        <v>29</v>
      </c>
      <c r="C80" s="1">
        <v>2007</v>
      </c>
      <c r="D80" s="1" t="s">
        <v>25</v>
      </c>
      <c r="E80" s="4">
        <v>3.4</v>
      </c>
    </row>
    <row r="81" spans="1:5" x14ac:dyDescent="0.2">
      <c r="A81" t="s">
        <v>1</v>
      </c>
      <c r="B81" s="1" t="s">
        <v>29</v>
      </c>
      <c r="C81" s="1">
        <v>2007</v>
      </c>
      <c r="D81" s="1" t="s">
        <v>26</v>
      </c>
      <c r="E81" s="4">
        <v>3.61</v>
      </c>
    </row>
    <row r="82" spans="1:5" x14ac:dyDescent="0.2">
      <c r="A82" t="s">
        <v>1</v>
      </c>
      <c r="B82" s="1" t="s">
        <v>29</v>
      </c>
      <c r="C82" s="1">
        <v>2011</v>
      </c>
      <c r="D82" s="1" t="s">
        <v>6</v>
      </c>
      <c r="E82" s="4">
        <v>2.33</v>
      </c>
    </row>
    <row r="83" spans="1:5" x14ac:dyDescent="0.2">
      <c r="A83" t="s">
        <v>1</v>
      </c>
      <c r="B83" s="1" t="s">
        <v>29</v>
      </c>
      <c r="C83" s="1">
        <v>2011</v>
      </c>
      <c r="D83" s="1" t="s">
        <v>7</v>
      </c>
      <c r="E83" s="4">
        <v>2.21</v>
      </c>
    </row>
    <row r="84" spans="1:5" x14ac:dyDescent="0.2">
      <c r="A84" t="s">
        <v>1</v>
      </c>
      <c r="B84" s="1" t="s">
        <v>29</v>
      </c>
      <c r="C84" s="1">
        <v>2011</v>
      </c>
      <c r="D84" s="1" t="s">
        <v>8</v>
      </c>
      <c r="E84" s="4">
        <v>3.23</v>
      </c>
    </row>
    <row r="85" spans="1:5" x14ac:dyDescent="0.2">
      <c r="A85" t="s">
        <v>1</v>
      </c>
      <c r="B85" s="1" t="s">
        <v>29</v>
      </c>
      <c r="C85" s="1">
        <v>2011</v>
      </c>
      <c r="D85" s="1" t="s">
        <v>9</v>
      </c>
      <c r="E85" s="4">
        <v>3.17</v>
      </c>
    </row>
    <row r="86" spans="1:5" x14ac:dyDescent="0.2">
      <c r="A86" t="s">
        <v>1</v>
      </c>
      <c r="B86" s="1" t="s">
        <v>29</v>
      </c>
      <c r="C86" s="1">
        <v>2011</v>
      </c>
      <c r="D86" s="1" t="s">
        <v>10</v>
      </c>
      <c r="E86" s="4">
        <v>3.55</v>
      </c>
    </row>
    <row r="87" spans="1:5" x14ac:dyDescent="0.2">
      <c r="A87" t="s">
        <v>1</v>
      </c>
      <c r="B87" s="1" t="s">
        <v>29</v>
      </c>
      <c r="C87" s="1">
        <v>2011</v>
      </c>
      <c r="D87" s="1" t="s">
        <v>11</v>
      </c>
      <c r="E87" s="4">
        <v>4.01</v>
      </c>
    </row>
    <row r="88" spans="1:5" x14ac:dyDescent="0.2">
      <c r="A88" t="s">
        <v>1</v>
      </c>
      <c r="B88" s="1" t="s">
        <v>29</v>
      </c>
      <c r="C88" s="1">
        <v>2011</v>
      </c>
      <c r="D88" s="1" t="s">
        <v>12</v>
      </c>
      <c r="E88" s="4">
        <v>3.21</v>
      </c>
    </row>
    <row r="89" spans="1:5" x14ac:dyDescent="0.2">
      <c r="A89" t="s">
        <v>1</v>
      </c>
      <c r="B89" s="1" t="s">
        <v>29</v>
      </c>
      <c r="C89" s="1">
        <v>2011</v>
      </c>
      <c r="D89" s="1" t="s">
        <v>13</v>
      </c>
      <c r="E89" s="4">
        <v>3.77</v>
      </c>
    </row>
    <row r="90" spans="1:5" x14ac:dyDescent="0.2">
      <c r="A90" t="s">
        <v>1</v>
      </c>
      <c r="B90" s="1" t="s">
        <v>29</v>
      </c>
      <c r="C90" s="1">
        <v>2011</v>
      </c>
      <c r="D90" s="1" t="s">
        <v>14</v>
      </c>
      <c r="E90" s="4">
        <v>3.37</v>
      </c>
    </row>
    <row r="91" spans="1:5" x14ac:dyDescent="0.2">
      <c r="A91" t="s">
        <v>1</v>
      </c>
      <c r="B91" s="1" t="s">
        <v>29</v>
      </c>
      <c r="C91" s="1">
        <v>2011</v>
      </c>
      <c r="D91" s="1" t="s">
        <v>16</v>
      </c>
      <c r="E91" s="4">
        <v>2.5299999999999998</v>
      </c>
    </row>
    <row r="92" spans="1:5" x14ac:dyDescent="0.2">
      <c r="A92" t="s">
        <v>1</v>
      </c>
      <c r="B92" s="1" t="s">
        <v>29</v>
      </c>
      <c r="C92" s="1">
        <v>2011</v>
      </c>
      <c r="D92" s="1" t="s">
        <v>18</v>
      </c>
      <c r="E92" s="4">
        <v>2.66</v>
      </c>
    </row>
    <row r="93" spans="1:5" x14ac:dyDescent="0.2">
      <c r="A93" t="s">
        <v>1</v>
      </c>
      <c r="B93" s="1" t="s">
        <v>29</v>
      </c>
      <c r="C93" s="1">
        <v>2011</v>
      </c>
      <c r="D93" s="1" t="s">
        <v>20</v>
      </c>
      <c r="E93" s="4">
        <v>2.4700000000000002</v>
      </c>
    </row>
    <row r="94" spans="1:5" x14ac:dyDescent="0.2">
      <c r="A94" t="s">
        <v>1</v>
      </c>
      <c r="B94" s="1" t="s">
        <v>29</v>
      </c>
      <c r="C94" s="1">
        <v>2011</v>
      </c>
      <c r="D94" s="1" t="s">
        <v>22</v>
      </c>
      <c r="E94" s="4">
        <v>2.5499999999999998</v>
      </c>
    </row>
    <row r="95" spans="1:5" x14ac:dyDescent="0.2">
      <c r="A95" t="s">
        <v>1</v>
      </c>
      <c r="B95" s="1" t="s">
        <v>29</v>
      </c>
      <c r="C95" s="1">
        <v>2011</v>
      </c>
      <c r="D95" s="1" t="s">
        <v>24</v>
      </c>
      <c r="E95" s="4">
        <v>3.17</v>
      </c>
    </row>
    <row r="96" spans="1:5" x14ac:dyDescent="0.2">
      <c r="A96" t="s">
        <v>1</v>
      </c>
      <c r="B96" s="1" t="s">
        <v>29</v>
      </c>
      <c r="C96" s="1">
        <v>2011</v>
      </c>
      <c r="D96" s="1" t="s">
        <v>25</v>
      </c>
      <c r="E96" s="4">
        <v>3.4</v>
      </c>
    </row>
    <row r="97" spans="1:5" x14ac:dyDescent="0.2">
      <c r="A97" t="s">
        <v>1</v>
      </c>
      <c r="B97" s="1" t="s">
        <v>29</v>
      </c>
      <c r="C97" s="1">
        <v>2011</v>
      </c>
      <c r="D97" s="1" t="s">
        <v>26</v>
      </c>
      <c r="E97" s="4">
        <v>3.61</v>
      </c>
    </row>
    <row r="98" spans="1:5" x14ac:dyDescent="0.2">
      <c r="A98" t="s">
        <v>1</v>
      </c>
      <c r="B98" s="1" t="s">
        <v>29</v>
      </c>
      <c r="C98" s="1">
        <v>2014</v>
      </c>
      <c r="D98" s="1" t="s">
        <v>6</v>
      </c>
      <c r="E98" s="4">
        <v>2.33</v>
      </c>
    </row>
    <row r="99" spans="1:5" x14ac:dyDescent="0.2">
      <c r="A99" t="s">
        <v>1</v>
      </c>
      <c r="B99" s="1" t="s">
        <v>29</v>
      </c>
      <c r="C99" s="1">
        <v>2014</v>
      </c>
      <c r="D99" s="1" t="s">
        <v>7</v>
      </c>
      <c r="E99" s="4">
        <v>2.21</v>
      </c>
    </row>
    <row r="100" spans="1:5" x14ac:dyDescent="0.2">
      <c r="A100" t="s">
        <v>1</v>
      </c>
      <c r="B100" s="1" t="s">
        <v>29</v>
      </c>
      <c r="C100" s="1">
        <v>2014</v>
      </c>
      <c r="D100" s="1" t="s">
        <v>8</v>
      </c>
      <c r="E100" s="4">
        <v>3.23</v>
      </c>
    </row>
    <row r="101" spans="1:5" x14ac:dyDescent="0.2">
      <c r="A101" t="s">
        <v>1</v>
      </c>
      <c r="B101" s="1" t="s">
        <v>29</v>
      </c>
      <c r="C101" s="1">
        <v>2014</v>
      </c>
      <c r="D101" s="1" t="s">
        <v>9</v>
      </c>
      <c r="E101" s="4">
        <v>3.17</v>
      </c>
    </row>
    <row r="102" spans="1:5" x14ac:dyDescent="0.2">
      <c r="A102" t="s">
        <v>1</v>
      </c>
      <c r="B102" s="1" t="s">
        <v>29</v>
      </c>
      <c r="C102" s="1">
        <v>2014</v>
      </c>
      <c r="D102" s="1" t="s">
        <v>10</v>
      </c>
      <c r="E102" s="4">
        <v>3.55</v>
      </c>
    </row>
    <row r="103" spans="1:5" x14ac:dyDescent="0.2">
      <c r="A103" t="s">
        <v>1</v>
      </c>
      <c r="B103" s="1" t="s">
        <v>29</v>
      </c>
      <c r="C103" s="1">
        <v>2014</v>
      </c>
      <c r="D103" s="1" t="s">
        <v>11</v>
      </c>
      <c r="E103" s="4">
        <v>4.01</v>
      </c>
    </row>
    <row r="104" spans="1:5" x14ac:dyDescent="0.2">
      <c r="A104" t="s">
        <v>1</v>
      </c>
      <c r="B104" s="1" t="s">
        <v>29</v>
      </c>
      <c r="C104" s="1">
        <v>2014</v>
      </c>
      <c r="D104" s="1" t="s">
        <v>12</v>
      </c>
      <c r="E104" s="4">
        <v>3.21</v>
      </c>
    </row>
    <row r="105" spans="1:5" x14ac:dyDescent="0.2">
      <c r="A105" t="s">
        <v>1</v>
      </c>
      <c r="B105" s="1" t="s">
        <v>29</v>
      </c>
      <c r="C105" s="1">
        <v>2014</v>
      </c>
      <c r="D105" s="1" t="s">
        <v>13</v>
      </c>
      <c r="E105" s="4">
        <v>3.77</v>
      </c>
    </row>
    <row r="106" spans="1:5" x14ac:dyDescent="0.2">
      <c r="A106" t="s">
        <v>1</v>
      </c>
      <c r="B106" s="1" t="s">
        <v>29</v>
      </c>
      <c r="C106" s="1">
        <v>2014</v>
      </c>
      <c r="D106" s="1" t="s">
        <v>14</v>
      </c>
      <c r="E106" s="4">
        <v>3.37</v>
      </c>
    </row>
    <row r="107" spans="1:5" x14ac:dyDescent="0.2">
      <c r="A107" t="s">
        <v>1</v>
      </c>
      <c r="B107" s="1" t="s">
        <v>29</v>
      </c>
      <c r="C107" s="1">
        <v>2014</v>
      </c>
      <c r="D107" s="1" t="s">
        <v>16</v>
      </c>
      <c r="E107" s="4">
        <v>2.5299999999999998</v>
      </c>
    </row>
    <row r="108" spans="1:5" x14ac:dyDescent="0.2">
      <c r="A108" t="s">
        <v>1</v>
      </c>
      <c r="B108" s="1" t="s">
        <v>29</v>
      </c>
      <c r="C108" s="1">
        <v>2014</v>
      </c>
      <c r="D108" s="1" t="s">
        <v>18</v>
      </c>
      <c r="E108" s="4">
        <v>2.66</v>
      </c>
    </row>
    <row r="109" spans="1:5" x14ac:dyDescent="0.2">
      <c r="A109" t="s">
        <v>1</v>
      </c>
      <c r="B109" s="1" t="s">
        <v>29</v>
      </c>
      <c r="C109" s="1">
        <v>2014</v>
      </c>
      <c r="D109" s="1" t="s">
        <v>20</v>
      </c>
      <c r="E109" s="4">
        <v>2.4700000000000002</v>
      </c>
    </row>
    <row r="110" spans="1:5" x14ac:dyDescent="0.2">
      <c r="A110" t="s">
        <v>1</v>
      </c>
      <c r="B110" s="1" t="s">
        <v>29</v>
      </c>
      <c r="C110" s="1">
        <v>2014</v>
      </c>
      <c r="D110" s="1" t="s">
        <v>22</v>
      </c>
      <c r="E110" s="4">
        <v>2.5499999999999998</v>
      </c>
    </row>
    <row r="111" spans="1:5" x14ac:dyDescent="0.2">
      <c r="A111" t="s">
        <v>1</v>
      </c>
      <c r="B111" s="1" t="s">
        <v>29</v>
      </c>
      <c r="C111" s="1">
        <v>2014</v>
      </c>
      <c r="D111" s="1" t="s">
        <v>24</v>
      </c>
      <c r="E111" s="4">
        <v>3.17</v>
      </c>
    </row>
    <row r="112" spans="1:5" x14ac:dyDescent="0.2">
      <c r="A112" t="s">
        <v>1</v>
      </c>
      <c r="B112" s="1" t="s">
        <v>29</v>
      </c>
      <c r="C112" s="1">
        <v>2014</v>
      </c>
      <c r="D112" s="1" t="s">
        <v>25</v>
      </c>
      <c r="E112" s="4">
        <v>3.4</v>
      </c>
    </row>
    <row r="113" spans="1:5" x14ac:dyDescent="0.2">
      <c r="A113" t="s">
        <v>1</v>
      </c>
      <c r="B113" s="1" t="s">
        <v>29</v>
      </c>
      <c r="C113" s="1">
        <v>2014</v>
      </c>
      <c r="D113" s="1" t="s">
        <v>26</v>
      </c>
      <c r="E113" s="4">
        <v>3.61</v>
      </c>
    </row>
    <row r="114" spans="1:5" x14ac:dyDescent="0.2">
      <c r="A114" t="s">
        <v>1</v>
      </c>
      <c r="B114" s="1" t="s">
        <v>29</v>
      </c>
      <c r="C114" s="1">
        <v>2015</v>
      </c>
      <c r="D114" s="1" t="s">
        <v>6</v>
      </c>
      <c r="E114" s="4">
        <v>2.33</v>
      </c>
    </row>
    <row r="115" spans="1:5" x14ac:dyDescent="0.2">
      <c r="A115" t="s">
        <v>1</v>
      </c>
      <c r="B115" s="1" t="s">
        <v>29</v>
      </c>
      <c r="C115" s="1">
        <v>2015</v>
      </c>
      <c r="D115" s="1" t="s">
        <v>7</v>
      </c>
      <c r="E115" s="4">
        <v>2.21</v>
      </c>
    </row>
    <row r="116" spans="1:5" x14ac:dyDescent="0.2">
      <c r="A116" t="s">
        <v>1</v>
      </c>
      <c r="B116" s="1" t="s">
        <v>29</v>
      </c>
      <c r="C116" s="1">
        <v>2015</v>
      </c>
      <c r="D116" s="1" t="s">
        <v>8</v>
      </c>
      <c r="E116" s="4">
        <v>3.23</v>
      </c>
    </row>
    <row r="117" spans="1:5" x14ac:dyDescent="0.2">
      <c r="A117" t="s">
        <v>1</v>
      </c>
      <c r="B117" s="1" t="s">
        <v>29</v>
      </c>
      <c r="C117" s="1">
        <v>2015</v>
      </c>
      <c r="D117" s="1" t="s">
        <v>9</v>
      </c>
      <c r="E117" s="4">
        <v>3.17</v>
      </c>
    </row>
    <row r="118" spans="1:5" x14ac:dyDescent="0.2">
      <c r="A118" t="s">
        <v>1</v>
      </c>
      <c r="B118" s="1" t="s">
        <v>29</v>
      </c>
      <c r="C118" s="1">
        <v>2015</v>
      </c>
      <c r="D118" s="1" t="s">
        <v>10</v>
      </c>
      <c r="E118" s="4">
        <v>3.55</v>
      </c>
    </row>
    <row r="119" spans="1:5" x14ac:dyDescent="0.2">
      <c r="A119" t="s">
        <v>1</v>
      </c>
      <c r="B119" s="1" t="s">
        <v>29</v>
      </c>
      <c r="C119" s="1">
        <v>2015</v>
      </c>
      <c r="D119" s="1" t="s">
        <v>11</v>
      </c>
      <c r="E119" s="4">
        <v>4.01</v>
      </c>
    </row>
    <row r="120" spans="1:5" x14ac:dyDescent="0.2">
      <c r="A120" t="s">
        <v>1</v>
      </c>
      <c r="B120" s="1" t="s">
        <v>29</v>
      </c>
      <c r="C120" s="1">
        <v>2015</v>
      </c>
      <c r="D120" s="1" t="s">
        <v>12</v>
      </c>
      <c r="E120" s="4">
        <v>3.21</v>
      </c>
    </row>
    <row r="121" spans="1:5" x14ac:dyDescent="0.2">
      <c r="A121" t="s">
        <v>1</v>
      </c>
      <c r="B121" s="1" t="s">
        <v>29</v>
      </c>
      <c r="C121" s="1">
        <v>2015</v>
      </c>
      <c r="D121" s="1" t="s">
        <v>13</v>
      </c>
      <c r="E121" s="4">
        <v>3.77</v>
      </c>
    </row>
    <row r="122" spans="1:5" x14ac:dyDescent="0.2">
      <c r="A122" t="s">
        <v>1</v>
      </c>
      <c r="B122" s="1" t="s">
        <v>29</v>
      </c>
      <c r="C122" s="1">
        <v>2015</v>
      </c>
      <c r="D122" s="1" t="s">
        <v>14</v>
      </c>
      <c r="E122" s="4">
        <v>3.37</v>
      </c>
    </row>
    <row r="123" spans="1:5" x14ac:dyDescent="0.2">
      <c r="A123" t="s">
        <v>1</v>
      </c>
      <c r="B123" s="1" t="s">
        <v>29</v>
      </c>
      <c r="C123" s="1">
        <v>2015</v>
      </c>
      <c r="D123" s="1" t="s">
        <v>16</v>
      </c>
      <c r="E123" s="4">
        <v>2.5299999999999998</v>
      </c>
    </row>
    <row r="124" spans="1:5" x14ac:dyDescent="0.2">
      <c r="A124" t="s">
        <v>1</v>
      </c>
      <c r="B124" s="1" t="s">
        <v>29</v>
      </c>
      <c r="C124" s="1">
        <v>2015</v>
      </c>
      <c r="D124" s="1" t="s">
        <v>18</v>
      </c>
      <c r="E124" s="4">
        <v>2.66</v>
      </c>
    </row>
    <row r="125" spans="1:5" x14ac:dyDescent="0.2">
      <c r="A125" t="s">
        <v>1</v>
      </c>
      <c r="B125" s="1" t="s">
        <v>29</v>
      </c>
      <c r="C125" s="1">
        <v>2015</v>
      </c>
      <c r="D125" s="1" t="s">
        <v>20</v>
      </c>
      <c r="E125" s="4">
        <v>2.4700000000000002</v>
      </c>
    </row>
    <row r="126" spans="1:5" x14ac:dyDescent="0.2">
      <c r="A126" t="s">
        <v>1</v>
      </c>
      <c r="B126" s="1" t="s">
        <v>29</v>
      </c>
      <c r="C126" s="1">
        <v>2015</v>
      </c>
      <c r="D126" s="1" t="s">
        <v>22</v>
      </c>
      <c r="E126" s="4">
        <v>2.5499999999999998</v>
      </c>
    </row>
    <row r="127" spans="1:5" x14ac:dyDescent="0.2">
      <c r="A127" t="s">
        <v>1</v>
      </c>
      <c r="B127" s="1" t="s">
        <v>29</v>
      </c>
      <c r="C127" s="1">
        <v>2015</v>
      </c>
      <c r="D127" s="1" t="s">
        <v>24</v>
      </c>
      <c r="E127" s="4">
        <v>3.17</v>
      </c>
    </row>
    <row r="128" spans="1:5" x14ac:dyDescent="0.2">
      <c r="A128" t="s">
        <v>1</v>
      </c>
      <c r="B128" s="1" t="s">
        <v>29</v>
      </c>
      <c r="C128" s="1">
        <v>2015</v>
      </c>
      <c r="D128" s="1" t="s">
        <v>25</v>
      </c>
      <c r="E128" s="4">
        <v>3.4</v>
      </c>
    </row>
    <row r="129" spans="1:5" x14ac:dyDescent="0.2">
      <c r="A129" t="s">
        <v>1</v>
      </c>
      <c r="B129" s="1" t="s">
        <v>29</v>
      </c>
      <c r="C129" s="1">
        <v>2015</v>
      </c>
      <c r="D129" s="1" t="s">
        <v>26</v>
      </c>
      <c r="E129" s="4">
        <v>3.61</v>
      </c>
    </row>
    <row r="130" spans="1:5" x14ac:dyDescent="0.2">
      <c r="A130" t="s">
        <v>1</v>
      </c>
      <c r="B130" s="1" t="s">
        <v>29</v>
      </c>
      <c r="C130" s="1">
        <v>2017</v>
      </c>
      <c r="D130" s="1" t="s">
        <v>6</v>
      </c>
      <c r="E130" s="4">
        <v>2.33</v>
      </c>
    </row>
    <row r="131" spans="1:5" x14ac:dyDescent="0.2">
      <c r="A131" t="s">
        <v>1</v>
      </c>
      <c r="B131" s="1" t="s">
        <v>29</v>
      </c>
      <c r="C131" s="1">
        <v>2017</v>
      </c>
      <c r="D131" s="1" t="s">
        <v>7</v>
      </c>
      <c r="E131" s="4">
        <v>2.21</v>
      </c>
    </row>
    <row r="132" spans="1:5" x14ac:dyDescent="0.2">
      <c r="A132" t="s">
        <v>1</v>
      </c>
      <c r="B132" s="1" t="s">
        <v>29</v>
      </c>
      <c r="C132" s="1">
        <v>2017</v>
      </c>
      <c r="D132" s="1" t="s">
        <v>8</v>
      </c>
      <c r="E132" s="4">
        <v>3.23</v>
      </c>
    </row>
    <row r="133" spans="1:5" x14ac:dyDescent="0.2">
      <c r="A133" t="s">
        <v>1</v>
      </c>
      <c r="B133" s="1" t="s">
        <v>29</v>
      </c>
      <c r="C133" s="1">
        <v>2017</v>
      </c>
      <c r="D133" s="1" t="s">
        <v>9</v>
      </c>
      <c r="E133" s="4">
        <v>3.17</v>
      </c>
    </row>
    <row r="134" spans="1:5" x14ac:dyDescent="0.2">
      <c r="A134" t="s">
        <v>1</v>
      </c>
      <c r="B134" s="1" t="s">
        <v>29</v>
      </c>
      <c r="C134" s="1">
        <v>2017</v>
      </c>
      <c r="D134" s="1" t="s">
        <v>10</v>
      </c>
      <c r="E134" s="4">
        <v>3.55</v>
      </c>
    </row>
    <row r="135" spans="1:5" x14ac:dyDescent="0.2">
      <c r="A135" t="s">
        <v>1</v>
      </c>
      <c r="B135" s="1" t="s">
        <v>29</v>
      </c>
      <c r="C135" s="1">
        <v>2017</v>
      </c>
      <c r="D135" s="1" t="s">
        <v>11</v>
      </c>
      <c r="E135" s="4">
        <v>4.01</v>
      </c>
    </row>
    <row r="136" spans="1:5" x14ac:dyDescent="0.2">
      <c r="A136" t="s">
        <v>1</v>
      </c>
      <c r="B136" s="1" t="s">
        <v>29</v>
      </c>
      <c r="C136" s="1">
        <v>2017</v>
      </c>
      <c r="D136" s="1" t="s">
        <v>12</v>
      </c>
      <c r="E136" s="4">
        <v>3.21</v>
      </c>
    </row>
    <row r="137" spans="1:5" x14ac:dyDescent="0.2">
      <c r="A137" t="s">
        <v>1</v>
      </c>
      <c r="B137" s="1" t="s">
        <v>29</v>
      </c>
      <c r="C137" s="1">
        <v>2017</v>
      </c>
      <c r="D137" s="1" t="s">
        <v>13</v>
      </c>
      <c r="E137" s="4">
        <v>3.77</v>
      </c>
    </row>
    <row r="138" spans="1:5" x14ac:dyDescent="0.2">
      <c r="A138" t="s">
        <v>1</v>
      </c>
      <c r="B138" s="1" t="s">
        <v>29</v>
      </c>
      <c r="C138" s="1">
        <v>2017</v>
      </c>
      <c r="D138" s="1" t="s">
        <v>14</v>
      </c>
      <c r="E138" s="4">
        <v>3.37</v>
      </c>
    </row>
    <row r="139" spans="1:5" x14ac:dyDescent="0.2">
      <c r="A139" t="s">
        <v>1</v>
      </c>
      <c r="B139" s="1" t="s">
        <v>29</v>
      </c>
      <c r="C139" s="1">
        <v>2017</v>
      </c>
      <c r="D139" s="1" t="s">
        <v>16</v>
      </c>
      <c r="E139" s="4">
        <v>2.5299999999999998</v>
      </c>
    </row>
    <row r="140" spans="1:5" x14ac:dyDescent="0.2">
      <c r="A140" t="s">
        <v>1</v>
      </c>
      <c r="B140" s="1" t="s">
        <v>29</v>
      </c>
      <c r="C140" s="1">
        <v>2017</v>
      </c>
      <c r="D140" s="1" t="s">
        <v>18</v>
      </c>
      <c r="E140" s="4">
        <v>2.66</v>
      </c>
    </row>
    <row r="141" spans="1:5" x14ac:dyDescent="0.2">
      <c r="A141" t="s">
        <v>1</v>
      </c>
      <c r="B141" s="1" t="s">
        <v>29</v>
      </c>
      <c r="C141" s="1">
        <v>2017</v>
      </c>
      <c r="D141" s="1" t="s">
        <v>20</v>
      </c>
      <c r="E141" s="4">
        <v>2.4700000000000002</v>
      </c>
    </row>
    <row r="142" spans="1:5" x14ac:dyDescent="0.2">
      <c r="A142" t="s">
        <v>1</v>
      </c>
      <c r="B142" s="1" t="s">
        <v>29</v>
      </c>
      <c r="C142" s="1">
        <v>2017</v>
      </c>
      <c r="D142" s="1" t="s">
        <v>22</v>
      </c>
      <c r="E142" s="4">
        <v>2.5499999999999998</v>
      </c>
    </row>
    <row r="143" spans="1:5" x14ac:dyDescent="0.2">
      <c r="A143" t="s">
        <v>1</v>
      </c>
      <c r="B143" s="1" t="s">
        <v>29</v>
      </c>
      <c r="C143" s="1">
        <v>2017</v>
      </c>
      <c r="D143" s="1" t="s">
        <v>24</v>
      </c>
      <c r="E143" s="4">
        <v>3.17</v>
      </c>
    </row>
    <row r="144" spans="1:5" x14ac:dyDescent="0.2">
      <c r="A144" t="s">
        <v>1</v>
      </c>
      <c r="B144" s="1" t="s">
        <v>29</v>
      </c>
      <c r="C144" s="1">
        <v>2017</v>
      </c>
      <c r="D144" s="1" t="s">
        <v>25</v>
      </c>
      <c r="E144" s="4">
        <v>3.4</v>
      </c>
    </row>
    <row r="145" spans="1:5" x14ac:dyDescent="0.2">
      <c r="A145" t="s">
        <v>1</v>
      </c>
      <c r="B145" s="1" t="s">
        <v>29</v>
      </c>
      <c r="C145" s="1">
        <v>2017</v>
      </c>
      <c r="D145" s="1" t="s">
        <v>26</v>
      </c>
      <c r="E145" s="4">
        <v>3.61</v>
      </c>
    </row>
    <row r="146" spans="1:5" x14ac:dyDescent="0.2">
      <c r="A146" t="s">
        <v>2</v>
      </c>
      <c r="B146" s="1" t="s">
        <v>29</v>
      </c>
      <c r="C146" s="1">
        <v>1975</v>
      </c>
      <c r="D146" s="1" t="s">
        <v>6</v>
      </c>
      <c r="E146" s="4">
        <v>40.15</v>
      </c>
    </row>
    <row r="147" spans="1:5" x14ac:dyDescent="0.2">
      <c r="A147" t="s">
        <v>2</v>
      </c>
      <c r="B147" s="1" t="s">
        <v>29</v>
      </c>
      <c r="C147" s="1">
        <v>1975</v>
      </c>
      <c r="D147" s="1" t="s">
        <v>7</v>
      </c>
      <c r="E147" s="4">
        <v>69.540000000000006</v>
      </c>
    </row>
    <row r="148" spans="1:5" x14ac:dyDescent="0.2">
      <c r="A148" t="s">
        <v>2</v>
      </c>
      <c r="B148" s="1" t="s">
        <v>29</v>
      </c>
      <c r="C148" s="1">
        <v>1975</v>
      </c>
      <c r="D148" s="1" t="s">
        <v>8</v>
      </c>
      <c r="E148" s="4">
        <v>56.23</v>
      </c>
    </row>
    <row r="149" spans="1:5" x14ac:dyDescent="0.2">
      <c r="A149" t="s">
        <v>2</v>
      </c>
      <c r="B149" s="1" t="s">
        <v>29</v>
      </c>
      <c r="C149" s="1">
        <v>1975</v>
      </c>
      <c r="D149" s="1" t="s">
        <v>9</v>
      </c>
      <c r="E149" s="4">
        <v>53.55</v>
      </c>
    </row>
    <row r="150" spans="1:5" x14ac:dyDescent="0.2">
      <c r="A150" t="s">
        <v>2</v>
      </c>
      <c r="B150" s="1" t="s">
        <v>29</v>
      </c>
      <c r="C150" s="1">
        <v>1975</v>
      </c>
      <c r="D150" s="1" t="s">
        <v>10</v>
      </c>
      <c r="E150" s="4">
        <v>61.46</v>
      </c>
    </row>
    <row r="151" spans="1:5" x14ac:dyDescent="0.2">
      <c r="A151" t="s">
        <v>2</v>
      </c>
      <c r="B151" s="1" t="s">
        <v>29</v>
      </c>
      <c r="C151" s="1">
        <v>1975</v>
      </c>
      <c r="D151" s="1" t="s">
        <v>11</v>
      </c>
      <c r="E151" s="4">
        <v>61.02</v>
      </c>
    </row>
    <row r="152" spans="1:5" x14ac:dyDescent="0.2">
      <c r="A152" t="s">
        <v>2</v>
      </c>
      <c r="B152" s="1" t="s">
        <v>29</v>
      </c>
      <c r="C152" s="1">
        <v>1975</v>
      </c>
      <c r="D152" s="1" t="s">
        <v>12</v>
      </c>
      <c r="E152" s="4">
        <v>46.27</v>
      </c>
    </row>
    <row r="153" spans="1:5" x14ac:dyDescent="0.2">
      <c r="A153" t="s">
        <v>2</v>
      </c>
      <c r="B153" s="1" t="s">
        <v>29</v>
      </c>
      <c r="C153" s="1">
        <v>1975</v>
      </c>
      <c r="D153" s="1" t="s">
        <v>13</v>
      </c>
      <c r="E153" s="4">
        <v>56.63</v>
      </c>
    </row>
    <row r="154" spans="1:5" x14ac:dyDescent="0.2">
      <c r="A154" t="s">
        <v>2</v>
      </c>
      <c r="B154" s="1" t="s">
        <v>29</v>
      </c>
      <c r="C154" s="1">
        <v>1975</v>
      </c>
      <c r="D154" s="1" t="s">
        <v>14</v>
      </c>
      <c r="E154" s="4">
        <v>65.239999999999995</v>
      </c>
    </row>
    <row r="155" spans="1:5" x14ac:dyDescent="0.2">
      <c r="A155" t="s">
        <v>2</v>
      </c>
      <c r="B155" s="1" t="s">
        <v>29</v>
      </c>
      <c r="C155" s="1">
        <v>1975</v>
      </c>
      <c r="D155" s="1" t="s">
        <v>16</v>
      </c>
      <c r="E155" s="4">
        <v>72.08</v>
      </c>
    </row>
    <row r="156" spans="1:5" x14ac:dyDescent="0.2">
      <c r="A156" t="s">
        <v>2</v>
      </c>
      <c r="B156" s="1" t="s">
        <v>29</v>
      </c>
      <c r="C156" s="1">
        <v>1975</v>
      </c>
      <c r="D156" s="1" t="s">
        <v>18</v>
      </c>
      <c r="E156" s="4">
        <v>72.209999999999994</v>
      </c>
    </row>
    <row r="157" spans="1:5" x14ac:dyDescent="0.2">
      <c r="A157" t="s">
        <v>2</v>
      </c>
      <c r="B157" s="1" t="s">
        <v>29</v>
      </c>
      <c r="C157" s="1">
        <v>1975</v>
      </c>
      <c r="D157" s="1" t="s">
        <v>20</v>
      </c>
      <c r="E157" s="4">
        <v>67.099999999999994</v>
      </c>
    </row>
    <row r="158" spans="1:5" x14ac:dyDescent="0.2">
      <c r="A158" t="s">
        <v>2</v>
      </c>
      <c r="B158" s="1" t="s">
        <v>29</v>
      </c>
      <c r="C158" s="1">
        <v>1975</v>
      </c>
      <c r="D158" s="1" t="s">
        <v>22</v>
      </c>
      <c r="E158" s="4">
        <v>67.75</v>
      </c>
    </row>
    <row r="159" spans="1:5" x14ac:dyDescent="0.2">
      <c r="A159" t="s">
        <v>2</v>
      </c>
      <c r="B159" s="1" t="s">
        <v>29</v>
      </c>
      <c r="C159" s="1">
        <v>1975</v>
      </c>
      <c r="D159" s="1" t="s">
        <v>24</v>
      </c>
      <c r="E159" s="4">
        <v>87.71</v>
      </c>
    </row>
    <row r="160" spans="1:5" x14ac:dyDescent="0.2">
      <c r="A160" t="s">
        <v>2</v>
      </c>
      <c r="B160" s="1" t="s">
        <v>29</v>
      </c>
      <c r="C160" s="1">
        <v>1975</v>
      </c>
      <c r="D160" s="1" t="s">
        <v>25</v>
      </c>
      <c r="E160" s="4">
        <v>89.7</v>
      </c>
    </row>
    <row r="161" spans="1:5" x14ac:dyDescent="0.2">
      <c r="A161" t="s">
        <v>2</v>
      </c>
      <c r="B161" s="1" t="s">
        <v>29</v>
      </c>
      <c r="C161" s="1">
        <v>1975</v>
      </c>
      <c r="D161" s="1" t="s">
        <v>26</v>
      </c>
      <c r="E161" s="4">
        <v>65.72</v>
      </c>
    </row>
    <row r="162" spans="1:5" x14ac:dyDescent="0.2">
      <c r="A162" t="s">
        <v>2</v>
      </c>
      <c r="B162" s="1" t="s">
        <v>29</v>
      </c>
      <c r="C162" s="1">
        <v>1985</v>
      </c>
      <c r="D162" s="1" t="s">
        <v>6</v>
      </c>
      <c r="E162" s="4">
        <v>31.98</v>
      </c>
    </row>
    <row r="163" spans="1:5" x14ac:dyDescent="0.2">
      <c r="A163" t="s">
        <v>2</v>
      </c>
      <c r="B163" s="1" t="s">
        <v>29</v>
      </c>
      <c r="C163" s="1">
        <v>1985</v>
      </c>
      <c r="D163" s="1" t="s">
        <v>7</v>
      </c>
      <c r="E163" s="4">
        <v>51.58</v>
      </c>
    </row>
    <row r="164" spans="1:5" x14ac:dyDescent="0.2">
      <c r="A164" t="s">
        <v>2</v>
      </c>
      <c r="B164" s="1" t="s">
        <v>29</v>
      </c>
      <c r="C164" s="1">
        <v>1985</v>
      </c>
      <c r="D164" s="1" t="s">
        <v>8</v>
      </c>
      <c r="E164" s="4">
        <v>42.59</v>
      </c>
    </row>
    <row r="165" spans="1:5" x14ac:dyDescent="0.2">
      <c r="A165" t="s">
        <v>2</v>
      </c>
      <c r="B165" s="1" t="s">
        <v>29</v>
      </c>
      <c r="C165" s="1">
        <v>1985</v>
      </c>
      <c r="D165" s="1" t="s">
        <v>9</v>
      </c>
      <c r="E165" s="4">
        <v>42.07</v>
      </c>
    </row>
    <row r="166" spans="1:5" x14ac:dyDescent="0.2">
      <c r="A166" t="s">
        <v>2</v>
      </c>
      <c r="B166" s="1" t="s">
        <v>29</v>
      </c>
      <c r="C166" s="1">
        <v>1985</v>
      </c>
      <c r="D166" s="1" t="s">
        <v>10</v>
      </c>
      <c r="E166" s="4">
        <v>47.08</v>
      </c>
    </row>
    <row r="167" spans="1:5" x14ac:dyDescent="0.2">
      <c r="A167" t="s">
        <v>2</v>
      </c>
      <c r="B167" s="1" t="s">
        <v>29</v>
      </c>
      <c r="C167" s="1">
        <v>1985</v>
      </c>
      <c r="D167" s="1" t="s">
        <v>11</v>
      </c>
      <c r="E167" s="4">
        <v>62.47</v>
      </c>
    </row>
    <row r="168" spans="1:5" x14ac:dyDescent="0.2">
      <c r="A168" t="s">
        <v>2</v>
      </c>
      <c r="B168" s="1" t="s">
        <v>29</v>
      </c>
      <c r="C168" s="1">
        <v>1985</v>
      </c>
      <c r="D168" s="1" t="s">
        <v>12</v>
      </c>
      <c r="E168" s="4">
        <v>48.41</v>
      </c>
    </row>
    <row r="169" spans="1:5" x14ac:dyDescent="0.2">
      <c r="A169" t="s">
        <v>2</v>
      </c>
      <c r="B169" s="1" t="s">
        <v>29</v>
      </c>
      <c r="C169" s="1">
        <v>1985</v>
      </c>
      <c r="D169" s="1" t="s">
        <v>13</v>
      </c>
      <c r="E169" s="4">
        <v>58.34</v>
      </c>
    </row>
    <row r="170" spans="1:5" x14ac:dyDescent="0.2">
      <c r="A170" t="s">
        <v>2</v>
      </c>
      <c r="B170" s="1" t="s">
        <v>29</v>
      </c>
      <c r="C170" s="1">
        <v>1985</v>
      </c>
      <c r="D170" s="1" t="s">
        <v>14</v>
      </c>
      <c r="E170" s="4">
        <v>64.98</v>
      </c>
    </row>
    <row r="171" spans="1:5" x14ac:dyDescent="0.2">
      <c r="A171" t="s">
        <v>2</v>
      </c>
      <c r="B171" s="1" t="s">
        <v>29</v>
      </c>
      <c r="C171" s="1">
        <v>1985</v>
      </c>
      <c r="D171" s="1" t="s">
        <v>16</v>
      </c>
      <c r="E171" s="4">
        <v>71.08</v>
      </c>
    </row>
    <row r="172" spans="1:5" x14ac:dyDescent="0.2">
      <c r="A172" t="s">
        <v>2</v>
      </c>
      <c r="B172" s="1" t="s">
        <v>29</v>
      </c>
      <c r="C172" s="1">
        <v>1985</v>
      </c>
      <c r="D172" s="1" t="s">
        <v>18</v>
      </c>
      <c r="E172" s="4">
        <v>68.94</v>
      </c>
    </row>
    <row r="173" spans="1:5" x14ac:dyDescent="0.2">
      <c r="A173" t="s">
        <v>2</v>
      </c>
      <c r="B173" s="1" t="s">
        <v>29</v>
      </c>
      <c r="C173" s="1">
        <v>1985</v>
      </c>
      <c r="D173" s="1" t="s">
        <v>20</v>
      </c>
      <c r="E173" s="4">
        <v>64.33</v>
      </c>
    </row>
    <row r="174" spans="1:5" x14ac:dyDescent="0.2">
      <c r="A174" t="s">
        <v>2</v>
      </c>
      <c r="B174" s="1" t="s">
        <v>29</v>
      </c>
      <c r="C174" s="1">
        <v>1985</v>
      </c>
      <c r="D174" s="1" t="s">
        <v>22</v>
      </c>
      <c r="E174" s="4">
        <v>65.959999999999994</v>
      </c>
    </row>
    <row r="175" spans="1:5" x14ac:dyDescent="0.2">
      <c r="A175" t="s">
        <v>2</v>
      </c>
      <c r="B175" s="1" t="s">
        <v>29</v>
      </c>
      <c r="C175" s="1">
        <v>1985</v>
      </c>
      <c r="D175" s="1" t="s">
        <v>24</v>
      </c>
      <c r="E175" s="4">
        <v>72.69</v>
      </c>
    </row>
    <row r="176" spans="1:5" x14ac:dyDescent="0.2">
      <c r="A176" t="s">
        <v>2</v>
      </c>
      <c r="B176" s="1" t="s">
        <v>29</v>
      </c>
      <c r="C176" s="1">
        <v>1985</v>
      </c>
      <c r="D176" s="1" t="s">
        <v>25</v>
      </c>
      <c r="E176" s="4">
        <v>76.209999999999994</v>
      </c>
    </row>
    <row r="177" spans="1:5" x14ac:dyDescent="0.2">
      <c r="A177" t="s">
        <v>2</v>
      </c>
      <c r="B177" s="1" t="s">
        <v>29</v>
      </c>
      <c r="C177" s="1">
        <v>1985</v>
      </c>
      <c r="D177" s="1" t="s">
        <v>26</v>
      </c>
      <c r="E177" s="4">
        <v>48.96</v>
      </c>
    </row>
    <row r="178" spans="1:5" x14ac:dyDescent="0.2">
      <c r="A178" t="s">
        <v>2</v>
      </c>
      <c r="B178" s="1" t="s">
        <v>29</v>
      </c>
      <c r="C178" s="1">
        <v>1996</v>
      </c>
      <c r="D178" s="1" t="s">
        <v>6</v>
      </c>
      <c r="E178" s="4">
        <v>41.91</v>
      </c>
    </row>
    <row r="179" spans="1:5" x14ac:dyDescent="0.2">
      <c r="A179" t="s">
        <v>2</v>
      </c>
      <c r="B179" s="1" t="s">
        <v>29</v>
      </c>
      <c r="C179" s="1">
        <v>1996</v>
      </c>
      <c r="D179" s="1" t="s">
        <v>7</v>
      </c>
      <c r="E179" s="4">
        <v>68.63</v>
      </c>
    </row>
    <row r="180" spans="1:5" x14ac:dyDescent="0.2">
      <c r="A180" t="s">
        <v>2</v>
      </c>
      <c r="B180" s="1" t="s">
        <v>29</v>
      </c>
      <c r="C180" s="1">
        <v>1996</v>
      </c>
      <c r="D180" s="1" t="s">
        <v>8</v>
      </c>
      <c r="E180" s="4">
        <v>58.13</v>
      </c>
    </row>
    <row r="181" spans="1:5" x14ac:dyDescent="0.2">
      <c r="A181" t="s">
        <v>2</v>
      </c>
      <c r="B181" s="1" t="s">
        <v>29</v>
      </c>
      <c r="C181" s="1">
        <v>1996</v>
      </c>
      <c r="D181" s="1" t="s">
        <v>9</v>
      </c>
      <c r="E181" s="4">
        <v>56.94</v>
      </c>
    </row>
    <row r="182" spans="1:5" x14ac:dyDescent="0.2">
      <c r="A182" t="s">
        <v>2</v>
      </c>
      <c r="B182" s="1" t="s">
        <v>29</v>
      </c>
      <c r="C182" s="1">
        <v>1996</v>
      </c>
      <c r="D182" s="1" t="s">
        <v>10</v>
      </c>
      <c r="E182" s="4">
        <v>63.79</v>
      </c>
    </row>
    <row r="183" spans="1:5" x14ac:dyDescent="0.2">
      <c r="A183" t="s">
        <v>2</v>
      </c>
      <c r="B183" s="1" t="s">
        <v>29</v>
      </c>
      <c r="C183" s="1">
        <v>1996</v>
      </c>
      <c r="D183" s="1" t="s">
        <v>11</v>
      </c>
      <c r="E183" s="4">
        <v>72.510000000000005</v>
      </c>
    </row>
    <row r="184" spans="1:5" x14ac:dyDescent="0.2">
      <c r="A184" t="s">
        <v>2</v>
      </c>
      <c r="B184" s="1" t="s">
        <v>29</v>
      </c>
      <c r="C184" s="1">
        <v>1996</v>
      </c>
      <c r="D184" s="1" t="s">
        <v>12</v>
      </c>
      <c r="E184" s="4">
        <v>58.07</v>
      </c>
    </row>
    <row r="185" spans="1:5" x14ac:dyDescent="0.2">
      <c r="A185" t="s">
        <v>2</v>
      </c>
      <c r="B185" s="1" t="s">
        <v>29</v>
      </c>
      <c r="C185" s="1">
        <v>1996</v>
      </c>
      <c r="D185" s="1" t="s">
        <v>13</v>
      </c>
      <c r="E185" s="4">
        <v>68.2</v>
      </c>
    </row>
    <row r="186" spans="1:5" x14ac:dyDescent="0.2">
      <c r="A186" t="s">
        <v>2</v>
      </c>
      <c r="B186" s="1" t="s">
        <v>29</v>
      </c>
      <c r="C186" s="1">
        <v>1996</v>
      </c>
      <c r="D186" s="1" t="s">
        <v>14</v>
      </c>
      <c r="E186" s="4">
        <v>66.19</v>
      </c>
    </row>
    <row r="187" spans="1:5" x14ac:dyDescent="0.2">
      <c r="A187" t="s">
        <v>2</v>
      </c>
      <c r="B187" s="1" t="s">
        <v>29</v>
      </c>
      <c r="C187" s="1">
        <v>1996</v>
      </c>
      <c r="D187" s="1" t="s">
        <v>16</v>
      </c>
      <c r="E187" s="4">
        <v>72.48</v>
      </c>
    </row>
    <row r="188" spans="1:5" x14ac:dyDescent="0.2">
      <c r="A188" t="s">
        <v>2</v>
      </c>
      <c r="B188" s="1" t="s">
        <v>29</v>
      </c>
      <c r="C188" s="1">
        <v>1996</v>
      </c>
      <c r="D188" s="1" t="s">
        <v>18</v>
      </c>
      <c r="E188" s="4">
        <v>59</v>
      </c>
    </row>
    <row r="189" spans="1:5" x14ac:dyDescent="0.2">
      <c r="A189" t="s">
        <v>2</v>
      </c>
      <c r="B189" s="1" t="s">
        <v>29</v>
      </c>
      <c r="C189" s="1">
        <v>1996</v>
      </c>
      <c r="D189" s="1" t="s">
        <v>20</v>
      </c>
      <c r="E189" s="4">
        <v>55.05</v>
      </c>
    </row>
    <row r="190" spans="1:5" x14ac:dyDescent="0.2">
      <c r="A190" t="s">
        <v>2</v>
      </c>
      <c r="B190" s="1" t="s">
        <v>29</v>
      </c>
      <c r="C190" s="1">
        <v>1996</v>
      </c>
      <c r="D190" s="1" t="s">
        <v>22</v>
      </c>
      <c r="E190" s="4">
        <v>56.75</v>
      </c>
    </row>
    <row r="191" spans="1:5" x14ac:dyDescent="0.2">
      <c r="A191" t="s">
        <v>2</v>
      </c>
      <c r="B191" s="1" t="s">
        <v>29</v>
      </c>
      <c r="C191" s="1">
        <v>1996</v>
      </c>
      <c r="D191" s="1" t="s">
        <v>24</v>
      </c>
      <c r="E191" s="4">
        <v>52.12</v>
      </c>
    </row>
    <row r="192" spans="1:5" x14ac:dyDescent="0.2">
      <c r="A192" t="s">
        <v>2</v>
      </c>
      <c r="B192" s="1" t="s">
        <v>29</v>
      </c>
      <c r="C192" s="1">
        <v>1996</v>
      </c>
      <c r="D192" s="1" t="s">
        <v>25</v>
      </c>
      <c r="E192" s="4">
        <v>55.81</v>
      </c>
    </row>
    <row r="193" spans="1:5" x14ac:dyDescent="0.2">
      <c r="A193" t="s">
        <v>2</v>
      </c>
      <c r="B193" s="1" t="s">
        <v>29</v>
      </c>
      <c r="C193" s="1">
        <v>1996</v>
      </c>
      <c r="D193" s="1" t="s">
        <v>26</v>
      </c>
      <c r="E193" s="4">
        <v>64.94</v>
      </c>
    </row>
    <row r="194" spans="1:5" x14ac:dyDescent="0.2">
      <c r="A194" t="s">
        <v>2</v>
      </c>
      <c r="B194" s="1" t="s">
        <v>29</v>
      </c>
      <c r="C194" s="1">
        <v>2003</v>
      </c>
      <c r="D194" s="1" t="s">
        <v>6</v>
      </c>
      <c r="E194" s="4">
        <v>43.62</v>
      </c>
    </row>
    <row r="195" spans="1:5" x14ac:dyDescent="0.2">
      <c r="A195" t="s">
        <v>2</v>
      </c>
      <c r="B195" s="1" t="s">
        <v>29</v>
      </c>
      <c r="C195" s="1">
        <v>2003</v>
      </c>
      <c r="D195" s="1" t="s">
        <v>7</v>
      </c>
      <c r="E195" s="4">
        <v>41.32</v>
      </c>
    </row>
    <row r="196" spans="1:5" x14ac:dyDescent="0.2">
      <c r="A196" t="s">
        <v>2</v>
      </c>
      <c r="B196" s="1" t="s">
        <v>29</v>
      </c>
      <c r="C196" s="1">
        <v>2003</v>
      </c>
      <c r="D196" s="1" t="s">
        <v>8</v>
      </c>
      <c r="E196" s="4">
        <v>60.47</v>
      </c>
    </row>
    <row r="197" spans="1:5" x14ac:dyDescent="0.2">
      <c r="A197" t="s">
        <v>2</v>
      </c>
      <c r="B197" s="1" t="s">
        <v>29</v>
      </c>
      <c r="C197" s="1">
        <v>2003</v>
      </c>
      <c r="D197" s="1" t="s">
        <v>9</v>
      </c>
      <c r="E197" s="4">
        <v>59.24</v>
      </c>
    </row>
    <row r="198" spans="1:5" x14ac:dyDescent="0.2">
      <c r="A198" t="s">
        <v>2</v>
      </c>
      <c r="B198" s="1" t="s">
        <v>29</v>
      </c>
      <c r="C198" s="1">
        <v>2003</v>
      </c>
      <c r="D198" s="1" t="s">
        <v>10</v>
      </c>
      <c r="E198" s="4">
        <v>66.349999999999994</v>
      </c>
    </row>
    <row r="199" spans="1:5" x14ac:dyDescent="0.2">
      <c r="A199" t="s">
        <v>2</v>
      </c>
      <c r="B199" s="1" t="s">
        <v>29</v>
      </c>
      <c r="C199" s="1">
        <v>2003</v>
      </c>
      <c r="D199" s="1" t="s">
        <v>11</v>
      </c>
      <c r="E199" s="4">
        <v>75.05</v>
      </c>
    </row>
    <row r="200" spans="1:5" x14ac:dyDescent="0.2">
      <c r="A200" t="s">
        <v>2</v>
      </c>
      <c r="B200" s="1" t="s">
        <v>29</v>
      </c>
      <c r="C200" s="1">
        <v>2003</v>
      </c>
      <c r="D200" s="1" t="s">
        <v>12</v>
      </c>
      <c r="E200" s="4">
        <v>60.08</v>
      </c>
    </row>
    <row r="201" spans="1:5" x14ac:dyDescent="0.2">
      <c r="A201" t="s">
        <v>2</v>
      </c>
      <c r="B201" s="1" t="s">
        <v>29</v>
      </c>
      <c r="C201" s="1">
        <v>2003</v>
      </c>
      <c r="D201" s="1" t="s">
        <v>13</v>
      </c>
      <c r="E201" s="4">
        <v>70.569999999999993</v>
      </c>
    </row>
    <row r="202" spans="1:5" x14ac:dyDescent="0.2">
      <c r="A202" t="s">
        <v>2</v>
      </c>
      <c r="B202" s="1" t="s">
        <v>29</v>
      </c>
      <c r="C202" s="1">
        <v>2003</v>
      </c>
      <c r="D202" s="1" t="s">
        <v>14</v>
      </c>
      <c r="E202" s="4">
        <v>62.97</v>
      </c>
    </row>
    <row r="203" spans="1:5" x14ac:dyDescent="0.2">
      <c r="A203" t="s">
        <v>2</v>
      </c>
      <c r="B203" s="1" t="s">
        <v>29</v>
      </c>
      <c r="C203" s="1">
        <v>2003</v>
      </c>
      <c r="D203" s="1" t="s">
        <v>16</v>
      </c>
      <c r="E203" s="4">
        <v>47.31</v>
      </c>
    </row>
    <row r="204" spans="1:5" x14ac:dyDescent="0.2">
      <c r="A204" t="s">
        <v>2</v>
      </c>
      <c r="B204" s="1" t="s">
        <v>29</v>
      </c>
      <c r="C204" s="1">
        <v>2003</v>
      </c>
      <c r="D204" s="1" t="s">
        <v>18</v>
      </c>
      <c r="E204" s="4">
        <v>49.83</v>
      </c>
    </row>
    <row r="205" spans="1:5" x14ac:dyDescent="0.2">
      <c r="A205" t="s">
        <v>2</v>
      </c>
      <c r="B205" s="1" t="s">
        <v>29</v>
      </c>
      <c r="C205" s="1">
        <v>2003</v>
      </c>
      <c r="D205" s="1" t="s">
        <v>20</v>
      </c>
      <c r="E205" s="4">
        <v>46.14</v>
      </c>
    </row>
    <row r="206" spans="1:5" x14ac:dyDescent="0.2">
      <c r="A206" t="s">
        <v>2</v>
      </c>
      <c r="B206" s="1" t="s">
        <v>29</v>
      </c>
      <c r="C206" s="1">
        <v>2003</v>
      </c>
      <c r="D206" s="1" t="s">
        <v>22</v>
      </c>
      <c r="E206" s="4">
        <v>47.8</v>
      </c>
    </row>
    <row r="207" spans="1:5" x14ac:dyDescent="0.2">
      <c r="A207" t="s">
        <v>2</v>
      </c>
      <c r="B207" s="1" t="s">
        <v>29</v>
      </c>
      <c r="C207" s="1">
        <v>2003</v>
      </c>
      <c r="D207" s="1" t="s">
        <v>24</v>
      </c>
      <c r="E207" s="4">
        <v>59.23</v>
      </c>
    </row>
    <row r="208" spans="1:5" x14ac:dyDescent="0.2">
      <c r="A208" t="s">
        <v>2</v>
      </c>
      <c r="B208" s="1" t="s">
        <v>29</v>
      </c>
      <c r="C208" s="1">
        <v>2003</v>
      </c>
      <c r="D208" s="1" t="s">
        <v>25</v>
      </c>
      <c r="E208" s="4">
        <v>63.55</v>
      </c>
    </row>
    <row r="209" spans="1:5" x14ac:dyDescent="0.2">
      <c r="A209" t="s">
        <v>2</v>
      </c>
      <c r="B209" s="1" t="s">
        <v>29</v>
      </c>
      <c r="C209" s="1">
        <v>2003</v>
      </c>
      <c r="D209" s="1" t="s">
        <v>26</v>
      </c>
      <c r="E209" s="4">
        <v>67.569999999999993</v>
      </c>
    </row>
    <row r="210" spans="1:5" x14ac:dyDescent="0.2">
      <c r="A210" t="s">
        <v>2</v>
      </c>
      <c r="B210" s="1" t="s">
        <v>29</v>
      </c>
      <c r="C210" s="1">
        <v>2007</v>
      </c>
      <c r="D210" s="1" t="s">
        <v>6</v>
      </c>
      <c r="E210" s="4">
        <v>43.62</v>
      </c>
    </row>
    <row r="211" spans="1:5" x14ac:dyDescent="0.2">
      <c r="A211" t="s">
        <v>2</v>
      </c>
      <c r="B211" s="1" t="s">
        <v>29</v>
      </c>
      <c r="C211" s="1">
        <v>2007</v>
      </c>
      <c r="D211" s="1" t="s">
        <v>7</v>
      </c>
      <c r="E211" s="4">
        <v>41.32</v>
      </c>
    </row>
    <row r="212" spans="1:5" x14ac:dyDescent="0.2">
      <c r="A212" t="s">
        <v>2</v>
      </c>
      <c r="B212" s="1" t="s">
        <v>29</v>
      </c>
      <c r="C212" s="1">
        <v>2007</v>
      </c>
      <c r="D212" s="1" t="s">
        <v>8</v>
      </c>
      <c r="E212" s="4">
        <v>60.47</v>
      </c>
    </row>
    <row r="213" spans="1:5" x14ac:dyDescent="0.2">
      <c r="A213" t="s">
        <v>2</v>
      </c>
      <c r="B213" s="1" t="s">
        <v>29</v>
      </c>
      <c r="C213" s="1">
        <v>2007</v>
      </c>
      <c r="D213" s="1" t="s">
        <v>9</v>
      </c>
      <c r="E213" s="4">
        <v>59.24</v>
      </c>
    </row>
    <row r="214" spans="1:5" x14ac:dyDescent="0.2">
      <c r="A214" t="s">
        <v>2</v>
      </c>
      <c r="B214" s="1" t="s">
        <v>29</v>
      </c>
      <c r="C214" s="1">
        <v>2007</v>
      </c>
      <c r="D214" s="1" t="s">
        <v>10</v>
      </c>
      <c r="E214" s="4">
        <v>66.349999999999994</v>
      </c>
    </row>
    <row r="215" spans="1:5" x14ac:dyDescent="0.2">
      <c r="A215" t="s">
        <v>2</v>
      </c>
      <c r="B215" s="1" t="s">
        <v>29</v>
      </c>
      <c r="C215" s="1">
        <v>2007</v>
      </c>
      <c r="D215" s="1" t="s">
        <v>11</v>
      </c>
      <c r="E215" s="4">
        <v>75.05</v>
      </c>
    </row>
    <row r="216" spans="1:5" x14ac:dyDescent="0.2">
      <c r="A216" t="s">
        <v>2</v>
      </c>
      <c r="B216" s="1" t="s">
        <v>29</v>
      </c>
      <c r="C216" s="1">
        <v>2007</v>
      </c>
      <c r="D216" s="1" t="s">
        <v>12</v>
      </c>
      <c r="E216" s="4">
        <v>60.08</v>
      </c>
    </row>
    <row r="217" spans="1:5" x14ac:dyDescent="0.2">
      <c r="A217" t="s">
        <v>2</v>
      </c>
      <c r="B217" s="1" t="s">
        <v>29</v>
      </c>
      <c r="C217" s="1">
        <v>2007</v>
      </c>
      <c r="D217" s="1" t="s">
        <v>13</v>
      </c>
      <c r="E217" s="4">
        <v>70.569999999999993</v>
      </c>
    </row>
    <row r="218" spans="1:5" x14ac:dyDescent="0.2">
      <c r="A218" t="s">
        <v>2</v>
      </c>
      <c r="B218" s="1" t="s">
        <v>29</v>
      </c>
      <c r="C218" s="1">
        <v>2007</v>
      </c>
      <c r="D218" s="1" t="s">
        <v>14</v>
      </c>
      <c r="E218" s="4">
        <v>62.98</v>
      </c>
    </row>
    <row r="219" spans="1:5" x14ac:dyDescent="0.2">
      <c r="A219" t="s">
        <v>2</v>
      </c>
      <c r="B219" s="1" t="s">
        <v>29</v>
      </c>
      <c r="C219" s="1">
        <v>2007</v>
      </c>
      <c r="D219" s="1" t="s">
        <v>16</v>
      </c>
      <c r="E219" s="4">
        <v>47.32</v>
      </c>
    </row>
    <row r="220" spans="1:5" x14ac:dyDescent="0.2">
      <c r="A220" t="s">
        <v>2</v>
      </c>
      <c r="B220" s="1" t="s">
        <v>29</v>
      </c>
      <c r="C220" s="1">
        <v>2007</v>
      </c>
      <c r="D220" s="1" t="s">
        <v>18</v>
      </c>
      <c r="E220" s="4">
        <v>49.84</v>
      </c>
    </row>
    <row r="221" spans="1:5" x14ac:dyDescent="0.2">
      <c r="A221" t="s">
        <v>2</v>
      </c>
      <c r="B221" s="1" t="s">
        <v>29</v>
      </c>
      <c r="C221" s="1">
        <v>2007</v>
      </c>
      <c r="D221" s="1" t="s">
        <v>20</v>
      </c>
      <c r="E221" s="4">
        <v>46.14</v>
      </c>
    </row>
    <row r="222" spans="1:5" x14ac:dyDescent="0.2">
      <c r="A222" t="s">
        <v>2</v>
      </c>
      <c r="B222" s="1" t="s">
        <v>29</v>
      </c>
      <c r="C222" s="1">
        <v>2007</v>
      </c>
      <c r="D222" s="1" t="s">
        <v>22</v>
      </c>
      <c r="E222" s="4">
        <v>47.81</v>
      </c>
    </row>
    <row r="223" spans="1:5" x14ac:dyDescent="0.2">
      <c r="A223" t="s">
        <v>2</v>
      </c>
      <c r="B223" s="1" t="s">
        <v>29</v>
      </c>
      <c r="C223" s="1">
        <v>2007</v>
      </c>
      <c r="D223" s="1" t="s">
        <v>24</v>
      </c>
      <c r="E223" s="4">
        <v>59.23</v>
      </c>
    </row>
    <row r="224" spans="1:5" x14ac:dyDescent="0.2">
      <c r="A224" t="s">
        <v>2</v>
      </c>
      <c r="B224" s="1" t="s">
        <v>29</v>
      </c>
      <c r="C224" s="1">
        <v>2007</v>
      </c>
      <c r="D224" s="1" t="s">
        <v>25</v>
      </c>
      <c r="E224" s="4">
        <v>63.55</v>
      </c>
    </row>
    <row r="225" spans="1:5" x14ac:dyDescent="0.2">
      <c r="A225" t="s">
        <v>2</v>
      </c>
      <c r="B225" s="1" t="s">
        <v>29</v>
      </c>
      <c r="C225" s="1">
        <v>2007</v>
      </c>
      <c r="D225" s="1" t="s">
        <v>26</v>
      </c>
      <c r="E225" s="4">
        <v>67.569999999999993</v>
      </c>
    </row>
    <row r="226" spans="1:5" x14ac:dyDescent="0.2">
      <c r="A226" t="s">
        <v>2</v>
      </c>
      <c r="B226" s="1" t="s">
        <v>29</v>
      </c>
      <c r="C226" s="1">
        <v>2011</v>
      </c>
      <c r="D226" s="1" t="s">
        <v>6</v>
      </c>
      <c r="E226" s="4">
        <v>43.62</v>
      </c>
    </row>
    <row r="227" spans="1:5" x14ac:dyDescent="0.2">
      <c r="A227" t="s">
        <v>2</v>
      </c>
      <c r="B227" s="1" t="s">
        <v>29</v>
      </c>
      <c r="C227" s="1">
        <v>2011</v>
      </c>
      <c r="D227" s="1" t="s">
        <v>7</v>
      </c>
      <c r="E227" s="4">
        <v>41.32</v>
      </c>
    </row>
    <row r="228" spans="1:5" x14ac:dyDescent="0.2">
      <c r="A228" t="s">
        <v>2</v>
      </c>
      <c r="B228" s="1" t="s">
        <v>29</v>
      </c>
      <c r="C228" s="1">
        <v>2011</v>
      </c>
      <c r="D228" s="1" t="s">
        <v>8</v>
      </c>
      <c r="E228" s="4">
        <v>60.47</v>
      </c>
    </row>
    <row r="229" spans="1:5" x14ac:dyDescent="0.2">
      <c r="A229" t="s">
        <v>2</v>
      </c>
      <c r="B229" s="1" t="s">
        <v>29</v>
      </c>
      <c r="C229" s="1">
        <v>2011</v>
      </c>
      <c r="D229" s="1" t="s">
        <v>9</v>
      </c>
      <c r="E229" s="4">
        <v>59.24</v>
      </c>
    </row>
    <row r="230" spans="1:5" x14ac:dyDescent="0.2">
      <c r="A230" t="s">
        <v>2</v>
      </c>
      <c r="B230" s="1" t="s">
        <v>29</v>
      </c>
      <c r="C230" s="1">
        <v>2011</v>
      </c>
      <c r="D230" s="1" t="s">
        <v>10</v>
      </c>
      <c r="E230" s="4">
        <v>66.349999999999994</v>
      </c>
    </row>
    <row r="231" spans="1:5" x14ac:dyDescent="0.2">
      <c r="A231" t="s">
        <v>2</v>
      </c>
      <c r="B231" s="1" t="s">
        <v>29</v>
      </c>
      <c r="C231" s="1">
        <v>2011</v>
      </c>
      <c r="D231" s="1" t="s">
        <v>11</v>
      </c>
      <c r="E231" s="4">
        <v>75.05</v>
      </c>
    </row>
    <row r="232" spans="1:5" x14ac:dyDescent="0.2">
      <c r="A232" t="s">
        <v>2</v>
      </c>
      <c r="B232" s="1" t="s">
        <v>29</v>
      </c>
      <c r="C232" s="1">
        <v>2011</v>
      </c>
      <c r="D232" s="1" t="s">
        <v>12</v>
      </c>
      <c r="E232" s="4">
        <v>60.08</v>
      </c>
    </row>
    <row r="233" spans="1:5" x14ac:dyDescent="0.2">
      <c r="A233" t="s">
        <v>2</v>
      </c>
      <c r="B233" s="1" t="s">
        <v>29</v>
      </c>
      <c r="C233" s="1">
        <v>2011</v>
      </c>
      <c r="D233" s="1" t="s">
        <v>13</v>
      </c>
      <c r="E233" s="4">
        <v>70.569999999999993</v>
      </c>
    </row>
    <row r="234" spans="1:5" x14ac:dyDescent="0.2">
      <c r="A234" t="s">
        <v>2</v>
      </c>
      <c r="B234" s="1" t="s">
        <v>29</v>
      </c>
      <c r="C234" s="1">
        <v>2011</v>
      </c>
      <c r="D234" s="1" t="s">
        <v>14</v>
      </c>
      <c r="E234" s="4">
        <v>62.98</v>
      </c>
    </row>
    <row r="235" spans="1:5" x14ac:dyDescent="0.2">
      <c r="A235" t="s">
        <v>2</v>
      </c>
      <c r="B235" s="1" t="s">
        <v>29</v>
      </c>
      <c r="C235" s="1">
        <v>2011</v>
      </c>
      <c r="D235" s="1" t="s">
        <v>16</v>
      </c>
      <c r="E235" s="4">
        <v>47.32</v>
      </c>
    </row>
    <row r="236" spans="1:5" x14ac:dyDescent="0.2">
      <c r="A236" t="s">
        <v>2</v>
      </c>
      <c r="B236" s="1" t="s">
        <v>29</v>
      </c>
      <c r="C236" s="1">
        <v>2011</v>
      </c>
      <c r="D236" s="1" t="s">
        <v>18</v>
      </c>
      <c r="E236" s="4">
        <v>49.84</v>
      </c>
    </row>
    <row r="237" spans="1:5" x14ac:dyDescent="0.2">
      <c r="A237" t="s">
        <v>2</v>
      </c>
      <c r="B237" s="1" t="s">
        <v>29</v>
      </c>
      <c r="C237" s="1">
        <v>2011</v>
      </c>
      <c r="D237" s="1" t="s">
        <v>20</v>
      </c>
      <c r="E237" s="4">
        <v>46.14</v>
      </c>
    </row>
    <row r="238" spans="1:5" x14ac:dyDescent="0.2">
      <c r="A238" t="s">
        <v>2</v>
      </c>
      <c r="B238" s="1" t="s">
        <v>29</v>
      </c>
      <c r="C238" s="1">
        <v>2011</v>
      </c>
      <c r="D238" s="1" t="s">
        <v>22</v>
      </c>
      <c r="E238" s="4">
        <v>47.81</v>
      </c>
    </row>
    <row r="239" spans="1:5" x14ac:dyDescent="0.2">
      <c r="A239" t="s">
        <v>2</v>
      </c>
      <c r="B239" s="1" t="s">
        <v>29</v>
      </c>
      <c r="C239" s="1">
        <v>2011</v>
      </c>
      <c r="D239" s="1" t="s">
        <v>24</v>
      </c>
      <c r="E239" s="4">
        <v>59.23</v>
      </c>
    </row>
    <row r="240" spans="1:5" x14ac:dyDescent="0.2">
      <c r="A240" t="s">
        <v>2</v>
      </c>
      <c r="B240" s="1" t="s">
        <v>29</v>
      </c>
      <c r="C240" s="1">
        <v>2011</v>
      </c>
      <c r="D240" s="1" t="s">
        <v>25</v>
      </c>
      <c r="E240" s="4">
        <v>63.55</v>
      </c>
    </row>
    <row r="241" spans="1:5" x14ac:dyDescent="0.2">
      <c r="A241" t="s">
        <v>2</v>
      </c>
      <c r="B241" s="1" t="s">
        <v>29</v>
      </c>
      <c r="C241" s="1">
        <v>2011</v>
      </c>
      <c r="D241" s="1" t="s">
        <v>26</v>
      </c>
      <c r="E241" s="4">
        <v>67.569999999999993</v>
      </c>
    </row>
    <row r="242" spans="1:5" x14ac:dyDescent="0.2">
      <c r="A242" t="s">
        <v>2</v>
      </c>
      <c r="B242" s="1" t="s">
        <v>29</v>
      </c>
      <c r="C242" s="1">
        <v>2014</v>
      </c>
      <c r="D242" s="1" t="s">
        <v>6</v>
      </c>
      <c r="E242" s="4">
        <v>43.62</v>
      </c>
    </row>
    <row r="243" spans="1:5" x14ac:dyDescent="0.2">
      <c r="A243" t="s">
        <v>2</v>
      </c>
      <c r="B243" s="1" t="s">
        <v>29</v>
      </c>
      <c r="C243" s="1">
        <v>2014</v>
      </c>
      <c r="D243" s="1" t="s">
        <v>7</v>
      </c>
      <c r="E243" s="4">
        <v>41.32</v>
      </c>
    </row>
    <row r="244" spans="1:5" x14ac:dyDescent="0.2">
      <c r="A244" t="s">
        <v>2</v>
      </c>
      <c r="B244" s="1" t="s">
        <v>29</v>
      </c>
      <c r="C244" s="1">
        <v>2014</v>
      </c>
      <c r="D244" s="1" t="s">
        <v>8</v>
      </c>
      <c r="E244" s="4">
        <v>60.47</v>
      </c>
    </row>
    <row r="245" spans="1:5" x14ac:dyDescent="0.2">
      <c r="A245" t="s">
        <v>2</v>
      </c>
      <c r="B245" s="1" t="s">
        <v>29</v>
      </c>
      <c r="C245" s="1">
        <v>2014</v>
      </c>
      <c r="D245" s="1" t="s">
        <v>9</v>
      </c>
      <c r="E245" s="4">
        <v>59.24</v>
      </c>
    </row>
    <row r="246" spans="1:5" x14ac:dyDescent="0.2">
      <c r="A246" t="s">
        <v>2</v>
      </c>
      <c r="B246" s="1" t="s">
        <v>29</v>
      </c>
      <c r="C246" s="1">
        <v>2014</v>
      </c>
      <c r="D246" s="1" t="s">
        <v>10</v>
      </c>
      <c r="E246" s="4">
        <v>66.349999999999994</v>
      </c>
    </row>
    <row r="247" spans="1:5" x14ac:dyDescent="0.2">
      <c r="A247" t="s">
        <v>2</v>
      </c>
      <c r="B247" s="1" t="s">
        <v>29</v>
      </c>
      <c r="C247" s="1">
        <v>2014</v>
      </c>
      <c r="D247" s="1" t="s">
        <v>11</v>
      </c>
      <c r="E247" s="4">
        <v>75.05</v>
      </c>
    </row>
    <row r="248" spans="1:5" x14ac:dyDescent="0.2">
      <c r="A248" t="s">
        <v>2</v>
      </c>
      <c r="B248" s="1" t="s">
        <v>29</v>
      </c>
      <c r="C248" s="1">
        <v>2014</v>
      </c>
      <c r="D248" s="1" t="s">
        <v>12</v>
      </c>
      <c r="E248" s="4">
        <v>60.08</v>
      </c>
    </row>
    <row r="249" spans="1:5" x14ac:dyDescent="0.2">
      <c r="A249" t="s">
        <v>2</v>
      </c>
      <c r="B249" s="1" t="s">
        <v>29</v>
      </c>
      <c r="C249" s="1">
        <v>2014</v>
      </c>
      <c r="D249" s="1" t="s">
        <v>13</v>
      </c>
      <c r="E249" s="4">
        <v>70.569999999999993</v>
      </c>
    </row>
    <row r="250" spans="1:5" x14ac:dyDescent="0.2">
      <c r="A250" t="s">
        <v>2</v>
      </c>
      <c r="B250" s="1" t="s">
        <v>29</v>
      </c>
      <c r="C250" s="1">
        <v>2014</v>
      </c>
      <c r="D250" s="1" t="s">
        <v>14</v>
      </c>
      <c r="E250" s="4">
        <v>62.98</v>
      </c>
    </row>
    <row r="251" spans="1:5" x14ac:dyDescent="0.2">
      <c r="A251" t="s">
        <v>2</v>
      </c>
      <c r="B251" s="1" t="s">
        <v>29</v>
      </c>
      <c r="C251" s="1">
        <v>2014</v>
      </c>
      <c r="D251" s="1" t="s">
        <v>16</v>
      </c>
      <c r="E251" s="4">
        <v>47.32</v>
      </c>
    </row>
    <row r="252" spans="1:5" x14ac:dyDescent="0.2">
      <c r="A252" t="s">
        <v>2</v>
      </c>
      <c r="B252" s="1" t="s">
        <v>29</v>
      </c>
      <c r="C252" s="1">
        <v>2014</v>
      </c>
      <c r="D252" s="1" t="s">
        <v>18</v>
      </c>
      <c r="E252" s="4">
        <v>49.84</v>
      </c>
    </row>
    <row r="253" spans="1:5" x14ac:dyDescent="0.2">
      <c r="A253" t="s">
        <v>2</v>
      </c>
      <c r="B253" s="1" t="s">
        <v>29</v>
      </c>
      <c r="C253" s="1">
        <v>2014</v>
      </c>
      <c r="D253" s="1" t="s">
        <v>20</v>
      </c>
      <c r="E253" s="4">
        <v>46.14</v>
      </c>
    </row>
    <row r="254" spans="1:5" x14ac:dyDescent="0.2">
      <c r="A254" t="s">
        <v>2</v>
      </c>
      <c r="B254" s="1" t="s">
        <v>29</v>
      </c>
      <c r="C254" s="1">
        <v>2014</v>
      </c>
      <c r="D254" s="1" t="s">
        <v>22</v>
      </c>
      <c r="E254" s="4">
        <v>47.81</v>
      </c>
    </row>
    <row r="255" spans="1:5" x14ac:dyDescent="0.2">
      <c r="A255" t="s">
        <v>2</v>
      </c>
      <c r="B255" s="1" t="s">
        <v>29</v>
      </c>
      <c r="C255" s="1">
        <v>2014</v>
      </c>
      <c r="D255" s="1" t="s">
        <v>24</v>
      </c>
      <c r="E255" s="4">
        <v>59.23</v>
      </c>
    </row>
    <row r="256" spans="1:5" x14ac:dyDescent="0.2">
      <c r="A256" t="s">
        <v>2</v>
      </c>
      <c r="B256" s="1" t="s">
        <v>29</v>
      </c>
      <c r="C256" s="1">
        <v>2014</v>
      </c>
      <c r="D256" s="1" t="s">
        <v>25</v>
      </c>
      <c r="E256" s="4">
        <v>63.55</v>
      </c>
    </row>
    <row r="257" spans="1:5" x14ac:dyDescent="0.2">
      <c r="A257" t="s">
        <v>2</v>
      </c>
      <c r="B257" s="1" t="s">
        <v>29</v>
      </c>
      <c r="C257" s="1">
        <v>2014</v>
      </c>
      <c r="D257" s="1" t="s">
        <v>26</v>
      </c>
      <c r="E257" s="4">
        <v>67.569999999999993</v>
      </c>
    </row>
    <row r="258" spans="1:5" x14ac:dyDescent="0.2">
      <c r="A258" t="s">
        <v>2</v>
      </c>
      <c r="B258" s="1" t="s">
        <v>29</v>
      </c>
      <c r="C258" s="1">
        <v>2015</v>
      </c>
      <c r="D258" s="1" t="s">
        <v>6</v>
      </c>
      <c r="E258" s="4">
        <v>43.62</v>
      </c>
    </row>
    <row r="259" spans="1:5" x14ac:dyDescent="0.2">
      <c r="A259" t="s">
        <v>2</v>
      </c>
      <c r="B259" s="1" t="s">
        <v>29</v>
      </c>
      <c r="C259" s="1">
        <v>2015</v>
      </c>
      <c r="D259" s="1" t="s">
        <v>7</v>
      </c>
      <c r="E259" s="4">
        <v>41.32</v>
      </c>
    </row>
    <row r="260" spans="1:5" x14ac:dyDescent="0.2">
      <c r="A260" t="s">
        <v>2</v>
      </c>
      <c r="B260" s="1" t="s">
        <v>29</v>
      </c>
      <c r="C260" s="1">
        <v>2015</v>
      </c>
      <c r="D260" s="1" t="s">
        <v>8</v>
      </c>
      <c r="E260" s="4">
        <v>60.47</v>
      </c>
    </row>
    <row r="261" spans="1:5" x14ac:dyDescent="0.2">
      <c r="A261" t="s">
        <v>2</v>
      </c>
      <c r="B261" s="1" t="s">
        <v>29</v>
      </c>
      <c r="C261" s="1">
        <v>2015</v>
      </c>
      <c r="D261" s="1" t="s">
        <v>9</v>
      </c>
      <c r="E261" s="4">
        <v>59.24</v>
      </c>
    </row>
    <row r="262" spans="1:5" x14ac:dyDescent="0.2">
      <c r="A262" t="s">
        <v>2</v>
      </c>
      <c r="B262" s="1" t="s">
        <v>29</v>
      </c>
      <c r="C262" s="1">
        <v>2015</v>
      </c>
      <c r="D262" s="1" t="s">
        <v>10</v>
      </c>
      <c r="E262" s="4">
        <v>66.349999999999994</v>
      </c>
    </row>
    <row r="263" spans="1:5" x14ac:dyDescent="0.2">
      <c r="A263" t="s">
        <v>2</v>
      </c>
      <c r="B263" s="1" t="s">
        <v>29</v>
      </c>
      <c r="C263" s="1">
        <v>2015</v>
      </c>
      <c r="D263" s="1" t="s">
        <v>11</v>
      </c>
      <c r="E263" s="4">
        <v>75.05</v>
      </c>
    </row>
    <row r="264" spans="1:5" x14ac:dyDescent="0.2">
      <c r="A264" t="s">
        <v>2</v>
      </c>
      <c r="B264" s="1" t="s">
        <v>29</v>
      </c>
      <c r="C264" s="1">
        <v>2015</v>
      </c>
      <c r="D264" s="1" t="s">
        <v>12</v>
      </c>
      <c r="E264" s="4">
        <v>60.08</v>
      </c>
    </row>
    <row r="265" spans="1:5" x14ac:dyDescent="0.2">
      <c r="A265" t="s">
        <v>2</v>
      </c>
      <c r="B265" s="1" t="s">
        <v>29</v>
      </c>
      <c r="C265" s="1">
        <v>2015</v>
      </c>
      <c r="D265" s="1" t="s">
        <v>13</v>
      </c>
      <c r="E265" s="4">
        <v>70.569999999999993</v>
      </c>
    </row>
    <row r="266" spans="1:5" x14ac:dyDescent="0.2">
      <c r="A266" t="s">
        <v>2</v>
      </c>
      <c r="B266" s="1" t="s">
        <v>29</v>
      </c>
      <c r="C266" s="1">
        <v>2015</v>
      </c>
      <c r="D266" s="1" t="s">
        <v>14</v>
      </c>
      <c r="E266" s="4">
        <v>62.98</v>
      </c>
    </row>
    <row r="267" spans="1:5" x14ac:dyDescent="0.2">
      <c r="A267" t="s">
        <v>2</v>
      </c>
      <c r="B267" s="1" t="s">
        <v>29</v>
      </c>
      <c r="C267" s="1">
        <v>2015</v>
      </c>
      <c r="D267" s="1" t="s">
        <v>16</v>
      </c>
      <c r="E267" s="4">
        <v>47.32</v>
      </c>
    </row>
    <row r="268" spans="1:5" x14ac:dyDescent="0.2">
      <c r="A268" t="s">
        <v>2</v>
      </c>
      <c r="B268" s="1" t="s">
        <v>29</v>
      </c>
      <c r="C268" s="1">
        <v>2015</v>
      </c>
      <c r="D268" s="1" t="s">
        <v>18</v>
      </c>
      <c r="E268" s="4">
        <v>49.84</v>
      </c>
    </row>
    <row r="269" spans="1:5" x14ac:dyDescent="0.2">
      <c r="A269" t="s">
        <v>2</v>
      </c>
      <c r="B269" s="1" t="s">
        <v>29</v>
      </c>
      <c r="C269" s="1">
        <v>2015</v>
      </c>
      <c r="D269" s="1" t="s">
        <v>20</v>
      </c>
      <c r="E269" s="4">
        <v>46.14</v>
      </c>
    </row>
    <row r="270" spans="1:5" x14ac:dyDescent="0.2">
      <c r="A270" t="s">
        <v>2</v>
      </c>
      <c r="B270" s="1" t="s">
        <v>29</v>
      </c>
      <c r="C270" s="1">
        <v>2015</v>
      </c>
      <c r="D270" s="1" t="s">
        <v>22</v>
      </c>
      <c r="E270" s="4">
        <v>47.81</v>
      </c>
    </row>
    <row r="271" spans="1:5" x14ac:dyDescent="0.2">
      <c r="A271" t="s">
        <v>2</v>
      </c>
      <c r="B271" s="1" t="s">
        <v>29</v>
      </c>
      <c r="C271" s="1">
        <v>2015</v>
      </c>
      <c r="D271" s="1" t="s">
        <v>24</v>
      </c>
      <c r="E271" s="4">
        <v>59.23</v>
      </c>
    </row>
    <row r="272" spans="1:5" x14ac:dyDescent="0.2">
      <c r="A272" t="s">
        <v>2</v>
      </c>
      <c r="B272" s="1" t="s">
        <v>29</v>
      </c>
      <c r="C272" s="1">
        <v>2015</v>
      </c>
      <c r="D272" s="1" t="s">
        <v>25</v>
      </c>
      <c r="E272" s="4">
        <v>63.55</v>
      </c>
    </row>
    <row r="273" spans="1:5" x14ac:dyDescent="0.2">
      <c r="A273" t="s">
        <v>2</v>
      </c>
      <c r="B273" s="1" t="s">
        <v>29</v>
      </c>
      <c r="C273" s="1">
        <v>2015</v>
      </c>
      <c r="D273" s="1" t="s">
        <v>26</v>
      </c>
      <c r="E273" s="4">
        <v>67.569999999999993</v>
      </c>
    </row>
    <row r="274" spans="1:5" x14ac:dyDescent="0.2">
      <c r="A274" t="s">
        <v>2</v>
      </c>
      <c r="B274" s="1" t="s">
        <v>29</v>
      </c>
      <c r="C274" s="1">
        <v>2017</v>
      </c>
      <c r="D274" s="1" t="s">
        <v>6</v>
      </c>
      <c r="E274" s="4">
        <v>43.62</v>
      </c>
    </row>
    <row r="275" spans="1:5" x14ac:dyDescent="0.2">
      <c r="A275" t="s">
        <v>2</v>
      </c>
      <c r="B275" s="1" t="s">
        <v>29</v>
      </c>
      <c r="C275" s="1">
        <v>2017</v>
      </c>
      <c r="D275" s="1" t="s">
        <v>7</v>
      </c>
      <c r="E275" s="4">
        <v>41.32</v>
      </c>
    </row>
    <row r="276" spans="1:5" x14ac:dyDescent="0.2">
      <c r="A276" t="s">
        <v>2</v>
      </c>
      <c r="B276" s="1" t="s">
        <v>29</v>
      </c>
      <c r="C276" s="1">
        <v>2017</v>
      </c>
      <c r="D276" s="1" t="s">
        <v>8</v>
      </c>
      <c r="E276" s="4">
        <v>60.47</v>
      </c>
    </row>
    <row r="277" spans="1:5" x14ac:dyDescent="0.2">
      <c r="A277" t="s">
        <v>2</v>
      </c>
      <c r="B277" s="1" t="s">
        <v>29</v>
      </c>
      <c r="C277" s="1">
        <v>2017</v>
      </c>
      <c r="D277" s="1" t="s">
        <v>9</v>
      </c>
      <c r="E277" s="4">
        <v>59.24</v>
      </c>
    </row>
    <row r="278" spans="1:5" x14ac:dyDescent="0.2">
      <c r="A278" t="s">
        <v>2</v>
      </c>
      <c r="B278" s="1" t="s">
        <v>29</v>
      </c>
      <c r="C278" s="1">
        <v>2017</v>
      </c>
      <c r="D278" s="1" t="s">
        <v>10</v>
      </c>
      <c r="E278" s="4">
        <v>66.349999999999994</v>
      </c>
    </row>
    <row r="279" spans="1:5" x14ac:dyDescent="0.2">
      <c r="A279" t="s">
        <v>2</v>
      </c>
      <c r="B279" s="1" t="s">
        <v>29</v>
      </c>
      <c r="C279" s="1">
        <v>2017</v>
      </c>
      <c r="D279" s="1" t="s">
        <v>11</v>
      </c>
      <c r="E279" s="4">
        <v>75.05</v>
      </c>
    </row>
    <row r="280" spans="1:5" x14ac:dyDescent="0.2">
      <c r="A280" t="s">
        <v>2</v>
      </c>
      <c r="B280" s="1" t="s">
        <v>29</v>
      </c>
      <c r="C280" s="1">
        <v>2017</v>
      </c>
      <c r="D280" s="1" t="s">
        <v>12</v>
      </c>
      <c r="E280" s="4">
        <v>60.08</v>
      </c>
    </row>
    <row r="281" spans="1:5" x14ac:dyDescent="0.2">
      <c r="A281" t="s">
        <v>2</v>
      </c>
      <c r="B281" s="1" t="s">
        <v>29</v>
      </c>
      <c r="C281" s="1">
        <v>2017</v>
      </c>
      <c r="D281" s="1" t="s">
        <v>13</v>
      </c>
      <c r="E281" s="4">
        <v>70.569999999999993</v>
      </c>
    </row>
    <row r="282" spans="1:5" x14ac:dyDescent="0.2">
      <c r="A282" t="s">
        <v>2</v>
      </c>
      <c r="B282" s="1" t="s">
        <v>29</v>
      </c>
      <c r="C282" s="1">
        <v>2017</v>
      </c>
      <c r="D282" s="1" t="s">
        <v>14</v>
      </c>
      <c r="E282" s="4">
        <v>62.98</v>
      </c>
    </row>
    <row r="283" spans="1:5" x14ac:dyDescent="0.2">
      <c r="A283" t="s">
        <v>2</v>
      </c>
      <c r="B283" s="1" t="s">
        <v>29</v>
      </c>
      <c r="C283" s="1">
        <v>2017</v>
      </c>
      <c r="D283" s="1" t="s">
        <v>16</v>
      </c>
      <c r="E283" s="4">
        <v>47.32</v>
      </c>
    </row>
    <row r="284" spans="1:5" x14ac:dyDescent="0.2">
      <c r="A284" t="s">
        <v>2</v>
      </c>
      <c r="B284" s="1" t="s">
        <v>29</v>
      </c>
      <c r="C284" s="1">
        <v>2017</v>
      </c>
      <c r="D284" s="1" t="s">
        <v>18</v>
      </c>
      <c r="E284" s="4">
        <v>49.84</v>
      </c>
    </row>
    <row r="285" spans="1:5" x14ac:dyDescent="0.2">
      <c r="A285" t="s">
        <v>2</v>
      </c>
      <c r="B285" s="1" t="s">
        <v>29</v>
      </c>
      <c r="C285" s="1">
        <v>2017</v>
      </c>
      <c r="D285" s="1" t="s">
        <v>20</v>
      </c>
      <c r="E285" s="4">
        <v>46.14</v>
      </c>
    </row>
    <row r="286" spans="1:5" x14ac:dyDescent="0.2">
      <c r="A286" t="s">
        <v>2</v>
      </c>
      <c r="B286" s="1" t="s">
        <v>29</v>
      </c>
      <c r="C286" s="1">
        <v>2017</v>
      </c>
      <c r="D286" s="1" t="s">
        <v>22</v>
      </c>
      <c r="E286" s="4">
        <v>47.81</v>
      </c>
    </row>
    <row r="287" spans="1:5" x14ac:dyDescent="0.2">
      <c r="A287" t="s">
        <v>2</v>
      </c>
      <c r="B287" s="1" t="s">
        <v>29</v>
      </c>
      <c r="C287" s="1">
        <v>2017</v>
      </c>
      <c r="D287" s="1" t="s">
        <v>24</v>
      </c>
      <c r="E287" s="4">
        <v>59.23</v>
      </c>
    </row>
    <row r="288" spans="1:5" x14ac:dyDescent="0.2">
      <c r="A288" t="s">
        <v>2</v>
      </c>
      <c r="B288" s="1" t="s">
        <v>29</v>
      </c>
      <c r="C288" s="1">
        <v>2017</v>
      </c>
      <c r="D288" s="1" t="s">
        <v>25</v>
      </c>
      <c r="E288" s="4">
        <v>63.55</v>
      </c>
    </row>
    <row r="289" spans="1:5" x14ac:dyDescent="0.2">
      <c r="A289" t="s">
        <v>2</v>
      </c>
      <c r="B289" s="1" t="s">
        <v>29</v>
      </c>
      <c r="C289" s="1">
        <v>2017</v>
      </c>
      <c r="D289" s="1" t="s">
        <v>26</v>
      </c>
      <c r="E289" s="4">
        <v>67.569999999999993</v>
      </c>
    </row>
    <row r="290" spans="1:5" x14ac:dyDescent="0.2">
      <c r="A290" t="s">
        <v>1</v>
      </c>
      <c r="B290" s="1" t="s">
        <v>31</v>
      </c>
      <c r="C290" s="1">
        <v>1975</v>
      </c>
      <c r="D290" s="1" t="s">
        <v>6</v>
      </c>
      <c r="E290" s="4">
        <v>1.07</v>
      </c>
    </row>
    <row r="291" spans="1:5" x14ac:dyDescent="0.2">
      <c r="A291" t="s">
        <v>1</v>
      </c>
      <c r="B291" s="1" t="s">
        <v>31</v>
      </c>
      <c r="C291" s="1">
        <v>1975</v>
      </c>
      <c r="D291" s="1" t="s">
        <v>7</v>
      </c>
      <c r="E291" s="4">
        <v>1.51</v>
      </c>
    </row>
    <row r="292" spans="1:5" x14ac:dyDescent="0.2">
      <c r="A292" t="s">
        <v>1</v>
      </c>
      <c r="B292" s="1" t="s">
        <v>31</v>
      </c>
      <c r="C292" s="1">
        <v>1975</v>
      </c>
      <c r="D292" s="1" t="s">
        <v>8</v>
      </c>
      <c r="E292" s="4">
        <v>1.38</v>
      </c>
    </row>
    <row r="293" spans="1:5" x14ac:dyDescent="0.2">
      <c r="A293" t="s">
        <v>1</v>
      </c>
      <c r="B293" s="1" t="s">
        <v>31</v>
      </c>
      <c r="C293" s="1">
        <v>1975</v>
      </c>
      <c r="D293" s="1" t="s">
        <v>9</v>
      </c>
      <c r="E293" s="4">
        <v>1.33</v>
      </c>
    </row>
    <row r="294" spans="1:5" x14ac:dyDescent="0.2">
      <c r="A294" t="s">
        <v>1</v>
      </c>
      <c r="B294" s="1" t="s">
        <v>31</v>
      </c>
      <c r="C294" s="1">
        <v>1975</v>
      </c>
      <c r="D294" s="1" t="s">
        <v>10</v>
      </c>
      <c r="E294" s="4">
        <v>1.48</v>
      </c>
    </row>
    <row r="295" spans="1:5" x14ac:dyDescent="0.2">
      <c r="A295" t="s">
        <v>1</v>
      </c>
      <c r="B295" s="1" t="s">
        <v>31</v>
      </c>
      <c r="C295" s="1">
        <v>1975</v>
      </c>
      <c r="D295" s="1" t="s">
        <v>11</v>
      </c>
      <c r="E295" s="4">
        <v>1.63</v>
      </c>
    </row>
    <row r="296" spans="1:5" x14ac:dyDescent="0.2">
      <c r="A296" t="s">
        <v>1</v>
      </c>
      <c r="B296" s="1" t="s">
        <v>31</v>
      </c>
      <c r="C296" s="1">
        <v>1975</v>
      </c>
      <c r="D296" s="1" t="s">
        <v>12</v>
      </c>
      <c r="E296" s="4">
        <v>1.36</v>
      </c>
    </row>
    <row r="297" spans="1:5" x14ac:dyDescent="0.2">
      <c r="A297" t="s">
        <v>1</v>
      </c>
      <c r="B297" s="1" t="s">
        <v>31</v>
      </c>
      <c r="C297" s="1">
        <v>1975</v>
      </c>
      <c r="D297" s="1" t="s">
        <v>13</v>
      </c>
      <c r="E297" s="4">
        <v>1.5</v>
      </c>
    </row>
    <row r="298" spans="1:5" x14ac:dyDescent="0.2">
      <c r="A298" t="s">
        <v>1</v>
      </c>
      <c r="B298" s="1" t="s">
        <v>31</v>
      </c>
      <c r="C298" s="1">
        <v>1975</v>
      </c>
      <c r="D298" s="1" t="s">
        <v>14</v>
      </c>
      <c r="E298" s="4">
        <v>1.87</v>
      </c>
    </row>
    <row r="299" spans="1:5" x14ac:dyDescent="0.2">
      <c r="A299" t="s">
        <v>1</v>
      </c>
      <c r="B299" s="1" t="s">
        <v>31</v>
      </c>
      <c r="C299" s="1">
        <v>1975</v>
      </c>
      <c r="D299" s="1" t="s">
        <v>16</v>
      </c>
      <c r="E299" s="4">
        <v>1.99</v>
      </c>
    </row>
    <row r="300" spans="1:5" x14ac:dyDescent="0.2">
      <c r="A300" t="s">
        <v>1</v>
      </c>
      <c r="B300" s="1" t="s">
        <v>31</v>
      </c>
      <c r="C300" s="1">
        <v>1975</v>
      </c>
      <c r="D300" s="1" t="s">
        <v>18</v>
      </c>
      <c r="E300" s="4">
        <v>1.9</v>
      </c>
    </row>
    <row r="301" spans="1:5" x14ac:dyDescent="0.2">
      <c r="A301" t="s">
        <v>1</v>
      </c>
      <c r="B301" s="1" t="s">
        <v>31</v>
      </c>
      <c r="C301" s="1">
        <v>1975</v>
      </c>
      <c r="D301" s="1" t="s">
        <v>20</v>
      </c>
      <c r="E301" s="4">
        <v>1.78</v>
      </c>
    </row>
    <row r="302" spans="1:5" x14ac:dyDescent="0.2">
      <c r="A302" t="s">
        <v>1</v>
      </c>
      <c r="B302" s="1" t="s">
        <v>31</v>
      </c>
      <c r="C302" s="1">
        <v>1975</v>
      </c>
      <c r="D302" s="1" t="s">
        <v>22</v>
      </c>
      <c r="E302" s="4">
        <v>1.79</v>
      </c>
    </row>
    <row r="303" spans="1:5" x14ac:dyDescent="0.2">
      <c r="A303" t="s">
        <v>1</v>
      </c>
      <c r="B303" s="1" t="s">
        <v>31</v>
      </c>
      <c r="C303" s="1">
        <v>1975</v>
      </c>
      <c r="D303" s="1" t="s">
        <v>24</v>
      </c>
      <c r="E303" s="4">
        <v>2.31</v>
      </c>
    </row>
    <row r="304" spans="1:5" x14ac:dyDescent="0.2">
      <c r="A304" t="s">
        <v>1</v>
      </c>
      <c r="B304" s="1" t="s">
        <v>31</v>
      </c>
      <c r="C304" s="1">
        <v>1975</v>
      </c>
      <c r="D304" s="1" t="s">
        <v>25</v>
      </c>
      <c r="E304" s="4">
        <v>2.44</v>
      </c>
    </row>
    <row r="305" spans="1:5" x14ac:dyDescent="0.2">
      <c r="A305" t="s">
        <v>1</v>
      </c>
      <c r="B305" s="1" t="s">
        <v>31</v>
      </c>
      <c r="C305" s="1">
        <v>1975</v>
      </c>
      <c r="D305" s="1" t="s">
        <v>26</v>
      </c>
      <c r="E305" s="4">
        <v>1.39</v>
      </c>
    </row>
    <row r="306" spans="1:5" x14ac:dyDescent="0.2">
      <c r="A306" t="s">
        <v>1</v>
      </c>
      <c r="B306" s="1" t="s">
        <v>31</v>
      </c>
      <c r="C306" s="1">
        <v>1985</v>
      </c>
      <c r="D306" s="1" t="s">
        <v>6</v>
      </c>
      <c r="E306" s="4">
        <v>1.26</v>
      </c>
    </row>
    <row r="307" spans="1:5" x14ac:dyDescent="0.2">
      <c r="A307" t="s">
        <v>1</v>
      </c>
      <c r="B307" s="1" t="s">
        <v>31</v>
      </c>
      <c r="C307" s="1">
        <v>1985</v>
      </c>
      <c r="D307" s="1" t="s">
        <v>7</v>
      </c>
      <c r="E307" s="4">
        <v>1.69</v>
      </c>
    </row>
    <row r="308" spans="1:5" x14ac:dyDescent="0.2">
      <c r="A308" t="s">
        <v>1</v>
      </c>
      <c r="B308" s="1" t="s">
        <v>31</v>
      </c>
      <c r="C308" s="1">
        <v>1985</v>
      </c>
      <c r="D308" s="1" t="s">
        <v>8</v>
      </c>
      <c r="E308" s="4">
        <v>1.57</v>
      </c>
    </row>
    <row r="309" spans="1:5" x14ac:dyDescent="0.2">
      <c r="A309" t="s">
        <v>1</v>
      </c>
      <c r="B309" s="1" t="s">
        <v>31</v>
      </c>
      <c r="C309" s="1">
        <v>1985</v>
      </c>
      <c r="D309" s="1" t="s">
        <v>9</v>
      </c>
      <c r="E309" s="4">
        <v>1.51</v>
      </c>
    </row>
    <row r="310" spans="1:5" x14ac:dyDescent="0.2">
      <c r="A310" t="s">
        <v>1</v>
      </c>
      <c r="B310" s="1" t="s">
        <v>31</v>
      </c>
      <c r="C310" s="1">
        <v>1985</v>
      </c>
      <c r="D310" s="1" t="s">
        <v>10</v>
      </c>
      <c r="E310" s="4">
        <v>1.66</v>
      </c>
    </row>
    <row r="311" spans="1:5" x14ac:dyDescent="0.2">
      <c r="A311" t="s">
        <v>1</v>
      </c>
      <c r="B311" s="1" t="s">
        <v>31</v>
      </c>
      <c r="C311" s="1">
        <v>1985</v>
      </c>
      <c r="D311" s="1" t="s">
        <v>11</v>
      </c>
      <c r="E311" s="4">
        <v>1.6</v>
      </c>
    </row>
    <row r="312" spans="1:5" x14ac:dyDescent="0.2">
      <c r="A312" t="s">
        <v>1</v>
      </c>
      <c r="B312" s="1" t="s">
        <v>31</v>
      </c>
      <c r="C312" s="1">
        <v>1985</v>
      </c>
      <c r="D312" s="1" t="s">
        <v>12</v>
      </c>
      <c r="E312" s="4">
        <v>1.38</v>
      </c>
    </row>
    <row r="313" spans="1:5" x14ac:dyDescent="0.2">
      <c r="A313" t="s">
        <v>1</v>
      </c>
      <c r="B313" s="1" t="s">
        <v>31</v>
      </c>
      <c r="C313" s="1">
        <v>1985</v>
      </c>
      <c r="D313" s="1" t="s">
        <v>13</v>
      </c>
      <c r="E313" s="4">
        <v>1.48</v>
      </c>
    </row>
    <row r="314" spans="1:5" x14ac:dyDescent="0.2">
      <c r="A314" t="s">
        <v>1</v>
      </c>
      <c r="B314" s="1" t="s">
        <v>31</v>
      </c>
      <c r="C314" s="1">
        <v>1985</v>
      </c>
      <c r="D314" s="1" t="s">
        <v>14</v>
      </c>
      <c r="E314" s="4">
        <v>1.99</v>
      </c>
    </row>
    <row r="315" spans="1:5" x14ac:dyDescent="0.2">
      <c r="A315" t="s">
        <v>1</v>
      </c>
      <c r="B315" s="1" t="s">
        <v>31</v>
      </c>
      <c r="C315" s="1">
        <v>1985</v>
      </c>
      <c r="D315" s="1" t="s">
        <v>16</v>
      </c>
      <c r="E315" s="4">
        <v>2.1</v>
      </c>
    </row>
    <row r="316" spans="1:5" x14ac:dyDescent="0.2">
      <c r="A316" t="s">
        <v>1</v>
      </c>
      <c r="B316" s="1" t="s">
        <v>31</v>
      </c>
      <c r="C316" s="1">
        <v>1985</v>
      </c>
      <c r="D316" s="1" t="s">
        <v>18</v>
      </c>
      <c r="E316" s="4">
        <v>1.83</v>
      </c>
    </row>
    <row r="317" spans="1:5" x14ac:dyDescent="0.2">
      <c r="A317" t="s">
        <v>1</v>
      </c>
      <c r="B317" s="1" t="s">
        <v>31</v>
      </c>
      <c r="C317" s="1">
        <v>1985</v>
      </c>
      <c r="D317" s="1" t="s">
        <v>20</v>
      </c>
      <c r="E317" s="4">
        <v>1.73</v>
      </c>
    </row>
    <row r="318" spans="1:5" x14ac:dyDescent="0.2">
      <c r="A318" t="s">
        <v>1</v>
      </c>
      <c r="B318" s="1" t="s">
        <v>31</v>
      </c>
      <c r="C318" s="1">
        <v>1985</v>
      </c>
      <c r="D318" s="1" t="s">
        <v>22</v>
      </c>
      <c r="E318" s="4">
        <v>1.74</v>
      </c>
    </row>
    <row r="319" spans="1:5" x14ac:dyDescent="0.2">
      <c r="A319" t="s">
        <v>1</v>
      </c>
      <c r="B319" s="1" t="s">
        <v>31</v>
      </c>
      <c r="C319" s="1">
        <v>1985</v>
      </c>
      <c r="D319" s="1" t="s">
        <v>24</v>
      </c>
      <c r="E319" s="4">
        <v>2.4900000000000002</v>
      </c>
    </row>
    <row r="320" spans="1:5" x14ac:dyDescent="0.2">
      <c r="A320" t="s">
        <v>1</v>
      </c>
      <c r="B320" s="1" t="s">
        <v>31</v>
      </c>
      <c r="C320" s="1">
        <v>1985</v>
      </c>
      <c r="D320" s="1" t="s">
        <v>25</v>
      </c>
      <c r="E320" s="4">
        <v>2.61</v>
      </c>
    </row>
    <row r="321" spans="1:5" x14ac:dyDescent="0.2">
      <c r="A321" t="s">
        <v>1</v>
      </c>
      <c r="B321" s="1" t="s">
        <v>31</v>
      </c>
      <c r="C321" s="1">
        <v>1985</v>
      </c>
      <c r="D321" s="1" t="s">
        <v>26</v>
      </c>
      <c r="E321" s="4">
        <v>1.57</v>
      </c>
    </row>
    <row r="322" spans="1:5" x14ac:dyDescent="0.2">
      <c r="A322" t="s">
        <v>1</v>
      </c>
      <c r="B322" s="1" t="s">
        <v>31</v>
      </c>
      <c r="C322" s="1">
        <v>1996</v>
      </c>
      <c r="D322" s="1" t="s">
        <v>6</v>
      </c>
      <c r="E322" s="4">
        <v>1</v>
      </c>
    </row>
    <row r="323" spans="1:5" x14ac:dyDescent="0.2">
      <c r="A323" t="s">
        <v>1</v>
      </c>
      <c r="B323" s="1" t="s">
        <v>31</v>
      </c>
      <c r="C323" s="1">
        <v>1996</v>
      </c>
      <c r="D323" s="1" t="s">
        <v>7</v>
      </c>
      <c r="E323" s="4">
        <v>1.06</v>
      </c>
    </row>
    <row r="324" spans="1:5" x14ac:dyDescent="0.2">
      <c r="A324" t="s">
        <v>1</v>
      </c>
      <c r="B324" s="1" t="s">
        <v>31</v>
      </c>
      <c r="C324" s="1">
        <v>1996</v>
      </c>
      <c r="D324" s="1" t="s">
        <v>8</v>
      </c>
      <c r="E324" s="4">
        <v>1</v>
      </c>
    </row>
    <row r="325" spans="1:5" x14ac:dyDescent="0.2">
      <c r="A325" t="s">
        <v>1</v>
      </c>
      <c r="B325" s="1" t="s">
        <v>31</v>
      </c>
      <c r="C325" s="1">
        <v>1996</v>
      </c>
      <c r="D325" s="1" t="s">
        <v>9</v>
      </c>
      <c r="E325" s="4">
        <v>1</v>
      </c>
    </row>
    <row r="326" spans="1:5" x14ac:dyDescent="0.2">
      <c r="A326" t="s">
        <v>1</v>
      </c>
      <c r="B326" s="1" t="s">
        <v>31</v>
      </c>
      <c r="C326" s="1">
        <v>1996</v>
      </c>
      <c r="D326" s="1" t="s">
        <v>10</v>
      </c>
      <c r="E326" s="4">
        <v>1.04</v>
      </c>
    </row>
    <row r="327" spans="1:5" x14ac:dyDescent="0.2">
      <c r="A327" t="s">
        <v>1</v>
      </c>
      <c r="B327" s="1" t="s">
        <v>31</v>
      </c>
      <c r="C327" s="1">
        <v>1996</v>
      </c>
      <c r="D327" s="1" t="s">
        <v>11</v>
      </c>
      <c r="E327" s="4">
        <v>1.26</v>
      </c>
    </row>
    <row r="328" spans="1:5" x14ac:dyDescent="0.2">
      <c r="A328" t="s">
        <v>1</v>
      </c>
      <c r="B328" s="1" t="s">
        <v>31</v>
      </c>
      <c r="C328" s="1">
        <v>1996</v>
      </c>
      <c r="D328" s="1" t="s">
        <v>12</v>
      </c>
      <c r="E328" s="4">
        <v>1.0900000000000001</v>
      </c>
    </row>
    <row r="329" spans="1:5" x14ac:dyDescent="0.2">
      <c r="A329" t="s">
        <v>1</v>
      </c>
      <c r="B329" s="1" t="s">
        <v>31</v>
      </c>
      <c r="C329" s="1">
        <v>1996</v>
      </c>
      <c r="D329" s="1" t="s">
        <v>13</v>
      </c>
      <c r="E329" s="4">
        <v>1.17</v>
      </c>
    </row>
    <row r="330" spans="1:5" x14ac:dyDescent="0.2">
      <c r="A330" t="s">
        <v>1</v>
      </c>
      <c r="B330" s="1" t="s">
        <v>31</v>
      </c>
      <c r="C330" s="1">
        <v>1996</v>
      </c>
      <c r="D330" s="1" t="s">
        <v>14</v>
      </c>
      <c r="E330" s="4">
        <v>1.08</v>
      </c>
    </row>
    <row r="331" spans="1:5" x14ac:dyDescent="0.2">
      <c r="A331" t="s">
        <v>1</v>
      </c>
      <c r="B331" s="1" t="s">
        <v>31</v>
      </c>
      <c r="C331" s="1">
        <v>1996</v>
      </c>
      <c r="D331" s="1" t="s">
        <v>16</v>
      </c>
      <c r="E331" s="4">
        <v>1.1499999999999999</v>
      </c>
    </row>
    <row r="332" spans="1:5" x14ac:dyDescent="0.2">
      <c r="A332" t="s">
        <v>1</v>
      </c>
      <c r="B332" s="1" t="s">
        <v>31</v>
      </c>
      <c r="C332" s="1">
        <v>1996</v>
      </c>
      <c r="D332" s="1" t="s">
        <v>18</v>
      </c>
      <c r="E332" s="4">
        <v>1.1100000000000001</v>
      </c>
    </row>
    <row r="333" spans="1:5" x14ac:dyDescent="0.2">
      <c r="A333" t="s">
        <v>1</v>
      </c>
      <c r="B333" s="1" t="s">
        <v>31</v>
      </c>
      <c r="C333" s="1">
        <v>1996</v>
      </c>
      <c r="D333" s="1" t="s">
        <v>20</v>
      </c>
      <c r="E333" s="4">
        <v>1.05</v>
      </c>
    </row>
    <row r="334" spans="1:5" x14ac:dyDescent="0.2">
      <c r="A334" t="s">
        <v>1</v>
      </c>
      <c r="B334" s="1" t="s">
        <v>31</v>
      </c>
      <c r="C334" s="1">
        <v>1996</v>
      </c>
      <c r="D334" s="1" t="s">
        <v>22</v>
      </c>
      <c r="E334" s="4">
        <v>1.06</v>
      </c>
    </row>
    <row r="335" spans="1:5" x14ac:dyDescent="0.2">
      <c r="A335" t="s">
        <v>1</v>
      </c>
      <c r="B335" s="1" t="s">
        <v>31</v>
      </c>
      <c r="C335" s="1">
        <v>1996</v>
      </c>
      <c r="D335" s="1" t="s">
        <v>24</v>
      </c>
      <c r="E335" s="4">
        <v>1.1200000000000001</v>
      </c>
    </row>
    <row r="336" spans="1:5" x14ac:dyDescent="0.2">
      <c r="A336" t="s">
        <v>1</v>
      </c>
      <c r="B336" s="1" t="s">
        <v>31</v>
      </c>
      <c r="C336" s="1">
        <v>1996</v>
      </c>
      <c r="D336" s="1" t="s">
        <v>25</v>
      </c>
      <c r="E336" s="4">
        <v>1.23</v>
      </c>
    </row>
    <row r="337" spans="1:5" x14ac:dyDescent="0.2">
      <c r="A337" t="s">
        <v>1</v>
      </c>
      <c r="B337" s="1" t="s">
        <v>31</v>
      </c>
      <c r="C337" s="1">
        <v>1996</v>
      </c>
      <c r="D337" s="1" t="s">
        <v>26</v>
      </c>
      <c r="E337" s="4">
        <v>1</v>
      </c>
    </row>
    <row r="338" spans="1:5" x14ac:dyDescent="0.2">
      <c r="A338" t="s">
        <v>1</v>
      </c>
      <c r="B338" s="1" t="s">
        <v>31</v>
      </c>
      <c r="C338" s="1">
        <v>2003</v>
      </c>
      <c r="D338" s="1" t="s">
        <v>6</v>
      </c>
      <c r="E338" s="4">
        <v>1</v>
      </c>
    </row>
    <row r="339" spans="1:5" x14ac:dyDescent="0.2">
      <c r="A339" t="s">
        <v>1</v>
      </c>
      <c r="B339" s="1" t="s">
        <v>31</v>
      </c>
      <c r="C339" s="1">
        <v>2003</v>
      </c>
      <c r="D339" s="1" t="s">
        <v>7</v>
      </c>
      <c r="E339" s="4">
        <v>1</v>
      </c>
    </row>
    <row r="340" spans="1:5" x14ac:dyDescent="0.2">
      <c r="A340" t="s">
        <v>1</v>
      </c>
      <c r="B340" s="1" t="s">
        <v>31</v>
      </c>
      <c r="C340" s="1">
        <v>2003</v>
      </c>
      <c r="D340" s="1" t="s">
        <v>8</v>
      </c>
      <c r="E340" s="4">
        <v>1</v>
      </c>
    </row>
    <row r="341" spans="1:5" x14ac:dyDescent="0.2">
      <c r="A341" t="s">
        <v>1</v>
      </c>
      <c r="B341" s="1" t="s">
        <v>31</v>
      </c>
      <c r="C341" s="1">
        <v>2003</v>
      </c>
      <c r="D341" s="1" t="s">
        <v>9</v>
      </c>
      <c r="E341" s="4">
        <v>1</v>
      </c>
    </row>
    <row r="342" spans="1:5" x14ac:dyDescent="0.2">
      <c r="A342" t="s">
        <v>1</v>
      </c>
      <c r="B342" s="1" t="s">
        <v>31</v>
      </c>
      <c r="C342" s="1">
        <v>2003</v>
      </c>
      <c r="D342" s="1" t="s">
        <v>10</v>
      </c>
      <c r="E342" s="4">
        <v>1.04</v>
      </c>
    </row>
    <row r="343" spans="1:5" x14ac:dyDescent="0.2">
      <c r="A343" t="s">
        <v>1</v>
      </c>
      <c r="B343" s="1" t="s">
        <v>31</v>
      </c>
      <c r="C343" s="1">
        <v>2003</v>
      </c>
      <c r="D343" s="1" t="s">
        <v>11</v>
      </c>
      <c r="E343" s="4">
        <v>1.28</v>
      </c>
    </row>
    <row r="344" spans="1:5" x14ac:dyDescent="0.2">
      <c r="A344" t="s">
        <v>1</v>
      </c>
      <c r="B344" s="1" t="s">
        <v>31</v>
      </c>
      <c r="C344" s="1">
        <v>2003</v>
      </c>
      <c r="D344" s="1" t="s">
        <v>12</v>
      </c>
      <c r="E344" s="4">
        <v>1.1100000000000001</v>
      </c>
    </row>
    <row r="345" spans="1:5" x14ac:dyDescent="0.2">
      <c r="A345" t="s">
        <v>1</v>
      </c>
      <c r="B345" s="1" t="s">
        <v>31</v>
      </c>
      <c r="C345" s="1">
        <v>2003</v>
      </c>
      <c r="D345" s="1" t="s">
        <v>13</v>
      </c>
      <c r="E345" s="4">
        <v>1.19</v>
      </c>
    </row>
    <row r="346" spans="1:5" x14ac:dyDescent="0.2">
      <c r="A346" t="s">
        <v>1</v>
      </c>
      <c r="B346" s="1" t="s">
        <v>31</v>
      </c>
      <c r="C346" s="1">
        <v>2003</v>
      </c>
      <c r="D346" s="1" t="s">
        <v>14</v>
      </c>
      <c r="E346" s="4">
        <v>1</v>
      </c>
    </row>
    <row r="347" spans="1:5" x14ac:dyDescent="0.2">
      <c r="A347" t="s">
        <v>1</v>
      </c>
      <c r="B347" s="1" t="s">
        <v>31</v>
      </c>
      <c r="C347" s="1">
        <v>2003</v>
      </c>
      <c r="D347" s="1" t="s">
        <v>16</v>
      </c>
      <c r="E347" s="4">
        <v>1</v>
      </c>
    </row>
    <row r="348" spans="1:5" x14ac:dyDescent="0.2">
      <c r="A348" t="s">
        <v>1</v>
      </c>
      <c r="B348" s="1" t="s">
        <v>31</v>
      </c>
      <c r="C348" s="1">
        <v>2003</v>
      </c>
      <c r="D348" s="1" t="s">
        <v>18</v>
      </c>
      <c r="E348" s="4">
        <v>1</v>
      </c>
    </row>
    <row r="349" spans="1:5" x14ac:dyDescent="0.2">
      <c r="A349" t="s">
        <v>1</v>
      </c>
      <c r="B349" s="1" t="s">
        <v>31</v>
      </c>
      <c r="C349" s="1">
        <v>2003</v>
      </c>
      <c r="D349" s="1" t="s">
        <v>20</v>
      </c>
      <c r="E349" s="4">
        <v>1</v>
      </c>
    </row>
    <row r="350" spans="1:5" x14ac:dyDescent="0.2">
      <c r="A350" t="s">
        <v>1</v>
      </c>
      <c r="B350" s="1" t="s">
        <v>31</v>
      </c>
      <c r="C350" s="1">
        <v>2003</v>
      </c>
      <c r="D350" s="1" t="s">
        <v>22</v>
      </c>
      <c r="E350" s="4">
        <v>1</v>
      </c>
    </row>
    <row r="351" spans="1:5" x14ac:dyDescent="0.2">
      <c r="A351" t="s">
        <v>1</v>
      </c>
      <c r="B351" s="1" t="s">
        <v>31</v>
      </c>
      <c r="C351" s="1">
        <v>2003</v>
      </c>
      <c r="D351" s="1" t="s">
        <v>24</v>
      </c>
      <c r="E351" s="4">
        <v>1.07</v>
      </c>
    </row>
    <row r="352" spans="1:5" x14ac:dyDescent="0.2">
      <c r="A352" t="s">
        <v>1</v>
      </c>
      <c r="B352" s="1" t="s">
        <v>31</v>
      </c>
      <c r="C352" s="1">
        <v>2003</v>
      </c>
      <c r="D352" s="1" t="s">
        <v>25</v>
      </c>
      <c r="E352" s="4">
        <v>1.18</v>
      </c>
    </row>
    <row r="353" spans="1:5" x14ac:dyDescent="0.2">
      <c r="A353" t="s">
        <v>1</v>
      </c>
      <c r="B353" s="1" t="s">
        <v>31</v>
      </c>
      <c r="C353" s="1">
        <v>2003</v>
      </c>
      <c r="D353" s="1" t="s">
        <v>26</v>
      </c>
      <c r="E353" s="4">
        <v>1</v>
      </c>
    </row>
    <row r="354" spans="1:5" x14ac:dyDescent="0.2">
      <c r="A354" t="s">
        <v>1</v>
      </c>
      <c r="B354" s="1" t="s">
        <v>31</v>
      </c>
      <c r="C354" s="1">
        <v>2007</v>
      </c>
      <c r="D354" s="1" t="s">
        <v>6</v>
      </c>
      <c r="E354" s="4">
        <v>1</v>
      </c>
    </row>
    <row r="355" spans="1:5" x14ac:dyDescent="0.2">
      <c r="A355" t="s">
        <v>1</v>
      </c>
      <c r="B355" s="1" t="s">
        <v>31</v>
      </c>
      <c r="C355" s="1">
        <v>2007</v>
      </c>
      <c r="D355" s="1" t="s">
        <v>7</v>
      </c>
      <c r="E355" s="4">
        <v>1</v>
      </c>
    </row>
    <row r="356" spans="1:5" x14ac:dyDescent="0.2">
      <c r="A356" t="s">
        <v>1</v>
      </c>
      <c r="B356" s="1" t="s">
        <v>31</v>
      </c>
      <c r="C356" s="1">
        <v>2007</v>
      </c>
      <c r="D356" s="1" t="s">
        <v>8</v>
      </c>
      <c r="E356" s="4">
        <v>1</v>
      </c>
    </row>
    <row r="357" spans="1:5" x14ac:dyDescent="0.2">
      <c r="A357" t="s">
        <v>1</v>
      </c>
      <c r="B357" s="1" t="s">
        <v>31</v>
      </c>
      <c r="C357" s="1">
        <v>2007</v>
      </c>
      <c r="D357" s="1" t="s">
        <v>9</v>
      </c>
      <c r="E357" s="4">
        <v>1</v>
      </c>
    </row>
    <row r="358" spans="1:5" x14ac:dyDescent="0.2">
      <c r="A358" t="s">
        <v>1</v>
      </c>
      <c r="B358" s="1" t="s">
        <v>31</v>
      </c>
      <c r="C358" s="1">
        <v>2007</v>
      </c>
      <c r="D358" s="1" t="s">
        <v>10</v>
      </c>
      <c r="E358" s="4">
        <v>1.04</v>
      </c>
    </row>
    <row r="359" spans="1:5" x14ac:dyDescent="0.2">
      <c r="A359" t="s">
        <v>1</v>
      </c>
      <c r="B359" s="1" t="s">
        <v>31</v>
      </c>
      <c r="C359" s="1">
        <v>2007</v>
      </c>
      <c r="D359" s="1" t="s">
        <v>11</v>
      </c>
      <c r="E359" s="4">
        <v>1.28</v>
      </c>
    </row>
    <row r="360" spans="1:5" x14ac:dyDescent="0.2">
      <c r="A360" t="s">
        <v>1</v>
      </c>
      <c r="B360" s="1" t="s">
        <v>31</v>
      </c>
      <c r="C360" s="1">
        <v>2007</v>
      </c>
      <c r="D360" s="1" t="s">
        <v>12</v>
      </c>
      <c r="E360" s="4">
        <v>1.1100000000000001</v>
      </c>
    </row>
    <row r="361" spans="1:5" x14ac:dyDescent="0.2">
      <c r="A361" t="s">
        <v>1</v>
      </c>
      <c r="B361" s="1" t="s">
        <v>31</v>
      </c>
      <c r="C361" s="1">
        <v>2007</v>
      </c>
      <c r="D361" s="1" t="s">
        <v>13</v>
      </c>
      <c r="E361" s="4">
        <v>1.19</v>
      </c>
    </row>
    <row r="362" spans="1:5" x14ac:dyDescent="0.2">
      <c r="A362" t="s">
        <v>1</v>
      </c>
      <c r="B362" s="1" t="s">
        <v>31</v>
      </c>
      <c r="C362" s="1">
        <v>2007</v>
      </c>
      <c r="D362" s="1" t="s">
        <v>14</v>
      </c>
      <c r="E362" s="4">
        <v>1</v>
      </c>
    </row>
    <row r="363" spans="1:5" x14ac:dyDescent="0.2">
      <c r="A363" t="s">
        <v>1</v>
      </c>
      <c r="B363" s="1" t="s">
        <v>31</v>
      </c>
      <c r="C363" s="1">
        <v>2007</v>
      </c>
      <c r="D363" s="1" t="s">
        <v>16</v>
      </c>
      <c r="E363" s="4">
        <v>1</v>
      </c>
    </row>
    <row r="364" spans="1:5" x14ac:dyDescent="0.2">
      <c r="A364" t="s">
        <v>1</v>
      </c>
      <c r="B364" s="1" t="s">
        <v>31</v>
      </c>
      <c r="C364" s="1">
        <v>2007</v>
      </c>
      <c r="D364" s="1" t="s">
        <v>18</v>
      </c>
      <c r="E364" s="4">
        <v>1</v>
      </c>
    </row>
    <row r="365" spans="1:5" x14ac:dyDescent="0.2">
      <c r="A365" t="s">
        <v>1</v>
      </c>
      <c r="B365" s="1" t="s">
        <v>31</v>
      </c>
      <c r="C365" s="1">
        <v>2007</v>
      </c>
      <c r="D365" s="1" t="s">
        <v>20</v>
      </c>
      <c r="E365" s="4">
        <v>1</v>
      </c>
    </row>
    <row r="366" spans="1:5" x14ac:dyDescent="0.2">
      <c r="A366" t="s">
        <v>1</v>
      </c>
      <c r="B366" s="1" t="s">
        <v>31</v>
      </c>
      <c r="C366" s="1">
        <v>2007</v>
      </c>
      <c r="D366" s="1" t="s">
        <v>22</v>
      </c>
      <c r="E366" s="4">
        <v>1</v>
      </c>
    </row>
    <row r="367" spans="1:5" x14ac:dyDescent="0.2">
      <c r="A367" t="s">
        <v>1</v>
      </c>
      <c r="B367" s="1" t="s">
        <v>31</v>
      </c>
      <c r="C367" s="1">
        <v>2007</v>
      </c>
      <c r="D367" s="1" t="s">
        <v>24</v>
      </c>
      <c r="E367" s="4">
        <v>1.07</v>
      </c>
    </row>
    <row r="368" spans="1:5" x14ac:dyDescent="0.2">
      <c r="A368" t="s">
        <v>1</v>
      </c>
      <c r="B368" s="1" t="s">
        <v>31</v>
      </c>
      <c r="C368" s="1">
        <v>2007</v>
      </c>
      <c r="D368" s="1" t="s">
        <v>25</v>
      </c>
      <c r="E368" s="4">
        <v>1.1499999999999999</v>
      </c>
    </row>
    <row r="369" spans="1:5" x14ac:dyDescent="0.2">
      <c r="A369" t="s">
        <v>1</v>
      </c>
      <c r="B369" s="1" t="s">
        <v>31</v>
      </c>
      <c r="C369" s="1">
        <v>2007</v>
      </c>
      <c r="D369" s="1" t="s">
        <v>26</v>
      </c>
      <c r="E369" s="4">
        <v>1</v>
      </c>
    </row>
    <row r="370" spans="1:5" x14ac:dyDescent="0.2">
      <c r="A370" t="s">
        <v>1</v>
      </c>
      <c r="B370" s="1" t="s">
        <v>31</v>
      </c>
      <c r="C370" s="1">
        <v>2011</v>
      </c>
      <c r="D370" s="1" t="s">
        <v>6</v>
      </c>
      <c r="E370" s="4">
        <v>1</v>
      </c>
    </row>
    <row r="371" spans="1:5" x14ac:dyDescent="0.2">
      <c r="A371" t="s">
        <v>1</v>
      </c>
      <c r="B371" s="1" t="s">
        <v>31</v>
      </c>
      <c r="C371" s="1">
        <v>2011</v>
      </c>
      <c r="D371" s="1" t="s">
        <v>7</v>
      </c>
      <c r="E371" s="4">
        <v>1</v>
      </c>
    </row>
    <row r="372" spans="1:5" x14ac:dyDescent="0.2">
      <c r="A372" t="s">
        <v>1</v>
      </c>
      <c r="B372" s="1" t="s">
        <v>31</v>
      </c>
      <c r="C372" s="1">
        <v>2011</v>
      </c>
      <c r="D372" s="1" t="s">
        <v>8</v>
      </c>
      <c r="E372" s="4">
        <v>1</v>
      </c>
    </row>
    <row r="373" spans="1:5" x14ac:dyDescent="0.2">
      <c r="A373" t="s">
        <v>1</v>
      </c>
      <c r="B373" s="1" t="s">
        <v>31</v>
      </c>
      <c r="C373" s="1">
        <v>2011</v>
      </c>
      <c r="D373" s="1" t="s">
        <v>9</v>
      </c>
      <c r="E373" s="4">
        <v>1</v>
      </c>
    </row>
    <row r="374" spans="1:5" x14ac:dyDescent="0.2">
      <c r="A374" t="s">
        <v>1</v>
      </c>
      <c r="B374" s="1" t="s">
        <v>31</v>
      </c>
      <c r="C374" s="1">
        <v>2011</v>
      </c>
      <c r="D374" s="1" t="s">
        <v>10</v>
      </c>
      <c r="E374" s="4">
        <v>1.04</v>
      </c>
    </row>
    <row r="375" spans="1:5" x14ac:dyDescent="0.2">
      <c r="A375" t="s">
        <v>1</v>
      </c>
      <c r="B375" s="1" t="s">
        <v>31</v>
      </c>
      <c r="C375" s="1">
        <v>2011</v>
      </c>
      <c r="D375" s="1" t="s">
        <v>11</v>
      </c>
      <c r="E375" s="4">
        <v>1.28</v>
      </c>
    </row>
    <row r="376" spans="1:5" x14ac:dyDescent="0.2">
      <c r="A376" t="s">
        <v>1</v>
      </c>
      <c r="B376" s="1" t="s">
        <v>31</v>
      </c>
      <c r="C376" s="1">
        <v>2011</v>
      </c>
      <c r="D376" s="1" t="s">
        <v>12</v>
      </c>
      <c r="E376" s="4">
        <v>1.1100000000000001</v>
      </c>
    </row>
    <row r="377" spans="1:5" x14ac:dyDescent="0.2">
      <c r="A377" t="s">
        <v>1</v>
      </c>
      <c r="B377" s="1" t="s">
        <v>31</v>
      </c>
      <c r="C377" s="1">
        <v>2011</v>
      </c>
      <c r="D377" s="1" t="s">
        <v>13</v>
      </c>
      <c r="E377" s="4">
        <v>1.19</v>
      </c>
    </row>
    <row r="378" spans="1:5" x14ac:dyDescent="0.2">
      <c r="A378" t="s">
        <v>1</v>
      </c>
      <c r="B378" s="1" t="s">
        <v>31</v>
      </c>
      <c r="C378" s="1">
        <v>2011</v>
      </c>
      <c r="D378" s="1" t="s">
        <v>14</v>
      </c>
      <c r="E378" s="4">
        <v>1</v>
      </c>
    </row>
    <row r="379" spans="1:5" x14ac:dyDescent="0.2">
      <c r="A379" t="s">
        <v>1</v>
      </c>
      <c r="B379" s="1" t="s">
        <v>31</v>
      </c>
      <c r="C379" s="1">
        <v>2011</v>
      </c>
      <c r="D379" s="1" t="s">
        <v>16</v>
      </c>
      <c r="E379" s="4">
        <v>1</v>
      </c>
    </row>
    <row r="380" spans="1:5" x14ac:dyDescent="0.2">
      <c r="A380" t="s">
        <v>1</v>
      </c>
      <c r="B380" s="1" t="s">
        <v>31</v>
      </c>
      <c r="C380" s="1">
        <v>2011</v>
      </c>
      <c r="D380" s="1" t="s">
        <v>18</v>
      </c>
      <c r="E380" s="4">
        <v>1</v>
      </c>
    </row>
    <row r="381" spans="1:5" x14ac:dyDescent="0.2">
      <c r="A381" t="s">
        <v>1</v>
      </c>
      <c r="B381" s="1" t="s">
        <v>31</v>
      </c>
      <c r="C381" s="1">
        <v>2011</v>
      </c>
      <c r="D381" s="1" t="s">
        <v>20</v>
      </c>
      <c r="E381" s="4">
        <v>1</v>
      </c>
    </row>
    <row r="382" spans="1:5" x14ac:dyDescent="0.2">
      <c r="A382" t="s">
        <v>1</v>
      </c>
      <c r="B382" s="1" t="s">
        <v>31</v>
      </c>
      <c r="C382" s="1">
        <v>2011</v>
      </c>
      <c r="D382" s="1" t="s">
        <v>22</v>
      </c>
      <c r="E382" s="4">
        <v>1</v>
      </c>
    </row>
    <row r="383" spans="1:5" x14ac:dyDescent="0.2">
      <c r="A383" t="s">
        <v>1</v>
      </c>
      <c r="B383" s="1" t="s">
        <v>31</v>
      </c>
      <c r="C383" s="1">
        <v>2011</v>
      </c>
      <c r="D383" s="1" t="s">
        <v>24</v>
      </c>
      <c r="E383" s="4">
        <v>1.07</v>
      </c>
    </row>
    <row r="384" spans="1:5" x14ac:dyDescent="0.2">
      <c r="A384" t="s">
        <v>1</v>
      </c>
      <c r="B384" s="1" t="s">
        <v>31</v>
      </c>
      <c r="C384" s="1">
        <v>2011</v>
      </c>
      <c r="D384" s="1" t="s">
        <v>25</v>
      </c>
      <c r="E384" s="4">
        <v>1.1499999999999999</v>
      </c>
    </row>
    <row r="385" spans="1:5" x14ac:dyDescent="0.2">
      <c r="A385" t="s">
        <v>1</v>
      </c>
      <c r="B385" s="1" t="s">
        <v>31</v>
      </c>
      <c r="C385" s="1">
        <v>2011</v>
      </c>
      <c r="D385" s="1" t="s">
        <v>26</v>
      </c>
      <c r="E385" s="4">
        <v>1</v>
      </c>
    </row>
    <row r="386" spans="1:5" x14ac:dyDescent="0.2">
      <c r="A386" t="s">
        <v>1</v>
      </c>
      <c r="B386" s="1" t="s">
        <v>31</v>
      </c>
      <c r="C386" s="1">
        <v>2014</v>
      </c>
      <c r="D386" s="1" t="s">
        <v>6</v>
      </c>
      <c r="E386" s="4">
        <v>1</v>
      </c>
    </row>
    <row r="387" spans="1:5" x14ac:dyDescent="0.2">
      <c r="A387" t="s">
        <v>1</v>
      </c>
      <c r="B387" s="1" t="s">
        <v>31</v>
      </c>
      <c r="C387" s="1">
        <v>2014</v>
      </c>
      <c r="D387" s="1" t="s">
        <v>7</v>
      </c>
      <c r="E387" s="4">
        <v>1</v>
      </c>
    </row>
    <row r="388" spans="1:5" x14ac:dyDescent="0.2">
      <c r="A388" t="s">
        <v>1</v>
      </c>
      <c r="B388" s="1" t="s">
        <v>31</v>
      </c>
      <c r="C388" s="1">
        <v>2014</v>
      </c>
      <c r="D388" s="1" t="s">
        <v>8</v>
      </c>
      <c r="E388" s="4">
        <v>1</v>
      </c>
    </row>
    <row r="389" spans="1:5" x14ac:dyDescent="0.2">
      <c r="A389" t="s">
        <v>1</v>
      </c>
      <c r="B389" s="1" t="s">
        <v>31</v>
      </c>
      <c r="C389" s="1">
        <v>2014</v>
      </c>
      <c r="D389" s="1" t="s">
        <v>9</v>
      </c>
      <c r="E389" s="4">
        <v>1</v>
      </c>
    </row>
    <row r="390" spans="1:5" x14ac:dyDescent="0.2">
      <c r="A390" t="s">
        <v>1</v>
      </c>
      <c r="B390" s="1" t="s">
        <v>31</v>
      </c>
      <c r="C390" s="1">
        <v>2014</v>
      </c>
      <c r="D390" s="1" t="s">
        <v>10</v>
      </c>
      <c r="E390" s="4">
        <v>1.04</v>
      </c>
    </row>
    <row r="391" spans="1:5" x14ac:dyDescent="0.2">
      <c r="A391" t="s">
        <v>1</v>
      </c>
      <c r="B391" s="1" t="s">
        <v>31</v>
      </c>
      <c r="C391" s="1">
        <v>2014</v>
      </c>
      <c r="D391" s="1" t="s">
        <v>11</v>
      </c>
      <c r="E391" s="4">
        <v>1.28</v>
      </c>
    </row>
    <row r="392" spans="1:5" x14ac:dyDescent="0.2">
      <c r="A392" t="s">
        <v>1</v>
      </c>
      <c r="B392" s="1" t="s">
        <v>31</v>
      </c>
      <c r="C392" s="1">
        <v>2014</v>
      </c>
      <c r="D392" s="1" t="s">
        <v>12</v>
      </c>
      <c r="E392" s="4">
        <v>1.1100000000000001</v>
      </c>
    </row>
    <row r="393" spans="1:5" x14ac:dyDescent="0.2">
      <c r="A393" t="s">
        <v>1</v>
      </c>
      <c r="B393" s="1" t="s">
        <v>31</v>
      </c>
      <c r="C393" s="1">
        <v>2014</v>
      </c>
      <c r="D393" s="1" t="s">
        <v>13</v>
      </c>
      <c r="E393" s="4">
        <v>1.19</v>
      </c>
    </row>
    <row r="394" spans="1:5" x14ac:dyDescent="0.2">
      <c r="A394" t="s">
        <v>1</v>
      </c>
      <c r="B394" s="1" t="s">
        <v>31</v>
      </c>
      <c r="C394" s="1">
        <v>2014</v>
      </c>
      <c r="D394" s="1" t="s">
        <v>14</v>
      </c>
      <c r="E394" s="4">
        <v>1</v>
      </c>
    </row>
    <row r="395" spans="1:5" x14ac:dyDescent="0.2">
      <c r="A395" t="s">
        <v>1</v>
      </c>
      <c r="B395" s="1" t="s">
        <v>31</v>
      </c>
      <c r="C395" s="1">
        <v>2014</v>
      </c>
      <c r="D395" s="1" t="s">
        <v>16</v>
      </c>
      <c r="E395" s="4">
        <v>1</v>
      </c>
    </row>
    <row r="396" spans="1:5" x14ac:dyDescent="0.2">
      <c r="A396" t="s">
        <v>1</v>
      </c>
      <c r="B396" s="1" t="s">
        <v>31</v>
      </c>
      <c r="C396" s="1">
        <v>2014</v>
      </c>
      <c r="D396" s="1" t="s">
        <v>18</v>
      </c>
      <c r="E396" s="4">
        <v>1</v>
      </c>
    </row>
    <row r="397" spans="1:5" x14ac:dyDescent="0.2">
      <c r="A397" t="s">
        <v>1</v>
      </c>
      <c r="B397" s="1" t="s">
        <v>31</v>
      </c>
      <c r="C397" s="1">
        <v>2014</v>
      </c>
      <c r="D397" s="1" t="s">
        <v>20</v>
      </c>
      <c r="E397" s="4">
        <v>1</v>
      </c>
    </row>
    <row r="398" spans="1:5" x14ac:dyDescent="0.2">
      <c r="A398" t="s">
        <v>1</v>
      </c>
      <c r="B398" s="1" t="s">
        <v>31</v>
      </c>
      <c r="C398" s="1">
        <v>2014</v>
      </c>
      <c r="D398" s="1" t="s">
        <v>22</v>
      </c>
      <c r="E398" s="4">
        <v>1</v>
      </c>
    </row>
    <row r="399" spans="1:5" x14ac:dyDescent="0.2">
      <c r="A399" t="s">
        <v>1</v>
      </c>
      <c r="B399" s="1" t="s">
        <v>31</v>
      </c>
      <c r="C399" s="1">
        <v>2014</v>
      </c>
      <c r="D399" s="1" t="s">
        <v>24</v>
      </c>
      <c r="E399" s="4">
        <v>1.07</v>
      </c>
    </row>
    <row r="400" spans="1:5" x14ac:dyDescent="0.2">
      <c r="A400" t="s">
        <v>1</v>
      </c>
      <c r="B400" s="1" t="s">
        <v>31</v>
      </c>
      <c r="C400" s="1">
        <v>2014</v>
      </c>
      <c r="D400" s="1" t="s">
        <v>25</v>
      </c>
      <c r="E400" s="4">
        <v>1.1499999999999999</v>
      </c>
    </row>
    <row r="401" spans="1:5" x14ac:dyDescent="0.2">
      <c r="A401" t="s">
        <v>1</v>
      </c>
      <c r="B401" s="1" t="s">
        <v>31</v>
      </c>
      <c r="C401" s="1">
        <v>2014</v>
      </c>
      <c r="D401" s="1" t="s">
        <v>26</v>
      </c>
      <c r="E401" s="4">
        <v>1</v>
      </c>
    </row>
    <row r="402" spans="1:5" x14ac:dyDescent="0.2">
      <c r="A402" t="s">
        <v>1</v>
      </c>
      <c r="B402" s="1" t="s">
        <v>31</v>
      </c>
      <c r="C402" s="1">
        <v>2015</v>
      </c>
      <c r="D402" s="1" t="s">
        <v>6</v>
      </c>
      <c r="E402" s="4">
        <v>1</v>
      </c>
    </row>
    <row r="403" spans="1:5" x14ac:dyDescent="0.2">
      <c r="A403" t="s">
        <v>1</v>
      </c>
      <c r="B403" s="1" t="s">
        <v>31</v>
      </c>
      <c r="C403" s="1">
        <v>2015</v>
      </c>
      <c r="D403" s="1" t="s">
        <v>7</v>
      </c>
      <c r="E403" s="4">
        <v>1</v>
      </c>
    </row>
    <row r="404" spans="1:5" x14ac:dyDescent="0.2">
      <c r="A404" t="s">
        <v>1</v>
      </c>
      <c r="B404" s="1" t="s">
        <v>31</v>
      </c>
      <c r="C404" s="1">
        <v>2015</v>
      </c>
      <c r="D404" s="1" t="s">
        <v>8</v>
      </c>
      <c r="E404" s="4">
        <v>1</v>
      </c>
    </row>
    <row r="405" spans="1:5" x14ac:dyDescent="0.2">
      <c r="A405" t="s">
        <v>1</v>
      </c>
      <c r="B405" s="1" t="s">
        <v>31</v>
      </c>
      <c r="C405" s="1">
        <v>2015</v>
      </c>
      <c r="D405" s="1" t="s">
        <v>9</v>
      </c>
      <c r="E405" s="4">
        <v>1</v>
      </c>
    </row>
    <row r="406" spans="1:5" x14ac:dyDescent="0.2">
      <c r="A406" t="s">
        <v>1</v>
      </c>
      <c r="B406" s="1" t="s">
        <v>31</v>
      </c>
      <c r="C406" s="1">
        <v>2015</v>
      </c>
      <c r="D406" s="1" t="s">
        <v>10</v>
      </c>
      <c r="E406" s="4">
        <v>1.04</v>
      </c>
    </row>
    <row r="407" spans="1:5" x14ac:dyDescent="0.2">
      <c r="A407" t="s">
        <v>1</v>
      </c>
      <c r="B407" s="1" t="s">
        <v>31</v>
      </c>
      <c r="C407" s="1">
        <v>2015</v>
      </c>
      <c r="D407" s="1" t="s">
        <v>11</v>
      </c>
      <c r="E407" s="4">
        <v>1.28</v>
      </c>
    </row>
    <row r="408" spans="1:5" x14ac:dyDescent="0.2">
      <c r="A408" t="s">
        <v>1</v>
      </c>
      <c r="B408" s="1" t="s">
        <v>31</v>
      </c>
      <c r="C408" s="1">
        <v>2015</v>
      </c>
      <c r="D408" s="1" t="s">
        <v>12</v>
      </c>
      <c r="E408" s="4">
        <v>1.1100000000000001</v>
      </c>
    </row>
    <row r="409" spans="1:5" x14ac:dyDescent="0.2">
      <c r="A409" t="s">
        <v>1</v>
      </c>
      <c r="B409" s="1" t="s">
        <v>31</v>
      </c>
      <c r="C409" s="1">
        <v>2015</v>
      </c>
      <c r="D409" s="1" t="s">
        <v>13</v>
      </c>
      <c r="E409" s="4">
        <v>1.19</v>
      </c>
    </row>
    <row r="410" spans="1:5" x14ac:dyDescent="0.2">
      <c r="A410" t="s">
        <v>1</v>
      </c>
      <c r="B410" s="1" t="s">
        <v>31</v>
      </c>
      <c r="C410" s="1">
        <v>2015</v>
      </c>
      <c r="D410" s="1" t="s">
        <v>14</v>
      </c>
      <c r="E410" s="4">
        <v>1</v>
      </c>
    </row>
    <row r="411" spans="1:5" x14ac:dyDescent="0.2">
      <c r="A411" t="s">
        <v>1</v>
      </c>
      <c r="B411" s="1" t="s">
        <v>31</v>
      </c>
      <c r="C411" s="1">
        <v>2015</v>
      </c>
      <c r="D411" s="1" t="s">
        <v>16</v>
      </c>
      <c r="E411" s="4">
        <v>1</v>
      </c>
    </row>
    <row r="412" spans="1:5" x14ac:dyDescent="0.2">
      <c r="A412" t="s">
        <v>1</v>
      </c>
      <c r="B412" s="1" t="s">
        <v>31</v>
      </c>
      <c r="C412" s="1">
        <v>2015</v>
      </c>
      <c r="D412" s="1" t="s">
        <v>18</v>
      </c>
      <c r="E412" s="4">
        <v>1</v>
      </c>
    </row>
    <row r="413" spans="1:5" x14ac:dyDescent="0.2">
      <c r="A413" t="s">
        <v>1</v>
      </c>
      <c r="B413" s="1" t="s">
        <v>31</v>
      </c>
      <c r="C413" s="1">
        <v>2015</v>
      </c>
      <c r="D413" s="1" t="s">
        <v>20</v>
      </c>
      <c r="E413" s="4">
        <v>1</v>
      </c>
    </row>
    <row r="414" spans="1:5" x14ac:dyDescent="0.2">
      <c r="A414" t="s">
        <v>1</v>
      </c>
      <c r="B414" s="1" t="s">
        <v>31</v>
      </c>
      <c r="C414" s="1">
        <v>2015</v>
      </c>
      <c r="D414" s="1" t="s">
        <v>22</v>
      </c>
      <c r="E414" s="4">
        <v>1</v>
      </c>
    </row>
    <row r="415" spans="1:5" x14ac:dyDescent="0.2">
      <c r="A415" t="s">
        <v>1</v>
      </c>
      <c r="B415" s="1" t="s">
        <v>31</v>
      </c>
      <c r="C415" s="1">
        <v>2015</v>
      </c>
      <c r="D415" s="1" t="s">
        <v>24</v>
      </c>
      <c r="E415" s="4">
        <v>1.07</v>
      </c>
    </row>
    <row r="416" spans="1:5" x14ac:dyDescent="0.2">
      <c r="A416" t="s">
        <v>1</v>
      </c>
      <c r="B416" s="1" t="s">
        <v>31</v>
      </c>
      <c r="C416" s="1">
        <v>2015</v>
      </c>
      <c r="D416" s="1" t="s">
        <v>25</v>
      </c>
      <c r="E416" s="4">
        <v>1.1499999999999999</v>
      </c>
    </row>
    <row r="417" spans="1:5" x14ac:dyDescent="0.2">
      <c r="A417" t="s">
        <v>1</v>
      </c>
      <c r="B417" s="1" t="s">
        <v>31</v>
      </c>
      <c r="C417" s="1">
        <v>2015</v>
      </c>
      <c r="D417" s="1" t="s">
        <v>26</v>
      </c>
      <c r="E417" s="4">
        <v>1</v>
      </c>
    </row>
    <row r="418" spans="1:5" x14ac:dyDescent="0.2">
      <c r="A418" t="s">
        <v>1</v>
      </c>
      <c r="B418" s="1" t="s">
        <v>31</v>
      </c>
      <c r="C418" s="1">
        <v>2017</v>
      </c>
      <c r="D418" s="1" t="s">
        <v>6</v>
      </c>
      <c r="E418" s="4">
        <v>1</v>
      </c>
    </row>
    <row r="419" spans="1:5" x14ac:dyDescent="0.2">
      <c r="A419" t="s">
        <v>1</v>
      </c>
      <c r="B419" s="1" t="s">
        <v>31</v>
      </c>
      <c r="C419" s="1">
        <v>2017</v>
      </c>
      <c r="D419" s="1" t="s">
        <v>7</v>
      </c>
      <c r="E419" s="4">
        <v>1</v>
      </c>
    </row>
    <row r="420" spans="1:5" x14ac:dyDescent="0.2">
      <c r="A420" t="s">
        <v>1</v>
      </c>
      <c r="B420" s="1" t="s">
        <v>31</v>
      </c>
      <c r="C420" s="1">
        <v>2017</v>
      </c>
      <c r="D420" s="1" t="s">
        <v>8</v>
      </c>
      <c r="E420" s="4">
        <v>1</v>
      </c>
    </row>
    <row r="421" spans="1:5" x14ac:dyDescent="0.2">
      <c r="A421" t="s">
        <v>1</v>
      </c>
      <c r="B421" s="1" t="s">
        <v>31</v>
      </c>
      <c r="C421" s="1">
        <v>2017</v>
      </c>
      <c r="D421" s="1" t="s">
        <v>9</v>
      </c>
      <c r="E421" s="4">
        <v>1</v>
      </c>
    </row>
    <row r="422" spans="1:5" x14ac:dyDescent="0.2">
      <c r="A422" t="s">
        <v>1</v>
      </c>
      <c r="B422" s="1" t="s">
        <v>31</v>
      </c>
      <c r="C422" s="1">
        <v>2017</v>
      </c>
      <c r="D422" s="1" t="s">
        <v>10</v>
      </c>
      <c r="E422" s="4">
        <v>1.04</v>
      </c>
    </row>
    <row r="423" spans="1:5" x14ac:dyDescent="0.2">
      <c r="A423" t="s">
        <v>1</v>
      </c>
      <c r="B423" s="1" t="s">
        <v>31</v>
      </c>
      <c r="C423" s="1">
        <v>2017</v>
      </c>
      <c r="D423" s="1" t="s">
        <v>11</v>
      </c>
      <c r="E423" s="4">
        <v>1.28</v>
      </c>
    </row>
    <row r="424" spans="1:5" x14ac:dyDescent="0.2">
      <c r="A424" t="s">
        <v>1</v>
      </c>
      <c r="B424" s="1" t="s">
        <v>31</v>
      </c>
      <c r="C424" s="1">
        <v>2017</v>
      </c>
      <c r="D424" s="1" t="s">
        <v>12</v>
      </c>
      <c r="E424" s="4">
        <v>1.1100000000000001</v>
      </c>
    </row>
    <row r="425" spans="1:5" x14ac:dyDescent="0.2">
      <c r="A425" t="s">
        <v>1</v>
      </c>
      <c r="B425" s="1" t="s">
        <v>31</v>
      </c>
      <c r="C425" s="1">
        <v>2017</v>
      </c>
      <c r="D425" s="1" t="s">
        <v>13</v>
      </c>
      <c r="E425" s="4">
        <v>1.19</v>
      </c>
    </row>
    <row r="426" spans="1:5" x14ac:dyDescent="0.2">
      <c r="A426" t="s">
        <v>1</v>
      </c>
      <c r="B426" s="1" t="s">
        <v>31</v>
      </c>
      <c r="C426" s="1">
        <v>2017</v>
      </c>
      <c r="D426" s="1" t="s">
        <v>14</v>
      </c>
      <c r="E426" s="4">
        <v>1</v>
      </c>
    </row>
    <row r="427" spans="1:5" x14ac:dyDescent="0.2">
      <c r="A427" t="s">
        <v>1</v>
      </c>
      <c r="B427" s="1" t="s">
        <v>31</v>
      </c>
      <c r="C427" s="1">
        <v>2017</v>
      </c>
      <c r="D427" s="1" t="s">
        <v>16</v>
      </c>
      <c r="E427" s="4">
        <v>1</v>
      </c>
    </row>
    <row r="428" spans="1:5" x14ac:dyDescent="0.2">
      <c r="A428" t="s">
        <v>1</v>
      </c>
      <c r="B428" s="1" t="s">
        <v>31</v>
      </c>
      <c r="C428" s="1">
        <v>2017</v>
      </c>
      <c r="D428" s="1" t="s">
        <v>18</v>
      </c>
      <c r="E428" s="4">
        <v>1</v>
      </c>
    </row>
    <row r="429" spans="1:5" x14ac:dyDescent="0.2">
      <c r="A429" t="s">
        <v>1</v>
      </c>
      <c r="B429" s="1" t="s">
        <v>31</v>
      </c>
      <c r="C429" s="1">
        <v>2017</v>
      </c>
      <c r="D429" s="1" t="s">
        <v>20</v>
      </c>
      <c r="E429" s="4">
        <v>1</v>
      </c>
    </row>
    <row r="430" spans="1:5" x14ac:dyDescent="0.2">
      <c r="A430" t="s">
        <v>1</v>
      </c>
      <c r="B430" s="1" t="s">
        <v>31</v>
      </c>
      <c r="C430" s="1">
        <v>2017</v>
      </c>
      <c r="D430" s="1" t="s">
        <v>22</v>
      </c>
      <c r="E430" s="4">
        <v>1</v>
      </c>
    </row>
    <row r="431" spans="1:5" x14ac:dyDescent="0.2">
      <c r="A431" t="s">
        <v>1</v>
      </c>
      <c r="B431" s="1" t="s">
        <v>31</v>
      </c>
      <c r="C431" s="1">
        <v>2017</v>
      </c>
      <c r="D431" s="1" t="s">
        <v>24</v>
      </c>
      <c r="E431" s="4">
        <v>1.07</v>
      </c>
    </row>
    <row r="432" spans="1:5" x14ac:dyDescent="0.2">
      <c r="A432" t="s">
        <v>1</v>
      </c>
      <c r="B432" s="1" t="s">
        <v>31</v>
      </c>
      <c r="C432" s="1">
        <v>2017</v>
      </c>
      <c r="D432" s="1" t="s">
        <v>25</v>
      </c>
      <c r="E432" s="4">
        <v>1.1499999999999999</v>
      </c>
    </row>
    <row r="433" spans="1:5" x14ac:dyDescent="0.2">
      <c r="A433" t="s">
        <v>1</v>
      </c>
      <c r="B433" s="1" t="s">
        <v>31</v>
      </c>
      <c r="C433" s="1">
        <v>2017</v>
      </c>
      <c r="D433" s="1" t="s">
        <v>26</v>
      </c>
      <c r="E433" s="4">
        <v>1</v>
      </c>
    </row>
    <row r="434" spans="1:5" x14ac:dyDescent="0.2">
      <c r="A434" t="s">
        <v>2</v>
      </c>
      <c r="B434" s="1" t="s">
        <v>31</v>
      </c>
      <c r="C434" s="1">
        <v>1975</v>
      </c>
      <c r="D434" s="1" t="s">
        <v>6</v>
      </c>
      <c r="E434" s="4">
        <v>20.059999999999999</v>
      </c>
    </row>
    <row r="435" spans="1:5" x14ac:dyDescent="0.2">
      <c r="A435" t="s">
        <v>2</v>
      </c>
      <c r="B435" s="1" t="s">
        <v>31</v>
      </c>
      <c r="C435" s="1">
        <v>1975</v>
      </c>
      <c r="D435" s="1" t="s">
        <v>7</v>
      </c>
      <c r="E435" s="4">
        <v>28.34</v>
      </c>
    </row>
    <row r="436" spans="1:5" x14ac:dyDescent="0.2">
      <c r="A436" t="s">
        <v>2</v>
      </c>
      <c r="B436" s="1" t="s">
        <v>31</v>
      </c>
      <c r="C436" s="1">
        <v>1975</v>
      </c>
      <c r="D436" s="1" t="s">
        <v>8</v>
      </c>
      <c r="E436" s="4">
        <v>25.77</v>
      </c>
    </row>
    <row r="437" spans="1:5" x14ac:dyDescent="0.2">
      <c r="A437" t="s">
        <v>2</v>
      </c>
      <c r="B437" s="1" t="s">
        <v>31</v>
      </c>
      <c r="C437" s="1">
        <v>1975</v>
      </c>
      <c r="D437" s="1" t="s">
        <v>9</v>
      </c>
      <c r="E437" s="4">
        <v>24.81</v>
      </c>
    </row>
    <row r="438" spans="1:5" x14ac:dyDescent="0.2">
      <c r="A438" t="s">
        <v>2</v>
      </c>
      <c r="B438" s="1" t="s">
        <v>31</v>
      </c>
      <c r="C438" s="1">
        <v>1975</v>
      </c>
      <c r="D438" s="1" t="s">
        <v>10</v>
      </c>
      <c r="E438" s="4">
        <v>27.64</v>
      </c>
    </row>
    <row r="439" spans="1:5" x14ac:dyDescent="0.2">
      <c r="A439" t="s">
        <v>2</v>
      </c>
      <c r="B439" s="1" t="s">
        <v>31</v>
      </c>
      <c r="C439" s="1">
        <v>1975</v>
      </c>
      <c r="D439" s="1" t="s">
        <v>11</v>
      </c>
      <c r="E439" s="4">
        <v>30.5</v>
      </c>
    </row>
    <row r="440" spans="1:5" x14ac:dyDescent="0.2">
      <c r="A440" t="s">
        <v>2</v>
      </c>
      <c r="B440" s="1" t="s">
        <v>31</v>
      </c>
      <c r="C440" s="1">
        <v>1975</v>
      </c>
      <c r="D440" s="1" t="s">
        <v>12</v>
      </c>
      <c r="E440" s="4">
        <v>25.53</v>
      </c>
    </row>
    <row r="441" spans="1:5" x14ac:dyDescent="0.2">
      <c r="A441" t="s">
        <v>2</v>
      </c>
      <c r="B441" s="1" t="s">
        <v>31</v>
      </c>
      <c r="C441" s="1">
        <v>1975</v>
      </c>
      <c r="D441" s="1" t="s">
        <v>13</v>
      </c>
      <c r="E441" s="4">
        <v>28.03</v>
      </c>
    </row>
    <row r="442" spans="1:5" x14ac:dyDescent="0.2">
      <c r="A442" t="s">
        <v>2</v>
      </c>
      <c r="B442" s="1" t="s">
        <v>31</v>
      </c>
      <c r="C442" s="1">
        <v>1975</v>
      </c>
      <c r="D442" s="1" t="s">
        <v>14</v>
      </c>
      <c r="E442" s="4">
        <v>34.9</v>
      </c>
    </row>
    <row r="443" spans="1:5" x14ac:dyDescent="0.2">
      <c r="A443" t="s">
        <v>2</v>
      </c>
      <c r="B443" s="1" t="s">
        <v>31</v>
      </c>
      <c r="C443" s="1">
        <v>1975</v>
      </c>
      <c r="D443" s="1" t="s">
        <v>16</v>
      </c>
      <c r="E443" s="4">
        <v>37.229999999999997</v>
      </c>
    </row>
    <row r="444" spans="1:5" x14ac:dyDescent="0.2">
      <c r="A444" t="s">
        <v>2</v>
      </c>
      <c r="B444" s="1" t="s">
        <v>31</v>
      </c>
      <c r="C444" s="1">
        <v>1975</v>
      </c>
      <c r="D444" s="1" t="s">
        <v>18</v>
      </c>
      <c r="E444" s="4">
        <v>35.479999999999997</v>
      </c>
    </row>
    <row r="445" spans="1:5" x14ac:dyDescent="0.2">
      <c r="A445" t="s">
        <v>2</v>
      </c>
      <c r="B445" s="1" t="s">
        <v>31</v>
      </c>
      <c r="C445" s="1">
        <v>1975</v>
      </c>
      <c r="D445" s="1" t="s">
        <v>20</v>
      </c>
      <c r="E445" s="4">
        <v>33.340000000000003</v>
      </c>
    </row>
    <row r="446" spans="1:5" x14ac:dyDescent="0.2">
      <c r="A446" t="s">
        <v>2</v>
      </c>
      <c r="B446" s="1" t="s">
        <v>31</v>
      </c>
      <c r="C446" s="1">
        <v>1975</v>
      </c>
      <c r="D446" s="1" t="s">
        <v>22</v>
      </c>
      <c r="E446" s="4">
        <v>33.43</v>
      </c>
    </row>
    <row r="447" spans="1:5" x14ac:dyDescent="0.2">
      <c r="A447" t="s">
        <v>2</v>
      </c>
      <c r="B447" s="1" t="s">
        <v>31</v>
      </c>
      <c r="C447" s="1">
        <v>1975</v>
      </c>
      <c r="D447" s="1" t="s">
        <v>24</v>
      </c>
      <c r="E447" s="4">
        <v>43.22</v>
      </c>
    </row>
    <row r="448" spans="1:5" x14ac:dyDescent="0.2">
      <c r="A448" t="s">
        <v>2</v>
      </c>
      <c r="B448" s="1" t="s">
        <v>31</v>
      </c>
      <c r="C448" s="1">
        <v>1975</v>
      </c>
      <c r="D448" s="1" t="s">
        <v>25</v>
      </c>
      <c r="E448" s="4">
        <v>45.65</v>
      </c>
    </row>
    <row r="449" spans="1:5" x14ac:dyDescent="0.2">
      <c r="A449" t="s">
        <v>2</v>
      </c>
      <c r="B449" s="1" t="s">
        <v>31</v>
      </c>
      <c r="C449" s="1">
        <v>1975</v>
      </c>
      <c r="D449" s="1" t="s">
        <v>26</v>
      </c>
      <c r="E449" s="4">
        <v>25.93</v>
      </c>
    </row>
    <row r="450" spans="1:5" x14ac:dyDescent="0.2">
      <c r="A450" t="s">
        <v>2</v>
      </c>
      <c r="B450" s="1" t="s">
        <v>31</v>
      </c>
      <c r="C450" s="1">
        <v>1985</v>
      </c>
      <c r="D450" s="1" t="s">
        <v>6</v>
      </c>
      <c r="E450" s="4">
        <v>23.49</v>
      </c>
    </row>
    <row r="451" spans="1:5" x14ac:dyDescent="0.2">
      <c r="A451" t="s">
        <v>2</v>
      </c>
      <c r="B451" s="1" t="s">
        <v>31</v>
      </c>
      <c r="C451" s="1">
        <v>1985</v>
      </c>
      <c r="D451" s="1" t="s">
        <v>7</v>
      </c>
      <c r="E451" s="4">
        <v>31.67</v>
      </c>
    </row>
    <row r="452" spans="1:5" x14ac:dyDescent="0.2">
      <c r="A452" t="s">
        <v>2</v>
      </c>
      <c r="B452" s="1" t="s">
        <v>31</v>
      </c>
      <c r="C452" s="1">
        <v>1985</v>
      </c>
      <c r="D452" s="1" t="s">
        <v>8</v>
      </c>
      <c r="E452" s="4">
        <v>29.35</v>
      </c>
    </row>
    <row r="453" spans="1:5" x14ac:dyDescent="0.2">
      <c r="A453" t="s">
        <v>2</v>
      </c>
      <c r="B453" s="1" t="s">
        <v>31</v>
      </c>
      <c r="C453" s="1">
        <v>1985</v>
      </c>
      <c r="D453" s="1" t="s">
        <v>9</v>
      </c>
      <c r="E453" s="4">
        <v>28.34</v>
      </c>
    </row>
    <row r="454" spans="1:5" x14ac:dyDescent="0.2">
      <c r="A454" t="s">
        <v>2</v>
      </c>
      <c r="B454" s="1" t="s">
        <v>31</v>
      </c>
      <c r="C454" s="1">
        <v>1985</v>
      </c>
      <c r="D454" s="1" t="s">
        <v>10</v>
      </c>
      <c r="E454" s="4">
        <v>31</v>
      </c>
    </row>
    <row r="455" spans="1:5" x14ac:dyDescent="0.2">
      <c r="A455" t="s">
        <v>2</v>
      </c>
      <c r="B455" s="1" t="s">
        <v>31</v>
      </c>
      <c r="C455" s="1">
        <v>1985</v>
      </c>
      <c r="D455" s="1" t="s">
        <v>11</v>
      </c>
      <c r="E455" s="4">
        <v>29.97</v>
      </c>
    </row>
    <row r="456" spans="1:5" x14ac:dyDescent="0.2">
      <c r="A456" t="s">
        <v>2</v>
      </c>
      <c r="B456" s="1" t="s">
        <v>31</v>
      </c>
      <c r="C456" s="1">
        <v>1985</v>
      </c>
      <c r="D456" s="1" t="s">
        <v>12</v>
      </c>
      <c r="E456" s="4">
        <v>25.67</v>
      </c>
    </row>
    <row r="457" spans="1:5" x14ac:dyDescent="0.2">
      <c r="A457" t="s">
        <v>2</v>
      </c>
      <c r="B457" s="1" t="s">
        <v>31</v>
      </c>
      <c r="C457" s="1">
        <v>1985</v>
      </c>
      <c r="D457" s="1" t="s">
        <v>13</v>
      </c>
      <c r="E457" s="4">
        <v>27.76</v>
      </c>
    </row>
    <row r="458" spans="1:5" x14ac:dyDescent="0.2">
      <c r="A458" t="s">
        <v>2</v>
      </c>
      <c r="B458" s="1" t="s">
        <v>31</v>
      </c>
      <c r="C458" s="1">
        <v>1985</v>
      </c>
      <c r="D458" s="1" t="s">
        <v>14</v>
      </c>
      <c r="E458" s="4">
        <v>37.22</v>
      </c>
    </row>
    <row r="459" spans="1:5" x14ac:dyDescent="0.2">
      <c r="A459" t="s">
        <v>2</v>
      </c>
      <c r="B459" s="1" t="s">
        <v>31</v>
      </c>
      <c r="C459" s="1">
        <v>1985</v>
      </c>
      <c r="D459" s="1" t="s">
        <v>16</v>
      </c>
      <c r="E459" s="4">
        <v>39.380000000000003</v>
      </c>
    </row>
    <row r="460" spans="1:5" x14ac:dyDescent="0.2">
      <c r="A460" t="s">
        <v>2</v>
      </c>
      <c r="B460" s="1" t="s">
        <v>31</v>
      </c>
      <c r="C460" s="1">
        <v>1985</v>
      </c>
      <c r="D460" s="1" t="s">
        <v>18</v>
      </c>
      <c r="E460" s="4">
        <v>34.21</v>
      </c>
    </row>
    <row r="461" spans="1:5" x14ac:dyDescent="0.2">
      <c r="A461" t="s">
        <v>2</v>
      </c>
      <c r="B461" s="1" t="s">
        <v>31</v>
      </c>
      <c r="C461" s="1">
        <v>1985</v>
      </c>
      <c r="D461" s="1" t="s">
        <v>20</v>
      </c>
      <c r="E461" s="4">
        <v>32.46</v>
      </c>
    </row>
    <row r="462" spans="1:5" x14ac:dyDescent="0.2">
      <c r="A462" t="s">
        <v>2</v>
      </c>
      <c r="B462" s="1" t="s">
        <v>31</v>
      </c>
      <c r="C462" s="1">
        <v>1985</v>
      </c>
      <c r="D462" s="1" t="s">
        <v>22</v>
      </c>
      <c r="E462" s="4">
        <v>32.5</v>
      </c>
    </row>
    <row r="463" spans="1:5" x14ac:dyDescent="0.2">
      <c r="A463" t="s">
        <v>2</v>
      </c>
      <c r="B463" s="1" t="s">
        <v>31</v>
      </c>
      <c r="C463" s="1">
        <v>1985</v>
      </c>
      <c r="D463" s="1" t="s">
        <v>24</v>
      </c>
      <c r="E463" s="4">
        <v>46.53</v>
      </c>
    </row>
    <row r="464" spans="1:5" x14ac:dyDescent="0.2">
      <c r="A464" t="s">
        <v>2</v>
      </c>
      <c r="B464" s="1" t="s">
        <v>31</v>
      </c>
      <c r="C464" s="1">
        <v>1985</v>
      </c>
      <c r="D464" s="1" t="s">
        <v>25</v>
      </c>
      <c r="E464" s="4">
        <v>48.8</v>
      </c>
    </row>
    <row r="465" spans="1:5" x14ac:dyDescent="0.2">
      <c r="A465" t="s">
        <v>2</v>
      </c>
      <c r="B465" s="1" t="s">
        <v>31</v>
      </c>
      <c r="C465" s="1">
        <v>1985</v>
      </c>
      <c r="D465" s="1" t="s">
        <v>26</v>
      </c>
      <c r="E465" s="4">
        <v>29.37</v>
      </c>
    </row>
    <row r="466" spans="1:5" x14ac:dyDescent="0.2">
      <c r="A466" t="s">
        <v>2</v>
      </c>
      <c r="B466" s="1" t="s">
        <v>31</v>
      </c>
      <c r="C466" s="1">
        <v>1996</v>
      </c>
      <c r="D466" s="1" t="s">
        <v>6</v>
      </c>
      <c r="E466" s="4">
        <v>14.75</v>
      </c>
    </row>
    <row r="467" spans="1:5" x14ac:dyDescent="0.2">
      <c r="A467" t="s">
        <v>2</v>
      </c>
      <c r="B467" s="1" t="s">
        <v>31</v>
      </c>
      <c r="C467" s="1">
        <v>1996</v>
      </c>
      <c r="D467" s="1" t="s">
        <v>7</v>
      </c>
      <c r="E467" s="4">
        <v>19.77</v>
      </c>
    </row>
    <row r="468" spans="1:5" x14ac:dyDescent="0.2">
      <c r="A468" t="s">
        <v>2</v>
      </c>
      <c r="B468" s="1" t="s">
        <v>31</v>
      </c>
      <c r="C468" s="1">
        <v>1996</v>
      </c>
      <c r="D468" s="1" t="s">
        <v>8</v>
      </c>
      <c r="E468" s="4">
        <v>18.39</v>
      </c>
    </row>
    <row r="469" spans="1:5" x14ac:dyDescent="0.2">
      <c r="A469" t="s">
        <v>2</v>
      </c>
      <c r="B469" s="1" t="s">
        <v>31</v>
      </c>
      <c r="C469" s="1">
        <v>1996</v>
      </c>
      <c r="D469" s="1" t="s">
        <v>9</v>
      </c>
      <c r="E469" s="4">
        <v>17.79</v>
      </c>
    </row>
    <row r="470" spans="1:5" x14ac:dyDescent="0.2">
      <c r="A470" t="s">
        <v>2</v>
      </c>
      <c r="B470" s="1" t="s">
        <v>31</v>
      </c>
      <c r="C470" s="1">
        <v>1996</v>
      </c>
      <c r="D470" s="1" t="s">
        <v>10</v>
      </c>
      <c r="E470" s="4">
        <v>19.37</v>
      </c>
    </row>
    <row r="471" spans="1:5" x14ac:dyDescent="0.2">
      <c r="A471" t="s">
        <v>2</v>
      </c>
      <c r="B471" s="1" t="s">
        <v>31</v>
      </c>
      <c r="C471" s="1">
        <v>1996</v>
      </c>
      <c r="D471" s="1" t="s">
        <v>11</v>
      </c>
      <c r="E471" s="4">
        <v>23.52</v>
      </c>
    </row>
    <row r="472" spans="1:5" x14ac:dyDescent="0.2">
      <c r="A472" t="s">
        <v>2</v>
      </c>
      <c r="B472" s="1" t="s">
        <v>31</v>
      </c>
      <c r="C472" s="1">
        <v>1996</v>
      </c>
      <c r="D472" s="1" t="s">
        <v>12</v>
      </c>
      <c r="E472" s="4">
        <v>20.41</v>
      </c>
    </row>
    <row r="473" spans="1:5" x14ac:dyDescent="0.2">
      <c r="A473" t="s">
        <v>2</v>
      </c>
      <c r="B473" s="1" t="s">
        <v>31</v>
      </c>
      <c r="C473" s="1">
        <v>1996</v>
      </c>
      <c r="D473" s="1" t="s">
        <v>13</v>
      </c>
      <c r="E473" s="4">
        <v>21.86</v>
      </c>
    </row>
    <row r="474" spans="1:5" x14ac:dyDescent="0.2">
      <c r="A474" t="s">
        <v>2</v>
      </c>
      <c r="B474" s="1" t="s">
        <v>31</v>
      </c>
      <c r="C474" s="1">
        <v>1996</v>
      </c>
      <c r="D474" s="1" t="s">
        <v>14</v>
      </c>
      <c r="E474" s="4">
        <v>20.23</v>
      </c>
    </row>
    <row r="475" spans="1:5" x14ac:dyDescent="0.2">
      <c r="A475" t="s">
        <v>2</v>
      </c>
      <c r="B475" s="1" t="s">
        <v>31</v>
      </c>
      <c r="C475" s="1">
        <v>1996</v>
      </c>
      <c r="D475" s="1" t="s">
        <v>16</v>
      </c>
      <c r="E475" s="4">
        <v>21.49</v>
      </c>
    </row>
    <row r="476" spans="1:5" x14ac:dyDescent="0.2">
      <c r="A476" t="s">
        <v>2</v>
      </c>
      <c r="B476" s="1" t="s">
        <v>31</v>
      </c>
      <c r="C476" s="1">
        <v>1996</v>
      </c>
      <c r="D476" s="1" t="s">
        <v>18</v>
      </c>
      <c r="E476" s="4">
        <v>20.78</v>
      </c>
    </row>
    <row r="477" spans="1:5" x14ac:dyDescent="0.2">
      <c r="A477" t="s">
        <v>2</v>
      </c>
      <c r="B477" s="1" t="s">
        <v>31</v>
      </c>
      <c r="C477" s="1">
        <v>1996</v>
      </c>
      <c r="D477" s="1" t="s">
        <v>20</v>
      </c>
      <c r="E477" s="4">
        <v>19.66</v>
      </c>
    </row>
    <row r="478" spans="1:5" x14ac:dyDescent="0.2">
      <c r="A478" t="s">
        <v>2</v>
      </c>
      <c r="B478" s="1" t="s">
        <v>31</v>
      </c>
      <c r="C478" s="1">
        <v>1996</v>
      </c>
      <c r="D478" s="1" t="s">
        <v>22</v>
      </c>
      <c r="E478" s="4">
        <v>19.739999999999998</v>
      </c>
    </row>
    <row r="479" spans="1:5" x14ac:dyDescent="0.2">
      <c r="A479" t="s">
        <v>2</v>
      </c>
      <c r="B479" s="1" t="s">
        <v>31</v>
      </c>
      <c r="C479" s="1">
        <v>1996</v>
      </c>
      <c r="D479" s="1" t="s">
        <v>24</v>
      </c>
      <c r="E479" s="4">
        <v>20.96</v>
      </c>
    </row>
    <row r="480" spans="1:5" x14ac:dyDescent="0.2">
      <c r="A480" t="s">
        <v>2</v>
      </c>
      <c r="B480" s="1" t="s">
        <v>31</v>
      </c>
      <c r="C480" s="1">
        <v>1996</v>
      </c>
      <c r="D480" s="1" t="s">
        <v>25</v>
      </c>
      <c r="E480" s="4">
        <v>22.36</v>
      </c>
    </row>
    <row r="481" spans="1:5" x14ac:dyDescent="0.2">
      <c r="A481" t="s">
        <v>2</v>
      </c>
      <c r="B481" s="1" t="s">
        <v>31</v>
      </c>
      <c r="C481" s="1">
        <v>1996</v>
      </c>
      <c r="D481" s="1" t="s">
        <v>26</v>
      </c>
      <c r="E481" s="4">
        <v>18.34</v>
      </c>
    </row>
    <row r="482" spans="1:5" x14ac:dyDescent="0.2">
      <c r="A482" t="s">
        <v>2</v>
      </c>
      <c r="B482" s="1" t="s">
        <v>31</v>
      </c>
      <c r="C482" s="1">
        <v>2003</v>
      </c>
      <c r="D482" s="1" t="s">
        <v>6</v>
      </c>
      <c r="E482" s="4">
        <v>14.87</v>
      </c>
    </row>
    <row r="483" spans="1:5" x14ac:dyDescent="0.2">
      <c r="A483" t="s">
        <v>2</v>
      </c>
      <c r="B483" s="1" t="s">
        <v>31</v>
      </c>
      <c r="C483" s="1">
        <v>2003</v>
      </c>
      <c r="D483" s="1" t="s">
        <v>7</v>
      </c>
      <c r="E483" s="4">
        <v>15.98</v>
      </c>
    </row>
    <row r="484" spans="1:5" x14ac:dyDescent="0.2">
      <c r="A484" t="s">
        <v>2</v>
      </c>
      <c r="B484" s="1" t="s">
        <v>31</v>
      </c>
      <c r="C484" s="1">
        <v>2003</v>
      </c>
      <c r="D484" s="1" t="s">
        <v>8</v>
      </c>
      <c r="E484" s="4">
        <v>18.54</v>
      </c>
    </row>
    <row r="485" spans="1:5" x14ac:dyDescent="0.2">
      <c r="A485" t="s">
        <v>2</v>
      </c>
      <c r="B485" s="1" t="s">
        <v>31</v>
      </c>
      <c r="C485" s="1">
        <v>2003</v>
      </c>
      <c r="D485" s="1" t="s">
        <v>9</v>
      </c>
      <c r="E485" s="4">
        <v>17.940000000000001</v>
      </c>
    </row>
    <row r="486" spans="1:5" x14ac:dyDescent="0.2">
      <c r="A486" t="s">
        <v>2</v>
      </c>
      <c r="B486" s="1" t="s">
        <v>31</v>
      </c>
      <c r="C486" s="1">
        <v>2003</v>
      </c>
      <c r="D486" s="1" t="s">
        <v>10</v>
      </c>
      <c r="E486" s="4">
        <v>19.54</v>
      </c>
    </row>
    <row r="487" spans="1:5" x14ac:dyDescent="0.2">
      <c r="A487" t="s">
        <v>2</v>
      </c>
      <c r="B487" s="1" t="s">
        <v>31</v>
      </c>
      <c r="C487" s="1">
        <v>2003</v>
      </c>
      <c r="D487" s="1" t="s">
        <v>11</v>
      </c>
      <c r="E487" s="4">
        <v>23.92</v>
      </c>
    </row>
    <row r="488" spans="1:5" x14ac:dyDescent="0.2">
      <c r="A488" t="s">
        <v>2</v>
      </c>
      <c r="B488" s="1" t="s">
        <v>31</v>
      </c>
      <c r="C488" s="1">
        <v>2003</v>
      </c>
      <c r="D488" s="1" t="s">
        <v>12</v>
      </c>
      <c r="E488" s="4">
        <v>20.75</v>
      </c>
    </row>
    <row r="489" spans="1:5" x14ac:dyDescent="0.2">
      <c r="A489" t="s">
        <v>2</v>
      </c>
      <c r="B489" s="1" t="s">
        <v>31</v>
      </c>
      <c r="C489" s="1">
        <v>2003</v>
      </c>
      <c r="D489" s="1" t="s">
        <v>13</v>
      </c>
      <c r="E489" s="4">
        <v>22.24</v>
      </c>
    </row>
    <row r="490" spans="1:5" x14ac:dyDescent="0.2">
      <c r="A490" t="s">
        <v>2</v>
      </c>
      <c r="B490" s="1" t="s">
        <v>31</v>
      </c>
      <c r="C490" s="1">
        <v>2003</v>
      </c>
      <c r="D490" s="1" t="s">
        <v>14</v>
      </c>
      <c r="E490" s="4">
        <v>18.04</v>
      </c>
    </row>
    <row r="491" spans="1:5" x14ac:dyDescent="0.2">
      <c r="A491" t="s">
        <v>2</v>
      </c>
      <c r="B491" s="1" t="s">
        <v>31</v>
      </c>
      <c r="C491" s="1">
        <v>2003</v>
      </c>
      <c r="D491" s="1" t="s">
        <v>16</v>
      </c>
      <c r="E491" s="4">
        <v>18.02</v>
      </c>
    </row>
    <row r="492" spans="1:5" x14ac:dyDescent="0.2">
      <c r="A492" t="s">
        <v>2</v>
      </c>
      <c r="B492" s="1" t="s">
        <v>31</v>
      </c>
      <c r="C492" s="1">
        <v>2003</v>
      </c>
      <c r="D492" s="1" t="s">
        <v>18</v>
      </c>
      <c r="E492" s="4">
        <v>18.59</v>
      </c>
    </row>
    <row r="493" spans="1:5" x14ac:dyDescent="0.2">
      <c r="A493" t="s">
        <v>2</v>
      </c>
      <c r="B493" s="1" t="s">
        <v>31</v>
      </c>
      <c r="C493" s="1">
        <v>2003</v>
      </c>
      <c r="D493" s="1" t="s">
        <v>20</v>
      </c>
      <c r="E493" s="4">
        <v>17.57</v>
      </c>
    </row>
    <row r="494" spans="1:5" x14ac:dyDescent="0.2">
      <c r="A494" t="s">
        <v>2</v>
      </c>
      <c r="B494" s="1" t="s">
        <v>31</v>
      </c>
      <c r="C494" s="1">
        <v>2003</v>
      </c>
      <c r="D494" s="1" t="s">
        <v>22</v>
      </c>
      <c r="E494" s="4">
        <v>17.649999999999999</v>
      </c>
    </row>
    <row r="495" spans="1:5" x14ac:dyDescent="0.2">
      <c r="A495" t="s">
        <v>2</v>
      </c>
      <c r="B495" s="1" t="s">
        <v>31</v>
      </c>
      <c r="C495" s="1">
        <v>2003</v>
      </c>
      <c r="D495" s="1" t="s">
        <v>24</v>
      </c>
      <c r="E495" s="4">
        <v>19.95</v>
      </c>
    </row>
    <row r="496" spans="1:5" x14ac:dyDescent="0.2">
      <c r="A496" t="s">
        <v>2</v>
      </c>
      <c r="B496" s="1" t="s">
        <v>31</v>
      </c>
      <c r="C496" s="1">
        <v>2003</v>
      </c>
      <c r="D496" s="1" t="s">
        <v>25</v>
      </c>
      <c r="E496" s="4">
        <v>21.44</v>
      </c>
    </row>
    <row r="497" spans="1:5" x14ac:dyDescent="0.2">
      <c r="A497" t="s">
        <v>2</v>
      </c>
      <c r="B497" s="1" t="s">
        <v>31</v>
      </c>
      <c r="C497" s="1">
        <v>2003</v>
      </c>
      <c r="D497" s="1" t="s">
        <v>26</v>
      </c>
      <c r="E497" s="4">
        <v>18.5</v>
      </c>
    </row>
    <row r="498" spans="1:5" x14ac:dyDescent="0.2">
      <c r="A498" t="s">
        <v>2</v>
      </c>
      <c r="B498" s="1" t="s">
        <v>31</v>
      </c>
      <c r="C498" s="1">
        <v>2007</v>
      </c>
      <c r="D498" s="1" t="s">
        <v>6</v>
      </c>
      <c r="E498" s="4">
        <v>14.87</v>
      </c>
    </row>
    <row r="499" spans="1:5" x14ac:dyDescent="0.2">
      <c r="A499" t="s">
        <v>2</v>
      </c>
      <c r="B499" s="1" t="s">
        <v>31</v>
      </c>
      <c r="C499" s="1">
        <v>2007</v>
      </c>
      <c r="D499" s="1" t="s">
        <v>7</v>
      </c>
      <c r="E499" s="4">
        <v>15.98</v>
      </c>
    </row>
    <row r="500" spans="1:5" x14ac:dyDescent="0.2">
      <c r="A500" t="s">
        <v>2</v>
      </c>
      <c r="B500" s="1" t="s">
        <v>31</v>
      </c>
      <c r="C500" s="1">
        <v>2007</v>
      </c>
      <c r="D500" s="1" t="s">
        <v>8</v>
      </c>
      <c r="E500" s="4">
        <v>18.54</v>
      </c>
    </row>
    <row r="501" spans="1:5" x14ac:dyDescent="0.2">
      <c r="A501" t="s">
        <v>2</v>
      </c>
      <c r="B501" s="1" t="s">
        <v>31</v>
      </c>
      <c r="C501" s="1">
        <v>2007</v>
      </c>
      <c r="D501" s="1" t="s">
        <v>9</v>
      </c>
      <c r="E501" s="4">
        <v>17.940000000000001</v>
      </c>
    </row>
    <row r="502" spans="1:5" x14ac:dyDescent="0.2">
      <c r="A502" t="s">
        <v>2</v>
      </c>
      <c r="B502" s="1" t="s">
        <v>31</v>
      </c>
      <c r="C502" s="1">
        <v>2007</v>
      </c>
      <c r="D502" s="1" t="s">
        <v>10</v>
      </c>
      <c r="E502" s="4">
        <v>19.55</v>
      </c>
    </row>
    <row r="503" spans="1:5" x14ac:dyDescent="0.2">
      <c r="A503" t="s">
        <v>2</v>
      </c>
      <c r="B503" s="1" t="s">
        <v>31</v>
      </c>
      <c r="C503" s="1">
        <v>2007</v>
      </c>
      <c r="D503" s="1" t="s">
        <v>11</v>
      </c>
      <c r="E503" s="4">
        <v>23.93</v>
      </c>
    </row>
    <row r="504" spans="1:5" x14ac:dyDescent="0.2">
      <c r="A504" t="s">
        <v>2</v>
      </c>
      <c r="B504" s="1" t="s">
        <v>31</v>
      </c>
      <c r="C504" s="1">
        <v>2007</v>
      </c>
      <c r="D504" s="1" t="s">
        <v>12</v>
      </c>
      <c r="E504" s="4">
        <v>20.76</v>
      </c>
    </row>
    <row r="505" spans="1:5" x14ac:dyDescent="0.2">
      <c r="A505" t="s">
        <v>2</v>
      </c>
      <c r="B505" s="1" t="s">
        <v>31</v>
      </c>
      <c r="C505" s="1">
        <v>2007</v>
      </c>
      <c r="D505" s="1" t="s">
        <v>13</v>
      </c>
      <c r="E505" s="4">
        <v>22.24</v>
      </c>
    </row>
    <row r="506" spans="1:5" x14ac:dyDescent="0.2">
      <c r="A506" t="s">
        <v>2</v>
      </c>
      <c r="B506" s="1" t="s">
        <v>31</v>
      </c>
      <c r="C506" s="1">
        <v>2007</v>
      </c>
      <c r="D506" s="1" t="s">
        <v>14</v>
      </c>
      <c r="E506" s="4">
        <v>18.04</v>
      </c>
    </row>
    <row r="507" spans="1:5" x14ac:dyDescent="0.2">
      <c r="A507" t="s">
        <v>2</v>
      </c>
      <c r="B507" s="1" t="s">
        <v>31</v>
      </c>
      <c r="C507" s="1">
        <v>2007</v>
      </c>
      <c r="D507" s="1" t="s">
        <v>16</v>
      </c>
      <c r="E507" s="4">
        <v>18.02</v>
      </c>
    </row>
    <row r="508" spans="1:5" x14ac:dyDescent="0.2">
      <c r="A508" t="s">
        <v>2</v>
      </c>
      <c r="B508" s="1" t="s">
        <v>31</v>
      </c>
      <c r="C508" s="1">
        <v>2007</v>
      </c>
      <c r="D508" s="1" t="s">
        <v>18</v>
      </c>
      <c r="E508" s="4">
        <v>18.59</v>
      </c>
    </row>
    <row r="509" spans="1:5" x14ac:dyDescent="0.2">
      <c r="A509" t="s">
        <v>2</v>
      </c>
      <c r="B509" s="1" t="s">
        <v>31</v>
      </c>
      <c r="C509" s="1">
        <v>2007</v>
      </c>
      <c r="D509" s="1" t="s">
        <v>20</v>
      </c>
      <c r="E509" s="4">
        <v>17.57</v>
      </c>
    </row>
    <row r="510" spans="1:5" x14ac:dyDescent="0.2">
      <c r="A510" t="s">
        <v>2</v>
      </c>
      <c r="B510" s="1" t="s">
        <v>31</v>
      </c>
      <c r="C510" s="1">
        <v>2007</v>
      </c>
      <c r="D510" s="1" t="s">
        <v>22</v>
      </c>
      <c r="E510" s="4">
        <v>17.649999999999999</v>
      </c>
    </row>
    <row r="511" spans="1:5" x14ac:dyDescent="0.2">
      <c r="A511" t="s">
        <v>2</v>
      </c>
      <c r="B511" s="1" t="s">
        <v>31</v>
      </c>
      <c r="C511" s="1">
        <v>2007</v>
      </c>
      <c r="D511" s="1" t="s">
        <v>24</v>
      </c>
      <c r="E511" s="4">
        <v>19.95</v>
      </c>
    </row>
    <row r="512" spans="1:5" x14ac:dyDescent="0.2">
      <c r="A512" t="s">
        <v>2</v>
      </c>
      <c r="B512" s="1" t="s">
        <v>31</v>
      </c>
      <c r="C512" s="1">
        <v>2007</v>
      </c>
      <c r="D512" s="1" t="s">
        <v>25</v>
      </c>
      <c r="E512" s="4">
        <v>21.44</v>
      </c>
    </row>
    <row r="513" spans="1:5" x14ac:dyDescent="0.2">
      <c r="A513" t="s">
        <v>2</v>
      </c>
      <c r="B513" s="1" t="s">
        <v>31</v>
      </c>
      <c r="C513" s="1">
        <v>2007</v>
      </c>
      <c r="D513" s="1" t="s">
        <v>26</v>
      </c>
      <c r="E513" s="4">
        <v>18.5</v>
      </c>
    </row>
    <row r="514" spans="1:5" x14ac:dyDescent="0.2">
      <c r="A514" t="s">
        <v>2</v>
      </c>
      <c r="B514" s="1" t="s">
        <v>31</v>
      </c>
      <c r="C514" s="1">
        <v>2011</v>
      </c>
      <c r="D514" s="1" t="s">
        <v>6</v>
      </c>
      <c r="E514" s="4">
        <v>14.87</v>
      </c>
    </row>
    <row r="515" spans="1:5" x14ac:dyDescent="0.2">
      <c r="A515" t="s">
        <v>2</v>
      </c>
      <c r="B515" s="1" t="s">
        <v>31</v>
      </c>
      <c r="C515" s="1">
        <v>2011</v>
      </c>
      <c r="D515" s="1" t="s">
        <v>7</v>
      </c>
      <c r="E515" s="4">
        <v>15.98</v>
      </c>
    </row>
    <row r="516" spans="1:5" x14ac:dyDescent="0.2">
      <c r="A516" t="s">
        <v>2</v>
      </c>
      <c r="B516" s="1" t="s">
        <v>31</v>
      </c>
      <c r="C516" s="1">
        <v>2011</v>
      </c>
      <c r="D516" s="1" t="s">
        <v>8</v>
      </c>
      <c r="E516" s="4">
        <v>18.54</v>
      </c>
    </row>
    <row r="517" spans="1:5" x14ac:dyDescent="0.2">
      <c r="A517" t="s">
        <v>2</v>
      </c>
      <c r="B517" s="1" t="s">
        <v>31</v>
      </c>
      <c r="C517" s="1">
        <v>2011</v>
      </c>
      <c r="D517" s="1" t="s">
        <v>9</v>
      </c>
      <c r="E517" s="4">
        <v>17.940000000000001</v>
      </c>
    </row>
    <row r="518" spans="1:5" x14ac:dyDescent="0.2">
      <c r="A518" t="s">
        <v>2</v>
      </c>
      <c r="B518" s="1" t="s">
        <v>31</v>
      </c>
      <c r="C518" s="1">
        <v>2011</v>
      </c>
      <c r="D518" s="1" t="s">
        <v>10</v>
      </c>
      <c r="E518" s="4">
        <v>19.55</v>
      </c>
    </row>
    <row r="519" spans="1:5" x14ac:dyDescent="0.2">
      <c r="A519" t="s">
        <v>2</v>
      </c>
      <c r="B519" s="1" t="s">
        <v>31</v>
      </c>
      <c r="C519" s="1">
        <v>2011</v>
      </c>
      <c r="D519" s="1" t="s">
        <v>11</v>
      </c>
      <c r="E519" s="4">
        <v>23.93</v>
      </c>
    </row>
    <row r="520" spans="1:5" x14ac:dyDescent="0.2">
      <c r="A520" t="s">
        <v>2</v>
      </c>
      <c r="B520" s="1" t="s">
        <v>31</v>
      </c>
      <c r="C520" s="1">
        <v>2011</v>
      </c>
      <c r="D520" s="1" t="s">
        <v>12</v>
      </c>
      <c r="E520" s="4">
        <v>20.76</v>
      </c>
    </row>
    <row r="521" spans="1:5" x14ac:dyDescent="0.2">
      <c r="A521" t="s">
        <v>2</v>
      </c>
      <c r="B521" s="1" t="s">
        <v>31</v>
      </c>
      <c r="C521" s="1">
        <v>2011</v>
      </c>
      <c r="D521" s="1" t="s">
        <v>13</v>
      </c>
      <c r="E521" s="4">
        <v>22.24</v>
      </c>
    </row>
    <row r="522" spans="1:5" x14ac:dyDescent="0.2">
      <c r="A522" t="s">
        <v>2</v>
      </c>
      <c r="B522" s="1" t="s">
        <v>31</v>
      </c>
      <c r="C522" s="1">
        <v>2011</v>
      </c>
      <c r="D522" s="1" t="s">
        <v>14</v>
      </c>
      <c r="E522" s="4">
        <v>18.04</v>
      </c>
    </row>
    <row r="523" spans="1:5" x14ac:dyDescent="0.2">
      <c r="A523" t="s">
        <v>2</v>
      </c>
      <c r="B523" s="1" t="s">
        <v>31</v>
      </c>
      <c r="C523" s="1">
        <v>2011</v>
      </c>
      <c r="D523" s="1" t="s">
        <v>16</v>
      </c>
      <c r="E523" s="4">
        <v>18.02</v>
      </c>
    </row>
    <row r="524" spans="1:5" x14ac:dyDescent="0.2">
      <c r="A524" t="s">
        <v>2</v>
      </c>
      <c r="B524" s="1" t="s">
        <v>31</v>
      </c>
      <c r="C524" s="1">
        <v>2011</v>
      </c>
      <c r="D524" s="1" t="s">
        <v>18</v>
      </c>
      <c r="E524" s="4">
        <v>18.59</v>
      </c>
    </row>
    <row r="525" spans="1:5" x14ac:dyDescent="0.2">
      <c r="A525" t="s">
        <v>2</v>
      </c>
      <c r="B525" s="1" t="s">
        <v>31</v>
      </c>
      <c r="C525" s="1">
        <v>2011</v>
      </c>
      <c r="D525" s="1" t="s">
        <v>20</v>
      </c>
      <c r="E525" s="4">
        <v>17.57</v>
      </c>
    </row>
    <row r="526" spans="1:5" x14ac:dyDescent="0.2">
      <c r="A526" t="s">
        <v>2</v>
      </c>
      <c r="B526" s="1" t="s">
        <v>31</v>
      </c>
      <c r="C526" s="1">
        <v>2011</v>
      </c>
      <c r="D526" s="1" t="s">
        <v>22</v>
      </c>
      <c r="E526" s="4">
        <v>17.649999999999999</v>
      </c>
    </row>
    <row r="527" spans="1:5" x14ac:dyDescent="0.2">
      <c r="A527" t="s">
        <v>2</v>
      </c>
      <c r="B527" s="1" t="s">
        <v>31</v>
      </c>
      <c r="C527" s="1">
        <v>2011</v>
      </c>
      <c r="D527" s="1" t="s">
        <v>24</v>
      </c>
      <c r="E527" s="4">
        <v>19.95</v>
      </c>
    </row>
    <row r="528" spans="1:5" x14ac:dyDescent="0.2">
      <c r="A528" t="s">
        <v>2</v>
      </c>
      <c r="B528" s="1" t="s">
        <v>31</v>
      </c>
      <c r="C528" s="1">
        <v>2011</v>
      </c>
      <c r="D528" s="1" t="s">
        <v>25</v>
      </c>
      <c r="E528" s="4">
        <v>21.44</v>
      </c>
    </row>
    <row r="529" spans="1:5" x14ac:dyDescent="0.2">
      <c r="A529" t="s">
        <v>2</v>
      </c>
      <c r="B529" s="1" t="s">
        <v>31</v>
      </c>
      <c r="C529" s="1">
        <v>2011</v>
      </c>
      <c r="D529" s="1" t="s">
        <v>26</v>
      </c>
      <c r="E529" s="4">
        <v>18.5</v>
      </c>
    </row>
    <row r="530" spans="1:5" x14ac:dyDescent="0.2">
      <c r="A530" t="s">
        <v>2</v>
      </c>
      <c r="B530" s="1" t="s">
        <v>31</v>
      </c>
      <c r="C530" s="1">
        <v>2014</v>
      </c>
      <c r="D530" s="1" t="s">
        <v>6</v>
      </c>
      <c r="E530" s="4">
        <v>14.87</v>
      </c>
    </row>
    <row r="531" spans="1:5" x14ac:dyDescent="0.2">
      <c r="A531" t="s">
        <v>2</v>
      </c>
      <c r="B531" s="1" t="s">
        <v>31</v>
      </c>
      <c r="C531" s="1">
        <v>2014</v>
      </c>
      <c r="D531" s="1" t="s">
        <v>7</v>
      </c>
      <c r="E531" s="4">
        <v>15.98</v>
      </c>
    </row>
    <row r="532" spans="1:5" x14ac:dyDescent="0.2">
      <c r="A532" t="s">
        <v>2</v>
      </c>
      <c r="B532" s="1" t="s">
        <v>31</v>
      </c>
      <c r="C532" s="1">
        <v>2014</v>
      </c>
      <c r="D532" s="1" t="s">
        <v>8</v>
      </c>
      <c r="E532" s="4">
        <v>18.54</v>
      </c>
    </row>
    <row r="533" spans="1:5" x14ac:dyDescent="0.2">
      <c r="A533" t="s">
        <v>2</v>
      </c>
      <c r="B533" s="1" t="s">
        <v>31</v>
      </c>
      <c r="C533" s="1">
        <v>2014</v>
      </c>
      <c r="D533" s="1" t="s">
        <v>9</v>
      </c>
      <c r="E533" s="4">
        <v>17.940000000000001</v>
      </c>
    </row>
    <row r="534" spans="1:5" x14ac:dyDescent="0.2">
      <c r="A534" t="s">
        <v>2</v>
      </c>
      <c r="B534" s="1" t="s">
        <v>31</v>
      </c>
      <c r="C534" s="1">
        <v>2014</v>
      </c>
      <c r="D534" s="1" t="s">
        <v>10</v>
      </c>
      <c r="E534" s="4">
        <v>19.55</v>
      </c>
    </row>
    <row r="535" spans="1:5" x14ac:dyDescent="0.2">
      <c r="A535" t="s">
        <v>2</v>
      </c>
      <c r="B535" s="1" t="s">
        <v>31</v>
      </c>
      <c r="C535" s="1">
        <v>2014</v>
      </c>
      <c r="D535" s="1" t="s">
        <v>11</v>
      </c>
      <c r="E535" s="4">
        <v>23.93</v>
      </c>
    </row>
    <row r="536" spans="1:5" x14ac:dyDescent="0.2">
      <c r="A536" t="s">
        <v>2</v>
      </c>
      <c r="B536" s="1" t="s">
        <v>31</v>
      </c>
      <c r="C536" s="1">
        <v>2014</v>
      </c>
      <c r="D536" s="1" t="s">
        <v>12</v>
      </c>
      <c r="E536" s="4">
        <v>20.76</v>
      </c>
    </row>
    <row r="537" spans="1:5" x14ac:dyDescent="0.2">
      <c r="A537" t="s">
        <v>2</v>
      </c>
      <c r="B537" s="1" t="s">
        <v>31</v>
      </c>
      <c r="C537" s="1">
        <v>2014</v>
      </c>
      <c r="D537" s="1" t="s">
        <v>13</v>
      </c>
      <c r="E537" s="4">
        <v>22.24</v>
      </c>
    </row>
    <row r="538" spans="1:5" x14ac:dyDescent="0.2">
      <c r="A538" t="s">
        <v>2</v>
      </c>
      <c r="B538" s="1" t="s">
        <v>31</v>
      </c>
      <c r="C538" s="1">
        <v>2014</v>
      </c>
      <c r="D538" s="1" t="s">
        <v>14</v>
      </c>
      <c r="E538" s="4">
        <v>18.04</v>
      </c>
    </row>
    <row r="539" spans="1:5" x14ac:dyDescent="0.2">
      <c r="A539" t="s">
        <v>2</v>
      </c>
      <c r="B539" s="1" t="s">
        <v>31</v>
      </c>
      <c r="C539" s="1">
        <v>2014</v>
      </c>
      <c r="D539" s="1" t="s">
        <v>16</v>
      </c>
      <c r="E539" s="4">
        <v>18.02</v>
      </c>
    </row>
    <row r="540" spans="1:5" x14ac:dyDescent="0.2">
      <c r="A540" t="s">
        <v>2</v>
      </c>
      <c r="B540" s="1" t="s">
        <v>31</v>
      </c>
      <c r="C540" s="1">
        <v>2014</v>
      </c>
      <c r="D540" s="1" t="s">
        <v>18</v>
      </c>
      <c r="E540" s="4">
        <v>18.59</v>
      </c>
    </row>
    <row r="541" spans="1:5" x14ac:dyDescent="0.2">
      <c r="A541" t="s">
        <v>2</v>
      </c>
      <c r="B541" s="1" t="s">
        <v>31</v>
      </c>
      <c r="C541" s="1">
        <v>2014</v>
      </c>
      <c r="D541" s="1" t="s">
        <v>20</v>
      </c>
      <c r="E541" s="4">
        <v>17.57</v>
      </c>
    </row>
    <row r="542" spans="1:5" x14ac:dyDescent="0.2">
      <c r="A542" t="s">
        <v>2</v>
      </c>
      <c r="B542" s="1" t="s">
        <v>31</v>
      </c>
      <c r="C542" s="1">
        <v>2014</v>
      </c>
      <c r="D542" s="1" t="s">
        <v>22</v>
      </c>
      <c r="E542" s="4">
        <v>17.649999999999999</v>
      </c>
    </row>
    <row r="543" spans="1:5" x14ac:dyDescent="0.2">
      <c r="A543" t="s">
        <v>2</v>
      </c>
      <c r="B543" s="1" t="s">
        <v>31</v>
      </c>
      <c r="C543" s="1">
        <v>2014</v>
      </c>
      <c r="D543" s="1" t="s">
        <v>24</v>
      </c>
      <c r="E543" s="4">
        <v>19.95</v>
      </c>
    </row>
    <row r="544" spans="1:5" x14ac:dyDescent="0.2">
      <c r="A544" t="s">
        <v>2</v>
      </c>
      <c r="B544" s="1" t="s">
        <v>31</v>
      </c>
      <c r="C544" s="1">
        <v>2014</v>
      </c>
      <c r="D544" s="1" t="s">
        <v>25</v>
      </c>
      <c r="E544" s="4">
        <v>21.44</v>
      </c>
    </row>
    <row r="545" spans="1:5" x14ac:dyDescent="0.2">
      <c r="A545" t="s">
        <v>2</v>
      </c>
      <c r="B545" s="1" t="s">
        <v>31</v>
      </c>
      <c r="C545" s="1">
        <v>2014</v>
      </c>
      <c r="D545" s="1" t="s">
        <v>26</v>
      </c>
      <c r="E545" s="4">
        <v>18.5</v>
      </c>
    </row>
    <row r="546" spans="1:5" x14ac:dyDescent="0.2">
      <c r="A546" t="s">
        <v>2</v>
      </c>
      <c r="B546" s="1" t="s">
        <v>31</v>
      </c>
      <c r="C546" s="1">
        <v>2015</v>
      </c>
      <c r="D546" s="1" t="s">
        <v>6</v>
      </c>
      <c r="E546" s="4">
        <v>14.87</v>
      </c>
    </row>
    <row r="547" spans="1:5" x14ac:dyDescent="0.2">
      <c r="A547" t="s">
        <v>2</v>
      </c>
      <c r="B547" s="1" t="s">
        <v>31</v>
      </c>
      <c r="C547" s="1">
        <v>2015</v>
      </c>
      <c r="D547" s="1" t="s">
        <v>7</v>
      </c>
      <c r="E547" s="4">
        <v>15.98</v>
      </c>
    </row>
    <row r="548" spans="1:5" x14ac:dyDescent="0.2">
      <c r="A548" t="s">
        <v>2</v>
      </c>
      <c r="B548" s="1" t="s">
        <v>31</v>
      </c>
      <c r="C548" s="1">
        <v>2015</v>
      </c>
      <c r="D548" s="1" t="s">
        <v>8</v>
      </c>
      <c r="E548" s="4">
        <v>18.54</v>
      </c>
    </row>
    <row r="549" spans="1:5" x14ac:dyDescent="0.2">
      <c r="A549" t="s">
        <v>2</v>
      </c>
      <c r="B549" s="1" t="s">
        <v>31</v>
      </c>
      <c r="C549" s="1">
        <v>2015</v>
      </c>
      <c r="D549" s="1" t="s">
        <v>9</v>
      </c>
      <c r="E549" s="4">
        <v>17.940000000000001</v>
      </c>
    </row>
    <row r="550" spans="1:5" x14ac:dyDescent="0.2">
      <c r="A550" t="s">
        <v>2</v>
      </c>
      <c r="B550" s="1" t="s">
        <v>31</v>
      </c>
      <c r="C550" s="1">
        <v>2015</v>
      </c>
      <c r="D550" s="1" t="s">
        <v>10</v>
      </c>
      <c r="E550" s="4">
        <v>19.55</v>
      </c>
    </row>
    <row r="551" spans="1:5" x14ac:dyDescent="0.2">
      <c r="A551" t="s">
        <v>2</v>
      </c>
      <c r="B551" s="1" t="s">
        <v>31</v>
      </c>
      <c r="C551" s="1">
        <v>2015</v>
      </c>
      <c r="D551" s="1" t="s">
        <v>11</v>
      </c>
      <c r="E551" s="4">
        <v>23.93</v>
      </c>
    </row>
    <row r="552" spans="1:5" x14ac:dyDescent="0.2">
      <c r="A552" t="s">
        <v>2</v>
      </c>
      <c r="B552" s="1" t="s">
        <v>31</v>
      </c>
      <c r="C552" s="1">
        <v>2015</v>
      </c>
      <c r="D552" s="1" t="s">
        <v>12</v>
      </c>
      <c r="E552" s="4">
        <v>20.76</v>
      </c>
    </row>
    <row r="553" spans="1:5" x14ac:dyDescent="0.2">
      <c r="A553" t="s">
        <v>2</v>
      </c>
      <c r="B553" s="1" t="s">
        <v>31</v>
      </c>
      <c r="C553" s="1">
        <v>2015</v>
      </c>
      <c r="D553" s="1" t="s">
        <v>13</v>
      </c>
      <c r="E553" s="4">
        <v>22.24</v>
      </c>
    </row>
    <row r="554" spans="1:5" x14ac:dyDescent="0.2">
      <c r="A554" t="s">
        <v>2</v>
      </c>
      <c r="B554" s="1" t="s">
        <v>31</v>
      </c>
      <c r="C554" s="1">
        <v>2015</v>
      </c>
      <c r="D554" s="1" t="s">
        <v>14</v>
      </c>
      <c r="E554" s="4">
        <v>18.04</v>
      </c>
    </row>
    <row r="555" spans="1:5" x14ac:dyDescent="0.2">
      <c r="A555" t="s">
        <v>2</v>
      </c>
      <c r="B555" s="1" t="s">
        <v>31</v>
      </c>
      <c r="C555" s="1">
        <v>2015</v>
      </c>
      <c r="D555" s="1" t="s">
        <v>16</v>
      </c>
      <c r="E555" s="4">
        <v>18.02</v>
      </c>
    </row>
    <row r="556" spans="1:5" x14ac:dyDescent="0.2">
      <c r="A556" t="s">
        <v>2</v>
      </c>
      <c r="B556" s="1" t="s">
        <v>31</v>
      </c>
      <c r="C556" s="1">
        <v>2015</v>
      </c>
      <c r="D556" s="1" t="s">
        <v>18</v>
      </c>
      <c r="E556" s="4">
        <v>18.59</v>
      </c>
    </row>
    <row r="557" spans="1:5" x14ac:dyDescent="0.2">
      <c r="A557" t="s">
        <v>2</v>
      </c>
      <c r="B557" s="1" t="s">
        <v>31</v>
      </c>
      <c r="C557" s="1">
        <v>2015</v>
      </c>
      <c r="D557" s="1" t="s">
        <v>20</v>
      </c>
      <c r="E557" s="4">
        <v>17.57</v>
      </c>
    </row>
    <row r="558" spans="1:5" x14ac:dyDescent="0.2">
      <c r="A558" t="s">
        <v>2</v>
      </c>
      <c r="B558" s="1" t="s">
        <v>31</v>
      </c>
      <c r="C558" s="1">
        <v>2015</v>
      </c>
      <c r="D558" s="1" t="s">
        <v>22</v>
      </c>
      <c r="E558" s="4">
        <v>17.649999999999999</v>
      </c>
    </row>
    <row r="559" spans="1:5" x14ac:dyDescent="0.2">
      <c r="A559" t="s">
        <v>2</v>
      </c>
      <c r="B559" s="1" t="s">
        <v>31</v>
      </c>
      <c r="C559" s="1">
        <v>2015</v>
      </c>
      <c r="D559" s="1" t="s">
        <v>24</v>
      </c>
      <c r="E559" s="4">
        <v>19.95</v>
      </c>
    </row>
    <row r="560" spans="1:5" x14ac:dyDescent="0.2">
      <c r="A560" t="s">
        <v>2</v>
      </c>
      <c r="B560" s="1" t="s">
        <v>31</v>
      </c>
      <c r="C560" s="1">
        <v>2015</v>
      </c>
      <c r="D560" s="1" t="s">
        <v>25</v>
      </c>
      <c r="E560" s="4">
        <v>21.44</v>
      </c>
    </row>
    <row r="561" spans="1:5" x14ac:dyDescent="0.2">
      <c r="A561" t="s">
        <v>2</v>
      </c>
      <c r="B561" s="1" t="s">
        <v>31</v>
      </c>
      <c r="C561" s="1">
        <v>2015</v>
      </c>
      <c r="D561" s="1" t="s">
        <v>26</v>
      </c>
      <c r="E561" s="4">
        <v>18.5</v>
      </c>
    </row>
    <row r="562" spans="1:5" x14ac:dyDescent="0.2">
      <c r="A562" t="s">
        <v>2</v>
      </c>
      <c r="B562" s="1" t="s">
        <v>31</v>
      </c>
      <c r="C562" s="1">
        <v>2017</v>
      </c>
      <c r="D562" s="1" t="s">
        <v>6</v>
      </c>
      <c r="E562" s="4">
        <v>14.87</v>
      </c>
    </row>
    <row r="563" spans="1:5" x14ac:dyDescent="0.2">
      <c r="A563" t="s">
        <v>2</v>
      </c>
      <c r="B563" s="1" t="s">
        <v>31</v>
      </c>
      <c r="C563" s="1">
        <v>2017</v>
      </c>
      <c r="D563" s="1" t="s">
        <v>7</v>
      </c>
      <c r="E563" s="4">
        <v>15.98</v>
      </c>
    </row>
    <row r="564" spans="1:5" x14ac:dyDescent="0.2">
      <c r="A564" t="s">
        <v>2</v>
      </c>
      <c r="B564" s="1" t="s">
        <v>31</v>
      </c>
      <c r="C564" s="1">
        <v>2017</v>
      </c>
      <c r="D564" s="1" t="s">
        <v>8</v>
      </c>
      <c r="E564" s="4">
        <v>18.54</v>
      </c>
    </row>
    <row r="565" spans="1:5" x14ac:dyDescent="0.2">
      <c r="A565" t="s">
        <v>2</v>
      </c>
      <c r="B565" s="1" t="s">
        <v>31</v>
      </c>
      <c r="C565" s="1">
        <v>2017</v>
      </c>
      <c r="D565" s="1" t="s">
        <v>9</v>
      </c>
      <c r="E565" s="4">
        <v>17.940000000000001</v>
      </c>
    </row>
    <row r="566" spans="1:5" x14ac:dyDescent="0.2">
      <c r="A566" t="s">
        <v>2</v>
      </c>
      <c r="B566" s="1" t="s">
        <v>31</v>
      </c>
      <c r="C566" s="1">
        <v>2017</v>
      </c>
      <c r="D566" s="1" t="s">
        <v>10</v>
      </c>
      <c r="E566" s="4">
        <v>19.55</v>
      </c>
    </row>
    <row r="567" spans="1:5" x14ac:dyDescent="0.2">
      <c r="A567" t="s">
        <v>2</v>
      </c>
      <c r="B567" s="1" t="s">
        <v>31</v>
      </c>
      <c r="C567" s="1">
        <v>2017</v>
      </c>
      <c r="D567" s="1" t="s">
        <v>11</v>
      </c>
      <c r="E567" s="4">
        <v>23.93</v>
      </c>
    </row>
    <row r="568" spans="1:5" x14ac:dyDescent="0.2">
      <c r="A568" t="s">
        <v>2</v>
      </c>
      <c r="B568" s="1" t="s">
        <v>31</v>
      </c>
      <c r="C568" s="1">
        <v>2017</v>
      </c>
      <c r="D568" s="1" t="s">
        <v>12</v>
      </c>
      <c r="E568" s="4">
        <v>20.76</v>
      </c>
    </row>
    <row r="569" spans="1:5" x14ac:dyDescent="0.2">
      <c r="A569" t="s">
        <v>2</v>
      </c>
      <c r="B569" s="1" t="s">
        <v>31</v>
      </c>
      <c r="C569" s="1">
        <v>2017</v>
      </c>
      <c r="D569" s="1" t="s">
        <v>13</v>
      </c>
      <c r="E569" s="4">
        <v>22.24</v>
      </c>
    </row>
    <row r="570" spans="1:5" x14ac:dyDescent="0.2">
      <c r="A570" t="s">
        <v>2</v>
      </c>
      <c r="B570" s="1" t="s">
        <v>31</v>
      </c>
      <c r="C570" s="1">
        <v>2017</v>
      </c>
      <c r="D570" s="1" t="s">
        <v>14</v>
      </c>
      <c r="E570" s="4">
        <v>18.04</v>
      </c>
    </row>
    <row r="571" spans="1:5" x14ac:dyDescent="0.2">
      <c r="A571" t="s">
        <v>2</v>
      </c>
      <c r="B571" s="1" t="s">
        <v>31</v>
      </c>
      <c r="C571" s="1">
        <v>2017</v>
      </c>
      <c r="D571" s="1" t="s">
        <v>16</v>
      </c>
      <c r="E571" s="4">
        <v>18.02</v>
      </c>
    </row>
    <row r="572" spans="1:5" x14ac:dyDescent="0.2">
      <c r="A572" t="s">
        <v>2</v>
      </c>
      <c r="B572" s="1" t="s">
        <v>31</v>
      </c>
      <c r="C572" s="1">
        <v>2017</v>
      </c>
      <c r="D572" s="1" t="s">
        <v>18</v>
      </c>
      <c r="E572" s="4">
        <v>18.59</v>
      </c>
    </row>
    <row r="573" spans="1:5" x14ac:dyDescent="0.2">
      <c r="A573" t="s">
        <v>2</v>
      </c>
      <c r="B573" s="1" t="s">
        <v>31</v>
      </c>
      <c r="C573" s="1">
        <v>2017</v>
      </c>
      <c r="D573" s="1" t="s">
        <v>20</v>
      </c>
      <c r="E573" s="4">
        <v>17.57</v>
      </c>
    </row>
    <row r="574" spans="1:5" x14ac:dyDescent="0.2">
      <c r="A574" t="s">
        <v>2</v>
      </c>
      <c r="B574" s="1" t="s">
        <v>31</v>
      </c>
      <c r="C574" s="1">
        <v>2017</v>
      </c>
      <c r="D574" s="1" t="s">
        <v>22</v>
      </c>
      <c r="E574" s="4">
        <v>17.649999999999999</v>
      </c>
    </row>
    <row r="575" spans="1:5" x14ac:dyDescent="0.2">
      <c r="A575" t="s">
        <v>2</v>
      </c>
      <c r="B575" s="1" t="s">
        <v>31</v>
      </c>
      <c r="C575" s="1">
        <v>2017</v>
      </c>
      <c r="D575" s="1" t="s">
        <v>24</v>
      </c>
      <c r="E575" s="4">
        <v>19.95</v>
      </c>
    </row>
    <row r="576" spans="1:5" x14ac:dyDescent="0.2">
      <c r="A576" t="s">
        <v>2</v>
      </c>
      <c r="B576" s="1" t="s">
        <v>31</v>
      </c>
      <c r="C576" s="1">
        <v>2017</v>
      </c>
      <c r="D576" s="1" t="s">
        <v>25</v>
      </c>
      <c r="E576" s="4">
        <v>21.44</v>
      </c>
    </row>
    <row r="577" spans="1:5" x14ac:dyDescent="0.2">
      <c r="A577" t="s">
        <v>2</v>
      </c>
      <c r="B577" s="1" t="s">
        <v>31</v>
      </c>
      <c r="C577" s="1">
        <v>2017</v>
      </c>
      <c r="D577" s="1" t="s">
        <v>26</v>
      </c>
      <c r="E577" s="4">
        <v>18.5</v>
      </c>
    </row>
    <row r="578" spans="1:5" x14ac:dyDescent="0.2">
      <c r="A578" t="s">
        <v>1</v>
      </c>
      <c r="B578" s="1" t="s">
        <v>30</v>
      </c>
      <c r="C578" s="1" t="s">
        <v>21</v>
      </c>
      <c r="D578" s="1" t="s">
        <v>5</v>
      </c>
      <c r="E578" s="4">
        <v>3.5</v>
      </c>
    </row>
    <row r="579" spans="1:5" x14ac:dyDescent="0.2">
      <c r="A579" t="s">
        <v>1</v>
      </c>
      <c r="B579" s="1" t="s">
        <v>30</v>
      </c>
      <c r="C579" s="1" t="s">
        <v>23</v>
      </c>
      <c r="D579" s="1" t="s">
        <v>5</v>
      </c>
      <c r="E579" s="4">
        <v>3.5</v>
      </c>
    </row>
    <row r="580" spans="1:5" x14ac:dyDescent="0.2">
      <c r="A580" t="s">
        <v>1</v>
      </c>
      <c r="B580" s="1" t="s">
        <v>30</v>
      </c>
      <c r="C580" s="1" t="s">
        <v>15</v>
      </c>
      <c r="D580" s="1" t="s">
        <v>5</v>
      </c>
      <c r="E580" s="4">
        <v>3.5</v>
      </c>
    </row>
    <row r="581" spans="1:5" x14ac:dyDescent="0.2">
      <c r="A581" t="s">
        <v>1</v>
      </c>
      <c r="B581" s="1" t="s">
        <v>30</v>
      </c>
      <c r="C581" s="1" t="s">
        <v>17</v>
      </c>
      <c r="D581" s="1" t="s">
        <v>5</v>
      </c>
      <c r="E581" s="4">
        <v>3.5</v>
      </c>
    </row>
    <row r="582" spans="1:5" x14ac:dyDescent="0.2">
      <c r="A582" t="s">
        <v>1</v>
      </c>
      <c r="B582" s="1" t="s">
        <v>30</v>
      </c>
      <c r="C582" s="1" t="s">
        <v>19</v>
      </c>
      <c r="D582" s="1" t="s">
        <v>5</v>
      </c>
      <c r="E582" s="4">
        <v>3.5</v>
      </c>
    </row>
    <row r="583" spans="1:5" x14ac:dyDescent="0.2">
      <c r="A583" t="s">
        <v>2</v>
      </c>
      <c r="B583" s="1" t="s">
        <v>30</v>
      </c>
      <c r="C583" s="1" t="s">
        <v>21</v>
      </c>
      <c r="D583" s="1" t="s">
        <v>5</v>
      </c>
      <c r="E583" s="4">
        <v>55</v>
      </c>
    </row>
    <row r="584" spans="1:5" x14ac:dyDescent="0.2">
      <c r="A584" t="s">
        <v>2</v>
      </c>
      <c r="B584" s="1" t="s">
        <v>30</v>
      </c>
      <c r="C584" s="1" t="s">
        <v>23</v>
      </c>
      <c r="D584" s="1" t="s">
        <v>5</v>
      </c>
      <c r="E584" s="4">
        <v>55</v>
      </c>
    </row>
    <row r="585" spans="1:5" x14ac:dyDescent="0.2">
      <c r="A585" t="s">
        <v>2</v>
      </c>
      <c r="B585" s="1" t="s">
        <v>30</v>
      </c>
      <c r="C585" s="1" t="s">
        <v>15</v>
      </c>
      <c r="D585" s="1" t="s">
        <v>5</v>
      </c>
      <c r="E585" s="4">
        <v>55</v>
      </c>
    </row>
    <row r="586" spans="1:5" x14ac:dyDescent="0.2">
      <c r="A586" t="s">
        <v>2</v>
      </c>
      <c r="B586" s="1" t="s">
        <v>30</v>
      </c>
      <c r="C586" s="1" t="s">
        <v>17</v>
      </c>
      <c r="D586" s="1" t="s">
        <v>5</v>
      </c>
      <c r="E586" s="4">
        <v>55</v>
      </c>
    </row>
    <row r="587" spans="1:5" x14ac:dyDescent="0.2">
      <c r="A587" t="s">
        <v>2</v>
      </c>
      <c r="B587" s="1" t="s">
        <v>30</v>
      </c>
      <c r="C587" s="1" t="s">
        <v>19</v>
      </c>
      <c r="D587" s="1" t="s">
        <v>5</v>
      </c>
      <c r="E587" s="4">
        <v>55</v>
      </c>
    </row>
    <row r="588" spans="1:5" x14ac:dyDescent="0.2">
      <c r="A588" t="s">
        <v>1</v>
      </c>
      <c r="B588" s="1" t="s">
        <v>29</v>
      </c>
      <c r="C588" s="1">
        <v>1975</v>
      </c>
      <c r="D588" s="1" t="s">
        <v>6</v>
      </c>
      <c r="E588" s="4">
        <v>2.15</v>
      </c>
    </row>
    <row r="589" spans="1:5" x14ac:dyDescent="0.2">
      <c r="A589" t="s">
        <v>1</v>
      </c>
      <c r="B589" s="1" t="s">
        <v>29</v>
      </c>
      <c r="C589" s="1">
        <v>1975</v>
      </c>
      <c r="D589" s="1" t="s">
        <v>7</v>
      </c>
      <c r="E589" s="4">
        <v>3.72</v>
      </c>
    </row>
    <row r="590" spans="1:5" x14ac:dyDescent="0.2">
      <c r="A590" t="s">
        <v>1</v>
      </c>
      <c r="B590" s="1" t="s">
        <v>29</v>
      </c>
      <c r="C590" s="1">
        <v>1975</v>
      </c>
      <c r="D590" s="1" t="s">
        <v>8</v>
      </c>
      <c r="E590" s="4">
        <v>3</v>
      </c>
    </row>
    <row r="591" spans="1:5" x14ac:dyDescent="0.2">
      <c r="A591" t="s">
        <v>1</v>
      </c>
      <c r="B591" s="1" t="s">
        <v>29</v>
      </c>
      <c r="C591" s="1">
        <v>1975</v>
      </c>
      <c r="D591" s="1" t="s">
        <v>9</v>
      </c>
      <c r="E591" s="4">
        <v>2.86</v>
      </c>
    </row>
    <row r="592" spans="1:5" x14ac:dyDescent="0.2">
      <c r="A592" t="s">
        <v>1</v>
      </c>
      <c r="B592" s="1" t="s">
        <v>29</v>
      </c>
      <c r="C592" s="1">
        <v>1975</v>
      </c>
      <c r="D592" s="1" t="s">
        <v>10</v>
      </c>
      <c r="E592" s="4">
        <v>3.28</v>
      </c>
    </row>
    <row r="593" spans="1:5" x14ac:dyDescent="0.2">
      <c r="A593" t="s">
        <v>1</v>
      </c>
      <c r="B593" s="1" t="s">
        <v>29</v>
      </c>
      <c r="C593" s="1">
        <v>1975</v>
      </c>
      <c r="D593" s="1" t="s">
        <v>11</v>
      </c>
      <c r="E593" s="4">
        <v>3.26</v>
      </c>
    </row>
    <row r="594" spans="1:5" x14ac:dyDescent="0.2">
      <c r="A594" t="s">
        <v>1</v>
      </c>
      <c r="B594" s="1" t="s">
        <v>29</v>
      </c>
      <c r="C594" s="1">
        <v>1975</v>
      </c>
      <c r="D594" s="1" t="s">
        <v>12</v>
      </c>
      <c r="E594" s="4">
        <v>2.4700000000000002</v>
      </c>
    </row>
    <row r="595" spans="1:5" x14ac:dyDescent="0.2">
      <c r="A595" t="s">
        <v>1</v>
      </c>
      <c r="B595" s="1" t="s">
        <v>29</v>
      </c>
      <c r="C595" s="1">
        <v>1975</v>
      </c>
      <c r="D595" s="1" t="s">
        <v>13</v>
      </c>
      <c r="E595" s="4">
        <v>3.03</v>
      </c>
    </row>
    <row r="596" spans="1:5" x14ac:dyDescent="0.2">
      <c r="A596" t="s">
        <v>1</v>
      </c>
      <c r="B596" s="1" t="s">
        <v>29</v>
      </c>
      <c r="C596" s="1">
        <v>1975</v>
      </c>
      <c r="D596" s="1" t="s">
        <v>14</v>
      </c>
      <c r="E596" s="4">
        <v>3.49</v>
      </c>
    </row>
    <row r="597" spans="1:5" x14ac:dyDescent="0.2">
      <c r="A597" t="s">
        <v>1</v>
      </c>
      <c r="B597" s="1" t="s">
        <v>29</v>
      </c>
      <c r="C597" s="1">
        <v>1975</v>
      </c>
      <c r="D597" s="1" t="s">
        <v>16</v>
      </c>
      <c r="E597" s="4">
        <v>3.85</v>
      </c>
    </row>
    <row r="598" spans="1:5" x14ac:dyDescent="0.2">
      <c r="A598" t="s">
        <v>1</v>
      </c>
      <c r="B598" s="1" t="s">
        <v>29</v>
      </c>
      <c r="C598" s="1">
        <v>1975</v>
      </c>
      <c r="D598" s="1" t="s">
        <v>18</v>
      </c>
      <c r="E598" s="4">
        <v>3.82</v>
      </c>
    </row>
    <row r="599" spans="1:5" x14ac:dyDescent="0.2">
      <c r="A599" t="s">
        <v>1</v>
      </c>
      <c r="B599" s="1" t="s">
        <v>29</v>
      </c>
      <c r="C599" s="1">
        <v>1975</v>
      </c>
      <c r="D599" s="1" t="s">
        <v>20</v>
      </c>
      <c r="E599" s="4">
        <v>3.59</v>
      </c>
    </row>
    <row r="600" spans="1:5" x14ac:dyDescent="0.2">
      <c r="A600" t="s">
        <v>1</v>
      </c>
      <c r="B600" s="1" t="s">
        <v>29</v>
      </c>
      <c r="C600" s="1">
        <v>1975</v>
      </c>
      <c r="D600" s="1" t="s">
        <v>22</v>
      </c>
      <c r="E600" s="4">
        <v>3.62</v>
      </c>
    </row>
    <row r="601" spans="1:5" x14ac:dyDescent="0.2">
      <c r="A601" t="s">
        <v>1</v>
      </c>
      <c r="B601" s="1" t="s">
        <v>29</v>
      </c>
      <c r="C601" s="1">
        <v>1975</v>
      </c>
      <c r="D601" s="1" t="s">
        <v>24</v>
      </c>
      <c r="E601" s="4">
        <v>5.55</v>
      </c>
    </row>
    <row r="602" spans="1:5" x14ac:dyDescent="0.2">
      <c r="A602" t="s">
        <v>1</v>
      </c>
      <c r="B602" s="1" t="s">
        <v>29</v>
      </c>
      <c r="C602" s="1">
        <v>1975</v>
      </c>
      <c r="D602" s="1" t="s">
        <v>25</v>
      </c>
      <c r="E602" s="4">
        <v>6.4</v>
      </c>
    </row>
    <row r="603" spans="1:5" x14ac:dyDescent="0.2">
      <c r="A603" t="s">
        <v>1</v>
      </c>
      <c r="B603" s="1" t="s">
        <v>29</v>
      </c>
      <c r="C603" s="1">
        <v>1975</v>
      </c>
      <c r="D603" s="1" t="s">
        <v>26</v>
      </c>
      <c r="E603" s="4">
        <v>3.51</v>
      </c>
    </row>
    <row r="604" spans="1:5" x14ac:dyDescent="0.2">
      <c r="A604" t="s">
        <v>1</v>
      </c>
      <c r="B604" s="1" t="s">
        <v>29</v>
      </c>
      <c r="C604" s="1">
        <v>1985</v>
      </c>
      <c r="D604" s="1" t="s">
        <v>6</v>
      </c>
      <c r="E604" s="4">
        <v>1.71</v>
      </c>
    </row>
    <row r="605" spans="1:5" x14ac:dyDescent="0.2">
      <c r="A605" t="s">
        <v>1</v>
      </c>
      <c r="B605" s="1" t="s">
        <v>29</v>
      </c>
      <c r="C605" s="1">
        <v>1985</v>
      </c>
      <c r="D605" s="1" t="s">
        <v>7</v>
      </c>
      <c r="E605" s="4">
        <v>2.76</v>
      </c>
    </row>
    <row r="606" spans="1:5" x14ac:dyDescent="0.2">
      <c r="A606" t="s">
        <v>1</v>
      </c>
      <c r="B606" s="1" t="s">
        <v>29</v>
      </c>
      <c r="C606" s="1">
        <v>1985</v>
      </c>
      <c r="D606" s="1" t="s">
        <v>8</v>
      </c>
      <c r="E606" s="4">
        <v>2.2799999999999998</v>
      </c>
    </row>
    <row r="607" spans="1:5" x14ac:dyDescent="0.2">
      <c r="A607" t="s">
        <v>1</v>
      </c>
      <c r="B607" s="1" t="s">
        <v>29</v>
      </c>
      <c r="C607" s="1">
        <v>1985</v>
      </c>
      <c r="D607" s="1" t="s">
        <v>9</v>
      </c>
      <c r="E607" s="4">
        <v>2.25</v>
      </c>
    </row>
    <row r="608" spans="1:5" x14ac:dyDescent="0.2">
      <c r="A608" t="s">
        <v>1</v>
      </c>
      <c r="B608" s="1" t="s">
        <v>29</v>
      </c>
      <c r="C608" s="1">
        <v>1985</v>
      </c>
      <c r="D608" s="1" t="s">
        <v>10</v>
      </c>
      <c r="E608" s="4">
        <v>2.52</v>
      </c>
    </row>
    <row r="609" spans="1:5" x14ac:dyDescent="0.2">
      <c r="A609" t="s">
        <v>1</v>
      </c>
      <c r="B609" s="1" t="s">
        <v>29</v>
      </c>
      <c r="C609" s="1">
        <v>1985</v>
      </c>
      <c r="D609" s="1" t="s">
        <v>11</v>
      </c>
      <c r="E609" s="4">
        <v>3.34</v>
      </c>
    </row>
    <row r="610" spans="1:5" x14ac:dyDescent="0.2">
      <c r="A610" t="s">
        <v>1</v>
      </c>
      <c r="B610" s="1" t="s">
        <v>29</v>
      </c>
      <c r="C610" s="1">
        <v>1985</v>
      </c>
      <c r="D610" s="1" t="s">
        <v>12</v>
      </c>
      <c r="E610" s="4">
        <v>2.59</v>
      </c>
    </row>
    <row r="611" spans="1:5" x14ac:dyDescent="0.2">
      <c r="A611" t="s">
        <v>1</v>
      </c>
      <c r="B611" s="1" t="s">
        <v>29</v>
      </c>
      <c r="C611" s="1">
        <v>1985</v>
      </c>
      <c r="D611" s="1" t="s">
        <v>13</v>
      </c>
      <c r="E611" s="4">
        <v>3.12</v>
      </c>
    </row>
    <row r="612" spans="1:5" x14ac:dyDescent="0.2">
      <c r="A612" t="s">
        <v>1</v>
      </c>
      <c r="B612" s="1" t="s">
        <v>29</v>
      </c>
      <c r="C612" s="1">
        <v>1985</v>
      </c>
      <c r="D612" s="1" t="s">
        <v>14</v>
      </c>
      <c r="E612" s="4">
        <v>3.47</v>
      </c>
    </row>
    <row r="613" spans="1:5" x14ac:dyDescent="0.2">
      <c r="A613" t="s">
        <v>1</v>
      </c>
      <c r="B613" s="1" t="s">
        <v>29</v>
      </c>
      <c r="C613" s="1">
        <v>1985</v>
      </c>
      <c r="D613" s="1" t="s">
        <v>16</v>
      </c>
      <c r="E613" s="4">
        <v>3.8</v>
      </c>
    </row>
    <row r="614" spans="1:5" x14ac:dyDescent="0.2">
      <c r="A614" t="s">
        <v>1</v>
      </c>
      <c r="B614" s="1" t="s">
        <v>29</v>
      </c>
      <c r="C614" s="1">
        <v>1985</v>
      </c>
      <c r="D614" s="1" t="s">
        <v>18</v>
      </c>
      <c r="E614" s="4">
        <v>3.68</v>
      </c>
    </row>
    <row r="615" spans="1:5" x14ac:dyDescent="0.2">
      <c r="A615" t="s">
        <v>1</v>
      </c>
      <c r="B615" s="1" t="s">
        <v>29</v>
      </c>
      <c r="C615" s="1">
        <v>1985</v>
      </c>
      <c r="D615" s="1" t="s">
        <v>20</v>
      </c>
      <c r="E615" s="4">
        <v>3.44</v>
      </c>
    </row>
    <row r="616" spans="1:5" x14ac:dyDescent="0.2">
      <c r="A616" t="s">
        <v>1</v>
      </c>
      <c r="B616" s="1" t="s">
        <v>29</v>
      </c>
      <c r="C616" s="1">
        <v>1985</v>
      </c>
      <c r="D616" s="1" t="s">
        <v>22</v>
      </c>
      <c r="E616" s="4">
        <v>3.52</v>
      </c>
    </row>
    <row r="617" spans="1:5" x14ac:dyDescent="0.2">
      <c r="A617" t="s">
        <v>1</v>
      </c>
      <c r="B617" s="1" t="s">
        <v>29</v>
      </c>
      <c r="C617" s="1">
        <v>1985</v>
      </c>
      <c r="D617" s="1" t="s">
        <v>24</v>
      </c>
      <c r="E617" s="4">
        <v>3.88</v>
      </c>
    </row>
    <row r="618" spans="1:5" x14ac:dyDescent="0.2">
      <c r="A618" t="s">
        <v>1</v>
      </c>
      <c r="B618" s="1" t="s">
        <v>29</v>
      </c>
      <c r="C618" s="1">
        <v>1985</v>
      </c>
      <c r="D618" s="1" t="s">
        <v>25</v>
      </c>
      <c r="E618" s="4">
        <v>4.26</v>
      </c>
    </row>
    <row r="619" spans="1:5" x14ac:dyDescent="0.2">
      <c r="A619" t="s">
        <v>1</v>
      </c>
      <c r="B619" s="1" t="s">
        <v>29</v>
      </c>
      <c r="C619" s="1">
        <v>1985</v>
      </c>
      <c r="D619" s="1" t="s">
        <v>26</v>
      </c>
      <c r="E619" s="4">
        <v>2.62</v>
      </c>
    </row>
    <row r="620" spans="1:5" x14ac:dyDescent="0.2">
      <c r="A620" t="s">
        <v>1</v>
      </c>
      <c r="B620" s="1" t="s">
        <v>29</v>
      </c>
      <c r="C620" s="1">
        <v>1996</v>
      </c>
      <c r="D620" s="1" t="s">
        <v>6</v>
      </c>
      <c r="E620" s="4">
        <v>2.2400000000000002</v>
      </c>
    </row>
    <row r="621" spans="1:5" x14ac:dyDescent="0.2">
      <c r="A621" t="s">
        <v>1</v>
      </c>
      <c r="B621" s="1" t="s">
        <v>29</v>
      </c>
      <c r="C621" s="1">
        <v>1996</v>
      </c>
      <c r="D621" s="1" t="s">
        <v>7</v>
      </c>
      <c r="E621" s="4">
        <v>3.67</v>
      </c>
    </row>
    <row r="622" spans="1:5" x14ac:dyDescent="0.2">
      <c r="A622" t="s">
        <v>1</v>
      </c>
      <c r="B622" s="1" t="s">
        <v>29</v>
      </c>
      <c r="C622" s="1">
        <v>1996</v>
      </c>
      <c r="D622" s="1" t="s">
        <v>8</v>
      </c>
      <c r="E622" s="4">
        <v>3.11</v>
      </c>
    </row>
    <row r="623" spans="1:5" x14ac:dyDescent="0.2">
      <c r="A623" t="s">
        <v>1</v>
      </c>
      <c r="B623" s="1" t="s">
        <v>29</v>
      </c>
      <c r="C623" s="1">
        <v>1996</v>
      </c>
      <c r="D623" s="1" t="s">
        <v>9</v>
      </c>
      <c r="E623" s="4">
        <v>3.04</v>
      </c>
    </row>
    <row r="624" spans="1:5" x14ac:dyDescent="0.2">
      <c r="A624" t="s">
        <v>1</v>
      </c>
      <c r="B624" s="1" t="s">
        <v>29</v>
      </c>
      <c r="C624" s="1">
        <v>1996</v>
      </c>
      <c r="D624" s="1" t="s">
        <v>10</v>
      </c>
      <c r="E624" s="4">
        <v>3.41</v>
      </c>
    </row>
    <row r="625" spans="1:5" x14ac:dyDescent="0.2">
      <c r="A625" t="s">
        <v>1</v>
      </c>
      <c r="B625" s="1" t="s">
        <v>29</v>
      </c>
      <c r="C625" s="1">
        <v>1996</v>
      </c>
      <c r="D625" s="1" t="s">
        <v>11</v>
      </c>
      <c r="E625" s="4">
        <v>3.87</v>
      </c>
    </row>
    <row r="626" spans="1:5" x14ac:dyDescent="0.2">
      <c r="A626" t="s">
        <v>1</v>
      </c>
      <c r="B626" s="1" t="s">
        <v>29</v>
      </c>
      <c r="C626" s="1">
        <v>1996</v>
      </c>
      <c r="D626" s="1" t="s">
        <v>12</v>
      </c>
      <c r="E626" s="4">
        <v>3.1</v>
      </c>
    </row>
    <row r="627" spans="1:5" x14ac:dyDescent="0.2">
      <c r="A627" t="s">
        <v>1</v>
      </c>
      <c r="B627" s="1" t="s">
        <v>29</v>
      </c>
      <c r="C627" s="1">
        <v>1996</v>
      </c>
      <c r="D627" s="1" t="s">
        <v>13</v>
      </c>
      <c r="E627" s="4">
        <v>3.64</v>
      </c>
    </row>
    <row r="628" spans="1:5" x14ac:dyDescent="0.2">
      <c r="A628" t="s">
        <v>1</v>
      </c>
      <c r="B628" s="1" t="s">
        <v>29</v>
      </c>
      <c r="C628" s="1">
        <v>1996</v>
      </c>
      <c r="D628" s="1" t="s">
        <v>14</v>
      </c>
      <c r="E628" s="4">
        <v>3.54</v>
      </c>
    </row>
    <row r="629" spans="1:5" x14ac:dyDescent="0.2">
      <c r="A629" t="s">
        <v>1</v>
      </c>
      <c r="B629" s="1" t="s">
        <v>29</v>
      </c>
      <c r="C629" s="1">
        <v>1996</v>
      </c>
      <c r="D629" s="1" t="s">
        <v>16</v>
      </c>
      <c r="E629" s="4">
        <v>3.87</v>
      </c>
    </row>
    <row r="630" spans="1:5" x14ac:dyDescent="0.2">
      <c r="A630" t="s">
        <v>1</v>
      </c>
      <c r="B630" s="1" t="s">
        <v>29</v>
      </c>
      <c r="C630" s="1">
        <v>1996</v>
      </c>
      <c r="D630" s="1" t="s">
        <v>18</v>
      </c>
      <c r="E630" s="4">
        <v>3.15</v>
      </c>
    </row>
    <row r="631" spans="1:5" x14ac:dyDescent="0.2">
      <c r="A631" t="s">
        <v>1</v>
      </c>
      <c r="B631" s="1" t="s">
        <v>29</v>
      </c>
      <c r="C631" s="1">
        <v>1996</v>
      </c>
      <c r="D631" s="1" t="s">
        <v>20</v>
      </c>
      <c r="E631" s="4">
        <v>2.94</v>
      </c>
    </row>
    <row r="632" spans="1:5" x14ac:dyDescent="0.2">
      <c r="A632" t="s">
        <v>1</v>
      </c>
      <c r="B632" s="1" t="s">
        <v>29</v>
      </c>
      <c r="C632" s="1">
        <v>1996</v>
      </c>
      <c r="D632" s="1" t="s">
        <v>22</v>
      </c>
      <c r="E632" s="4">
        <v>3.03</v>
      </c>
    </row>
    <row r="633" spans="1:5" x14ac:dyDescent="0.2">
      <c r="A633" t="s">
        <v>1</v>
      </c>
      <c r="B633" s="1" t="s">
        <v>29</v>
      </c>
      <c r="C633" s="1">
        <v>1996</v>
      </c>
      <c r="D633" s="1" t="s">
        <v>24</v>
      </c>
      <c r="E633" s="4">
        <v>2.78</v>
      </c>
    </row>
    <row r="634" spans="1:5" x14ac:dyDescent="0.2">
      <c r="A634" t="s">
        <v>1</v>
      </c>
      <c r="B634" s="1" t="s">
        <v>29</v>
      </c>
      <c r="C634" s="1">
        <v>1996</v>
      </c>
      <c r="D634" s="1" t="s">
        <v>25</v>
      </c>
      <c r="E634" s="4">
        <v>2.98</v>
      </c>
    </row>
    <row r="635" spans="1:5" x14ac:dyDescent="0.2">
      <c r="A635" t="s">
        <v>1</v>
      </c>
      <c r="B635" s="1" t="s">
        <v>29</v>
      </c>
      <c r="C635" s="1">
        <v>1996</v>
      </c>
      <c r="D635" s="1" t="s">
        <v>26</v>
      </c>
      <c r="E635" s="4">
        <v>3.47</v>
      </c>
    </row>
    <row r="636" spans="1:5" x14ac:dyDescent="0.2">
      <c r="A636" t="s">
        <v>1</v>
      </c>
      <c r="B636" s="1" t="s">
        <v>29</v>
      </c>
      <c r="C636" s="1">
        <v>2003</v>
      </c>
      <c r="D636" s="1" t="s">
        <v>6</v>
      </c>
      <c r="E636" s="4">
        <v>2.33</v>
      </c>
    </row>
    <row r="637" spans="1:5" x14ac:dyDescent="0.2">
      <c r="A637" t="s">
        <v>1</v>
      </c>
      <c r="B637" s="1" t="s">
        <v>29</v>
      </c>
      <c r="C637" s="1">
        <v>2003</v>
      </c>
      <c r="D637" s="1" t="s">
        <v>7</v>
      </c>
      <c r="E637" s="4">
        <v>2.21</v>
      </c>
    </row>
    <row r="638" spans="1:5" x14ac:dyDescent="0.2">
      <c r="A638" t="s">
        <v>1</v>
      </c>
      <c r="B638" s="1" t="s">
        <v>29</v>
      </c>
      <c r="C638" s="1">
        <v>2003</v>
      </c>
      <c r="D638" s="1" t="s">
        <v>8</v>
      </c>
      <c r="E638" s="4">
        <v>3.23</v>
      </c>
    </row>
    <row r="639" spans="1:5" x14ac:dyDescent="0.2">
      <c r="A639" t="s">
        <v>1</v>
      </c>
      <c r="B639" s="1" t="s">
        <v>29</v>
      </c>
      <c r="C639" s="1">
        <v>2003</v>
      </c>
      <c r="D639" s="1" t="s">
        <v>9</v>
      </c>
      <c r="E639" s="4">
        <v>3.17</v>
      </c>
    </row>
    <row r="640" spans="1:5" x14ac:dyDescent="0.2">
      <c r="A640" t="s">
        <v>1</v>
      </c>
      <c r="B640" s="1" t="s">
        <v>29</v>
      </c>
      <c r="C640" s="1">
        <v>2003</v>
      </c>
      <c r="D640" s="1" t="s">
        <v>10</v>
      </c>
      <c r="E640" s="4">
        <v>3.55</v>
      </c>
    </row>
    <row r="641" spans="1:5" x14ac:dyDescent="0.2">
      <c r="A641" t="s">
        <v>1</v>
      </c>
      <c r="B641" s="1" t="s">
        <v>29</v>
      </c>
      <c r="C641" s="1">
        <v>2003</v>
      </c>
      <c r="D641" s="1" t="s">
        <v>11</v>
      </c>
      <c r="E641" s="4">
        <v>4.01</v>
      </c>
    </row>
    <row r="642" spans="1:5" x14ac:dyDescent="0.2">
      <c r="A642" t="s">
        <v>1</v>
      </c>
      <c r="B642" s="1" t="s">
        <v>29</v>
      </c>
      <c r="C642" s="1">
        <v>2003</v>
      </c>
      <c r="D642" s="1" t="s">
        <v>12</v>
      </c>
      <c r="E642" s="4">
        <v>3.21</v>
      </c>
    </row>
    <row r="643" spans="1:5" x14ac:dyDescent="0.2">
      <c r="A643" t="s">
        <v>1</v>
      </c>
      <c r="B643" s="1" t="s">
        <v>29</v>
      </c>
      <c r="C643" s="1">
        <v>2003</v>
      </c>
      <c r="D643" s="1" t="s">
        <v>13</v>
      </c>
      <c r="E643" s="4">
        <v>3.77</v>
      </c>
    </row>
    <row r="644" spans="1:5" x14ac:dyDescent="0.2">
      <c r="A644" t="s">
        <v>1</v>
      </c>
      <c r="B644" s="1" t="s">
        <v>29</v>
      </c>
      <c r="C644" s="1">
        <v>2003</v>
      </c>
      <c r="D644" s="1" t="s">
        <v>14</v>
      </c>
      <c r="E644" s="4">
        <v>3.37</v>
      </c>
    </row>
    <row r="645" spans="1:5" x14ac:dyDescent="0.2">
      <c r="A645" t="s">
        <v>1</v>
      </c>
      <c r="B645" s="1" t="s">
        <v>29</v>
      </c>
      <c r="C645" s="1">
        <v>2003</v>
      </c>
      <c r="D645" s="1" t="s">
        <v>16</v>
      </c>
      <c r="E645" s="4">
        <v>2.5299999999999998</v>
      </c>
    </row>
    <row r="646" spans="1:5" x14ac:dyDescent="0.2">
      <c r="A646" t="s">
        <v>1</v>
      </c>
      <c r="B646" s="1" t="s">
        <v>29</v>
      </c>
      <c r="C646" s="1">
        <v>2003</v>
      </c>
      <c r="D646" s="1" t="s">
        <v>18</v>
      </c>
      <c r="E646" s="4">
        <v>2.66</v>
      </c>
    </row>
    <row r="647" spans="1:5" x14ac:dyDescent="0.2">
      <c r="A647" t="s">
        <v>1</v>
      </c>
      <c r="B647" s="1" t="s">
        <v>29</v>
      </c>
      <c r="C647" s="1">
        <v>2003</v>
      </c>
      <c r="D647" s="1" t="s">
        <v>20</v>
      </c>
      <c r="E647" s="4">
        <v>2.4700000000000002</v>
      </c>
    </row>
    <row r="648" spans="1:5" x14ac:dyDescent="0.2">
      <c r="A648" t="s">
        <v>1</v>
      </c>
      <c r="B648" s="1" t="s">
        <v>29</v>
      </c>
      <c r="C648" s="1">
        <v>2003</v>
      </c>
      <c r="D648" s="1" t="s">
        <v>22</v>
      </c>
      <c r="E648" s="4">
        <v>2.5499999999999998</v>
      </c>
    </row>
    <row r="649" spans="1:5" x14ac:dyDescent="0.2">
      <c r="A649" t="s">
        <v>1</v>
      </c>
      <c r="B649" s="1" t="s">
        <v>29</v>
      </c>
      <c r="C649" s="1">
        <v>2003</v>
      </c>
      <c r="D649" s="1" t="s">
        <v>24</v>
      </c>
      <c r="E649" s="4">
        <v>3.16</v>
      </c>
    </row>
    <row r="650" spans="1:5" x14ac:dyDescent="0.2">
      <c r="A650" t="s">
        <v>1</v>
      </c>
      <c r="B650" s="1" t="s">
        <v>29</v>
      </c>
      <c r="C650" s="1">
        <v>2003</v>
      </c>
      <c r="D650" s="1" t="s">
        <v>25</v>
      </c>
      <c r="E650" s="4">
        <v>3.4</v>
      </c>
    </row>
    <row r="651" spans="1:5" x14ac:dyDescent="0.2">
      <c r="A651" t="s">
        <v>1</v>
      </c>
      <c r="B651" s="1" t="s">
        <v>29</v>
      </c>
      <c r="C651" s="1">
        <v>2003</v>
      </c>
      <c r="D651" s="1" t="s">
        <v>26</v>
      </c>
      <c r="E651" s="4">
        <v>3.61</v>
      </c>
    </row>
    <row r="652" spans="1:5" x14ac:dyDescent="0.2">
      <c r="A652" t="s">
        <v>1</v>
      </c>
      <c r="B652" s="1" t="s">
        <v>29</v>
      </c>
      <c r="C652" s="1">
        <v>2007</v>
      </c>
      <c r="D652" s="1" t="s">
        <v>6</v>
      </c>
      <c r="E652" s="4">
        <v>2.33</v>
      </c>
    </row>
    <row r="653" spans="1:5" x14ac:dyDescent="0.2">
      <c r="A653" t="s">
        <v>1</v>
      </c>
      <c r="B653" s="1" t="s">
        <v>29</v>
      </c>
      <c r="C653" s="1">
        <v>2007</v>
      </c>
      <c r="D653" s="1" t="s">
        <v>7</v>
      </c>
      <c r="E653" s="4">
        <v>2.21</v>
      </c>
    </row>
    <row r="654" spans="1:5" x14ac:dyDescent="0.2">
      <c r="A654" t="s">
        <v>1</v>
      </c>
      <c r="B654" s="1" t="s">
        <v>29</v>
      </c>
      <c r="C654" s="1">
        <v>2007</v>
      </c>
      <c r="D654" s="1" t="s">
        <v>8</v>
      </c>
      <c r="E654" s="4">
        <v>3.23</v>
      </c>
    </row>
    <row r="655" spans="1:5" x14ac:dyDescent="0.2">
      <c r="A655" t="s">
        <v>1</v>
      </c>
      <c r="B655" s="1" t="s">
        <v>29</v>
      </c>
      <c r="C655" s="1">
        <v>2007</v>
      </c>
      <c r="D655" s="1" t="s">
        <v>9</v>
      </c>
      <c r="E655" s="4">
        <v>3.17</v>
      </c>
    </row>
    <row r="656" spans="1:5" x14ac:dyDescent="0.2">
      <c r="A656" t="s">
        <v>1</v>
      </c>
      <c r="B656" s="1" t="s">
        <v>29</v>
      </c>
      <c r="C656" s="1">
        <v>2007</v>
      </c>
      <c r="D656" s="1" t="s">
        <v>10</v>
      </c>
      <c r="E656" s="4">
        <v>3.55</v>
      </c>
    </row>
    <row r="657" spans="1:5" x14ac:dyDescent="0.2">
      <c r="A657" t="s">
        <v>1</v>
      </c>
      <c r="B657" s="1" t="s">
        <v>29</v>
      </c>
      <c r="C657" s="1">
        <v>2007</v>
      </c>
      <c r="D657" s="1" t="s">
        <v>11</v>
      </c>
      <c r="E657" s="4">
        <v>4.01</v>
      </c>
    </row>
    <row r="658" spans="1:5" x14ac:dyDescent="0.2">
      <c r="A658" t="s">
        <v>1</v>
      </c>
      <c r="B658" s="1" t="s">
        <v>29</v>
      </c>
      <c r="C658" s="1">
        <v>2007</v>
      </c>
      <c r="D658" s="1" t="s">
        <v>12</v>
      </c>
      <c r="E658" s="4">
        <v>3.21</v>
      </c>
    </row>
    <row r="659" spans="1:5" x14ac:dyDescent="0.2">
      <c r="A659" t="s">
        <v>1</v>
      </c>
      <c r="B659" s="1" t="s">
        <v>29</v>
      </c>
      <c r="C659" s="1">
        <v>2007</v>
      </c>
      <c r="D659" s="1" t="s">
        <v>13</v>
      </c>
      <c r="E659" s="4">
        <v>3.77</v>
      </c>
    </row>
    <row r="660" spans="1:5" x14ac:dyDescent="0.2">
      <c r="A660" t="s">
        <v>1</v>
      </c>
      <c r="B660" s="1" t="s">
        <v>29</v>
      </c>
      <c r="C660" s="1">
        <v>2007</v>
      </c>
      <c r="D660" s="1" t="s">
        <v>14</v>
      </c>
      <c r="E660" s="4">
        <v>3.37</v>
      </c>
    </row>
    <row r="661" spans="1:5" x14ac:dyDescent="0.2">
      <c r="A661" t="s">
        <v>1</v>
      </c>
      <c r="B661" s="1" t="s">
        <v>29</v>
      </c>
      <c r="C661" s="1">
        <v>2007</v>
      </c>
      <c r="D661" s="1" t="s">
        <v>16</v>
      </c>
      <c r="E661" s="4">
        <v>2.5299999999999998</v>
      </c>
    </row>
    <row r="662" spans="1:5" x14ac:dyDescent="0.2">
      <c r="A662" t="s">
        <v>1</v>
      </c>
      <c r="B662" s="1" t="s">
        <v>29</v>
      </c>
      <c r="C662" s="1">
        <v>2007</v>
      </c>
      <c r="D662" s="1" t="s">
        <v>18</v>
      </c>
      <c r="E662" s="4">
        <v>2.66</v>
      </c>
    </row>
    <row r="663" spans="1:5" x14ac:dyDescent="0.2">
      <c r="A663" t="s">
        <v>1</v>
      </c>
      <c r="B663" s="1" t="s">
        <v>29</v>
      </c>
      <c r="C663" s="1">
        <v>2007</v>
      </c>
      <c r="D663" s="1" t="s">
        <v>20</v>
      </c>
      <c r="E663" s="4">
        <v>2.4700000000000002</v>
      </c>
    </row>
    <row r="664" spans="1:5" x14ac:dyDescent="0.2">
      <c r="A664" t="s">
        <v>1</v>
      </c>
      <c r="B664" s="1" t="s">
        <v>29</v>
      </c>
      <c r="C664" s="1">
        <v>2007</v>
      </c>
      <c r="D664" s="1" t="s">
        <v>22</v>
      </c>
      <c r="E664" s="4">
        <v>2.5499999999999998</v>
      </c>
    </row>
    <row r="665" spans="1:5" x14ac:dyDescent="0.2">
      <c r="A665" t="s">
        <v>1</v>
      </c>
      <c r="B665" s="1" t="s">
        <v>29</v>
      </c>
      <c r="C665" s="1">
        <v>2007</v>
      </c>
      <c r="D665" s="1" t="s">
        <v>24</v>
      </c>
      <c r="E665" s="4">
        <v>3.17</v>
      </c>
    </row>
    <row r="666" spans="1:5" x14ac:dyDescent="0.2">
      <c r="A666" t="s">
        <v>1</v>
      </c>
      <c r="B666" s="1" t="s">
        <v>29</v>
      </c>
      <c r="C666" s="1">
        <v>2007</v>
      </c>
      <c r="D666" s="1" t="s">
        <v>25</v>
      </c>
      <c r="E666" s="4">
        <v>3.4</v>
      </c>
    </row>
    <row r="667" spans="1:5" x14ac:dyDescent="0.2">
      <c r="A667" t="s">
        <v>1</v>
      </c>
      <c r="B667" s="1" t="s">
        <v>29</v>
      </c>
      <c r="C667" s="1">
        <v>2007</v>
      </c>
      <c r="D667" s="1" t="s">
        <v>26</v>
      </c>
      <c r="E667" s="4">
        <v>3.61</v>
      </c>
    </row>
    <row r="668" spans="1:5" x14ac:dyDescent="0.2">
      <c r="A668" t="s">
        <v>1</v>
      </c>
      <c r="B668" s="1" t="s">
        <v>29</v>
      </c>
      <c r="C668" s="1">
        <v>2011</v>
      </c>
      <c r="D668" s="1" t="s">
        <v>6</v>
      </c>
      <c r="E668" s="4">
        <v>2.33</v>
      </c>
    </row>
    <row r="669" spans="1:5" x14ac:dyDescent="0.2">
      <c r="A669" t="s">
        <v>1</v>
      </c>
      <c r="B669" s="1" t="s">
        <v>29</v>
      </c>
      <c r="C669" s="1">
        <v>2011</v>
      </c>
      <c r="D669" s="1" t="s">
        <v>7</v>
      </c>
      <c r="E669" s="4">
        <v>2.21</v>
      </c>
    </row>
    <row r="670" spans="1:5" x14ac:dyDescent="0.2">
      <c r="A670" t="s">
        <v>1</v>
      </c>
      <c r="B670" s="1" t="s">
        <v>29</v>
      </c>
      <c r="C670" s="1">
        <v>2011</v>
      </c>
      <c r="D670" s="1" t="s">
        <v>8</v>
      </c>
      <c r="E670" s="4">
        <v>3.23</v>
      </c>
    </row>
    <row r="671" spans="1:5" x14ac:dyDescent="0.2">
      <c r="A671" t="s">
        <v>1</v>
      </c>
      <c r="B671" s="1" t="s">
        <v>29</v>
      </c>
      <c r="C671" s="1">
        <v>2011</v>
      </c>
      <c r="D671" s="1" t="s">
        <v>9</v>
      </c>
      <c r="E671" s="4">
        <v>3.17</v>
      </c>
    </row>
    <row r="672" spans="1:5" x14ac:dyDescent="0.2">
      <c r="A672" t="s">
        <v>1</v>
      </c>
      <c r="B672" s="1" t="s">
        <v>29</v>
      </c>
      <c r="C672" s="1">
        <v>2011</v>
      </c>
      <c r="D672" s="1" t="s">
        <v>10</v>
      </c>
      <c r="E672" s="4">
        <v>3.55</v>
      </c>
    </row>
    <row r="673" spans="1:5" x14ac:dyDescent="0.2">
      <c r="A673" t="s">
        <v>1</v>
      </c>
      <c r="B673" s="1" t="s">
        <v>29</v>
      </c>
      <c r="C673" s="1">
        <v>2011</v>
      </c>
      <c r="D673" s="1" t="s">
        <v>11</v>
      </c>
      <c r="E673" s="4">
        <v>4.01</v>
      </c>
    </row>
    <row r="674" spans="1:5" x14ac:dyDescent="0.2">
      <c r="A674" t="s">
        <v>1</v>
      </c>
      <c r="B674" s="1" t="s">
        <v>29</v>
      </c>
      <c r="C674" s="1">
        <v>2011</v>
      </c>
      <c r="D674" s="1" t="s">
        <v>12</v>
      </c>
      <c r="E674" s="4">
        <v>3.21</v>
      </c>
    </row>
    <row r="675" spans="1:5" x14ac:dyDescent="0.2">
      <c r="A675" t="s">
        <v>1</v>
      </c>
      <c r="B675" s="1" t="s">
        <v>29</v>
      </c>
      <c r="C675" s="1">
        <v>2011</v>
      </c>
      <c r="D675" s="1" t="s">
        <v>13</v>
      </c>
      <c r="E675" s="4">
        <v>3.77</v>
      </c>
    </row>
    <row r="676" spans="1:5" x14ac:dyDescent="0.2">
      <c r="A676" t="s">
        <v>1</v>
      </c>
      <c r="B676" s="1" t="s">
        <v>29</v>
      </c>
      <c r="C676" s="1">
        <v>2011</v>
      </c>
      <c r="D676" s="1" t="s">
        <v>14</v>
      </c>
      <c r="E676" s="4">
        <v>3.37</v>
      </c>
    </row>
    <row r="677" spans="1:5" x14ac:dyDescent="0.2">
      <c r="A677" t="s">
        <v>1</v>
      </c>
      <c r="B677" s="1" t="s">
        <v>29</v>
      </c>
      <c r="C677" s="1">
        <v>2011</v>
      </c>
      <c r="D677" s="1" t="s">
        <v>16</v>
      </c>
      <c r="E677" s="4">
        <v>2.5299999999999998</v>
      </c>
    </row>
    <row r="678" spans="1:5" x14ac:dyDescent="0.2">
      <c r="A678" t="s">
        <v>1</v>
      </c>
      <c r="B678" s="1" t="s">
        <v>29</v>
      </c>
      <c r="C678" s="1">
        <v>2011</v>
      </c>
      <c r="D678" s="1" t="s">
        <v>18</v>
      </c>
      <c r="E678" s="4">
        <v>2.66</v>
      </c>
    </row>
    <row r="679" spans="1:5" x14ac:dyDescent="0.2">
      <c r="A679" t="s">
        <v>1</v>
      </c>
      <c r="B679" s="1" t="s">
        <v>29</v>
      </c>
      <c r="C679" s="1">
        <v>2011</v>
      </c>
      <c r="D679" s="1" t="s">
        <v>20</v>
      </c>
      <c r="E679" s="4">
        <v>2.4700000000000002</v>
      </c>
    </row>
    <row r="680" spans="1:5" x14ac:dyDescent="0.2">
      <c r="A680" t="s">
        <v>1</v>
      </c>
      <c r="B680" s="1" t="s">
        <v>29</v>
      </c>
      <c r="C680" s="1">
        <v>2011</v>
      </c>
      <c r="D680" s="1" t="s">
        <v>22</v>
      </c>
      <c r="E680" s="4">
        <v>2.5499999999999998</v>
      </c>
    </row>
    <row r="681" spans="1:5" x14ac:dyDescent="0.2">
      <c r="A681" t="s">
        <v>1</v>
      </c>
      <c r="B681" s="1" t="s">
        <v>29</v>
      </c>
      <c r="C681" s="1">
        <v>2011</v>
      </c>
      <c r="D681" s="1" t="s">
        <v>24</v>
      </c>
      <c r="E681" s="4">
        <v>3.17</v>
      </c>
    </row>
    <row r="682" spans="1:5" x14ac:dyDescent="0.2">
      <c r="A682" t="s">
        <v>1</v>
      </c>
      <c r="B682" s="1" t="s">
        <v>29</v>
      </c>
      <c r="C682" s="1">
        <v>2011</v>
      </c>
      <c r="D682" s="1" t="s">
        <v>25</v>
      </c>
      <c r="E682" s="4">
        <v>3.4</v>
      </c>
    </row>
    <row r="683" spans="1:5" x14ac:dyDescent="0.2">
      <c r="A683" t="s">
        <v>1</v>
      </c>
      <c r="B683" s="1" t="s">
        <v>29</v>
      </c>
      <c r="C683" s="1">
        <v>2011</v>
      </c>
      <c r="D683" s="1" t="s">
        <v>26</v>
      </c>
      <c r="E683" s="4">
        <v>3.61</v>
      </c>
    </row>
    <row r="684" spans="1:5" x14ac:dyDescent="0.2">
      <c r="A684" t="s">
        <v>1</v>
      </c>
      <c r="B684" s="1" t="s">
        <v>29</v>
      </c>
      <c r="C684" s="1">
        <v>2014</v>
      </c>
      <c r="D684" s="1" t="s">
        <v>6</v>
      </c>
      <c r="E684" s="4">
        <v>2.33</v>
      </c>
    </row>
    <row r="685" spans="1:5" x14ac:dyDescent="0.2">
      <c r="A685" t="s">
        <v>1</v>
      </c>
      <c r="B685" s="1" t="s">
        <v>29</v>
      </c>
      <c r="C685" s="1">
        <v>2014</v>
      </c>
      <c r="D685" s="1" t="s">
        <v>7</v>
      </c>
      <c r="E685" s="4">
        <v>2.21</v>
      </c>
    </row>
    <row r="686" spans="1:5" x14ac:dyDescent="0.2">
      <c r="A686" t="s">
        <v>1</v>
      </c>
      <c r="B686" s="1" t="s">
        <v>29</v>
      </c>
      <c r="C686" s="1">
        <v>2014</v>
      </c>
      <c r="D686" s="1" t="s">
        <v>8</v>
      </c>
      <c r="E686" s="4">
        <v>3.23</v>
      </c>
    </row>
    <row r="687" spans="1:5" x14ac:dyDescent="0.2">
      <c r="A687" t="s">
        <v>1</v>
      </c>
      <c r="B687" s="1" t="s">
        <v>29</v>
      </c>
      <c r="C687" s="1">
        <v>2014</v>
      </c>
      <c r="D687" s="1" t="s">
        <v>9</v>
      </c>
      <c r="E687" s="4">
        <v>3.17</v>
      </c>
    </row>
    <row r="688" spans="1:5" x14ac:dyDescent="0.2">
      <c r="A688" t="s">
        <v>1</v>
      </c>
      <c r="B688" s="1" t="s">
        <v>29</v>
      </c>
      <c r="C688" s="1">
        <v>2014</v>
      </c>
      <c r="D688" s="1" t="s">
        <v>10</v>
      </c>
      <c r="E688" s="4">
        <v>3.55</v>
      </c>
    </row>
    <row r="689" spans="1:5" x14ac:dyDescent="0.2">
      <c r="A689" t="s">
        <v>1</v>
      </c>
      <c r="B689" s="1" t="s">
        <v>29</v>
      </c>
      <c r="C689" s="1">
        <v>2014</v>
      </c>
      <c r="D689" s="1" t="s">
        <v>11</v>
      </c>
      <c r="E689" s="4">
        <v>4.01</v>
      </c>
    </row>
    <row r="690" spans="1:5" x14ac:dyDescent="0.2">
      <c r="A690" t="s">
        <v>1</v>
      </c>
      <c r="B690" s="1" t="s">
        <v>29</v>
      </c>
      <c r="C690" s="1">
        <v>2014</v>
      </c>
      <c r="D690" s="1" t="s">
        <v>12</v>
      </c>
      <c r="E690" s="4">
        <v>3.21</v>
      </c>
    </row>
    <row r="691" spans="1:5" x14ac:dyDescent="0.2">
      <c r="A691" t="s">
        <v>1</v>
      </c>
      <c r="B691" s="1" t="s">
        <v>29</v>
      </c>
      <c r="C691" s="1">
        <v>2014</v>
      </c>
      <c r="D691" s="1" t="s">
        <v>13</v>
      </c>
      <c r="E691" s="4">
        <v>3.77</v>
      </c>
    </row>
    <row r="692" spans="1:5" x14ac:dyDescent="0.2">
      <c r="A692" t="s">
        <v>1</v>
      </c>
      <c r="B692" s="1" t="s">
        <v>29</v>
      </c>
      <c r="C692" s="1">
        <v>2014</v>
      </c>
      <c r="D692" s="1" t="s">
        <v>14</v>
      </c>
      <c r="E692" s="4">
        <v>3.37</v>
      </c>
    </row>
    <row r="693" spans="1:5" x14ac:dyDescent="0.2">
      <c r="A693" t="s">
        <v>1</v>
      </c>
      <c r="B693" s="1" t="s">
        <v>29</v>
      </c>
      <c r="C693" s="1">
        <v>2014</v>
      </c>
      <c r="D693" s="1" t="s">
        <v>16</v>
      </c>
      <c r="E693" s="4">
        <v>2.5299999999999998</v>
      </c>
    </row>
    <row r="694" spans="1:5" x14ac:dyDescent="0.2">
      <c r="A694" t="s">
        <v>1</v>
      </c>
      <c r="B694" s="1" t="s">
        <v>29</v>
      </c>
      <c r="C694" s="1">
        <v>2014</v>
      </c>
      <c r="D694" s="1" t="s">
        <v>18</v>
      </c>
      <c r="E694" s="4">
        <v>2.66</v>
      </c>
    </row>
    <row r="695" spans="1:5" x14ac:dyDescent="0.2">
      <c r="A695" t="s">
        <v>1</v>
      </c>
      <c r="B695" s="1" t="s">
        <v>29</v>
      </c>
      <c r="C695" s="1">
        <v>2014</v>
      </c>
      <c r="D695" s="1" t="s">
        <v>20</v>
      </c>
      <c r="E695" s="4">
        <v>2.4700000000000002</v>
      </c>
    </row>
    <row r="696" spans="1:5" x14ac:dyDescent="0.2">
      <c r="A696" t="s">
        <v>1</v>
      </c>
      <c r="B696" s="1" t="s">
        <v>29</v>
      </c>
      <c r="C696" s="1">
        <v>2014</v>
      </c>
      <c r="D696" s="1" t="s">
        <v>22</v>
      </c>
      <c r="E696" s="4">
        <v>2.5499999999999998</v>
      </c>
    </row>
    <row r="697" spans="1:5" x14ac:dyDescent="0.2">
      <c r="A697" t="s">
        <v>1</v>
      </c>
      <c r="B697" s="1" t="s">
        <v>29</v>
      </c>
      <c r="C697" s="1">
        <v>2014</v>
      </c>
      <c r="D697" s="1" t="s">
        <v>24</v>
      </c>
      <c r="E697" s="4">
        <v>3.17</v>
      </c>
    </row>
    <row r="698" spans="1:5" x14ac:dyDescent="0.2">
      <c r="A698" t="s">
        <v>1</v>
      </c>
      <c r="B698" s="1" t="s">
        <v>29</v>
      </c>
      <c r="C698" s="1">
        <v>2014</v>
      </c>
      <c r="D698" s="1" t="s">
        <v>25</v>
      </c>
      <c r="E698" s="4">
        <v>3.4</v>
      </c>
    </row>
    <row r="699" spans="1:5" x14ac:dyDescent="0.2">
      <c r="A699" t="s">
        <v>1</v>
      </c>
      <c r="B699" s="1" t="s">
        <v>29</v>
      </c>
      <c r="C699" s="1">
        <v>2014</v>
      </c>
      <c r="D699" s="1" t="s">
        <v>26</v>
      </c>
      <c r="E699" s="4">
        <v>3.61</v>
      </c>
    </row>
    <row r="700" spans="1:5" x14ac:dyDescent="0.2">
      <c r="A700" t="s">
        <v>1</v>
      </c>
      <c r="B700" s="1" t="s">
        <v>29</v>
      </c>
      <c r="C700" s="1">
        <v>2015</v>
      </c>
      <c r="D700" s="1" t="s">
        <v>6</v>
      </c>
      <c r="E700" s="4">
        <v>2.33</v>
      </c>
    </row>
    <row r="701" spans="1:5" x14ac:dyDescent="0.2">
      <c r="A701" t="s">
        <v>1</v>
      </c>
      <c r="B701" s="1" t="s">
        <v>29</v>
      </c>
      <c r="C701" s="1">
        <v>2015</v>
      </c>
      <c r="D701" s="1" t="s">
        <v>7</v>
      </c>
      <c r="E701" s="4">
        <v>2.21</v>
      </c>
    </row>
    <row r="702" spans="1:5" x14ac:dyDescent="0.2">
      <c r="A702" t="s">
        <v>1</v>
      </c>
      <c r="B702" s="1" t="s">
        <v>29</v>
      </c>
      <c r="C702" s="1">
        <v>2015</v>
      </c>
      <c r="D702" s="1" t="s">
        <v>8</v>
      </c>
      <c r="E702" s="4">
        <v>3.23</v>
      </c>
    </row>
    <row r="703" spans="1:5" x14ac:dyDescent="0.2">
      <c r="A703" t="s">
        <v>1</v>
      </c>
      <c r="B703" s="1" t="s">
        <v>29</v>
      </c>
      <c r="C703" s="1">
        <v>2015</v>
      </c>
      <c r="D703" s="1" t="s">
        <v>9</v>
      </c>
      <c r="E703" s="4">
        <v>3.17</v>
      </c>
    </row>
    <row r="704" spans="1:5" x14ac:dyDescent="0.2">
      <c r="A704" t="s">
        <v>1</v>
      </c>
      <c r="B704" s="1" t="s">
        <v>29</v>
      </c>
      <c r="C704" s="1">
        <v>2015</v>
      </c>
      <c r="D704" s="1" t="s">
        <v>10</v>
      </c>
      <c r="E704" s="4">
        <v>3.55</v>
      </c>
    </row>
    <row r="705" spans="1:5" x14ac:dyDescent="0.2">
      <c r="A705" t="s">
        <v>1</v>
      </c>
      <c r="B705" s="1" t="s">
        <v>29</v>
      </c>
      <c r="C705" s="1">
        <v>2015</v>
      </c>
      <c r="D705" s="1" t="s">
        <v>11</v>
      </c>
      <c r="E705" s="4">
        <v>4.01</v>
      </c>
    </row>
    <row r="706" spans="1:5" x14ac:dyDescent="0.2">
      <c r="A706" t="s">
        <v>1</v>
      </c>
      <c r="B706" s="1" t="s">
        <v>29</v>
      </c>
      <c r="C706" s="1">
        <v>2015</v>
      </c>
      <c r="D706" s="1" t="s">
        <v>12</v>
      </c>
      <c r="E706" s="4">
        <v>3.21</v>
      </c>
    </row>
    <row r="707" spans="1:5" x14ac:dyDescent="0.2">
      <c r="A707" t="s">
        <v>1</v>
      </c>
      <c r="B707" s="1" t="s">
        <v>29</v>
      </c>
      <c r="C707" s="1">
        <v>2015</v>
      </c>
      <c r="D707" s="1" t="s">
        <v>13</v>
      </c>
      <c r="E707" s="4">
        <v>3.77</v>
      </c>
    </row>
    <row r="708" spans="1:5" x14ac:dyDescent="0.2">
      <c r="A708" t="s">
        <v>1</v>
      </c>
      <c r="B708" s="1" t="s">
        <v>29</v>
      </c>
      <c r="C708" s="1">
        <v>2015</v>
      </c>
      <c r="D708" s="1" t="s">
        <v>14</v>
      </c>
      <c r="E708" s="4">
        <v>3.37</v>
      </c>
    </row>
    <row r="709" spans="1:5" x14ac:dyDescent="0.2">
      <c r="A709" t="s">
        <v>1</v>
      </c>
      <c r="B709" s="1" t="s">
        <v>29</v>
      </c>
      <c r="C709" s="1">
        <v>2015</v>
      </c>
      <c r="D709" s="1" t="s">
        <v>16</v>
      </c>
      <c r="E709" s="4">
        <v>2.5299999999999998</v>
      </c>
    </row>
    <row r="710" spans="1:5" x14ac:dyDescent="0.2">
      <c r="A710" t="s">
        <v>1</v>
      </c>
      <c r="B710" s="1" t="s">
        <v>29</v>
      </c>
      <c r="C710" s="1">
        <v>2015</v>
      </c>
      <c r="D710" s="1" t="s">
        <v>18</v>
      </c>
      <c r="E710" s="4">
        <v>2.66</v>
      </c>
    </row>
    <row r="711" spans="1:5" x14ac:dyDescent="0.2">
      <c r="A711" t="s">
        <v>1</v>
      </c>
      <c r="B711" s="1" t="s">
        <v>29</v>
      </c>
      <c r="C711" s="1">
        <v>2015</v>
      </c>
      <c r="D711" s="1" t="s">
        <v>20</v>
      </c>
      <c r="E711" s="4">
        <v>2.4700000000000002</v>
      </c>
    </row>
    <row r="712" spans="1:5" x14ac:dyDescent="0.2">
      <c r="A712" t="s">
        <v>1</v>
      </c>
      <c r="B712" s="1" t="s">
        <v>29</v>
      </c>
      <c r="C712" s="1">
        <v>2015</v>
      </c>
      <c r="D712" s="1" t="s">
        <v>22</v>
      </c>
      <c r="E712" s="4">
        <v>2.5499999999999998</v>
      </c>
    </row>
    <row r="713" spans="1:5" x14ac:dyDescent="0.2">
      <c r="A713" t="s">
        <v>1</v>
      </c>
      <c r="B713" s="1" t="s">
        <v>29</v>
      </c>
      <c r="C713" s="1">
        <v>2015</v>
      </c>
      <c r="D713" s="1" t="s">
        <v>24</v>
      </c>
      <c r="E713" s="4">
        <v>3.17</v>
      </c>
    </row>
    <row r="714" spans="1:5" x14ac:dyDescent="0.2">
      <c r="A714" t="s">
        <v>1</v>
      </c>
      <c r="B714" s="1" t="s">
        <v>29</v>
      </c>
      <c r="C714" s="1">
        <v>2015</v>
      </c>
      <c r="D714" s="1" t="s">
        <v>25</v>
      </c>
      <c r="E714" s="4">
        <v>3.4</v>
      </c>
    </row>
    <row r="715" spans="1:5" x14ac:dyDescent="0.2">
      <c r="A715" t="s">
        <v>1</v>
      </c>
      <c r="B715" s="1" t="s">
        <v>29</v>
      </c>
      <c r="C715" s="1">
        <v>2015</v>
      </c>
      <c r="D715" s="1" t="s">
        <v>26</v>
      </c>
      <c r="E715" s="4">
        <v>3.61</v>
      </c>
    </row>
    <row r="716" spans="1:5" x14ac:dyDescent="0.2">
      <c r="A716" t="s">
        <v>1</v>
      </c>
      <c r="B716" s="1" t="s">
        <v>29</v>
      </c>
      <c r="C716" s="1">
        <v>2017</v>
      </c>
      <c r="D716" s="1" t="s">
        <v>6</v>
      </c>
      <c r="E716" s="4">
        <v>2.33</v>
      </c>
    </row>
    <row r="717" spans="1:5" x14ac:dyDescent="0.2">
      <c r="A717" t="s">
        <v>1</v>
      </c>
      <c r="B717" s="1" t="s">
        <v>29</v>
      </c>
      <c r="C717" s="1">
        <v>2017</v>
      </c>
      <c r="D717" s="1" t="s">
        <v>7</v>
      </c>
      <c r="E717" s="4">
        <v>2.21</v>
      </c>
    </row>
    <row r="718" spans="1:5" x14ac:dyDescent="0.2">
      <c r="A718" t="s">
        <v>1</v>
      </c>
      <c r="B718" s="1" t="s">
        <v>29</v>
      </c>
      <c r="C718" s="1">
        <v>2017</v>
      </c>
      <c r="D718" s="1" t="s">
        <v>8</v>
      </c>
      <c r="E718" s="4">
        <v>3.23</v>
      </c>
    </row>
    <row r="719" spans="1:5" x14ac:dyDescent="0.2">
      <c r="A719" t="s">
        <v>1</v>
      </c>
      <c r="B719" s="1" t="s">
        <v>29</v>
      </c>
      <c r="C719" s="1">
        <v>2017</v>
      </c>
      <c r="D719" s="1" t="s">
        <v>9</v>
      </c>
      <c r="E719" s="4">
        <v>3.17</v>
      </c>
    </row>
    <row r="720" spans="1:5" x14ac:dyDescent="0.2">
      <c r="A720" t="s">
        <v>1</v>
      </c>
      <c r="B720" s="1" t="s">
        <v>29</v>
      </c>
      <c r="C720" s="1">
        <v>2017</v>
      </c>
      <c r="D720" s="1" t="s">
        <v>10</v>
      </c>
      <c r="E720" s="4">
        <v>3.55</v>
      </c>
    </row>
    <row r="721" spans="1:5" x14ac:dyDescent="0.2">
      <c r="A721" t="s">
        <v>1</v>
      </c>
      <c r="B721" s="1" t="s">
        <v>29</v>
      </c>
      <c r="C721" s="1">
        <v>2017</v>
      </c>
      <c r="D721" s="1" t="s">
        <v>11</v>
      </c>
      <c r="E721" s="4">
        <v>4.01</v>
      </c>
    </row>
    <row r="722" spans="1:5" x14ac:dyDescent="0.2">
      <c r="A722" t="s">
        <v>1</v>
      </c>
      <c r="B722" s="1" t="s">
        <v>29</v>
      </c>
      <c r="C722" s="1">
        <v>2017</v>
      </c>
      <c r="D722" s="1" t="s">
        <v>12</v>
      </c>
      <c r="E722" s="4">
        <v>3.21</v>
      </c>
    </row>
    <row r="723" spans="1:5" x14ac:dyDescent="0.2">
      <c r="A723" t="s">
        <v>1</v>
      </c>
      <c r="B723" s="1" t="s">
        <v>29</v>
      </c>
      <c r="C723" s="1">
        <v>2017</v>
      </c>
      <c r="D723" s="1" t="s">
        <v>13</v>
      </c>
      <c r="E723" s="4">
        <v>3.77</v>
      </c>
    </row>
    <row r="724" spans="1:5" x14ac:dyDescent="0.2">
      <c r="A724" t="s">
        <v>1</v>
      </c>
      <c r="B724" s="1" t="s">
        <v>29</v>
      </c>
      <c r="C724" s="1">
        <v>2017</v>
      </c>
      <c r="D724" s="1" t="s">
        <v>14</v>
      </c>
      <c r="E724" s="4">
        <v>3.37</v>
      </c>
    </row>
    <row r="725" spans="1:5" x14ac:dyDescent="0.2">
      <c r="A725" t="s">
        <v>1</v>
      </c>
      <c r="B725" s="1" t="s">
        <v>29</v>
      </c>
      <c r="C725" s="1">
        <v>2017</v>
      </c>
      <c r="D725" s="1" t="s">
        <v>16</v>
      </c>
      <c r="E725" s="4">
        <v>2.5299999999999998</v>
      </c>
    </row>
    <row r="726" spans="1:5" x14ac:dyDescent="0.2">
      <c r="A726" t="s">
        <v>1</v>
      </c>
      <c r="B726" s="1" t="s">
        <v>29</v>
      </c>
      <c r="C726" s="1">
        <v>2017</v>
      </c>
      <c r="D726" s="1" t="s">
        <v>18</v>
      </c>
      <c r="E726" s="4">
        <v>2.66</v>
      </c>
    </row>
    <row r="727" spans="1:5" x14ac:dyDescent="0.2">
      <c r="A727" t="s">
        <v>1</v>
      </c>
      <c r="B727" s="1" t="s">
        <v>29</v>
      </c>
      <c r="C727" s="1">
        <v>2017</v>
      </c>
      <c r="D727" s="1" t="s">
        <v>20</v>
      </c>
      <c r="E727" s="4">
        <v>2.4700000000000002</v>
      </c>
    </row>
    <row r="728" spans="1:5" x14ac:dyDescent="0.2">
      <c r="A728" t="s">
        <v>1</v>
      </c>
      <c r="B728" s="1" t="s">
        <v>29</v>
      </c>
      <c r="C728" s="1">
        <v>2017</v>
      </c>
      <c r="D728" s="1" t="s">
        <v>22</v>
      </c>
      <c r="E728" s="4">
        <v>2.5499999999999998</v>
      </c>
    </row>
    <row r="729" spans="1:5" x14ac:dyDescent="0.2">
      <c r="A729" t="s">
        <v>1</v>
      </c>
      <c r="B729" s="1" t="s">
        <v>29</v>
      </c>
      <c r="C729" s="1">
        <v>2017</v>
      </c>
      <c r="D729" s="1" t="s">
        <v>24</v>
      </c>
      <c r="E729" s="4">
        <v>3.17</v>
      </c>
    </row>
    <row r="730" spans="1:5" x14ac:dyDescent="0.2">
      <c r="A730" t="s">
        <v>1</v>
      </c>
      <c r="B730" s="1" t="s">
        <v>29</v>
      </c>
      <c r="C730" s="1">
        <v>2017</v>
      </c>
      <c r="D730" s="1" t="s">
        <v>25</v>
      </c>
      <c r="E730" s="4">
        <v>3.4</v>
      </c>
    </row>
    <row r="731" spans="1:5" x14ac:dyDescent="0.2">
      <c r="A731" t="s">
        <v>1</v>
      </c>
      <c r="B731" s="1" t="s">
        <v>29</v>
      </c>
      <c r="C731" s="1">
        <v>2017</v>
      </c>
      <c r="D731" s="1" t="s">
        <v>26</v>
      </c>
      <c r="E731" s="4">
        <v>3.61</v>
      </c>
    </row>
    <row r="732" spans="1:5" x14ac:dyDescent="0.2">
      <c r="A732" t="s">
        <v>1</v>
      </c>
      <c r="B732" s="1" t="s">
        <v>29</v>
      </c>
      <c r="C732" s="1">
        <v>2020</v>
      </c>
      <c r="D732" s="1" t="s">
        <v>6</v>
      </c>
      <c r="E732" s="4">
        <v>2.33</v>
      </c>
    </row>
    <row r="733" spans="1:5" x14ac:dyDescent="0.2">
      <c r="A733" t="s">
        <v>1</v>
      </c>
      <c r="B733" s="1" t="s">
        <v>29</v>
      </c>
      <c r="C733" s="1">
        <v>2020</v>
      </c>
      <c r="D733" s="1" t="s">
        <v>7</v>
      </c>
      <c r="E733" s="4">
        <v>2.21</v>
      </c>
    </row>
    <row r="734" spans="1:5" x14ac:dyDescent="0.2">
      <c r="A734" t="s">
        <v>1</v>
      </c>
      <c r="B734" s="1" t="s">
        <v>29</v>
      </c>
      <c r="C734" s="1">
        <v>2020</v>
      </c>
      <c r="D734" s="1" t="s">
        <v>8</v>
      </c>
      <c r="E734" s="4">
        <v>3.23</v>
      </c>
    </row>
    <row r="735" spans="1:5" x14ac:dyDescent="0.2">
      <c r="A735" t="s">
        <v>1</v>
      </c>
      <c r="B735" s="1" t="s">
        <v>29</v>
      </c>
      <c r="C735" s="1">
        <v>2020</v>
      </c>
      <c r="D735" s="1" t="s">
        <v>9</v>
      </c>
      <c r="E735" s="4">
        <v>3.17</v>
      </c>
    </row>
    <row r="736" spans="1:5" x14ac:dyDescent="0.2">
      <c r="A736" t="s">
        <v>1</v>
      </c>
      <c r="B736" s="1" t="s">
        <v>29</v>
      </c>
      <c r="C736" s="1">
        <v>2020</v>
      </c>
      <c r="D736" s="1" t="s">
        <v>10</v>
      </c>
      <c r="E736" s="4">
        <v>3.55</v>
      </c>
    </row>
    <row r="737" spans="1:5" x14ac:dyDescent="0.2">
      <c r="A737" t="s">
        <v>1</v>
      </c>
      <c r="B737" s="1" t="s">
        <v>29</v>
      </c>
      <c r="C737" s="1">
        <v>2020</v>
      </c>
      <c r="D737" s="1" t="s">
        <v>11</v>
      </c>
      <c r="E737" s="4">
        <v>4.01</v>
      </c>
    </row>
    <row r="738" spans="1:5" x14ac:dyDescent="0.2">
      <c r="A738" t="s">
        <v>1</v>
      </c>
      <c r="B738" s="1" t="s">
        <v>29</v>
      </c>
      <c r="C738" s="1">
        <v>2020</v>
      </c>
      <c r="D738" s="1" t="s">
        <v>12</v>
      </c>
      <c r="E738" s="4">
        <v>3.21</v>
      </c>
    </row>
    <row r="739" spans="1:5" x14ac:dyDescent="0.2">
      <c r="A739" t="s">
        <v>1</v>
      </c>
      <c r="B739" s="1" t="s">
        <v>29</v>
      </c>
      <c r="C739" s="1">
        <v>2020</v>
      </c>
      <c r="D739" s="1" t="s">
        <v>13</v>
      </c>
      <c r="E739" s="4">
        <v>3.77</v>
      </c>
    </row>
    <row r="740" spans="1:5" x14ac:dyDescent="0.2">
      <c r="A740" t="s">
        <v>1</v>
      </c>
      <c r="B740" s="1" t="s">
        <v>29</v>
      </c>
      <c r="C740" s="1">
        <v>2020</v>
      </c>
      <c r="D740" s="1" t="s">
        <v>14</v>
      </c>
      <c r="E740" s="4">
        <v>3.37</v>
      </c>
    </row>
    <row r="741" spans="1:5" x14ac:dyDescent="0.2">
      <c r="A741" t="s">
        <v>1</v>
      </c>
      <c r="B741" s="1" t="s">
        <v>29</v>
      </c>
      <c r="C741" s="1">
        <v>2020</v>
      </c>
      <c r="D741" s="1" t="s">
        <v>16</v>
      </c>
      <c r="E741" s="4">
        <v>2.5299999999999998</v>
      </c>
    </row>
    <row r="742" spans="1:5" x14ac:dyDescent="0.2">
      <c r="A742" t="s">
        <v>1</v>
      </c>
      <c r="B742" s="1" t="s">
        <v>29</v>
      </c>
      <c r="C742" s="1">
        <v>2020</v>
      </c>
      <c r="D742" s="1" t="s">
        <v>18</v>
      </c>
      <c r="E742" s="4">
        <v>2.66</v>
      </c>
    </row>
    <row r="743" spans="1:5" x14ac:dyDescent="0.2">
      <c r="A743" t="s">
        <v>1</v>
      </c>
      <c r="B743" s="1" t="s">
        <v>29</v>
      </c>
      <c r="C743" s="1">
        <v>2020</v>
      </c>
      <c r="D743" s="1" t="s">
        <v>20</v>
      </c>
      <c r="E743" s="4">
        <v>2.4700000000000002</v>
      </c>
    </row>
    <row r="744" spans="1:5" x14ac:dyDescent="0.2">
      <c r="A744" t="s">
        <v>1</v>
      </c>
      <c r="B744" s="1" t="s">
        <v>29</v>
      </c>
      <c r="C744" s="1">
        <v>2020</v>
      </c>
      <c r="D744" s="1" t="s">
        <v>22</v>
      </c>
      <c r="E744" s="4">
        <v>2.5499999999999998</v>
      </c>
    </row>
    <row r="745" spans="1:5" x14ac:dyDescent="0.2">
      <c r="A745" t="s">
        <v>1</v>
      </c>
      <c r="B745" s="1" t="s">
        <v>29</v>
      </c>
      <c r="C745" s="1">
        <v>2020</v>
      </c>
      <c r="D745" s="1" t="s">
        <v>24</v>
      </c>
      <c r="E745" s="4">
        <v>3.17</v>
      </c>
    </row>
    <row r="746" spans="1:5" x14ac:dyDescent="0.2">
      <c r="A746" t="s">
        <v>1</v>
      </c>
      <c r="B746" s="1" t="s">
        <v>29</v>
      </c>
      <c r="C746" s="1">
        <v>2020</v>
      </c>
      <c r="D746" s="1" t="s">
        <v>25</v>
      </c>
      <c r="E746" s="4">
        <v>3.4</v>
      </c>
    </row>
    <row r="747" spans="1:5" x14ac:dyDescent="0.2">
      <c r="A747" t="s">
        <v>1</v>
      </c>
      <c r="B747" s="1" t="s">
        <v>29</v>
      </c>
      <c r="C747" s="1">
        <v>2020</v>
      </c>
      <c r="D747" s="1" t="s">
        <v>26</v>
      </c>
      <c r="E747" s="4">
        <v>3.61</v>
      </c>
    </row>
    <row r="748" spans="1:5" x14ac:dyDescent="0.2">
      <c r="A748" t="s">
        <v>2</v>
      </c>
      <c r="B748" s="1" t="s">
        <v>29</v>
      </c>
      <c r="C748" s="1">
        <v>1975</v>
      </c>
      <c r="D748" s="1" t="s">
        <v>6</v>
      </c>
      <c r="E748" s="4">
        <v>40.15</v>
      </c>
    </row>
    <row r="749" spans="1:5" x14ac:dyDescent="0.2">
      <c r="A749" t="s">
        <v>2</v>
      </c>
      <c r="B749" s="1" t="s">
        <v>29</v>
      </c>
      <c r="C749" s="1">
        <v>1975</v>
      </c>
      <c r="D749" s="1" t="s">
        <v>7</v>
      </c>
      <c r="E749" s="4">
        <v>69.540000000000006</v>
      </c>
    </row>
    <row r="750" spans="1:5" x14ac:dyDescent="0.2">
      <c r="A750" t="s">
        <v>2</v>
      </c>
      <c r="B750" s="1" t="s">
        <v>29</v>
      </c>
      <c r="C750" s="1">
        <v>1975</v>
      </c>
      <c r="D750" s="1" t="s">
        <v>8</v>
      </c>
      <c r="E750" s="4">
        <v>56.23</v>
      </c>
    </row>
    <row r="751" spans="1:5" x14ac:dyDescent="0.2">
      <c r="A751" t="s">
        <v>2</v>
      </c>
      <c r="B751" s="1" t="s">
        <v>29</v>
      </c>
      <c r="C751" s="1">
        <v>1975</v>
      </c>
      <c r="D751" s="1" t="s">
        <v>9</v>
      </c>
      <c r="E751" s="4">
        <v>53.55</v>
      </c>
    </row>
    <row r="752" spans="1:5" x14ac:dyDescent="0.2">
      <c r="A752" t="s">
        <v>2</v>
      </c>
      <c r="B752" s="1" t="s">
        <v>29</v>
      </c>
      <c r="C752" s="1">
        <v>1975</v>
      </c>
      <c r="D752" s="1" t="s">
        <v>10</v>
      </c>
      <c r="E752" s="4">
        <v>61.46</v>
      </c>
    </row>
    <row r="753" spans="1:5" x14ac:dyDescent="0.2">
      <c r="A753" t="s">
        <v>2</v>
      </c>
      <c r="B753" s="1" t="s">
        <v>29</v>
      </c>
      <c r="C753" s="1">
        <v>1975</v>
      </c>
      <c r="D753" s="1" t="s">
        <v>11</v>
      </c>
      <c r="E753" s="4">
        <v>61.02</v>
      </c>
    </row>
    <row r="754" spans="1:5" x14ac:dyDescent="0.2">
      <c r="A754" t="s">
        <v>2</v>
      </c>
      <c r="B754" s="1" t="s">
        <v>29</v>
      </c>
      <c r="C754" s="1">
        <v>1975</v>
      </c>
      <c r="D754" s="1" t="s">
        <v>12</v>
      </c>
      <c r="E754" s="4">
        <v>46.27</v>
      </c>
    </row>
    <row r="755" spans="1:5" x14ac:dyDescent="0.2">
      <c r="A755" t="s">
        <v>2</v>
      </c>
      <c r="B755" s="1" t="s">
        <v>29</v>
      </c>
      <c r="C755" s="1">
        <v>1975</v>
      </c>
      <c r="D755" s="1" t="s">
        <v>13</v>
      </c>
      <c r="E755" s="4">
        <v>56.63</v>
      </c>
    </row>
    <row r="756" spans="1:5" x14ac:dyDescent="0.2">
      <c r="A756" t="s">
        <v>2</v>
      </c>
      <c r="B756" s="1" t="s">
        <v>29</v>
      </c>
      <c r="C756" s="1">
        <v>1975</v>
      </c>
      <c r="D756" s="1" t="s">
        <v>14</v>
      </c>
      <c r="E756" s="4">
        <v>65.239999999999995</v>
      </c>
    </row>
    <row r="757" spans="1:5" x14ac:dyDescent="0.2">
      <c r="A757" t="s">
        <v>2</v>
      </c>
      <c r="B757" s="1" t="s">
        <v>29</v>
      </c>
      <c r="C757" s="1">
        <v>1975</v>
      </c>
      <c r="D757" s="1" t="s">
        <v>16</v>
      </c>
      <c r="E757" s="4">
        <v>72.08</v>
      </c>
    </row>
    <row r="758" spans="1:5" x14ac:dyDescent="0.2">
      <c r="A758" t="s">
        <v>2</v>
      </c>
      <c r="B758" s="1" t="s">
        <v>29</v>
      </c>
      <c r="C758" s="1">
        <v>1975</v>
      </c>
      <c r="D758" s="1" t="s">
        <v>18</v>
      </c>
      <c r="E758" s="4">
        <v>72.209999999999994</v>
      </c>
    </row>
    <row r="759" spans="1:5" x14ac:dyDescent="0.2">
      <c r="A759" t="s">
        <v>2</v>
      </c>
      <c r="B759" s="1" t="s">
        <v>29</v>
      </c>
      <c r="C759" s="1">
        <v>1975</v>
      </c>
      <c r="D759" s="1" t="s">
        <v>20</v>
      </c>
      <c r="E759" s="4">
        <v>67.099999999999994</v>
      </c>
    </row>
    <row r="760" spans="1:5" x14ac:dyDescent="0.2">
      <c r="A760" t="s">
        <v>2</v>
      </c>
      <c r="B760" s="1" t="s">
        <v>29</v>
      </c>
      <c r="C760" s="1">
        <v>1975</v>
      </c>
      <c r="D760" s="1" t="s">
        <v>22</v>
      </c>
      <c r="E760" s="4">
        <v>67.75</v>
      </c>
    </row>
    <row r="761" spans="1:5" x14ac:dyDescent="0.2">
      <c r="A761" t="s">
        <v>2</v>
      </c>
      <c r="B761" s="1" t="s">
        <v>29</v>
      </c>
      <c r="C761" s="1">
        <v>1975</v>
      </c>
      <c r="D761" s="1" t="s">
        <v>24</v>
      </c>
      <c r="E761" s="4">
        <v>87.71</v>
      </c>
    </row>
    <row r="762" spans="1:5" x14ac:dyDescent="0.2">
      <c r="A762" t="s">
        <v>2</v>
      </c>
      <c r="B762" s="1" t="s">
        <v>29</v>
      </c>
      <c r="C762" s="1">
        <v>1975</v>
      </c>
      <c r="D762" s="1" t="s">
        <v>25</v>
      </c>
      <c r="E762" s="4">
        <v>89.7</v>
      </c>
    </row>
    <row r="763" spans="1:5" x14ac:dyDescent="0.2">
      <c r="A763" t="s">
        <v>2</v>
      </c>
      <c r="B763" s="1" t="s">
        <v>29</v>
      </c>
      <c r="C763" s="1">
        <v>1975</v>
      </c>
      <c r="D763" s="1" t="s">
        <v>26</v>
      </c>
      <c r="E763" s="4">
        <v>65.72</v>
      </c>
    </row>
    <row r="764" spans="1:5" x14ac:dyDescent="0.2">
      <c r="A764" t="s">
        <v>2</v>
      </c>
      <c r="B764" s="1" t="s">
        <v>29</v>
      </c>
      <c r="C764" s="1">
        <v>1985</v>
      </c>
      <c r="D764" s="1" t="s">
        <v>6</v>
      </c>
      <c r="E764" s="4">
        <v>31.98</v>
      </c>
    </row>
    <row r="765" spans="1:5" x14ac:dyDescent="0.2">
      <c r="A765" t="s">
        <v>2</v>
      </c>
      <c r="B765" s="1" t="s">
        <v>29</v>
      </c>
      <c r="C765" s="1">
        <v>1985</v>
      </c>
      <c r="D765" s="1" t="s">
        <v>7</v>
      </c>
      <c r="E765" s="4">
        <v>51.58</v>
      </c>
    </row>
    <row r="766" spans="1:5" x14ac:dyDescent="0.2">
      <c r="A766" t="s">
        <v>2</v>
      </c>
      <c r="B766" s="1" t="s">
        <v>29</v>
      </c>
      <c r="C766" s="1">
        <v>1985</v>
      </c>
      <c r="D766" s="1" t="s">
        <v>8</v>
      </c>
      <c r="E766" s="4">
        <v>42.59</v>
      </c>
    </row>
    <row r="767" spans="1:5" x14ac:dyDescent="0.2">
      <c r="A767" t="s">
        <v>2</v>
      </c>
      <c r="B767" s="1" t="s">
        <v>29</v>
      </c>
      <c r="C767" s="1">
        <v>1985</v>
      </c>
      <c r="D767" s="1" t="s">
        <v>9</v>
      </c>
      <c r="E767" s="4">
        <v>42.07</v>
      </c>
    </row>
    <row r="768" spans="1:5" x14ac:dyDescent="0.2">
      <c r="A768" t="s">
        <v>2</v>
      </c>
      <c r="B768" s="1" t="s">
        <v>29</v>
      </c>
      <c r="C768" s="1">
        <v>1985</v>
      </c>
      <c r="D768" s="1" t="s">
        <v>10</v>
      </c>
      <c r="E768" s="4">
        <v>47.08</v>
      </c>
    </row>
    <row r="769" spans="1:5" x14ac:dyDescent="0.2">
      <c r="A769" t="s">
        <v>2</v>
      </c>
      <c r="B769" s="1" t="s">
        <v>29</v>
      </c>
      <c r="C769" s="1">
        <v>1985</v>
      </c>
      <c r="D769" s="1" t="s">
        <v>11</v>
      </c>
      <c r="E769" s="4">
        <v>62.47</v>
      </c>
    </row>
    <row r="770" spans="1:5" x14ac:dyDescent="0.2">
      <c r="A770" t="s">
        <v>2</v>
      </c>
      <c r="B770" s="1" t="s">
        <v>29</v>
      </c>
      <c r="C770" s="1">
        <v>1985</v>
      </c>
      <c r="D770" s="1" t="s">
        <v>12</v>
      </c>
      <c r="E770" s="4">
        <v>48.41</v>
      </c>
    </row>
    <row r="771" spans="1:5" x14ac:dyDescent="0.2">
      <c r="A771" t="s">
        <v>2</v>
      </c>
      <c r="B771" s="1" t="s">
        <v>29</v>
      </c>
      <c r="C771" s="1">
        <v>1985</v>
      </c>
      <c r="D771" s="1" t="s">
        <v>13</v>
      </c>
      <c r="E771" s="4">
        <v>58.34</v>
      </c>
    </row>
    <row r="772" spans="1:5" x14ac:dyDescent="0.2">
      <c r="A772" t="s">
        <v>2</v>
      </c>
      <c r="B772" s="1" t="s">
        <v>29</v>
      </c>
      <c r="C772" s="1">
        <v>1985</v>
      </c>
      <c r="D772" s="1" t="s">
        <v>14</v>
      </c>
      <c r="E772" s="4">
        <v>64.98</v>
      </c>
    </row>
    <row r="773" spans="1:5" x14ac:dyDescent="0.2">
      <c r="A773" t="s">
        <v>2</v>
      </c>
      <c r="B773" s="1" t="s">
        <v>29</v>
      </c>
      <c r="C773" s="1">
        <v>1985</v>
      </c>
      <c r="D773" s="1" t="s">
        <v>16</v>
      </c>
      <c r="E773" s="4">
        <v>71.08</v>
      </c>
    </row>
    <row r="774" spans="1:5" x14ac:dyDescent="0.2">
      <c r="A774" t="s">
        <v>2</v>
      </c>
      <c r="B774" s="1" t="s">
        <v>29</v>
      </c>
      <c r="C774" s="1">
        <v>1985</v>
      </c>
      <c r="D774" s="1" t="s">
        <v>18</v>
      </c>
      <c r="E774" s="4">
        <v>68.94</v>
      </c>
    </row>
    <row r="775" spans="1:5" x14ac:dyDescent="0.2">
      <c r="A775" t="s">
        <v>2</v>
      </c>
      <c r="B775" s="1" t="s">
        <v>29</v>
      </c>
      <c r="C775" s="1">
        <v>1985</v>
      </c>
      <c r="D775" s="1" t="s">
        <v>20</v>
      </c>
      <c r="E775" s="4">
        <v>64.33</v>
      </c>
    </row>
    <row r="776" spans="1:5" x14ac:dyDescent="0.2">
      <c r="A776" t="s">
        <v>2</v>
      </c>
      <c r="B776" s="1" t="s">
        <v>29</v>
      </c>
      <c r="C776" s="1">
        <v>1985</v>
      </c>
      <c r="D776" s="1" t="s">
        <v>22</v>
      </c>
      <c r="E776" s="4">
        <v>65.959999999999994</v>
      </c>
    </row>
    <row r="777" spans="1:5" x14ac:dyDescent="0.2">
      <c r="A777" t="s">
        <v>2</v>
      </c>
      <c r="B777" s="1" t="s">
        <v>29</v>
      </c>
      <c r="C777" s="1">
        <v>1985</v>
      </c>
      <c r="D777" s="1" t="s">
        <v>24</v>
      </c>
      <c r="E777" s="4">
        <v>72.69</v>
      </c>
    </row>
    <row r="778" spans="1:5" x14ac:dyDescent="0.2">
      <c r="A778" t="s">
        <v>2</v>
      </c>
      <c r="B778" s="1" t="s">
        <v>29</v>
      </c>
      <c r="C778" s="1">
        <v>1985</v>
      </c>
      <c r="D778" s="1" t="s">
        <v>25</v>
      </c>
      <c r="E778" s="4">
        <v>76.209999999999994</v>
      </c>
    </row>
    <row r="779" spans="1:5" x14ac:dyDescent="0.2">
      <c r="A779" t="s">
        <v>2</v>
      </c>
      <c r="B779" s="1" t="s">
        <v>29</v>
      </c>
      <c r="C779" s="1">
        <v>1985</v>
      </c>
      <c r="D779" s="1" t="s">
        <v>26</v>
      </c>
      <c r="E779" s="4">
        <v>48.96</v>
      </c>
    </row>
    <row r="780" spans="1:5" x14ac:dyDescent="0.2">
      <c r="A780" t="s">
        <v>2</v>
      </c>
      <c r="B780" s="1" t="s">
        <v>29</v>
      </c>
      <c r="C780" s="1">
        <v>1996</v>
      </c>
      <c r="D780" s="1" t="s">
        <v>6</v>
      </c>
      <c r="E780" s="4">
        <v>41.91</v>
      </c>
    </row>
    <row r="781" spans="1:5" x14ac:dyDescent="0.2">
      <c r="A781" t="s">
        <v>2</v>
      </c>
      <c r="B781" s="1" t="s">
        <v>29</v>
      </c>
      <c r="C781" s="1">
        <v>1996</v>
      </c>
      <c r="D781" s="1" t="s">
        <v>7</v>
      </c>
      <c r="E781" s="4">
        <v>68.63</v>
      </c>
    </row>
    <row r="782" spans="1:5" x14ac:dyDescent="0.2">
      <c r="A782" t="s">
        <v>2</v>
      </c>
      <c r="B782" s="1" t="s">
        <v>29</v>
      </c>
      <c r="C782" s="1">
        <v>1996</v>
      </c>
      <c r="D782" s="1" t="s">
        <v>8</v>
      </c>
      <c r="E782" s="4">
        <v>58.13</v>
      </c>
    </row>
    <row r="783" spans="1:5" x14ac:dyDescent="0.2">
      <c r="A783" t="s">
        <v>2</v>
      </c>
      <c r="B783" s="1" t="s">
        <v>29</v>
      </c>
      <c r="C783" s="1">
        <v>1996</v>
      </c>
      <c r="D783" s="1" t="s">
        <v>9</v>
      </c>
      <c r="E783" s="4">
        <v>56.94</v>
      </c>
    </row>
    <row r="784" spans="1:5" x14ac:dyDescent="0.2">
      <c r="A784" t="s">
        <v>2</v>
      </c>
      <c r="B784" s="1" t="s">
        <v>29</v>
      </c>
      <c r="C784" s="1">
        <v>1996</v>
      </c>
      <c r="D784" s="1" t="s">
        <v>10</v>
      </c>
      <c r="E784" s="4">
        <v>63.79</v>
      </c>
    </row>
    <row r="785" spans="1:5" x14ac:dyDescent="0.2">
      <c r="A785" t="s">
        <v>2</v>
      </c>
      <c r="B785" s="1" t="s">
        <v>29</v>
      </c>
      <c r="C785" s="1">
        <v>1996</v>
      </c>
      <c r="D785" s="1" t="s">
        <v>11</v>
      </c>
      <c r="E785" s="4">
        <v>72.510000000000005</v>
      </c>
    </row>
    <row r="786" spans="1:5" x14ac:dyDescent="0.2">
      <c r="A786" t="s">
        <v>2</v>
      </c>
      <c r="B786" s="1" t="s">
        <v>29</v>
      </c>
      <c r="C786" s="1">
        <v>1996</v>
      </c>
      <c r="D786" s="1" t="s">
        <v>12</v>
      </c>
      <c r="E786" s="4">
        <v>58.07</v>
      </c>
    </row>
    <row r="787" spans="1:5" x14ac:dyDescent="0.2">
      <c r="A787" t="s">
        <v>2</v>
      </c>
      <c r="B787" s="1" t="s">
        <v>29</v>
      </c>
      <c r="C787" s="1">
        <v>1996</v>
      </c>
      <c r="D787" s="1" t="s">
        <v>13</v>
      </c>
      <c r="E787" s="4">
        <v>68.2</v>
      </c>
    </row>
    <row r="788" spans="1:5" x14ac:dyDescent="0.2">
      <c r="A788" t="s">
        <v>2</v>
      </c>
      <c r="B788" s="1" t="s">
        <v>29</v>
      </c>
      <c r="C788" s="1">
        <v>1996</v>
      </c>
      <c r="D788" s="1" t="s">
        <v>14</v>
      </c>
      <c r="E788" s="4">
        <v>66.19</v>
      </c>
    </row>
    <row r="789" spans="1:5" x14ac:dyDescent="0.2">
      <c r="A789" t="s">
        <v>2</v>
      </c>
      <c r="B789" s="1" t="s">
        <v>29</v>
      </c>
      <c r="C789" s="1">
        <v>1996</v>
      </c>
      <c r="D789" s="1" t="s">
        <v>16</v>
      </c>
      <c r="E789" s="4">
        <v>72.48</v>
      </c>
    </row>
    <row r="790" spans="1:5" x14ac:dyDescent="0.2">
      <c r="A790" t="s">
        <v>2</v>
      </c>
      <c r="B790" s="1" t="s">
        <v>29</v>
      </c>
      <c r="C790" s="1">
        <v>1996</v>
      </c>
      <c r="D790" s="1" t="s">
        <v>18</v>
      </c>
      <c r="E790" s="4">
        <v>59</v>
      </c>
    </row>
    <row r="791" spans="1:5" x14ac:dyDescent="0.2">
      <c r="A791" t="s">
        <v>2</v>
      </c>
      <c r="B791" s="1" t="s">
        <v>29</v>
      </c>
      <c r="C791" s="1">
        <v>1996</v>
      </c>
      <c r="D791" s="1" t="s">
        <v>20</v>
      </c>
      <c r="E791" s="4">
        <v>55.05</v>
      </c>
    </row>
    <row r="792" spans="1:5" x14ac:dyDescent="0.2">
      <c r="A792" t="s">
        <v>2</v>
      </c>
      <c r="B792" s="1" t="s">
        <v>29</v>
      </c>
      <c r="C792" s="1">
        <v>1996</v>
      </c>
      <c r="D792" s="1" t="s">
        <v>22</v>
      </c>
      <c r="E792" s="4">
        <v>56.75</v>
      </c>
    </row>
    <row r="793" spans="1:5" x14ac:dyDescent="0.2">
      <c r="A793" t="s">
        <v>2</v>
      </c>
      <c r="B793" s="1" t="s">
        <v>29</v>
      </c>
      <c r="C793" s="1">
        <v>1996</v>
      </c>
      <c r="D793" s="1" t="s">
        <v>24</v>
      </c>
      <c r="E793" s="4">
        <v>52.12</v>
      </c>
    </row>
    <row r="794" spans="1:5" x14ac:dyDescent="0.2">
      <c r="A794" t="s">
        <v>2</v>
      </c>
      <c r="B794" s="1" t="s">
        <v>29</v>
      </c>
      <c r="C794" s="1">
        <v>1996</v>
      </c>
      <c r="D794" s="1" t="s">
        <v>25</v>
      </c>
      <c r="E794" s="4">
        <v>55.81</v>
      </c>
    </row>
    <row r="795" spans="1:5" x14ac:dyDescent="0.2">
      <c r="A795" t="s">
        <v>2</v>
      </c>
      <c r="B795" s="1" t="s">
        <v>29</v>
      </c>
      <c r="C795" s="1">
        <v>1996</v>
      </c>
      <c r="D795" s="1" t="s">
        <v>26</v>
      </c>
      <c r="E795" s="4">
        <v>64.94</v>
      </c>
    </row>
    <row r="796" spans="1:5" x14ac:dyDescent="0.2">
      <c r="A796" t="s">
        <v>2</v>
      </c>
      <c r="B796" s="1" t="s">
        <v>29</v>
      </c>
      <c r="C796" s="1">
        <v>2003</v>
      </c>
      <c r="D796" s="1" t="s">
        <v>6</v>
      </c>
      <c r="E796" s="4">
        <v>43.62</v>
      </c>
    </row>
    <row r="797" spans="1:5" x14ac:dyDescent="0.2">
      <c r="A797" t="s">
        <v>2</v>
      </c>
      <c r="B797" s="1" t="s">
        <v>29</v>
      </c>
      <c r="C797" s="1">
        <v>2003</v>
      </c>
      <c r="D797" s="1" t="s">
        <v>7</v>
      </c>
      <c r="E797" s="4">
        <v>41.32</v>
      </c>
    </row>
    <row r="798" spans="1:5" x14ac:dyDescent="0.2">
      <c r="A798" t="s">
        <v>2</v>
      </c>
      <c r="B798" s="1" t="s">
        <v>29</v>
      </c>
      <c r="C798" s="1">
        <v>2003</v>
      </c>
      <c r="D798" s="1" t="s">
        <v>8</v>
      </c>
      <c r="E798" s="4">
        <v>60.47</v>
      </c>
    </row>
    <row r="799" spans="1:5" x14ac:dyDescent="0.2">
      <c r="A799" t="s">
        <v>2</v>
      </c>
      <c r="B799" s="1" t="s">
        <v>29</v>
      </c>
      <c r="C799" s="1">
        <v>2003</v>
      </c>
      <c r="D799" s="1" t="s">
        <v>9</v>
      </c>
      <c r="E799" s="4">
        <v>59.24</v>
      </c>
    </row>
    <row r="800" spans="1:5" x14ac:dyDescent="0.2">
      <c r="A800" t="s">
        <v>2</v>
      </c>
      <c r="B800" s="1" t="s">
        <v>29</v>
      </c>
      <c r="C800" s="1">
        <v>2003</v>
      </c>
      <c r="D800" s="1" t="s">
        <v>10</v>
      </c>
      <c r="E800" s="4">
        <v>66.349999999999994</v>
      </c>
    </row>
    <row r="801" spans="1:5" x14ac:dyDescent="0.2">
      <c r="A801" t="s">
        <v>2</v>
      </c>
      <c r="B801" s="1" t="s">
        <v>29</v>
      </c>
      <c r="C801" s="1">
        <v>2003</v>
      </c>
      <c r="D801" s="1" t="s">
        <v>11</v>
      </c>
      <c r="E801" s="4">
        <v>75.05</v>
      </c>
    </row>
    <row r="802" spans="1:5" x14ac:dyDescent="0.2">
      <c r="A802" t="s">
        <v>2</v>
      </c>
      <c r="B802" s="1" t="s">
        <v>29</v>
      </c>
      <c r="C802" s="1">
        <v>2003</v>
      </c>
      <c r="D802" s="1" t="s">
        <v>12</v>
      </c>
      <c r="E802" s="4">
        <v>60.08</v>
      </c>
    </row>
    <row r="803" spans="1:5" x14ac:dyDescent="0.2">
      <c r="A803" t="s">
        <v>2</v>
      </c>
      <c r="B803" s="1" t="s">
        <v>29</v>
      </c>
      <c r="C803" s="1">
        <v>2003</v>
      </c>
      <c r="D803" s="1" t="s">
        <v>13</v>
      </c>
      <c r="E803" s="4">
        <v>70.569999999999993</v>
      </c>
    </row>
    <row r="804" spans="1:5" x14ac:dyDescent="0.2">
      <c r="A804" t="s">
        <v>2</v>
      </c>
      <c r="B804" s="1" t="s">
        <v>29</v>
      </c>
      <c r="C804" s="1">
        <v>2003</v>
      </c>
      <c r="D804" s="1" t="s">
        <v>14</v>
      </c>
      <c r="E804" s="4">
        <v>62.97</v>
      </c>
    </row>
    <row r="805" spans="1:5" x14ac:dyDescent="0.2">
      <c r="A805" t="s">
        <v>2</v>
      </c>
      <c r="B805" s="1" t="s">
        <v>29</v>
      </c>
      <c r="C805" s="1">
        <v>2003</v>
      </c>
      <c r="D805" s="1" t="s">
        <v>16</v>
      </c>
      <c r="E805" s="4">
        <v>47.31</v>
      </c>
    </row>
    <row r="806" spans="1:5" x14ac:dyDescent="0.2">
      <c r="A806" t="s">
        <v>2</v>
      </c>
      <c r="B806" s="1" t="s">
        <v>29</v>
      </c>
      <c r="C806" s="1">
        <v>2003</v>
      </c>
      <c r="D806" s="1" t="s">
        <v>18</v>
      </c>
      <c r="E806" s="4">
        <v>49.83</v>
      </c>
    </row>
    <row r="807" spans="1:5" x14ac:dyDescent="0.2">
      <c r="A807" t="s">
        <v>2</v>
      </c>
      <c r="B807" s="1" t="s">
        <v>29</v>
      </c>
      <c r="C807" s="1">
        <v>2003</v>
      </c>
      <c r="D807" s="1" t="s">
        <v>20</v>
      </c>
      <c r="E807" s="4">
        <v>46.14</v>
      </c>
    </row>
    <row r="808" spans="1:5" x14ac:dyDescent="0.2">
      <c r="A808" t="s">
        <v>2</v>
      </c>
      <c r="B808" s="1" t="s">
        <v>29</v>
      </c>
      <c r="C808" s="1">
        <v>2003</v>
      </c>
      <c r="D808" s="1" t="s">
        <v>22</v>
      </c>
      <c r="E808" s="4">
        <v>47.8</v>
      </c>
    </row>
    <row r="809" spans="1:5" x14ac:dyDescent="0.2">
      <c r="A809" t="s">
        <v>2</v>
      </c>
      <c r="B809" s="1" t="s">
        <v>29</v>
      </c>
      <c r="C809" s="1">
        <v>2003</v>
      </c>
      <c r="D809" s="1" t="s">
        <v>24</v>
      </c>
      <c r="E809" s="4">
        <v>59.23</v>
      </c>
    </row>
    <row r="810" spans="1:5" x14ac:dyDescent="0.2">
      <c r="A810" t="s">
        <v>2</v>
      </c>
      <c r="B810" s="1" t="s">
        <v>29</v>
      </c>
      <c r="C810" s="1">
        <v>2003</v>
      </c>
      <c r="D810" s="1" t="s">
        <v>25</v>
      </c>
      <c r="E810" s="4">
        <v>63.55</v>
      </c>
    </row>
    <row r="811" spans="1:5" x14ac:dyDescent="0.2">
      <c r="A811" t="s">
        <v>2</v>
      </c>
      <c r="B811" s="1" t="s">
        <v>29</v>
      </c>
      <c r="C811" s="1">
        <v>2003</v>
      </c>
      <c r="D811" s="1" t="s">
        <v>26</v>
      </c>
      <c r="E811" s="4">
        <v>67.569999999999993</v>
      </c>
    </row>
    <row r="812" spans="1:5" x14ac:dyDescent="0.2">
      <c r="A812" t="s">
        <v>2</v>
      </c>
      <c r="B812" s="1" t="s">
        <v>29</v>
      </c>
      <c r="C812" s="1">
        <v>2007</v>
      </c>
      <c r="D812" s="1" t="s">
        <v>6</v>
      </c>
      <c r="E812" s="4">
        <v>43.62</v>
      </c>
    </row>
    <row r="813" spans="1:5" x14ac:dyDescent="0.2">
      <c r="A813" t="s">
        <v>2</v>
      </c>
      <c r="B813" s="1" t="s">
        <v>29</v>
      </c>
      <c r="C813" s="1">
        <v>2007</v>
      </c>
      <c r="D813" s="1" t="s">
        <v>7</v>
      </c>
      <c r="E813" s="4">
        <v>41.32</v>
      </c>
    </row>
    <row r="814" spans="1:5" x14ac:dyDescent="0.2">
      <c r="A814" t="s">
        <v>2</v>
      </c>
      <c r="B814" s="1" t="s">
        <v>29</v>
      </c>
      <c r="C814" s="1">
        <v>2007</v>
      </c>
      <c r="D814" s="1" t="s">
        <v>8</v>
      </c>
      <c r="E814" s="4">
        <v>60.47</v>
      </c>
    </row>
    <row r="815" spans="1:5" x14ac:dyDescent="0.2">
      <c r="A815" t="s">
        <v>2</v>
      </c>
      <c r="B815" s="1" t="s">
        <v>29</v>
      </c>
      <c r="C815" s="1">
        <v>2007</v>
      </c>
      <c r="D815" s="1" t="s">
        <v>9</v>
      </c>
      <c r="E815" s="4">
        <v>59.24</v>
      </c>
    </row>
    <row r="816" spans="1:5" x14ac:dyDescent="0.2">
      <c r="A816" t="s">
        <v>2</v>
      </c>
      <c r="B816" s="1" t="s">
        <v>29</v>
      </c>
      <c r="C816" s="1">
        <v>2007</v>
      </c>
      <c r="D816" s="1" t="s">
        <v>10</v>
      </c>
      <c r="E816" s="4">
        <v>66.349999999999994</v>
      </c>
    </row>
    <row r="817" spans="1:5" x14ac:dyDescent="0.2">
      <c r="A817" t="s">
        <v>2</v>
      </c>
      <c r="B817" s="1" t="s">
        <v>29</v>
      </c>
      <c r="C817" s="1">
        <v>2007</v>
      </c>
      <c r="D817" s="1" t="s">
        <v>11</v>
      </c>
      <c r="E817" s="4">
        <v>75.05</v>
      </c>
    </row>
    <row r="818" spans="1:5" x14ac:dyDescent="0.2">
      <c r="A818" t="s">
        <v>2</v>
      </c>
      <c r="B818" s="1" t="s">
        <v>29</v>
      </c>
      <c r="C818" s="1">
        <v>2007</v>
      </c>
      <c r="D818" s="1" t="s">
        <v>12</v>
      </c>
      <c r="E818" s="4">
        <v>60.08</v>
      </c>
    </row>
    <row r="819" spans="1:5" x14ac:dyDescent="0.2">
      <c r="A819" t="s">
        <v>2</v>
      </c>
      <c r="B819" s="1" t="s">
        <v>29</v>
      </c>
      <c r="C819" s="1">
        <v>2007</v>
      </c>
      <c r="D819" s="1" t="s">
        <v>13</v>
      </c>
      <c r="E819" s="4">
        <v>70.569999999999993</v>
      </c>
    </row>
    <row r="820" spans="1:5" x14ac:dyDescent="0.2">
      <c r="A820" t="s">
        <v>2</v>
      </c>
      <c r="B820" s="1" t="s">
        <v>29</v>
      </c>
      <c r="C820" s="1">
        <v>2007</v>
      </c>
      <c r="D820" s="1" t="s">
        <v>14</v>
      </c>
      <c r="E820" s="4">
        <v>62.98</v>
      </c>
    </row>
    <row r="821" spans="1:5" x14ac:dyDescent="0.2">
      <c r="A821" t="s">
        <v>2</v>
      </c>
      <c r="B821" s="1" t="s">
        <v>29</v>
      </c>
      <c r="C821" s="1">
        <v>2007</v>
      </c>
      <c r="D821" s="1" t="s">
        <v>16</v>
      </c>
      <c r="E821" s="4">
        <v>47.32</v>
      </c>
    </row>
    <row r="822" spans="1:5" x14ac:dyDescent="0.2">
      <c r="A822" t="s">
        <v>2</v>
      </c>
      <c r="B822" s="1" t="s">
        <v>29</v>
      </c>
      <c r="C822" s="1">
        <v>2007</v>
      </c>
      <c r="D822" s="1" t="s">
        <v>18</v>
      </c>
      <c r="E822" s="4">
        <v>49.84</v>
      </c>
    </row>
    <row r="823" spans="1:5" x14ac:dyDescent="0.2">
      <c r="A823" t="s">
        <v>2</v>
      </c>
      <c r="B823" s="1" t="s">
        <v>29</v>
      </c>
      <c r="C823" s="1">
        <v>2007</v>
      </c>
      <c r="D823" s="1" t="s">
        <v>20</v>
      </c>
      <c r="E823" s="4">
        <v>46.14</v>
      </c>
    </row>
    <row r="824" spans="1:5" x14ac:dyDescent="0.2">
      <c r="A824" t="s">
        <v>2</v>
      </c>
      <c r="B824" s="1" t="s">
        <v>29</v>
      </c>
      <c r="C824" s="1">
        <v>2007</v>
      </c>
      <c r="D824" s="1" t="s">
        <v>22</v>
      </c>
      <c r="E824" s="4">
        <v>47.81</v>
      </c>
    </row>
    <row r="825" spans="1:5" x14ac:dyDescent="0.2">
      <c r="A825" t="s">
        <v>2</v>
      </c>
      <c r="B825" s="1" t="s">
        <v>29</v>
      </c>
      <c r="C825" s="1">
        <v>2007</v>
      </c>
      <c r="D825" s="1" t="s">
        <v>24</v>
      </c>
      <c r="E825" s="4">
        <v>59.23</v>
      </c>
    </row>
    <row r="826" spans="1:5" x14ac:dyDescent="0.2">
      <c r="A826" t="s">
        <v>2</v>
      </c>
      <c r="B826" s="1" t="s">
        <v>29</v>
      </c>
      <c r="C826" s="1">
        <v>2007</v>
      </c>
      <c r="D826" s="1" t="s">
        <v>25</v>
      </c>
      <c r="E826" s="4">
        <v>63.55</v>
      </c>
    </row>
    <row r="827" spans="1:5" x14ac:dyDescent="0.2">
      <c r="A827" t="s">
        <v>2</v>
      </c>
      <c r="B827" s="1" t="s">
        <v>29</v>
      </c>
      <c r="C827" s="1">
        <v>2007</v>
      </c>
      <c r="D827" s="1" t="s">
        <v>26</v>
      </c>
      <c r="E827" s="4">
        <v>67.569999999999993</v>
      </c>
    </row>
    <row r="828" spans="1:5" x14ac:dyDescent="0.2">
      <c r="A828" t="s">
        <v>2</v>
      </c>
      <c r="B828" s="1" t="s">
        <v>29</v>
      </c>
      <c r="C828" s="1">
        <v>2011</v>
      </c>
      <c r="D828" s="1" t="s">
        <v>6</v>
      </c>
      <c r="E828" s="4">
        <v>43.62</v>
      </c>
    </row>
    <row r="829" spans="1:5" x14ac:dyDescent="0.2">
      <c r="A829" t="s">
        <v>2</v>
      </c>
      <c r="B829" s="1" t="s">
        <v>29</v>
      </c>
      <c r="C829" s="1">
        <v>2011</v>
      </c>
      <c r="D829" s="1" t="s">
        <v>7</v>
      </c>
      <c r="E829" s="4">
        <v>41.32</v>
      </c>
    </row>
    <row r="830" spans="1:5" x14ac:dyDescent="0.2">
      <c r="A830" t="s">
        <v>2</v>
      </c>
      <c r="B830" s="1" t="s">
        <v>29</v>
      </c>
      <c r="C830" s="1">
        <v>2011</v>
      </c>
      <c r="D830" s="1" t="s">
        <v>8</v>
      </c>
      <c r="E830" s="4">
        <v>60.47</v>
      </c>
    </row>
    <row r="831" spans="1:5" x14ac:dyDescent="0.2">
      <c r="A831" t="s">
        <v>2</v>
      </c>
      <c r="B831" s="1" t="s">
        <v>29</v>
      </c>
      <c r="C831" s="1">
        <v>2011</v>
      </c>
      <c r="D831" s="1" t="s">
        <v>9</v>
      </c>
      <c r="E831" s="4">
        <v>59.24</v>
      </c>
    </row>
    <row r="832" spans="1:5" x14ac:dyDescent="0.2">
      <c r="A832" t="s">
        <v>2</v>
      </c>
      <c r="B832" s="1" t="s">
        <v>29</v>
      </c>
      <c r="C832" s="1">
        <v>2011</v>
      </c>
      <c r="D832" s="1" t="s">
        <v>10</v>
      </c>
      <c r="E832" s="4">
        <v>66.349999999999994</v>
      </c>
    </row>
    <row r="833" spans="1:5" x14ac:dyDescent="0.2">
      <c r="A833" t="s">
        <v>2</v>
      </c>
      <c r="B833" s="1" t="s">
        <v>29</v>
      </c>
      <c r="C833" s="1">
        <v>2011</v>
      </c>
      <c r="D833" s="1" t="s">
        <v>11</v>
      </c>
      <c r="E833" s="4">
        <v>75.05</v>
      </c>
    </row>
    <row r="834" spans="1:5" x14ac:dyDescent="0.2">
      <c r="A834" t="s">
        <v>2</v>
      </c>
      <c r="B834" s="1" t="s">
        <v>29</v>
      </c>
      <c r="C834" s="1">
        <v>2011</v>
      </c>
      <c r="D834" s="1" t="s">
        <v>12</v>
      </c>
      <c r="E834" s="4">
        <v>60.08</v>
      </c>
    </row>
    <row r="835" spans="1:5" x14ac:dyDescent="0.2">
      <c r="A835" t="s">
        <v>2</v>
      </c>
      <c r="B835" s="1" t="s">
        <v>29</v>
      </c>
      <c r="C835" s="1">
        <v>2011</v>
      </c>
      <c r="D835" s="1" t="s">
        <v>13</v>
      </c>
      <c r="E835" s="4">
        <v>70.569999999999993</v>
      </c>
    </row>
    <row r="836" spans="1:5" x14ac:dyDescent="0.2">
      <c r="A836" t="s">
        <v>2</v>
      </c>
      <c r="B836" s="1" t="s">
        <v>29</v>
      </c>
      <c r="C836" s="1">
        <v>2011</v>
      </c>
      <c r="D836" s="1" t="s">
        <v>14</v>
      </c>
      <c r="E836" s="4">
        <v>62.98</v>
      </c>
    </row>
    <row r="837" spans="1:5" x14ac:dyDescent="0.2">
      <c r="A837" t="s">
        <v>2</v>
      </c>
      <c r="B837" s="1" t="s">
        <v>29</v>
      </c>
      <c r="C837" s="1">
        <v>2011</v>
      </c>
      <c r="D837" s="1" t="s">
        <v>16</v>
      </c>
      <c r="E837" s="4">
        <v>47.32</v>
      </c>
    </row>
    <row r="838" spans="1:5" x14ac:dyDescent="0.2">
      <c r="A838" t="s">
        <v>2</v>
      </c>
      <c r="B838" s="1" t="s">
        <v>29</v>
      </c>
      <c r="C838" s="1">
        <v>2011</v>
      </c>
      <c r="D838" s="1" t="s">
        <v>18</v>
      </c>
      <c r="E838" s="4">
        <v>49.84</v>
      </c>
    </row>
    <row r="839" spans="1:5" x14ac:dyDescent="0.2">
      <c r="A839" t="s">
        <v>2</v>
      </c>
      <c r="B839" s="1" t="s">
        <v>29</v>
      </c>
      <c r="C839" s="1">
        <v>2011</v>
      </c>
      <c r="D839" s="1" t="s">
        <v>20</v>
      </c>
      <c r="E839" s="4">
        <v>46.14</v>
      </c>
    </row>
    <row r="840" spans="1:5" x14ac:dyDescent="0.2">
      <c r="A840" t="s">
        <v>2</v>
      </c>
      <c r="B840" s="1" t="s">
        <v>29</v>
      </c>
      <c r="C840" s="1">
        <v>2011</v>
      </c>
      <c r="D840" s="1" t="s">
        <v>22</v>
      </c>
      <c r="E840" s="4">
        <v>47.81</v>
      </c>
    </row>
    <row r="841" spans="1:5" x14ac:dyDescent="0.2">
      <c r="A841" t="s">
        <v>2</v>
      </c>
      <c r="B841" s="1" t="s">
        <v>29</v>
      </c>
      <c r="C841" s="1">
        <v>2011</v>
      </c>
      <c r="D841" s="1" t="s">
        <v>24</v>
      </c>
      <c r="E841" s="4">
        <v>59.23</v>
      </c>
    </row>
    <row r="842" spans="1:5" x14ac:dyDescent="0.2">
      <c r="A842" t="s">
        <v>2</v>
      </c>
      <c r="B842" s="1" t="s">
        <v>29</v>
      </c>
      <c r="C842" s="1">
        <v>2011</v>
      </c>
      <c r="D842" s="1" t="s">
        <v>25</v>
      </c>
      <c r="E842" s="4">
        <v>63.55</v>
      </c>
    </row>
    <row r="843" spans="1:5" x14ac:dyDescent="0.2">
      <c r="A843" t="s">
        <v>2</v>
      </c>
      <c r="B843" s="1" t="s">
        <v>29</v>
      </c>
      <c r="C843" s="1">
        <v>2011</v>
      </c>
      <c r="D843" s="1" t="s">
        <v>26</v>
      </c>
      <c r="E843" s="4">
        <v>67.569999999999993</v>
      </c>
    </row>
    <row r="844" spans="1:5" x14ac:dyDescent="0.2">
      <c r="A844" t="s">
        <v>2</v>
      </c>
      <c r="B844" s="1" t="s">
        <v>29</v>
      </c>
      <c r="C844" s="1">
        <v>2014</v>
      </c>
      <c r="D844" s="1" t="s">
        <v>6</v>
      </c>
      <c r="E844" s="4">
        <v>43.62</v>
      </c>
    </row>
    <row r="845" spans="1:5" x14ac:dyDescent="0.2">
      <c r="A845" t="s">
        <v>2</v>
      </c>
      <c r="B845" s="1" t="s">
        <v>29</v>
      </c>
      <c r="C845" s="1">
        <v>2014</v>
      </c>
      <c r="D845" s="1" t="s">
        <v>7</v>
      </c>
      <c r="E845" s="4">
        <v>41.32</v>
      </c>
    </row>
    <row r="846" spans="1:5" x14ac:dyDescent="0.2">
      <c r="A846" t="s">
        <v>2</v>
      </c>
      <c r="B846" s="1" t="s">
        <v>29</v>
      </c>
      <c r="C846" s="1">
        <v>2014</v>
      </c>
      <c r="D846" s="1" t="s">
        <v>8</v>
      </c>
      <c r="E846" s="4">
        <v>60.47</v>
      </c>
    </row>
    <row r="847" spans="1:5" x14ac:dyDescent="0.2">
      <c r="A847" t="s">
        <v>2</v>
      </c>
      <c r="B847" s="1" t="s">
        <v>29</v>
      </c>
      <c r="C847" s="1">
        <v>2014</v>
      </c>
      <c r="D847" s="1" t="s">
        <v>9</v>
      </c>
      <c r="E847" s="4">
        <v>59.24</v>
      </c>
    </row>
    <row r="848" spans="1:5" x14ac:dyDescent="0.2">
      <c r="A848" t="s">
        <v>2</v>
      </c>
      <c r="B848" s="1" t="s">
        <v>29</v>
      </c>
      <c r="C848" s="1">
        <v>2014</v>
      </c>
      <c r="D848" s="1" t="s">
        <v>10</v>
      </c>
      <c r="E848" s="4">
        <v>66.349999999999994</v>
      </c>
    </row>
    <row r="849" spans="1:5" x14ac:dyDescent="0.2">
      <c r="A849" t="s">
        <v>2</v>
      </c>
      <c r="B849" s="1" t="s">
        <v>29</v>
      </c>
      <c r="C849" s="1">
        <v>2014</v>
      </c>
      <c r="D849" s="1" t="s">
        <v>11</v>
      </c>
      <c r="E849" s="4">
        <v>75.05</v>
      </c>
    </row>
    <row r="850" spans="1:5" x14ac:dyDescent="0.2">
      <c r="A850" t="s">
        <v>2</v>
      </c>
      <c r="B850" s="1" t="s">
        <v>29</v>
      </c>
      <c r="C850" s="1">
        <v>2014</v>
      </c>
      <c r="D850" s="1" t="s">
        <v>12</v>
      </c>
      <c r="E850" s="4">
        <v>60.08</v>
      </c>
    </row>
    <row r="851" spans="1:5" x14ac:dyDescent="0.2">
      <c r="A851" t="s">
        <v>2</v>
      </c>
      <c r="B851" s="1" t="s">
        <v>29</v>
      </c>
      <c r="C851" s="1">
        <v>2014</v>
      </c>
      <c r="D851" s="1" t="s">
        <v>13</v>
      </c>
      <c r="E851" s="4">
        <v>70.569999999999993</v>
      </c>
    </row>
    <row r="852" spans="1:5" x14ac:dyDescent="0.2">
      <c r="A852" t="s">
        <v>2</v>
      </c>
      <c r="B852" s="1" t="s">
        <v>29</v>
      </c>
      <c r="C852" s="1">
        <v>2014</v>
      </c>
      <c r="D852" s="1" t="s">
        <v>14</v>
      </c>
      <c r="E852" s="4">
        <v>62.98</v>
      </c>
    </row>
    <row r="853" spans="1:5" x14ac:dyDescent="0.2">
      <c r="A853" t="s">
        <v>2</v>
      </c>
      <c r="B853" s="1" t="s">
        <v>29</v>
      </c>
      <c r="C853" s="1">
        <v>2014</v>
      </c>
      <c r="D853" s="1" t="s">
        <v>16</v>
      </c>
      <c r="E853" s="4">
        <v>47.32</v>
      </c>
    </row>
    <row r="854" spans="1:5" x14ac:dyDescent="0.2">
      <c r="A854" t="s">
        <v>2</v>
      </c>
      <c r="B854" s="1" t="s">
        <v>29</v>
      </c>
      <c r="C854" s="1">
        <v>2014</v>
      </c>
      <c r="D854" s="1" t="s">
        <v>18</v>
      </c>
      <c r="E854" s="4">
        <v>49.84</v>
      </c>
    </row>
    <row r="855" spans="1:5" x14ac:dyDescent="0.2">
      <c r="A855" t="s">
        <v>2</v>
      </c>
      <c r="B855" s="1" t="s">
        <v>29</v>
      </c>
      <c r="C855" s="1">
        <v>2014</v>
      </c>
      <c r="D855" s="1" t="s">
        <v>20</v>
      </c>
      <c r="E855" s="4">
        <v>46.14</v>
      </c>
    </row>
    <row r="856" spans="1:5" x14ac:dyDescent="0.2">
      <c r="A856" t="s">
        <v>2</v>
      </c>
      <c r="B856" s="1" t="s">
        <v>29</v>
      </c>
      <c r="C856" s="1">
        <v>2014</v>
      </c>
      <c r="D856" s="1" t="s">
        <v>22</v>
      </c>
      <c r="E856" s="4">
        <v>47.81</v>
      </c>
    </row>
    <row r="857" spans="1:5" x14ac:dyDescent="0.2">
      <c r="A857" t="s">
        <v>2</v>
      </c>
      <c r="B857" s="1" t="s">
        <v>29</v>
      </c>
      <c r="C857" s="1">
        <v>2014</v>
      </c>
      <c r="D857" s="1" t="s">
        <v>24</v>
      </c>
      <c r="E857" s="4">
        <v>59.23</v>
      </c>
    </row>
    <row r="858" spans="1:5" x14ac:dyDescent="0.2">
      <c r="A858" t="s">
        <v>2</v>
      </c>
      <c r="B858" s="1" t="s">
        <v>29</v>
      </c>
      <c r="C858" s="1">
        <v>2014</v>
      </c>
      <c r="D858" s="1" t="s">
        <v>25</v>
      </c>
      <c r="E858" s="4">
        <v>63.55</v>
      </c>
    </row>
    <row r="859" spans="1:5" x14ac:dyDescent="0.2">
      <c r="A859" t="s">
        <v>2</v>
      </c>
      <c r="B859" s="1" t="s">
        <v>29</v>
      </c>
      <c r="C859" s="1">
        <v>2014</v>
      </c>
      <c r="D859" s="1" t="s">
        <v>26</v>
      </c>
      <c r="E859" s="4">
        <v>67.569999999999993</v>
      </c>
    </row>
    <row r="860" spans="1:5" x14ac:dyDescent="0.2">
      <c r="A860" t="s">
        <v>2</v>
      </c>
      <c r="B860" s="1" t="s">
        <v>29</v>
      </c>
      <c r="C860" s="1">
        <v>2015</v>
      </c>
      <c r="D860" s="1" t="s">
        <v>6</v>
      </c>
      <c r="E860" s="4">
        <v>43.62</v>
      </c>
    </row>
    <row r="861" spans="1:5" x14ac:dyDescent="0.2">
      <c r="A861" t="s">
        <v>2</v>
      </c>
      <c r="B861" s="1" t="s">
        <v>29</v>
      </c>
      <c r="C861" s="1">
        <v>2015</v>
      </c>
      <c r="D861" s="1" t="s">
        <v>7</v>
      </c>
      <c r="E861" s="4">
        <v>41.32</v>
      </c>
    </row>
    <row r="862" spans="1:5" x14ac:dyDescent="0.2">
      <c r="A862" t="s">
        <v>2</v>
      </c>
      <c r="B862" s="1" t="s">
        <v>29</v>
      </c>
      <c r="C862" s="1">
        <v>2015</v>
      </c>
      <c r="D862" s="1" t="s">
        <v>8</v>
      </c>
      <c r="E862" s="4">
        <v>60.47</v>
      </c>
    </row>
    <row r="863" spans="1:5" x14ac:dyDescent="0.2">
      <c r="A863" t="s">
        <v>2</v>
      </c>
      <c r="B863" s="1" t="s">
        <v>29</v>
      </c>
      <c r="C863" s="1">
        <v>2015</v>
      </c>
      <c r="D863" s="1" t="s">
        <v>9</v>
      </c>
      <c r="E863" s="4">
        <v>59.24</v>
      </c>
    </row>
    <row r="864" spans="1:5" x14ac:dyDescent="0.2">
      <c r="A864" t="s">
        <v>2</v>
      </c>
      <c r="B864" s="1" t="s">
        <v>29</v>
      </c>
      <c r="C864" s="1">
        <v>2015</v>
      </c>
      <c r="D864" s="1" t="s">
        <v>10</v>
      </c>
      <c r="E864" s="4">
        <v>66.349999999999994</v>
      </c>
    </row>
    <row r="865" spans="1:5" x14ac:dyDescent="0.2">
      <c r="A865" t="s">
        <v>2</v>
      </c>
      <c r="B865" s="1" t="s">
        <v>29</v>
      </c>
      <c r="C865" s="1">
        <v>2015</v>
      </c>
      <c r="D865" s="1" t="s">
        <v>11</v>
      </c>
      <c r="E865" s="4">
        <v>75.05</v>
      </c>
    </row>
    <row r="866" spans="1:5" x14ac:dyDescent="0.2">
      <c r="A866" t="s">
        <v>2</v>
      </c>
      <c r="B866" s="1" t="s">
        <v>29</v>
      </c>
      <c r="C866" s="1">
        <v>2015</v>
      </c>
      <c r="D866" s="1" t="s">
        <v>12</v>
      </c>
      <c r="E866" s="4">
        <v>60.08</v>
      </c>
    </row>
    <row r="867" spans="1:5" x14ac:dyDescent="0.2">
      <c r="A867" t="s">
        <v>2</v>
      </c>
      <c r="B867" s="1" t="s">
        <v>29</v>
      </c>
      <c r="C867" s="1">
        <v>2015</v>
      </c>
      <c r="D867" s="1" t="s">
        <v>13</v>
      </c>
      <c r="E867" s="4">
        <v>70.569999999999993</v>
      </c>
    </row>
    <row r="868" spans="1:5" x14ac:dyDescent="0.2">
      <c r="A868" t="s">
        <v>2</v>
      </c>
      <c r="B868" s="1" t="s">
        <v>29</v>
      </c>
      <c r="C868" s="1">
        <v>2015</v>
      </c>
      <c r="D868" s="1" t="s">
        <v>14</v>
      </c>
      <c r="E868" s="4">
        <v>62.98</v>
      </c>
    </row>
    <row r="869" spans="1:5" x14ac:dyDescent="0.2">
      <c r="A869" t="s">
        <v>2</v>
      </c>
      <c r="B869" s="1" t="s">
        <v>29</v>
      </c>
      <c r="C869" s="1">
        <v>2015</v>
      </c>
      <c r="D869" s="1" t="s">
        <v>16</v>
      </c>
      <c r="E869" s="4">
        <v>47.32</v>
      </c>
    </row>
    <row r="870" spans="1:5" x14ac:dyDescent="0.2">
      <c r="A870" t="s">
        <v>2</v>
      </c>
      <c r="B870" s="1" t="s">
        <v>29</v>
      </c>
      <c r="C870" s="1">
        <v>2015</v>
      </c>
      <c r="D870" s="1" t="s">
        <v>18</v>
      </c>
      <c r="E870" s="4">
        <v>49.84</v>
      </c>
    </row>
    <row r="871" spans="1:5" x14ac:dyDescent="0.2">
      <c r="A871" t="s">
        <v>2</v>
      </c>
      <c r="B871" s="1" t="s">
        <v>29</v>
      </c>
      <c r="C871" s="1">
        <v>2015</v>
      </c>
      <c r="D871" s="1" t="s">
        <v>20</v>
      </c>
      <c r="E871" s="4">
        <v>46.14</v>
      </c>
    </row>
    <row r="872" spans="1:5" x14ac:dyDescent="0.2">
      <c r="A872" t="s">
        <v>2</v>
      </c>
      <c r="B872" s="1" t="s">
        <v>29</v>
      </c>
      <c r="C872" s="1">
        <v>2015</v>
      </c>
      <c r="D872" s="1" t="s">
        <v>22</v>
      </c>
      <c r="E872" s="4">
        <v>47.81</v>
      </c>
    </row>
    <row r="873" spans="1:5" x14ac:dyDescent="0.2">
      <c r="A873" t="s">
        <v>2</v>
      </c>
      <c r="B873" s="1" t="s">
        <v>29</v>
      </c>
      <c r="C873" s="1">
        <v>2015</v>
      </c>
      <c r="D873" s="1" t="s">
        <v>24</v>
      </c>
      <c r="E873" s="4">
        <v>59.23</v>
      </c>
    </row>
    <row r="874" spans="1:5" x14ac:dyDescent="0.2">
      <c r="A874" t="s">
        <v>2</v>
      </c>
      <c r="B874" s="1" t="s">
        <v>29</v>
      </c>
      <c r="C874" s="1">
        <v>2015</v>
      </c>
      <c r="D874" s="1" t="s">
        <v>25</v>
      </c>
      <c r="E874" s="4">
        <v>63.55</v>
      </c>
    </row>
    <row r="875" spans="1:5" x14ac:dyDescent="0.2">
      <c r="A875" t="s">
        <v>2</v>
      </c>
      <c r="B875" s="1" t="s">
        <v>29</v>
      </c>
      <c r="C875" s="1">
        <v>2015</v>
      </c>
      <c r="D875" s="1" t="s">
        <v>26</v>
      </c>
      <c r="E875" s="4">
        <v>67.569999999999993</v>
      </c>
    </row>
    <row r="876" spans="1:5" x14ac:dyDescent="0.2">
      <c r="A876" t="s">
        <v>2</v>
      </c>
      <c r="B876" s="1" t="s">
        <v>29</v>
      </c>
      <c r="C876" s="1">
        <v>2017</v>
      </c>
      <c r="D876" s="1" t="s">
        <v>6</v>
      </c>
      <c r="E876" s="4">
        <v>43.62</v>
      </c>
    </row>
    <row r="877" spans="1:5" x14ac:dyDescent="0.2">
      <c r="A877" t="s">
        <v>2</v>
      </c>
      <c r="B877" s="1" t="s">
        <v>29</v>
      </c>
      <c r="C877" s="1">
        <v>2017</v>
      </c>
      <c r="D877" s="1" t="s">
        <v>7</v>
      </c>
      <c r="E877" s="4">
        <v>41.32</v>
      </c>
    </row>
    <row r="878" spans="1:5" x14ac:dyDescent="0.2">
      <c r="A878" t="s">
        <v>2</v>
      </c>
      <c r="B878" s="1" t="s">
        <v>29</v>
      </c>
      <c r="C878" s="1">
        <v>2017</v>
      </c>
      <c r="D878" s="1" t="s">
        <v>8</v>
      </c>
      <c r="E878" s="4">
        <v>60.47</v>
      </c>
    </row>
    <row r="879" spans="1:5" x14ac:dyDescent="0.2">
      <c r="A879" t="s">
        <v>2</v>
      </c>
      <c r="B879" s="1" t="s">
        <v>29</v>
      </c>
      <c r="C879" s="1">
        <v>2017</v>
      </c>
      <c r="D879" s="1" t="s">
        <v>9</v>
      </c>
      <c r="E879" s="4">
        <v>59.24</v>
      </c>
    </row>
    <row r="880" spans="1:5" x14ac:dyDescent="0.2">
      <c r="A880" t="s">
        <v>2</v>
      </c>
      <c r="B880" s="1" t="s">
        <v>29</v>
      </c>
      <c r="C880" s="1">
        <v>2017</v>
      </c>
      <c r="D880" s="1" t="s">
        <v>10</v>
      </c>
      <c r="E880" s="4">
        <v>66.349999999999994</v>
      </c>
    </row>
    <row r="881" spans="1:5" x14ac:dyDescent="0.2">
      <c r="A881" t="s">
        <v>2</v>
      </c>
      <c r="B881" s="1" t="s">
        <v>29</v>
      </c>
      <c r="C881" s="1">
        <v>2017</v>
      </c>
      <c r="D881" s="1" t="s">
        <v>11</v>
      </c>
      <c r="E881" s="4">
        <v>75.05</v>
      </c>
    </row>
    <row r="882" spans="1:5" x14ac:dyDescent="0.2">
      <c r="A882" t="s">
        <v>2</v>
      </c>
      <c r="B882" s="1" t="s">
        <v>29</v>
      </c>
      <c r="C882" s="1">
        <v>2017</v>
      </c>
      <c r="D882" s="1" t="s">
        <v>12</v>
      </c>
      <c r="E882" s="4">
        <v>60.08</v>
      </c>
    </row>
    <row r="883" spans="1:5" x14ac:dyDescent="0.2">
      <c r="A883" t="s">
        <v>2</v>
      </c>
      <c r="B883" s="1" t="s">
        <v>29</v>
      </c>
      <c r="C883" s="1">
        <v>2017</v>
      </c>
      <c r="D883" s="1" t="s">
        <v>13</v>
      </c>
      <c r="E883" s="4">
        <v>70.569999999999993</v>
      </c>
    </row>
    <row r="884" spans="1:5" x14ac:dyDescent="0.2">
      <c r="A884" t="s">
        <v>2</v>
      </c>
      <c r="B884" s="1" t="s">
        <v>29</v>
      </c>
      <c r="C884" s="1">
        <v>2017</v>
      </c>
      <c r="D884" s="1" t="s">
        <v>14</v>
      </c>
      <c r="E884" s="4">
        <v>62.98</v>
      </c>
    </row>
    <row r="885" spans="1:5" x14ac:dyDescent="0.2">
      <c r="A885" t="s">
        <v>2</v>
      </c>
      <c r="B885" s="1" t="s">
        <v>29</v>
      </c>
      <c r="C885" s="1">
        <v>2017</v>
      </c>
      <c r="D885" s="1" t="s">
        <v>16</v>
      </c>
      <c r="E885" s="4">
        <v>47.32</v>
      </c>
    </row>
    <row r="886" spans="1:5" x14ac:dyDescent="0.2">
      <c r="A886" t="s">
        <v>2</v>
      </c>
      <c r="B886" s="1" t="s">
        <v>29</v>
      </c>
      <c r="C886" s="1">
        <v>2017</v>
      </c>
      <c r="D886" s="1" t="s">
        <v>18</v>
      </c>
      <c r="E886" s="4">
        <v>49.84</v>
      </c>
    </row>
    <row r="887" spans="1:5" x14ac:dyDescent="0.2">
      <c r="A887" t="s">
        <v>2</v>
      </c>
      <c r="B887" s="1" t="s">
        <v>29</v>
      </c>
      <c r="C887" s="1">
        <v>2017</v>
      </c>
      <c r="D887" s="1" t="s">
        <v>20</v>
      </c>
      <c r="E887" s="4">
        <v>46.14</v>
      </c>
    </row>
    <row r="888" spans="1:5" x14ac:dyDescent="0.2">
      <c r="A888" t="s">
        <v>2</v>
      </c>
      <c r="B888" s="1" t="s">
        <v>29</v>
      </c>
      <c r="C888" s="1">
        <v>2017</v>
      </c>
      <c r="D888" s="1" t="s">
        <v>22</v>
      </c>
      <c r="E888" s="4">
        <v>47.81</v>
      </c>
    </row>
    <row r="889" spans="1:5" x14ac:dyDescent="0.2">
      <c r="A889" t="s">
        <v>2</v>
      </c>
      <c r="B889" s="1" t="s">
        <v>29</v>
      </c>
      <c r="C889" s="1">
        <v>2017</v>
      </c>
      <c r="D889" s="1" t="s">
        <v>24</v>
      </c>
      <c r="E889" s="4">
        <v>59.23</v>
      </c>
    </row>
    <row r="890" spans="1:5" x14ac:dyDescent="0.2">
      <c r="A890" t="s">
        <v>2</v>
      </c>
      <c r="B890" s="1" t="s">
        <v>29</v>
      </c>
      <c r="C890" s="1">
        <v>2017</v>
      </c>
      <c r="D890" s="1" t="s">
        <v>25</v>
      </c>
      <c r="E890" s="4">
        <v>63.55</v>
      </c>
    </row>
    <row r="891" spans="1:5" x14ac:dyDescent="0.2">
      <c r="A891" t="s">
        <v>2</v>
      </c>
      <c r="B891" s="1" t="s">
        <v>29</v>
      </c>
      <c r="C891" s="1">
        <v>2017</v>
      </c>
      <c r="D891" s="1" t="s">
        <v>26</v>
      </c>
      <c r="E891" s="4">
        <v>67.569999999999993</v>
      </c>
    </row>
    <row r="892" spans="1:5" x14ac:dyDescent="0.2">
      <c r="A892" t="s">
        <v>2</v>
      </c>
      <c r="B892" s="1" t="s">
        <v>29</v>
      </c>
      <c r="C892" s="1">
        <v>2020</v>
      </c>
      <c r="D892" s="1" t="s">
        <v>6</v>
      </c>
      <c r="E892" s="4">
        <v>43.62</v>
      </c>
    </row>
    <row r="893" spans="1:5" x14ac:dyDescent="0.2">
      <c r="A893" t="s">
        <v>2</v>
      </c>
      <c r="B893" s="1" t="s">
        <v>29</v>
      </c>
      <c r="C893" s="1">
        <v>2020</v>
      </c>
      <c r="D893" s="1" t="s">
        <v>7</v>
      </c>
      <c r="E893" s="4">
        <v>41.32</v>
      </c>
    </row>
    <row r="894" spans="1:5" x14ac:dyDescent="0.2">
      <c r="A894" t="s">
        <v>2</v>
      </c>
      <c r="B894" s="1" t="s">
        <v>29</v>
      </c>
      <c r="C894" s="1">
        <v>2020</v>
      </c>
      <c r="D894" s="1" t="s">
        <v>8</v>
      </c>
      <c r="E894" s="4">
        <v>60.47</v>
      </c>
    </row>
    <row r="895" spans="1:5" x14ac:dyDescent="0.2">
      <c r="A895" t="s">
        <v>2</v>
      </c>
      <c r="B895" s="1" t="s">
        <v>29</v>
      </c>
      <c r="C895" s="1">
        <v>2020</v>
      </c>
      <c r="D895" s="1" t="s">
        <v>9</v>
      </c>
      <c r="E895" s="4">
        <v>59.24</v>
      </c>
    </row>
    <row r="896" spans="1:5" x14ac:dyDescent="0.2">
      <c r="A896" t="s">
        <v>2</v>
      </c>
      <c r="B896" s="1" t="s">
        <v>29</v>
      </c>
      <c r="C896" s="1">
        <v>2020</v>
      </c>
      <c r="D896" s="1" t="s">
        <v>10</v>
      </c>
      <c r="E896" s="4">
        <v>66.349999999999994</v>
      </c>
    </row>
    <row r="897" spans="1:5" x14ac:dyDescent="0.2">
      <c r="A897" t="s">
        <v>2</v>
      </c>
      <c r="B897" s="1" t="s">
        <v>29</v>
      </c>
      <c r="C897" s="1">
        <v>2020</v>
      </c>
      <c r="D897" s="1" t="s">
        <v>11</v>
      </c>
      <c r="E897" s="4">
        <v>75.05</v>
      </c>
    </row>
    <row r="898" spans="1:5" x14ac:dyDescent="0.2">
      <c r="A898" t="s">
        <v>2</v>
      </c>
      <c r="B898" s="1" t="s">
        <v>29</v>
      </c>
      <c r="C898" s="1">
        <v>2020</v>
      </c>
      <c r="D898" s="1" t="s">
        <v>12</v>
      </c>
      <c r="E898" s="4">
        <v>60.08</v>
      </c>
    </row>
    <row r="899" spans="1:5" x14ac:dyDescent="0.2">
      <c r="A899" t="s">
        <v>2</v>
      </c>
      <c r="B899" s="1" t="s">
        <v>29</v>
      </c>
      <c r="C899" s="1">
        <v>2020</v>
      </c>
      <c r="D899" s="1" t="s">
        <v>13</v>
      </c>
      <c r="E899" s="4">
        <v>70.569999999999993</v>
      </c>
    </row>
    <row r="900" spans="1:5" x14ac:dyDescent="0.2">
      <c r="A900" t="s">
        <v>2</v>
      </c>
      <c r="B900" s="1" t="s">
        <v>29</v>
      </c>
      <c r="C900" s="1">
        <v>2020</v>
      </c>
      <c r="D900" s="1" t="s">
        <v>14</v>
      </c>
      <c r="E900" s="4">
        <v>62.98</v>
      </c>
    </row>
    <row r="901" spans="1:5" x14ac:dyDescent="0.2">
      <c r="A901" t="s">
        <v>2</v>
      </c>
      <c r="B901" s="1" t="s">
        <v>29</v>
      </c>
      <c r="C901" s="1">
        <v>2020</v>
      </c>
      <c r="D901" s="1" t="s">
        <v>16</v>
      </c>
      <c r="E901" s="4">
        <v>47.32</v>
      </c>
    </row>
    <row r="902" spans="1:5" x14ac:dyDescent="0.2">
      <c r="A902" t="s">
        <v>2</v>
      </c>
      <c r="B902" s="1" t="s">
        <v>29</v>
      </c>
      <c r="C902" s="1">
        <v>2020</v>
      </c>
      <c r="D902" s="1" t="s">
        <v>18</v>
      </c>
      <c r="E902" s="4">
        <v>49.84</v>
      </c>
    </row>
    <row r="903" spans="1:5" x14ac:dyDescent="0.2">
      <c r="A903" t="s">
        <v>2</v>
      </c>
      <c r="B903" s="1" t="s">
        <v>29</v>
      </c>
      <c r="C903" s="1">
        <v>2020</v>
      </c>
      <c r="D903" s="1" t="s">
        <v>20</v>
      </c>
      <c r="E903" s="4">
        <v>46.14</v>
      </c>
    </row>
    <row r="904" spans="1:5" x14ac:dyDescent="0.2">
      <c r="A904" t="s">
        <v>2</v>
      </c>
      <c r="B904" s="1" t="s">
        <v>29</v>
      </c>
      <c r="C904" s="1">
        <v>2020</v>
      </c>
      <c r="D904" s="1" t="s">
        <v>22</v>
      </c>
      <c r="E904" s="4">
        <v>47.81</v>
      </c>
    </row>
    <row r="905" spans="1:5" x14ac:dyDescent="0.2">
      <c r="A905" t="s">
        <v>2</v>
      </c>
      <c r="B905" s="1" t="s">
        <v>29</v>
      </c>
      <c r="C905" s="1">
        <v>2020</v>
      </c>
      <c r="D905" s="1" t="s">
        <v>24</v>
      </c>
      <c r="E905" s="4">
        <v>59.23</v>
      </c>
    </row>
    <row r="906" spans="1:5" x14ac:dyDescent="0.2">
      <c r="A906" t="s">
        <v>2</v>
      </c>
      <c r="B906" s="1" t="s">
        <v>29</v>
      </c>
      <c r="C906" s="1">
        <v>2020</v>
      </c>
      <c r="D906" s="1" t="s">
        <v>25</v>
      </c>
      <c r="E906" s="4">
        <v>63.55</v>
      </c>
    </row>
    <row r="907" spans="1:5" x14ac:dyDescent="0.2">
      <c r="A907" t="s">
        <v>2</v>
      </c>
      <c r="B907" s="1" t="s">
        <v>29</v>
      </c>
      <c r="C907" s="1">
        <v>2020</v>
      </c>
      <c r="D907" s="1" t="s">
        <v>26</v>
      </c>
      <c r="E907" s="4">
        <v>67.569999999999993</v>
      </c>
    </row>
    <row r="908" spans="1:5" x14ac:dyDescent="0.2">
      <c r="A908" t="s">
        <v>1</v>
      </c>
      <c r="B908" s="1" t="s">
        <v>31</v>
      </c>
      <c r="C908" s="1">
        <v>1975</v>
      </c>
      <c r="D908" s="1" t="s">
        <v>6</v>
      </c>
      <c r="E908" s="4">
        <v>1.07</v>
      </c>
    </row>
    <row r="909" spans="1:5" x14ac:dyDescent="0.2">
      <c r="A909" t="s">
        <v>1</v>
      </c>
      <c r="B909" s="1" t="s">
        <v>31</v>
      </c>
      <c r="C909" s="1">
        <v>1975</v>
      </c>
      <c r="D909" s="1" t="s">
        <v>7</v>
      </c>
      <c r="E909" s="4">
        <v>1.51</v>
      </c>
    </row>
    <row r="910" spans="1:5" x14ac:dyDescent="0.2">
      <c r="A910" t="s">
        <v>1</v>
      </c>
      <c r="B910" s="1" t="s">
        <v>31</v>
      </c>
      <c r="C910" s="1">
        <v>1975</v>
      </c>
      <c r="D910" s="1" t="s">
        <v>8</v>
      </c>
      <c r="E910" s="4">
        <v>1.38</v>
      </c>
    </row>
    <row r="911" spans="1:5" x14ac:dyDescent="0.2">
      <c r="A911" t="s">
        <v>1</v>
      </c>
      <c r="B911" s="1" t="s">
        <v>31</v>
      </c>
      <c r="C911" s="1">
        <v>1975</v>
      </c>
      <c r="D911" s="1" t="s">
        <v>9</v>
      </c>
      <c r="E911" s="4">
        <v>1.33</v>
      </c>
    </row>
    <row r="912" spans="1:5" x14ac:dyDescent="0.2">
      <c r="A912" t="s">
        <v>1</v>
      </c>
      <c r="B912" s="1" t="s">
        <v>31</v>
      </c>
      <c r="C912" s="1">
        <v>1975</v>
      </c>
      <c r="D912" s="1" t="s">
        <v>10</v>
      </c>
      <c r="E912" s="4">
        <v>1.48</v>
      </c>
    </row>
    <row r="913" spans="1:5" x14ac:dyDescent="0.2">
      <c r="A913" t="s">
        <v>1</v>
      </c>
      <c r="B913" s="1" t="s">
        <v>31</v>
      </c>
      <c r="C913" s="1">
        <v>1975</v>
      </c>
      <c r="D913" s="1" t="s">
        <v>11</v>
      </c>
      <c r="E913" s="4">
        <v>1.63</v>
      </c>
    </row>
    <row r="914" spans="1:5" x14ac:dyDescent="0.2">
      <c r="A914" t="s">
        <v>1</v>
      </c>
      <c r="B914" s="1" t="s">
        <v>31</v>
      </c>
      <c r="C914" s="1">
        <v>1975</v>
      </c>
      <c r="D914" s="1" t="s">
        <v>12</v>
      </c>
      <c r="E914" s="4">
        <v>1.36</v>
      </c>
    </row>
    <row r="915" spans="1:5" x14ac:dyDescent="0.2">
      <c r="A915" t="s">
        <v>1</v>
      </c>
      <c r="B915" s="1" t="s">
        <v>31</v>
      </c>
      <c r="C915" s="1">
        <v>1975</v>
      </c>
      <c r="D915" s="1" t="s">
        <v>13</v>
      </c>
      <c r="E915" s="4">
        <v>1.5</v>
      </c>
    </row>
    <row r="916" spans="1:5" x14ac:dyDescent="0.2">
      <c r="A916" t="s">
        <v>1</v>
      </c>
      <c r="B916" s="1" t="s">
        <v>31</v>
      </c>
      <c r="C916" s="1">
        <v>1975</v>
      </c>
      <c r="D916" s="1" t="s">
        <v>14</v>
      </c>
      <c r="E916" s="4">
        <v>1.87</v>
      </c>
    </row>
    <row r="917" spans="1:5" x14ac:dyDescent="0.2">
      <c r="A917" t="s">
        <v>1</v>
      </c>
      <c r="B917" s="1" t="s">
        <v>31</v>
      </c>
      <c r="C917" s="1">
        <v>1975</v>
      </c>
      <c r="D917" s="1" t="s">
        <v>16</v>
      </c>
      <c r="E917" s="4">
        <v>1.99</v>
      </c>
    </row>
    <row r="918" spans="1:5" x14ac:dyDescent="0.2">
      <c r="A918" t="s">
        <v>1</v>
      </c>
      <c r="B918" s="1" t="s">
        <v>31</v>
      </c>
      <c r="C918" s="1">
        <v>1975</v>
      </c>
      <c r="D918" s="1" t="s">
        <v>18</v>
      </c>
      <c r="E918" s="4">
        <v>1.9</v>
      </c>
    </row>
    <row r="919" spans="1:5" x14ac:dyDescent="0.2">
      <c r="A919" t="s">
        <v>1</v>
      </c>
      <c r="B919" s="1" t="s">
        <v>31</v>
      </c>
      <c r="C919" s="1">
        <v>1975</v>
      </c>
      <c r="D919" s="1" t="s">
        <v>20</v>
      </c>
      <c r="E919" s="4">
        <v>1.78</v>
      </c>
    </row>
    <row r="920" spans="1:5" x14ac:dyDescent="0.2">
      <c r="A920" t="s">
        <v>1</v>
      </c>
      <c r="B920" s="1" t="s">
        <v>31</v>
      </c>
      <c r="C920" s="1">
        <v>1975</v>
      </c>
      <c r="D920" s="1" t="s">
        <v>22</v>
      </c>
      <c r="E920" s="4">
        <v>1.79</v>
      </c>
    </row>
    <row r="921" spans="1:5" x14ac:dyDescent="0.2">
      <c r="A921" t="s">
        <v>1</v>
      </c>
      <c r="B921" s="1" t="s">
        <v>31</v>
      </c>
      <c r="C921" s="1">
        <v>1975</v>
      </c>
      <c r="D921" s="1" t="s">
        <v>24</v>
      </c>
      <c r="E921" s="4">
        <v>2.31</v>
      </c>
    </row>
    <row r="922" spans="1:5" x14ac:dyDescent="0.2">
      <c r="A922" t="s">
        <v>1</v>
      </c>
      <c r="B922" s="1" t="s">
        <v>31</v>
      </c>
      <c r="C922" s="1">
        <v>1975</v>
      </c>
      <c r="D922" s="1" t="s">
        <v>25</v>
      </c>
      <c r="E922" s="4">
        <v>2.44</v>
      </c>
    </row>
    <row r="923" spans="1:5" x14ac:dyDescent="0.2">
      <c r="A923" t="s">
        <v>1</v>
      </c>
      <c r="B923" s="1" t="s">
        <v>31</v>
      </c>
      <c r="C923" s="1">
        <v>1975</v>
      </c>
      <c r="D923" s="1" t="s">
        <v>26</v>
      </c>
      <c r="E923" s="4">
        <v>1.39</v>
      </c>
    </row>
    <row r="924" spans="1:5" x14ac:dyDescent="0.2">
      <c r="A924" t="s">
        <v>1</v>
      </c>
      <c r="B924" s="1" t="s">
        <v>31</v>
      </c>
      <c r="C924" s="1">
        <v>1985</v>
      </c>
      <c r="D924" s="1" t="s">
        <v>6</v>
      </c>
      <c r="E924" s="4">
        <v>1.26</v>
      </c>
    </row>
    <row r="925" spans="1:5" x14ac:dyDescent="0.2">
      <c r="A925" t="s">
        <v>1</v>
      </c>
      <c r="B925" s="1" t="s">
        <v>31</v>
      </c>
      <c r="C925" s="1">
        <v>1985</v>
      </c>
      <c r="D925" s="1" t="s">
        <v>7</v>
      </c>
      <c r="E925" s="4">
        <v>1.69</v>
      </c>
    </row>
    <row r="926" spans="1:5" x14ac:dyDescent="0.2">
      <c r="A926" t="s">
        <v>1</v>
      </c>
      <c r="B926" s="1" t="s">
        <v>31</v>
      </c>
      <c r="C926" s="1">
        <v>1985</v>
      </c>
      <c r="D926" s="1" t="s">
        <v>8</v>
      </c>
      <c r="E926" s="4">
        <v>1.57</v>
      </c>
    </row>
    <row r="927" spans="1:5" x14ac:dyDescent="0.2">
      <c r="A927" t="s">
        <v>1</v>
      </c>
      <c r="B927" s="1" t="s">
        <v>31</v>
      </c>
      <c r="C927" s="1">
        <v>1985</v>
      </c>
      <c r="D927" s="1" t="s">
        <v>9</v>
      </c>
      <c r="E927" s="4">
        <v>1.51</v>
      </c>
    </row>
    <row r="928" spans="1:5" x14ac:dyDescent="0.2">
      <c r="A928" t="s">
        <v>1</v>
      </c>
      <c r="B928" s="1" t="s">
        <v>31</v>
      </c>
      <c r="C928" s="1">
        <v>1985</v>
      </c>
      <c r="D928" s="1" t="s">
        <v>10</v>
      </c>
      <c r="E928" s="4">
        <v>1.66</v>
      </c>
    </row>
    <row r="929" spans="1:5" x14ac:dyDescent="0.2">
      <c r="A929" t="s">
        <v>1</v>
      </c>
      <c r="B929" s="1" t="s">
        <v>31</v>
      </c>
      <c r="C929" s="1">
        <v>1985</v>
      </c>
      <c r="D929" s="1" t="s">
        <v>11</v>
      </c>
      <c r="E929" s="4">
        <v>1.6</v>
      </c>
    </row>
    <row r="930" spans="1:5" x14ac:dyDescent="0.2">
      <c r="A930" t="s">
        <v>1</v>
      </c>
      <c r="B930" s="1" t="s">
        <v>31</v>
      </c>
      <c r="C930" s="1">
        <v>1985</v>
      </c>
      <c r="D930" s="1" t="s">
        <v>12</v>
      </c>
      <c r="E930" s="4">
        <v>1.38</v>
      </c>
    </row>
    <row r="931" spans="1:5" x14ac:dyDescent="0.2">
      <c r="A931" t="s">
        <v>1</v>
      </c>
      <c r="B931" s="1" t="s">
        <v>31</v>
      </c>
      <c r="C931" s="1">
        <v>1985</v>
      </c>
      <c r="D931" s="1" t="s">
        <v>13</v>
      </c>
      <c r="E931" s="4">
        <v>1.48</v>
      </c>
    </row>
    <row r="932" spans="1:5" x14ac:dyDescent="0.2">
      <c r="A932" t="s">
        <v>1</v>
      </c>
      <c r="B932" s="1" t="s">
        <v>31</v>
      </c>
      <c r="C932" s="1">
        <v>1985</v>
      </c>
      <c r="D932" s="1" t="s">
        <v>14</v>
      </c>
      <c r="E932" s="4">
        <v>1.99</v>
      </c>
    </row>
    <row r="933" spans="1:5" x14ac:dyDescent="0.2">
      <c r="A933" t="s">
        <v>1</v>
      </c>
      <c r="B933" s="1" t="s">
        <v>31</v>
      </c>
      <c r="C933" s="1">
        <v>1985</v>
      </c>
      <c r="D933" s="1" t="s">
        <v>16</v>
      </c>
      <c r="E933" s="4">
        <v>2.1</v>
      </c>
    </row>
    <row r="934" spans="1:5" x14ac:dyDescent="0.2">
      <c r="A934" t="s">
        <v>1</v>
      </c>
      <c r="B934" s="1" t="s">
        <v>31</v>
      </c>
      <c r="C934" s="1">
        <v>1985</v>
      </c>
      <c r="D934" s="1" t="s">
        <v>18</v>
      </c>
      <c r="E934" s="4">
        <v>1.83</v>
      </c>
    </row>
    <row r="935" spans="1:5" x14ac:dyDescent="0.2">
      <c r="A935" t="s">
        <v>1</v>
      </c>
      <c r="B935" s="1" t="s">
        <v>31</v>
      </c>
      <c r="C935" s="1">
        <v>1985</v>
      </c>
      <c r="D935" s="1" t="s">
        <v>20</v>
      </c>
      <c r="E935" s="4">
        <v>1.73</v>
      </c>
    </row>
    <row r="936" spans="1:5" x14ac:dyDescent="0.2">
      <c r="A936" t="s">
        <v>1</v>
      </c>
      <c r="B936" s="1" t="s">
        <v>31</v>
      </c>
      <c r="C936" s="1">
        <v>1985</v>
      </c>
      <c r="D936" s="1" t="s">
        <v>22</v>
      </c>
      <c r="E936" s="4">
        <v>1.74</v>
      </c>
    </row>
    <row r="937" spans="1:5" x14ac:dyDescent="0.2">
      <c r="A937" t="s">
        <v>1</v>
      </c>
      <c r="B937" s="1" t="s">
        <v>31</v>
      </c>
      <c r="C937" s="1">
        <v>1985</v>
      </c>
      <c r="D937" s="1" t="s">
        <v>24</v>
      </c>
      <c r="E937" s="4">
        <v>2.4900000000000002</v>
      </c>
    </row>
    <row r="938" spans="1:5" x14ac:dyDescent="0.2">
      <c r="A938" t="s">
        <v>1</v>
      </c>
      <c r="B938" s="1" t="s">
        <v>31</v>
      </c>
      <c r="C938" s="1">
        <v>1985</v>
      </c>
      <c r="D938" s="1" t="s">
        <v>25</v>
      </c>
      <c r="E938" s="4">
        <v>2.61</v>
      </c>
    </row>
    <row r="939" spans="1:5" x14ac:dyDescent="0.2">
      <c r="A939" t="s">
        <v>1</v>
      </c>
      <c r="B939" s="1" t="s">
        <v>31</v>
      </c>
      <c r="C939" s="1">
        <v>1985</v>
      </c>
      <c r="D939" s="1" t="s">
        <v>26</v>
      </c>
      <c r="E939" s="4">
        <v>1.57</v>
      </c>
    </row>
    <row r="940" spans="1:5" x14ac:dyDescent="0.2">
      <c r="A940" t="s">
        <v>1</v>
      </c>
      <c r="B940" s="1" t="s">
        <v>31</v>
      </c>
      <c r="C940" s="1">
        <v>1996</v>
      </c>
      <c r="D940" s="1" t="s">
        <v>6</v>
      </c>
      <c r="E940" s="4">
        <v>1</v>
      </c>
    </row>
    <row r="941" spans="1:5" x14ac:dyDescent="0.2">
      <c r="A941" t="s">
        <v>1</v>
      </c>
      <c r="B941" s="1" t="s">
        <v>31</v>
      </c>
      <c r="C941" s="1">
        <v>1996</v>
      </c>
      <c r="D941" s="1" t="s">
        <v>7</v>
      </c>
      <c r="E941" s="4">
        <v>1.06</v>
      </c>
    </row>
    <row r="942" spans="1:5" x14ac:dyDescent="0.2">
      <c r="A942" t="s">
        <v>1</v>
      </c>
      <c r="B942" s="1" t="s">
        <v>31</v>
      </c>
      <c r="C942" s="1">
        <v>1996</v>
      </c>
      <c r="D942" s="1" t="s">
        <v>8</v>
      </c>
      <c r="E942" s="4">
        <v>1</v>
      </c>
    </row>
    <row r="943" spans="1:5" x14ac:dyDescent="0.2">
      <c r="A943" t="s">
        <v>1</v>
      </c>
      <c r="B943" s="1" t="s">
        <v>31</v>
      </c>
      <c r="C943" s="1">
        <v>1996</v>
      </c>
      <c r="D943" s="1" t="s">
        <v>9</v>
      </c>
      <c r="E943" s="4">
        <v>1</v>
      </c>
    </row>
    <row r="944" spans="1:5" x14ac:dyDescent="0.2">
      <c r="A944" t="s">
        <v>1</v>
      </c>
      <c r="B944" s="1" t="s">
        <v>31</v>
      </c>
      <c r="C944" s="1">
        <v>1996</v>
      </c>
      <c r="D944" s="1" t="s">
        <v>10</v>
      </c>
      <c r="E944" s="4">
        <v>1.04</v>
      </c>
    </row>
    <row r="945" spans="1:5" x14ac:dyDescent="0.2">
      <c r="A945" t="s">
        <v>1</v>
      </c>
      <c r="B945" s="1" t="s">
        <v>31</v>
      </c>
      <c r="C945" s="1">
        <v>1996</v>
      </c>
      <c r="D945" s="1" t="s">
        <v>11</v>
      </c>
      <c r="E945" s="4">
        <v>1.26</v>
      </c>
    </row>
    <row r="946" spans="1:5" x14ac:dyDescent="0.2">
      <c r="A946" t="s">
        <v>1</v>
      </c>
      <c r="B946" s="1" t="s">
        <v>31</v>
      </c>
      <c r="C946" s="1">
        <v>1996</v>
      </c>
      <c r="D946" s="1" t="s">
        <v>12</v>
      </c>
      <c r="E946" s="4">
        <v>1.0900000000000001</v>
      </c>
    </row>
    <row r="947" spans="1:5" x14ac:dyDescent="0.2">
      <c r="A947" t="s">
        <v>1</v>
      </c>
      <c r="B947" s="1" t="s">
        <v>31</v>
      </c>
      <c r="C947" s="1">
        <v>1996</v>
      </c>
      <c r="D947" s="1" t="s">
        <v>13</v>
      </c>
      <c r="E947" s="4">
        <v>1.17</v>
      </c>
    </row>
    <row r="948" spans="1:5" x14ac:dyDescent="0.2">
      <c r="A948" t="s">
        <v>1</v>
      </c>
      <c r="B948" s="1" t="s">
        <v>31</v>
      </c>
      <c r="C948" s="1">
        <v>1996</v>
      </c>
      <c r="D948" s="1" t="s">
        <v>14</v>
      </c>
      <c r="E948" s="4">
        <v>1.08</v>
      </c>
    </row>
    <row r="949" spans="1:5" x14ac:dyDescent="0.2">
      <c r="A949" t="s">
        <v>1</v>
      </c>
      <c r="B949" s="1" t="s">
        <v>31</v>
      </c>
      <c r="C949" s="1">
        <v>1996</v>
      </c>
      <c r="D949" s="1" t="s">
        <v>16</v>
      </c>
      <c r="E949" s="4">
        <v>1.1499999999999999</v>
      </c>
    </row>
    <row r="950" spans="1:5" x14ac:dyDescent="0.2">
      <c r="A950" t="s">
        <v>1</v>
      </c>
      <c r="B950" s="1" t="s">
        <v>31</v>
      </c>
      <c r="C950" s="1">
        <v>1996</v>
      </c>
      <c r="D950" s="1" t="s">
        <v>18</v>
      </c>
      <c r="E950" s="4">
        <v>1.1100000000000001</v>
      </c>
    </row>
    <row r="951" spans="1:5" x14ac:dyDescent="0.2">
      <c r="A951" t="s">
        <v>1</v>
      </c>
      <c r="B951" s="1" t="s">
        <v>31</v>
      </c>
      <c r="C951" s="1">
        <v>1996</v>
      </c>
      <c r="D951" s="1" t="s">
        <v>20</v>
      </c>
      <c r="E951" s="4">
        <v>1.05</v>
      </c>
    </row>
    <row r="952" spans="1:5" x14ac:dyDescent="0.2">
      <c r="A952" t="s">
        <v>1</v>
      </c>
      <c r="B952" s="1" t="s">
        <v>31</v>
      </c>
      <c r="C952" s="1">
        <v>1996</v>
      </c>
      <c r="D952" s="1" t="s">
        <v>22</v>
      </c>
      <c r="E952" s="4">
        <v>1.06</v>
      </c>
    </row>
    <row r="953" spans="1:5" x14ac:dyDescent="0.2">
      <c r="A953" t="s">
        <v>1</v>
      </c>
      <c r="B953" s="1" t="s">
        <v>31</v>
      </c>
      <c r="C953" s="1">
        <v>1996</v>
      </c>
      <c r="D953" s="1" t="s">
        <v>24</v>
      </c>
      <c r="E953" s="4">
        <v>1.1200000000000001</v>
      </c>
    </row>
    <row r="954" spans="1:5" x14ac:dyDescent="0.2">
      <c r="A954" t="s">
        <v>1</v>
      </c>
      <c r="B954" s="1" t="s">
        <v>31</v>
      </c>
      <c r="C954" s="1">
        <v>1996</v>
      </c>
      <c r="D954" s="1" t="s">
        <v>25</v>
      </c>
      <c r="E954" s="4">
        <v>1.23</v>
      </c>
    </row>
    <row r="955" spans="1:5" x14ac:dyDescent="0.2">
      <c r="A955" t="s">
        <v>1</v>
      </c>
      <c r="B955" s="1" t="s">
        <v>31</v>
      </c>
      <c r="C955" s="1">
        <v>1996</v>
      </c>
      <c r="D955" s="1" t="s">
        <v>26</v>
      </c>
      <c r="E955" s="4">
        <v>1</v>
      </c>
    </row>
    <row r="956" spans="1:5" x14ac:dyDescent="0.2">
      <c r="A956" t="s">
        <v>1</v>
      </c>
      <c r="B956" s="1" t="s">
        <v>31</v>
      </c>
      <c r="C956" s="1">
        <v>2003</v>
      </c>
      <c r="D956" s="1" t="s">
        <v>6</v>
      </c>
      <c r="E956" s="4">
        <v>1</v>
      </c>
    </row>
    <row r="957" spans="1:5" x14ac:dyDescent="0.2">
      <c r="A957" t="s">
        <v>1</v>
      </c>
      <c r="B957" s="1" t="s">
        <v>31</v>
      </c>
      <c r="C957" s="1">
        <v>2003</v>
      </c>
      <c r="D957" s="1" t="s">
        <v>7</v>
      </c>
      <c r="E957" s="4">
        <v>1</v>
      </c>
    </row>
    <row r="958" spans="1:5" x14ac:dyDescent="0.2">
      <c r="A958" t="s">
        <v>1</v>
      </c>
      <c r="B958" s="1" t="s">
        <v>31</v>
      </c>
      <c r="C958" s="1">
        <v>2003</v>
      </c>
      <c r="D958" s="1" t="s">
        <v>8</v>
      </c>
      <c r="E958" s="4">
        <v>1</v>
      </c>
    </row>
    <row r="959" spans="1:5" x14ac:dyDescent="0.2">
      <c r="A959" t="s">
        <v>1</v>
      </c>
      <c r="B959" s="1" t="s">
        <v>31</v>
      </c>
      <c r="C959" s="1">
        <v>2003</v>
      </c>
      <c r="D959" s="1" t="s">
        <v>9</v>
      </c>
      <c r="E959" s="4">
        <v>1</v>
      </c>
    </row>
    <row r="960" spans="1:5" x14ac:dyDescent="0.2">
      <c r="A960" t="s">
        <v>1</v>
      </c>
      <c r="B960" s="1" t="s">
        <v>31</v>
      </c>
      <c r="C960" s="1">
        <v>2003</v>
      </c>
      <c r="D960" s="1" t="s">
        <v>10</v>
      </c>
      <c r="E960" s="4">
        <v>1.04</v>
      </c>
    </row>
    <row r="961" spans="1:5" x14ac:dyDescent="0.2">
      <c r="A961" t="s">
        <v>1</v>
      </c>
      <c r="B961" s="1" t="s">
        <v>31</v>
      </c>
      <c r="C961" s="1">
        <v>2003</v>
      </c>
      <c r="D961" s="1" t="s">
        <v>11</v>
      </c>
      <c r="E961" s="4">
        <v>1.28</v>
      </c>
    </row>
    <row r="962" spans="1:5" x14ac:dyDescent="0.2">
      <c r="A962" t="s">
        <v>1</v>
      </c>
      <c r="B962" s="1" t="s">
        <v>31</v>
      </c>
      <c r="C962" s="1">
        <v>2003</v>
      </c>
      <c r="D962" s="1" t="s">
        <v>12</v>
      </c>
      <c r="E962" s="4">
        <v>1.1100000000000001</v>
      </c>
    </row>
    <row r="963" spans="1:5" x14ac:dyDescent="0.2">
      <c r="A963" t="s">
        <v>1</v>
      </c>
      <c r="B963" s="1" t="s">
        <v>31</v>
      </c>
      <c r="C963" s="1">
        <v>2003</v>
      </c>
      <c r="D963" s="1" t="s">
        <v>13</v>
      </c>
      <c r="E963" s="4">
        <v>1.19</v>
      </c>
    </row>
    <row r="964" spans="1:5" x14ac:dyDescent="0.2">
      <c r="A964" t="s">
        <v>1</v>
      </c>
      <c r="B964" s="1" t="s">
        <v>31</v>
      </c>
      <c r="C964" s="1">
        <v>2003</v>
      </c>
      <c r="D964" s="1" t="s">
        <v>14</v>
      </c>
      <c r="E964" s="4">
        <v>1</v>
      </c>
    </row>
    <row r="965" spans="1:5" x14ac:dyDescent="0.2">
      <c r="A965" t="s">
        <v>1</v>
      </c>
      <c r="B965" s="1" t="s">
        <v>31</v>
      </c>
      <c r="C965" s="1">
        <v>2003</v>
      </c>
      <c r="D965" s="1" t="s">
        <v>16</v>
      </c>
      <c r="E965" s="4">
        <v>1</v>
      </c>
    </row>
    <row r="966" spans="1:5" x14ac:dyDescent="0.2">
      <c r="A966" t="s">
        <v>1</v>
      </c>
      <c r="B966" s="1" t="s">
        <v>31</v>
      </c>
      <c r="C966" s="1">
        <v>2003</v>
      </c>
      <c r="D966" s="1" t="s">
        <v>18</v>
      </c>
      <c r="E966" s="4">
        <v>1</v>
      </c>
    </row>
    <row r="967" spans="1:5" x14ac:dyDescent="0.2">
      <c r="A967" t="s">
        <v>1</v>
      </c>
      <c r="B967" s="1" t="s">
        <v>31</v>
      </c>
      <c r="C967" s="1">
        <v>2003</v>
      </c>
      <c r="D967" s="1" t="s">
        <v>20</v>
      </c>
      <c r="E967" s="4">
        <v>1</v>
      </c>
    </row>
    <row r="968" spans="1:5" x14ac:dyDescent="0.2">
      <c r="A968" t="s">
        <v>1</v>
      </c>
      <c r="B968" s="1" t="s">
        <v>31</v>
      </c>
      <c r="C968" s="1">
        <v>2003</v>
      </c>
      <c r="D968" s="1" t="s">
        <v>22</v>
      </c>
      <c r="E968" s="4">
        <v>1</v>
      </c>
    </row>
    <row r="969" spans="1:5" x14ac:dyDescent="0.2">
      <c r="A969" t="s">
        <v>1</v>
      </c>
      <c r="B969" s="1" t="s">
        <v>31</v>
      </c>
      <c r="C969" s="1">
        <v>2003</v>
      </c>
      <c r="D969" s="1" t="s">
        <v>24</v>
      </c>
      <c r="E969" s="4">
        <v>1.07</v>
      </c>
    </row>
    <row r="970" spans="1:5" x14ac:dyDescent="0.2">
      <c r="A970" t="s">
        <v>1</v>
      </c>
      <c r="B970" s="1" t="s">
        <v>31</v>
      </c>
      <c r="C970" s="1">
        <v>2003</v>
      </c>
      <c r="D970" s="1" t="s">
        <v>25</v>
      </c>
      <c r="E970" s="4">
        <v>1.18</v>
      </c>
    </row>
    <row r="971" spans="1:5" x14ac:dyDescent="0.2">
      <c r="A971" t="s">
        <v>1</v>
      </c>
      <c r="B971" s="1" t="s">
        <v>31</v>
      </c>
      <c r="C971" s="1">
        <v>2003</v>
      </c>
      <c r="D971" s="1" t="s">
        <v>26</v>
      </c>
      <c r="E971" s="4">
        <v>1</v>
      </c>
    </row>
    <row r="972" spans="1:5" x14ac:dyDescent="0.2">
      <c r="A972" t="s">
        <v>1</v>
      </c>
      <c r="B972" s="1" t="s">
        <v>31</v>
      </c>
      <c r="C972" s="1">
        <v>2007</v>
      </c>
      <c r="D972" s="1" t="s">
        <v>6</v>
      </c>
      <c r="E972" s="4">
        <v>1</v>
      </c>
    </row>
    <row r="973" spans="1:5" x14ac:dyDescent="0.2">
      <c r="A973" t="s">
        <v>1</v>
      </c>
      <c r="B973" s="1" t="s">
        <v>31</v>
      </c>
      <c r="C973" s="1">
        <v>2007</v>
      </c>
      <c r="D973" s="1" t="s">
        <v>7</v>
      </c>
      <c r="E973" s="4">
        <v>1</v>
      </c>
    </row>
    <row r="974" spans="1:5" x14ac:dyDescent="0.2">
      <c r="A974" t="s">
        <v>1</v>
      </c>
      <c r="B974" s="1" t="s">
        <v>31</v>
      </c>
      <c r="C974" s="1">
        <v>2007</v>
      </c>
      <c r="D974" s="1" t="s">
        <v>8</v>
      </c>
      <c r="E974" s="4">
        <v>1</v>
      </c>
    </row>
    <row r="975" spans="1:5" x14ac:dyDescent="0.2">
      <c r="A975" t="s">
        <v>1</v>
      </c>
      <c r="B975" s="1" t="s">
        <v>31</v>
      </c>
      <c r="C975" s="1">
        <v>2007</v>
      </c>
      <c r="D975" s="1" t="s">
        <v>9</v>
      </c>
      <c r="E975" s="4">
        <v>1</v>
      </c>
    </row>
    <row r="976" spans="1:5" x14ac:dyDescent="0.2">
      <c r="A976" t="s">
        <v>1</v>
      </c>
      <c r="B976" s="1" t="s">
        <v>31</v>
      </c>
      <c r="C976" s="1">
        <v>2007</v>
      </c>
      <c r="D976" s="1" t="s">
        <v>10</v>
      </c>
      <c r="E976" s="4">
        <v>1.04</v>
      </c>
    </row>
    <row r="977" spans="1:5" x14ac:dyDescent="0.2">
      <c r="A977" t="s">
        <v>1</v>
      </c>
      <c r="B977" s="1" t="s">
        <v>31</v>
      </c>
      <c r="C977" s="1">
        <v>2007</v>
      </c>
      <c r="D977" s="1" t="s">
        <v>11</v>
      </c>
      <c r="E977" s="4">
        <v>1.28</v>
      </c>
    </row>
    <row r="978" spans="1:5" x14ac:dyDescent="0.2">
      <c r="A978" t="s">
        <v>1</v>
      </c>
      <c r="B978" s="1" t="s">
        <v>31</v>
      </c>
      <c r="C978" s="1">
        <v>2007</v>
      </c>
      <c r="D978" s="1" t="s">
        <v>12</v>
      </c>
      <c r="E978" s="4">
        <v>1.1100000000000001</v>
      </c>
    </row>
    <row r="979" spans="1:5" x14ac:dyDescent="0.2">
      <c r="A979" t="s">
        <v>1</v>
      </c>
      <c r="B979" s="1" t="s">
        <v>31</v>
      </c>
      <c r="C979" s="1">
        <v>2007</v>
      </c>
      <c r="D979" s="1" t="s">
        <v>13</v>
      </c>
      <c r="E979" s="4">
        <v>1.19</v>
      </c>
    </row>
    <row r="980" spans="1:5" x14ac:dyDescent="0.2">
      <c r="A980" t="s">
        <v>1</v>
      </c>
      <c r="B980" s="1" t="s">
        <v>31</v>
      </c>
      <c r="C980" s="1">
        <v>2007</v>
      </c>
      <c r="D980" s="1" t="s">
        <v>14</v>
      </c>
      <c r="E980" s="4">
        <v>1</v>
      </c>
    </row>
    <row r="981" spans="1:5" x14ac:dyDescent="0.2">
      <c r="A981" t="s">
        <v>1</v>
      </c>
      <c r="B981" s="1" t="s">
        <v>31</v>
      </c>
      <c r="C981" s="1">
        <v>2007</v>
      </c>
      <c r="D981" s="1" t="s">
        <v>16</v>
      </c>
      <c r="E981" s="4">
        <v>1</v>
      </c>
    </row>
    <row r="982" spans="1:5" x14ac:dyDescent="0.2">
      <c r="A982" t="s">
        <v>1</v>
      </c>
      <c r="B982" s="1" t="s">
        <v>31</v>
      </c>
      <c r="C982" s="1">
        <v>2007</v>
      </c>
      <c r="D982" s="1" t="s">
        <v>18</v>
      </c>
      <c r="E982" s="4">
        <v>1</v>
      </c>
    </row>
    <row r="983" spans="1:5" x14ac:dyDescent="0.2">
      <c r="A983" t="s">
        <v>1</v>
      </c>
      <c r="B983" s="1" t="s">
        <v>31</v>
      </c>
      <c r="C983" s="1">
        <v>2007</v>
      </c>
      <c r="D983" s="1" t="s">
        <v>20</v>
      </c>
      <c r="E983" s="4">
        <v>1</v>
      </c>
    </row>
    <row r="984" spans="1:5" x14ac:dyDescent="0.2">
      <c r="A984" t="s">
        <v>1</v>
      </c>
      <c r="B984" s="1" t="s">
        <v>31</v>
      </c>
      <c r="C984" s="1">
        <v>2007</v>
      </c>
      <c r="D984" s="1" t="s">
        <v>22</v>
      </c>
      <c r="E984" s="4">
        <v>1</v>
      </c>
    </row>
    <row r="985" spans="1:5" x14ac:dyDescent="0.2">
      <c r="A985" t="s">
        <v>1</v>
      </c>
      <c r="B985" s="1" t="s">
        <v>31</v>
      </c>
      <c r="C985" s="1">
        <v>2007</v>
      </c>
      <c r="D985" s="1" t="s">
        <v>24</v>
      </c>
      <c r="E985" s="4">
        <v>1.07</v>
      </c>
    </row>
    <row r="986" spans="1:5" x14ac:dyDescent="0.2">
      <c r="A986" t="s">
        <v>1</v>
      </c>
      <c r="B986" s="1" t="s">
        <v>31</v>
      </c>
      <c r="C986" s="1">
        <v>2007</v>
      </c>
      <c r="D986" s="1" t="s">
        <v>25</v>
      </c>
      <c r="E986" s="4">
        <v>1.1499999999999999</v>
      </c>
    </row>
    <row r="987" spans="1:5" x14ac:dyDescent="0.2">
      <c r="A987" t="s">
        <v>1</v>
      </c>
      <c r="B987" s="1" t="s">
        <v>31</v>
      </c>
      <c r="C987" s="1">
        <v>2007</v>
      </c>
      <c r="D987" s="1" t="s">
        <v>26</v>
      </c>
      <c r="E987" s="4">
        <v>1</v>
      </c>
    </row>
    <row r="988" spans="1:5" x14ac:dyDescent="0.2">
      <c r="A988" t="s">
        <v>1</v>
      </c>
      <c r="B988" s="1" t="s">
        <v>31</v>
      </c>
      <c r="C988" s="1">
        <v>2011</v>
      </c>
      <c r="D988" s="1" t="s">
        <v>6</v>
      </c>
      <c r="E988" s="4">
        <v>1</v>
      </c>
    </row>
    <row r="989" spans="1:5" x14ac:dyDescent="0.2">
      <c r="A989" t="s">
        <v>1</v>
      </c>
      <c r="B989" s="1" t="s">
        <v>31</v>
      </c>
      <c r="C989" s="1">
        <v>2011</v>
      </c>
      <c r="D989" s="1" t="s">
        <v>7</v>
      </c>
      <c r="E989" s="4">
        <v>1</v>
      </c>
    </row>
    <row r="990" spans="1:5" x14ac:dyDescent="0.2">
      <c r="A990" t="s">
        <v>1</v>
      </c>
      <c r="B990" s="1" t="s">
        <v>31</v>
      </c>
      <c r="C990" s="1">
        <v>2011</v>
      </c>
      <c r="D990" s="1" t="s">
        <v>8</v>
      </c>
      <c r="E990" s="4">
        <v>1</v>
      </c>
    </row>
    <row r="991" spans="1:5" x14ac:dyDescent="0.2">
      <c r="A991" t="s">
        <v>1</v>
      </c>
      <c r="B991" s="1" t="s">
        <v>31</v>
      </c>
      <c r="C991" s="1">
        <v>2011</v>
      </c>
      <c r="D991" s="1" t="s">
        <v>9</v>
      </c>
      <c r="E991" s="4">
        <v>1</v>
      </c>
    </row>
    <row r="992" spans="1:5" x14ac:dyDescent="0.2">
      <c r="A992" t="s">
        <v>1</v>
      </c>
      <c r="B992" s="1" t="s">
        <v>31</v>
      </c>
      <c r="C992" s="1">
        <v>2011</v>
      </c>
      <c r="D992" s="1" t="s">
        <v>10</v>
      </c>
      <c r="E992" s="4">
        <v>1.04</v>
      </c>
    </row>
    <row r="993" spans="1:5" x14ac:dyDescent="0.2">
      <c r="A993" t="s">
        <v>1</v>
      </c>
      <c r="B993" s="1" t="s">
        <v>31</v>
      </c>
      <c r="C993" s="1">
        <v>2011</v>
      </c>
      <c r="D993" s="1" t="s">
        <v>11</v>
      </c>
      <c r="E993" s="4">
        <v>1.28</v>
      </c>
    </row>
    <row r="994" spans="1:5" x14ac:dyDescent="0.2">
      <c r="A994" t="s">
        <v>1</v>
      </c>
      <c r="B994" s="1" t="s">
        <v>31</v>
      </c>
      <c r="C994" s="1">
        <v>2011</v>
      </c>
      <c r="D994" s="1" t="s">
        <v>12</v>
      </c>
      <c r="E994" s="4">
        <v>1.1100000000000001</v>
      </c>
    </row>
    <row r="995" spans="1:5" x14ac:dyDescent="0.2">
      <c r="A995" t="s">
        <v>1</v>
      </c>
      <c r="B995" s="1" t="s">
        <v>31</v>
      </c>
      <c r="C995" s="1">
        <v>2011</v>
      </c>
      <c r="D995" s="1" t="s">
        <v>13</v>
      </c>
      <c r="E995" s="4">
        <v>1.19</v>
      </c>
    </row>
    <row r="996" spans="1:5" x14ac:dyDescent="0.2">
      <c r="A996" t="s">
        <v>1</v>
      </c>
      <c r="B996" s="1" t="s">
        <v>31</v>
      </c>
      <c r="C996" s="1">
        <v>2011</v>
      </c>
      <c r="D996" s="1" t="s">
        <v>14</v>
      </c>
      <c r="E996" s="4">
        <v>1</v>
      </c>
    </row>
    <row r="997" spans="1:5" x14ac:dyDescent="0.2">
      <c r="A997" t="s">
        <v>1</v>
      </c>
      <c r="B997" s="1" t="s">
        <v>31</v>
      </c>
      <c r="C997" s="1">
        <v>2011</v>
      </c>
      <c r="D997" s="1" t="s">
        <v>16</v>
      </c>
      <c r="E997" s="4">
        <v>1</v>
      </c>
    </row>
    <row r="998" spans="1:5" x14ac:dyDescent="0.2">
      <c r="A998" t="s">
        <v>1</v>
      </c>
      <c r="B998" s="1" t="s">
        <v>31</v>
      </c>
      <c r="C998" s="1">
        <v>2011</v>
      </c>
      <c r="D998" s="1" t="s">
        <v>18</v>
      </c>
      <c r="E998" s="4">
        <v>1</v>
      </c>
    </row>
    <row r="999" spans="1:5" x14ac:dyDescent="0.2">
      <c r="A999" t="s">
        <v>1</v>
      </c>
      <c r="B999" s="1" t="s">
        <v>31</v>
      </c>
      <c r="C999" s="1">
        <v>2011</v>
      </c>
      <c r="D999" s="1" t="s">
        <v>20</v>
      </c>
      <c r="E999" s="4">
        <v>1</v>
      </c>
    </row>
    <row r="1000" spans="1:5" x14ac:dyDescent="0.2">
      <c r="A1000" t="s">
        <v>1</v>
      </c>
      <c r="B1000" s="1" t="s">
        <v>31</v>
      </c>
      <c r="C1000" s="1">
        <v>2011</v>
      </c>
      <c r="D1000" s="1" t="s">
        <v>22</v>
      </c>
      <c r="E1000" s="4">
        <v>1</v>
      </c>
    </row>
    <row r="1001" spans="1:5" x14ac:dyDescent="0.2">
      <c r="A1001" t="s">
        <v>1</v>
      </c>
      <c r="B1001" s="1" t="s">
        <v>31</v>
      </c>
      <c r="C1001" s="1">
        <v>2011</v>
      </c>
      <c r="D1001" s="1" t="s">
        <v>24</v>
      </c>
      <c r="E1001" s="4">
        <v>1.07</v>
      </c>
    </row>
    <row r="1002" spans="1:5" x14ac:dyDescent="0.2">
      <c r="A1002" t="s">
        <v>1</v>
      </c>
      <c r="B1002" s="1" t="s">
        <v>31</v>
      </c>
      <c r="C1002" s="1">
        <v>2011</v>
      </c>
      <c r="D1002" s="1" t="s">
        <v>25</v>
      </c>
      <c r="E1002" s="4">
        <v>1.1499999999999999</v>
      </c>
    </row>
    <row r="1003" spans="1:5" x14ac:dyDescent="0.2">
      <c r="A1003" t="s">
        <v>1</v>
      </c>
      <c r="B1003" s="1" t="s">
        <v>31</v>
      </c>
      <c r="C1003" s="1">
        <v>2011</v>
      </c>
      <c r="D1003" s="1" t="s">
        <v>26</v>
      </c>
      <c r="E1003" s="4">
        <v>1</v>
      </c>
    </row>
    <row r="1004" spans="1:5" x14ac:dyDescent="0.2">
      <c r="A1004" t="s">
        <v>1</v>
      </c>
      <c r="B1004" s="1" t="s">
        <v>31</v>
      </c>
      <c r="C1004" s="1">
        <v>2014</v>
      </c>
      <c r="D1004" s="1" t="s">
        <v>6</v>
      </c>
      <c r="E1004" s="4">
        <v>1</v>
      </c>
    </row>
    <row r="1005" spans="1:5" x14ac:dyDescent="0.2">
      <c r="A1005" t="s">
        <v>1</v>
      </c>
      <c r="B1005" s="1" t="s">
        <v>31</v>
      </c>
      <c r="C1005" s="1">
        <v>2014</v>
      </c>
      <c r="D1005" s="1" t="s">
        <v>7</v>
      </c>
      <c r="E1005" s="4">
        <v>1</v>
      </c>
    </row>
    <row r="1006" spans="1:5" x14ac:dyDescent="0.2">
      <c r="A1006" t="s">
        <v>1</v>
      </c>
      <c r="B1006" s="1" t="s">
        <v>31</v>
      </c>
      <c r="C1006" s="1">
        <v>2014</v>
      </c>
      <c r="D1006" s="1" t="s">
        <v>8</v>
      </c>
      <c r="E1006" s="4">
        <v>1</v>
      </c>
    </row>
    <row r="1007" spans="1:5" x14ac:dyDescent="0.2">
      <c r="A1007" t="s">
        <v>1</v>
      </c>
      <c r="B1007" s="1" t="s">
        <v>31</v>
      </c>
      <c r="C1007" s="1">
        <v>2014</v>
      </c>
      <c r="D1007" s="1" t="s">
        <v>9</v>
      </c>
      <c r="E1007" s="4">
        <v>1</v>
      </c>
    </row>
    <row r="1008" spans="1:5" x14ac:dyDescent="0.2">
      <c r="A1008" t="s">
        <v>1</v>
      </c>
      <c r="B1008" s="1" t="s">
        <v>31</v>
      </c>
      <c r="C1008" s="1">
        <v>2014</v>
      </c>
      <c r="D1008" s="1" t="s">
        <v>10</v>
      </c>
      <c r="E1008" s="4">
        <v>1.04</v>
      </c>
    </row>
    <row r="1009" spans="1:5" x14ac:dyDescent="0.2">
      <c r="A1009" t="s">
        <v>1</v>
      </c>
      <c r="B1009" s="1" t="s">
        <v>31</v>
      </c>
      <c r="C1009" s="1">
        <v>2014</v>
      </c>
      <c r="D1009" s="1" t="s">
        <v>11</v>
      </c>
      <c r="E1009" s="4">
        <v>1.28</v>
      </c>
    </row>
    <row r="1010" spans="1:5" x14ac:dyDescent="0.2">
      <c r="A1010" t="s">
        <v>1</v>
      </c>
      <c r="B1010" s="1" t="s">
        <v>31</v>
      </c>
      <c r="C1010" s="1">
        <v>2014</v>
      </c>
      <c r="D1010" s="1" t="s">
        <v>12</v>
      </c>
      <c r="E1010" s="4">
        <v>1.1100000000000001</v>
      </c>
    </row>
    <row r="1011" spans="1:5" x14ac:dyDescent="0.2">
      <c r="A1011" t="s">
        <v>1</v>
      </c>
      <c r="B1011" s="1" t="s">
        <v>31</v>
      </c>
      <c r="C1011" s="1">
        <v>2014</v>
      </c>
      <c r="D1011" s="1" t="s">
        <v>13</v>
      </c>
      <c r="E1011" s="4">
        <v>1.19</v>
      </c>
    </row>
    <row r="1012" spans="1:5" x14ac:dyDescent="0.2">
      <c r="A1012" t="s">
        <v>1</v>
      </c>
      <c r="B1012" s="1" t="s">
        <v>31</v>
      </c>
      <c r="C1012" s="1">
        <v>2014</v>
      </c>
      <c r="D1012" s="1" t="s">
        <v>14</v>
      </c>
      <c r="E1012" s="4">
        <v>1</v>
      </c>
    </row>
    <row r="1013" spans="1:5" x14ac:dyDescent="0.2">
      <c r="A1013" t="s">
        <v>1</v>
      </c>
      <c r="B1013" s="1" t="s">
        <v>31</v>
      </c>
      <c r="C1013" s="1">
        <v>2014</v>
      </c>
      <c r="D1013" s="1" t="s">
        <v>16</v>
      </c>
      <c r="E1013" s="4">
        <v>1</v>
      </c>
    </row>
    <row r="1014" spans="1:5" x14ac:dyDescent="0.2">
      <c r="A1014" t="s">
        <v>1</v>
      </c>
      <c r="B1014" s="1" t="s">
        <v>31</v>
      </c>
      <c r="C1014" s="1">
        <v>2014</v>
      </c>
      <c r="D1014" s="1" t="s">
        <v>18</v>
      </c>
      <c r="E1014" s="4">
        <v>1</v>
      </c>
    </row>
    <row r="1015" spans="1:5" x14ac:dyDescent="0.2">
      <c r="A1015" t="s">
        <v>1</v>
      </c>
      <c r="B1015" s="1" t="s">
        <v>31</v>
      </c>
      <c r="C1015" s="1">
        <v>2014</v>
      </c>
      <c r="D1015" s="1" t="s">
        <v>20</v>
      </c>
      <c r="E1015" s="4">
        <v>1</v>
      </c>
    </row>
    <row r="1016" spans="1:5" x14ac:dyDescent="0.2">
      <c r="A1016" t="s">
        <v>1</v>
      </c>
      <c r="B1016" s="1" t="s">
        <v>31</v>
      </c>
      <c r="C1016" s="1">
        <v>2014</v>
      </c>
      <c r="D1016" s="1" t="s">
        <v>22</v>
      </c>
      <c r="E1016" s="4">
        <v>1</v>
      </c>
    </row>
    <row r="1017" spans="1:5" x14ac:dyDescent="0.2">
      <c r="A1017" t="s">
        <v>1</v>
      </c>
      <c r="B1017" s="1" t="s">
        <v>31</v>
      </c>
      <c r="C1017" s="1">
        <v>2014</v>
      </c>
      <c r="D1017" s="1" t="s">
        <v>24</v>
      </c>
      <c r="E1017" s="4">
        <v>1.07</v>
      </c>
    </row>
    <row r="1018" spans="1:5" x14ac:dyDescent="0.2">
      <c r="A1018" t="s">
        <v>1</v>
      </c>
      <c r="B1018" s="1" t="s">
        <v>31</v>
      </c>
      <c r="C1018" s="1">
        <v>2014</v>
      </c>
      <c r="D1018" s="1" t="s">
        <v>25</v>
      </c>
      <c r="E1018" s="4">
        <v>1.1499999999999999</v>
      </c>
    </row>
    <row r="1019" spans="1:5" x14ac:dyDescent="0.2">
      <c r="A1019" t="s">
        <v>1</v>
      </c>
      <c r="B1019" s="1" t="s">
        <v>31</v>
      </c>
      <c r="C1019" s="1">
        <v>2014</v>
      </c>
      <c r="D1019" s="1" t="s">
        <v>26</v>
      </c>
      <c r="E1019" s="4">
        <v>1</v>
      </c>
    </row>
    <row r="1020" spans="1:5" x14ac:dyDescent="0.2">
      <c r="A1020" t="s">
        <v>1</v>
      </c>
      <c r="B1020" s="1" t="s">
        <v>31</v>
      </c>
      <c r="C1020" s="1">
        <v>2015</v>
      </c>
      <c r="D1020" s="1" t="s">
        <v>6</v>
      </c>
      <c r="E1020" s="4">
        <v>1</v>
      </c>
    </row>
    <row r="1021" spans="1:5" x14ac:dyDescent="0.2">
      <c r="A1021" t="s">
        <v>1</v>
      </c>
      <c r="B1021" s="1" t="s">
        <v>31</v>
      </c>
      <c r="C1021" s="1">
        <v>2015</v>
      </c>
      <c r="D1021" s="1" t="s">
        <v>7</v>
      </c>
      <c r="E1021" s="4">
        <v>1</v>
      </c>
    </row>
    <row r="1022" spans="1:5" x14ac:dyDescent="0.2">
      <c r="A1022" t="s">
        <v>1</v>
      </c>
      <c r="B1022" s="1" t="s">
        <v>31</v>
      </c>
      <c r="C1022" s="1">
        <v>2015</v>
      </c>
      <c r="D1022" s="1" t="s">
        <v>8</v>
      </c>
      <c r="E1022" s="4">
        <v>1</v>
      </c>
    </row>
    <row r="1023" spans="1:5" x14ac:dyDescent="0.2">
      <c r="A1023" t="s">
        <v>1</v>
      </c>
      <c r="B1023" s="1" t="s">
        <v>31</v>
      </c>
      <c r="C1023" s="1">
        <v>2015</v>
      </c>
      <c r="D1023" s="1" t="s">
        <v>9</v>
      </c>
      <c r="E1023" s="4">
        <v>1</v>
      </c>
    </row>
    <row r="1024" spans="1:5" x14ac:dyDescent="0.2">
      <c r="A1024" t="s">
        <v>1</v>
      </c>
      <c r="B1024" s="1" t="s">
        <v>31</v>
      </c>
      <c r="C1024" s="1">
        <v>2015</v>
      </c>
      <c r="D1024" s="1" t="s">
        <v>10</v>
      </c>
      <c r="E1024" s="4">
        <v>1.04</v>
      </c>
    </row>
    <row r="1025" spans="1:5" x14ac:dyDescent="0.2">
      <c r="A1025" t="s">
        <v>1</v>
      </c>
      <c r="B1025" s="1" t="s">
        <v>31</v>
      </c>
      <c r="C1025" s="1">
        <v>2015</v>
      </c>
      <c r="D1025" s="1" t="s">
        <v>11</v>
      </c>
      <c r="E1025" s="4">
        <v>1.28</v>
      </c>
    </row>
    <row r="1026" spans="1:5" x14ac:dyDescent="0.2">
      <c r="A1026" t="s">
        <v>1</v>
      </c>
      <c r="B1026" s="1" t="s">
        <v>31</v>
      </c>
      <c r="C1026" s="1">
        <v>2015</v>
      </c>
      <c r="D1026" s="1" t="s">
        <v>12</v>
      </c>
      <c r="E1026" s="4">
        <v>1.1100000000000001</v>
      </c>
    </row>
    <row r="1027" spans="1:5" x14ac:dyDescent="0.2">
      <c r="A1027" t="s">
        <v>1</v>
      </c>
      <c r="B1027" s="1" t="s">
        <v>31</v>
      </c>
      <c r="C1027" s="1">
        <v>2015</v>
      </c>
      <c r="D1027" s="1" t="s">
        <v>13</v>
      </c>
      <c r="E1027" s="4">
        <v>1.19</v>
      </c>
    </row>
    <row r="1028" spans="1:5" x14ac:dyDescent="0.2">
      <c r="A1028" t="s">
        <v>1</v>
      </c>
      <c r="B1028" s="1" t="s">
        <v>31</v>
      </c>
      <c r="C1028" s="1">
        <v>2015</v>
      </c>
      <c r="D1028" s="1" t="s">
        <v>14</v>
      </c>
      <c r="E1028" s="4">
        <v>1</v>
      </c>
    </row>
    <row r="1029" spans="1:5" x14ac:dyDescent="0.2">
      <c r="A1029" t="s">
        <v>1</v>
      </c>
      <c r="B1029" s="1" t="s">
        <v>31</v>
      </c>
      <c r="C1029" s="1">
        <v>2015</v>
      </c>
      <c r="D1029" s="1" t="s">
        <v>16</v>
      </c>
      <c r="E1029" s="4">
        <v>1</v>
      </c>
    </row>
    <row r="1030" spans="1:5" x14ac:dyDescent="0.2">
      <c r="A1030" t="s">
        <v>1</v>
      </c>
      <c r="B1030" s="1" t="s">
        <v>31</v>
      </c>
      <c r="C1030" s="1">
        <v>2015</v>
      </c>
      <c r="D1030" s="1" t="s">
        <v>18</v>
      </c>
      <c r="E1030" s="4">
        <v>1</v>
      </c>
    </row>
    <row r="1031" spans="1:5" x14ac:dyDescent="0.2">
      <c r="A1031" t="s">
        <v>1</v>
      </c>
      <c r="B1031" s="1" t="s">
        <v>31</v>
      </c>
      <c r="C1031" s="1">
        <v>2015</v>
      </c>
      <c r="D1031" s="1" t="s">
        <v>20</v>
      </c>
      <c r="E1031" s="4">
        <v>1</v>
      </c>
    </row>
    <row r="1032" spans="1:5" x14ac:dyDescent="0.2">
      <c r="A1032" t="s">
        <v>1</v>
      </c>
      <c r="B1032" s="1" t="s">
        <v>31</v>
      </c>
      <c r="C1032" s="1">
        <v>2015</v>
      </c>
      <c r="D1032" s="1" t="s">
        <v>22</v>
      </c>
      <c r="E1032" s="4">
        <v>1</v>
      </c>
    </row>
    <row r="1033" spans="1:5" x14ac:dyDescent="0.2">
      <c r="A1033" t="s">
        <v>1</v>
      </c>
      <c r="B1033" s="1" t="s">
        <v>31</v>
      </c>
      <c r="C1033" s="1">
        <v>2015</v>
      </c>
      <c r="D1033" s="1" t="s">
        <v>24</v>
      </c>
      <c r="E1033" s="4">
        <v>1.07</v>
      </c>
    </row>
    <row r="1034" spans="1:5" x14ac:dyDescent="0.2">
      <c r="A1034" t="s">
        <v>1</v>
      </c>
      <c r="B1034" s="1" t="s">
        <v>31</v>
      </c>
      <c r="C1034" s="1">
        <v>2015</v>
      </c>
      <c r="D1034" s="1" t="s">
        <v>25</v>
      </c>
      <c r="E1034" s="4">
        <v>1.1499999999999999</v>
      </c>
    </row>
    <row r="1035" spans="1:5" x14ac:dyDescent="0.2">
      <c r="A1035" t="s">
        <v>1</v>
      </c>
      <c r="B1035" s="1" t="s">
        <v>31</v>
      </c>
      <c r="C1035" s="1">
        <v>2015</v>
      </c>
      <c r="D1035" s="1" t="s">
        <v>26</v>
      </c>
      <c r="E1035" s="4">
        <v>1</v>
      </c>
    </row>
    <row r="1036" spans="1:5" x14ac:dyDescent="0.2">
      <c r="A1036" t="s">
        <v>1</v>
      </c>
      <c r="B1036" s="1" t="s">
        <v>31</v>
      </c>
      <c r="C1036" s="1">
        <v>2017</v>
      </c>
      <c r="D1036" s="1" t="s">
        <v>6</v>
      </c>
      <c r="E1036" s="4">
        <v>1</v>
      </c>
    </row>
    <row r="1037" spans="1:5" x14ac:dyDescent="0.2">
      <c r="A1037" t="s">
        <v>1</v>
      </c>
      <c r="B1037" s="1" t="s">
        <v>31</v>
      </c>
      <c r="C1037" s="1">
        <v>2017</v>
      </c>
      <c r="D1037" s="1" t="s">
        <v>7</v>
      </c>
      <c r="E1037" s="4">
        <v>1</v>
      </c>
    </row>
    <row r="1038" spans="1:5" x14ac:dyDescent="0.2">
      <c r="A1038" t="s">
        <v>1</v>
      </c>
      <c r="B1038" s="1" t="s">
        <v>31</v>
      </c>
      <c r="C1038" s="1">
        <v>2017</v>
      </c>
      <c r="D1038" s="1" t="s">
        <v>8</v>
      </c>
      <c r="E1038" s="4">
        <v>1</v>
      </c>
    </row>
    <row r="1039" spans="1:5" x14ac:dyDescent="0.2">
      <c r="A1039" t="s">
        <v>1</v>
      </c>
      <c r="B1039" s="1" t="s">
        <v>31</v>
      </c>
      <c r="C1039" s="1">
        <v>2017</v>
      </c>
      <c r="D1039" s="1" t="s">
        <v>9</v>
      </c>
      <c r="E1039" s="4">
        <v>1</v>
      </c>
    </row>
    <row r="1040" spans="1:5" x14ac:dyDescent="0.2">
      <c r="A1040" t="s">
        <v>1</v>
      </c>
      <c r="B1040" s="1" t="s">
        <v>31</v>
      </c>
      <c r="C1040" s="1">
        <v>2017</v>
      </c>
      <c r="D1040" s="1" t="s">
        <v>10</v>
      </c>
      <c r="E1040" s="4">
        <v>1.04</v>
      </c>
    </row>
    <row r="1041" spans="1:5" x14ac:dyDescent="0.2">
      <c r="A1041" t="s">
        <v>1</v>
      </c>
      <c r="B1041" s="1" t="s">
        <v>31</v>
      </c>
      <c r="C1041" s="1">
        <v>2017</v>
      </c>
      <c r="D1041" s="1" t="s">
        <v>11</v>
      </c>
      <c r="E1041" s="4">
        <v>1.28</v>
      </c>
    </row>
    <row r="1042" spans="1:5" x14ac:dyDescent="0.2">
      <c r="A1042" t="s">
        <v>1</v>
      </c>
      <c r="B1042" s="1" t="s">
        <v>31</v>
      </c>
      <c r="C1042" s="1">
        <v>2017</v>
      </c>
      <c r="D1042" s="1" t="s">
        <v>12</v>
      </c>
      <c r="E1042" s="4">
        <v>1.1100000000000001</v>
      </c>
    </row>
    <row r="1043" spans="1:5" x14ac:dyDescent="0.2">
      <c r="A1043" t="s">
        <v>1</v>
      </c>
      <c r="B1043" s="1" t="s">
        <v>31</v>
      </c>
      <c r="C1043" s="1">
        <v>2017</v>
      </c>
      <c r="D1043" s="1" t="s">
        <v>13</v>
      </c>
      <c r="E1043" s="4">
        <v>1.19</v>
      </c>
    </row>
    <row r="1044" spans="1:5" x14ac:dyDescent="0.2">
      <c r="A1044" t="s">
        <v>1</v>
      </c>
      <c r="B1044" s="1" t="s">
        <v>31</v>
      </c>
      <c r="C1044" s="1">
        <v>2017</v>
      </c>
      <c r="D1044" s="1" t="s">
        <v>14</v>
      </c>
      <c r="E1044" s="4">
        <v>1</v>
      </c>
    </row>
    <row r="1045" spans="1:5" x14ac:dyDescent="0.2">
      <c r="A1045" t="s">
        <v>1</v>
      </c>
      <c r="B1045" s="1" t="s">
        <v>31</v>
      </c>
      <c r="C1045" s="1">
        <v>2017</v>
      </c>
      <c r="D1045" s="1" t="s">
        <v>16</v>
      </c>
      <c r="E1045" s="4">
        <v>1</v>
      </c>
    </row>
    <row r="1046" spans="1:5" x14ac:dyDescent="0.2">
      <c r="A1046" t="s">
        <v>1</v>
      </c>
      <c r="B1046" s="1" t="s">
        <v>31</v>
      </c>
      <c r="C1046" s="1">
        <v>2017</v>
      </c>
      <c r="D1046" s="1" t="s">
        <v>18</v>
      </c>
      <c r="E1046" s="4">
        <v>1</v>
      </c>
    </row>
    <row r="1047" spans="1:5" x14ac:dyDescent="0.2">
      <c r="A1047" t="s">
        <v>1</v>
      </c>
      <c r="B1047" s="1" t="s">
        <v>31</v>
      </c>
      <c r="C1047" s="1">
        <v>2017</v>
      </c>
      <c r="D1047" s="1" t="s">
        <v>20</v>
      </c>
      <c r="E1047" s="4">
        <v>1</v>
      </c>
    </row>
    <row r="1048" spans="1:5" x14ac:dyDescent="0.2">
      <c r="A1048" t="s">
        <v>1</v>
      </c>
      <c r="B1048" s="1" t="s">
        <v>31</v>
      </c>
      <c r="C1048" s="1">
        <v>2017</v>
      </c>
      <c r="D1048" s="1" t="s">
        <v>22</v>
      </c>
      <c r="E1048" s="4">
        <v>1</v>
      </c>
    </row>
    <row r="1049" spans="1:5" x14ac:dyDescent="0.2">
      <c r="A1049" t="s">
        <v>1</v>
      </c>
      <c r="B1049" s="1" t="s">
        <v>31</v>
      </c>
      <c r="C1049" s="1">
        <v>2017</v>
      </c>
      <c r="D1049" s="1" t="s">
        <v>24</v>
      </c>
      <c r="E1049" s="4">
        <v>1.07</v>
      </c>
    </row>
    <row r="1050" spans="1:5" x14ac:dyDescent="0.2">
      <c r="A1050" t="s">
        <v>1</v>
      </c>
      <c r="B1050" s="1" t="s">
        <v>31</v>
      </c>
      <c r="C1050" s="1">
        <v>2017</v>
      </c>
      <c r="D1050" s="1" t="s">
        <v>25</v>
      </c>
      <c r="E1050" s="4">
        <v>1.1499999999999999</v>
      </c>
    </row>
    <row r="1051" spans="1:5" x14ac:dyDescent="0.2">
      <c r="A1051" t="s">
        <v>1</v>
      </c>
      <c r="B1051" s="1" t="s">
        <v>31</v>
      </c>
      <c r="C1051" s="1">
        <v>2017</v>
      </c>
      <c r="D1051" s="1" t="s">
        <v>26</v>
      </c>
      <c r="E1051" s="4">
        <v>1</v>
      </c>
    </row>
    <row r="1052" spans="1:5" x14ac:dyDescent="0.2">
      <c r="A1052" t="s">
        <v>1</v>
      </c>
      <c r="B1052" s="1" t="s">
        <v>31</v>
      </c>
      <c r="C1052" s="1">
        <v>2020</v>
      </c>
      <c r="D1052" s="1" t="s">
        <v>6</v>
      </c>
      <c r="E1052" s="4">
        <v>1</v>
      </c>
    </row>
    <row r="1053" spans="1:5" x14ac:dyDescent="0.2">
      <c r="A1053" t="s">
        <v>1</v>
      </c>
      <c r="B1053" s="1" t="s">
        <v>31</v>
      </c>
      <c r="C1053" s="1">
        <v>2020</v>
      </c>
      <c r="D1053" s="1" t="s">
        <v>7</v>
      </c>
      <c r="E1053" s="4">
        <v>1</v>
      </c>
    </row>
    <row r="1054" spans="1:5" x14ac:dyDescent="0.2">
      <c r="A1054" t="s">
        <v>1</v>
      </c>
      <c r="B1054" s="1" t="s">
        <v>31</v>
      </c>
      <c r="C1054" s="1">
        <v>2020</v>
      </c>
      <c r="D1054" s="1" t="s">
        <v>8</v>
      </c>
      <c r="E1054" s="4">
        <v>1</v>
      </c>
    </row>
    <row r="1055" spans="1:5" x14ac:dyDescent="0.2">
      <c r="A1055" t="s">
        <v>1</v>
      </c>
      <c r="B1055" s="1" t="s">
        <v>31</v>
      </c>
      <c r="C1055" s="1">
        <v>2020</v>
      </c>
      <c r="D1055" s="1" t="s">
        <v>9</v>
      </c>
      <c r="E1055" s="4">
        <v>1</v>
      </c>
    </row>
    <row r="1056" spans="1:5" x14ac:dyDescent="0.2">
      <c r="A1056" t="s">
        <v>1</v>
      </c>
      <c r="B1056" s="1" t="s">
        <v>31</v>
      </c>
      <c r="C1056" s="1">
        <v>2020</v>
      </c>
      <c r="D1056" s="1" t="s">
        <v>10</v>
      </c>
      <c r="E1056" s="4">
        <v>1.04</v>
      </c>
    </row>
    <row r="1057" spans="1:5" x14ac:dyDescent="0.2">
      <c r="A1057" t="s">
        <v>1</v>
      </c>
      <c r="B1057" s="1" t="s">
        <v>31</v>
      </c>
      <c r="C1057" s="1">
        <v>2020</v>
      </c>
      <c r="D1057" s="1" t="s">
        <v>11</v>
      </c>
      <c r="E1057" s="4">
        <v>1.28</v>
      </c>
    </row>
    <row r="1058" spans="1:5" x14ac:dyDescent="0.2">
      <c r="A1058" t="s">
        <v>1</v>
      </c>
      <c r="B1058" s="1" t="s">
        <v>31</v>
      </c>
      <c r="C1058" s="1">
        <v>2020</v>
      </c>
      <c r="D1058" s="1" t="s">
        <v>12</v>
      </c>
      <c r="E1058" s="4">
        <v>1.1100000000000001</v>
      </c>
    </row>
    <row r="1059" spans="1:5" x14ac:dyDescent="0.2">
      <c r="A1059" t="s">
        <v>1</v>
      </c>
      <c r="B1059" s="1" t="s">
        <v>31</v>
      </c>
      <c r="C1059" s="1">
        <v>2020</v>
      </c>
      <c r="D1059" s="1" t="s">
        <v>13</v>
      </c>
      <c r="E1059" s="4">
        <v>1.19</v>
      </c>
    </row>
    <row r="1060" spans="1:5" x14ac:dyDescent="0.2">
      <c r="A1060" t="s">
        <v>1</v>
      </c>
      <c r="B1060" s="1" t="s">
        <v>31</v>
      </c>
      <c r="C1060" s="1">
        <v>2020</v>
      </c>
      <c r="D1060" s="1" t="s">
        <v>14</v>
      </c>
      <c r="E1060" s="4">
        <v>1</v>
      </c>
    </row>
    <row r="1061" spans="1:5" x14ac:dyDescent="0.2">
      <c r="A1061" t="s">
        <v>1</v>
      </c>
      <c r="B1061" s="1" t="s">
        <v>31</v>
      </c>
      <c r="C1061" s="1">
        <v>2020</v>
      </c>
      <c r="D1061" s="1" t="s">
        <v>16</v>
      </c>
      <c r="E1061" s="4">
        <v>1</v>
      </c>
    </row>
    <row r="1062" spans="1:5" x14ac:dyDescent="0.2">
      <c r="A1062" t="s">
        <v>1</v>
      </c>
      <c r="B1062" s="1" t="s">
        <v>31</v>
      </c>
      <c r="C1062" s="1">
        <v>2020</v>
      </c>
      <c r="D1062" s="1" t="s">
        <v>18</v>
      </c>
      <c r="E1062" s="4">
        <v>1</v>
      </c>
    </row>
    <row r="1063" spans="1:5" x14ac:dyDescent="0.2">
      <c r="A1063" t="s">
        <v>1</v>
      </c>
      <c r="B1063" s="1" t="s">
        <v>31</v>
      </c>
      <c r="C1063" s="1">
        <v>2020</v>
      </c>
      <c r="D1063" s="1" t="s">
        <v>20</v>
      </c>
      <c r="E1063" s="4">
        <v>1</v>
      </c>
    </row>
    <row r="1064" spans="1:5" x14ac:dyDescent="0.2">
      <c r="A1064" t="s">
        <v>1</v>
      </c>
      <c r="B1064" s="1" t="s">
        <v>31</v>
      </c>
      <c r="C1064" s="1">
        <v>2020</v>
      </c>
      <c r="D1064" s="1" t="s">
        <v>22</v>
      </c>
      <c r="E1064" s="4">
        <v>1</v>
      </c>
    </row>
    <row r="1065" spans="1:5" x14ac:dyDescent="0.2">
      <c r="A1065" t="s">
        <v>1</v>
      </c>
      <c r="B1065" s="1" t="s">
        <v>31</v>
      </c>
      <c r="C1065" s="1">
        <v>2020</v>
      </c>
      <c r="D1065" s="1" t="s">
        <v>24</v>
      </c>
      <c r="E1065" s="4">
        <v>1.07</v>
      </c>
    </row>
    <row r="1066" spans="1:5" x14ac:dyDescent="0.2">
      <c r="A1066" t="s">
        <v>1</v>
      </c>
      <c r="B1066" s="1" t="s">
        <v>31</v>
      </c>
      <c r="C1066" s="1">
        <v>2020</v>
      </c>
      <c r="D1066" s="1" t="s">
        <v>25</v>
      </c>
      <c r="E1066" s="4">
        <v>1.1499999999999999</v>
      </c>
    </row>
    <row r="1067" spans="1:5" x14ac:dyDescent="0.2">
      <c r="A1067" t="s">
        <v>1</v>
      </c>
      <c r="B1067" s="1" t="s">
        <v>31</v>
      </c>
      <c r="C1067" s="1">
        <v>2020</v>
      </c>
      <c r="D1067" s="1" t="s">
        <v>26</v>
      </c>
      <c r="E1067" s="4">
        <v>1</v>
      </c>
    </row>
    <row r="1068" spans="1:5" x14ac:dyDescent="0.2">
      <c r="A1068" t="s">
        <v>2</v>
      </c>
      <c r="B1068" s="1" t="s">
        <v>31</v>
      </c>
      <c r="C1068" s="1">
        <v>1975</v>
      </c>
      <c r="D1068" s="1" t="s">
        <v>6</v>
      </c>
      <c r="E1068" s="4">
        <v>20.059999999999999</v>
      </c>
    </row>
    <row r="1069" spans="1:5" x14ac:dyDescent="0.2">
      <c r="A1069" t="s">
        <v>2</v>
      </c>
      <c r="B1069" s="1" t="s">
        <v>31</v>
      </c>
      <c r="C1069" s="1">
        <v>1975</v>
      </c>
      <c r="D1069" s="1" t="s">
        <v>7</v>
      </c>
      <c r="E1069" s="4">
        <v>28.34</v>
      </c>
    </row>
    <row r="1070" spans="1:5" x14ac:dyDescent="0.2">
      <c r="A1070" t="s">
        <v>2</v>
      </c>
      <c r="B1070" s="1" t="s">
        <v>31</v>
      </c>
      <c r="C1070" s="1">
        <v>1975</v>
      </c>
      <c r="D1070" s="1" t="s">
        <v>8</v>
      </c>
      <c r="E1070" s="4">
        <v>25.77</v>
      </c>
    </row>
    <row r="1071" spans="1:5" x14ac:dyDescent="0.2">
      <c r="A1071" t="s">
        <v>2</v>
      </c>
      <c r="B1071" s="1" t="s">
        <v>31</v>
      </c>
      <c r="C1071" s="1">
        <v>1975</v>
      </c>
      <c r="D1071" s="1" t="s">
        <v>9</v>
      </c>
      <c r="E1071" s="4">
        <v>24.81</v>
      </c>
    </row>
    <row r="1072" spans="1:5" x14ac:dyDescent="0.2">
      <c r="A1072" t="s">
        <v>2</v>
      </c>
      <c r="B1072" s="1" t="s">
        <v>31</v>
      </c>
      <c r="C1072" s="1">
        <v>1975</v>
      </c>
      <c r="D1072" s="1" t="s">
        <v>10</v>
      </c>
      <c r="E1072" s="4">
        <v>27.64</v>
      </c>
    </row>
    <row r="1073" spans="1:5" x14ac:dyDescent="0.2">
      <c r="A1073" t="s">
        <v>2</v>
      </c>
      <c r="B1073" s="1" t="s">
        <v>31</v>
      </c>
      <c r="C1073" s="1">
        <v>1975</v>
      </c>
      <c r="D1073" s="1" t="s">
        <v>11</v>
      </c>
      <c r="E1073" s="4">
        <v>30.5</v>
      </c>
    </row>
    <row r="1074" spans="1:5" x14ac:dyDescent="0.2">
      <c r="A1074" t="s">
        <v>2</v>
      </c>
      <c r="B1074" s="1" t="s">
        <v>31</v>
      </c>
      <c r="C1074" s="1">
        <v>1975</v>
      </c>
      <c r="D1074" s="1" t="s">
        <v>12</v>
      </c>
      <c r="E1074" s="4">
        <v>25.53</v>
      </c>
    </row>
    <row r="1075" spans="1:5" x14ac:dyDescent="0.2">
      <c r="A1075" t="s">
        <v>2</v>
      </c>
      <c r="B1075" s="1" t="s">
        <v>31</v>
      </c>
      <c r="C1075" s="1">
        <v>1975</v>
      </c>
      <c r="D1075" s="1" t="s">
        <v>13</v>
      </c>
      <c r="E1075" s="4">
        <v>28.03</v>
      </c>
    </row>
    <row r="1076" spans="1:5" x14ac:dyDescent="0.2">
      <c r="A1076" t="s">
        <v>2</v>
      </c>
      <c r="B1076" s="1" t="s">
        <v>31</v>
      </c>
      <c r="C1076" s="1">
        <v>1975</v>
      </c>
      <c r="D1076" s="1" t="s">
        <v>14</v>
      </c>
      <c r="E1076" s="4">
        <v>34.9</v>
      </c>
    </row>
    <row r="1077" spans="1:5" x14ac:dyDescent="0.2">
      <c r="A1077" t="s">
        <v>2</v>
      </c>
      <c r="B1077" s="1" t="s">
        <v>31</v>
      </c>
      <c r="C1077" s="1">
        <v>1975</v>
      </c>
      <c r="D1077" s="1" t="s">
        <v>16</v>
      </c>
      <c r="E1077" s="4">
        <v>37.229999999999997</v>
      </c>
    </row>
    <row r="1078" spans="1:5" x14ac:dyDescent="0.2">
      <c r="A1078" t="s">
        <v>2</v>
      </c>
      <c r="B1078" s="1" t="s">
        <v>31</v>
      </c>
      <c r="C1078" s="1">
        <v>1975</v>
      </c>
      <c r="D1078" s="1" t="s">
        <v>18</v>
      </c>
      <c r="E1078" s="4">
        <v>35.479999999999997</v>
      </c>
    </row>
    <row r="1079" spans="1:5" x14ac:dyDescent="0.2">
      <c r="A1079" t="s">
        <v>2</v>
      </c>
      <c r="B1079" s="1" t="s">
        <v>31</v>
      </c>
      <c r="C1079" s="1">
        <v>1975</v>
      </c>
      <c r="D1079" s="1" t="s">
        <v>20</v>
      </c>
      <c r="E1079" s="4">
        <v>33.340000000000003</v>
      </c>
    </row>
    <row r="1080" spans="1:5" x14ac:dyDescent="0.2">
      <c r="A1080" t="s">
        <v>2</v>
      </c>
      <c r="B1080" s="1" t="s">
        <v>31</v>
      </c>
      <c r="C1080" s="1">
        <v>1975</v>
      </c>
      <c r="D1080" s="1" t="s">
        <v>22</v>
      </c>
      <c r="E1080" s="4">
        <v>33.43</v>
      </c>
    </row>
    <row r="1081" spans="1:5" x14ac:dyDescent="0.2">
      <c r="A1081" t="s">
        <v>2</v>
      </c>
      <c r="B1081" s="1" t="s">
        <v>31</v>
      </c>
      <c r="C1081" s="1">
        <v>1975</v>
      </c>
      <c r="D1081" s="1" t="s">
        <v>24</v>
      </c>
      <c r="E1081" s="4">
        <v>43.22</v>
      </c>
    </row>
    <row r="1082" spans="1:5" x14ac:dyDescent="0.2">
      <c r="A1082" t="s">
        <v>2</v>
      </c>
      <c r="B1082" s="1" t="s">
        <v>31</v>
      </c>
      <c r="C1082" s="1">
        <v>1975</v>
      </c>
      <c r="D1082" s="1" t="s">
        <v>25</v>
      </c>
      <c r="E1082" s="4">
        <v>45.65</v>
      </c>
    </row>
    <row r="1083" spans="1:5" x14ac:dyDescent="0.2">
      <c r="A1083" t="s">
        <v>2</v>
      </c>
      <c r="B1083" s="1" t="s">
        <v>31</v>
      </c>
      <c r="C1083" s="1">
        <v>1975</v>
      </c>
      <c r="D1083" s="1" t="s">
        <v>26</v>
      </c>
      <c r="E1083" s="4">
        <v>25.93</v>
      </c>
    </row>
    <row r="1084" spans="1:5" x14ac:dyDescent="0.2">
      <c r="A1084" t="s">
        <v>2</v>
      </c>
      <c r="B1084" s="1" t="s">
        <v>31</v>
      </c>
      <c r="C1084" s="1">
        <v>1985</v>
      </c>
      <c r="D1084" s="1" t="s">
        <v>6</v>
      </c>
      <c r="E1084" s="4">
        <v>23.49</v>
      </c>
    </row>
    <row r="1085" spans="1:5" x14ac:dyDescent="0.2">
      <c r="A1085" t="s">
        <v>2</v>
      </c>
      <c r="B1085" s="1" t="s">
        <v>31</v>
      </c>
      <c r="C1085" s="1">
        <v>1985</v>
      </c>
      <c r="D1085" s="1" t="s">
        <v>7</v>
      </c>
      <c r="E1085" s="4">
        <v>31.67</v>
      </c>
    </row>
    <row r="1086" spans="1:5" x14ac:dyDescent="0.2">
      <c r="A1086" t="s">
        <v>2</v>
      </c>
      <c r="B1086" s="1" t="s">
        <v>31</v>
      </c>
      <c r="C1086" s="1">
        <v>1985</v>
      </c>
      <c r="D1086" s="1" t="s">
        <v>8</v>
      </c>
      <c r="E1086" s="4">
        <v>29.35</v>
      </c>
    </row>
    <row r="1087" spans="1:5" x14ac:dyDescent="0.2">
      <c r="A1087" t="s">
        <v>2</v>
      </c>
      <c r="B1087" s="1" t="s">
        <v>31</v>
      </c>
      <c r="C1087" s="1">
        <v>1985</v>
      </c>
      <c r="D1087" s="1" t="s">
        <v>9</v>
      </c>
      <c r="E1087" s="4">
        <v>28.34</v>
      </c>
    </row>
    <row r="1088" spans="1:5" x14ac:dyDescent="0.2">
      <c r="A1088" t="s">
        <v>2</v>
      </c>
      <c r="B1088" s="1" t="s">
        <v>31</v>
      </c>
      <c r="C1088" s="1">
        <v>1985</v>
      </c>
      <c r="D1088" s="1" t="s">
        <v>10</v>
      </c>
      <c r="E1088" s="4">
        <v>31</v>
      </c>
    </row>
    <row r="1089" spans="1:5" x14ac:dyDescent="0.2">
      <c r="A1089" t="s">
        <v>2</v>
      </c>
      <c r="B1089" s="1" t="s">
        <v>31</v>
      </c>
      <c r="C1089" s="1">
        <v>1985</v>
      </c>
      <c r="D1089" s="1" t="s">
        <v>11</v>
      </c>
      <c r="E1089" s="4">
        <v>29.97</v>
      </c>
    </row>
    <row r="1090" spans="1:5" x14ac:dyDescent="0.2">
      <c r="A1090" t="s">
        <v>2</v>
      </c>
      <c r="B1090" s="1" t="s">
        <v>31</v>
      </c>
      <c r="C1090" s="1">
        <v>1985</v>
      </c>
      <c r="D1090" s="1" t="s">
        <v>12</v>
      </c>
      <c r="E1090" s="4">
        <v>25.67</v>
      </c>
    </row>
    <row r="1091" spans="1:5" x14ac:dyDescent="0.2">
      <c r="A1091" t="s">
        <v>2</v>
      </c>
      <c r="B1091" s="1" t="s">
        <v>31</v>
      </c>
      <c r="C1091" s="1">
        <v>1985</v>
      </c>
      <c r="D1091" s="1" t="s">
        <v>13</v>
      </c>
      <c r="E1091" s="4">
        <v>27.76</v>
      </c>
    </row>
    <row r="1092" spans="1:5" x14ac:dyDescent="0.2">
      <c r="A1092" t="s">
        <v>2</v>
      </c>
      <c r="B1092" s="1" t="s">
        <v>31</v>
      </c>
      <c r="C1092" s="1">
        <v>1985</v>
      </c>
      <c r="D1092" s="1" t="s">
        <v>14</v>
      </c>
      <c r="E1092" s="4">
        <v>37.22</v>
      </c>
    </row>
    <row r="1093" spans="1:5" x14ac:dyDescent="0.2">
      <c r="A1093" t="s">
        <v>2</v>
      </c>
      <c r="B1093" s="1" t="s">
        <v>31</v>
      </c>
      <c r="C1093" s="1">
        <v>1985</v>
      </c>
      <c r="D1093" s="1" t="s">
        <v>16</v>
      </c>
      <c r="E1093" s="4">
        <v>39.380000000000003</v>
      </c>
    </row>
    <row r="1094" spans="1:5" x14ac:dyDescent="0.2">
      <c r="A1094" t="s">
        <v>2</v>
      </c>
      <c r="B1094" s="1" t="s">
        <v>31</v>
      </c>
      <c r="C1094" s="1">
        <v>1985</v>
      </c>
      <c r="D1094" s="1" t="s">
        <v>18</v>
      </c>
      <c r="E1094" s="4">
        <v>34.21</v>
      </c>
    </row>
    <row r="1095" spans="1:5" x14ac:dyDescent="0.2">
      <c r="A1095" t="s">
        <v>2</v>
      </c>
      <c r="B1095" s="1" t="s">
        <v>31</v>
      </c>
      <c r="C1095" s="1">
        <v>1985</v>
      </c>
      <c r="D1095" s="1" t="s">
        <v>20</v>
      </c>
      <c r="E1095" s="4">
        <v>32.46</v>
      </c>
    </row>
    <row r="1096" spans="1:5" x14ac:dyDescent="0.2">
      <c r="A1096" t="s">
        <v>2</v>
      </c>
      <c r="B1096" s="1" t="s">
        <v>31</v>
      </c>
      <c r="C1096" s="1">
        <v>1985</v>
      </c>
      <c r="D1096" s="1" t="s">
        <v>22</v>
      </c>
      <c r="E1096" s="4">
        <v>32.5</v>
      </c>
    </row>
    <row r="1097" spans="1:5" x14ac:dyDescent="0.2">
      <c r="A1097" t="s">
        <v>2</v>
      </c>
      <c r="B1097" s="1" t="s">
        <v>31</v>
      </c>
      <c r="C1097" s="1">
        <v>1985</v>
      </c>
      <c r="D1097" s="1" t="s">
        <v>24</v>
      </c>
      <c r="E1097" s="4">
        <v>46.53</v>
      </c>
    </row>
    <row r="1098" spans="1:5" x14ac:dyDescent="0.2">
      <c r="A1098" t="s">
        <v>2</v>
      </c>
      <c r="B1098" s="1" t="s">
        <v>31</v>
      </c>
      <c r="C1098" s="1">
        <v>1985</v>
      </c>
      <c r="D1098" s="1" t="s">
        <v>25</v>
      </c>
      <c r="E1098" s="4">
        <v>48.8</v>
      </c>
    </row>
    <row r="1099" spans="1:5" x14ac:dyDescent="0.2">
      <c r="A1099" t="s">
        <v>2</v>
      </c>
      <c r="B1099" s="1" t="s">
        <v>31</v>
      </c>
      <c r="C1099" s="1">
        <v>1985</v>
      </c>
      <c r="D1099" s="1" t="s">
        <v>26</v>
      </c>
      <c r="E1099" s="4">
        <v>29.37</v>
      </c>
    </row>
    <row r="1100" spans="1:5" x14ac:dyDescent="0.2">
      <c r="A1100" t="s">
        <v>2</v>
      </c>
      <c r="B1100" s="1" t="s">
        <v>31</v>
      </c>
      <c r="C1100" s="1">
        <v>1996</v>
      </c>
      <c r="D1100" s="1" t="s">
        <v>6</v>
      </c>
      <c r="E1100" s="4">
        <v>14.75</v>
      </c>
    </row>
    <row r="1101" spans="1:5" x14ac:dyDescent="0.2">
      <c r="A1101" t="s">
        <v>2</v>
      </c>
      <c r="B1101" s="1" t="s">
        <v>31</v>
      </c>
      <c r="C1101" s="1">
        <v>1996</v>
      </c>
      <c r="D1101" s="1" t="s">
        <v>7</v>
      </c>
      <c r="E1101" s="4">
        <v>19.77</v>
      </c>
    </row>
    <row r="1102" spans="1:5" x14ac:dyDescent="0.2">
      <c r="A1102" t="s">
        <v>2</v>
      </c>
      <c r="B1102" s="1" t="s">
        <v>31</v>
      </c>
      <c r="C1102" s="1">
        <v>1996</v>
      </c>
      <c r="D1102" s="1" t="s">
        <v>8</v>
      </c>
      <c r="E1102" s="4">
        <v>18.39</v>
      </c>
    </row>
    <row r="1103" spans="1:5" x14ac:dyDescent="0.2">
      <c r="A1103" t="s">
        <v>2</v>
      </c>
      <c r="B1103" s="1" t="s">
        <v>31</v>
      </c>
      <c r="C1103" s="1">
        <v>1996</v>
      </c>
      <c r="D1103" s="1" t="s">
        <v>9</v>
      </c>
      <c r="E1103" s="4">
        <v>17.79</v>
      </c>
    </row>
    <row r="1104" spans="1:5" x14ac:dyDescent="0.2">
      <c r="A1104" t="s">
        <v>2</v>
      </c>
      <c r="B1104" s="1" t="s">
        <v>31</v>
      </c>
      <c r="C1104" s="1">
        <v>1996</v>
      </c>
      <c r="D1104" s="1" t="s">
        <v>10</v>
      </c>
      <c r="E1104" s="4">
        <v>19.37</v>
      </c>
    </row>
    <row r="1105" spans="1:5" x14ac:dyDescent="0.2">
      <c r="A1105" t="s">
        <v>2</v>
      </c>
      <c r="B1105" s="1" t="s">
        <v>31</v>
      </c>
      <c r="C1105" s="1">
        <v>1996</v>
      </c>
      <c r="D1105" s="1" t="s">
        <v>11</v>
      </c>
      <c r="E1105" s="4">
        <v>23.52</v>
      </c>
    </row>
    <row r="1106" spans="1:5" x14ac:dyDescent="0.2">
      <c r="A1106" t="s">
        <v>2</v>
      </c>
      <c r="B1106" s="1" t="s">
        <v>31</v>
      </c>
      <c r="C1106" s="1">
        <v>1996</v>
      </c>
      <c r="D1106" s="1" t="s">
        <v>12</v>
      </c>
      <c r="E1106" s="4">
        <v>20.41</v>
      </c>
    </row>
    <row r="1107" spans="1:5" x14ac:dyDescent="0.2">
      <c r="A1107" t="s">
        <v>2</v>
      </c>
      <c r="B1107" s="1" t="s">
        <v>31</v>
      </c>
      <c r="C1107" s="1">
        <v>1996</v>
      </c>
      <c r="D1107" s="1" t="s">
        <v>13</v>
      </c>
      <c r="E1107" s="4">
        <v>21.86</v>
      </c>
    </row>
    <row r="1108" spans="1:5" x14ac:dyDescent="0.2">
      <c r="A1108" t="s">
        <v>2</v>
      </c>
      <c r="B1108" s="1" t="s">
        <v>31</v>
      </c>
      <c r="C1108" s="1">
        <v>1996</v>
      </c>
      <c r="D1108" s="1" t="s">
        <v>14</v>
      </c>
      <c r="E1108" s="4">
        <v>20.23</v>
      </c>
    </row>
    <row r="1109" spans="1:5" x14ac:dyDescent="0.2">
      <c r="A1109" t="s">
        <v>2</v>
      </c>
      <c r="B1109" s="1" t="s">
        <v>31</v>
      </c>
      <c r="C1109" s="1">
        <v>1996</v>
      </c>
      <c r="D1109" s="1" t="s">
        <v>16</v>
      </c>
      <c r="E1109" s="4">
        <v>21.49</v>
      </c>
    </row>
    <row r="1110" spans="1:5" x14ac:dyDescent="0.2">
      <c r="A1110" t="s">
        <v>2</v>
      </c>
      <c r="B1110" s="1" t="s">
        <v>31</v>
      </c>
      <c r="C1110" s="1">
        <v>1996</v>
      </c>
      <c r="D1110" s="1" t="s">
        <v>18</v>
      </c>
      <c r="E1110" s="4">
        <v>20.78</v>
      </c>
    </row>
    <row r="1111" spans="1:5" x14ac:dyDescent="0.2">
      <c r="A1111" t="s">
        <v>2</v>
      </c>
      <c r="B1111" s="1" t="s">
        <v>31</v>
      </c>
      <c r="C1111" s="1">
        <v>1996</v>
      </c>
      <c r="D1111" s="1" t="s">
        <v>20</v>
      </c>
      <c r="E1111" s="4">
        <v>19.66</v>
      </c>
    </row>
    <row r="1112" spans="1:5" x14ac:dyDescent="0.2">
      <c r="A1112" t="s">
        <v>2</v>
      </c>
      <c r="B1112" s="1" t="s">
        <v>31</v>
      </c>
      <c r="C1112" s="1">
        <v>1996</v>
      </c>
      <c r="D1112" s="1" t="s">
        <v>22</v>
      </c>
      <c r="E1112" s="4">
        <v>19.739999999999998</v>
      </c>
    </row>
    <row r="1113" spans="1:5" x14ac:dyDescent="0.2">
      <c r="A1113" t="s">
        <v>2</v>
      </c>
      <c r="B1113" s="1" t="s">
        <v>31</v>
      </c>
      <c r="C1113" s="1">
        <v>1996</v>
      </c>
      <c r="D1113" s="1" t="s">
        <v>24</v>
      </c>
      <c r="E1113" s="4">
        <v>20.96</v>
      </c>
    </row>
    <row r="1114" spans="1:5" x14ac:dyDescent="0.2">
      <c r="A1114" t="s">
        <v>2</v>
      </c>
      <c r="B1114" s="1" t="s">
        <v>31</v>
      </c>
      <c r="C1114" s="1">
        <v>1996</v>
      </c>
      <c r="D1114" s="1" t="s">
        <v>25</v>
      </c>
      <c r="E1114" s="4">
        <v>22.36</v>
      </c>
    </row>
    <row r="1115" spans="1:5" x14ac:dyDescent="0.2">
      <c r="A1115" t="s">
        <v>2</v>
      </c>
      <c r="B1115" s="1" t="s">
        <v>31</v>
      </c>
      <c r="C1115" s="1">
        <v>1996</v>
      </c>
      <c r="D1115" s="1" t="s">
        <v>26</v>
      </c>
      <c r="E1115" s="4">
        <v>18.34</v>
      </c>
    </row>
    <row r="1116" spans="1:5" x14ac:dyDescent="0.2">
      <c r="A1116" t="s">
        <v>2</v>
      </c>
      <c r="B1116" s="1" t="s">
        <v>31</v>
      </c>
      <c r="C1116" s="1">
        <v>2003</v>
      </c>
      <c r="D1116" s="1" t="s">
        <v>6</v>
      </c>
      <c r="E1116" s="4">
        <v>14.87</v>
      </c>
    </row>
    <row r="1117" spans="1:5" x14ac:dyDescent="0.2">
      <c r="A1117" t="s">
        <v>2</v>
      </c>
      <c r="B1117" s="1" t="s">
        <v>31</v>
      </c>
      <c r="C1117" s="1">
        <v>2003</v>
      </c>
      <c r="D1117" s="1" t="s">
        <v>7</v>
      </c>
      <c r="E1117" s="4">
        <v>15.98</v>
      </c>
    </row>
    <row r="1118" spans="1:5" x14ac:dyDescent="0.2">
      <c r="A1118" t="s">
        <v>2</v>
      </c>
      <c r="B1118" s="1" t="s">
        <v>31</v>
      </c>
      <c r="C1118" s="1">
        <v>2003</v>
      </c>
      <c r="D1118" s="1" t="s">
        <v>8</v>
      </c>
      <c r="E1118" s="4">
        <v>18.54</v>
      </c>
    </row>
    <row r="1119" spans="1:5" x14ac:dyDescent="0.2">
      <c r="A1119" t="s">
        <v>2</v>
      </c>
      <c r="B1119" s="1" t="s">
        <v>31</v>
      </c>
      <c r="C1119" s="1">
        <v>2003</v>
      </c>
      <c r="D1119" s="1" t="s">
        <v>9</v>
      </c>
      <c r="E1119" s="4">
        <v>17.940000000000001</v>
      </c>
    </row>
    <row r="1120" spans="1:5" x14ac:dyDescent="0.2">
      <c r="A1120" t="s">
        <v>2</v>
      </c>
      <c r="B1120" s="1" t="s">
        <v>31</v>
      </c>
      <c r="C1120" s="1">
        <v>2003</v>
      </c>
      <c r="D1120" s="1" t="s">
        <v>10</v>
      </c>
      <c r="E1120" s="4">
        <v>19.54</v>
      </c>
    </row>
    <row r="1121" spans="1:5" x14ac:dyDescent="0.2">
      <c r="A1121" t="s">
        <v>2</v>
      </c>
      <c r="B1121" s="1" t="s">
        <v>31</v>
      </c>
      <c r="C1121" s="1">
        <v>2003</v>
      </c>
      <c r="D1121" s="1" t="s">
        <v>11</v>
      </c>
      <c r="E1121" s="4">
        <v>23.92</v>
      </c>
    </row>
    <row r="1122" spans="1:5" x14ac:dyDescent="0.2">
      <c r="A1122" t="s">
        <v>2</v>
      </c>
      <c r="B1122" s="1" t="s">
        <v>31</v>
      </c>
      <c r="C1122" s="1">
        <v>2003</v>
      </c>
      <c r="D1122" s="1" t="s">
        <v>12</v>
      </c>
      <c r="E1122" s="4">
        <v>20.75</v>
      </c>
    </row>
    <row r="1123" spans="1:5" x14ac:dyDescent="0.2">
      <c r="A1123" t="s">
        <v>2</v>
      </c>
      <c r="B1123" s="1" t="s">
        <v>31</v>
      </c>
      <c r="C1123" s="1">
        <v>2003</v>
      </c>
      <c r="D1123" s="1" t="s">
        <v>13</v>
      </c>
      <c r="E1123" s="4">
        <v>22.24</v>
      </c>
    </row>
    <row r="1124" spans="1:5" x14ac:dyDescent="0.2">
      <c r="A1124" t="s">
        <v>2</v>
      </c>
      <c r="B1124" s="1" t="s">
        <v>31</v>
      </c>
      <c r="C1124" s="1">
        <v>2003</v>
      </c>
      <c r="D1124" s="1" t="s">
        <v>14</v>
      </c>
      <c r="E1124" s="4">
        <v>18.04</v>
      </c>
    </row>
    <row r="1125" spans="1:5" x14ac:dyDescent="0.2">
      <c r="A1125" t="s">
        <v>2</v>
      </c>
      <c r="B1125" s="1" t="s">
        <v>31</v>
      </c>
      <c r="C1125" s="1">
        <v>2003</v>
      </c>
      <c r="D1125" s="1" t="s">
        <v>16</v>
      </c>
      <c r="E1125" s="4">
        <v>18.02</v>
      </c>
    </row>
    <row r="1126" spans="1:5" x14ac:dyDescent="0.2">
      <c r="A1126" t="s">
        <v>2</v>
      </c>
      <c r="B1126" s="1" t="s">
        <v>31</v>
      </c>
      <c r="C1126" s="1">
        <v>2003</v>
      </c>
      <c r="D1126" s="1" t="s">
        <v>18</v>
      </c>
      <c r="E1126" s="4">
        <v>18.59</v>
      </c>
    </row>
    <row r="1127" spans="1:5" x14ac:dyDescent="0.2">
      <c r="A1127" t="s">
        <v>2</v>
      </c>
      <c r="B1127" s="1" t="s">
        <v>31</v>
      </c>
      <c r="C1127" s="1">
        <v>2003</v>
      </c>
      <c r="D1127" s="1" t="s">
        <v>20</v>
      </c>
      <c r="E1127" s="4">
        <v>17.57</v>
      </c>
    </row>
    <row r="1128" spans="1:5" x14ac:dyDescent="0.2">
      <c r="A1128" t="s">
        <v>2</v>
      </c>
      <c r="B1128" s="1" t="s">
        <v>31</v>
      </c>
      <c r="C1128" s="1">
        <v>2003</v>
      </c>
      <c r="D1128" s="1" t="s">
        <v>22</v>
      </c>
      <c r="E1128" s="4">
        <v>17.649999999999999</v>
      </c>
    </row>
    <row r="1129" spans="1:5" x14ac:dyDescent="0.2">
      <c r="A1129" t="s">
        <v>2</v>
      </c>
      <c r="B1129" s="1" t="s">
        <v>31</v>
      </c>
      <c r="C1129" s="1">
        <v>2003</v>
      </c>
      <c r="D1129" s="1" t="s">
        <v>24</v>
      </c>
      <c r="E1129" s="4">
        <v>19.95</v>
      </c>
    </row>
    <row r="1130" spans="1:5" x14ac:dyDescent="0.2">
      <c r="A1130" t="s">
        <v>2</v>
      </c>
      <c r="B1130" s="1" t="s">
        <v>31</v>
      </c>
      <c r="C1130" s="1">
        <v>2003</v>
      </c>
      <c r="D1130" s="1" t="s">
        <v>25</v>
      </c>
      <c r="E1130" s="4">
        <v>21.44</v>
      </c>
    </row>
    <row r="1131" spans="1:5" x14ac:dyDescent="0.2">
      <c r="A1131" t="s">
        <v>2</v>
      </c>
      <c r="B1131" s="1" t="s">
        <v>31</v>
      </c>
      <c r="C1131" s="1">
        <v>2003</v>
      </c>
      <c r="D1131" s="1" t="s">
        <v>26</v>
      </c>
      <c r="E1131" s="4">
        <v>18.5</v>
      </c>
    </row>
    <row r="1132" spans="1:5" x14ac:dyDescent="0.2">
      <c r="A1132" t="s">
        <v>2</v>
      </c>
      <c r="B1132" s="1" t="s">
        <v>31</v>
      </c>
      <c r="C1132" s="1">
        <v>2007</v>
      </c>
      <c r="D1132" s="1" t="s">
        <v>6</v>
      </c>
      <c r="E1132" s="4">
        <v>14.87</v>
      </c>
    </row>
    <row r="1133" spans="1:5" x14ac:dyDescent="0.2">
      <c r="A1133" t="s">
        <v>2</v>
      </c>
      <c r="B1133" s="1" t="s">
        <v>31</v>
      </c>
      <c r="C1133" s="1">
        <v>2007</v>
      </c>
      <c r="D1133" s="1" t="s">
        <v>7</v>
      </c>
      <c r="E1133" s="4">
        <v>15.98</v>
      </c>
    </row>
    <row r="1134" spans="1:5" x14ac:dyDescent="0.2">
      <c r="A1134" t="s">
        <v>2</v>
      </c>
      <c r="B1134" s="1" t="s">
        <v>31</v>
      </c>
      <c r="C1134" s="1">
        <v>2007</v>
      </c>
      <c r="D1134" s="1" t="s">
        <v>8</v>
      </c>
      <c r="E1134" s="4">
        <v>18.54</v>
      </c>
    </row>
    <row r="1135" spans="1:5" x14ac:dyDescent="0.2">
      <c r="A1135" t="s">
        <v>2</v>
      </c>
      <c r="B1135" s="1" t="s">
        <v>31</v>
      </c>
      <c r="C1135" s="1">
        <v>2007</v>
      </c>
      <c r="D1135" s="1" t="s">
        <v>9</v>
      </c>
      <c r="E1135" s="4">
        <v>17.940000000000001</v>
      </c>
    </row>
    <row r="1136" spans="1:5" x14ac:dyDescent="0.2">
      <c r="A1136" t="s">
        <v>2</v>
      </c>
      <c r="B1136" s="1" t="s">
        <v>31</v>
      </c>
      <c r="C1136" s="1">
        <v>2007</v>
      </c>
      <c r="D1136" s="1" t="s">
        <v>10</v>
      </c>
      <c r="E1136" s="4">
        <v>19.55</v>
      </c>
    </row>
    <row r="1137" spans="1:5" x14ac:dyDescent="0.2">
      <c r="A1137" t="s">
        <v>2</v>
      </c>
      <c r="B1137" s="1" t="s">
        <v>31</v>
      </c>
      <c r="C1137" s="1">
        <v>2007</v>
      </c>
      <c r="D1137" s="1" t="s">
        <v>11</v>
      </c>
      <c r="E1137" s="4">
        <v>23.93</v>
      </c>
    </row>
    <row r="1138" spans="1:5" x14ac:dyDescent="0.2">
      <c r="A1138" t="s">
        <v>2</v>
      </c>
      <c r="B1138" s="1" t="s">
        <v>31</v>
      </c>
      <c r="C1138" s="1">
        <v>2007</v>
      </c>
      <c r="D1138" s="1" t="s">
        <v>12</v>
      </c>
      <c r="E1138" s="4">
        <v>20.76</v>
      </c>
    </row>
    <row r="1139" spans="1:5" x14ac:dyDescent="0.2">
      <c r="A1139" t="s">
        <v>2</v>
      </c>
      <c r="B1139" s="1" t="s">
        <v>31</v>
      </c>
      <c r="C1139" s="1">
        <v>2007</v>
      </c>
      <c r="D1139" s="1" t="s">
        <v>13</v>
      </c>
      <c r="E1139" s="4">
        <v>22.24</v>
      </c>
    </row>
    <row r="1140" spans="1:5" x14ac:dyDescent="0.2">
      <c r="A1140" t="s">
        <v>2</v>
      </c>
      <c r="B1140" s="1" t="s">
        <v>31</v>
      </c>
      <c r="C1140" s="1">
        <v>2007</v>
      </c>
      <c r="D1140" s="1" t="s">
        <v>14</v>
      </c>
      <c r="E1140" s="4">
        <v>18.04</v>
      </c>
    </row>
    <row r="1141" spans="1:5" x14ac:dyDescent="0.2">
      <c r="A1141" t="s">
        <v>2</v>
      </c>
      <c r="B1141" s="1" t="s">
        <v>31</v>
      </c>
      <c r="C1141" s="1">
        <v>2007</v>
      </c>
      <c r="D1141" s="1" t="s">
        <v>16</v>
      </c>
      <c r="E1141" s="4">
        <v>18.02</v>
      </c>
    </row>
    <row r="1142" spans="1:5" x14ac:dyDescent="0.2">
      <c r="A1142" t="s">
        <v>2</v>
      </c>
      <c r="B1142" s="1" t="s">
        <v>31</v>
      </c>
      <c r="C1142" s="1">
        <v>2007</v>
      </c>
      <c r="D1142" s="1" t="s">
        <v>18</v>
      </c>
      <c r="E1142" s="4">
        <v>18.59</v>
      </c>
    </row>
    <row r="1143" spans="1:5" x14ac:dyDescent="0.2">
      <c r="A1143" t="s">
        <v>2</v>
      </c>
      <c r="B1143" s="1" t="s">
        <v>31</v>
      </c>
      <c r="C1143" s="1">
        <v>2007</v>
      </c>
      <c r="D1143" s="1" t="s">
        <v>20</v>
      </c>
      <c r="E1143" s="4">
        <v>17.57</v>
      </c>
    </row>
    <row r="1144" spans="1:5" x14ac:dyDescent="0.2">
      <c r="A1144" t="s">
        <v>2</v>
      </c>
      <c r="B1144" s="1" t="s">
        <v>31</v>
      </c>
      <c r="C1144" s="1">
        <v>2007</v>
      </c>
      <c r="D1144" s="1" t="s">
        <v>22</v>
      </c>
      <c r="E1144" s="4">
        <v>17.649999999999999</v>
      </c>
    </row>
    <row r="1145" spans="1:5" x14ac:dyDescent="0.2">
      <c r="A1145" t="s">
        <v>2</v>
      </c>
      <c r="B1145" s="1" t="s">
        <v>31</v>
      </c>
      <c r="C1145" s="1">
        <v>2007</v>
      </c>
      <c r="D1145" s="1" t="s">
        <v>24</v>
      </c>
      <c r="E1145" s="4">
        <v>19.95</v>
      </c>
    </row>
    <row r="1146" spans="1:5" x14ac:dyDescent="0.2">
      <c r="A1146" t="s">
        <v>2</v>
      </c>
      <c r="B1146" s="1" t="s">
        <v>31</v>
      </c>
      <c r="C1146" s="1">
        <v>2007</v>
      </c>
      <c r="D1146" s="1" t="s">
        <v>25</v>
      </c>
      <c r="E1146" s="4">
        <v>21.44</v>
      </c>
    </row>
    <row r="1147" spans="1:5" x14ac:dyDescent="0.2">
      <c r="A1147" t="s">
        <v>2</v>
      </c>
      <c r="B1147" s="1" t="s">
        <v>31</v>
      </c>
      <c r="C1147" s="1">
        <v>2007</v>
      </c>
      <c r="D1147" s="1" t="s">
        <v>26</v>
      </c>
      <c r="E1147" s="4">
        <v>18.5</v>
      </c>
    </row>
    <row r="1148" spans="1:5" x14ac:dyDescent="0.2">
      <c r="A1148" t="s">
        <v>2</v>
      </c>
      <c r="B1148" s="1" t="s">
        <v>31</v>
      </c>
      <c r="C1148" s="1">
        <v>2011</v>
      </c>
      <c r="D1148" s="1" t="s">
        <v>6</v>
      </c>
      <c r="E1148" s="4">
        <v>14.87</v>
      </c>
    </row>
    <row r="1149" spans="1:5" x14ac:dyDescent="0.2">
      <c r="A1149" t="s">
        <v>2</v>
      </c>
      <c r="B1149" s="1" t="s">
        <v>31</v>
      </c>
      <c r="C1149" s="1">
        <v>2011</v>
      </c>
      <c r="D1149" s="1" t="s">
        <v>7</v>
      </c>
      <c r="E1149" s="4">
        <v>15.98</v>
      </c>
    </row>
    <row r="1150" spans="1:5" x14ac:dyDescent="0.2">
      <c r="A1150" t="s">
        <v>2</v>
      </c>
      <c r="B1150" s="1" t="s">
        <v>31</v>
      </c>
      <c r="C1150" s="1">
        <v>2011</v>
      </c>
      <c r="D1150" s="1" t="s">
        <v>8</v>
      </c>
      <c r="E1150" s="4">
        <v>18.54</v>
      </c>
    </row>
    <row r="1151" spans="1:5" x14ac:dyDescent="0.2">
      <c r="A1151" t="s">
        <v>2</v>
      </c>
      <c r="B1151" s="1" t="s">
        <v>31</v>
      </c>
      <c r="C1151" s="1">
        <v>2011</v>
      </c>
      <c r="D1151" s="1" t="s">
        <v>9</v>
      </c>
      <c r="E1151" s="4">
        <v>17.940000000000001</v>
      </c>
    </row>
    <row r="1152" spans="1:5" x14ac:dyDescent="0.2">
      <c r="A1152" t="s">
        <v>2</v>
      </c>
      <c r="B1152" s="1" t="s">
        <v>31</v>
      </c>
      <c r="C1152" s="1">
        <v>2011</v>
      </c>
      <c r="D1152" s="1" t="s">
        <v>10</v>
      </c>
      <c r="E1152" s="4">
        <v>19.55</v>
      </c>
    </row>
    <row r="1153" spans="1:5" x14ac:dyDescent="0.2">
      <c r="A1153" t="s">
        <v>2</v>
      </c>
      <c r="B1153" s="1" t="s">
        <v>31</v>
      </c>
      <c r="C1153" s="1">
        <v>2011</v>
      </c>
      <c r="D1153" s="1" t="s">
        <v>11</v>
      </c>
      <c r="E1153" s="4">
        <v>23.93</v>
      </c>
    </row>
    <row r="1154" spans="1:5" x14ac:dyDescent="0.2">
      <c r="A1154" t="s">
        <v>2</v>
      </c>
      <c r="B1154" s="1" t="s">
        <v>31</v>
      </c>
      <c r="C1154" s="1">
        <v>2011</v>
      </c>
      <c r="D1154" s="1" t="s">
        <v>12</v>
      </c>
      <c r="E1154" s="4">
        <v>20.76</v>
      </c>
    </row>
    <row r="1155" spans="1:5" x14ac:dyDescent="0.2">
      <c r="A1155" t="s">
        <v>2</v>
      </c>
      <c r="B1155" s="1" t="s">
        <v>31</v>
      </c>
      <c r="C1155" s="1">
        <v>2011</v>
      </c>
      <c r="D1155" s="1" t="s">
        <v>13</v>
      </c>
      <c r="E1155" s="4">
        <v>22.24</v>
      </c>
    </row>
    <row r="1156" spans="1:5" x14ac:dyDescent="0.2">
      <c r="A1156" t="s">
        <v>2</v>
      </c>
      <c r="B1156" s="1" t="s">
        <v>31</v>
      </c>
      <c r="C1156" s="1">
        <v>2011</v>
      </c>
      <c r="D1156" s="1" t="s">
        <v>14</v>
      </c>
      <c r="E1156" s="4">
        <v>18.04</v>
      </c>
    </row>
    <row r="1157" spans="1:5" x14ac:dyDescent="0.2">
      <c r="A1157" t="s">
        <v>2</v>
      </c>
      <c r="B1157" s="1" t="s">
        <v>31</v>
      </c>
      <c r="C1157" s="1">
        <v>2011</v>
      </c>
      <c r="D1157" s="1" t="s">
        <v>16</v>
      </c>
      <c r="E1157" s="4">
        <v>18.02</v>
      </c>
    </row>
    <row r="1158" spans="1:5" x14ac:dyDescent="0.2">
      <c r="A1158" t="s">
        <v>2</v>
      </c>
      <c r="B1158" s="1" t="s">
        <v>31</v>
      </c>
      <c r="C1158" s="1">
        <v>2011</v>
      </c>
      <c r="D1158" s="1" t="s">
        <v>18</v>
      </c>
      <c r="E1158" s="4">
        <v>18.59</v>
      </c>
    </row>
    <row r="1159" spans="1:5" x14ac:dyDescent="0.2">
      <c r="A1159" t="s">
        <v>2</v>
      </c>
      <c r="B1159" s="1" t="s">
        <v>31</v>
      </c>
      <c r="C1159" s="1">
        <v>2011</v>
      </c>
      <c r="D1159" s="1" t="s">
        <v>20</v>
      </c>
      <c r="E1159" s="4">
        <v>17.57</v>
      </c>
    </row>
    <row r="1160" spans="1:5" x14ac:dyDescent="0.2">
      <c r="A1160" t="s">
        <v>2</v>
      </c>
      <c r="B1160" s="1" t="s">
        <v>31</v>
      </c>
      <c r="C1160" s="1">
        <v>2011</v>
      </c>
      <c r="D1160" s="1" t="s">
        <v>22</v>
      </c>
      <c r="E1160" s="4">
        <v>17.649999999999999</v>
      </c>
    </row>
    <row r="1161" spans="1:5" x14ac:dyDescent="0.2">
      <c r="A1161" t="s">
        <v>2</v>
      </c>
      <c r="B1161" s="1" t="s">
        <v>31</v>
      </c>
      <c r="C1161" s="1">
        <v>2011</v>
      </c>
      <c r="D1161" s="1" t="s">
        <v>24</v>
      </c>
      <c r="E1161" s="4">
        <v>19.95</v>
      </c>
    </row>
    <row r="1162" spans="1:5" x14ac:dyDescent="0.2">
      <c r="A1162" t="s">
        <v>2</v>
      </c>
      <c r="B1162" s="1" t="s">
        <v>31</v>
      </c>
      <c r="C1162" s="1">
        <v>2011</v>
      </c>
      <c r="D1162" s="1" t="s">
        <v>25</v>
      </c>
      <c r="E1162" s="4">
        <v>21.44</v>
      </c>
    </row>
    <row r="1163" spans="1:5" x14ac:dyDescent="0.2">
      <c r="A1163" t="s">
        <v>2</v>
      </c>
      <c r="B1163" s="1" t="s">
        <v>31</v>
      </c>
      <c r="C1163" s="1">
        <v>2011</v>
      </c>
      <c r="D1163" s="1" t="s">
        <v>26</v>
      </c>
      <c r="E1163" s="4">
        <v>18.5</v>
      </c>
    </row>
    <row r="1164" spans="1:5" x14ac:dyDescent="0.2">
      <c r="A1164" t="s">
        <v>2</v>
      </c>
      <c r="B1164" s="1" t="s">
        <v>31</v>
      </c>
      <c r="C1164" s="1">
        <v>2014</v>
      </c>
      <c r="D1164" s="1" t="s">
        <v>6</v>
      </c>
      <c r="E1164" s="4">
        <v>14.87</v>
      </c>
    </row>
    <row r="1165" spans="1:5" x14ac:dyDescent="0.2">
      <c r="A1165" t="s">
        <v>2</v>
      </c>
      <c r="B1165" s="1" t="s">
        <v>31</v>
      </c>
      <c r="C1165" s="1">
        <v>2014</v>
      </c>
      <c r="D1165" s="1" t="s">
        <v>7</v>
      </c>
      <c r="E1165" s="4">
        <v>15.98</v>
      </c>
    </row>
    <row r="1166" spans="1:5" x14ac:dyDescent="0.2">
      <c r="A1166" t="s">
        <v>2</v>
      </c>
      <c r="B1166" s="1" t="s">
        <v>31</v>
      </c>
      <c r="C1166" s="1">
        <v>2014</v>
      </c>
      <c r="D1166" s="1" t="s">
        <v>8</v>
      </c>
      <c r="E1166" s="4">
        <v>18.54</v>
      </c>
    </row>
    <row r="1167" spans="1:5" x14ac:dyDescent="0.2">
      <c r="A1167" t="s">
        <v>2</v>
      </c>
      <c r="B1167" s="1" t="s">
        <v>31</v>
      </c>
      <c r="C1167" s="1">
        <v>2014</v>
      </c>
      <c r="D1167" s="1" t="s">
        <v>9</v>
      </c>
      <c r="E1167" s="4">
        <v>17.940000000000001</v>
      </c>
    </row>
    <row r="1168" spans="1:5" x14ac:dyDescent="0.2">
      <c r="A1168" t="s">
        <v>2</v>
      </c>
      <c r="B1168" s="1" t="s">
        <v>31</v>
      </c>
      <c r="C1168" s="1">
        <v>2014</v>
      </c>
      <c r="D1168" s="1" t="s">
        <v>10</v>
      </c>
      <c r="E1168" s="4">
        <v>19.55</v>
      </c>
    </row>
    <row r="1169" spans="1:5" x14ac:dyDescent="0.2">
      <c r="A1169" t="s">
        <v>2</v>
      </c>
      <c r="B1169" s="1" t="s">
        <v>31</v>
      </c>
      <c r="C1169" s="1">
        <v>2014</v>
      </c>
      <c r="D1169" s="1" t="s">
        <v>11</v>
      </c>
      <c r="E1169" s="4">
        <v>23.93</v>
      </c>
    </row>
    <row r="1170" spans="1:5" x14ac:dyDescent="0.2">
      <c r="A1170" t="s">
        <v>2</v>
      </c>
      <c r="B1170" s="1" t="s">
        <v>31</v>
      </c>
      <c r="C1170" s="1">
        <v>2014</v>
      </c>
      <c r="D1170" s="1" t="s">
        <v>12</v>
      </c>
      <c r="E1170" s="4">
        <v>20.76</v>
      </c>
    </row>
    <row r="1171" spans="1:5" x14ac:dyDescent="0.2">
      <c r="A1171" t="s">
        <v>2</v>
      </c>
      <c r="B1171" s="1" t="s">
        <v>31</v>
      </c>
      <c r="C1171" s="1">
        <v>2014</v>
      </c>
      <c r="D1171" s="1" t="s">
        <v>13</v>
      </c>
      <c r="E1171" s="4">
        <v>22.24</v>
      </c>
    </row>
    <row r="1172" spans="1:5" x14ac:dyDescent="0.2">
      <c r="A1172" t="s">
        <v>2</v>
      </c>
      <c r="B1172" s="1" t="s">
        <v>31</v>
      </c>
      <c r="C1172" s="1">
        <v>2014</v>
      </c>
      <c r="D1172" s="1" t="s">
        <v>14</v>
      </c>
      <c r="E1172" s="4">
        <v>18.04</v>
      </c>
    </row>
    <row r="1173" spans="1:5" x14ac:dyDescent="0.2">
      <c r="A1173" t="s">
        <v>2</v>
      </c>
      <c r="B1173" s="1" t="s">
        <v>31</v>
      </c>
      <c r="C1173" s="1">
        <v>2014</v>
      </c>
      <c r="D1173" s="1" t="s">
        <v>16</v>
      </c>
      <c r="E1173" s="4">
        <v>18.02</v>
      </c>
    </row>
    <row r="1174" spans="1:5" x14ac:dyDescent="0.2">
      <c r="A1174" t="s">
        <v>2</v>
      </c>
      <c r="B1174" s="1" t="s">
        <v>31</v>
      </c>
      <c r="C1174" s="1">
        <v>2014</v>
      </c>
      <c r="D1174" s="1" t="s">
        <v>18</v>
      </c>
      <c r="E1174" s="4">
        <v>18.59</v>
      </c>
    </row>
    <row r="1175" spans="1:5" x14ac:dyDescent="0.2">
      <c r="A1175" t="s">
        <v>2</v>
      </c>
      <c r="B1175" s="1" t="s">
        <v>31</v>
      </c>
      <c r="C1175" s="1">
        <v>2014</v>
      </c>
      <c r="D1175" s="1" t="s">
        <v>20</v>
      </c>
      <c r="E1175" s="4">
        <v>17.57</v>
      </c>
    </row>
    <row r="1176" spans="1:5" x14ac:dyDescent="0.2">
      <c r="A1176" t="s">
        <v>2</v>
      </c>
      <c r="B1176" s="1" t="s">
        <v>31</v>
      </c>
      <c r="C1176" s="1">
        <v>2014</v>
      </c>
      <c r="D1176" s="1" t="s">
        <v>22</v>
      </c>
      <c r="E1176" s="4">
        <v>17.649999999999999</v>
      </c>
    </row>
    <row r="1177" spans="1:5" x14ac:dyDescent="0.2">
      <c r="A1177" t="s">
        <v>2</v>
      </c>
      <c r="B1177" s="1" t="s">
        <v>31</v>
      </c>
      <c r="C1177" s="1">
        <v>2014</v>
      </c>
      <c r="D1177" s="1" t="s">
        <v>24</v>
      </c>
      <c r="E1177" s="4">
        <v>19.95</v>
      </c>
    </row>
    <row r="1178" spans="1:5" x14ac:dyDescent="0.2">
      <c r="A1178" t="s">
        <v>2</v>
      </c>
      <c r="B1178" s="1" t="s">
        <v>31</v>
      </c>
      <c r="C1178" s="1">
        <v>2014</v>
      </c>
      <c r="D1178" s="1" t="s">
        <v>25</v>
      </c>
      <c r="E1178" s="4">
        <v>21.44</v>
      </c>
    </row>
    <row r="1179" spans="1:5" x14ac:dyDescent="0.2">
      <c r="A1179" t="s">
        <v>2</v>
      </c>
      <c r="B1179" s="1" t="s">
        <v>31</v>
      </c>
      <c r="C1179" s="1">
        <v>2014</v>
      </c>
      <c r="D1179" s="1" t="s">
        <v>26</v>
      </c>
      <c r="E1179" s="4">
        <v>18.5</v>
      </c>
    </row>
    <row r="1180" spans="1:5" x14ac:dyDescent="0.2">
      <c r="A1180" t="s">
        <v>2</v>
      </c>
      <c r="B1180" s="1" t="s">
        <v>31</v>
      </c>
      <c r="C1180" s="1">
        <v>2015</v>
      </c>
      <c r="D1180" s="1" t="s">
        <v>6</v>
      </c>
      <c r="E1180" s="4">
        <v>14.87</v>
      </c>
    </row>
    <row r="1181" spans="1:5" x14ac:dyDescent="0.2">
      <c r="A1181" t="s">
        <v>2</v>
      </c>
      <c r="B1181" s="1" t="s">
        <v>31</v>
      </c>
      <c r="C1181" s="1">
        <v>2015</v>
      </c>
      <c r="D1181" s="1" t="s">
        <v>7</v>
      </c>
      <c r="E1181" s="4">
        <v>15.98</v>
      </c>
    </row>
    <row r="1182" spans="1:5" x14ac:dyDescent="0.2">
      <c r="A1182" t="s">
        <v>2</v>
      </c>
      <c r="B1182" s="1" t="s">
        <v>31</v>
      </c>
      <c r="C1182" s="1">
        <v>2015</v>
      </c>
      <c r="D1182" s="1" t="s">
        <v>8</v>
      </c>
      <c r="E1182" s="4">
        <v>18.54</v>
      </c>
    </row>
    <row r="1183" spans="1:5" x14ac:dyDescent="0.2">
      <c r="A1183" t="s">
        <v>2</v>
      </c>
      <c r="B1183" s="1" t="s">
        <v>31</v>
      </c>
      <c r="C1183" s="1">
        <v>2015</v>
      </c>
      <c r="D1183" s="1" t="s">
        <v>9</v>
      </c>
      <c r="E1183" s="4">
        <v>17.940000000000001</v>
      </c>
    </row>
    <row r="1184" spans="1:5" x14ac:dyDescent="0.2">
      <c r="A1184" t="s">
        <v>2</v>
      </c>
      <c r="B1184" s="1" t="s">
        <v>31</v>
      </c>
      <c r="C1184" s="1">
        <v>2015</v>
      </c>
      <c r="D1184" s="1" t="s">
        <v>10</v>
      </c>
      <c r="E1184" s="4">
        <v>19.55</v>
      </c>
    </row>
    <row r="1185" spans="1:5" x14ac:dyDescent="0.2">
      <c r="A1185" t="s">
        <v>2</v>
      </c>
      <c r="B1185" s="1" t="s">
        <v>31</v>
      </c>
      <c r="C1185" s="1">
        <v>2015</v>
      </c>
      <c r="D1185" s="1" t="s">
        <v>11</v>
      </c>
      <c r="E1185" s="4">
        <v>23.93</v>
      </c>
    </row>
    <row r="1186" spans="1:5" x14ac:dyDescent="0.2">
      <c r="A1186" t="s">
        <v>2</v>
      </c>
      <c r="B1186" s="1" t="s">
        <v>31</v>
      </c>
      <c r="C1186" s="1">
        <v>2015</v>
      </c>
      <c r="D1186" s="1" t="s">
        <v>12</v>
      </c>
      <c r="E1186" s="4">
        <v>20.76</v>
      </c>
    </row>
    <row r="1187" spans="1:5" x14ac:dyDescent="0.2">
      <c r="A1187" t="s">
        <v>2</v>
      </c>
      <c r="B1187" s="1" t="s">
        <v>31</v>
      </c>
      <c r="C1187" s="1">
        <v>2015</v>
      </c>
      <c r="D1187" s="1" t="s">
        <v>13</v>
      </c>
      <c r="E1187" s="4">
        <v>22.24</v>
      </c>
    </row>
    <row r="1188" spans="1:5" x14ac:dyDescent="0.2">
      <c r="A1188" t="s">
        <v>2</v>
      </c>
      <c r="B1188" s="1" t="s">
        <v>31</v>
      </c>
      <c r="C1188" s="1">
        <v>2015</v>
      </c>
      <c r="D1188" s="1" t="s">
        <v>14</v>
      </c>
      <c r="E1188" s="4">
        <v>18.04</v>
      </c>
    </row>
    <row r="1189" spans="1:5" x14ac:dyDescent="0.2">
      <c r="A1189" t="s">
        <v>2</v>
      </c>
      <c r="B1189" s="1" t="s">
        <v>31</v>
      </c>
      <c r="C1189" s="1">
        <v>2015</v>
      </c>
      <c r="D1189" s="1" t="s">
        <v>16</v>
      </c>
      <c r="E1189" s="4">
        <v>18.02</v>
      </c>
    </row>
    <row r="1190" spans="1:5" x14ac:dyDescent="0.2">
      <c r="A1190" t="s">
        <v>2</v>
      </c>
      <c r="B1190" s="1" t="s">
        <v>31</v>
      </c>
      <c r="C1190" s="1">
        <v>2015</v>
      </c>
      <c r="D1190" s="1" t="s">
        <v>18</v>
      </c>
      <c r="E1190" s="4">
        <v>18.59</v>
      </c>
    </row>
    <row r="1191" spans="1:5" x14ac:dyDescent="0.2">
      <c r="A1191" t="s">
        <v>2</v>
      </c>
      <c r="B1191" s="1" t="s">
        <v>31</v>
      </c>
      <c r="C1191" s="1">
        <v>2015</v>
      </c>
      <c r="D1191" s="1" t="s">
        <v>20</v>
      </c>
      <c r="E1191" s="4">
        <v>17.57</v>
      </c>
    </row>
    <row r="1192" spans="1:5" x14ac:dyDescent="0.2">
      <c r="A1192" t="s">
        <v>2</v>
      </c>
      <c r="B1192" s="1" t="s">
        <v>31</v>
      </c>
      <c r="C1192" s="1">
        <v>2015</v>
      </c>
      <c r="D1192" s="1" t="s">
        <v>22</v>
      </c>
      <c r="E1192" s="4">
        <v>17.649999999999999</v>
      </c>
    </row>
    <row r="1193" spans="1:5" x14ac:dyDescent="0.2">
      <c r="A1193" t="s">
        <v>2</v>
      </c>
      <c r="B1193" s="1" t="s">
        <v>31</v>
      </c>
      <c r="C1193" s="1">
        <v>2015</v>
      </c>
      <c r="D1193" s="1" t="s">
        <v>24</v>
      </c>
      <c r="E1193" s="4">
        <v>19.95</v>
      </c>
    </row>
    <row r="1194" spans="1:5" x14ac:dyDescent="0.2">
      <c r="A1194" t="s">
        <v>2</v>
      </c>
      <c r="B1194" s="1" t="s">
        <v>31</v>
      </c>
      <c r="C1194" s="1">
        <v>2015</v>
      </c>
      <c r="D1194" s="1" t="s">
        <v>25</v>
      </c>
      <c r="E1194" s="4">
        <v>21.44</v>
      </c>
    </row>
    <row r="1195" spans="1:5" x14ac:dyDescent="0.2">
      <c r="A1195" t="s">
        <v>2</v>
      </c>
      <c r="B1195" s="1" t="s">
        <v>31</v>
      </c>
      <c r="C1195" s="1">
        <v>2015</v>
      </c>
      <c r="D1195" s="1" t="s">
        <v>26</v>
      </c>
      <c r="E1195" s="4">
        <v>18.5</v>
      </c>
    </row>
    <row r="1196" spans="1:5" x14ac:dyDescent="0.2">
      <c r="A1196" t="s">
        <v>2</v>
      </c>
      <c r="B1196" s="1" t="s">
        <v>31</v>
      </c>
      <c r="C1196" s="1">
        <v>2017</v>
      </c>
      <c r="D1196" s="1" t="s">
        <v>6</v>
      </c>
      <c r="E1196" s="4">
        <v>14.87</v>
      </c>
    </row>
    <row r="1197" spans="1:5" x14ac:dyDescent="0.2">
      <c r="A1197" t="s">
        <v>2</v>
      </c>
      <c r="B1197" s="1" t="s">
        <v>31</v>
      </c>
      <c r="C1197" s="1">
        <v>2017</v>
      </c>
      <c r="D1197" s="1" t="s">
        <v>7</v>
      </c>
      <c r="E1197" s="4">
        <v>15.98</v>
      </c>
    </row>
    <row r="1198" spans="1:5" x14ac:dyDescent="0.2">
      <c r="A1198" t="s">
        <v>2</v>
      </c>
      <c r="B1198" s="1" t="s">
        <v>31</v>
      </c>
      <c r="C1198" s="1">
        <v>2017</v>
      </c>
      <c r="D1198" s="1" t="s">
        <v>8</v>
      </c>
      <c r="E1198" s="4">
        <v>18.54</v>
      </c>
    </row>
    <row r="1199" spans="1:5" x14ac:dyDescent="0.2">
      <c r="A1199" t="s">
        <v>2</v>
      </c>
      <c r="B1199" s="1" t="s">
        <v>31</v>
      </c>
      <c r="C1199" s="1">
        <v>2017</v>
      </c>
      <c r="D1199" s="1" t="s">
        <v>9</v>
      </c>
      <c r="E1199" s="4">
        <v>17.940000000000001</v>
      </c>
    </row>
    <row r="1200" spans="1:5" x14ac:dyDescent="0.2">
      <c r="A1200" t="s">
        <v>2</v>
      </c>
      <c r="B1200" s="1" t="s">
        <v>31</v>
      </c>
      <c r="C1200" s="1">
        <v>2017</v>
      </c>
      <c r="D1200" s="1" t="s">
        <v>10</v>
      </c>
      <c r="E1200" s="4">
        <v>19.55</v>
      </c>
    </row>
    <row r="1201" spans="1:5" x14ac:dyDescent="0.2">
      <c r="A1201" t="s">
        <v>2</v>
      </c>
      <c r="B1201" s="1" t="s">
        <v>31</v>
      </c>
      <c r="C1201" s="1">
        <v>2017</v>
      </c>
      <c r="D1201" s="1" t="s">
        <v>11</v>
      </c>
      <c r="E1201" s="4">
        <v>23.93</v>
      </c>
    </row>
    <row r="1202" spans="1:5" x14ac:dyDescent="0.2">
      <c r="A1202" t="s">
        <v>2</v>
      </c>
      <c r="B1202" s="1" t="s">
        <v>31</v>
      </c>
      <c r="C1202" s="1">
        <v>2017</v>
      </c>
      <c r="D1202" s="1" t="s">
        <v>12</v>
      </c>
      <c r="E1202" s="4">
        <v>20.76</v>
      </c>
    </row>
    <row r="1203" spans="1:5" x14ac:dyDescent="0.2">
      <c r="A1203" t="s">
        <v>2</v>
      </c>
      <c r="B1203" s="1" t="s">
        <v>31</v>
      </c>
      <c r="C1203" s="1">
        <v>2017</v>
      </c>
      <c r="D1203" s="1" t="s">
        <v>13</v>
      </c>
      <c r="E1203" s="4">
        <v>22.24</v>
      </c>
    </row>
    <row r="1204" spans="1:5" x14ac:dyDescent="0.2">
      <c r="A1204" t="s">
        <v>2</v>
      </c>
      <c r="B1204" s="1" t="s">
        <v>31</v>
      </c>
      <c r="C1204" s="1">
        <v>2017</v>
      </c>
      <c r="D1204" s="1" t="s">
        <v>14</v>
      </c>
      <c r="E1204" s="4">
        <v>18.04</v>
      </c>
    </row>
    <row r="1205" spans="1:5" x14ac:dyDescent="0.2">
      <c r="A1205" t="s">
        <v>2</v>
      </c>
      <c r="B1205" s="1" t="s">
        <v>31</v>
      </c>
      <c r="C1205" s="1">
        <v>2017</v>
      </c>
      <c r="D1205" s="1" t="s">
        <v>16</v>
      </c>
      <c r="E1205" s="4">
        <v>18.02</v>
      </c>
    </row>
    <row r="1206" spans="1:5" x14ac:dyDescent="0.2">
      <c r="A1206" t="s">
        <v>2</v>
      </c>
      <c r="B1206" s="1" t="s">
        <v>31</v>
      </c>
      <c r="C1206" s="1">
        <v>2017</v>
      </c>
      <c r="D1206" s="1" t="s">
        <v>18</v>
      </c>
      <c r="E1206" s="4">
        <v>18.59</v>
      </c>
    </row>
    <row r="1207" spans="1:5" x14ac:dyDescent="0.2">
      <c r="A1207" t="s">
        <v>2</v>
      </c>
      <c r="B1207" s="1" t="s">
        <v>31</v>
      </c>
      <c r="C1207" s="1">
        <v>2017</v>
      </c>
      <c r="D1207" s="1" t="s">
        <v>20</v>
      </c>
      <c r="E1207" s="4">
        <v>17.57</v>
      </c>
    </row>
    <row r="1208" spans="1:5" x14ac:dyDescent="0.2">
      <c r="A1208" t="s">
        <v>2</v>
      </c>
      <c r="B1208" s="1" t="s">
        <v>31</v>
      </c>
      <c r="C1208" s="1">
        <v>2017</v>
      </c>
      <c r="D1208" s="1" t="s">
        <v>22</v>
      </c>
      <c r="E1208" s="4">
        <v>17.649999999999999</v>
      </c>
    </row>
    <row r="1209" spans="1:5" x14ac:dyDescent="0.2">
      <c r="A1209" t="s">
        <v>2</v>
      </c>
      <c r="B1209" s="1" t="s">
        <v>31</v>
      </c>
      <c r="C1209" s="1">
        <v>2017</v>
      </c>
      <c r="D1209" s="1" t="s">
        <v>24</v>
      </c>
      <c r="E1209" s="4">
        <v>19.95</v>
      </c>
    </row>
    <row r="1210" spans="1:5" x14ac:dyDescent="0.2">
      <c r="A1210" t="s">
        <v>2</v>
      </c>
      <c r="B1210" s="1" t="s">
        <v>31</v>
      </c>
      <c r="C1210" s="1">
        <v>2017</v>
      </c>
      <c r="D1210" s="1" t="s">
        <v>25</v>
      </c>
      <c r="E1210" s="4">
        <v>21.44</v>
      </c>
    </row>
    <row r="1211" spans="1:5" x14ac:dyDescent="0.2">
      <c r="A1211" t="s">
        <v>2</v>
      </c>
      <c r="B1211" s="1" t="s">
        <v>31</v>
      </c>
      <c r="C1211" s="1">
        <v>2017</v>
      </c>
      <c r="D1211" s="1" t="s">
        <v>26</v>
      </c>
      <c r="E1211" s="4">
        <v>18.5</v>
      </c>
    </row>
    <row r="1212" spans="1:5" x14ac:dyDescent="0.2">
      <c r="A1212" t="s">
        <v>2</v>
      </c>
      <c r="B1212" s="1" t="s">
        <v>31</v>
      </c>
      <c r="C1212" s="1">
        <v>2020</v>
      </c>
      <c r="D1212" s="1" t="s">
        <v>6</v>
      </c>
      <c r="E1212" s="4">
        <v>14.87</v>
      </c>
    </row>
    <row r="1213" spans="1:5" x14ac:dyDescent="0.2">
      <c r="A1213" t="s">
        <v>2</v>
      </c>
      <c r="B1213" s="1" t="s">
        <v>31</v>
      </c>
      <c r="C1213" s="1">
        <v>2020</v>
      </c>
      <c r="D1213" s="1" t="s">
        <v>7</v>
      </c>
      <c r="E1213" s="4">
        <v>15.98</v>
      </c>
    </row>
    <row r="1214" spans="1:5" x14ac:dyDescent="0.2">
      <c r="A1214" t="s">
        <v>2</v>
      </c>
      <c r="B1214" s="1" t="s">
        <v>31</v>
      </c>
      <c r="C1214" s="1">
        <v>2020</v>
      </c>
      <c r="D1214" s="1" t="s">
        <v>8</v>
      </c>
      <c r="E1214" s="4">
        <v>18.54</v>
      </c>
    </row>
    <row r="1215" spans="1:5" x14ac:dyDescent="0.2">
      <c r="A1215" t="s">
        <v>2</v>
      </c>
      <c r="B1215" s="1" t="s">
        <v>31</v>
      </c>
      <c r="C1215" s="1">
        <v>2020</v>
      </c>
      <c r="D1215" s="1" t="s">
        <v>9</v>
      </c>
      <c r="E1215" s="4">
        <v>17.940000000000001</v>
      </c>
    </row>
    <row r="1216" spans="1:5" x14ac:dyDescent="0.2">
      <c r="A1216" t="s">
        <v>2</v>
      </c>
      <c r="B1216" s="1" t="s">
        <v>31</v>
      </c>
      <c r="C1216" s="1">
        <v>2020</v>
      </c>
      <c r="D1216" s="1" t="s">
        <v>10</v>
      </c>
      <c r="E1216" s="4">
        <v>19.55</v>
      </c>
    </row>
    <row r="1217" spans="1:5" x14ac:dyDescent="0.2">
      <c r="A1217" t="s">
        <v>2</v>
      </c>
      <c r="B1217" s="1" t="s">
        <v>31</v>
      </c>
      <c r="C1217" s="1">
        <v>2020</v>
      </c>
      <c r="D1217" s="1" t="s">
        <v>11</v>
      </c>
      <c r="E1217" s="4">
        <v>23.93</v>
      </c>
    </row>
    <row r="1218" spans="1:5" x14ac:dyDescent="0.2">
      <c r="A1218" t="s">
        <v>2</v>
      </c>
      <c r="B1218" s="1" t="s">
        <v>31</v>
      </c>
      <c r="C1218" s="1">
        <v>2020</v>
      </c>
      <c r="D1218" s="1" t="s">
        <v>12</v>
      </c>
      <c r="E1218" s="4">
        <v>20.76</v>
      </c>
    </row>
    <row r="1219" spans="1:5" x14ac:dyDescent="0.2">
      <c r="A1219" t="s">
        <v>2</v>
      </c>
      <c r="B1219" s="1" t="s">
        <v>31</v>
      </c>
      <c r="C1219" s="1">
        <v>2020</v>
      </c>
      <c r="D1219" s="1" t="s">
        <v>13</v>
      </c>
      <c r="E1219" s="4">
        <v>22.24</v>
      </c>
    </row>
    <row r="1220" spans="1:5" x14ac:dyDescent="0.2">
      <c r="A1220" t="s">
        <v>2</v>
      </c>
      <c r="B1220" s="1" t="s">
        <v>31</v>
      </c>
      <c r="C1220" s="1">
        <v>2020</v>
      </c>
      <c r="D1220" s="1" t="s">
        <v>14</v>
      </c>
      <c r="E1220" s="4">
        <v>18.04</v>
      </c>
    </row>
    <row r="1221" spans="1:5" x14ac:dyDescent="0.2">
      <c r="A1221" t="s">
        <v>2</v>
      </c>
      <c r="B1221" s="1" t="s">
        <v>31</v>
      </c>
      <c r="C1221" s="1">
        <v>2020</v>
      </c>
      <c r="D1221" s="1" t="s">
        <v>16</v>
      </c>
      <c r="E1221" s="4">
        <v>18.02</v>
      </c>
    </row>
    <row r="1222" spans="1:5" x14ac:dyDescent="0.2">
      <c r="A1222" t="s">
        <v>2</v>
      </c>
      <c r="B1222" s="1" t="s">
        <v>31</v>
      </c>
      <c r="C1222" s="1">
        <v>2020</v>
      </c>
      <c r="D1222" s="1" t="s">
        <v>18</v>
      </c>
      <c r="E1222" s="4">
        <v>18.59</v>
      </c>
    </row>
    <row r="1223" spans="1:5" x14ac:dyDescent="0.2">
      <c r="A1223" t="s">
        <v>2</v>
      </c>
      <c r="B1223" s="1" t="s">
        <v>31</v>
      </c>
      <c r="C1223" s="1">
        <v>2020</v>
      </c>
      <c r="D1223" s="1" t="s">
        <v>20</v>
      </c>
      <c r="E1223" s="4">
        <v>17.57</v>
      </c>
    </row>
    <row r="1224" spans="1:5" x14ac:dyDescent="0.2">
      <c r="A1224" t="s">
        <v>2</v>
      </c>
      <c r="B1224" s="1" t="s">
        <v>31</v>
      </c>
      <c r="C1224" s="1">
        <v>2020</v>
      </c>
      <c r="D1224" s="1" t="s">
        <v>22</v>
      </c>
      <c r="E1224" s="4">
        <v>17.649999999999999</v>
      </c>
    </row>
    <row r="1225" spans="1:5" x14ac:dyDescent="0.2">
      <c r="A1225" t="s">
        <v>2</v>
      </c>
      <c r="B1225" s="1" t="s">
        <v>31</v>
      </c>
      <c r="C1225" s="1">
        <v>2020</v>
      </c>
      <c r="D1225" s="1" t="s">
        <v>24</v>
      </c>
      <c r="E1225" s="4">
        <v>19.95</v>
      </c>
    </row>
    <row r="1226" spans="1:5" x14ac:dyDescent="0.2">
      <c r="A1226" t="s">
        <v>2</v>
      </c>
      <c r="B1226" s="1" t="s">
        <v>31</v>
      </c>
      <c r="C1226" s="1">
        <v>2020</v>
      </c>
      <c r="D1226" s="1" t="s">
        <v>25</v>
      </c>
      <c r="E1226" s="4">
        <v>21.44</v>
      </c>
    </row>
    <row r="1227" spans="1:5" x14ac:dyDescent="0.2">
      <c r="A1227" t="s">
        <v>2</v>
      </c>
      <c r="B1227" s="1" t="s">
        <v>31</v>
      </c>
      <c r="C1227" s="1">
        <v>2020</v>
      </c>
      <c r="D1227" s="1" t="s">
        <v>26</v>
      </c>
      <c r="E1227" s="4">
        <v>18.5</v>
      </c>
    </row>
    <row r="1228" spans="1:5" x14ac:dyDescent="0.2">
      <c r="A1228" t="s">
        <v>1</v>
      </c>
      <c r="B1228" s="1" t="s">
        <v>30</v>
      </c>
      <c r="C1228" s="1" t="s">
        <v>21</v>
      </c>
      <c r="D1228" s="1" t="s">
        <v>5</v>
      </c>
      <c r="E1228" s="4">
        <v>3.5</v>
      </c>
    </row>
    <row r="1229" spans="1:5" x14ac:dyDescent="0.2">
      <c r="A1229" t="s">
        <v>1</v>
      </c>
      <c r="B1229" s="1" t="s">
        <v>30</v>
      </c>
      <c r="C1229" s="1" t="s">
        <v>23</v>
      </c>
      <c r="D1229" s="1" t="s">
        <v>5</v>
      </c>
      <c r="E1229" s="4">
        <v>3.5</v>
      </c>
    </row>
    <row r="1230" spans="1:5" x14ac:dyDescent="0.2">
      <c r="A1230" t="s">
        <v>1</v>
      </c>
      <c r="B1230" s="1" t="s">
        <v>30</v>
      </c>
      <c r="C1230" s="1" t="s">
        <v>15</v>
      </c>
      <c r="D1230" s="1" t="s">
        <v>5</v>
      </c>
      <c r="E1230" s="4">
        <v>3.5</v>
      </c>
    </row>
    <row r="1231" spans="1:5" x14ac:dyDescent="0.2">
      <c r="A1231" t="s">
        <v>1</v>
      </c>
      <c r="B1231" s="1" t="s">
        <v>30</v>
      </c>
      <c r="C1231" s="1" t="s">
        <v>17</v>
      </c>
      <c r="D1231" s="1" t="s">
        <v>5</v>
      </c>
      <c r="E1231" s="4">
        <v>3.5</v>
      </c>
    </row>
    <row r="1232" spans="1:5" x14ac:dyDescent="0.2">
      <c r="A1232" t="s">
        <v>1</v>
      </c>
      <c r="B1232" s="1" t="s">
        <v>30</v>
      </c>
      <c r="C1232" s="1" t="s">
        <v>19</v>
      </c>
      <c r="D1232" s="1" t="s">
        <v>5</v>
      </c>
      <c r="E1232" s="4">
        <v>3.5</v>
      </c>
    </row>
    <row r="1233" spans="1:5" x14ac:dyDescent="0.2">
      <c r="A1233" t="s">
        <v>2</v>
      </c>
      <c r="B1233" s="1" t="s">
        <v>30</v>
      </c>
      <c r="C1233" s="1" t="s">
        <v>21</v>
      </c>
      <c r="D1233" s="1" t="s">
        <v>5</v>
      </c>
      <c r="E1233" s="4">
        <v>55</v>
      </c>
    </row>
    <row r="1234" spans="1:5" x14ac:dyDescent="0.2">
      <c r="A1234" t="s">
        <v>2</v>
      </c>
      <c r="B1234" s="1" t="s">
        <v>30</v>
      </c>
      <c r="C1234" s="1" t="s">
        <v>23</v>
      </c>
      <c r="D1234" s="1" t="s">
        <v>5</v>
      </c>
      <c r="E1234" s="4">
        <v>55</v>
      </c>
    </row>
    <row r="1235" spans="1:5" x14ac:dyDescent="0.2">
      <c r="A1235" t="s">
        <v>2</v>
      </c>
      <c r="B1235" s="1" t="s">
        <v>30</v>
      </c>
      <c r="C1235" s="1" t="s">
        <v>15</v>
      </c>
      <c r="D1235" s="1" t="s">
        <v>5</v>
      </c>
      <c r="E1235" s="4">
        <v>55</v>
      </c>
    </row>
    <row r="1236" spans="1:5" x14ac:dyDescent="0.2">
      <c r="A1236" t="s">
        <v>2</v>
      </c>
      <c r="B1236" s="1" t="s">
        <v>30</v>
      </c>
      <c r="C1236" s="1" t="s">
        <v>17</v>
      </c>
      <c r="D1236" s="1" t="s">
        <v>5</v>
      </c>
      <c r="E1236" s="4">
        <v>55</v>
      </c>
    </row>
    <row r="1237" spans="1:5" x14ac:dyDescent="0.2">
      <c r="A1237" t="s">
        <v>2</v>
      </c>
      <c r="B1237" s="1" t="s">
        <v>30</v>
      </c>
      <c r="C1237" s="1" t="s">
        <v>19</v>
      </c>
      <c r="D1237" s="1" t="s">
        <v>5</v>
      </c>
      <c r="E1237" s="4">
        <v>55</v>
      </c>
    </row>
  </sheetData>
  <autoFilter ref="A1:E1237" xr:uid="{00000000-0009-0000-0000-000001000000}"/>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EE80B-65A5-4BD1-8132-35C3F43FF29C}">
  <dimension ref="A1:BF5"/>
  <sheetViews>
    <sheetView workbookViewId="0">
      <pane xSplit="2" ySplit="1" topLeftCell="C2" activePane="bottomRight" state="frozen"/>
      <selection activeCell="C13" sqref="C13"/>
      <selection pane="topRight" activeCell="C13" sqref="C13"/>
      <selection pane="bottomLeft" activeCell="C13" sqref="C13"/>
      <selection pane="bottomRight" activeCell="C13" sqref="C13"/>
    </sheetView>
  </sheetViews>
  <sheetFormatPr defaultRowHeight="18" customHeight="1" x14ac:dyDescent="0.2"/>
  <cols>
    <col min="1" max="1" width="5.69921875" style="70" customWidth="1"/>
    <col min="2" max="2" width="19.59765625" style="70" bestFit="1" customWidth="1"/>
    <col min="3" max="3" width="32.8984375" style="70" customWidth="1"/>
    <col min="4" max="4" width="8.796875" style="70"/>
    <col min="5" max="5" width="6" style="70" customWidth="1"/>
    <col min="6" max="6" width="12.296875" style="70" customWidth="1"/>
    <col min="7" max="7" width="18.19921875" style="70" bestFit="1" customWidth="1"/>
    <col min="8" max="8" width="8.8984375" style="70" customWidth="1"/>
    <col min="9" max="9" width="8" style="70" customWidth="1"/>
    <col min="10" max="10" width="7.09765625" style="70" customWidth="1"/>
    <col min="11" max="11" width="6.8984375" style="70" customWidth="1"/>
    <col min="12" max="12" width="7" style="70" customWidth="1"/>
    <col min="13" max="13" width="8" style="70" customWidth="1"/>
    <col min="14" max="14" width="5.796875" style="70" customWidth="1"/>
    <col min="15" max="15" width="5.3984375" style="70" bestFit="1" customWidth="1"/>
    <col min="16" max="16" width="6.296875" style="70" customWidth="1"/>
    <col min="17" max="17" width="7.8984375" style="70" customWidth="1"/>
    <col min="18" max="18" width="5.296875" style="70" customWidth="1"/>
    <col min="19" max="19" width="3" style="70" bestFit="1" customWidth="1"/>
    <col min="20" max="20" width="9.59765625" style="70" customWidth="1"/>
    <col min="21" max="21" width="12.19921875" style="70" customWidth="1"/>
    <col min="22" max="22" width="8.296875" style="70" customWidth="1"/>
    <col min="23" max="23" width="7.3984375" style="70" customWidth="1"/>
    <col min="24" max="24" width="8.796875" style="70" customWidth="1"/>
    <col min="25" max="25" width="8.3984375" style="70" bestFit="1" customWidth="1"/>
    <col min="26" max="26" width="38.19921875" style="70" customWidth="1"/>
    <col min="27" max="27" width="36.59765625" style="70" customWidth="1"/>
    <col min="28" max="28" width="36.19921875" style="70" customWidth="1"/>
    <col min="29" max="29" width="8" style="70" customWidth="1"/>
    <col min="30" max="30" width="7.796875" style="70" customWidth="1"/>
    <col min="31" max="31" width="9.19921875" style="70" customWidth="1"/>
    <col min="32" max="32" width="6.296875" style="70" bestFit="1" customWidth="1"/>
    <col min="33" max="33" width="7.296875" style="70" customWidth="1"/>
    <col min="34" max="34" width="6.5" style="70" customWidth="1"/>
    <col min="35" max="35" width="6.69921875" style="70" customWidth="1"/>
    <col min="36" max="36" width="5.59765625" style="70" customWidth="1"/>
    <col min="37" max="37" width="7.69921875" style="70" customWidth="1"/>
    <col min="38" max="38" width="7.8984375" style="70" customWidth="1"/>
    <col min="39" max="39" width="8.3984375" style="70" bestFit="1" customWidth="1"/>
    <col min="40" max="40" width="7.09765625" style="70" customWidth="1"/>
    <col min="41" max="41" width="10.19921875" style="70" customWidth="1"/>
    <col min="42" max="42" width="7.19921875" style="70" customWidth="1"/>
    <col min="43" max="43" width="8.09765625" style="70" bestFit="1" customWidth="1"/>
    <col min="44" max="44" width="10.09765625" style="70" customWidth="1"/>
    <col min="45" max="45" width="9.3984375" style="70" customWidth="1"/>
    <col min="46" max="46" width="9.59765625" style="70" customWidth="1"/>
    <col min="47" max="47" width="10" style="70" customWidth="1"/>
    <col min="48" max="48" width="9.5" style="70" customWidth="1"/>
    <col min="49" max="49" width="7.8984375" style="70" customWidth="1"/>
    <col min="50" max="50" width="12.296875" style="70" customWidth="1"/>
    <col min="51" max="51" width="8.3984375" style="70" customWidth="1"/>
    <col min="52" max="52" width="8.5" style="70" customWidth="1"/>
    <col min="53" max="53" width="8.796875" style="70" customWidth="1"/>
    <col min="54" max="54" width="15.09765625" style="70" bestFit="1" customWidth="1"/>
    <col min="55" max="55" width="12.296875" style="70" bestFit="1" customWidth="1"/>
    <col min="56" max="56" width="29.19921875" style="70" customWidth="1"/>
    <col min="57" max="57" width="15.09765625" style="70" bestFit="1" customWidth="1"/>
    <col min="58" max="58" width="12.09765625" style="70" bestFit="1" customWidth="1"/>
    <col min="59" max="16384" width="8.796875" style="70"/>
  </cols>
  <sheetData>
    <row r="1" spans="1:58" s="69" customFormat="1" ht="27" customHeight="1" x14ac:dyDescent="0.2">
      <c r="A1" s="69" t="s">
        <v>154</v>
      </c>
      <c r="B1" s="69" t="s">
        <v>153</v>
      </c>
      <c r="C1" s="69" t="s">
        <v>152</v>
      </c>
      <c r="D1" s="69" t="s">
        <v>76</v>
      </c>
      <c r="E1" s="69" t="s">
        <v>75</v>
      </c>
      <c r="F1" s="69" t="s">
        <v>74</v>
      </c>
      <c r="G1" s="69" t="s">
        <v>77</v>
      </c>
      <c r="H1" s="69" t="s">
        <v>151</v>
      </c>
      <c r="I1" s="69" t="s">
        <v>150</v>
      </c>
      <c r="J1" s="69" t="s">
        <v>149</v>
      </c>
      <c r="K1" s="69" t="s">
        <v>148</v>
      </c>
      <c r="L1" s="69" t="s">
        <v>147</v>
      </c>
      <c r="M1" s="69" t="s">
        <v>146</v>
      </c>
      <c r="N1" s="69" t="s">
        <v>145</v>
      </c>
      <c r="O1" s="69" t="s">
        <v>144</v>
      </c>
      <c r="P1" s="69" t="s">
        <v>143</v>
      </c>
      <c r="Q1" s="69" t="s">
        <v>142</v>
      </c>
      <c r="R1" s="69" t="s">
        <v>141</v>
      </c>
      <c r="S1" s="69" t="s">
        <v>73</v>
      </c>
      <c r="T1" s="69" t="s">
        <v>140</v>
      </c>
      <c r="U1" s="69" t="s">
        <v>139</v>
      </c>
      <c r="V1" s="69" t="s">
        <v>138</v>
      </c>
      <c r="W1" s="69" t="s">
        <v>137</v>
      </c>
      <c r="X1" s="69" t="s">
        <v>136</v>
      </c>
      <c r="Y1" s="69" t="s">
        <v>135</v>
      </c>
      <c r="Z1" s="69" t="s">
        <v>134</v>
      </c>
      <c r="AA1" s="69" t="s">
        <v>133</v>
      </c>
      <c r="AB1" s="69" t="s">
        <v>132</v>
      </c>
      <c r="AC1" s="69" t="s">
        <v>131</v>
      </c>
      <c r="AD1" s="69" t="s">
        <v>130</v>
      </c>
      <c r="AE1" s="69" t="s">
        <v>129</v>
      </c>
      <c r="AF1" s="69" t="s">
        <v>128</v>
      </c>
      <c r="AG1" s="69" t="s">
        <v>127</v>
      </c>
      <c r="AH1" s="69" t="s">
        <v>126</v>
      </c>
      <c r="AI1" s="69" t="s">
        <v>125</v>
      </c>
      <c r="AJ1" s="69" t="s">
        <v>52</v>
      </c>
      <c r="AK1" s="69" t="s">
        <v>124</v>
      </c>
      <c r="AL1" s="69" t="s">
        <v>123</v>
      </c>
      <c r="AM1" s="69" t="s">
        <v>122</v>
      </c>
      <c r="AN1" s="69" t="s">
        <v>121</v>
      </c>
      <c r="AO1" s="69" t="s">
        <v>120</v>
      </c>
      <c r="AP1" s="69" t="s">
        <v>119</v>
      </c>
      <c r="AQ1" s="69" t="s">
        <v>118</v>
      </c>
      <c r="AR1" s="69" t="s">
        <v>117</v>
      </c>
      <c r="AS1" s="69" t="s">
        <v>116</v>
      </c>
      <c r="AT1" s="69" t="s">
        <v>115</v>
      </c>
      <c r="AU1" s="69" t="s">
        <v>114</v>
      </c>
      <c r="AV1" s="69" t="s">
        <v>113</v>
      </c>
      <c r="AW1" s="69" t="s">
        <v>112</v>
      </c>
      <c r="AX1" s="69" t="s">
        <v>111</v>
      </c>
      <c r="AY1" s="69" t="s">
        <v>110</v>
      </c>
      <c r="AZ1" s="69" t="s">
        <v>109</v>
      </c>
      <c r="BA1" s="69" t="s">
        <v>108</v>
      </c>
      <c r="BB1" s="69" t="s">
        <v>107</v>
      </c>
      <c r="BC1" s="69" t="s">
        <v>106</v>
      </c>
      <c r="BD1" s="69" t="s">
        <v>105</v>
      </c>
      <c r="BE1" s="69" t="s">
        <v>104</v>
      </c>
      <c r="BF1" s="69" t="s">
        <v>103</v>
      </c>
    </row>
    <row r="2" spans="1:58" ht="28.5" customHeight="1" x14ac:dyDescent="0.2">
      <c r="A2" s="70">
        <v>2020</v>
      </c>
      <c r="B2" s="70" t="s">
        <v>99</v>
      </c>
      <c r="C2" s="70" t="s">
        <v>98</v>
      </c>
      <c r="D2" s="70" t="s">
        <v>85</v>
      </c>
      <c r="E2" s="70" t="s">
        <v>46</v>
      </c>
      <c r="F2" s="71">
        <v>44154.445717592593</v>
      </c>
      <c r="G2" s="70" t="s">
        <v>49</v>
      </c>
      <c r="H2" s="70" t="s">
        <v>97</v>
      </c>
      <c r="I2" s="70" t="s">
        <v>87</v>
      </c>
      <c r="J2" s="70" t="s">
        <v>41</v>
      </c>
      <c r="M2" s="70" t="s">
        <v>41</v>
      </c>
      <c r="O2" s="70" t="b">
        <v>0</v>
      </c>
      <c r="Q2" s="70" t="b">
        <v>0</v>
      </c>
      <c r="R2" s="70" t="s">
        <v>45</v>
      </c>
      <c r="S2" s="70" t="s">
        <v>5</v>
      </c>
      <c r="T2" s="70" t="s">
        <v>96</v>
      </c>
      <c r="U2" s="70" t="s">
        <v>95</v>
      </c>
      <c r="V2" s="70" t="s">
        <v>94</v>
      </c>
      <c r="W2" s="70" t="s">
        <v>93</v>
      </c>
      <c r="Y2" s="70" t="s">
        <v>88</v>
      </c>
      <c r="Z2" s="70" t="s">
        <v>92</v>
      </c>
      <c r="AA2" s="70" t="s">
        <v>91</v>
      </c>
      <c r="AB2" s="70" t="s">
        <v>91</v>
      </c>
      <c r="AF2" s="70" t="s">
        <v>90</v>
      </c>
      <c r="AH2" s="70" t="b">
        <v>0</v>
      </c>
      <c r="AI2" s="70" t="b">
        <v>0</v>
      </c>
      <c r="AJ2" s="70" t="s">
        <v>155</v>
      </c>
      <c r="AK2" s="70" t="s">
        <v>89</v>
      </c>
      <c r="AM2" s="70" t="s">
        <v>88</v>
      </c>
      <c r="AO2" s="70" t="s">
        <v>41</v>
      </c>
      <c r="AP2" s="72">
        <v>44197</v>
      </c>
      <c r="AW2" s="70" t="s">
        <v>87</v>
      </c>
      <c r="BA2" s="70" t="b">
        <v>0</v>
      </c>
      <c r="BB2" s="70" t="s">
        <v>86</v>
      </c>
      <c r="BC2" s="71">
        <v>44154.444768518515</v>
      </c>
      <c r="BD2" s="70" t="s">
        <v>156</v>
      </c>
      <c r="BE2" s="70" t="s">
        <v>86</v>
      </c>
    </row>
    <row r="3" spans="1:58" ht="28.5" customHeight="1" x14ac:dyDescent="0.2">
      <c r="A3" s="70">
        <v>2020</v>
      </c>
      <c r="B3" s="70" t="s">
        <v>102</v>
      </c>
      <c r="C3" s="70" t="s">
        <v>101</v>
      </c>
      <c r="D3" s="70" t="s">
        <v>85</v>
      </c>
      <c r="E3" s="70" t="s">
        <v>46</v>
      </c>
      <c r="F3" s="71">
        <v>44154.445717592593</v>
      </c>
      <c r="G3" s="70" t="s">
        <v>48</v>
      </c>
      <c r="H3" s="70" t="s">
        <v>97</v>
      </c>
      <c r="I3" s="70" t="s">
        <v>87</v>
      </c>
      <c r="J3" s="70" t="s">
        <v>41</v>
      </c>
      <c r="M3" s="70" t="s">
        <v>41</v>
      </c>
      <c r="O3" s="70" t="b">
        <v>0</v>
      </c>
      <c r="Q3" s="70" t="b">
        <v>0</v>
      </c>
      <c r="R3" s="70" t="s">
        <v>45</v>
      </c>
      <c r="S3" s="70" t="s">
        <v>5</v>
      </c>
      <c r="T3" s="70" t="s">
        <v>96</v>
      </c>
      <c r="U3" s="70" t="s">
        <v>95</v>
      </c>
      <c r="V3" s="70" t="s">
        <v>94</v>
      </c>
      <c r="W3" s="70" t="s">
        <v>93</v>
      </c>
      <c r="Y3" s="70" t="s">
        <v>88</v>
      </c>
      <c r="Z3" s="70" t="s">
        <v>100</v>
      </c>
      <c r="AA3" s="70" t="s">
        <v>91</v>
      </c>
      <c r="AB3" s="70" t="s">
        <v>91</v>
      </c>
      <c r="AF3" s="70" t="s">
        <v>90</v>
      </c>
      <c r="AH3" s="70" t="b">
        <v>0</v>
      </c>
      <c r="AI3" s="70" t="b">
        <v>0</v>
      </c>
      <c r="AJ3" s="70" t="s">
        <v>155</v>
      </c>
      <c r="AK3" s="70" t="s">
        <v>89</v>
      </c>
      <c r="AM3" s="70" t="s">
        <v>88</v>
      </c>
      <c r="AO3" s="70" t="s">
        <v>41</v>
      </c>
      <c r="AP3" s="72">
        <v>44197</v>
      </c>
      <c r="AW3" s="70" t="s">
        <v>87</v>
      </c>
      <c r="BA3" s="70" t="b">
        <v>0</v>
      </c>
      <c r="BB3" s="70" t="s">
        <v>86</v>
      </c>
      <c r="BC3" s="71">
        <v>44154.444768518515</v>
      </c>
      <c r="BD3" s="70" t="s">
        <v>156</v>
      </c>
      <c r="BE3" s="70" t="s">
        <v>86</v>
      </c>
    </row>
    <row r="4" spans="1:58" ht="28.5" customHeight="1" x14ac:dyDescent="0.2">
      <c r="A4" s="73">
        <v>2020</v>
      </c>
      <c r="B4" s="73" t="s">
        <v>99</v>
      </c>
      <c r="C4" s="73" t="s">
        <v>98</v>
      </c>
      <c r="D4" s="73" t="s">
        <v>47</v>
      </c>
      <c r="E4" s="73" t="s">
        <v>46</v>
      </c>
      <c r="F4" s="74">
        <v>44154.446250000001</v>
      </c>
      <c r="G4" s="73" t="s">
        <v>49</v>
      </c>
      <c r="H4" s="73" t="s">
        <v>97</v>
      </c>
      <c r="I4" s="73" t="s">
        <v>87</v>
      </c>
      <c r="J4" s="73" t="s">
        <v>41</v>
      </c>
      <c r="K4" s="73"/>
      <c r="L4" s="73"/>
      <c r="M4" s="73" t="s">
        <v>41</v>
      </c>
      <c r="N4" s="73"/>
      <c r="O4" s="73" t="b">
        <v>0</v>
      </c>
      <c r="P4" s="73"/>
      <c r="Q4" s="73" t="b">
        <v>0</v>
      </c>
      <c r="R4" s="73" t="s">
        <v>45</v>
      </c>
      <c r="S4" s="73" t="s">
        <v>5</v>
      </c>
      <c r="T4" s="73" t="s">
        <v>96</v>
      </c>
      <c r="U4" s="73" t="s">
        <v>95</v>
      </c>
      <c r="V4" s="73" t="s">
        <v>94</v>
      </c>
      <c r="W4" s="73" t="s">
        <v>93</v>
      </c>
      <c r="X4" s="73"/>
      <c r="Y4" s="73" t="s">
        <v>88</v>
      </c>
      <c r="Z4" s="73" t="s">
        <v>92</v>
      </c>
      <c r="AA4" s="73" t="s">
        <v>91</v>
      </c>
      <c r="AB4" s="73" t="s">
        <v>91</v>
      </c>
      <c r="AC4" s="73"/>
      <c r="AD4" s="73"/>
      <c r="AE4" s="73"/>
      <c r="AF4" s="73" t="s">
        <v>90</v>
      </c>
      <c r="AG4" s="73"/>
      <c r="AH4" s="73" t="b">
        <v>0</v>
      </c>
      <c r="AI4" s="73" t="b">
        <v>0</v>
      </c>
      <c r="AJ4" s="73"/>
      <c r="AK4" s="73" t="s">
        <v>89</v>
      </c>
      <c r="AL4" s="73"/>
      <c r="AM4" s="73" t="s">
        <v>88</v>
      </c>
      <c r="AN4" s="73"/>
      <c r="AO4" s="73" t="s">
        <v>41</v>
      </c>
      <c r="AP4" s="75">
        <v>43831</v>
      </c>
      <c r="AQ4" s="75">
        <v>44196</v>
      </c>
      <c r="AR4" s="73"/>
      <c r="AS4" s="73"/>
      <c r="AT4" s="73"/>
      <c r="AU4" s="73"/>
      <c r="AV4" s="73"/>
      <c r="AW4" s="73" t="s">
        <v>87</v>
      </c>
      <c r="AX4" s="73"/>
      <c r="AY4" s="73"/>
      <c r="AZ4" s="73"/>
      <c r="BA4" s="73" t="b">
        <v>0</v>
      </c>
      <c r="BB4" s="73" t="s">
        <v>86</v>
      </c>
      <c r="BC4" s="73"/>
      <c r="BD4" s="73"/>
      <c r="BE4" s="73"/>
      <c r="BF4" s="73"/>
    </row>
    <row r="5" spans="1:58" ht="28.5" customHeight="1" x14ac:dyDescent="0.2">
      <c r="A5" s="73">
        <v>2020</v>
      </c>
      <c r="B5" s="73" t="s">
        <v>102</v>
      </c>
      <c r="C5" s="73" t="s">
        <v>101</v>
      </c>
      <c r="D5" s="73" t="s">
        <v>47</v>
      </c>
      <c r="E5" s="73" t="s">
        <v>46</v>
      </c>
      <c r="F5" s="74">
        <v>44154.446250000001</v>
      </c>
      <c r="G5" s="73" t="s">
        <v>48</v>
      </c>
      <c r="H5" s="73" t="s">
        <v>97</v>
      </c>
      <c r="I5" s="73" t="s">
        <v>87</v>
      </c>
      <c r="J5" s="73" t="s">
        <v>41</v>
      </c>
      <c r="K5" s="73"/>
      <c r="L5" s="73"/>
      <c r="M5" s="73" t="s">
        <v>41</v>
      </c>
      <c r="N5" s="73"/>
      <c r="O5" s="73" t="b">
        <v>0</v>
      </c>
      <c r="P5" s="73"/>
      <c r="Q5" s="73" t="b">
        <v>0</v>
      </c>
      <c r="R5" s="73" t="s">
        <v>45</v>
      </c>
      <c r="S5" s="73" t="s">
        <v>5</v>
      </c>
      <c r="T5" s="73" t="s">
        <v>96</v>
      </c>
      <c r="U5" s="73" t="s">
        <v>95</v>
      </c>
      <c r="V5" s="73" t="s">
        <v>94</v>
      </c>
      <c r="W5" s="73" t="s">
        <v>93</v>
      </c>
      <c r="X5" s="73"/>
      <c r="Y5" s="73" t="s">
        <v>88</v>
      </c>
      <c r="Z5" s="73" t="s">
        <v>100</v>
      </c>
      <c r="AA5" s="73" t="s">
        <v>91</v>
      </c>
      <c r="AB5" s="73" t="s">
        <v>91</v>
      </c>
      <c r="AC5" s="73"/>
      <c r="AD5" s="73"/>
      <c r="AE5" s="73"/>
      <c r="AF5" s="73" t="s">
        <v>90</v>
      </c>
      <c r="AG5" s="73"/>
      <c r="AH5" s="73" t="b">
        <v>0</v>
      </c>
      <c r="AI5" s="73" t="b">
        <v>0</v>
      </c>
      <c r="AJ5" s="73"/>
      <c r="AK5" s="73" t="s">
        <v>89</v>
      </c>
      <c r="AL5" s="73"/>
      <c r="AM5" s="73" t="s">
        <v>88</v>
      </c>
      <c r="AN5" s="73"/>
      <c r="AO5" s="73" t="s">
        <v>41</v>
      </c>
      <c r="AP5" s="75">
        <v>43831</v>
      </c>
      <c r="AQ5" s="75">
        <v>44196</v>
      </c>
      <c r="AR5" s="73"/>
      <c r="AS5" s="73"/>
      <c r="AT5" s="73"/>
      <c r="AU5" s="73"/>
      <c r="AV5" s="73"/>
      <c r="AW5" s="73" t="s">
        <v>87</v>
      </c>
      <c r="AX5" s="73"/>
      <c r="AY5" s="73"/>
      <c r="AZ5" s="73"/>
      <c r="BA5" s="73" t="b">
        <v>0</v>
      </c>
      <c r="BB5" s="73" t="s">
        <v>86</v>
      </c>
      <c r="BC5" s="73"/>
      <c r="BD5" s="73"/>
      <c r="BE5" s="73"/>
      <c r="BF5" s="73"/>
    </row>
  </sheetData>
  <autoFilter ref="A1:BF1" xr:uid="{763F05CF-99FD-4122-85AA-2D6E89064360}"/>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BC597-FA3F-478D-A77A-3CA15030DB27}">
  <dimension ref="A1:AC2049"/>
  <sheetViews>
    <sheetView workbookViewId="0">
      <pane xSplit="1" ySplit="1" topLeftCell="B2" activePane="bottomRight" state="frozen"/>
      <selection activeCell="C13" sqref="C13"/>
      <selection pane="topRight" activeCell="C13" sqref="C13"/>
      <selection pane="bottomLeft" activeCell="C13" sqref="C13"/>
      <selection pane="bottomRight" sqref="A1:XFD1048576"/>
    </sheetView>
  </sheetViews>
  <sheetFormatPr defaultRowHeight="15.75" customHeight="1" x14ac:dyDescent="0.2"/>
  <cols>
    <col min="1" max="1" width="18.19921875" style="77" bestFit="1" customWidth="1"/>
    <col min="2" max="2" width="7.296875" style="77" bestFit="1" customWidth="1"/>
    <col min="3" max="3" width="12" style="77" bestFit="1" customWidth="1"/>
    <col min="4" max="4" width="12.296875" style="77" bestFit="1" customWidth="1"/>
    <col min="5" max="5" width="4.09765625" style="77" bestFit="1" customWidth="1"/>
    <col min="6" max="6" width="8.3984375" style="77" bestFit="1" customWidth="1"/>
    <col min="7" max="7" width="7.796875" style="77" bestFit="1" customWidth="1"/>
    <col min="8" max="8" width="7.5" style="77" bestFit="1" customWidth="1"/>
    <col min="9" max="9" width="8.8984375" style="77" bestFit="1" customWidth="1"/>
    <col min="10" max="10" width="8.59765625" style="77" bestFit="1" customWidth="1"/>
    <col min="11" max="11" width="8" style="77" bestFit="1" customWidth="1"/>
    <col min="12" max="12" width="8.796875" style="77" bestFit="1" customWidth="1"/>
    <col min="13" max="13" width="9.3984375" style="77" bestFit="1" customWidth="1"/>
    <col min="14" max="14" width="10.796875" style="77" bestFit="1" customWidth="1"/>
    <col min="15" max="15" width="10" style="77" bestFit="1" customWidth="1"/>
    <col min="16" max="16" width="11.69921875" style="77" bestFit="1" customWidth="1"/>
    <col min="17" max="17" width="10.69921875" style="77" bestFit="1" customWidth="1"/>
    <col min="18" max="18" width="9.8984375" style="77" bestFit="1" customWidth="1"/>
    <col min="19" max="19" width="11.59765625" style="77" bestFit="1" customWidth="1"/>
    <col min="20" max="20" width="10.296875" style="77" bestFit="1" customWidth="1"/>
    <col min="21" max="21" width="9.5" style="77" bestFit="1" customWidth="1"/>
    <col min="22" max="22" width="11.19921875" style="77" bestFit="1" customWidth="1"/>
    <col min="23" max="23" width="10.19921875" style="77" bestFit="1" customWidth="1"/>
    <col min="24" max="24" width="9.3984375" style="77" bestFit="1" customWidth="1"/>
    <col min="25" max="25" width="11.09765625" style="77" bestFit="1" customWidth="1"/>
    <col min="26" max="26" width="15.796875" style="77" bestFit="1" customWidth="1"/>
    <col min="27" max="27" width="15.59765625" style="77" bestFit="1" customWidth="1"/>
    <col min="28" max="28" width="5.09765625" style="77" bestFit="1" customWidth="1"/>
    <col min="29" max="29" width="10.09765625" style="77" bestFit="1" customWidth="1"/>
    <col min="30" max="16384" width="8.796875" style="77"/>
  </cols>
  <sheetData>
    <row r="1" spans="1:29" s="76" customFormat="1" ht="15.75" customHeight="1" x14ac:dyDescent="0.2">
      <c r="A1" s="76" t="s">
        <v>77</v>
      </c>
      <c r="B1" s="76" t="s">
        <v>76</v>
      </c>
      <c r="C1" s="76" t="s">
        <v>75</v>
      </c>
      <c r="D1" s="76" t="s">
        <v>74</v>
      </c>
      <c r="E1" s="76" t="s">
        <v>73</v>
      </c>
      <c r="F1" s="76" t="s">
        <v>0</v>
      </c>
      <c r="G1" s="76" t="s">
        <v>72</v>
      </c>
      <c r="H1" s="76" t="s">
        <v>3</v>
      </c>
      <c r="I1" s="76" t="s">
        <v>71</v>
      </c>
      <c r="J1" s="76" t="s">
        <v>27</v>
      </c>
      <c r="K1" s="76" t="s">
        <v>70</v>
      </c>
      <c r="L1" s="76" t="s">
        <v>69</v>
      </c>
      <c r="M1" s="76" t="s">
        <v>68</v>
      </c>
      <c r="N1" s="76" t="s">
        <v>67</v>
      </c>
      <c r="O1" s="76" t="s">
        <v>66</v>
      </c>
      <c r="P1" s="76" t="s">
        <v>65</v>
      </c>
      <c r="Q1" s="76" t="s">
        <v>64</v>
      </c>
      <c r="R1" s="76" t="s">
        <v>63</v>
      </c>
      <c r="S1" s="76" t="s">
        <v>62</v>
      </c>
      <c r="T1" s="76" t="s">
        <v>61</v>
      </c>
      <c r="U1" s="76" t="s">
        <v>60</v>
      </c>
      <c r="V1" s="76" t="s">
        <v>59</v>
      </c>
      <c r="W1" s="76" t="s">
        <v>58</v>
      </c>
      <c r="X1" s="76" t="s">
        <v>57</v>
      </c>
      <c r="Y1" s="76" t="s">
        <v>56</v>
      </c>
      <c r="Z1" s="76" t="s">
        <v>55</v>
      </c>
      <c r="AA1" s="76" t="s">
        <v>54</v>
      </c>
      <c r="AB1" s="76" t="s">
        <v>53</v>
      </c>
      <c r="AC1" s="76" t="s">
        <v>52</v>
      </c>
    </row>
    <row r="2" spans="1:29" ht="15.75" customHeight="1" x14ac:dyDescent="0.2">
      <c r="A2" s="77" t="s">
        <v>49</v>
      </c>
      <c r="B2" s="77" t="s">
        <v>85</v>
      </c>
      <c r="C2" s="77" t="s">
        <v>50</v>
      </c>
      <c r="D2" s="78">
        <v>44154.447199074071</v>
      </c>
      <c r="E2" s="77" t="s">
        <v>5</v>
      </c>
      <c r="F2" s="77" t="s">
        <v>30</v>
      </c>
      <c r="G2" s="77" t="s">
        <v>44</v>
      </c>
      <c r="H2" s="77" t="s">
        <v>6</v>
      </c>
      <c r="I2" s="77" t="s">
        <v>157</v>
      </c>
      <c r="J2" s="77" t="s">
        <v>42</v>
      </c>
      <c r="K2" s="77">
        <v>3.5</v>
      </c>
      <c r="L2" s="77">
        <v>1240</v>
      </c>
      <c r="M2" s="77" t="s">
        <v>41</v>
      </c>
      <c r="N2" s="77">
        <v>3.76</v>
      </c>
      <c r="O2" s="77">
        <v>0</v>
      </c>
      <c r="P2" s="77">
        <v>4.6100000000000003</v>
      </c>
      <c r="Z2" s="77" t="s">
        <v>40</v>
      </c>
      <c r="AA2" s="77" t="s">
        <v>39</v>
      </c>
      <c r="AB2" s="77">
        <v>20</v>
      </c>
    </row>
    <row r="3" spans="1:29" ht="15.75" customHeight="1" x14ac:dyDescent="0.2">
      <c r="A3" s="77" t="s">
        <v>49</v>
      </c>
      <c r="B3" s="77" t="s">
        <v>85</v>
      </c>
      <c r="C3" s="77" t="s">
        <v>50</v>
      </c>
      <c r="D3" s="78">
        <v>44154.447199074071</v>
      </c>
      <c r="E3" s="77" t="s">
        <v>5</v>
      </c>
      <c r="F3" s="77" t="s">
        <v>30</v>
      </c>
      <c r="G3" s="77" t="s">
        <v>44</v>
      </c>
      <c r="H3" s="77" t="s">
        <v>6</v>
      </c>
      <c r="I3" s="77" t="s">
        <v>158</v>
      </c>
      <c r="J3" s="77" t="s">
        <v>42</v>
      </c>
      <c r="K3" s="77">
        <v>3.5</v>
      </c>
      <c r="L3" s="77">
        <v>1240</v>
      </c>
      <c r="M3" s="77" t="s">
        <v>41</v>
      </c>
      <c r="N3" s="77">
        <v>41.6</v>
      </c>
      <c r="O3" s="77">
        <v>0</v>
      </c>
      <c r="P3" s="77">
        <v>0</v>
      </c>
      <c r="Z3" s="77" t="s">
        <v>40</v>
      </c>
      <c r="AA3" s="77" t="s">
        <v>39</v>
      </c>
      <c r="AB3" s="77">
        <v>20</v>
      </c>
    </row>
    <row r="4" spans="1:29" ht="15.75" customHeight="1" x14ac:dyDescent="0.2">
      <c r="A4" s="77" t="s">
        <v>49</v>
      </c>
      <c r="B4" s="77" t="s">
        <v>85</v>
      </c>
      <c r="C4" s="77" t="s">
        <v>50</v>
      </c>
      <c r="D4" s="78">
        <v>44154.447199074071</v>
      </c>
      <c r="E4" s="77" t="s">
        <v>5</v>
      </c>
      <c r="F4" s="77" t="s">
        <v>30</v>
      </c>
      <c r="G4" s="77" t="s">
        <v>44</v>
      </c>
      <c r="H4" s="77" t="s">
        <v>6</v>
      </c>
      <c r="I4" s="77" t="s">
        <v>43</v>
      </c>
      <c r="J4" s="77" t="s">
        <v>83</v>
      </c>
      <c r="K4" s="77">
        <v>54.984999999999999</v>
      </c>
      <c r="L4" s="77">
        <v>1240</v>
      </c>
      <c r="M4" s="77" t="s">
        <v>41</v>
      </c>
      <c r="N4" s="77">
        <v>0.16995545000000001</v>
      </c>
      <c r="O4" s="77">
        <v>0</v>
      </c>
      <c r="P4" s="77">
        <v>0.26288990000000001</v>
      </c>
      <c r="Z4" s="77" t="s">
        <v>40</v>
      </c>
      <c r="AA4" s="77" t="s">
        <v>39</v>
      </c>
      <c r="AB4" s="77">
        <v>20</v>
      </c>
    </row>
    <row r="5" spans="1:29" ht="15.75" customHeight="1" x14ac:dyDescent="0.2">
      <c r="A5" s="77" t="s">
        <v>49</v>
      </c>
      <c r="B5" s="77" t="s">
        <v>85</v>
      </c>
      <c r="C5" s="77" t="s">
        <v>50</v>
      </c>
      <c r="D5" s="78">
        <v>44154.447199074071</v>
      </c>
      <c r="E5" s="77" t="s">
        <v>5</v>
      </c>
      <c r="F5" s="77" t="s">
        <v>30</v>
      </c>
      <c r="G5" s="77" t="s">
        <v>44</v>
      </c>
      <c r="H5" s="77" t="s">
        <v>6</v>
      </c>
      <c r="I5" s="77" t="s">
        <v>159</v>
      </c>
      <c r="J5" s="77" t="s">
        <v>42</v>
      </c>
      <c r="K5" s="77">
        <v>3.5</v>
      </c>
      <c r="L5" s="77">
        <v>1240</v>
      </c>
      <c r="M5" s="77" t="s">
        <v>41</v>
      </c>
      <c r="N5" s="77">
        <v>3.47</v>
      </c>
      <c r="O5" s="77">
        <v>0</v>
      </c>
      <c r="P5" s="77">
        <v>4.12</v>
      </c>
      <c r="Z5" s="77" t="s">
        <v>40</v>
      </c>
      <c r="AA5" s="77" t="s">
        <v>39</v>
      </c>
      <c r="AB5" s="77">
        <v>20</v>
      </c>
    </row>
    <row r="6" spans="1:29" ht="15.75" customHeight="1" x14ac:dyDescent="0.2">
      <c r="A6" s="77" t="s">
        <v>49</v>
      </c>
      <c r="B6" s="77" t="s">
        <v>85</v>
      </c>
      <c r="C6" s="77" t="s">
        <v>50</v>
      </c>
      <c r="D6" s="78">
        <v>44154.447199074071</v>
      </c>
      <c r="E6" s="77" t="s">
        <v>5</v>
      </c>
      <c r="F6" s="77" t="s">
        <v>30</v>
      </c>
      <c r="G6" s="77" t="s">
        <v>51</v>
      </c>
      <c r="H6" s="77" t="s">
        <v>6</v>
      </c>
      <c r="I6" s="77" t="s">
        <v>157</v>
      </c>
      <c r="J6" s="77" t="s">
        <v>42</v>
      </c>
      <c r="K6" s="77">
        <v>3.5</v>
      </c>
      <c r="L6" s="77">
        <v>1210</v>
      </c>
      <c r="M6" s="77" t="s">
        <v>41</v>
      </c>
      <c r="N6" s="77">
        <v>9.3000000000000007</v>
      </c>
      <c r="O6" s="77">
        <v>0</v>
      </c>
      <c r="P6" s="77">
        <v>11.8</v>
      </c>
      <c r="Z6" s="77" t="s">
        <v>40</v>
      </c>
      <c r="AA6" s="77" t="s">
        <v>39</v>
      </c>
      <c r="AB6" s="77">
        <v>20</v>
      </c>
    </row>
    <row r="7" spans="1:29" ht="15.75" customHeight="1" x14ac:dyDescent="0.2">
      <c r="A7" s="77" t="s">
        <v>49</v>
      </c>
      <c r="B7" s="77" t="s">
        <v>85</v>
      </c>
      <c r="C7" s="77" t="s">
        <v>50</v>
      </c>
      <c r="D7" s="78">
        <v>44154.447199074071</v>
      </c>
      <c r="E7" s="77" t="s">
        <v>5</v>
      </c>
      <c r="F7" s="77" t="s">
        <v>30</v>
      </c>
      <c r="G7" s="77" t="s">
        <v>51</v>
      </c>
      <c r="H7" s="77" t="s">
        <v>6</v>
      </c>
      <c r="I7" s="77" t="s">
        <v>158</v>
      </c>
      <c r="J7" s="77" t="s">
        <v>42</v>
      </c>
      <c r="K7" s="77">
        <v>3.5</v>
      </c>
      <c r="L7" s="77">
        <v>1210</v>
      </c>
      <c r="M7" s="77" t="s">
        <v>41</v>
      </c>
      <c r="N7" s="77">
        <v>105</v>
      </c>
      <c r="O7" s="77">
        <v>0</v>
      </c>
      <c r="P7" s="77">
        <v>0</v>
      </c>
      <c r="Z7" s="77" t="s">
        <v>40</v>
      </c>
      <c r="AA7" s="77" t="s">
        <v>39</v>
      </c>
      <c r="AB7" s="77">
        <v>20</v>
      </c>
    </row>
    <row r="8" spans="1:29" ht="15.75" customHeight="1" x14ac:dyDescent="0.2">
      <c r="A8" s="77" t="s">
        <v>49</v>
      </c>
      <c r="B8" s="77" t="s">
        <v>85</v>
      </c>
      <c r="C8" s="77" t="s">
        <v>50</v>
      </c>
      <c r="D8" s="78">
        <v>44154.447199074071</v>
      </c>
      <c r="E8" s="77" t="s">
        <v>5</v>
      </c>
      <c r="F8" s="77" t="s">
        <v>30</v>
      </c>
      <c r="G8" s="77" t="s">
        <v>51</v>
      </c>
      <c r="H8" s="77" t="s">
        <v>6</v>
      </c>
      <c r="I8" s="77" t="s">
        <v>43</v>
      </c>
      <c r="J8" s="77" t="s">
        <v>83</v>
      </c>
      <c r="K8" s="77">
        <v>54.984999999999999</v>
      </c>
      <c r="L8" s="77">
        <v>1210</v>
      </c>
      <c r="M8" s="77" t="s">
        <v>41</v>
      </c>
      <c r="N8" s="77">
        <v>0.42075111999999998</v>
      </c>
      <c r="O8" s="77">
        <v>0</v>
      </c>
      <c r="P8" s="77">
        <v>0.67472947000000005</v>
      </c>
      <c r="Z8" s="77" t="s">
        <v>40</v>
      </c>
      <c r="AA8" s="77" t="s">
        <v>39</v>
      </c>
      <c r="AB8" s="77">
        <v>20</v>
      </c>
    </row>
    <row r="9" spans="1:29" ht="15.75" customHeight="1" x14ac:dyDescent="0.2">
      <c r="A9" s="77" t="s">
        <v>49</v>
      </c>
      <c r="B9" s="77" t="s">
        <v>85</v>
      </c>
      <c r="C9" s="77" t="s">
        <v>50</v>
      </c>
      <c r="D9" s="78">
        <v>44154.447199074071</v>
      </c>
      <c r="E9" s="77" t="s">
        <v>5</v>
      </c>
      <c r="F9" s="77" t="s">
        <v>30</v>
      </c>
      <c r="G9" s="77" t="s">
        <v>51</v>
      </c>
      <c r="H9" s="77" t="s">
        <v>6</v>
      </c>
      <c r="I9" s="77" t="s">
        <v>159</v>
      </c>
      <c r="J9" s="77" t="s">
        <v>42</v>
      </c>
      <c r="K9" s="77">
        <v>3.5</v>
      </c>
      <c r="L9" s="77">
        <v>1210</v>
      </c>
      <c r="M9" s="77" t="s">
        <v>41</v>
      </c>
      <c r="N9" s="77">
        <v>8.6300000000000008</v>
      </c>
      <c r="O9" s="77">
        <v>0</v>
      </c>
      <c r="P9" s="77">
        <v>10.5</v>
      </c>
      <c r="Z9" s="77" t="s">
        <v>40</v>
      </c>
      <c r="AA9" s="77" t="s">
        <v>39</v>
      </c>
      <c r="AB9" s="77">
        <v>20</v>
      </c>
    </row>
    <row r="10" spans="1:29" ht="15.75" customHeight="1" x14ac:dyDescent="0.2">
      <c r="A10" s="77" t="s">
        <v>49</v>
      </c>
      <c r="B10" s="77" t="s">
        <v>85</v>
      </c>
      <c r="C10" s="77" t="s">
        <v>50</v>
      </c>
      <c r="D10" s="78">
        <v>44154.447199074071</v>
      </c>
      <c r="E10" s="77" t="s">
        <v>5</v>
      </c>
      <c r="F10" s="77" t="s">
        <v>31</v>
      </c>
      <c r="G10" s="77" t="s">
        <v>44</v>
      </c>
      <c r="H10" s="77" t="s">
        <v>6</v>
      </c>
      <c r="I10" s="77" t="s">
        <v>157</v>
      </c>
      <c r="J10" s="77" t="s">
        <v>42</v>
      </c>
      <c r="K10" s="77">
        <v>1</v>
      </c>
      <c r="L10" s="77">
        <v>999</v>
      </c>
      <c r="M10" s="77" t="s">
        <v>41</v>
      </c>
      <c r="N10" s="77">
        <v>2.91</v>
      </c>
      <c r="O10" s="77">
        <v>0</v>
      </c>
      <c r="P10" s="77">
        <v>2.37</v>
      </c>
      <c r="Z10" s="77" t="s">
        <v>40</v>
      </c>
      <c r="AA10" s="77" t="s">
        <v>39</v>
      </c>
      <c r="AB10" s="77">
        <v>20</v>
      </c>
    </row>
    <row r="11" spans="1:29" ht="15.75" customHeight="1" x14ac:dyDescent="0.2">
      <c r="A11" s="77" t="s">
        <v>49</v>
      </c>
      <c r="B11" s="77" t="s">
        <v>85</v>
      </c>
      <c r="C11" s="77" t="s">
        <v>50</v>
      </c>
      <c r="D11" s="78">
        <v>44154.447199074071</v>
      </c>
      <c r="E11" s="77" t="s">
        <v>5</v>
      </c>
      <c r="F11" s="77" t="s">
        <v>31</v>
      </c>
      <c r="G11" s="77" t="s">
        <v>44</v>
      </c>
      <c r="H11" s="77" t="s">
        <v>6</v>
      </c>
      <c r="I11" s="77" t="s">
        <v>158</v>
      </c>
      <c r="J11" s="77" t="s">
        <v>42</v>
      </c>
      <c r="K11" s="77">
        <v>1</v>
      </c>
      <c r="L11" s="77">
        <v>999</v>
      </c>
      <c r="M11" s="77" t="s">
        <v>41</v>
      </c>
      <c r="N11" s="77">
        <v>26.6</v>
      </c>
      <c r="O11" s="77">
        <v>0</v>
      </c>
      <c r="P11" s="77">
        <v>0</v>
      </c>
      <c r="Z11" s="77" t="s">
        <v>40</v>
      </c>
      <c r="AA11" s="77" t="s">
        <v>39</v>
      </c>
      <c r="AB11" s="77">
        <v>20</v>
      </c>
    </row>
    <row r="12" spans="1:29" ht="15.75" customHeight="1" x14ac:dyDescent="0.2">
      <c r="A12" s="77" t="s">
        <v>49</v>
      </c>
      <c r="B12" s="77" t="s">
        <v>85</v>
      </c>
      <c r="C12" s="77" t="s">
        <v>50</v>
      </c>
      <c r="D12" s="78">
        <v>44154.447199074071</v>
      </c>
      <c r="E12" s="77" t="s">
        <v>5</v>
      </c>
      <c r="F12" s="77" t="s">
        <v>31</v>
      </c>
      <c r="G12" s="77" t="s">
        <v>44</v>
      </c>
      <c r="H12" s="77" t="s">
        <v>6</v>
      </c>
      <c r="I12" s="77" t="s">
        <v>43</v>
      </c>
      <c r="J12" s="77" t="s">
        <v>83</v>
      </c>
      <c r="K12" s="77">
        <v>18.68</v>
      </c>
      <c r="L12" s="77">
        <v>999</v>
      </c>
      <c r="M12" s="77" t="s">
        <v>41</v>
      </c>
      <c r="N12" s="77">
        <v>0.11723769000000001</v>
      </c>
      <c r="O12" s="77">
        <v>0</v>
      </c>
      <c r="P12" s="77">
        <v>0.11134903</v>
      </c>
      <c r="Z12" s="77" t="s">
        <v>40</v>
      </c>
      <c r="AA12" s="77" t="s">
        <v>39</v>
      </c>
      <c r="AB12" s="77">
        <v>20</v>
      </c>
    </row>
    <row r="13" spans="1:29" ht="15.75" customHeight="1" x14ac:dyDescent="0.2">
      <c r="A13" s="77" t="s">
        <v>49</v>
      </c>
      <c r="B13" s="77" t="s">
        <v>85</v>
      </c>
      <c r="C13" s="77" t="s">
        <v>50</v>
      </c>
      <c r="D13" s="78">
        <v>44154.447199074071</v>
      </c>
      <c r="E13" s="77" t="s">
        <v>5</v>
      </c>
      <c r="F13" s="77" t="s">
        <v>31</v>
      </c>
      <c r="G13" s="77" t="s">
        <v>44</v>
      </c>
      <c r="H13" s="77" t="s">
        <v>6</v>
      </c>
      <c r="I13" s="77" t="s">
        <v>159</v>
      </c>
      <c r="J13" s="77" t="s">
        <v>42</v>
      </c>
      <c r="K13" s="77">
        <v>1</v>
      </c>
      <c r="L13" s="77">
        <v>999</v>
      </c>
      <c r="M13" s="77" t="s">
        <v>41</v>
      </c>
      <c r="N13" s="77">
        <v>2.3199999999999998</v>
      </c>
      <c r="O13" s="77">
        <v>0</v>
      </c>
      <c r="P13" s="77">
        <v>2.08</v>
      </c>
      <c r="Z13" s="77" t="s">
        <v>40</v>
      </c>
      <c r="AA13" s="77" t="s">
        <v>39</v>
      </c>
      <c r="AB13" s="77">
        <v>20</v>
      </c>
    </row>
    <row r="14" spans="1:29" ht="15.75" customHeight="1" x14ac:dyDescent="0.2">
      <c r="A14" s="77" t="s">
        <v>49</v>
      </c>
      <c r="B14" s="77" t="s">
        <v>85</v>
      </c>
      <c r="C14" s="77" t="s">
        <v>50</v>
      </c>
      <c r="D14" s="78">
        <v>44154.447199074071</v>
      </c>
      <c r="E14" s="77" t="s">
        <v>5</v>
      </c>
      <c r="F14" s="77" t="s">
        <v>31</v>
      </c>
      <c r="G14" s="77" t="s">
        <v>51</v>
      </c>
      <c r="H14" s="77" t="s">
        <v>6</v>
      </c>
      <c r="I14" s="77" t="s">
        <v>157</v>
      </c>
      <c r="J14" s="77" t="s">
        <v>42</v>
      </c>
      <c r="K14" s="77">
        <v>1.06</v>
      </c>
      <c r="L14" s="77">
        <v>1050</v>
      </c>
      <c r="M14" s="77" t="s">
        <v>41</v>
      </c>
      <c r="N14" s="77">
        <v>3.97</v>
      </c>
      <c r="O14" s="77">
        <v>0</v>
      </c>
      <c r="P14" s="77">
        <v>3.69</v>
      </c>
      <c r="Z14" s="77" t="s">
        <v>40</v>
      </c>
      <c r="AA14" s="77" t="s">
        <v>39</v>
      </c>
      <c r="AB14" s="77">
        <v>20</v>
      </c>
    </row>
    <row r="15" spans="1:29" ht="15.75" customHeight="1" x14ac:dyDescent="0.2">
      <c r="A15" s="77" t="s">
        <v>49</v>
      </c>
      <c r="B15" s="77" t="s">
        <v>85</v>
      </c>
      <c r="C15" s="77" t="s">
        <v>50</v>
      </c>
      <c r="D15" s="78">
        <v>44154.447199074071</v>
      </c>
      <c r="E15" s="77" t="s">
        <v>5</v>
      </c>
      <c r="F15" s="77" t="s">
        <v>31</v>
      </c>
      <c r="G15" s="77" t="s">
        <v>51</v>
      </c>
      <c r="H15" s="77" t="s">
        <v>6</v>
      </c>
      <c r="I15" s="77" t="s">
        <v>158</v>
      </c>
      <c r="J15" s="77" t="s">
        <v>42</v>
      </c>
      <c r="K15" s="77">
        <v>1.06</v>
      </c>
      <c r="L15" s="77">
        <v>1050</v>
      </c>
      <c r="M15" s="77" t="s">
        <v>41</v>
      </c>
      <c r="N15" s="77">
        <v>39.1</v>
      </c>
      <c r="O15" s="77">
        <v>0</v>
      </c>
      <c r="P15" s="77">
        <v>0</v>
      </c>
      <c r="Z15" s="77" t="s">
        <v>40</v>
      </c>
      <c r="AA15" s="77" t="s">
        <v>39</v>
      </c>
      <c r="AB15" s="77">
        <v>20</v>
      </c>
    </row>
    <row r="16" spans="1:29" ht="15.75" customHeight="1" x14ac:dyDescent="0.2">
      <c r="A16" s="77" t="s">
        <v>49</v>
      </c>
      <c r="B16" s="77" t="s">
        <v>85</v>
      </c>
      <c r="C16" s="77" t="s">
        <v>50</v>
      </c>
      <c r="D16" s="78">
        <v>44154.447199074071</v>
      </c>
      <c r="E16" s="77" t="s">
        <v>5</v>
      </c>
      <c r="F16" s="77" t="s">
        <v>31</v>
      </c>
      <c r="G16" s="77" t="s">
        <v>51</v>
      </c>
      <c r="H16" s="77" t="s">
        <v>6</v>
      </c>
      <c r="I16" s="77" t="s">
        <v>43</v>
      </c>
      <c r="J16" s="77" t="s">
        <v>83</v>
      </c>
      <c r="K16" s="77">
        <v>19.800798</v>
      </c>
      <c r="L16" s="77">
        <v>1050</v>
      </c>
      <c r="M16" s="77" t="s">
        <v>41</v>
      </c>
      <c r="N16" s="77">
        <v>0.17719486000000001</v>
      </c>
      <c r="O16" s="77">
        <v>0</v>
      </c>
      <c r="P16" s="77">
        <v>0.18522485</v>
      </c>
      <c r="Z16" s="77" t="s">
        <v>40</v>
      </c>
      <c r="AA16" s="77" t="s">
        <v>39</v>
      </c>
      <c r="AB16" s="77">
        <v>20</v>
      </c>
    </row>
    <row r="17" spans="1:28" ht="15.75" customHeight="1" x14ac:dyDescent="0.2">
      <c r="A17" s="77" t="s">
        <v>49</v>
      </c>
      <c r="B17" s="77" t="s">
        <v>85</v>
      </c>
      <c r="C17" s="77" t="s">
        <v>50</v>
      </c>
      <c r="D17" s="78">
        <v>44154.447199074071</v>
      </c>
      <c r="E17" s="77" t="s">
        <v>5</v>
      </c>
      <c r="F17" s="77" t="s">
        <v>31</v>
      </c>
      <c r="G17" s="77" t="s">
        <v>51</v>
      </c>
      <c r="H17" s="77" t="s">
        <v>6</v>
      </c>
      <c r="I17" s="77" t="s">
        <v>159</v>
      </c>
      <c r="J17" s="77" t="s">
        <v>42</v>
      </c>
      <c r="K17" s="77">
        <v>1.06</v>
      </c>
      <c r="L17" s="77">
        <v>1050</v>
      </c>
      <c r="M17" s="77" t="s">
        <v>41</v>
      </c>
      <c r="N17" s="77">
        <v>3.49</v>
      </c>
      <c r="O17" s="77">
        <v>0</v>
      </c>
      <c r="P17" s="77">
        <v>3.45</v>
      </c>
      <c r="Z17" s="77" t="s">
        <v>40</v>
      </c>
      <c r="AA17" s="77" t="s">
        <v>39</v>
      </c>
      <c r="AB17" s="77">
        <v>20</v>
      </c>
    </row>
    <row r="18" spans="1:28" ht="15.75" customHeight="1" x14ac:dyDescent="0.2">
      <c r="A18" s="77" t="s">
        <v>49</v>
      </c>
      <c r="B18" s="77" t="s">
        <v>85</v>
      </c>
      <c r="C18" s="77" t="s">
        <v>50</v>
      </c>
      <c r="D18" s="78">
        <v>44154.447199074071</v>
      </c>
      <c r="E18" s="77" t="s">
        <v>5</v>
      </c>
      <c r="F18" s="77" t="s">
        <v>45</v>
      </c>
      <c r="G18" s="77" t="s">
        <v>44</v>
      </c>
      <c r="H18" s="77" t="s">
        <v>6</v>
      </c>
      <c r="I18" s="77" t="s">
        <v>157</v>
      </c>
      <c r="J18" s="77" t="s">
        <v>42</v>
      </c>
      <c r="K18" s="77">
        <v>1.8</v>
      </c>
      <c r="L18" s="77">
        <v>1750</v>
      </c>
      <c r="M18" s="77" t="s">
        <v>41</v>
      </c>
      <c r="N18" s="77">
        <v>6</v>
      </c>
      <c r="O18" s="77">
        <v>0</v>
      </c>
      <c r="P18" s="77">
        <v>7.42</v>
      </c>
      <c r="Z18" s="77" t="s">
        <v>40</v>
      </c>
      <c r="AA18" s="77" t="s">
        <v>39</v>
      </c>
      <c r="AB18" s="77">
        <v>20</v>
      </c>
    </row>
    <row r="19" spans="1:28" ht="15.75" customHeight="1" x14ac:dyDescent="0.2">
      <c r="A19" s="77" t="s">
        <v>49</v>
      </c>
      <c r="B19" s="77" t="s">
        <v>85</v>
      </c>
      <c r="C19" s="77" t="s">
        <v>50</v>
      </c>
      <c r="D19" s="78">
        <v>44154.447199074071</v>
      </c>
      <c r="E19" s="77" t="s">
        <v>5</v>
      </c>
      <c r="F19" s="77" t="s">
        <v>45</v>
      </c>
      <c r="G19" s="77" t="s">
        <v>44</v>
      </c>
      <c r="H19" s="77" t="s">
        <v>6</v>
      </c>
      <c r="I19" s="77" t="s">
        <v>158</v>
      </c>
      <c r="J19" s="77" t="s">
        <v>42</v>
      </c>
      <c r="K19" s="77">
        <v>1.8</v>
      </c>
      <c r="L19" s="77">
        <v>1750</v>
      </c>
      <c r="M19" s="77" t="s">
        <v>41</v>
      </c>
      <c r="N19" s="77">
        <v>77.2</v>
      </c>
      <c r="O19" s="77">
        <v>0</v>
      </c>
      <c r="P19" s="77">
        <v>0</v>
      </c>
      <c r="Z19" s="77" t="s">
        <v>40</v>
      </c>
      <c r="AA19" s="77" t="s">
        <v>39</v>
      </c>
      <c r="AB19" s="77">
        <v>20</v>
      </c>
    </row>
    <row r="20" spans="1:28" ht="15.75" customHeight="1" x14ac:dyDescent="0.2">
      <c r="A20" s="77" t="s">
        <v>49</v>
      </c>
      <c r="B20" s="77" t="s">
        <v>85</v>
      </c>
      <c r="C20" s="77" t="s">
        <v>50</v>
      </c>
      <c r="D20" s="78">
        <v>44154.447199074071</v>
      </c>
      <c r="E20" s="77" t="s">
        <v>5</v>
      </c>
      <c r="F20" s="77" t="s">
        <v>45</v>
      </c>
      <c r="G20" s="77" t="s">
        <v>44</v>
      </c>
      <c r="H20" s="77" t="s">
        <v>6</v>
      </c>
      <c r="I20" s="77" t="s">
        <v>43</v>
      </c>
      <c r="J20" s="77" t="s">
        <v>83</v>
      </c>
      <c r="K20" s="77">
        <v>1.8</v>
      </c>
      <c r="L20" s="77">
        <v>1750</v>
      </c>
      <c r="M20" s="77" t="s">
        <v>41</v>
      </c>
      <c r="N20" s="77">
        <v>5.3</v>
      </c>
      <c r="O20" s="77">
        <v>0</v>
      </c>
      <c r="P20" s="77">
        <v>7.15</v>
      </c>
      <c r="Z20" s="77" t="s">
        <v>40</v>
      </c>
      <c r="AA20" s="77" t="s">
        <v>39</v>
      </c>
      <c r="AB20" s="77">
        <v>20</v>
      </c>
    </row>
    <row r="21" spans="1:28" ht="15.75" customHeight="1" x14ac:dyDescent="0.2">
      <c r="A21" s="77" t="s">
        <v>49</v>
      </c>
      <c r="B21" s="77" t="s">
        <v>85</v>
      </c>
      <c r="C21" s="77" t="s">
        <v>50</v>
      </c>
      <c r="D21" s="78">
        <v>44154.447199074071</v>
      </c>
      <c r="E21" s="77" t="s">
        <v>5</v>
      </c>
      <c r="F21" s="77" t="s">
        <v>45</v>
      </c>
      <c r="G21" s="77" t="s">
        <v>44</v>
      </c>
      <c r="H21" s="77" t="s">
        <v>6</v>
      </c>
      <c r="I21" s="77" t="s">
        <v>159</v>
      </c>
      <c r="J21" s="77" t="s">
        <v>42</v>
      </c>
      <c r="K21" s="77">
        <v>1.8</v>
      </c>
      <c r="L21" s="77">
        <v>1750</v>
      </c>
      <c r="M21" s="77" t="s">
        <v>41</v>
      </c>
      <c r="N21" s="77">
        <v>5.4</v>
      </c>
      <c r="O21" s="77">
        <v>0</v>
      </c>
      <c r="P21" s="77">
        <v>7.15</v>
      </c>
      <c r="Z21" s="77" t="s">
        <v>40</v>
      </c>
      <c r="AA21" s="77" t="s">
        <v>39</v>
      </c>
      <c r="AB21" s="77">
        <v>20</v>
      </c>
    </row>
    <row r="22" spans="1:28" ht="15.75" customHeight="1" x14ac:dyDescent="0.2">
      <c r="A22" s="77" t="s">
        <v>49</v>
      </c>
      <c r="B22" s="77" t="s">
        <v>85</v>
      </c>
      <c r="C22" s="77" t="s">
        <v>50</v>
      </c>
      <c r="D22" s="78">
        <v>44154.447199074071</v>
      </c>
      <c r="E22" s="77" t="s">
        <v>5</v>
      </c>
      <c r="F22" s="77" t="s">
        <v>45</v>
      </c>
      <c r="G22" s="77" t="s">
        <v>51</v>
      </c>
      <c r="H22" s="77" t="s">
        <v>6</v>
      </c>
      <c r="I22" s="77" t="s">
        <v>157</v>
      </c>
      <c r="J22" s="77" t="s">
        <v>42</v>
      </c>
      <c r="K22" s="77">
        <v>1.9</v>
      </c>
      <c r="L22" s="77">
        <v>1620</v>
      </c>
      <c r="M22" s="77" t="s">
        <v>41</v>
      </c>
      <c r="N22" s="77">
        <v>10.9</v>
      </c>
      <c r="O22" s="77">
        <v>0</v>
      </c>
      <c r="P22" s="77">
        <v>13.3</v>
      </c>
      <c r="Z22" s="77" t="s">
        <v>40</v>
      </c>
      <c r="AA22" s="77" t="s">
        <v>39</v>
      </c>
      <c r="AB22" s="77">
        <v>20</v>
      </c>
    </row>
    <row r="23" spans="1:28" ht="15.75" customHeight="1" x14ac:dyDescent="0.2">
      <c r="A23" s="77" t="s">
        <v>49</v>
      </c>
      <c r="B23" s="77" t="s">
        <v>85</v>
      </c>
      <c r="C23" s="77" t="s">
        <v>50</v>
      </c>
      <c r="D23" s="78">
        <v>44154.447199074071</v>
      </c>
      <c r="E23" s="77" t="s">
        <v>5</v>
      </c>
      <c r="F23" s="77" t="s">
        <v>45</v>
      </c>
      <c r="G23" s="77" t="s">
        <v>51</v>
      </c>
      <c r="H23" s="77" t="s">
        <v>6</v>
      </c>
      <c r="I23" s="77" t="s">
        <v>158</v>
      </c>
      <c r="J23" s="77" t="s">
        <v>42</v>
      </c>
      <c r="K23" s="77">
        <v>1.9</v>
      </c>
      <c r="L23" s="77">
        <v>1620</v>
      </c>
      <c r="M23" s="77" t="s">
        <v>41</v>
      </c>
      <c r="N23" s="77">
        <v>146</v>
      </c>
      <c r="O23" s="77">
        <v>0</v>
      </c>
      <c r="P23" s="77">
        <v>0</v>
      </c>
      <c r="Z23" s="77" t="s">
        <v>40</v>
      </c>
      <c r="AA23" s="77" t="s">
        <v>39</v>
      </c>
      <c r="AB23" s="77">
        <v>20</v>
      </c>
    </row>
    <row r="24" spans="1:28" ht="15.75" customHeight="1" x14ac:dyDescent="0.2">
      <c r="A24" s="77" t="s">
        <v>49</v>
      </c>
      <c r="B24" s="77" t="s">
        <v>85</v>
      </c>
      <c r="C24" s="77" t="s">
        <v>50</v>
      </c>
      <c r="D24" s="78">
        <v>44154.447199074071</v>
      </c>
      <c r="E24" s="77" t="s">
        <v>5</v>
      </c>
      <c r="F24" s="77" t="s">
        <v>45</v>
      </c>
      <c r="G24" s="77" t="s">
        <v>51</v>
      </c>
      <c r="H24" s="77" t="s">
        <v>6</v>
      </c>
      <c r="I24" s="77" t="s">
        <v>43</v>
      </c>
      <c r="J24" s="77" t="s">
        <v>83</v>
      </c>
      <c r="K24" s="77">
        <v>1.9</v>
      </c>
      <c r="L24" s="77">
        <v>1620</v>
      </c>
      <c r="M24" s="77" t="s">
        <v>41</v>
      </c>
      <c r="N24" s="77">
        <v>9.8000000000000007</v>
      </c>
      <c r="O24" s="77">
        <v>0</v>
      </c>
      <c r="P24" s="77">
        <v>13</v>
      </c>
      <c r="Z24" s="77" t="s">
        <v>40</v>
      </c>
      <c r="AA24" s="77" t="s">
        <v>39</v>
      </c>
      <c r="AB24" s="77">
        <v>20</v>
      </c>
    </row>
    <row r="25" spans="1:28" ht="15.75" customHeight="1" x14ac:dyDescent="0.2">
      <c r="A25" s="77" t="s">
        <v>49</v>
      </c>
      <c r="B25" s="77" t="s">
        <v>85</v>
      </c>
      <c r="C25" s="77" t="s">
        <v>50</v>
      </c>
      <c r="D25" s="78">
        <v>44154.447199074071</v>
      </c>
      <c r="E25" s="77" t="s">
        <v>5</v>
      </c>
      <c r="F25" s="77" t="s">
        <v>45</v>
      </c>
      <c r="G25" s="77" t="s">
        <v>51</v>
      </c>
      <c r="H25" s="77" t="s">
        <v>6</v>
      </c>
      <c r="I25" s="77" t="s">
        <v>159</v>
      </c>
      <c r="J25" s="77" t="s">
        <v>42</v>
      </c>
      <c r="K25" s="77">
        <v>1.9</v>
      </c>
      <c r="L25" s="77">
        <v>1620</v>
      </c>
      <c r="M25" s="77" t="s">
        <v>41</v>
      </c>
      <c r="N25" s="77">
        <v>10.1</v>
      </c>
      <c r="O25" s="77">
        <v>0</v>
      </c>
      <c r="P25" s="77">
        <v>13</v>
      </c>
      <c r="Z25" s="77" t="s">
        <v>40</v>
      </c>
      <c r="AA25" s="77" t="s">
        <v>39</v>
      </c>
      <c r="AB25" s="77">
        <v>20</v>
      </c>
    </row>
    <row r="26" spans="1:28" ht="15.75" customHeight="1" x14ac:dyDescent="0.2">
      <c r="A26" s="77" t="s">
        <v>49</v>
      </c>
      <c r="B26" s="77" t="s">
        <v>85</v>
      </c>
      <c r="C26" s="77" t="s">
        <v>50</v>
      </c>
      <c r="D26" s="78">
        <v>44154.447199074071</v>
      </c>
      <c r="E26" s="77" t="s">
        <v>5</v>
      </c>
      <c r="F26" s="77" t="s">
        <v>29</v>
      </c>
      <c r="G26" s="77" t="s">
        <v>44</v>
      </c>
      <c r="H26" s="77" t="s">
        <v>6</v>
      </c>
      <c r="I26" s="77" t="s">
        <v>157</v>
      </c>
      <c r="J26" s="77" t="s">
        <v>42</v>
      </c>
      <c r="K26" s="77">
        <v>2.33</v>
      </c>
      <c r="L26" s="77">
        <v>2300</v>
      </c>
      <c r="M26" s="77" t="s">
        <v>41</v>
      </c>
      <c r="N26" s="77">
        <v>8.2100000000000009</v>
      </c>
      <c r="O26" s="77">
        <v>0</v>
      </c>
      <c r="P26" s="77">
        <v>11.1</v>
      </c>
      <c r="Z26" s="77" t="s">
        <v>40</v>
      </c>
      <c r="AA26" s="77" t="s">
        <v>39</v>
      </c>
      <c r="AB26" s="77">
        <v>20</v>
      </c>
    </row>
    <row r="27" spans="1:28" ht="15.75" customHeight="1" x14ac:dyDescent="0.2">
      <c r="A27" s="77" t="s">
        <v>49</v>
      </c>
      <c r="B27" s="77" t="s">
        <v>85</v>
      </c>
      <c r="C27" s="77" t="s">
        <v>50</v>
      </c>
      <c r="D27" s="78">
        <v>44154.447199074071</v>
      </c>
      <c r="E27" s="77" t="s">
        <v>5</v>
      </c>
      <c r="F27" s="77" t="s">
        <v>29</v>
      </c>
      <c r="G27" s="77" t="s">
        <v>44</v>
      </c>
      <c r="H27" s="77" t="s">
        <v>6</v>
      </c>
      <c r="I27" s="77" t="s">
        <v>158</v>
      </c>
      <c r="J27" s="77" t="s">
        <v>42</v>
      </c>
      <c r="K27" s="77">
        <v>2.33</v>
      </c>
      <c r="L27" s="77">
        <v>2300</v>
      </c>
      <c r="M27" s="77" t="s">
        <v>41</v>
      </c>
      <c r="N27" s="77">
        <v>114</v>
      </c>
      <c r="O27" s="77">
        <v>0</v>
      </c>
      <c r="P27" s="77">
        <v>0</v>
      </c>
      <c r="Z27" s="77" t="s">
        <v>40</v>
      </c>
      <c r="AA27" s="77" t="s">
        <v>39</v>
      </c>
      <c r="AB27" s="77">
        <v>20</v>
      </c>
    </row>
    <row r="28" spans="1:28" ht="15.75" customHeight="1" x14ac:dyDescent="0.2">
      <c r="A28" s="77" t="s">
        <v>49</v>
      </c>
      <c r="B28" s="77" t="s">
        <v>85</v>
      </c>
      <c r="C28" s="77" t="s">
        <v>50</v>
      </c>
      <c r="D28" s="78">
        <v>44154.447199074071</v>
      </c>
      <c r="E28" s="77" t="s">
        <v>5</v>
      </c>
      <c r="F28" s="77" t="s">
        <v>29</v>
      </c>
      <c r="G28" s="77" t="s">
        <v>44</v>
      </c>
      <c r="H28" s="77" t="s">
        <v>6</v>
      </c>
      <c r="I28" s="77" t="s">
        <v>43</v>
      </c>
      <c r="J28" s="77" t="s">
        <v>83</v>
      </c>
      <c r="K28" s="77">
        <v>43.291397000000003</v>
      </c>
      <c r="L28" s="77">
        <v>2300</v>
      </c>
      <c r="M28" s="77" t="s">
        <v>41</v>
      </c>
      <c r="N28" s="77">
        <v>0.40796554000000002</v>
      </c>
      <c r="O28" s="77">
        <v>0</v>
      </c>
      <c r="P28" s="77">
        <v>0.58127019999999996</v>
      </c>
      <c r="Z28" s="77" t="s">
        <v>40</v>
      </c>
      <c r="AA28" s="77" t="s">
        <v>39</v>
      </c>
      <c r="AB28" s="77">
        <v>20</v>
      </c>
    </row>
    <row r="29" spans="1:28" ht="15.75" customHeight="1" x14ac:dyDescent="0.2">
      <c r="A29" s="77" t="s">
        <v>49</v>
      </c>
      <c r="B29" s="77" t="s">
        <v>85</v>
      </c>
      <c r="C29" s="77" t="s">
        <v>50</v>
      </c>
      <c r="D29" s="78">
        <v>44154.447199074071</v>
      </c>
      <c r="E29" s="77" t="s">
        <v>5</v>
      </c>
      <c r="F29" s="77" t="s">
        <v>29</v>
      </c>
      <c r="G29" s="77" t="s">
        <v>44</v>
      </c>
      <c r="H29" s="77" t="s">
        <v>6</v>
      </c>
      <c r="I29" s="77" t="s">
        <v>159</v>
      </c>
      <c r="J29" s="77" t="s">
        <v>42</v>
      </c>
      <c r="K29" s="77">
        <v>2.33</v>
      </c>
      <c r="L29" s="77">
        <v>2300</v>
      </c>
      <c r="M29" s="77" t="s">
        <v>41</v>
      </c>
      <c r="N29" s="77">
        <v>7.67</v>
      </c>
      <c r="O29" s="77">
        <v>0</v>
      </c>
      <c r="P29" s="77">
        <v>10.8</v>
      </c>
      <c r="Z29" s="77" t="s">
        <v>40</v>
      </c>
      <c r="AA29" s="77" t="s">
        <v>39</v>
      </c>
      <c r="AB29" s="77">
        <v>20</v>
      </c>
    </row>
    <row r="30" spans="1:28" ht="15.75" customHeight="1" x14ac:dyDescent="0.2">
      <c r="A30" s="77" t="s">
        <v>49</v>
      </c>
      <c r="B30" s="77" t="s">
        <v>85</v>
      </c>
      <c r="C30" s="77" t="s">
        <v>50</v>
      </c>
      <c r="D30" s="78">
        <v>44154.447199074071</v>
      </c>
      <c r="E30" s="77" t="s">
        <v>5</v>
      </c>
      <c r="F30" s="77" t="s">
        <v>29</v>
      </c>
      <c r="G30" s="77" t="s">
        <v>51</v>
      </c>
      <c r="H30" s="77" t="s">
        <v>6</v>
      </c>
      <c r="I30" s="77" t="s">
        <v>157</v>
      </c>
      <c r="J30" s="77" t="s">
        <v>42</v>
      </c>
      <c r="K30" s="77">
        <v>2.06</v>
      </c>
      <c r="L30" s="77">
        <v>1830</v>
      </c>
      <c r="M30" s="77" t="s">
        <v>41</v>
      </c>
      <c r="N30" s="77">
        <v>13.2</v>
      </c>
      <c r="O30" s="77">
        <v>0</v>
      </c>
      <c r="P30" s="77">
        <v>16.399999999999999</v>
      </c>
      <c r="Z30" s="77" t="s">
        <v>40</v>
      </c>
      <c r="AA30" s="77" t="s">
        <v>39</v>
      </c>
      <c r="AB30" s="77">
        <v>20</v>
      </c>
    </row>
    <row r="31" spans="1:28" ht="15.75" customHeight="1" x14ac:dyDescent="0.2">
      <c r="A31" s="77" t="s">
        <v>49</v>
      </c>
      <c r="B31" s="77" t="s">
        <v>85</v>
      </c>
      <c r="C31" s="77" t="s">
        <v>50</v>
      </c>
      <c r="D31" s="78">
        <v>44154.447199074071</v>
      </c>
      <c r="E31" s="77" t="s">
        <v>5</v>
      </c>
      <c r="F31" s="77" t="s">
        <v>29</v>
      </c>
      <c r="G31" s="77" t="s">
        <v>51</v>
      </c>
      <c r="H31" s="77" t="s">
        <v>6</v>
      </c>
      <c r="I31" s="77" t="s">
        <v>158</v>
      </c>
      <c r="J31" s="77" t="s">
        <v>42</v>
      </c>
      <c r="K31" s="77">
        <v>2.06</v>
      </c>
      <c r="L31" s="77">
        <v>1830</v>
      </c>
      <c r="M31" s="77" t="s">
        <v>41</v>
      </c>
      <c r="N31" s="77">
        <v>182</v>
      </c>
      <c r="O31" s="77">
        <v>0</v>
      </c>
      <c r="P31" s="77">
        <v>0</v>
      </c>
      <c r="Z31" s="77" t="s">
        <v>40</v>
      </c>
      <c r="AA31" s="77" t="s">
        <v>39</v>
      </c>
      <c r="AB31" s="77">
        <v>20</v>
      </c>
    </row>
    <row r="32" spans="1:28" ht="15.75" customHeight="1" x14ac:dyDescent="0.2">
      <c r="A32" s="77" t="s">
        <v>49</v>
      </c>
      <c r="B32" s="77" t="s">
        <v>85</v>
      </c>
      <c r="C32" s="77" t="s">
        <v>50</v>
      </c>
      <c r="D32" s="78">
        <v>44154.447199074071</v>
      </c>
      <c r="E32" s="77" t="s">
        <v>5</v>
      </c>
      <c r="F32" s="77" t="s">
        <v>29</v>
      </c>
      <c r="G32" s="77" t="s">
        <v>51</v>
      </c>
      <c r="H32" s="77" t="s">
        <v>6</v>
      </c>
      <c r="I32" s="77" t="s">
        <v>43</v>
      </c>
      <c r="J32" s="77" t="s">
        <v>83</v>
      </c>
      <c r="K32" s="77">
        <v>38.274799999999999</v>
      </c>
      <c r="L32" s="77">
        <v>1830</v>
      </c>
      <c r="M32" s="77" t="s">
        <v>41</v>
      </c>
      <c r="N32" s="77">
        <v>0.65123790000000004</v>
      </c>
      <c r="O32" s="77">
        <v>0</v>
      </c>
      <c r="P32" s="77">
        <v>0.87190529999999999</v>
      </c>
      <c r="Z32" s="77" t="s">
        <v>40</v>
      </c>
      <c r="AA32" s="77" t="s">
        <v>39</v>
      </c>
      <c r="AB32" s="77">
        <v>20</v>
      </c>
    </row>
    <row r="33" spans="1:28" ht="15.75" customHeight="1" x14ac:dyDescent="0.2">
      <c r="A33" s="77" t="s">
        <v>49</v>
      </c>
      <c r="B33" s="77" t="s">
        <v>85</v>
      </c>
      <c r="C33" s="77" t="s">
        <v>50</v>
      </c>
      <c r="D33" s="78">
        <v>44154.447199074071</v>
      </c>
      <c r="E33" s="77" t="s">
        <v>5</v>
      </c>
      <c r="F33" s="77" t="s">
        <v>29</v>
      </c>
      <c r="G33" s="77" t="s">
        <v>51</v>
      </c>
      <c r="H33" s="77" t="s">
        <v>6</v>
      </c>
      <c r="I33" s="77" t="s">
        <v>159</v>
      </c>
      <c r="J33" s="77" t="s">
        <v>42</v>
      </c>
      <c r="K33" s="77">
        <v>2.06</v>
      </c>
      <c r="L33" s="77">
        <v>1830</v>
      </c>
      <c r="M33" s="77" t="s">
        <v>41</v>
      </c>
      <c r="N33" s="77">
        <v>12.2</v>
      </c>
      <c r="O33" s="77">
        <v>0</v>
      </c>
      <c r="P33" s="77">
        <v>16.2</v>
      </c>
      <c r="Z33" s="77" t="s">
        <v>40</v>
      </c>
      <c r="AA33" s="77" t="s">
        <v>39</v>
      </c>
      <c r="AB33" s="77">
        <v>20</v>
      </c>
    </row>
    <row r="34" spans="1:28" ht="15.75" customHeight="1" x14ac:dyDescent="0.2">
      <c r="A34" s="77" t="s">
        <v>49</v>
      </c>
      <c r="B34" s="77" t="s">
        <v>85</v>
      </c>
      <c r="C34" s="77" t="s">
        <v>50</v>
      </c>
      <c r="D34" s="78">
        <v>44154.447199074071</v>
      </c>
      <c r="E34" s="77" t="s">
        <v>5</v>
      </c>
      <c r="F34" s="77" t="s">
        <v>30</v>
      </c>
      <c r="G34" s="77" t="s">
        <v>44</v>
      </c>
      <c r="H34" s="77" t="s">
        <v>7</v>
      </c>
      <c r="I34" s="77" t="s">
        <v>157</v>
      </c>
      <c r="J34" s="77" t="s">
        <v>42</v>
      </c>
      <c r="K34" s="77">
        <v>3.5</v>
      </c>
      <c r="L34" s="77">
        <v>1240</v>
      </c>
      <c r="M34" s="77" t="s">
        <v>41</v>
      </c>
      <c r="N34" s="77">
        <v>143</v>
      </c>
      <c r="O34" s="77">
        <v>7.8899999999999998E-2</v>
      </c>
      <c r="P34" s="77">
        <v>6.07</v>
      </c>
      <c r="Z34" s="77" t="s">
        <v>40</v>
      </c>
      <c r="AA34" s="77" t="s">
        <v>39</v>
      </c>
      <c r="AB34" s="77">
        <v>20</v>
      </c>
    </row>
    <row r="35" spans="1:28" ht="15.75" customHeight="1" x14ac:dyDescent="0.2">
      <c r="A35" s="77" t="s">
        <v>49</v>
      </c>
      <c r="B35" s="77" t="s">
        <v>85</v>
      </c>
      <c r="C35" s="77" t="s">
        <v>50</v>
      </c>
      <c r="D35" s="78">
        <v>44154.447199074071</v>
      </c>
      <c r="E35" s="77" t="s">
        <v>5</v>
      </c>
      <c r="F35" s="77" t="s">
        <v>30</v>
      </c>
      <c r="G35" s="77" t="s">
        <v>44</v>
      </c>
      <c r="H35" s="77" t="s">
        <v>7</v>
      </c>
      <c r="I35" s="77" t="s">
        <v>158</v>
      </c>
      <c r="J35" s="77" t="s">
        <v>42</v>
      </c>
      <c r="K35" s="77">
        <v>3.5</v>
      </c>
      <c r="L35" s="77">
        <v>1240</v>
      </c>
      <c r="M35" s="77" t="s">
        <v>41</v>
      </c>
      <c r="N35" s="77">
        <v>202</v>
      </c>
      <c r="O35" s="77">
        <v>8.5900000000000004E-2</v>
      </c>
      <c r="P35" s="77">
        <v>0</v>
      </c>
      <c r="Z35" s="77" t="s">
        <v>40</v>
      </c>
      <c r="AA35" s="77" t="s">
        <v>39</v>
      </c>
      <c r="AB35" s="77">
        <v>20</v>
      </c>
    </row>
    <row r="36" spans="1:28" ht="15.75" customHeight="1" x14ac:dyDescent="0.2">
      <c r="A36" s="77" t="s">
        <v>49</v>
      </c>
      <c r="B36" s="77" t="s">
        <v>85</v>
      </c>
      <c r="C36" s="77" t="s">
        <v>50</v>
      </c>
      <c r="D36" s="78">
        <v>44154.447199074071</v>
      </c>
      <c r="E36" s="77" t="s">
        <v>5</v>
      </c>
      <c r="F36" s="77" t="s">
        <v>30</v>
      </c>
      <c r="G36" s="77" t="s">
        <v>44</v>
      </c>
      <c r="H36" s="77" t="s">
        <v>7</v>
      </c>
      <c r="I36" s="77" t="s">
        <v>43</v>
      </c>
      <c r="J36" s="77" t="s">
        <v>83</v>
      </c>
      <c r="K36" s="77">
        <v>54.984999999999999</v>
      </c>
      <c r="L36" s="77">
        <v>1240</v>
      </c>
      <c r="M36" s="77" t="s">
        <v>41</v>
      </c>
      <c r="N36" s="77">
        <v>0.22278803999999999</v>
      </c>
      <c r="O36" s="77">
        <v>0</v>
      </c>
      <c r="P36" s="77">
        <v>0.34436664</v>
      </c>
      <c r="Z36" s="77" t="s">
        <v>40</v>
      </c>
      <c r="AA36" s="77" t="s">
        <v>39</v>
      </c>
      <c r="AB36" s="77">
        <v>20</v>
      </c>
    </row>
    <row r="37" spans="1:28" ht="15.75" customHeight="1" x14ac:dyDescent="0.2">
      <c r="A37" s="77" t="s">
        <v>49</v>
      </c>
      <c r="B37" s="77" t="s">
        <v>85</v>
      </c>
      <c r="C37" s="77" t="s">
        <v>50</v>
      </c>
      <c r="D37" s="78">
        <v>44154.447199074071</v>
      </c>
      <c r="E37" s="77" t="s">
        <v>5</v>
      </c>
      <c r="F37" s="77" t="s">
        <v>30</v>
      </c>
      <c r="G37" s="77" t="s">
        <v>44</v>
      </c>
      <c r="H37" s="77" t="s">
        <v>7</v>
      </c>
      <c r="I37" s="77" t="s">
        <v>159</v>
      </c>
      <c r="J37" s="77" t="s">
        <v>42</v>
      </c>
      <c r="K37" s="77">
        <v>3.5</v>
      </c>
      <c r="L37" s="77">
        <v>1240</v>
      </c>
      <c r="M37" s="77" t="s">
        <v>41</v>
      </c>
      <c r="N37" s="77">
        <v>139</v>
      </c>
      <c r="O37" s="77">
        <v>7.3599999999999999E-2</v>
      </c>
      <c r="P37" s="77">
        <v>5.32</v>
      </c>
      <c r="Z37" s="77" t="s">
        <v>40</v>
      </c>
      <c r="AA37" s="77" t="s">
        <v>39</v>
      </c>
      <c r="AB37" s="77">
        <v>20</v>
      </c>
    </row>
    <row r="38" spans="1:28" ht="15.75" customHeight="1" x14ac:dyDescent="0.2">
      <c r="A38" s="77" t="s">
        <v>49</v>
      </c>
      <c r="B38" s="77" t="s">
        <v>85</v>
      </c>
      <c r="C38" s="77" t="s">
        <v>50</v>
      </c>
      <c r="D38" s="78">
        <v>44154.447199074071</v>
      </c>
      <c r="E38" s="77" t="s">
        <v>5</v>
      </c>
      <c r="F38" s="77" t="s">
        <v>30</v>
      </c>
      <c r="G38" s="77" t="s">
        <v>51</v>
      </c>
      <c r="H38" s="77" t="s">
        <v>7</v>
      </c>
      <c r="I38" s="77" t="s">
        <v>157</v>
      </c>
      <c r="J38" s="77" t="s">
        <v>42</v>
      </c>
      <c r="K38" s="77">
        <v>3.5</v>
      </c>
      <c r="L38" s="77">
        <v>1210</v>
      </c>
      <c r="M38" s="77" t="s">
        <v>41</v>
      </c>
      <c r="N38" s="77">
        <v>36.200000000000003</v>
      </c>
      <c r="O38" s="77">
        <v>0.104</v>
      </c>
      <c r="P38" s="77">
        <v>12.1</v>
      </c>
      <c r="Z38" s="77" t="s">
        <v>40</v>
      </c>
      <c r="AA38" s="77" t="s">
        <v>39</v>
      </c>
      <c r="AB38" s="77">
        <v>20</v>
      </c>
    </row>
    <row r="39" spans="1:28" ht="15.75" customHeight="1" x14ac:dyDescent="0.2">
      <c r="A39" s="77" t="s">
        <v>49</v>
      </c>
      <c r="B39" s="77" t="s">
        <v>85</v>
      </c>
      <c r="C39" s="77" t="s">
        <v>50</v>
      </c>
      <c r="D39" s="78">
        <v>44154.447199074071</v>
      </c>
      <c r="E39" s="77" t="s">
        <v>5</v>
      </c>
      <c r="F39" s="77" t="s">
        <v>30</v>
      </c>
      <c r="G39" s="77" t="s">
        <v>51</v>
      </c>
      <c r="H39" s="77" t="s">
        <v>7</v>
      </c>
      <c r="I39" s="77" t="s">
        <v>158</v>
      </c>
      <c r="J39" s="77" t="s">
        <v>42</v>
      </c>
      <c r="K39" s="77">
        <v>3.5</v>
      </c>
      <c r="L39" s="77">
        <v>1210</v>
      </c>
      <c r="M39" s="77" t="s">
        <v>41</v>
      </c>
      <c r="N39" s="77">
        <v>154</v>
      </c>
      <c r="O39" s="77">
        <v>0.115</v>
      </c>
      <c r="P39" s="77">
        <v>0</v>
      </c>
      <c r="Z39" s="77" t="s">
        <v>40</v>
      </c>
      <c r="AA39" s="77" t="s">
        <v>39</v>
      </c>
      <c r="AB39" s="77">
        <v>20</v>
      </c>
    </row>
    <row r="40" spans="1:28" ht="15.75" customHeight="1" x14ac:dyDescent="0.2">
      <c r="A40" s="77" t="s">
        <v>49</v>
      </c>
      <c r="B40" s="77" t="s">
        <v>85</v>
      </c>
      <c r="C40" s="77" t="s">
        <v>50</v>
      </c>
      <c r="D40" s="78">
        <v>44154.447199074071</v>
      </c>
      <c r="E40" s="77" t="s">
        <v>5</v>
      </c>
      <c r="F40" s="77" t="s">
        <v>30</v>
      </c>
      <c r="G40" s="77" t="s">
        <v>51</v>
      </c>
      <c r="H40" s="77" t="s">
        <v>7</v>
      </c>
      <c r="I40" s="77" t="s">
        <v>43</v>
      </c>
      <c r="J40" s="77" t="s">
        <v>83</v>
      </c>
      <c r="K40" s="77">
        <v>54.984999999999999</v>
      </c>
      <c r="L40" s="77">
        <v>1210</v>
      </c>
      <c r="M40" s="77" t="s">
        <v>41</v>
      </c>
      <c r="N40" s="77">
        <v>0.42584341999999997</v>
      </c>
      <c r="O40" s="77">
        <v>0</v>
      </c>
      <c r="P40" s="77">
        <v>0.6810948</v>
      </c>
      <c r="Z40" s="77" t="s">
        <v>40</v>
      </c>
      <c r="AA40" s="77" t="s">
        <v>39</v>
      </c>
      <c r="AB40" s="77">
        <v>20</v>
      </c>
    </row>
    <row r="41" spans="1:28" ht="15.75" customHeight="1" x14ac:dyDescent="0.2">
      <c r="A41" s="77" t="s">
        <v>49</v>
      </c>
      <c r="B41" s="77" t="s">
        <v>85</v>
      </c>
      <c r="C41" s="77" t="s">
        <v>50</v>
      </c>
      <c r="D41" s="78">
        <v>44154.447199074071</v>
      </c>
      <c r="E41" s="77" t="s">
        <v>5</v>
      </c>
      <c r="F41" s="77" t="s">
        <v>30</v>
      </c>
      <c r="G41" s="77" t="s">
        <v>51</v>
      </c>
      <c r="H41" s="77" t="s">
        <v>7</v>
      </c>
      <c r="I41" s="77" t="s">
        <v>159</v>
      </c>
      <c r="J41" s="77" t="s">
        <v>42</v>
      </c>
      <c r="K41" s="77">
        <v>3.5</v>
      </c>
      <c r="L41" s="77">
        <v>1210</v>
      </c>
      <c r="M41" s="77" t="s">
        <v>41</v>
      </c>
      <c r="N41" s="77">
        <v>47.5</v>
      </c>
      <c r="O41" s="77">
        <v>9.74E-2</v>
      </c>
      <c r="P41" s="77">
        <v>10.6</v>
      </c>
      <c r="Z41" s="77" t="s">
        <v>40</v>
      </c>
      <c r="AA41" s="77" t="s">
        <v>39</v>
      </c>
      <c r="AB41" s="77">
        <v>20</v>
      </c>
    </row>
    <row r="42" spans="1:28" ht="15.75" customHeight="1" x14ac:dyDescent="0.2">
      <c r="A42" s="77" t="s">
        <v>49</v>
      </c>
      <c r="B42" s="77" t="s">
        <v>85</v>
      </c>
      <c r="C42" s="77" t="s">
        <v>50</v>
      </c>
      <c r="D42" s="78">
        <v>44154.447199074071</v>
      </c>
      <c r="E42" s="77" t="s">
        <v>5</v>
      </c>
      <c r="F42" s="77" t="s">
        <v>31</v>
      </c>
      <c r="G42" s="77" t="s">
        <v>44</v>
      </c>
      <c r="H42" s="77" t="s">
        <v>7</v>
      </c>
      <c r="I42" s="77" t="s">
        <v>157</v>
      </c>
      <c r="J42" s="77" t="s">
        <v>42</v>
      </c>
      <c r="K42" s="77">
        <v>1</v>
      </c>
      <c r="L42" s="77">
        <v>1070</v>
      </c>
      <c r="M42" s="77" t="s">
        <v>41</v>
      </c>
      <c r="N42" s="77">
        <v>6.37</v>
      </c>
      <c r="O42" s="77">
        <v>1.34E-2</v>
      </c>
      <c r="P42" s="77">
        <v>1.51</v>
      </c>
      <c r="Z42" s="77" t="s">
        <v>40</v>
      </c>
      <c r="AA42" s="77" t="s">
        <v>39</v>
      </c>
      <c r="AB42" s="77">
        <v>20</v>
      </c>
    </row>
    <row r="43" spans="1:28" ht="15.75" customHeight="1" x14ac:dyDescent="0.2">
      <c r="A43" s="77" t="s">
        <v>49</v>
      </c>
      <c r="B43" s="77" t="s">
        <v>85</v>
      </c>
      <c r="C43" s="77" t="s">
        <v>50</v>
      </c>
      <c r="D43" s="78">
        <v>44154.447199074071</v>
      </c>
      <c r="E43" s="77" t="s">
        <v>5</v>
      </c>
      <c r="F43" s="77" t="s">
        <v>31</v>
      </c>
      <c r="G43" s="77" t="s">
        <v>44</v>
      </c>
      <c r="H43" s="77" t="s">
        <v>7</v>
      </c>
      <c r="I43" s="77" t="s">
        <v>158</v>
      </c>
      <c r="J43" s="77" t="s">
        <v>42</v>
      </c>
      <c r="K43" s="77">
        <v>1</v>
      </c>
      <c r="L43" s="77">
        <v>1070</v>
      </c>
      <c r="M43" s="77" t="s">
        <v>41</v>
      </c>
      <c r="N43" s="77">
        <v>21.8</v>
      </c>
      <c r="O43" s="77">
        <v>1.41E-2</v>
      </c>
      <c r="P43" s="77">
        <v>0</v>
      </c>
      <c r="Z43" s="77" t="s">
        <v>40</v>
      </c>
      <c r="AA43" s="77" t="s">
        <v>39</v>
      </c>
      <c r="AB43" s="77">
        <v>20</v>
      </c>
    </row>
    <row r="44" spans="1:28" ht="15.75" customHeight="1" x14ac:dyDescent="0.2">
      <c r="A44" s="77" t="s">
        <v>49</v>
      </c>
      <c r="B44" s="77" t="s">
        <v>85</v>
      </c>
      <c r="C44" s="77" t="s">
        <v>50</v>
      </c>
      <c r="D44" s="78">
        <v>44154.447199074071</v>
      </c>
      <c r="E44" s="77" t="s">
        <v>5</v>
      </c>
      <c r="F44" s="77" t="s">
        <v>31</v>
      </c>
      <c r="G44" s="77" t="s">
        <v>44</v>
      </c>
      <c r="H44" s="77" t="s">
        <v>7</v>
      </c>
      <c r="I44" s="77" t="s">
        <v>43</v>
      </c>
      <c r="J44" s="77" t="s">
        <v>83</v>
      </c>
      <c r="K44" s="77">
        <v>18.68</v>
      </c>
      <c r="L44" s="77">
        <v>1070</v>
      </c>
      <c r="M44" s="77" t="s">
        <v>41</v>
      </c>
      <c r="N44" s="77">
        <v>7.6017130000000002E-2</v>
      </c>
      <c r="O44" s="77">
        <v>0</v>
      </c>
      <c r="P44" s="77">
        <v>7.3875800000000005E-2</v>
      </c>
      <c r="Z44" s="77" t="s">
        <v>40</v>
      </c>
      <c r="AA44" s="77" t="s">
        <v>39</v>
      </c>
      <c r="AB44" s="77">
        <v>20</v>
      </c>
    </row>
    <row r="45" spans="1:28" ht="15.75" customHeight="1" x14ac:dyDescent="0.2">
      <c r="A45" s="77" t="s">
        <v>49</v>
      </c>
      <c r="B45" s="77" t="s">
        <v>85</v>
      </c>
      <c r="C45" s="77" t="s">
        <v>50</v>
      </c>
      <c r="D45" s="78">
        <v>44154.447199074071</v>
      </c>
      <c r="E45" s="77" t="s">
        <v>5</v>
      </c>
      <c r="F45" s="77" t="s">
        <v>31</v>
      </c>
      <c r="G45" s="77" t="s">
        <v>44</v>
      </c>
      <c r="H45" s="77" t="s">
        <v>7</v>
      </c>
      <c r="I45" s="77" t="s">
        <v>159</v>
      </c>
      <c r="J45" s="77" t="s">
        <v>42</v>
      </c>
      <c r="K45" s="77">
        <v>1</v>
      </c>
      <c r="L45" s="77">
        <v>1070</v>
      </c>
      <c r="M45" s="77" t="s">
        <v>41</v>
      </c>
      <c r="N45" s="77">
        <v>4.28</v>
      </c>
      <c r="O45" s="77">
        <v>5.5700000000000003E-3</v>
      </c>
      <c r="P45" s="77">
        <v>1.36</v>
      </c>
      <c r="Z45" s="77" t="s">
        <v>40</v>
      </c>
      <c r="AA45" s="77" t="s">
        <v>39</v>
      </c>
      <c r="AB45" s="77">
        <v>20</v>
      </c>
    </row>
    <row r="46" spans="1:28" ht="15.75" customHeight="1" x14ac:dyDescent="0.2">
      <c r="A46" s="77" t="s">
        <v>49</v>
      </c>
      <c r="B46" s="77" t="s">
        <v>85</v>
      </c>
      <c r="C46" s="77" t="s">
        <v>50</v>
      </c>
      <c r="D46" s="78">
        <v>44154.447199074071</v>
      </c>
      <c r="E46" s="77" t="s">
        <v>5</v>
      </c>
      <c r="F46" s="77" t="s">
        <v>31</v>
      </c>
      <c r="G46" s="77" t="s">
        <v>51</v>
      </c>
      <c r="H46" s="77" t="s">
        <v>7</v>
      </c>
      <c r="I46" s="77" t="s">
        <v>157</v>
      </c>
      <c r="J46" s="77" t="s">
        <v>42</v>
      </c>
      <c r="K46" s="77">
        <v>1.48</v>
      </c>
      <c r="L46" s="77">
        <v>1080</v>
      </c>
      <c r="M46" s="77" t="s">
        <v>41</v>
      </c>
      <c r="N46" s="77">
        <v>6.61</v>
      </c>
      <c r="O46" s="77">
        <v>1.5599999999999999E-2</v>
      </c>
      <c r="P46" s="77">
        <v>2.29</v>
      </c>
      <c r="Z46" s="77" t="s">
        <v>40</v>
      </c>
      <c r="AA46" s="77" t="s">
        <v>39</v>
      </c>
      <c r="AB46" s="77">
        <v>20</v>
      </c>
    </row>
    <row r="47" spans="1:28" ht="15.75" customHeight="1" x14ac:dyDescent="0.2">
      <c r="A47" s="77" t="s">
        <v>49</v>
      </c>
      <c r="B47" s="77" t="s">
        <v>85</v>
      </c>
      <c r="C47" s="77" t="s">
        <v>50</v>
      </c>
      <c r="D47" s="78">
        <v>44154.447199074071</v>
      </c>
      <c r="E47" s="77" t="s">
        <v>5</v>
      </c>
      <c r="F47" s="77" t="s">
        <v>31</v>
      </c>
      <c r="G47" s="77" t="s">
        <v>51</v>
      </c>
      <c r="H47" s="77" t="s">
        <v>7</v>
      </c>
      <c r="I47" s="77" t="s">
        <v>158</v>
      </c>
      <c r="J47" s="77" t="s">
        <v>42</v>
      </c>
      <c r="K47" s="77">
        <v>1.48</v>
      </c>
      <c r="L47" s="77">
        <v>1080</v>
      </c>
      <c r="M47" s="77" t="s">
        <v>41</v>
      </c>
      <c r="N47" s="77">
        <v>30.1</v>
      </c>
      <c r="O47" s="77">
        <v>1.6500000000000001E-2</v>
      </c>
      <c r="P47" s="77">
        <v>0</v>
      </c>
      <c r="Z47" s="77" t="s">
        <v>40</v>
      </c>
      <c r="AA47" s="77" t="s">
        <v>39</v>
      </c>
      <c r="AB47" s="77">
        <v>20</v>
      </c>
    </row>
    <row r="48" spans="1:28" ht="15.75" customHeight="1" x14ac:dyDescent="0.2">
      <c r="A48" s="77" t="s">
        <v>49</v>
      </c>
      <c r="B48" s="77" t="s">
        <v>85</v>
      </c>
      <c r="C48" s="77" t="s">
        <v>50</v>
      </c>
      <c r="D48" s="78">
        <v>44154.447199074071</v>
      </c>
      <c r="E48" s="77" t="s">
        <v>5</v>
      </c>
      <c r="F48" s="77" t="s">
        <v>31</v>
      </c>
      <c r="G48" s="77" t="s">
        <v>51</v>
      </c>
      <c r="H48" s="77" t="s">
        <v>7</v>
      </c>
      <c r="I48" s="77" t="s">
        <v>43</v>
      </c>
      <c r="J48" s="77" t="s">
        <v>83</v>
      </c>
      <c r="K48" s="77">
        <v>27.6464</v>
      </c>
      <c r="L48" s="77">
        <v>1080</v>
      </c>
      <c r="M48" s="77" t="s">
        <v>41</v>
      </c>
      <c r="N48" s="77">
        <v>9.689507E-2</v>
      </c>
      <c r="O48" s="77">
        <v>0</v>
      </c>
      <c r="P48" s="77">
        <v>0.11830835000000001</v>
      </c>
      <c r="Z48" s="77" t="s">
        <v>40</v>
      </c>
      <c r="AA48" s="77" t="s">
        <v>39</v>
      </c>
      <c r="AB48" s="77">
        <v>20</v>
      </c>
    </row>
    <row r="49" spans="1:28" ht="15.75" customHeight="1" x14ac:dyDescent="0.2">
      <c r="A49" s="77" t="s">
        <v>49</v>
      </c>
      <c r="B49" s="77" t="s">
        <v>85</v>
      </c>
      <c r="C49" s="77" t="s">
        <v>50</v>
      </c>
      <c r="D49" s="78">
        <v>44154.447199074071</v>
      </c>
      <c r="E49" s="77" t="s">
        <v>5</v>
      </c>
      <c r="F49" s="77" t="s">
        <v>31</v>
      </c>
      <c r="G49" s="77" t="s">
        <v>51</v>
      </c>
      <c r="H49" s="77" t="s">
        <v>7</v>
      </c>
      <c r="I49" s="77" t="s">
        <v>159</v>
      </c>
      <c r="J49" s="77" t="s">
        <v>42</v>
      </c>
      <c r="K49" s="77">
        <v>1.48</v>
      </c>
      <c r="L49" s="77">
        <v>1080</v>
      </c>
      <c r="M49" s="77" t="s">
        <v>41</v>
      </c>
      <c r="N49" s="77">
        <v>5.0199999999999996</v>
      </c>
      <c r="O49" s="77">
        <v>6.4999999999999997E-3</v>
      </c>
      <c r="P49" s="77">
        <v>2.13</v>
      </c>
      <c r="Z49" s="77" t="s">
        <v>40</v>
      </c>
      <c r="AA49" s="77" t="s">
        <v>39</v>
      </c>
      <c r="AB49" s="77">
        <v>20</v>
      </c>
    </row>
    <row r="50" spans="1:28" ht="15.75" customHeight="1" x14ac:dyDescent="0.2">
      <c r="A50" s="77" t="s">
        <v>49</v>
      </c>
      <c r="B50" s="77" t="s">
        <v>85</v>
      </c>
      <c r="C50" s="77" t="s">
        <v>50</v>
      </c>
      <c r="D50" s="78">
        <v>44154.447199074071</v>
      </c>
      <c r="E50" s="77" t="s">
        <v>5</v>
      </c>
      <c r="F50" s="77" t="s">
        <v>45</v>
      </c>
      <c r="G50" s="77" t="s">
        <v>44</v>
      </c>
      <c r="H50" s="77" t="s">
        <v>7</v>
      </c>
      <c r="I50" s="77" t="s">
        <v>157</v>
      </c>
      <c r="J50" s="77" t="s">
        <v>42</v>
      </c>
      <c r="K50" s="77">
        <v>1.6</v>
      </c>
      <c r="L50" s="77">
        <v>1410</v>
      </c>
      <c r="M50" s="77" t="s">
        <v>41</v>
      </c>
      <c r="N50" s="77">
        <v>25.7</v>
      </c>
      <c r="O50" s="77">
        <v>3.9E-2</v>
      </c>
      <c r="P50" s="77">
        <v>6.44</v>
      </c>
      <c r="Z50" s="77" t="s">
        <v>40</v>
      </c>
      <c r="AA50" s="77" t="s">
        <v>39</v>
      </c>
      <c r="AB50" s="77">
        <v>20</v>
      </c>
    </row>
    <row r="51" spans="1:28" ht="15.75" customHeight="1" x14ac:dyDescent="0.2">
      <c r="A51" s="77" t="s">
        <v>49</v>
      </c>
      <c r="B51" s="77" t="s">
        <v>85</v>
      </c>
      <c r="C51" s="77" t="s">
        <v>50</v>
      </c>
      <c r="D51" s="78">
        <v>44154.447199074071</v>
      </c>
      <c r="E51" s="77" t="s">
        <v>5</v>
      </c>
      <c r="F51" s="77" t="s">
        <v>45</v>
      </c>
      <c r="G51" s="77" t="s">
        <v>44</v>
      </c>
      <c r="H51" s="77" t="s">
        <v>7</v>
      </c>
      <c r="I51" s="77" t="s">
        <v>158</v>
      </c>
      <c r="J51" s="77" t="s">
        <v>42</v>
      </c>
      <c r="K51" s="77">
        <v>1.6</v>
      </c>
      <c r="L51" s="77">
        <v>1410</v>
      </c>
      <c r="M51" s="77" t="s">
        <v>41</v>
      </c>
      <c r="N51" s="77">
        <v>95.2</v>
      </c>
      <c r="O51" s="77">
        <v>4.1000000000000002E-2</v>
      </c>
      <c r="P51" s="77">
        <v>0</v>
      </c>
      <c r="Z51" s="77" t="s">
        <v>40</v>
      </c>
      <c r="AA51" s="77" t="s">
        <v>39</v>
      </c>
      <c r="AB51" s="77">
        <v>20</v>
      </c>
    </row>
    <row r="52" spans="1:28" ht="15.75" customHeight="1" x14ac:dyDescent="0.2">
      <c r="A52" s="77" t="s">
        <v>49</v>
      </c>
      <c r="B52" s="77" t="s">
        <v>85</v>
      </c>
      <c r="C52" s="77" t="s">
        <v>50</v>
      </c>
      <c r="D52" s="78">
        <v>44154.447199074071</v>
      </c>
      <c r="E52" s="77" t="s">
        <v>5</v>
      </c>
      <c r="F52" s="77" t="s">
        <v>45</v>
      </c>
      <c r="G52" s="77" t="s">
        <v>44</v>
      </c>
      <c r="H52" s="77" t="s">
        <v>7</v>
      </c>
      <c r="I52" s="77" t="s">
        <v>43</v>
      </c>
      <c r="J52" s="77" t="s">
        <v>83</v>
      </c>
      <c r="K52" s="77">
        <v>1.6</v>
      </c>
      <c r="L52" s="77">
        <v>1410</v>
      </c>
      <c r="M52" s="77" t="s">
        <v>41</v>
      </c>
      <c r="N52" s="77">
        <v>4.5999999999999996</v>
      </c>
      <c r="O52" s="77">
        <v>0</v>
      </c>
      <c r="P52" s="77">
        <v>6.2</v>
      </c>
      <c r="Z52" s="77" t="s">
        <v>40</v>
      </c>
      <c r="AA52" s="77" t="s">
        <v>39</v>
      </c>
      <c r="AB52" s="77">
        <v>20</v>
      </c>
    </row>
    <row r="53" spans="1:28" ht="15.75" customHeight="1" x14ac:dyDescent="0.2">
      <c r="A53" s="77" t="s">
        <v>49</v>
      </c>
      <c r="B53" s="77" t="s">
        <v>85</v>
      </c>
      <c r="C53" s="77" t="s">
        <v>50</v>
      </c>
      <c r="D53" s="78">
        <v>44154.447199074071</v>
      </c>
      <c r="E53" s="77" t="s">
        <v>5</v>
      </c>
      <c r="F53" s="77" t="s">
        <v>45</v>
      </c>
      <c r="G53" s="77" t="s">
        <v>44</v>
      </c>
      <c r="H53" s="77" t="s">
        <v>7</v>
      </c>
      <c r="I53" s="77" t="s">
        <v>159</v>
      </c>
      <c r="J53" s="77" t="s">
        <v>42</v>
      </c>
      <c r="K53" s="77">
        <v>1.6</v>
      </c>
      <c r="L53" s="77">
        <v>1410</v>
      </c>
      <c r="M53" s="77" t="s">
        <v>41</v>
      </c>
      <c r="N53" s="77">
        <v>21.1</v>
      </c>
      <c r="O53" s="77">
        <v>1.9E-2</v>
      </c>
      <c r="P53" s="77">
        <v>6.11</v>
      </c>
      <c r="Z53" s="77" t="s">
        <v>40</v>
      </c>
      <c r="AA53" s="77" t="s">
        <v>39</v>
      </c>
      <c r="AB53" s="77">
        <v>20</v>
      </c>
    </row>
    <row r="54" spans="1:28" ht="15.75" customHeight="1" x14ac:dyDescent="0.2">
      <c r="A54" s="77" t="s">
        <v>49</v>
      </c>
      <c r="B54" s="77" t="s">
        <v>85</v>
      </c>
      <c r="C54" s="77" t="s">
        <v>50</v>
      </c>
      <c r="D54" s="78">
        <v>44154.447199074071</v>
      </c>
      <c r="E54" s="77" t="s">
        <v>5</v>
      </c>
      <c r="F54" s="77" t="s">
        <v>45</v>
      </c>
      <c r="G54" s="77" t="s">
        <v>51</v>
      </c>
      <c r="H54" s="77" t="s">
        <v>7</v>
      </c>
      <c r="I54" s="77" t="s">
        <v>157</v>
      </c>
      <c r="J54" s="77" t="s">
        <v>42</v>
      </c>
      <c r="K54" s="77">
        <v>3</v>
      </c>
      <c r="L54" s="77">
        <v>1560</v>
      </c>
      <c r="M54" s="77" t="s">
        <v>41</v>
      </c>
      <c r="N54" s="77">
        <v>14.2</v>
      </c>
      <c r="O54" s="77">
        <v>4.3999999999999997E-2</v>
      </c>
      <c r="P54" s="77">
        <v>8.9700000000000006</v>
      </c>
      <c r="Z54" s="77" t="s">
        <v>40</v>
      </c>
      <c r="AA54" s="77" t="s">
        <v>39</v>
      </c>
      <c r="AB54" s="77">
        <v>20</v>
      </c>
    </row>
    <row r="55" spans="1:28" ht="15.75" customHeight="1" x14ac:dyDescent="0.2">
      <c r="A55" s="77" t="s">
        <v>49</v>
      </c>
      <c r="B55" s="77" t="s">
        <v>85</v>
      </c>
      <c r="C55" s="77" t="s">
        <v>50</v>
      </c>
      <c r="D55" s="78">
        <v>44154.447199074071</v>
      </c>
      <c r="E55" s="77" t="s">
        <v>5</v>
      </c>
      <c r="F55" s="77" t="s">
        <v>45</v>
      </c>
      <c r="G55" s="77" t="s">
        <v>51</v>
      </c>
      <c r="H55" s="77" t="s">
        <v>7</v>
      </c>
      <c r="I55" s="77" t="s">
        <v>158</v>
      </c>
      <c r="J55" s="77" t="s">
        <v>42</v>
      </c>
      <c r="K55" s="77">
        <v>3</v>
      </c>
      <c r="L55" s="77">
        <v>1560</v>
      </c>
      <c r="M55" s="77" t="s">
        <v>41</v>
      </c>
      <c r="N55" s="77">
        <v>112</v>
      </c>
      <c r="O55" s="77">
        <v>4.5999999999999999E-2</v>
      </c>
      <c r="P55" s="77">
        <v>0</v>
      </c>
      <c r="Z55" s="77" t="s">
        <v>40</v>
      </c>
      <c r="AA55" s="77" t="s">
        <v>39</v>
      </c>
      <c r="AB55" s="77">
        <v>20</v>
      </c>
    </row>
    <row r="56" spans="1:28" ht="15.75" customHeight="1" x14ac:dyDescent="0.2">
      <c r="A56" s="77" t="s">
        <v>49</v>
      </c>
      <c r="B56" s="77" t="s">
        <v>85</v>
      </c>
      <c r="C56" s="77" t="s">
        <v>50</v>
      </c>
      <c r="D56" s="78">
        <v>44154.447199074071</v>
      </c>
      <c r="E56" s="77" t="s">
        <v>5</v>
      </c>
      <c r="F56" s="77" t="s">
        <v>45</v>
      </c>
      <c r="G56" s="77" t="s">
        <v>51</v>
      </c>
      <c r="H56" s="77" t="s">
        <v>7</v>
      </c>
      <c r="I56" s="77" t="s">
        <v>43</v>
      </c>
      <c r="J56" s="77" t="s">
        <v>83</v>
      </c>
      <c r="K56" s="77">
        <v>3</v>
      </c>
      <c r="L56" s="77">
        <v>1560</v>
      </c>
      <c r="M56" s="77" t="s">
        <v>41</v>
      </c>
      <c r="N56" s="77">
        <v>5.7</v>
      </c>
      <c r="O56" s="77">
        <v>0</v>
      </c>
      <c r="P56" s="77">
        <v>8.69</v>
      </c>
      <c r="Z56" s="77" t="s">
        <v>40</v>
      </c>
      <c r="AA56" s="77" t="s">
        <v>39</v>
      </c>
      <c r="AB56" s="77">
        <v>20</v>
      </c>
    </row>
    <row r="57" spans="1:28" ht="15.75" customHeight="1" x14ac:dyDescent="0.2">
      <c r="A57" s="77" t="s">
        <v>49</v>
      </c>
      <c r="B57" s="77" t="s">
        <v>85</v>
      </c>
      <c r="C57" s="77" t="s">
        <v>50</v>
      </c>
      <c r="D57" s="78">
        <v>44154.447199074071</v>
      </c>
      <c r="E57" s="77" t="s">
        <v>5</v>
      </c>
      <c r="F57" s="77" t="s">
        <v>45</v>
      </c>
      <c r="G57" s="77" t="s">
        <v>51</v>
      </c>
      <c r="H57" s="77" t="s">
        <v>7</v>
      </c>
      <c r="I57" s="77" t="s">
        <v>159</v>
      </c>
      <c r="J57" s="77" t="s">
        <v>42</v>
      </c>
      <c r="K57" s="77">
        <v>3</v>
      </c>
      <c r="L57" s="77">
        <v>1560</v>
      </c>
      <c r="M57" s="77" t="s">
        <v>41</v>
      </c>
      <c r="N57" s="77">
        <v>13</v>
      </c>
      <c r="O57" s="77">
        <v>2.1000000000000001E-2</v>
      </c>
      <c r="P57" s="77">
        <v>8.57</v>
      </c>
      <c r="Z57" s="77" t="s">
        <v>40</v>
      </c>
      <c r="AA57" s="77" t="s">
        <v>39</v>
      </c>
      <c r="AB57" s="77">
        <v>20</v>
      </c>
    </row>
    <row r="58" spans="1:28" ht="15.75" customHeight="1" x14ac:dyDescent="0.2">
      <c r="A58" s="77" t="s">
        <v>49</v>
      </c>
      <c r="B58" s="77" t="s">
        <v>85</v>
      </c>
      <c r="C58" s="77" t="s">
        <v>50</v>
      </c>
      <c r="D58" s="78">
        <v>44154.447199074071</v>
      </c>
      <c r="E58" s="77" t="s">
        <v>5</v>
      </c>
      <c r="F58" s="77" t="s">
        <v>29</v>
      </c>
      <c r="G58" s="77" t="s">
        <v>44</v>
      </c>
      <c r="H58" s="77" t="s">
        <v>7</v>
      </c>
      <c r="I58" s="77" t="s">
        <v>157</v>
      </c>
      <c r="J58" s="77" t="s">
        <v>42</v>
      </c>
      <c r="K58" s="77">
        <v>2.21</v>
      </c>
      <c r="L58" s="77">
        <v>1950</v>
      </c>
      <c r="M58" s="77" t="s">
        <v>41</v>
      </c>
      <c r="N58" s="77">
        <v>29.2</v>
      </c>
      <c r="O58" s="77">
        <v>6.9500000000000006E-2</v>
      </c>
      <c r="P58" s="77">
        <v>13.9</v>
      </c>
      <c r="Z58" s="77" t="s">
        <v>40</v>
      </c>
      <c r="AA58" s="77" t="s">
        <v>39</v>
      </c>
      <c r="AB58" s="77">
        <v>20</v>
      </c>
    </row>
    <row r="59" spans="1:28" ht="15.75" customHeight="1" x14ac:dyDescent="0.2">
      <c r="A59" s="77" t="s">
        <v>49</v>
      </c>
      <c r="B59" s="77" t="s">
        <v>85</v>
      </c>
      <c r="C59" s="77" t="s">
        <v>50</v>
      </c>
      <c r="D59" s="78">
        <v>44154.447199074071</v>
      </c>
      <c r="E59" s="77" t="s">
        <v>5</v>
      </c>
      <c r="F59" s="77" t="s">
        <v>29</v>
      </c>
      <c r="G59" s="77" t="s">
        <v>44</v>
      </c>
      <c r="H59" s="77" t="s">
        <v>7</v>
      </c>
      <c r="I59" s="77" t="s">
        <v>158</v>
      </c>
      <c r="J59" s="77" t="s">
        <v>42</v>
      </c>
      <c r="K59" s="77">
        <v>2.21</v>
      </c>
      <c r="L59" s="77">
        <v>1950</v>
      </c>
      <c r="M59" s="77" t="s">
        <v>41</v>
      </c>
      <c r="N59" s="77">
        <v>182</v>
      </c>
      <c r="O59" s="77">
        <v>7.0000000000000007E-2</v>
      </c>
      <c r="P59" s="77">
        <v>0</v>
      </c>
      <c r="Z59" s="77" t="s">
        <v>40</v>
      </c>
      <c r="AA59" s="77" t="s">
        <v>39</v>
      </c>
      <c r="AB59" s="77">
        <v>20</v>
      </c>
    </row>
    <row r="60" spans="1:28" ht="15.75" customHeight="1" x14ac:dyDescent="0.2">
      <c r="A60" s="77" t="s">
        <v>49</v>
      </c>
      <c r="B60" s="77" t="s">
        <v>85</v>
      </c>
      <c r="C60" s="77" t="s">
        <v>50</v>
      </c>
      <c r="D60" s="78">
        <v>44154.447199074071</v>
      </c>
      <c r="E60" s="77" t="s">
        <v>5</v>
      </c>
      <c r="F60" s="77" t="s">
        <v>29</v>
      </c>
      <c r="G60" s="77" t="s">
        <v>44</v>
      </c>
      <c r="H60" s="77" t="s">
        <v>7</v>
      </c>
      <c r="I60" s="77" t="s">
        <v>43</v>
      </c>
      <c r="J60" s="77" t="s">
        <v>83</v>
      </c>
      <c r="K60" s="77">
        <v>41.061802</v>
      </c>
      <c r="L60" s="77">
        <v>1950</v>
      </c>
      <c r="M60" s="77" t="s">
        <v>41</v>
      </c>
      <c r="N60" s="77">
        <v>0.52099030000000002</v>
      </c>
      <c r="O60" s="77">
        <v>0</v>
      </c>
      <c r="P60" s="77">
        <v>0.73196989999999995</v>
      </c>
      <c r="Z60" s="77" t="s">
        <v>40</v>
      </c>
      <c r="AA60" s="77" t="s">
        <v>39</v>
      </c>
      <c r="AB60" s="77">
        <v>20</v>
      </c>
    </row>
    <row r="61" spans="1:28" ht="15.75" customHeight="1" x14ac:dyDescent="0.2">
      <c r="A61" s="77" t="s">
        <v>49</v>
      </c>
      <c r="B61" s="77" t="s">
        <v>85</v>
      </c>
      <c r="C61" s="77" t="s">
        <v>50</v>
      </c>
      <c r="D61" s="78">
        <v>44154.447199074071</v>
      </c>
      <c r="E61" s="77" t="s">
        <v>5</v>
      </c>
      <c r="F61" s="77" t="s">
        <v>29</v>
      </c>
      <c r="G61" s="77" t="s">
        <v>44</v>
      </c>
      <c r="H61" s="77" t="s">
        <v>7</v>
      </c>
      <c r="I61" s="77" t="s">
        <v>159</v>
      </c>
      <c r="J61" s="77" t="s">
        <v>42</v>
      </c>
      <c r="K61" s="77">
        <v>2.21</v>
      </c>
      <c r="L61" s="77">
        <v>1950</v>
      </c>
      <c r="M61" s="77" t="s">
        <v>41</v>
      </c>
      <c r="N61" s="77">
        <v>20.7</v>
      </c>
      <c r="O61" s="77">
        <v>2.75E-2</v>
      </c>
      <c r="P61" s="77">
        <v>13.4</v>
      </c>
      <c r="Z61" s="77" t="s">
        <v>40</v>
      </c>
      <c r="AA61" s="77" t="s">
        <v>39</v>
      </c>
      <c r="AB61" s="77">
        <v>20</v>
      </c>
    </row>
    <row r="62" spans="1:28" ht="15.75" customHeight="1" x14ac:dyDescent="0.2">
      <c r="A62" s="77" t="s">
        <v>49</v>
      </c>
      <c r="B62" s="77" t="s">
        <v>85</v>
      </c>
      <c r="C62" s="77" t="s">
        <v>50</v>
      </c>
      <c r="D62" s="78">
        <v>44154.447199074071</v>
      </c>
      <c r="E62" s="77" t="s">
        <v>5</v>
      </c>
      <c r="F62" s="77" t="s">
        <v>29</v>
      </c>
      <c r="G62" s="77" t="s">
        <v>51</v>
      </c>
      <c r="H62" s="77" t="s">
        <v>7</v>
      </c>
      <c r="I62" s="77" t="s">
        <v>157</v>
      </c>
      <c r="J62" s="77" t="s">
        <v>42</v>
      </c>
      <c r="K62" s="77">
        <v>3.42</v>
      </c>
      <c r="L62" s="77">
        <v>1720</v>
      </c>
      <c r="M62" s="77" t="s">
        <v>41</v>
      </c>
      <c r="N62" s="77">
        <v>14.3</v>
      </c>
      <c r="O62" s="77">
        <v>4.6100000000000002E-2</v>
      </c>
      <c r="P62" s="77">
        <v>10.6</v>
      </c>
      <c r="Z62" s="77" t="s">
        <v>40</v>
      </c>
      <c r="AA62" s="77" t="s">
        <v>39</v>
      </c>
      <c r="AB62" s="77">
        <v>20</v>
      </c>
    </row>
    <row r="63" spans="1:28" ht="15.75" customHeight="1" x14ac:dyDescent="0.2">
      <c r="A63" s="77" t="s">
        <v>49</v>
      </c>
      <c r="B63" s="77" t="s">
        <v>85</v>
      </c>
      <c r="C63" s="77" t="s">
        <v>50</v>
      </c>
      <c r="D63" s="78">
        <v>44154.447199074071</v>
      </c>
      <c r="E63" s="77" t="s">
        <v>5</v>
      </c>
      <c r="F63" s="77" t="s">
        <v>29</v>
      </c>
      <c r="G63" s="77" t="s">
        <v>51</v>
      </c>
      <c r="H63" s="77" t="s">
        <v>7</v>
      </c>
      <c r="I63" s="77" t="s">
        <v>158</v>
      </c>
      <c r="J63" s="77" t="s">
        <v>42</v>
      </c>
      <c r="K63" s="77">
        <v>3.42</v>
      </c>
      <c r="L63" s="77">
        <v>1720</v>
      </c>
      <c r="M63" s="77" t="s">
        <v>41</v>
      </c>
      <c r="N63" s="77">
        <v>131</v>
      </c>
      <c r="O63" s="77">
        <v>4.87E-2</v>
      </c>
      <c r="P63" s="77">
        <v>0</v>
      </c>
      <c r="Z63" s="77" t="s">
        <v>40</v>
      </c>
      <c r="AA63" s="77" t="s">
        <v>39</v>
      </c>
      <c r="AB63" s="77">
        <v>20</v>
      </c>
    </row>
    <row r="64" spans="1:28" ht="15.75" customHeight="1" x14ac:dyDescent="0.2">
      <c r="A64" s="77" t="s">
        <v>49</v>
      </c>
      <c r="B64" s="77" t="s">
        <v>85</v>
      </c>
      <c r="C64" s="77" t="s">
        <v>50</v>
      </c>
      <c r="D64" s="78">
        <v>44154.447199074071</v>
      </c>
      <c r="E64" s="77" t="s">
        <v>5</v>
      </c>
      <c r="F64" s="77" t="s">
        <v>29</v>
      </c>
      <c r="G64" s="77" t="s">
        <v>51</v>
      </c>
      <c r="H64" s="77" t="s">
        <v>7</v>
      </c>
      <c r="I64" s="77" t="s">
        <v>43</v>
      </c>
      <c r="J64" s="77" t="s">
        <v>83</v>
      </c>
      <c r="K64" s="77">
        <v>63.543602</v>
      </c>
      <c r="L64" s="77">
        <v>1720</v>
      </c>
      <c r="M64" s="77" t="s">
        <v>41</v>
      </c>
      <c r="N64" s="77">
        <v>0.35791173999999998</v>
      </c>
      <c r="O64" s="77">
        <v>0</v>
      </c>
      <c r="P64" s="77">
        <v>0.55435955999999997</v>
      </c>
      <c r="Z64" s="77" t="s">
        <v>40</v>
      </c>
      <c r="AA64" s="77" t="s">
        <v>39</v>
      </c>
      <c r="AB64" s="77">
        <v>20</v>
      </c>
    </row>
    <row r="65" spans="1:28" ht="15.75" customHeight="1" x14ac:dyDescent="0.2">
      <c r="A65" s="77" t="s">
        <v>49</v>
      </c>
      <c r="B65" s="77" t="s">
        <v>85</v>
      </c>
      <c r="C65" s="77" t="s">
        <v>50</v>
      </c>
      <c r="D65" s="78">
        <v>44154.447199074071</v>
      </c>
      <c r="E65" s="77" t="s">
        <v>5</v>
      </c>
      <c r="F65" s="77" t="s">
        <v>29</v>
      </c>
      <c r="G65" s="77" t="s">
        <v>51</v>
      </c>
      <c r="H65" s="77" t="s">
        <v>7</v>
      </c>
      <c r="I65" s="77" t="s">
        <v>159</v>
      </c>
      <c r="J65" s="77" t="s">
        <v>42</v>
      </c>
      <c r="K65" s="77">
        <v>3.42</v>
      </c>
      <c r="L65" s="77">
        <v>1720</v>
      </c>
      <c r="M65" s="77" t="s">
        <v>41</v>
      </c>
      <c r="N65" s="77">
        <v>12.2</v>
      </c>
      <c r="O65" s="77">
        <v>1.8200000000000001E-2</v>
      </c>
      <c r="P65" s="77">
        <v>10.199999999999999</v>
      </c>
      <c r="Z65" s="77" t="s">
        <v>40</v>
      </c>
      <c r="AA65" s="77" t="s">
        <v>39</v>
      </c>
      <c r="AB65" s="77">
        <v>20</v>
      </c>
    </row>
    <row r="66" spans="1:28" ht="15.75" customHeight="1" x14ac:dyDescent="0.2">
      <c r="A66" s="77" t="s">
        <v>49</v>
      </c>
      <c r="B66" s="77" t="s">
        <v>85</v>
      </c>
      <c r="C66" s="77" t="s">
        <v>50</v>
      </c>
      <c r="D66" s="78">
        <v>44154.447199074071</v>
      </c>
      <c r="E66" s="77" t="s">
        <v>5</v>
      </c>
      <c r="F66" s="77" t="s">
        <v>30</v>
      </c>
      <c r="G66" s="77" t="s">
        <v>44</v>
      </c>
      <c r="H66" s="77" t="s">
        <v>8</v>
      </c>
      <c r="I66" s="77" t="s">
        <v>157</v>
      </c>
      <c r="J66" s="77" t="s">
        <v>42</v>
      </c>
      <c r="K66" s="77">
        <v>3.5</v>
      </c>
      <c r="L66" s="77">
        <v>1240</v>
      </c>
      <c r="M66" s="77" t="s">
        <v>41</v>
      </c>
      <c r="N66" s="77">
        <v>141</v>
      </c>
      <c r="O66" s="77">
        <v>3.7499999999999999E-2</v>
      </c>
      <c r="P66" s="77">
        <v>5.8</v>
      </c>
      <c r="Z66" s="77" t="s">
        <v>40</v>
      </c>
      <c r="AA66" s="77" t="s">
        <v>39</v>
      </c>
      <c r="AB66" s="77">
        <v>20</v>
      </c>
    </row>
    <row r="67" spans="1:28" ht="15.75" customHeight="1" x14ac:dyDescent="0.2">
      <c r="A67" s="77" t="s">
        <v>49</v>
      </c>
      <c r="B67" s="77" t="s">
        <v>85</v>
      </c>
      <c r="C67" s="77" t="s">
        <v>50</v>
      </c>
      <c r="D67" s="78">
        <v>44154.447199074071</v>
      </c>
      <c r="E67" s="77" t="s">
        <v>5</v>
      </c>
      <c r="F67" s="77" t="s">
        <v>30</v>
      </c>
      <c r="G67" s="77" t="s">
        <v>44</v>
      </c>
      <c r="H67" s="77" t="s">
        <v>8</v>
      </c>
      <c r="I67" s="77" t="s">
        <v>158</v>
      </c>
      <c r="J67" s="77" t="s">
        <v>42</v>
      </c>
      <c r="K67" s="77">
        <v>3.5</v>
      </c>
      <c r="L67" s="77">
        <v>1240</v>
      </c>
      <c r="M67" s="77" t="s">
        <v>41</v>
      </c>
      <c r="N67" s="77">
        <v>185</v>
      </c>
      <c r="O67" s="77">
        <v>4.2999999999999997E-2</v>
      </c>
      <c r="P67" s="77">
        <v>0</v>
      </c>
      <c r="Z67" s="77" t="s">
        <v>40</v>
      </c>
      <c r="AA67" s="77" t="s">
        <v>39</v>
      </c>
      <c r="AB67" s="77">
        <v>20</v>
      </c>
    </row>
    <row r="68" spans="1:28" ht="15.75" customHeight="1" x14ac:dyDescent="0.2">
      <c r="A68" s="77" t="s">
        <v>49</v>
      </c>
      <c r="B68" s="77" t="s">
        <v>85</v>
      </c>
      <c r="C68" s="77" t="s">
        <v>50</v>
      </c>
      <c r="D68" s="78">
        <v>44154.447199074071</v>
      </c>
      <c r="E68" s="77" t="s">
        <v>5</v>
      </c>
      <c r="F68" s="77" t="s">
        <v>30</v>
      </c>
      <c r="G68" s="77" t="s">
        <v>44</v>
      </c>
      <c r="H68" s="77" t="s">
        <v>8</v>
      </c>
      <c r="I68" s="77" t="s">
        <v>43</v>
      </c>
      <c r="J68" s="77" t="s">
        <v>83</v>
      </c>
      <c r="K68" s="77">
        <v>54.984999999999999</v>
      </c>
      <c r="L68" s="77">
        <v>1240</v>
      </c>
      <c r="M68" s="77" t="s">
        <v>41</v>
      </c>
      <c r="N68" s="77">
        <v>0.2138765</v>
      </c>
      <c r="O68" s="77">
        <v>0</v>
      </c>
      <c r="P68" s="77">
        <v>0.33290900000000001</v>
      </c>
      <c r="Z68" s="77" t="s">
        <v>40</v>
      </c>
      <c r="AA68" s="77" t="s">
        <v>39</v>
      </c>
      <c r="AB68" s="77">
        <v>20</v>
      </c>
    </row>
    <row r="69" spans="1:28" ht="15.75" customHeight="1" x14ac:dyDescent="0.2">
      <c r="A69" s="77" t="s">
        <v>49</v>
      </c>
      <c r="B69" s="77" t="s">
        <v>85</v>
      </c>
      <c r="C69" s="77" t="s">
        <v>50</v>
      </c>
      <c r="D69" s="78">
        <v>44154.447199074071</v>
      </c>
      <c r="E69" s="77" t="s">
        <v>5</v>
      </c>
      <c r="F69" s="77" t="s">
        <v>30</v>
      </c>
      <c r="G69" s="77" t="s">
        <v>44</v>
      </c>
      <c r="H69" s="77" t="s">
        <v>8</v>
      </c>
      <c r="I69" s="77" t="s">
        <v>159</v>
      </c>
      <c r="J69" s="77" t="s">
        <v>42</v>
      </c>
      <c r="K69" s="77">
        <v>3.5</v>
      </c>
      <c r="L69" s="77">
        <v>1240</v>
      </c>
      <c r="M69" s="77" t="s">
        <v>41</v>
      </c>
      <c r="N69" s="77">
        <v>88.2</v>
      </c>
      <c r="O69" s="77">
        <v>2.2599999999999999E-2</v>
      </c>
      <c r="P69" s="77">
        <v>5.14</v>
      </c>
      <c r="Z69" s="77" t="s">
        <v>40</v>
      </c>
      <c r="AA69" s="77" t="s">
        <v>39</v>
      </c>
      <c r="AB69" s="77">
        <v>20</v>
      </c>
    </row>
    <row r="70" spans="1:28" ht="15.75" customHeight="1" x14ac:dyDescent="0.2">
      <c r="A70" s="77" t="s">
        <v>49</v>
      </c>
      <c r="B70" s="77" t="s">
        <v>85</v>
      </c>
      <c r="C70" s="77" t="s">
        <v>50</v>
      </c>
      <c r="D70" s="78">
        <v>44154.447199074071</v>
      </c>
      <c r="E70" s="77" t="s">
        <v>5</v>
      </c>
      <c r="F70" s="77" t="s">
        <v>30</v>
      </c>
      <c r="G70" s="77" t="s">
        <v>51</v>
      </c>
      <c r="H70" s="77" t="s">
        <v>8</v>
      </c>
      <c r="I70" s="77" t="s">
        <v>157</v>
      </c>
      <c r="J70" s="77" t="s">
        <v>42</v>
      </c>
      <c r="K70" s="77">
        <v>3.5</v>
      </c>
      <c r="L70" s="77">
        <v>1210</v>
      </c>
      <c r="M70" s="77" t="s">
        <v>41</v>
      </c>
      <c r="N70" s="77">
        <v>23.7</v>
      </c>
      <c r="O70" s="77">
        <v>6.3100000000000003E-2</v>
      </c>
      <c r="P70" s="77">
        <v>9.2899999999999991</v>
      </c>
      <c r="Z70" s="77" t="s">
        <v>40</v>
      </c>
      <c r="AA70" s="77" t="s">
        <v>39</v>
      </c>
      <c r="AB70" s="77">
        <v>20</v>
      </c>
    </row>
    <row r="71" spans="1:28" ht="15.75" customHeight="1" x14ac:dyDescent="0.2">
      <c r="A71" s="77" t="s">
        <v>49</v>
      </c>
      <c r="B71" s="77" t="s">
        <v>85</v>
      </c>
      <c r="C71" s="77" t="s">
        <v>50</v>
      </c>
      <c r="D71" s="78">
        <v>44154.447199074071</v>
      </c>
      <c r="E71" s="77" t="s">
        <v>5</v>
      </c>
      <c r="F71" s="77" t="s">
        <v>30</v>
      </c>
      <c r="G71" s="77" t="s">
        <v>51</v>
      </c>
      <c r="H71" s="77" t="s">
        <v>8</v>
      </c>
      <c r="I71" s="77" t="s">
        <v>158</v>
      </c>
      <c r="J71" s="77" t="s">
        <v>42</v>
      </c>
      <c r="K71" s="77">
        <v>3.5</v>
      </c>
      <c r="L71" s="77">
        <v>1210</v>
      </c>
      <c r="M71" s="77" t="s">
        <v>41</v>
      </c>
      <c r="N71" s="77">
        <v>91.7</v>
      </c>
      <c r="O71" s="77">
        <v>7.4099999999999999E-2</v>
      </c>
      <c r="P71" s="77">
        <v>0</v>
      </c>
      <c r="Z71" s="77" t="s">
        <v>40</v>
      </c>
      <c r="AA71" s="77" t="s">
        <v>39</v>
      </c>
      <c r="AB71" s="77">
        <v>20</v>
      </c>
    </row>
    <row r="72" spans="1:28" ht="15.75" customHeight="1" x14ac:dyDescent="0.2">
      <c r="A72" s="77" t="s">
        <v>49</v>
      </c>
      <c r="B72" s="77" t="s">
        <v>85</v>
      </c>
      <c r="C72" s="77" t="s">
        <v>50</v>
      </c>
      <c r="D72" s="78">
        <v>44154.447199074071</v>
      </c>
      <c r="E72" s="77" t="s">
        <v>5</v>
      </c>
      <c r="F72" s="77" t="s">
        <v>30</v>
      </c>
      <c r="G72" s="77" t="s">
        <v>51</v>
      </c>
      <c r="H72" s="77" t="s">
        <v>8</v>
      </c>
      <c r="I72" s="77" t="s">
        <v>43</v>
      </c>
      <c r="J72" s="77" t="s">
        <v>83</v>
      </c>
      <c r="K72" s="77">
        <v>54.984999999999999</v>
      </c>
      <c r="L72" s="77">
        <v>1210</v>
      </c>
      <c r="M72" s="77" t="s">
        <v>41</v>
      </c>
      <c r="N72" s="77">
        <v>0.33163589999999998</v>
      </c>
      <c r="O72" s="77">
        <v>0</v>
      </c>
      <c r="P72" s="77">
        <v>0.53405475999999996</v>
      </c>
      <c r="Z72" s="77" t="s">
        <v>40</v>
      </c>
      <c r="AA72" s="77" t="s">
        <v>39</v>
      </c>
      <c r="AB72" s="77">
        <v>20</v>
      </c>
    </row>
    <row r="73" spans="1:28" ht="15.75" customHeight="1" x14ac:dyDescent="0.2">
      <c r="A73" s="77" t="s">
        <v>49</v>
      </c>
      <c r="B73" s="77" t="s">
        <v>85</v>
      </c>
      <c r="C73" s="77" t="s">
        <v>50</v>
      </c>
      <c r="D73" s="78">
        <v>44154.447199074071</v>
      </c>
      <c r="E73" s="77" t="s">
        <v>5</v>
      </c>
      <c r="F73" s="77" t="s">
        <v>30</v>
      </c>
      <c r="G73" s="77" t="s">
        <v>51</v>
      </c>
      <c r="H73" s="77" t="s">
        <v>8</v>
      </c>
      <c r="I73" s="77" t="s">
        <v>159</v>
      </c>
      <c r="J73" s="77" t="s">
        <v>42</v>
      </c>
      <c r="K73" s="77">
        <v>3.5</v>
      </c>
      <c r="L73" s="77">
        <v>1210</v>
      </c>
      <c r="M73" s="77" t="s">
        <v>41</v>
      </c>
      <c r="N73" s="77">
        <v>21.2</v>
      </c>
      <c r="O73" s="77">
        <v>3.8100000000000002E-2</v>
      </c>
      <c r="P73" s="77">
        <v>8.23</v>
      </c>
      <c r="Z73" s="77" t="s">
        <v>40</v>
      </c>
      <c r="AA73" s="77" t="s">
        <v>39</v>
      </c>
      <c r="AB73" s="77">
        <v>20</v>
      </c>
    </row>
    <row r="74" spans="1:28" ht="15.75" customHeight="1" x14ac:dyDescent="0.2">
      <c r="A74" s="77" t="s">
        <v>49</v>
      </c>
      <c r="B74" s="77" t="s">
        <v>85</v>
      </c>
      <c r="C74" s="77" t="s">
        <v>50</v>
      </c>
      <c r="D74" s="78">
        <v>44154.447199074071</v>
      </c>
      <c r="E74" s="77" t="s">
        <v>5</v>
      </c>
      <c r="F74" s="77" t="s">
        <v>31</v>
      </c>
      <c r="G74" s="77" t="s">
        <v>44</v>
      </c>
      <c r="H74" s="77" t="s">
        <v>8</v>
      </c>
      <c r="I74" s="77" t="s">
        <v>157</v>
      </c>
      <c r="J74" s="77" t="s">
        <v>42</v>
      </c>
      <c r="K74" s="77">
        <v>1</v>
      </c>
      <c r="L74" s="77">
        <v>999</v>
      </c>
      <c r="M74" s="77" t="s">
        <v>41</v>
      </c>
      <c r="N74" s="77">
        <v>2.5299999999999998</v>
      </c>
      <c r="O74" s="77">
        <v>3.9399999999999999E-3</v>
      </c>
      <c r="P74" s="77">
        <v>1.84</v>
      </c>
      <c r="Z74" s="77" t="s">
        <v>40</v>
      </c>
      <c r="AA74" s="77" t="s">
        <v>39</v>
      </c>
      <c r="AB74" s="77">
        <v>20</v>
      </c>
    </row>
    <row r="75" spans="1:28" ht="15.75" customHeight="1" x14ac:dyDescent="0.2">
      <c r="A75" s="77" t="s">
        <v>49</v>
      </c>
      <c r="B75" s="77" t="s">
        <v>85</v>
      </c>
      <c r="C75" s="77" t="s">
        <v>50</v>
      </c>
      <c r="D75" s="78">
        <v>44154.447199074071</v>
      </c>
      <c r="E75" s="77" t="s">
        <v>5</v>
      </c>
      <c r="F75" s="77" t="s">
        <v>31</v>
      </c>
      <c r="G75" s="77" t="s">
        <v>44</v>
      </c>
      <c r="H75" s="77" t="s">
        <v>8</v>
      </c>
      <c r="I75" s="77" t="s">
        <v>158</v>
      </c>
      <c r="J75" s="77" t="s">
        <v>42</v>
      </c>
      <c r="K75" s="77">
        <v>1</v>
      </c>
      <c r="L75" s="77">
        <v>999</v>
      </c>
      <c r="M75" s="77" t="s">
        <v>41</v>
      </c>
      <c r="N75" s="77">
        <v>18.2</v>
      </c>
      <c r="O75" s="77">
        <v>4.4200000000000003E-3</v>
      </c>
      <c r="P75" s="77">
        <v>0</v>
      </c>
      <c r="Z75" s="77" t="s">
        <v>40</v>
      </c>
      <c r="AA75" s="77" t="s">
        <v>39</v>
      </c>
      <c r="AB75" s="77">
        <v>20</v>
      </c>
    </row>
    <row r="76" spans="1:28" ht="15.75" customHeight="1" x14ac:dyDescent="0.2">
      <c r="A76" s="77" t="s">
        <v>49</v>
      </c>
      <c r="B76" s="77" t="s">
        <v>85</v>
      </c>
      <c r="C76" s="77" t="s">
        <v>50</v>
      </c>
      <c r="D76" s="78">
        <v>44154.447199074071</v>
      </c>
      <c r="E76" s="77" t="s">
        <v>5</v>
      </c>
      <c r="F76" s="77" t="s">
        <v>31</v>
      </c>
      <c r="G76" s="77" t="s">
        <v>44</v>
      </c>
      <c r="H76" s="77" t="s">
        <v>8</v>
      </c>
      <c r="I76" s="77" t="s">
        <v>43</v>
      </c>
      <c r="J76" s="77" t="s">
        <v>83</v>
      </c>
      <c r="K76" s="77">
        <v>18.68</v>
      </c>
      <c r="L76" s="77">
        <v>999</v>
      </c>
      <c r="M76" s="77" t="s">
        <v>41</v>
      </c>
      <c r="N76" s="77">
        <v>8.9935760000000003E-2</v>
      </c>
      <c r="O76" s="77">
        <v>0</v>
      </c>
      <c r="P76" s="77">
        <v>9.4753749999999998E-2</v>
      </c>
      <c r="Z76" s="77" t="s">
        <v>40</v>
      </c>
      <c r="AA76" s="77" t="s">
        <v>39</v>
      </c>
      <c r="AB76" s="77">
        <v>20</v>
      </c>
    </row>
    <row r="77" spans="1:28" ht="15.75" customHeight="1" x14ac:dyDescent="0.2">
      <c r="A77" s="77" t="s">
        <v>49</v>
      </c>
      <c r="B77" s="77" t="s">
        <v>85</v>
      </c>
      <c r="C77" s="77" t="s">
        <v>50</v>
      </c>
      <c r="D77" s="78">
        <v>44154.447199074071</v>
      </c>
      <c r="E77" s="77" t="s">
        <v>5</v>
      </c>
      <c r="F77" s="77" t="s">
        <v>31</v>
      </c>
      <c r="G77" s="77" t="s">
        <v>44</v>
      </c>
      <c r="H77" s="77" t="s">
        <v>8</v>
      </c>
      <c r="I77" s="77" t="s">
        <v>159</v>
      </c>
      <c r="J77" s="77" t="s">
        <v>42</v>
      </c>
      <c r="K77" s="77">
        <v>1</v>
      </c>
      <c r="L77" s="77">
        <v>999</v>
      </c>
      <c r="M77" s="77" t="s">
        <v>41</v>
      </c>
      <c r="N77" s="77">
        <v>1.93</v>
      </c>
      <c r="O77" s="79">
        <v>3.5E-4</v>
      </c>
      <c r="P77" s="77">
        <v>1.75</v>
      </c>
      <c r="Z77" s="77" t="s">
        <v>40</v>
      </c>
      <c r="AA77" s="77" t="s">
        <v>39</v>
      </c>
      <c r="AB77" s="77">
        <v>20</v>
      </c>
    </row>
    <row r="78" spans="1:28" ht="15.75" customHeight="1" x14ac:dyDescent="0.2">
      <c r="A78" s="77" t="s">
        <v>49</v>
      </c>
      <c r="B78" s="77" t="s">
        <v>85</v>
      </c>
      <c r="C78" s="77" t="s">
        <v>50</v>
      </c>
      <c r="D78" s="78">
        <v>44154.447199074071</v>
      </c>
      <c r="E78" s="77" t="s">
        <v>5</v>
      </c>
      <c r="F78" s="77" t="s">
        <v>31</v>
      </c>
      <c r="G78" s="77" t="s">
        <v>51</v>
      </c>
      <c r="H78" s="77" t="s">
        <v>8</v>
      </c>
      <c r="I78" s="77" t="s">
        <v>157</v>
      </c>
      <c r="J78" s="77" t="s">
        <v>42</v>
      </c>
      <c r="K78" s="77">
        <v>1.39</v>
      </c>
      <c r="L78" s="77">
        <v>1080</v>
      </c>
      <c r="M78" s="77" t="s">
        <v>41</v>
      </c>
      <c r="N78" s="77">
        <v>2.86</v>
      </c>
      <c r="O78" s="77">
        <v>4.9300000000000004E-3</v>
      </c>
      <c r="P78" s="77">
        <v>2.41</v>
      </c>
      <c r="Z78" s="77" t="s">
        <v>40</v>
      </c>
      <c r="AA78" s="77" t="s">
        <v>39</v>
      </c>
      <c r="AB78" s="77">
        <v>20</v>
      </c>
    </row>
    <row r="79" spans="1:28" ht="15.75" customHeight="1" x14ac:dyDescent="0.2">
      <c r="A79" s="77" t="s">
        <v>49</v>
      </c>
      <c r="B79" s="77" t="s">
        <v>85</v>
      </c>
      <c r="C79" s="77" t="s">
        <v>50</v>
      </c>
      <c r="D79" s="78">
        <v>44154.447199074071</v>
      </c>
      <c r="E79" s="77" t="s">
        <v>5</v>
      </c>
      <c r="F79" s="77" t="s">
        <v>31</v>
      </c>
      <c r="G79" s="77" t="s">
        <v>51</v>
      </c>
      <c r="H79" s="77" t="s">
        <v>8</v>
      </c>
      <c r="I79" s="77" t="s">
        <v>158</v>
      </c>
      <c r="J79" s="77" t="s">
        <v>42</v>
      </c>
      <c r="K79" s="77">
        <v>1.39</v>
      </c>
      <c r="L79" s="77">
        <v>1080</v>
      </c>
      <c r="M79" s="77" t="s">
        <v>41</v>
      </c>
      <c r="N79" s="77">
        <v>22.1</v>
      </c>
      <c r="O79" s="77">
        <v>4.9899999999999996E-3</v>
      </c>
      <c r="P79" s="77">
        <v>0</v>
      </c>
      <c r="Z79" s="77" t="s">
        <v>40</v>
      </c>
      <c r="AA79" s="77" t="s">
        <v>39</v>
      </c>
      <c r="AB79" s="77">
        <v>20</v>
      </c>
    </row>
    <row r="80" spans="1:28" ht="15.75" customHeight="1" x14ac:dyDescent="0.2">
      <c r="A80" s="77" t="s">
        <v>49</v>
      </c>
      <c r="B80" s="77" t="s">
        <v>85</v>
      </c>
      <c r="C80" s="77" t="s">
        <v>50</v>
      </c>
      <c r="D80" s="78">
        <v>44154.447199074071</v>
      </c>
      <c r="E80" s="77" t="s">
        <v>5</v>
      </c>
      <c r="F80" s="77" t="s">
        <v>31</v>
      </c>
      <c r="G80" s="77" t="s">
        <v>51</v>
      </c>
      <c r="H80" s="77" t="s">
        <v>8</v>
      </c>
      <c r="I80" s="77" t="s">
        <v>43</v>
      </c>
      <c r="J80" s="77" t="s">
        <v>83</v>
      </c>
      <c r="K80" s="77">
        <v>25.965199999999999</v>
      </c>
      <c r="L80" s="77">
        <v>1080</v>
      </c>
      <c r="M80" s="77" t="s">
        <v>41</v>
      </c>
      <c r="N80" s="77">
        <v>0.10331906</v>
      </c>
      <c r="O80" s="77">
        <v>0</v>
      </c>
      <c r="P80" s="77">
        <v>0.12473233</v>
      </c>
      <c r="Z80" s="77" t="s">
        <v>40</v>
      </c>
      <c r="AA80" s="77" t="s">
        <v>39</v>
      </c>
      <c r="AB80" s="77">
        <v>20</v>
      </c>
    </row>
    <row r="81" spans="1:28" ht="15.75" customHeight="1" x14ac:dyDescent="0.2">
      <c r="A81" s="77" t="s">
        <v>49</v>
      </c>
      <c r="B81" s="77" t="s">
        <v>85</v>
      </c>
      <c r="C81" s="77" t="s">
        <v>50</v>
      </c>
      <c r="D81" s="78">
        <v>44154.447199074071</v>
      </c>
      <c r="E81" s="77" t="s">
        <v>5</v>
      </c>
      <c r="F81" s="77" t="s">
        <v>31</v>
      </c>
      <c r="G81" s="77" t="s">
        <v>51</v>
      </c>
      <c r="H81" s="77" t="s">
        <v>8</v>
      </c>
      <c r="I81" s="77" t="s">
        <v>159</v>
      </c>
      <c r="J81" s="77" t="s">
        <v>42</v>
      </c>
      <c r="K81" s="77">
        <v>1.39</v>
      </c>
      <c r="L81" s="77">
        <v>1080</v>
      </c>
      <c r="M81" s="77" t="s">
        <v>41</v>
      </c>
      <c r="N81" s="77">
        <v>2.23</v>
      </c>
      <c r="O81" s="79">
        <v>4.4000000000000002E-4</v>
      </c>
      <c r="P81" s="77">
        <v>2.31</v>
      </c>
      <c r="Z81" s="77" t="s">
        <v>40</v>
      </c>
      <c r="AA81" s="77" t="s">
        <v>39</v>
      </c>
      <c r="AB81" s="77">
        <v>20</v>
      </c>
    </row>
    <row r="82" spans="1:28" ht="15.75" customHeight="1" x14ac:dyDescent="0.2">
      <c r="A82" s="77" t="s">
        <v>49</v>
      </c>
      <c r="B82" s="77" t="s">
        <v>85</v>
      </c>
      <c r="C82" s="77" t="s">
        <v>50</v>
      </c>
      <c r="D82" s="78">
        <v>44154.447199074071</v>
      </c>
      <c r="E82" s="77" t="s">
        <v>5</v>
      </c>
      <c r="F82" s="77" t="s">
        <v>45</v>
      </c>
      <c r="G82" s="77" t="s">
        <v>44</v>
      </c>
      <c r="H82" s="77" t="s">
        <v>8</v>
      </c>
      <c r="I82" s="77" t="s">
        <v>157</v>
      </c>
      <c r="J82" s="77" t="s">
        <v>42</v>
      </c>
      <c r="K82" s="77">
        <v>1.9</v>
      </c>
      <c r="L82" s="77">
        <v>1510</v>
      </c>
      <c r="M82" s="77" t="s">
        <v>41</v>
      </c>
      <c r="N82" s="77">
        <v>6.7</v>
      </c>
      <c r="O82" s="77">
        <v>1.2999999999999999E-2</v>
      </c>
      <c r="P82" s="77">
        <v>4.4400000000000004</v>
      </c>
      <c r="Z82" s="77" t="s">
        <v>40</v>
      </c>
      <c r="AA82" s="77" t="s">
        <v>39</v>
      </c>
      <c r="AB82" s="77">
        <v>20</v>
      </c>
    </row>
    <row r="83" spans="1:28" ht="15.75" customHeight="1" x14ac:dyDescent="0.2">
      <c r="A83" s="77" t="s">
        <v>49</v>
      </c>
      <c r="B83" s="77" t="s">
        <v>85</v>
      </c>
      <c r="C83" s="77" t="s">
        <v>50</v>
      </c>
      <c r="D83" s="78">
        <v>44154.447199074071</v>
      </c>
      <c r="E83" s="77" t="s">
        <v>5</v>
      </c>
      <c r="F83" s="77" t="s">
        <v>45</v>
      </c>
      <c r="G83" s="77" t="s">
        <v>44</v>
      </c>
      <c r="H83" s="77" t="s">
        <v>8</v>
      </c>
      <c r="I83" s="77" t="s">
        <v>158</v>
      </c>
      <c r="J83" s="77" t="s">
        <v>42</v>
      </c>
      <c r="K83" s="77">
        <v>1.9</v>
      </c>
      <c r="L83" s="77">
        <v>1510</v>
      </c>
      <c r="M83" s="77" t="s">
        <v>41</v>
      </c>
      <c r="N83" s="77">
        <v>42.5</v>
      </c>
      <c r="O83" s="77">
        <v>1.4E-2</v>
      </c>
      <c r="P83" s="77">
        <v>0</v>
      </c>
      <c r="Z83" s="77" t="s">
        <v>40</v>
      </c>
      <c r="AA83" s="77" t="s">
        <v>39</v>
      </c>
      <c r="AB83" s="77">
        <v>20</v>
      </c>
    </row>
    <row r="84" spans="1:28" ht="15.75" customHeight="1" x14ac:dyDescent="0.2">
      <c r="A84" s="77" t="s">
        <v>49</v>
      </c>
      <c r="B84" s="77" t="s">
        <v>85</v>
      </c>
      <c r="C84" s="77" t="s">
        <v>50</v>
      </c>
      <c r="D84" s="78">
        <v>44154.447199074071</v>
      </c>
      <c r="E84" s="77" t="s">
        <v>5</v>
      </c>
      <c r="F84" s="77" t="s">
        <v>45</v>
      </c>
      <c r="G84" s="77" t="s">
        <v>44</v>
      </c>
      <c r="H84" s="77" t="s">
        <v>8</v>
      </c>
      <c r="I84" s="77" t="s">
        <v>43</v>
      </c>
      <c r="J84" s="77" t="s">
        <v>83</v>
      </c>
      <c r="K84" s="77">
        <v>1.9</v>
      </c>
      <c r="L84" s="77">
        <v>1510</v>
      </c>
      <c r="M84" s="77" t="s">
        <v>41</v>
      </c>
      <c r="N84" s="77">
        <v>3.1</v>
      </c>
      <c r="O84" s="77">
        <v>0</v>
      </c>
      <c r="P84" s="77">
        <v>4.3099999999999996</v>
      </c>
      <c r="Z84" s="77" t="s">
        <v>40</v>
      </c>
      <c r="AA84" s="77" t="s">
        <v>39</v>
      </c>
      <c r="AB84" s="77">
        <v>20</v>
      </c>
    </row>
    <row r="85" spans="1:28" ht="15.75" customHeight="1" x14ac:dyDescent="0.2">
      <c r="A85" s="77" t="s">
        <v>49</v>
      </c>
      <c r="B85" s="77" t="s">
        <v>85</v>
      </c>
      <c r="C85" s="77" t="s">
        <v>50</v>
      </c>
      <c r="D85" s="78">
        <v>44154.447199074071</v>
      </c>
      <c r="E85" s="77" t="s">
        <v>5</v>
      </c>
      <c r="F85" s="77" t="s">
        <v>45</v>
      </c>
      <c r="G85" s="77" t="s">
        <v>44</v>
      </c>
      <c r="H85" s="77" t="s">
        <v>8</v>
      </c>
      <c r="I85" s="77" t="s">
        <v>159</v>
      </c>
      <c r="J85" s="77" t="s">
        <v>42</v>
      </c>
      <c r="K85" s="77">
        <v>1.9</v>
      </c>
      <c r="L85" s="77">
        <v>1510</v>
      </c>
      <c r="M85" s="77" t="s">
        <v>41</v>
      </c>
      <c r="N85" s="77">
        <v>4.4000000000000004</v>
      </c>
      <c r="O85" s="77">
        <v>2E-3</v>
      </c>
      <c r="P85" s="77">
        <v>4.29</v>
      </c>
      <c r="Z85" s="77" t="s">
        <v>40</v>
      </c>
      <c r="AA85" s="77" t="s">
        <v>39</v>
      </c>
      <c r="AB85" s="77">
        <v>20</v>
      </c>
    </row>
    <row r="86" spans="1:28" ht="15.75" customHeight="1" x14ac:dyDescent="0.2">
      <c r="A86" s="77" t="s">
        <v>49</v>
      </c>
      <c r="B86" s="77" t="s">
        <v>85</v>
      </c>
      <c r="C86" s="77" t="s">
        <v>50</v>
      </c>
      <c r="D86" s="78">
        <v>44154.447199074071</v>
      </c>
      <c r="E86" s="77" t="s">
        <v>5</v>
      </c>
      <c r="F86" s="77" t="s">
        <v>45</v>
      </c>
      <c r="G86" s="77" t="s">
        <v>51</v>
      </c>
      <c r="H86" s="77" t="s">
        <v>8</v>
      </c>
      <c r="I86" s="77" t="s">
        <v>157</v>
      </c>
      <c r="J86" s="77" t="s">
        <v>42</v>
      </c>
      <c r="K86" s="77">
        <v>2.2000000000000002</v>
      </c>
      <c r="L86" s="77">
        <v>1410</v>
      </c>
      <c r="M86" s="77" t="s">
        <v>41</v>
      </c>
      <c r="N86" s="77">
        <v>8</v>
      </c>
      <c r="O86" s="77">
        <v>0.02</v>
      </c>
      <c r="P86" s="77">
        <v>6.82</v>
      </c>
      <c r="Z86" s="77" t="s">
        <v>40</v>
      </c>
      <c r="AA86" s="77" t="s">
        <v>39</v>
      </c>
      <c r="AB86" s="77">
        <v>20</v>
      </c>
    </row>
    <row r="87" spans="1:28" ht="15.75" customHeight="1" x14ac:dyDescent="0.2">
      <c r="A87" s="77" t="s">
        <v>49</v>
      </c>
      <c r="B87" s="77" t="s">
        <v>85</v>
      </c>
      <c r="C87" s="77" t="s">
        <v>50</v>
      </c>
      <c r="D87" s="78">
        <v>44154.447199074071</v>
      </c>
      <c r="E87" s="77" t="s">
        <v>5</v>
      </c>
      <c r="F87" s="77" t="s">
        <v>45</v>
      </c>
      <c r="G87" s="77" t="s">
        <v>51</v>
      </c>
      <c r="H87" s="77" t="s">
        <v>8</v>
      </c>
      <c r="I87" s="77" t="s">
        <v>158</v>
      </c>
      <c r="J87" s="77" t="s">
        <v>42</v>
      </c>
      <c r="K87" s="77">
        <v>2.2000000000000002</v>
      </c>
      <c r="L87" s="77">
        <v>1410</v>
      </c>
      <c r="M87" s="77" t="s">
        <v>41</v>
      </c>
      <c r="N87" s="77">
        <v>62.2</v>
      </c>
      <c r="O87" s="77">
        <v>2.1999999999999999E-2</v>
      </c>
      <c r="P87" s="77">
        <v>0</v>
      </c>
      <c r="Z87" s="77" t="s">
        <v>40</v>
      </c>
      <c r="AA87" s="77" t="s">
        <v>39</v>
      </c>
      <c r="AB87" s="77">
        <v>20</v>
      </c>
    </row>
    <row r="88" spans="1:28" ht="15.75" customHeight="1" x14ac:dyDescent="0.2">
      <c r="A88" s="77" t="s">
        <v>49</v>
      </c>
      <c r="B88" s="77" t="s">
        <v>85</v>
      </c>
      <c r="C88" s="77" t="s">
        <v>50</v>
      </c>
      <c r="D88" s="78">
        <v>44154.447199074071</v>
      </c>
      <c r="E88" s="77" t="s">
        <v>5</v>
      </c>
      <c r="F88" s="77" t="s">
        <v>45</v>
      </c>
      <c r="G88" s="77" t="s">
        <v>51</v>
      </c>
      <c r="H88" s="77" t="s">
        <v>8</v>
      </c>
      <c r="I88" s="77" t="s">
        <v>43</v>
      </c>
      <c r="J88" s="77" t="s">
        <v>83</v>
      </c>
      <c r="K88" s="77">
        <v>2.2000000000000002</v>
      </c>
      <c r="L88" s="77">
        <v>1410</v>
      </c>
      <c r="M88" s="77" t="s">
        <v>41</v>
      </c>
      <c r="N88" s="77">
        <v>4.5999999999999996</v>
      </c>
      <c r="O88" s="77">
        <v>0</v>
      </c>
      <c r="P88" s="77">
        <v>6.69</v>
      </c>
      <c r="Z88" s="77" t="s">
        <v>40</v>
      </c>
      <c r="AA88" s="77" t="s">
        <v>39</v>
      </c>
      <c r="AB88" s="77">
        <v>20</v>
      </c>
    </row>
    <row r="89" spans="1:28" ht="15.75" customHeight="1" x14ac:dyDescent="0.2">
      <c r="A89" s="77" t="s">
        <v>49</v>
      </c>
      <c r="B89" s="77" t="s">
        <v>85</v>
      </c>
      <c r="C89" s="77" t="s">
        <v>50</v>
      </c>
      <c r="D89" s="78">
        <v>44154.447199074071</v>
      </c>
      <c r="E89" s="77" t="s">
        <v>5</v>
      </c>
      <c r="F89" s="77" t="s">
        <v>45</v>
      </c>
      <c r="G89" s="77" t="s">
        <v>51</v>
      </c>
      <c r="H89" s="77" t="s">
        <v>8</v>
      </c>
      <c r="I89" s="77" t="s">
        <v>159</v>
      </c>
      <c r="J89" s="77" t="s">
        <v>42</v>
      </c>
      <c r="K89" s="77">
        <v>2.2000000000000002</v>
      </c>
      <c r="L89" s="77">
        <v>1410</v>
      </c>
      <c r="M89" s="77" t="s">
        <v>41</v>
      </c>
      <c r="N89" s="77">
        <v>5.6</v>
      </c>
      <c r="O89" s="77">
        <v>3.0000000000000001E-3</v>
      </c>
      <c r="P89" s="77">
        <v>6.65</v>
      </c>
      <c r="Z89" s="77" t="s">
        <v>40</v>
      </c>
      <c r="AA89" s="77" t="s">
        <v>39</v>
      </c>
      <c r="AB89" s="77">
        <v>20</v>
      </c>
    </row>
    <row r="90" spans="1:28" ht="15.75" customHeight="1" x14ac:dyDescent="0.2">
      <c r="A90" s="77" t="s">
        <v>49</v>
      </c>
      <c r="B90" s="77" t="s">
        <v>85</v>
      </c>
      <c r="C90" s="77" t="s">
        <v>50</v>
      </c>
      <c r="D90" s="78">
        <v>44154.447199074071</v>
      </c>
      <c r="E90" s="77" t="s">
        <v>5</v>
      </c>
      <c r="F90" s="77" t="s">
        <v>29</v>
      </c>
      <c r="G90" s="77" t="s">
        <v>44</v>
      </c>
      <c r="H90" s="77" t="s">
        <v>8</v>
      </c>
      <c r="I90" s="77" t="s">
        <v>157</v>
      </c>
      <c r="J90" s="77" t="s">
        <v>42</v>
      </c>
      <c r="K90" s="77">
        <v>3.23</v>
      </c>
      <c r="L90" s="77">
        <v>2300</v>
      </c>
      <c r="M90" s="77" t="s">
        <v>41</v>
      </c>
      <c r="N90" s="77">
        <v>10.199999999999999</v>
      </c>
      <c r="O90" s="77">
        <v>2.6800000000000001E-2</v>
      </c>
      <c r="P90" s="77">
        <v>8.44</v>
      </c>
      <c r="Z90" s="77" t="s">
        <v>40</v>
      </c>
      <c r="AA90" s="77" t="s">
        <v>39</v>
      </c>
      <c r="AB90" s="77">
        <v>20</v>
      </c>
    </row>
    <row r="91" spans="1:28" ht="15.75" customHeight="1" x14ac:dyDescent="0.2">
      <c r="A91" s="77" t="s">
        <v>49</v>
      </c>
      <c r="B91" s="77" t="s">
        <v>85</v>
      </c>
      <c r="C91" s="77" t="s">
        <v>50</v>
      </c>
      <c r="D91" s="78">
        <v>44154.447199074071</v>
      </c>
      <c r="E91" s="77" t="s">
        <v>5</v>
      </c>
      <c r="F91" s="77" t="s">
        <v>29</v>
      </c>
      <c r="G91" s="77" t="s">
        <v>44</v>
      </c>
      <c r="H91" s="77" t="s">
        <v>8</v>
      </c>
      <c r="I91" s="77" t="s">
        <v>158</v>
      </c>
      <c r="J91" s="77" t="s">
        <v>42</v>
      </c>
      <c r="K91" s="77">
        <v>3.23</v>
      </c>
      <c r="L91" s="77">
        <v>2300</v>
      </c>
      <c r="M91" s="77" t="s">
        <v>41</v>
      </c>
      <c r="N91" s="77">
        <v>77</v>
      </c>
      <c r="O91" s="77">
        <v>2.7199999999999998E-2</v>
      </c>
      <c r="P91" s="77">
        <v>0</v>
      </c>
      <c r="Z91" s="77" t="s">
        <v>40</v>
      </c>
      <c r="AA91" s="77" t="s">
        <v>39</v>
      </c>
      <c r="AB91" s="77">
        <v>20</v>
      </c>
    </row>
    <row r="92" spans="1:28" ht="15.75" customHeight="1" x14ac:dyDescent="0.2">
      <c r="A92" s="77" t="s">
        <v>49</v>
      </c>
      <c r="B92" s="77" t="s">
        <v>85</v>
      </c>
      <c r="C92" s="77" t="s">
        <v>50</v>
      </c>
      <c r="D92" s="78">
        <v>44154.447199074071</v>
      </c>
      <c r="E92" s="77" t="s">
        <v>5</v>
      </c>
      <c r="F92" s="77" t="s">
        <v>29</v>
      </c>
      <c r="G92" s="77" t="s">
        <v>44</v>
      </c>
      <c r="H92" s="77" t="s">
        <v>8</v>
      </c>
      <c r="I92" s="77" t="s">
        <v>43</v>
      </c>
      <c r="J92" s="77" t="s">
        <v>83</v>
      </c>
      <c r="K92" s="77">
        <v>60.013399999999997</v>
      </c>
      <c r="L92" s="77">
        <v>2300</v>
      </c>
      <c r="M92" s="77" t="s">
        <v>41</v>
      </c>
      <c r="N92" s="77">
        <v>0.28363832999999999</v>
      </c>
      <c r="O92" s="77">
        <v>0</v>
      </c>
      <c r="P92" s="77">
        <v>0.44294938</v>
      </c>
      <c r="Z92" s="77" t="s">
        <v>40</v>
      </c>
      <c r="AA92" s="77" t="s">
        <v>39</v>
      </c>
      <c r="AB92" s="77">
        <v>20</v>
      </c>
    </row>
    <row r="93" spans="1:28" ht="15.75" customHeight="1" x14ac:dyDescent="0.2">
      <c r="A93" s="77" t="s">
        <v>49</v>
      </c>
      <c r="B93" s="77" t="s">
        <v>85</v>
      </c>
      <c r="C93" s="77" t="s">
        <v>50</v>
      </c>
      <c r="D93" s="78">
        <v>44154.447199074071</v>
      </c>
      <c r="E93" s="77" t="s">
        <v>5</v>
      </c>
      <c r="F93" s="77" t="s">
        <v>29</v>
      </c>
      <c r="G93" s="77" t="s">
        <v>44</v>
      </c>
      <c r="H93" s="77" t="s">
        <v>8</v>
      </c>
      <c r="I93" s="77" t="s">
        <v>159</v>
      </c>
      <c r="J93" s="77" t="s">
        <v>42</v>
      </c>
      <c r="K93" s="77">
        <v>3.23</v>
      </c>
      <c r="L93" s="77">
        <v>2300</v>
      </c>
      <c r="M93" s="77" t="s">
        <v>41</v>
      </c>
      <c r="N93" s="77">
        <v>6.39</v>
      </c>
      <c r="O93" s="77">
        <v>3.5000000000000001E-3</v>
      </c>
      <c r="P93" s="77">
        <v>8.19</v>
      </c>
      <c r="Z93" s="77" t="s">
        <v>40</v>
      </c>
      <c r="AA93" s="77" t="s">
        <v>39</v>
      </c>
      <c r="AB93" s="77">
        <v>20</v>
      </c>
    </row>
    <row r="94" spans="1:28" ht="15.75" customHeight="1" x14ac:dyDescent="0.2">
      <c r="A94" s="77" t="s">
        <v>49</v>
      </c>
      <c r="B94" s="77" t="s">
        <v>85</v>
      </c>
      <c r="C94" s="77" t="s">
        <v>50</v>
      </c>
      <c r="D94" s="78">
        <v>44154.447199074071</v>
      </c>
      <c r="E94" s="77" t="s">
        <v>5</v>
      </c>
      <c r="F94" s="77" t="s">
        <v>29</v>
      </c>
      <c r="G94" s="77" t="s">
        <v>51</v>
      </c>
      <c r="H94" s="77" t="s">
        <v>8</v>
      </c>
      <c r="I94" s="77" t="s">
        <v>157</v>
      </c>
      <c r="J94" s="77" t="s">
        <v>42</v>
      </c>
      <c r="K94" s="77">
        <v>2.9</v>
      </c>
      <c r="L94" s="77">
        <v>1690</v>
      </c>
      <c r="M94" s="77" t="s">
        <v>41</v>
      </c>
      <c r="N94" s="77">
        <v>11.8</v>
      </c>
      <c r="O94" s="77">
        <v>3.1600000000000003E-2</v>
      </c>
      <c r="P94" s="77">
        <v>10.4</v>
      </c>
      <c r="Z94" s="77" t="s">
        <v>40</v>
      </c>
      <c r="AA94" s="77" t="s">
        <v>39</v>
      </c>
      <c r="AB94" s="77">
        <v>20</v>
      </c>
    </row>
    <row r="95" spans="1:28" ht="15.75" customHeight="1" x14ac:dyDescent="0.2">
      <c r="A95" s="77" t="s">
        <v>49</v>
      </c>
      <c r="B95" s="77" t="s">
        <v>85</v>
      </c>
      <c r="C95" s="77" t="s">
        <v>50</v>
      </c>
      <c r="D95" s="78">
        <v>44154.447199074071</v>
      </c>
      <c r="E95" s="77" t="s">
        <v>5</v>
      </c>
      <c r="F95" s="77" t="s">
        <v>29</v>
      </c>
      <c r="G95" s="77" t="s">
        <v>51</v>
      </c>
      <c r="H95" s="77" t="s">
        <v>8</v>
      </c>
      <c r="I95" s="77" t="s">
        <v>158</v>
      </c>
      <c r="J95" s="77" t="s">
        <v>42</v>
      </c>
      <c r="K95" s="77">
        <v>2.9</v>
      </c>
      <c r="L95" s="77">
        <v>1690</v>
      </c>
      <c r="M95" s="77" t="s">
        <v>41</v>
      </c>
      <c r="N95" s="77">
        <v>94.2</v>
      </c>
      <c r="O95" s="77">
        <v>3.4599999999999999E-2</v>
      </c>
      <c r="P95" s="77">
        <v>0</v>
      </c>
      <c r="Z95" s="77" t="s">
        <v>40</v>
      </c>
      <c r="AA95" s="77" t="s">
        <v>39</v>
      </c>
      <c r="AB95" s="77">
        <v>20</v>
      </c>
    </row>
    <row r="96" spans="1:28" ht="15.75" customHeight="1" x14ac:dyDescent="0.2">
      <c r="A96" s="77" t="s">
        <v>49</v>
      </c>
      <c r="B96" s="77" t="s">
        <v>85</v>
      </c>
      <c r="C96" s="77" t="s">
        <v>50</v>
      </c>
      <c r="D96" s="78">
        <v>44154.447199074071</v>
      </c>
      <c r="E96" s="77" t="s">
        <v>5</v>
      </c>
      <c r="F96" s="77" t="s">
        <v>29</v>
      </c>
      <c r="G96" s="77" t="s">
        <v>51</v>
      </c>
      <c r="H96" s="77" t="s">
        <v>8</v>
      </c>
      <c r="I96" s="77" t="s">
        <v>43</v>
      </c>
      <c r="J96" s="77" t="s">
        <v>83</v>
      </c>
      <c r="K96" s="77">
        <v>53.881999999999998</v>
      </c>
      <c r="L96" s="77">
        <v>1690</v>
      </c>
      <c r="M96" s="77" t="s">
        <v>41</v>
      </c>
      <c r="N96" s="77">
        <v>0.36437029999999998</v>
      </c>
      <c r="O96" s="77">
        <v>0</v>
      </c>
      <c r="P96" s="77">
        <v>0.54897739999999995</v>
      </c>
      <c r="Z96" s="77" t="s">
        <v>40</v>
      </c>
      <c r="AA96" s="77" t="s">
        <v>39</v>
      </c>
      <c r="AB96" s="77">
        <v>20</v>
      </c>
    </row>
    <row r="97" spans="1:28" ht="15.75" customHeight="1" x14ac:dyDescent="0.2">
      <c r="A97" s="77" t="s">
        <v>49</v>
      </c>
      <c r="B97" s="77" t="s">
        <v>85</v>
      </c>
      <c r="C97" s="77" t="s">
        <v>50</v>
      </c>
      <c r="D97" s="78">
        <v>44154.447199074071</v>
      </c>
      <c r="E97" s="77" t="s">
        <v>5</v>
      </c>
      <c r="F97" s="77" t="s">
        <v>29</v>
      </c>
      <c r="G97" s="77" t="s">
        <v>51</v>
      </c>
      <c r="H97" s="77" t="s">
        <v>8</v>
      </c>
      <c r="I97" s="77" t="s">
        <v>159</v>
      </c>
      <c r="J97" s="77" t="s">
        <v>42</v>
      </c>
      <c r="K97" s="77">
        <v>2.9</v>
      </c>
      <c r="L97" s="77">
        <v>1690</v>
      </c>
      <c r="M97" s="77" t="s">
        <v>41</v>
      </c>
      <c r="N97" s="77">
        <v>8.01</v>
      </c>
      <c r="O97" s="77">
        <v>4.15E-3</v>
      </c>
      <c r="P97" s="77">
        <v>10.1</v>
      </c>
      <c r="Z97" s="77" t="s">
        <v>40</v>
      </c>
      <c r="AA97" s="77" t="s">
        <v>39</v>
      </c>
      <c r="AB97" s="77">
        <v>20</v>
      </c>
    </row>
    <row r="98" spans="1:28" ht="15.75" customHeight="1" x14ac:dyDescent="0.2">
      <c r="A98" s="77" t="s">
        <v>49</v>
      </c>
      <c r="B98" s="77" t="s">
        <v>85</v>
      </c>
      <c r="C98" s="77" t="s">
        <v>50</v>
      </c>
      <c r="D98" s="78">
        <v>44154.447199074071</v>
      </c>
      <c r="E98" s="77" t="s">
        <v>5</v>
      </c>
      <c r="F98" s="77" t="s">
        <v>30</v>
      </c>
      <c r="G98" s="77" t="s">
        <v>44</v>
      </c>
      <c r="H98" s="77" t="s">
        <v>9</v>
      </c>
      <c r="I98" s="77" t="s">
        <v>157</v>
      </c>
      <c r="J98" s="77" t="s">
        <v>42</v>
      </c>
      <c r="K98" s="77">
        <v>3.5</v>
      </c>
      <c r="L98" s="77">
        <v>1240</v>
      </c>
      <c r="M98" s="77" t="s">
        <v>41</v>
      </c>
      <c r="N98" s="77">
        <v>156</v>
      </c>
      <c r="O98" s="77">
        <v>6.8199999999999997E-2</v>
      </c>
      <c r="P98" s="77">
        <v>6.94</v>
      </c>
      <c r="Z98" s="77" t="s">
        <v>40</v>
      </c>
      <c r="AA98" s="77" t="s">
        <v>39</v>
      </c>
      <c r="AB98" s="77">
        <v>20</v>
      </c>
    </row>
    <row r="99" spans="1:28" ht="15.75" customHeight="1" x14ac:dyDescent="0.2">
      <c r="A99" s="77" t="s">
        <v>49</v>
      </c>
      <c r="B99" s="77" t="s">
        <v>85</v>
      </c>
      <c r="C99" s="77" t="s">
        <v>50</v>
      </c>
      <c r="D99" s="78">
        <v>44154.447199074071</v>
      </c>
      <c r="E99" s="77" t="s">
        <v>5</v>
      </c>
      <c r="F99" s="77" t="s">
        <v>30</v>
      </c>
      <c r="G99" s="77" t="s">
        <v>44</v>
      </c>
      <c r="H99" s="77" t="s">
        <v>9</v>
      </c>
      <c r="I99" s="77" t="s">
        <v>158</v>
      </c>
      <c r="J99" s="77" t="s">
        <v>42</v>
      </c>
      <c r="K99" s="77">
        <v>3.5</v>
      </c>
      <c r="L99" s="77">
        <v>1240</v>
      </c>
      <c r="M99" s="77" t="s">
        <v>41</v>
      </c>
      <c r="N99" s="77">
        <v>231</v>
      </c>
      <c r="O99" s="77">
        <v>7.5499999999999998E-2</v>
      </c>
      <c r="P99" s="77">
        <v>0</v>
      </c>
      <c r="Z99" s="77" t="s">
        <v>40</v>
      </c>
      <c r="AA99" s="77" t="s">
        <v>39</v>
      </c>
      <c r="AB99" s="77">
        <v>20</v>
      </c>
    </row>
    <row r="100" spans="1:28" ht="15.75" customHeight="1" x14ac:dyDescent="0.2">
      <c r="A100" s="77" t="s">
        <v>49</v>
      </c>
      <c r="B100" s="77" t="s">
        <v>85</v>
      </c>
      <c r="C100" s="77" t="s">
        <v>50</v>
      </c>
      <c r="D100" s="78">
        <v>44154.447199074071</v>
      </c>
      <c r="E100" s="77" t="s">
        <v>5</v>
      </c>
      <c r="F100" s="77" t="s">
        <v>30</v>
      </c>
      <c r="G100" s="77" t="s">
        <v>44</v>
      </c>
      <c r="H100" s="77" t="s">
        <v>9</v>
      </c>
      <c r="I100" s="77" t="s">
        <v>43</v>
      </c>
      <c r="J100" s="77" t="s">
        <v>83</v>
      </c>
      <c r="K100" s="77">
        <v>54.984999999999999</v>
      </c>
      <c r="L100" s="77">
        <v>1240</v>
      </c>
      <c r="M100" s="77" t="s">
        <v>41</v>
      </c>
      <c r="N100" s="77">
        <v>0.25143219999999999</v>
      </c>
      <c r="O100" s="77">
        <v>0</v>
      </c>
      <c r="P100" s="77">
        <v>0.38828772</v>
      </c>
      <c r="Z100" s="77" t="s">
        <v>40</v>
      </c>
      <c r="AA100" s="77" t="s">
        <v>39</v>
      </c>
      <c r="AB100" s="77">
        <v>20</v>
      </c>
    </row>
    <row r="101" spans="1:28" ht="15.75" customHeight="1" x14ac:dyDescent="0.2">
      <c r="A101" s="77" t="s">
        <v>49</v>
      </c>
      <c r="B101" s="77" t="s">
        <v>85</v>
      </c>
      <c r="C101" s="77" t="s">
        <v>50</v>
      </c>
      <c r="D101" s="78">
        <v>44154.447199074071</v>
      </c>
      <c r="E101" s="77" t="s">
        <v>5</v>
      </c>
      <c r="F101" s="77" t="s">
        <v>30</v>
      </c>
      <c r="G101" s="77" t="s">
        <v>44</v>
      </c>
      <c r="H101" s="77" t="s">
        <v>9</v>
      </c>
      <c r="I101" s="77" t="s">
        <v>159</v>
      </c>
      <c r="J101" s="77" t="s">
        <v>42</v>
      </c>
      <c r="K101" s="77">
        <v>3.5</v>
      </c>
      <c r="L101" s="77">
        <v>1240</v>
      </c>
      <c r="M101" s="77" t="s">
        <v>41</v>
      </c>
      <c r="N101" s="77">
        <v>127</v>
      </c>
      <c r="O101" s="77">
        <v>5.2999999999999999E-2</v>
      </c>
      <c r="P101" s="77">
        <v>6.08</v>
      </c>
      <c r="Z101" s="77" t="s">
        <v>40</v>
      </c>
      <c r="AA101" s="77" t="s">
        <v>39</v>
      </c>
      <c r="AB101" s="77">
        <v>20</v>
      </c>
    </row>
    <row r="102" spans="1:28" ht="15.75" customHeight="1" x14ac:dyDescent="0.2">
      <c r="A102" s="77" t="s">
        <v>49</v>
      </c>
      <c r="B102" s="77" t="s">
        <v>85</v>
      </c>
      <c r="C102" s="77" t="s">
        <v>50</v>
      </c>
      <c r="D102" s="78">
        <v>44154.447199074071</v>
      </c>
      <c r="E102" s="77" t="s">
        <v>5</v>
      </c>
      <c r="F102" s="77" t="s">
        <v>30</v>
      </c>
      <c r="G102" s="77" t="s">
        <v>51</v>
      </c>
      <c r="H102" s="77" t="s">
        <v>9</v>
      </c>
      <c r="I102" s="77" t="s">
        <v>157</v>
      </c>
      <c r="J102" s="77" t="s">
        <v>42</v>
      </c>
      <c r="K102" s="77">
        <v>3.5</v>
      </c>
      <c r="L102" s="77">
        <v>1210</v>
      </c>
      <c r="M102" s="77" t="s">
        <v>41</v>
      </c>
      <c r="N102" s="77">
        <v>58.7</v>
      </c>
      <c r="O102" s="77">
        <v>0.11600000000000001</v>
      </c>
      <c r="P102" s="77">
        <v>7.99</v>
      </c>
      <c r="Z102" s="77" t="s">
        <v>40</v>
      </c>
      <c r="AA102" s="77" t="s">
        <v>39</v>
      </c>
      <c r="AB102" s="77">
        <v>20</v>
      </c>
    </row>
    <row r="103" spans="1:28" ht="15.75" customHeight="1" x14ac:dyDescent="0.2">
      <c r="A103" s="77" t="s">
        <v>49</v>
      </c>
      <c r="B103" s="77" t="s">
        <v>85</v>
      </c>
      <c r="C103" s="77" t="s">
        <v>50</v>
      </c>
      <c r="D103" s="78">
        <v>44154.447199074071</v>
      </c>
      <c r="E103" s="77" t="s">
        <v>5</v>
      </c>
      <c r="F103" s="77" t="s">
        <v>30</v>
      </c>
      <c r="G103" s="77" t="s">
        <v>51</v>
      </c>
      <c r="H103" s="77" t="s">
        <v>9</v>
      </c>
      <c r="I103" s="77" t="s">
        <v>158</v>
      </c>
      <c r="J103" s="77" t="s">
        <v>42</v>
      </c>
      <c r="K103" s="77">
        <v>3.5</v>
      </c>
      <c r="L103" s="77">
        <v>1210</v>
      </c>
      <c r="M103" s="77" t="s">
        <v>41</v>
      </c>
      <c r="N103" s="77">
        <v>144</v>
      </c>
      <c r="O103" s="77">
        <v>0.125</v>
      </c>
      <c r="P103" s="77">
        <v>0</v>
      </c>
      <c r="Z103" s="77" t="s">
        <v>40</v>
      </c>
      <c r="AA103" s="77" t="s">
        <v>39</v>
      </c>
      <c r="AB103" s="77">
        <v>20</v>
      </c>
    </row>
    <row r="104" spans="1:28" ht="15.75" customHeight="1" x14ac:dyDescent="0.2">
      <c r="A104" s="77" t="s">
        <v>49</v>
      </c>
      <c r="B104" s="77" t="s">
        <v>85</v>
      </c>
      <c r="C104" s="77" t="s">
        <v>50</v>
      </c>
      <c r="D104" s="78">
        <v>44154.447199074071</v>
      </c>
      <c r="E104" s="77" t="s">
        <v>5</v>
      </c>
      <c r="F104" s="77" t="s">
        <v>30</v>
      </c>
      <c r="G104" s="77" t="s">
        <v>51</v>
      </c>
      <c r="H104" s="77" t="s">
        <v>9</v>
      </c>
      <c r="I104" s="77" t="s">
        <v>43</v>
      </c>
      <c r="J104" s="77" t="s">
        <v>83</v>
      </c>
      <c r="K104" s="77">
        <v>54.984999999999999</v>
      </c>
      <c r="L104" s="77">
        <v>1210</v>
      </c>
      <c r="M104" s="77" t="s">
        <v>41</v>
      </c>
      <c r="N104" s="77">
        <v>0.28262254999999997</v>
      </c>
      <c r="O104" s="77">
        <v>0</v>
      </c>
      <c r="P104" s="77">
        <v>0.45066835999999999</v>
      </c>
      <c r="Z104" s="77" t="s">
        <v>40</v>
      </c>
      <c r="AA104" s="77" t="s">
        <v>39</v>
      </c>
      <c r="AB104" s="77">
        <v>20</v>
      </c>
    </row>
    <row r="105" spans="1:28" ht="15.75" customHeight="1" x14ac:dyDescent="0.2">
      <c r="A105" s="77" t="s">
        <v>49</v>
      </c>
      <c r="B105" s="77" t="s">
        <v>85</v>
      </c>
      <c r="C105" s="77" t="s">
        <v>50</v>
      </c>
      <c r="D105" s="78">
        <v>44154.447199074071</v>
      </c>
      <c r="E105" s="77" t="s">
        <v>5</v>
      </c>
      <c r="F105" s="77" t="s">
        <v>30</v>
      </c>
      <c r="G105" s="77" t="s">
        <v>51</v>
      </c>
      <c r="H105" s="77" t="s">
        <v>9</v>
      </c>
      <c r="I105" s="77" t="s">
        <v>159</v>
      </c>
      <c r="J105" s="77" t="s">
        <v>42</v>
      </c>
      <c r="K105" s="77">
        <v>3.5</v>
      </c>
      <c r="L105" s="77">
        <v>1210</v>
      </c>
      <c r="M105" s="77" t="s">
        <v>41</v>
      </c>
      <c r="N105" s="77">
        <v>54.2</v>
      </c>
      <c r="O105" s="77">
        <v>8.9599999999999999E-2</v>
      </c>
      <c r="P105" s="77">
        <v>7.02</v>
      </c>
      <c r="Z105" s="77" t="s">
        <v>40</v>
      </c>
      <c r="AA105" s="77" t="s">
        <v>39</v>
      </c>
      <c r="AB105" s="77">
        <v>20</v>
      </c>
    </row>
    <row r="106" spans="1:28" ht="15.75" customHeight="1" x14ac:dyDescent="0.2">
      <c r="A106" s="77" t="s">
        <v>49</v>
      </c>
      <c r="B106" s="77" t="s">
        <v>85</v>
      </c>
      <c r="C106" s="77" t="s">
        <v>50</v>
      </c>
      <c r="D106" s="78">
        <v>44154.447199074071</v>
      </c>
      <c r="E106" s="77" t="s">
        <v>5</v>
      </c>
      <c r="F106" s="77" t="s">
        <v>31</v>
      </c>
      <c r="G106" s="77" t="s">
        <v>44</v>
      </c>
      <c r="H106" s="77" t="s">
        <v>9</v>
      </c>
      <c r="I106" s="77" t="s">
        <v>157</v>
      </c>
      <c r="J106" s="77" t="s">
        <v>42</v>
      </c>
      <c r="K106" s="77">
        <v>1</v>
      </c>
      <c r="L106" s="77">
        <v>999</v>
      </c>
      <c r="M106" s="77" t="s">
        <v>41</v>
      </c>
      <c r="N106" s="77">
        <v>8.51</v>
      </c>
      <c r="O106" s="77">
        <v>1.4500000000000001E-2</v>
      </c>
      <c r="P106" s="77">
        <v>0.97599999999999998</v>
      </c>
      <c r="Z106" s="77" t="s">
        <v>40</v>
      </c>
      <c r="AA106" s="77" t="s">
        <v>39</v>
      </c>
      <c r="AB106" s="77">
        <v>20</v>
      </c>
    </row>
    <row r="107" spans="1:28" ht="15.75" customHeight="1" x14ac:dyDescent="0.2">
      <c r="A107" s="77" t="s">
        <v>49</v>
      </c>
      <c r="B107" s="77" t="s">
        <v>85</v>
      </c>
      <c r="C107" s="77" t="s">
        <v>50</v>
      </c>
      <c r="D107" s="78">
        <v>44154.447199074071</v>
      </c>
      <c r="E107" s="77" t="s">
        <v>5</v>
      </c>
      <c r="F107" s="77" t="s">
        <v>31</v>
      </c>
      <c r="G107" s="77" t="s">
        <v>44</v>
      </c>
      <c r="H107" s="77" t="s">
        <v>9</v>
      </c>
      <c r="I107" s="77" t="s">
        <v>158</v>
      </c>
      <c r="J107" s="77" t="s">
        <v>42</v>
      </c>
      <c r="K107" s="77">
        <v>1</v>
      </c>
      <c r="L107" s="77">
        <v>999</v>
      </c>
      <c r="M107" s="77" t="s">
        <v>41</v>
      </c>
      <c r="N107" s="77">
        <v>20.100000000000001</v>
      </c>
      <c r="O107" s="77">
        <v>1.5299999999999999E-2</v>
      </c>
      <c r="P107" s="77">
        <v>0</v>
      </c>
      <c r="Z107" s="77" t="s">
        <v>40</v>
      </c>
      <c r="AA107" s="77" t="s">
        <v>39</v>
      </c>
      <c r="AB107" s="77">
        <v>20</v>
      </c>
    </row>
    <row r="108" spans="1:28" ht="15.75" customHeight="1" x14ac:dyDescent="0.2">
      <c r="A108" s="77" t="s">
        <v>49</v>
      </c>
      <c r="B108" s="77" t="s">
        <v>85</v>
      </c>
      <c r="C108" s="77" t="s">
        <v>50</v>
      </c>
      <c r="D108" s="78">
        <v>44154.447199074071</v>
      </c>
      <c r="E108" s="77" t="s">
        <v>5</v>
      </c>
      <c r="F108" s="77" t="s">
        <v>31</v>
      </c>
      <c r="G108" s="77" t="s">
        <v>44</v>
      </c>
      <c r="H108" s="77" t="s">
        <v>9</v>
      </c>
      <c r="I108" s="77" t="s">
        <v>43</v>
      </c>
      <c r="J108" s="77" t="s">
        <v>83</v>
      </c>
      <c r="K108" s="77">
        <v>18.68</v>
      </c>
      <c r="L108" s="77">
        <v>999</v>
      </c>
      <c r="M108" s="77" t="s">
        <v>41</v>
      </c>
      <c r="N108" s="77">
        <v>4.8875799999999997E-2</v>
      </c>
      <c r="O108" s="77">
        <v>0</v>
      </c>
      <c r="P108" s="77">
        <v>4.9785866999999998E-2</v>
      </c>
      <c r="Z108" s="77" t="s">
        <v>40</v>
      </c>
      <c r="AA108" s="77" t="s">
        <v>39</v>
      </c>
      <c r="AB108" s="77">
        <v>20</v>
      </c>
    </row>
    <row r="109" spans="1:28" ht="15.75" customHeight="1" x14ac:dyDescent="0.2">
      <c r="A109" s="77" t="s">
        <v>49</v>
      </c>
      <c r="B109" s="77" t="s">
        <v>85</v>
      </c>
      <c r="C109" s="77" t="s">
        <v>50</v>
      </c>
      <c r="D109" s="78">
        <v>44154.447199074071</v>
      </c>
      <c r="E109" s="77" t="s">
        <v>5</v>
      </c>
      <c r="F109" s="77" t="s">
        <v>31</v>
      </c>
      <c r="G109" s="77" t="s">
        <v>44</v>
      </c>
      <c r="H109" s="77" t="s">
        <v>9</v>
      </c>
      <c r="I109" s="77" t="s">
        <v>159</v>
      </c>
      <c r="J109" s="77" t="s">
        <v>42</v>
      </c>
      <c r="K109" s="77">
        <v>1</v>
      </c>
      <c r="L109" s="77">
        <v>999</v>
      </c>
      <c r="M109" s="77" t="s">
        <v>41</v>
      </c>
      <c r="N109" s="77">
        <v>4.91</v>
      </c>
      <c r="O109" s="77">
        <v>6.43E-3</v>
      </c>
      <c r="P109" s="77">
        <v>0.89600000000000002</v>
      </c>
      <c r="Z109" s="77" t="s">
        <v>40</v>
      </c>
      <c r="AA109" s="77" t="s">
        <v>39</v>
      </c>
      <c r="AB109" s="77">
        <v>20</v>
      </c>
    </row>
    <row r="110" spans="1:28" ht="15.75" customHeight="1" x14ac:dyDescent="0.2">
      <c r="A110" s="77" t="s">
        <v>49</v>
      </c>
      <c r="B110" s="77" t="s">
        <v>85</v>
      </c>
      <c r="C110" s="77" t="s">
        <v>50</v>
      </c>
      <c r="D110" s="78">
        <v>44154.447199074071</v>
      </c>
      <c r="E110" s="77" t="s">
        <v>5</v>
      </c>
      <c r="F110" s="77" t="s">
        <v>31</v>
      </c>
      <c r="G110" s="77" t="s">
        <v>51</v>
      </c>
      <c r="H110" s="77" t="s">
        <v>9</v>
      </c>
      <c r="I110" s="77" t="s">
        <v>157</v>
      </c>
      <c r="J110" s="77" t="s">
        <v>42</v>
      </c>
      <c r="K110" s="77">
        <v>1.36</v>
      </c>
      <c r="L110" s="77">
        <v>1090</v>
      </c>
      <c r="M110" s="77" t="s">
        <v>41</v>
      </c>
      <c r="N110" s="77">
        <v>7.31</v>
      </c>
      <c r="O110" s="77">
        <v>1.5299999999999999E-2</v>
      </c>
      <c r="P110" s="77">
        <v>1.86</v>
      </c>
      <c r="Z110" s="77" t="s">
        <v>40</v>
      </c>
      <c r="AA110" s="77" t="s">
        <v>39</v>
      </c>
      <c r="AB110" s="77">
        <v>20</v>
      </c>
    </row>
    <row r="111" spans="1:28" ht="15.75" customHeight="1" x14ac:dyDescent="0.2">
      <c r="A111" s="77" t="s">
        <v>49</v>
      </c>
      <c r="B111" s="77" t="s">
        <v>85</v>
      </c>
      <c r="C111" s="77" t="s">
        <v>50</v>
      </c>
      <c r="D111" s="78">
        <v>44154.447199074071</v>
      </c>
      <c r="E111" s="77" t="s">
        <v>5</v>
      </c>
      <c r="F111" s="77" t="s">
        <v>31</v>
      </c>
      <c r="G111" s="77" t="s">
        <v>51</v>
      </c>
      <c r="H111" s="77" t="s">
        <v>9</v>
      </c>
      <c r="I111" s="77" t="s">
        <v>158</v>
      </c>
      <c r="J111" s="77" t="s">
        <v>42</v>
      </c>
      <c r="K111" s="77">
        <v>1.36</v>
      </c>
      <c r="L111" s="77">
        <v>1090</v>
      </c>
      <c r="M111" s="77" t="s">
        <v>41</v>
      </c>
      <c r="N111" s="77">
        <v>27.5</v>
      </c>
      <c r="O111" s="77">
        <v>1.6199999999999999E-2</v>
      </c>
      <c r="P111" s="77">
        <v>0</v>
      </c>
      <c r="Z111" s="77" t="s">
        <v>40</v>
      </c>
      <c r="AA111" s="77" t="s">
        <v>39</v>
      </c>
      <c r="AB111" s="77">
        <v>20</v>
      </c>
    </row>
    <row r="112" spans="1:28" ht="15.75" customHeight="1" x14ac:dyDescent="0.2">
      <c r="A112" s="77" t="s">
        <v>49</v>
      </c>
      <c r="B112" s="77" t="s">
        <v>85</v>
      </c>
      <c r="C112" s="77" t="s">
        <v>50</v>
      </c>
      <c r="D112" s="78">
        <v>44154.447199074071</v>
      </c>
      <c r="E112" s="77" t="s">
        <v>5</v>
      </c>
      <c r="F112" s="77" t="s">
        <v>31</v>
      </c>
      <c r="G112" s="77" t="s">
        <v>51</v>
      </c>
      <c r="H112" s="77" t="s">
        <v>9</v>
      </c>
      <c r="I112" s="77" t="s">
        <v>43</v>
      </c>
      <c r="J112" s="77" t="s">
        <v>83</v>
      </c>
      <c r="K112" s="77">
        <v>25.404800000000002</v>
      </c>
      <c r="L112" s="77">
        <v>1090</v>
      </c>
      <c r="M112" s="77" t="s">
        <v>41</v>
      </c>
      <c r="N112" s="77">
        <v>8.0835119999999996E-2</v>
      </c>
      <c r="O112" s="77">
        <v>0</v>
      </c>
      <c r="P112" s="77">
        <v>9.5824406000000001E-2</v>
      </c>
      <c r="Z112" s="77" t="s">
        <v>40</v>
      </c>
      <c r="AA112" s="77" t="s">
        <v>39</v>
      </c>
      <c r="AB112" s="77">
        <v>20</v>
      </c>
    </row>
    <row r="113" spans="1:28" ht="15.75" customHeight="1" x14ac:dyDescent="0.2">
      <c r="A113" s="77" t="s">
        <v>49</v>
      </c>
      <c r="B113" s="77" t="s">
        <v>85</v>
      </c>
      <c r="C113" s="77" t="s">
        <v>50</v>
      </c>
      <c r="D113" s="78">
        <v>44154.447199074071</v>
      </c>
      <c r="E113" s="77" t="s">
        <v>5</v>
      </c>
      <c r="F113" s="77" t="s">
        <v>31</v>
      </c>
      <c r="G113" s="77" t="s">
        <v>51</v>
      </c>
      <c r="H113" s="77" t="s">
        <v>9</v>
      </c>
      <c r="I113" s="77" t="s">
        <v>159</v>
      </c>
      <c r="J113" s="77" t="s">
        <v>42</v>
      </c>
      <c r="K113" s="77">
        <v>1.36</v>
      </c>
      <c r="L113" s="77">
        <v>1090</v>
      </c>
      <c r="M113" s="77" t="s">
        <v>41</v>
      </c>
      <c r="N113" s="77">
        <v>5.19</v>
      </c>
      <c r="O113" s="77">
        <v>6.7999999999999996E-3</v>
      </c>
      <c r="P113" s="77">
        <v>1.71</v>
      </c>
      <c r="Z113" s="77" t="s">
        <v>40</v>
      </c>
      <c r="AA113" s="77" t="s">
        <v>39</v>
      </c>
      <c r="AB113" s="77">
        <v>20</v>
      </c>
    </row>
    <row r="114" spans="1:28" ht="15.75" customHeight="1" x14ac:dyDescent="0.2">
      <c r="A114" s="77" t="s">
        <v>49</v>
      </c>
      <c r="B114" s="77" t="s">
        <v>85</v>
      </c>
      <c r="C114" s="77" t="s">
        <v>50</v>
      </c>
      <c r="D114" s="78">
        <v>44154.447199074071</v>
      </c>
      <c r="E114" s="77" t="s">
        <v>5</v>
      </c>
      <c r="F114" s="77" t="s">
        <v>45</v>
      </c>
      <c r="G114" s="77" t="s">
        <v>44</v>
      </c>
      <c r="H114" s="77" t="s">
        <v>9</v>
      </c>
      <c r="I114" s="77" t="s">
        <v>157</v>
      </c>
      <c r="J114" s="77" t="s">
        <v>42</v>
      </c>
      <c r="K114" s="77">
        <v>2.2000000000000002</v>
      </c>
      <c r="L114" s="77">
        <v>1650</v>
      </c>
      <c r="M114" s="77" t="s">
        <v>41</v>
      </c>
      <c r="N114" s="77">
        <v>28.8</v>
      </c>
      <c r="O114" s="77">
        <v>4.2999999999999997E-2</v>
      </c>
      <c r="P114" s="77">
        <v>5.12</v>
      </c>
      <c r="Z114" s="77" t="s">
        <v>40</v>
      </c>
      <c r="AA114" s="77" t="s">
        <v>39</v>
      </c>
      <c r="AB114" s="77">
        <v>20</v>
      </c>
    </row>
    <row r="115" spans="1:28" ht="15.75" customHeight="1" x14ac:dyDescent="0.2">
      <c r="A115" s="77" t="s">
        <v>49</v>
      </c>
      <c r="B115" s="77" t="s">
        <v>85</v>
      </c>
      <c r="C115" s="77" t="s">
        <v>50</v>
      </c>
      <c r="D115" s="78">
        <v>44154.447199074071</v>
      </c>
      <c r="E115" s="77" t="s">
        <v>5</v>
      </c>
      <c r="F115" s="77" t="s">
        <v>45</v>
      </c>
      <c r="G115" s="77" t="s">
        <v>44</v>
      </c>
      <c r="H115" s="77" t="s">
        <v>9</v>
      </c>
      <c r="I115" s="77" t="s">
        <v>158</v>
      </c>
      <c r="J115" s="77" t="s">
        <v>42</v>
      </c>
      <c r="K115" s="77">
        <v>2.2000000000000002</v>
      </c>
      <c r="L115" s="77">
        <v>1650</v>
      </c>
      <c r="M115" s="77" t="s">
        <v>41</v>
      </c>
      <c r="N115" s="77">
        <v>85.1</v>
      </c>
      <c r="O115" s="77">
        <v>4.4999999999999998E-2</v>
      </c>
      <c r="P115" s="77">
        <v>0</v>
      </c>
      <c r="Z115" s="77" t="s">
        <v>40</v>
      </c>
      <c r="AA115" s="77" t="s">
        <v>39</v>
      </c>
      <c r="AB115" s="77">
        <v>20</v>
      </c>
    </row>
    <row r="116" spans="1:28" ht="15.75" customHeight="1" x14ac:dyDescent="0.2">
      <c r="A116" s="77" t="s">
        <v>49</v>
      </c>
      <c r="B116" s="77" t="s">
        <v>85</v>
      </c>
      <c r="C116" s="77" t="s">
        <v>50</v>
      </c>
      <c r="D116" s="78">
        <v>44154.447199074071</v>
      </c>
      <c r="E116" s="77" t="s">
        <v>5</v>
      </c>
      <c r="F116" s="77" t="s">
        <v>45</v>
      </c>
      <c r="G116" s="77" t="s">
        <v>44</v>
      </c>
      <c r="H116" s="77" t="s">
        <v>9</v>
      </c>
      <c r="I116" s="77" t="s">
        <v>43</v>
      </c>
      <c r="J116" s="77" t="s">
        <v>83</v>
      </c>
      <c r="K116" s="77">
        <v>2.2000000000000002</v>
      </c>
      <c r="L116" s="77">
        <v>1650</v>
      </c>
      <c r="M116" s="77" t="s">
        <v>41</v>
      </c>
      <c r="N116" s="77">
        <v>3.3</v>
      </c>
      <c r="O116" s="77">
        <v>0</v>
      </c>
      <c r="P116" s="77">
        <v>4.93</v>
      </c>
      <c r="Z116" s="77" t="s">
        <v>40</v>
      </c>
      <c r="AA116" s="77" t="s">
        <v>39</v>
      </c>
      <c r="AB116" s="77">
        <v>20</v>
      </c>
    </row>
    <row r="117" spans="1:28" ht="15.75" customHeight="1" x14ac:dyDescent="0.2">
      <c r="A117" s="77" t="s">
        <v>49</v>
      </c>
      <c r="B117" s="77" t="s">
        <v>85</v>
      </c>
      <c r="C117" s="77" t="s">
        <v>50</v>
      </c>
      <c r="D117" s="78">
        <v>44154.447199074071</v>
      </c>
      <c r="E117" s="77" t="s">
        <v>5</v>
      </c>
      <c r="F117" s="77" t="s">
        <v>45</v>
      </c>
      <c r="G117" s="77" t="s">
        <v>44</v>
      </c>
      <c r="H117" s="77" t="s">
        <v>9</v>
      </c>
      <c r="I117" s="77" t="s">
        <v>159</v>
      </c>
      <c r="J117" s="77" t="s">
        <v>42</v>
      </c>
      <c r="K117" s="77">
        <v>2.2000000000000002</v>
      </c>
      <c r="L117" s="77">
        <v>1650</v>
      </c>
      <c r="M117" s="77" t="s">
        <v>41</v>
      </c>
      <c r="N117" s="77">
        <v>20.8</v>
      </c>
      <c r="O117" s="77">
        <v>2.3E-2</v>
      </c>
      <c r="P117" s="77">
        <v>4.8499999999999996</v>
      </c>
      <c r="Z117" s="77" t="s">
        <v>40</v>
      </c>
      <c r="AA117" s="77" t="s">
        <v>39</v>
      </c>
      <c r="AB117" s="77">
        <v>20</v>
      </c>
    </row>
    <row r="118" spans="1:28" ht="15.75" customHeight="1" x14ac:dyDescent="0.2">
      <c r="A118" s="77" t="s">
        <v>49</v>
      </c>
      <c r="B118" s="77" t="s">
        <v>85</v>
      </c>
      <c r="C118" s="77" t="s">
        <v>50</v>
      </c>
      <c r="D118" s="78">
        <v>44154.447199074071</v>
      </c>
      <c r="E118" s="77" t="s">
        <v>5</v>
      </c>
      <c r="F118" s="77" t="s">
        <v>45</v>
      </c>
      <c r="G118" s="77" t="s">
        <v>51</v>
      </c>
      <c r="H118" s="77" t="s">
        <v>9</v>
      </c>
      <c r="I118" s="77" t="s">
        <v>157</v>
      </c>
      <c r="J118" s="77" t="s">
        <v>42</v>
      </c>
      <c r="K118" s="77">
        <v>2.2999999999999998</v>
      </c>
      <c r="L118" s="77">
        <v>1450</v>
      </c>
      <c r="M118" s="77" t="s">
        <v>41</v>
      </c>
      <c r="N118" s="77">
        <v>21.1</v>
      </c>
      <c r="O118" s="77">
        <v>4.4999999999999998E-2</v>
      </c>
      <c r="P118" s="77">
        <v>6.14</v>
      </c>
      <c r="Z118" s="77" t="s">
        <v>40</v>
      </c>
      <c r="AA118" s="77" t="s">
        <v>39</v>
      </c>
      <c r="AB118" s="77">
        <v>20</v>
      </c>
    </row>
    <row r="119" spans="1:28" ht="15.75" customHeight="1" x14ac:dyDescent="0.2">
      <c r="A119" s="77" t="s">
        <v>49</v>
      </c>
      <c r="B119" s="77" t="s">
        <v>85</v>
      </c>
      <c r="C119" s="77" t="s">
        <v>50</v>
      </c>
      <c r="D119" s="78">
        <v>44154.447199074071</v>
      </c>
      <c r="E119" s="77" t="s">
        <v>5</v>
      </c>
      <c r="F119" s="77" t="s">
        <v>45</v>
      </c>
      <c r="G119" s="77" t="s">
        <v>51</v>
      </c>
      <c r="H119" s="77" t="s">
        <v>9</v>
      </c>
      <c r="I119" s="77" t="s">
        <v>158</v>
      </c>
      <c r="J119" s="77" t="s">
        <v>42</v>
      </c>
      <c r="K119" s="77">
        <v>2.2999999999999998</v>
      </c>
      <c r="L119" s="77">
        <v>1450</v>
      </c>
      <c r="M119" s="77" t="s">
        <v>41</v>
      </c>
      <c r="N119" s="77">
        <v>88.3</v>
      </c>
      <c r="O119" s="77">
        <v>4.7E-2</v>
      </c>
      <c r="P119" s="77">
        <v>0</v>
      </c>
      <c r="Z119" s="77" t="s">
        <v>40</v>
      </c>
      <c r="AA119" s="77" t="s">
        <v>39</v>
      </c>
      <c r="AB119" s="77">
        <v>20</v>
      </c>
    </row>
    <row r="120" spans="1:28" ht="15.75" customHeight="1" x14ac:dyDescent="0.2">
      <c r="A120" s="77" t="s">
        <v>49</v>
      </c>
      <c r="B120" s="77" t="s">
        <v>85</v>
      </c>
      <c r="C120" s="77" t="s">
        <v>50</v>
      </c>
      <c r="D120" s="78">
        <v>44154.447199074071</v>
      </c>
      <c r="E120" s="77" t="s">
        <v>5</v>
      </c>
      <c r="F120" s="77" t="s">
        <v>45</v>
      </c>
      <c r="G120" s="77" t="s">
        <v>51</v>
      </c>
      <c r="H120" s="77" t="s">
        <v>9</v>
      </c>
      <c r="I120" s="77" t="s">
        <v>43</v>
      </c>
      <c r="J120" s="77" t="s">
        <v>83</v>
      </c>
      <c r="K120" s="77">
        <v>2.2999999999999998</v>
      </c>
      <c r="L120" s="77">
        <v>1450</v>
      </c>
      <c r="M120" s="77" t="s">
        <v>41</v>
      </c>
      <c r="N120" s="77">
        <v>4.2</v>
      </c>
      <c r="O120" s="77">
        <v>0</v>
      </c>
      <c r="P120" s="77">
        <v>6</v>
      </c>
      <c r="Z120" s="77" t="s">
        <v>40</v>
      </c>
      <c r="AA120" s="77" t="s">
        <v>39</v>
      </c>
      <c r="AB120" s="77">
        <v>20</v>
      </c>
    </row>
    <row r="121" spans="1:28" ht="15.75" customHeight="1" x14ac:dyDescent="0.2">
      <c r="A121" s="77" t="s">
        <v>49</v>
      </c>
      <c r="B121" s="77" t="s">
        <v>85</v>
      </c>
      <c r="C121" s="77" t="s">
        <v>50</v>
      </c>
      <c r="D121" s="78">
        <v>44154.447199074071</v>
      </c>
      <c r="E121" s="77" t="s">
        <v>5</v>
      </c>
      <c r="F121" s="77" t="s">
        <v>45</v>
      </c>
      <c r="G121" s="77" t="s">
        <v>51</v>
      </c>
      <c r="H121" s="77" t="s">
        <v>9</v>
      </c>
      <c r="I121" s="77" t="s">
        <v>159</v>
      </c>
      <c r="J121" s="77" t="s">
        <v>42</v>
      </c>
      <c r="K121" s="77">
        <v>2.2999999999999998</v>
      </c>
      <c r="L121" s="77">
        <v>1450</v>
      </c>
      <c r="M121" s="77" t="s">
        <v>41</v>
      </c>
      <c r="N121" s="77">
        <v>15.1</v>
      </c>
      <c r="O121" s="77">
        <v>2.3E-2</v>
      </c>
      <c r="P121" s="77">
        <v>5.87</v>
      </c>
      <c r="Z121" s="77" t="s">
        <v>40</v>
      </c>
      <c r="AA121" s="77" t="s">
        <v>39</v>
      </c>
      <c r="AB121" s="77">
        <v>20</v>
      </c>
    </row>
    <row r="122" spans="1:28" ht="15.75" customHeight="1" x14ac:dyDescent="0.2">
      <c r="A122" s="77" t="s">
        <v>49</v>
      </c>
      <c r="B122" s="77" t="s">
        <v>85</v>
      </c>
      <c r="C122" s="77" t="s">
        <v>50</v>
      </c>
      <c r="D122" s="78">
        <v>44154.447199074071</v>
      </c>
      <c r="E122" s="77" t="s">
        <v>5</v>
      </c>
      <c r="F122" s="77" t="s">
        <v>29</v>
      </c>
      <c r="G122" s="77" t="s">
        <v>44</v>
      </c>
      <c r="H122" s="77" t="s">
        <v>9</v>
      </c>
      <c r="I122" s="77" t="s">
        <v>157</v>
      </c>
      <c r="J122" s="77" t="s">
        <v>42</v>
      </c>
      <c r="K122" s="77">
        <v>3.17</v>
      </c>
      <c r="L122" s="77">
        <v>2300</v>
      </c>
      <c r="M122" s="77" t="s">
        <v>41</v>
      </c>
      <c r="N122" s="77">
        <v>29.7</v>
      </c>
      <c r="O122" s="77">
        <v>6.5799999999999997E-2</v>
      </c>
      <c r="P122" s="77">
        <v>8.6300000000000008</v>
      </c>
      <c r="Z122" s="77" t="s">
        <v>40</v>
      </c>
      <c r="AA122" s="77" t="s">
        <v>39</v>
      </c>
      <c r="AB122" s="77">
        <v>20</v>
      </c>
    </row>
    <row r="123" spans="1:28" ht="15.75" customHeight="1" x14ac:dyDescent="0.2">
      <c r="A123" s="77" t="s">
        <v>49</v>
      </c>
      <c r="B123" s="77" t="s">
        <v>85</v>
      </c>
      <c r="C123" s="77" t="s">
        <v>50</v>
      </c>
      <c r="D123" s="78">
        <v>44154.447199074071</v>
      </c>
      <c r="E123" s="77" t="s">
        <v>5</v>
      </c>
      <c r="F123" s="77" t="s">
        <v>29</v>
      </c>
      <c r="G123" s="77" t="s">
        <v>44</v>
      </c>
      <c r="H123" s="77" t="s">
        <v>9</v>
      </c>
      <c r="I123" s="77" t="s">
        <v>158</v>
      </c>
      <c r="J123" s="77" t="s">
        <v>42</v>
      </c>
      <c r="K123" s="77">
        <v>3.17</v>
      </c>
      <c r="L123" s="77">
        <v>2300</v>
      </c>
      <c r="M123" s="77" t="s">
        <v>41</v>
      </c>
      <c r="N123" s="77">
        <v>124</v>
      </c>
      <c r="O123" s="77">
        <v>6.7299999999999999E-2</v>
      </c>
      <c r="P123" s="77">
        <v>0</v>
      </c>
      <c r="Z123" s="77" t="s">
        <v>40</v>
      </c>
      <c r="AA123" s="77" t="s">
        <v>39</v>
      </c>
      <c r="AB123" s="77">
        <v>20</v>
      </c>
    </row>
    <row r="124" spans="1:28" ht="15.75" customHeight="1" x14ac:dyDescent="0.2">
      <c r="A124" s="77" t="s">
        <v>49</v>
      </c>
      <c r="B124" s="77" t="s">
        <v>85</v>
      </c>
      <c r="C124" s="77" t="s">
        <v>50</v>
      </c>
      <c r="D124" s="78">
        <v>44154.447199074071</v>
      </c>
      <c r="E124" s="77" t="s">
        <v>5</v>
      </c>
      <c r="F124" s="77" t="s">
        <v>29</v>
      </c>
      <c r="G124" s="77" t="s">
        <v>44</v>
      </c>
      <c r="H124" s="77" t="s">
        <v>9</v>
      </c>
      <c r="I124" s="77" t="s">
        <v>43</v>
      </c>
      <c r="J124" s="77" t="s">
        <v>83</v>
      </c>
      <c r="K124" s="77">
        <v>58.898600000000002</v>
      </c>
      <c r="L124" s="77">
        <v>2300</v>
      </c>
      <c r="M124" s="77" t="s">
        <v>41</v>
      </c>
      <c r="N124" s="77">
        <v>0.2922497</v>
      </c>
      <c r="O124" s="77">
        <v>0</v>
      </c>
      <c r="P124" s="77">
        <v>0.45263723</v>
      </c>
      <c r="Z124" s="77" t="s">
        <v>40</v>
      </c>
      <c r="AA124" s="77" t="s">
        <v>39</v>
      </c>
      <c r="AB124" s="77">
        <v>20</v>
      </c>
    </row>
    <row r="125" spans="1:28" ht="15.75" customHeight="1" x14ac:dyDescent="0.2">
      <c r="A125" s="77" t="s">
        <v>49</v>
      </c>
      <c r="B125" s="77" t="s">
        <v>85</v>
      </c>
      <c r="C125" s="77" t="s">
        <v>50</v>
      </c>
      <c r="D125" s="78">
        <v>44154.447199074071</v>
      </c>
      <c r="E125" s="77" t="s">
        <v>5</v>
      </c>
      <c r="F125" s="77" t="s">
        <v>29</v>
      </c>
      <c r="G125" s="77" t="s">
        <v>44</v>
      </c>
      <c r="H125" s="77" t="s">
        <v>9</v>
      </c>
      <c r="I125" s="77" t="s">
        <v>159</v>
      </c>
      <c r="J125" s="77" t="s">
        <v>42</v>
      </c>
      <c r="K125" s="77">
        <v>3.17</v>
      </c>
      <c r="L125" s="77">
        <v>2300</v>
      </c>
      <c r="M125" s="77" t="s">
        <v>41</v>
      </c>
      <c r="N125" s="77">
        <v>20.5</v>
      </c>
      <c r="O125" s="77">
        <v>3.3799999999999997E-2</v>
      </c>
      <c r="P125" s="77">
        <v>8.2799999999999994</v>
      </c>
      <c r="Z125" s="77" t="s">
        <v>40</v>
      </c>
      <c r="AA125" s="77" t="s">
        <v>39</v>
      </c>
      <c r="AB125" s="77">
        <v>20</v>
      </c>
    </row>
    <row r="126" spans="1:28" ht="15.75" customHeight="1" x14ac:dyDescent="0.2">
      <c r="A126" s="77" t="s">
        <v>49</v>
      </c>
      <c r="B126" s="77" t="s">
        <v>85</v>
      </c>
      <c r="C126" s="77" t="s">
        <v>50</v>
      </c>
      <c r="D126" s="78">
        <v>44154.447199074071</v>
      </c>
      <c r="E126" s="77" t="s">
        <v>5</v>
      </c>
      <c r="F126" s="77" t="s">
        <v>29</v>
      </c>
      <c r="G126" s="77" t="s">
        <v>51</v>
      </c>
      <c r="H126" s="77" t="s">
        <v>9</v>
      </c>
      <c r="I126" s="77" t="s">
        <v>157</v>
      </c>
      <c r="J126" s="77" t="s">
        <v>42</v>
      </c>
      <c r="K126" s="77">
        <v>2.79</v>
      </c>
      <c r="L126" s="77">
        <v>1670</v>
      </c>
      <c r="M126" s="77" t="s">
        <v>41</v>
      </c>
      <c r="N126" s="77">
        <v>28.2</v>
      </c>
      <c r="O126" s="77">
        <v>6.0600000000000001E-2</v>
      </c>
      <c r="P126" s="77">
        <v>8.61</v>
      </c>
      <c r="Z126" s="77" t="s">
        <v>40</v>
      </c>
      <c r="AA126" s="77" t="s">
        <v>39</v>
      </c>
      <c r="AB126" s="77">
        <v>20</v>
      </c>
    </row>
    <row r="127" spans="1:28" ht="15.75" customHeight="1" x14ac:dyDescent="0.2">
      <c r="A127" s="77" t="s">
        <v>49</v>
      </c>
      <c r="B127" s="77" t="s">
        <v>85</v>
      </c>
      <c r="C127" s="77" t="s">
        <v>50</v>
      </c>
      <c r="D127" s="78">
        <v>44154.447199074071</v>
      </c>
      <c r="E127" s="77" t="s">
        <v>5</v>
      </c>
      <c r="F127" s="77" t="s">
        <v>29</v>
      </c>
      <c r="G127" s="77" t="s">
        <v>51</v>
      </c>
      <c r="H127" s="77" t="s">
        <v>9</v>
      </c>
      <c r="I127" s="77" t="s">
        <v>158</v>
      </c>
      <c r="J127" s="77" t="s">
        <v>42</v>
      </c>
      <c r="K127" s="77">
        <v>2.79</v>
      </c>
      <c r="L127" s="77">
        <v>1670</v>
      </c>
      <c r="M127" s="77" t="s">
        <v>41</v>
      </c>
      <c r="N127" s="77">
        <v>122</v>
      </c>
      <c r="O127" s="77">
        <v>6.2899999999999998E-2</v>
      </c>
      <c r="P127" s="77">
        <v>0</v>
      </c>
      <c r="Z127" s="77" t="s">
        <v>40</v>
      </c>
      <c r="AA127" s="77" t="s">
        <v>39</v>
      </c>
      <c r="AB127" s="77">
        <v>20</v>
      </c>
    </row>
    <row r="128" spans="1:28" ht="15.75" customHeight="1" x14ac:dyDescent="0.2">
      <c r="A128" s="77" t="s">
        <v>49</v>
      </c>
      <c r="B128" s="77" t="s">
        <v>85</v>
      </c>
      <c r="C128" s="77" t="s">
        <v>50</v>
      </c>
      <c r="D128" s="78">
        <v>44154.447199074071</v>
      </c>
      <c r="E128" s="77" t="s">
        <v>5</v>
      </c>
      <c r="F128" s="77" t="s">
        <v>29</v>
      </c>
      <c r="G128" s="77" t="s">
        <v>51</v>
      </c>
      <c r="H128" s="77" t="s">
        <v>9</v>
      </c>
      <c r="I128" s="77" t="s">
        <v>43</v>
      </c>
      <c r="J128" s="77" t="s">
        <v>83</v>
      </c>
      <c r="K128" s="77">
        <v>51.838200000000001</v>
      </c>
      <c r="L128" s="77">
        <v>1670</v>
      </c>
      <c r="M128" s="77" t="s">
        <v>41</v>
      </c>
      <c r="N128" s="77">
        <v>0.30678147</v>
      </c>
      <c r="O128" s="77">
        <v>0</v>
      </c>
      <c r="P128" s="77">
        <v>0.45425186000000001</v>
      </c>
      <c r="Z128" s="77" t="s">
        <v>40</v>
      </c>
      <c r="AA128" s="77" t="s">
        <v>39</v>
      </c>
      <c r="AB128" s="77">
        <v>20</v>
      </c>
    </row>
    <row r="129" spans="1:28" ht="15.75" customHeight="1" x14ac:dyDescent="0.2">
      <c r="A129" s="77" t="s">
        <v>49</v>
      </c>
      <c r="B129" s="77" t="s">
        <v>85</v>
      </c>
      <c r="C129" s="77" t="s">
        <v>50</v>
      </c>
      <c r="D129" s="78">
        <v>44154.447199074071</v>
      </c>
      <c r="E129" s="77" t="s">
        <v>5</v>
      </c>
      <c r="F129" s="77" t="s">
        <v>29</v>
      </c>
      <c r="G129" s="77" t="s">
        <v>51</v>
      </c>
      <c r="H129" s="77" t="s">
        <v>9</v>
      </c>
      <c r="I129" s="77" t="s">
        <v>159</v>
      </c>
      <c r="J129" s="77" t="s">
        <v>42</v>
      </c>
      <c r="K129" s="77">
        <v>2.79</v>
      </c>
      <c r="L129" s="77">
        <v>1670</v>
      </c>
      <c r="M129" s="77" t="s">
        <v>41</v>
      </c>
      <c r="N129" s="77">
        <v>19.8</v>
      </c>
      <c r="O129" s="77">
        <v>3.1099999999999999E-2</v>
      </c>
      <c r="P129" s="77">
        <v>8.2899999999999991</v>
      </c>
      <c r="Z129" s="77" t="s">
        <v>40</v>
      </c>
      <c r="AA129" s="77" t="s">
        <v>39</v>
      </c>
      <c r="AB129" s="77">
        <v>20</v>
      </c>
    </row>
    <row r="130" spans="1:28" ht="15.75" customHeight="1" x14ac:dyDescent="0.2">
      <c r="A130" s="77" t="s">
        <v>49</v>
      </c>
      <c r="B130" s="77" t="s">
        <v>85</v>
      </c>
      <c r="C130" s="77" t="s">
        <v>50</v>
      </c>
      <c r="D130" s="78">
        <v>44154.447199074071</v>
      </c>
      <c r="E130" s="77" t="s">
        <v>5</v>
      </c>
      <c r="F130" s="77" t="s">
        <v>30</v>
      </c>
      <c r="G130" s="77" t="s">
        <v>44</v>
      </c>
      <c r="H130" s="77" t="s">
        <v>10</v>
      </c>
      <c r="I130" s="77" t="s">
        <v>157</v>
      </c>
      <c r="J130" s="77" t="s">
        <v>42</v>
      </c>
      <c r="K130" s="77">
        <v>3.5</v>
      </c>
      <c r="L130" s="77">
        <v>1240</v>
      </c>
      <c r="M130" s="77" t="s">
        <v>41</v>
      </c>
      <c r="N130" s="77">
        <v>78.099999999999994</v>
      </c>
      <c r="O130" s="77">
        <v>4.58E-2</v>
      </c>
      <c r="P130" s="77">
        <v>9.02</v>
      </c>
      <c r="Z130" s="77" t="s">
        <v>40</v>
      </c>
      <c r="AA130" s="77" t="s">
        <v>39</v>
      </c>
      <c r="AB130" s="77">
        <v>20</v>
      </c>
    </row>
    <row r="131" spans="1:28" ht="15.75" customHeight="1" x14ac:dyDescent="0.2">
      <c r="A131" s="77" t="s">
        <v>49</v>
      </c>
      <c r="B131" s="77" t="s">
        <v>85</v>
      </c>
      <c r="C131" s="77" t="s">
        <v>50</v>
      </c>
      <c r="D131" s="78">
        <v>44154.447199074071</v>
      </c>
      <c r="E131" s="77" t="s">
        <v>5</v>
      </c>
      <c r="F131" s="77" t="s">
        <v>30</v>
      </c>
      <c r="G131" s="77" t="s">
        <v>44</v>
      </c>
      <c r="H131" s="77" t="s">
        <v>10</v>
      </c>
      <c r="I131" s="77" t="s">
        <v>158</v>
      </c>
      <c r="J131" s="77" t="s">
        <v>42</v>
      </c>
      <c r="K131" s="77">
        <v>3.5</v>
      </c>
      <c r="L131" s="77">
        <v>1240</v>
      </c>
      <c r="M131" s="77" t="s">
        <v>41</v>
      </c>
      <c r="N131" s="77">
        <v>152</v>
      </c>
      <c r="O131" s="77">
        <v>5.0700000000000002E-2</v>
      </c>
      <c r="P131" s="77">
        <v>0</v>
      </c>
      <c r="Z131" s="77" t="s">
        <v>40</v>
      </c>
      <c r="AA131" s="77" t="s">
        <v>39</v>
      </c>
      <c r="AB131" s="77">
        <v>20</v>
      </c>
    </row>
    <row r="132" spans="1:28" ht="15.75" customHeight="1" x14ac:dyDescent="0.2">
      <c r="A132" s="77" t="s">
        <v>49</v>
      </c>
      <c r="B132" s="77" t="s">
        <v>85</v>
      </c>
      <c r="C132" s="77" t="s">
        <v>50</v>
      </c>
      <c r="D132" s="78">
        <v>44154.447199074071</v>
      </c>
      <c r="E132" s="77" t="s">
        <v>5</v>
      </c>
      <c r="F132" s="77" t="s">
        <v>30</v>
      </c>
      <c r="G132" s="77" t="s">
        <v>44</v>
      </c>
      <c r="H132" s="77" t="s">
        <v>10</v>
      </c>
      <c r="I132" s="77" t="s">
        <v>43</v>
      </c>
      <c r="J132" s="77" t="s">
        <v>83</v>
      </c>
      <c r="K132" s="77">
        <v>54.984999999999999</v>
      </c>
      <c r="L132" s="77">
        <v>1240</v>
      </c>
      <c r="M132" s="77" t="s">
        <v>41</v>
      </c>
      <c r="N132" s="77">
        <v>0.32781670000000002</v>
      </c>
      <c r="O132" s="77">
        <v>0</v>
      </c>
      <c r="P132" s="77">
        <v>0.50859326000000005</v>
      </c>
      <c r="Z132" s="77" t="s">
        <v>40</v>
      </c>
      <c r="AA132" s="77" t="s">
        <v>39</v>
      </c>
      <c r="AB132" s="77">
        <v>20</v>
      </c>
    </row>
    <row r="133" spans="1:28" ht="15.75" customHeight="1" x14ac:dyDescent="0.2">
      <c r="A133" s="77" t="s">
        <v>49</v>
      </c>
      <c r="B133" s="77" t="s">
        <v>85</v>
      </c>
      <c r="C133" s="77" t="s">
        <v>50</v>
      </c>
      <c r="D133" s="78">
        <v>44154.447199074071</v>
      </c>
      <c r="E133" s="77" t="s">
        <v>5</v>
      </c>
      <c r="F133" s="77" t="s">
        <v>30</v>
      </c>
      <c r="G133" s="77" t="s">
        <v>44</v>
      </c>
      <c r="H133" s="77" t="s">
        <v>10</v>
      </c>
      <c r="I133" s="77" t="s">
        <v>159</v>
      </c>
      <c r="J133" s="77" t="s">
        <v>42</v>
      </c>
      <c r="K133" s="77">
        <v>3.5</v>
      </c>
      <c r="L133" s="77">
        <v>1240</v>
      </c>
      <c r="M133" s="77" t="s">
        <v>41</v>
      </c>
      <c r="N133" s="77">
        <v>17.399999999999999</v>
      </c>
      <c r="O133" s="77">
        <v>6.9300000000000004E-3</v>
      </c>
      <c r="P133" s="77">
        <v>7.98</v>
      </c>
      <c r="Z133" s="77" t="s">
        <v>40</v>
      </c>
      <c r="AA133" s="77" t="s">
        <v>39</v>
      </c>
      <c r="AB133" s="77">
        <v>20</v>
      </c>
    </row>
    <row r="134" spans="1:28" ht="15.75" customHeight="1" x14ac:dyDescent="0.2">
      <c r="A134" s="77" t="s">
        <v>49</v>
      </c>
      <c r="B134" s="77" t="s">
        <v>85</v>
      </c>
      <c r="C134" s="77" t="s">
        <v>50</v>
      </c>
      <c r="D134" s="78">
        <v>44154.447199074071</v>
      </c>
      <c r="E134" s="77" t="s">
        <v>5</v>
      </c>
      <c r="F134" s="77" t="s">
        <v>30</v>
      </c>
      <c r="G134" s="77" t="s">
        <v>51</v>
      </c>
      <c r="H134" s="77" t="s">
        <v>10</v>
      </c>
      <c r="I134" s="77" t="s">
        <v>157</v>
      </c>
      <c r="J134" s="77" t="s">
        <v>42</v>
      </c>
      <c r="K134" s="77">
        <v>3.5</v>
      </c>
      <c r="L134" s="77">
        <v>1210</v>
      </c>
      <c r="M134" s="77" t="s">
        <v>41</v>
      </c>
      <c r="N134" s="77">
        <v>20.2</v>
      </c>
      <c r="O134" s="77">
        <v>4.8399999999999999E-2</v>
      </c>
      <c r="P134" s="77">
        <v>10.1</v>
      </c>
      <c r="Z134" s="77" t="s">
        <v>40</v>
      </c>
      <c r="AA134" s="77" t="s">
        <v>39</v>
      </c>
      <c r="AB134" s="77">
        <v>20</v>
      </c>
    </row>
    <row r="135" spans="1:28" ht="15.75" customHeight="1" x14ac:dyDescent="0.2">
      <c r="A135" s="77" t="s">
        <v>49</v>
      </c>
      <c r="B135" s="77" t="s">
        <v>85</v>
      </c>
      <c r="C135" s="77" t="s">
        <v>50</v>
      </c>
      <c r="D135" s="78">
        <v>44154.447199074071</v>
      </c>
      <c r="E135" s="77" t="s">
        <v>5</v>
      </c>
      <c r="F135" s="77" t="s">
        <v>30</v>
      </c>
      <c r="G135" s="77" t="s">
        <v>51</v>
      </c>
      <c r="H135" s="77" t="s">
        <v>10</v>
      </c>
      <c r="I135" s="77" t="s">
        <v>158</v>
      </c>
      <c r="J135" s="77" t="s">
        <v>42</v>
      </c>
      <c r="K135" s="77">
        <v>3.5</v>
      </c>
      <c r="L135" s="77">
        <v>1210</v>
      </c>
      <c r="M135" s="77" t="s">
        <v>41</v>
      </c>
      <c r="N135" s="77">
        <v>102</v>
      </c>
      <c r="O135" s="77">
        <v>5.4800000000000001E-2</v>
      </c>
      <c r="P135" s="77">
        <v>0</v>
      </c>
      <c r="Z135" s="77" t="s">
        <v>40</v>
      </c>
      <c r="AA135" s="77" t="s">
        <v>39</v>
      </c>
      <c r="AB135" s="77">
        <v>20</v>
      </c>
    </row>
    <row r="136" spans="1:28" ht="15.75" customHeight="1" x14ac:dyDescent="0.2">
      <c r="A136" s="77" t="s">
        <v>49</v>
      </c>
      <c r="B136" s="77" t="s">
        <v>85</v>
      </c>
      <c r="C136" s="77" t="s">
        <v>50</v>
      </c>
      <c r="D136" s="78">
        <v>44154.447199074071</v>
      </c>
      <c r="E136" s="77" t="s">
        <v>5</v>
      </c>
      <c r="F136" s="77" t="s">
        <v>30</v>
      </c>
      <c r="G136" s="77" t="s">
        <v>51</v>
      </c>
      <c r="H136" s="77" t="s">
        <v>10</v>
      </c>
      <c r="I136" s="77" t="s">
        <v>43</v>
      </c>
      <c r="J136" s="77" t="s">
        <v>83</v>
      </c>
      <c r="K136" s="77">
        <v>54.984999999999999</v>
      </c>
      <c r="L136" s="77">
        <v>1210</v>
      </c>
      <c r="M136" s="77" t="s">
        <v>41</v>
      </c>
      <c r="N136" s="77">
        <v>0.35773389999999999</v>
      </c>
      <c r="O136" s="77">
        <v>0</v>
      </c>
      <c r="P136" s="77">
        <v>0.57352006</v>
      </c>
      <c r="Z136" s="77" t="s">
        <v>40</v>
      </c>
      <c r="AA136" s="77" t="s">
        <v>39</v>
      </c>
      <c r="AB136" s="77">
        <v>20</v>
      </c>
    </row>
    <row r="137" spans="1:28" ht="15.75" customHeight="1" x14ac:dyDescent="0.2">
      <c r="A137" s="77" t="s">
        <v>49</v>
      </c>
      <c r="B137" s="77" t="s">
        <v>85</v>
      </c>
      <c r="C137" s="77" t="s">
        <v>50</v>
      </c>
      <c r="D137" s="78">
        <v>44154.447199074071</v>
      </c>
      <c r="E137" s="77" t="s">
        <v>5</v>
      </c>
      <c r="F137" s="77" t="s">
        <v>30</v>
      </c>
      <c r="G137" s="77" t="s">
        <v>51</v>
      </c>
      <c r="H137" s="77" t="s">
        <v>10</v>
      </c>
      <c r="I137" s="77" t="s">
        <v>159</v>
      </c>
      <c r="J137" s="77" t="s">
        <v>42</v>
      </c>
      <c r="K137" s="77">
        <v>3.5</v>
      </c>
      <c r="L137" s="77">
        <v>1210</v>
      </c>
      <c r="M137" s="77" t="s">
        <v>41</v>
      </c>
      <c r="N137" s="77">
        <v>9.32</v>
      </c>
      <c r="O137" s="77">
        <v>7.3499999999999998E-3</v>
      </c>
      <c r="P137" s="77">
        <v>8.98</v>
      </c>
      <c r="Z137" s="77" t="s">
        <v>40</v>
      </c>
      <c r="AA137" s="77" t="s">
        <v>39</v>
      </c>
      <c r="AB137" s="77">
        <v>20</v>
      </c>
    </row>
    <row r="138" spans="1:28" ht="15.75" customHeight="1" x14ac:dyDescent="0.2">
      <c r="A138" s="77" t="s">
        <v>49</v>
      </c>
      <c r="B138" s="77" t="s">
        <v>85</v>
      </c>
      <c r="C138" s="77" t="s">
        <v>50</v>
      </c>
      <c r="D138" s="78">
        <v>44154.447199074071</v>
      </c>
      <c r="E138" s="77" t="s">
        <v>5</v>
      </c>
      <c r="F138" s="77" t="s">
        <v>31</v>
      </c>
      <c r="G138" s="77" t="s">
        <v>44</v>
      </c>
      <c r="H138" s="77" t="s">
        <v>10</v>
      </c>
      <c r="I138" s="77" t="s">
        <v>157</v>
      </c>
      <c r="J138" s="77" t="s">
        <v>42</v>
      </c>
      <c r="K138" s="77">
        <v>1.04</v>
      </c>
      <c r="L138" s="77">
        <v>999</v>
      </c>
      <c r="M138" s="77" t="s">
        <v>41</v>
      </c>
      <c r="N138" s="77">
        <v>2.02</v>
      </c>
      <c r="O138" s="77">
        <v>2.4099999999999998E-3</v>
      </c>
      <c r="P138" s="77">
        <v>1.38</v>
      </c>
      <c r="Z138" s="77" t="s">
        <v>40</v>
      </c>
      <c r="AA138" s="77" t="s">
        <v>39</v>
      </c>
      <c r="AB138" s="77">
        <v>20</v>
      </c>
    </row>
    <row r="139" spans="1:28" ht="15.75" customHeight="1" x14ac:dyDescent="0.2">
      <c r="A139" s="77" t="s">
        <v>49</v>
      </c>
      <c r="B139" s="77" t="s">
        <v>85</v>
      </c>
      <c r="C139" s="77" t="s">
        <v>50</v>
      </c>
      <c r="D139" s="78">
        <v>44154.447199074071</v>
      </c>
      <c r="E139" s="77" t="s">
        <v>5</v>
      </c>
      <c r="F139" s="77" t="s">
        <v>31</v>
      </c>
      <c r="G139" s="77" t="s">
        <v>44</v>
      </c>
      <c r="H139" s="77" t="s">
        <v>10</v>
      </c>
      <c r="I139" s="77" t="s">
        <v>158</v>
      </c>
      <c r="J139" s="77" t="s">
        <v>42</v>
      </c>
      <c r="K139" s="77">
        <v>1.04</v>
      </c>
      <c r="L139" s="77">
        <v>999</v>
      </c>
      <c r="M139" s="77" t="s">
        <v>41</v>
      </c>
      <c r="N139" s="77">
        <v>16.100000000000001</v>
      </c>
      <c r="O139" s="77">
        <v>2.8900000000000002E-3</v>
      </c>
      <c r="P139" s="77">
        <v>0</v>
      </c>
      <c r="Z139" s="77" t="s">
        <v>40</v>
      </c>
      <c r="AA139" s="77" t="s">
        <v>39</v>
      </c>
      <c r="AB139" s="77">
        <v>20</v>
      </c>
    </row>
    <row r="140" spans="1:28" ht="15.75" customHeight="1" x14ac:dyDescent="0.2">
      <c r="A140" s="77" t="s">
        <v>49</v>
      </c>
      <c r="B140" s="77" t="s">
        <v>85</v>
      </c>
      <c r="C140" s="77" t="s">
        <v>50</v>
      </c>
      <c r="D140" s="78">
        <v>44154.447199074071</v>
      </c>
      <c r="E140" s="77" t="s">
        <v>5</v>
      </c>
      <c r="F140" s="77" t="s">
        <v>31</v>
      </c>
      <c r="G140" s="77" t="s">
        <v>44</v>
      </c>
      <c r="H140" s="77" t="s">
        <v>10</v>
      </c>
      <c r="I140" s="77" t="s">
        <v>43</v>
      </c>
      <c r="J140" s="77" t="s">
        <v>83</v>
      </c>
      <c r="K140" s="77">
        <v>19.427198000000001</v>
      </c>
      <c r="L140" s="77">
        <v>999</v>
      </c>
      <c r="M140" s="77" t="s">
        <v>41</v>
      </c>
      <c r="N140" s="77">
        <v>6.6381159999999995E-2</v>
      </c>
      <c r="O140" s="77">
        <v>0</v>
      </c>
      <c r="P140" s="77">
        <v>7.0663820000000002E-2</v>
      </c>
      <c r="Z140" s="77" t="s">
        <v>40</v>
      </c>
      <c r="AA140" s="77" t="s">
        <v>39</v>
      </c>
      <c r="AB140" s="77">
        <v>20</v>
      </c>
    </row>
    <row r="141" spans="1:28" ht="15.75" customHeight="1" x14ac:dyDescent="0.2">
      <c r="A141" s="77" t="s">
        <v>49</v>
      </c>
      <c r="B141" s="77" t="s">
        <v>85</v>
      </c>
      <c r="C141" s="77" t="s">
        <v>50</v>
      </c>
      <c r="D141" s="78">
        <v>44154.447199074071</v>
      </c>
      <c r="E141" s="77" t="s">
        <v>5</v>
      </c>
      <c r="F141" s="77" t="s">
        <v>31</v>
      </c>
      <c r="G141" s="77" t="s">
        <v>44</v>
      </c>
      <c r="H141" s="77" t="s">
        <v>10</v>
      </c>
      <c r="I141" s="77" t="s">
        <v>159</v>
      </c>
      <c r="J141" s="77" t="s">
        <v>42</v>
      </c>
      <c r="K141" s="77">
        <v>1.04</v>
      </c>
      <c r="L141" s="77">
        <v>999</v>
      </c>
      <c r="M141" s="77" t="s">
        <v>41</v>
      </c>
      <c r="N141" s="77">
        <v>2.02</v>
      </c>
      <c r="O141" s="79">
        <v>7.6000000000000004E-4</v>
      </c>
      <c r="P141" s="77">
        <v>1.29</v>
      </c>
      <c r="Z141" s="77" t="s">
        <v>40</v>
      </c>
      <c r="AA141" s="77" t="s">
        <v>39</v>
      </c>
      <c r="AB141" s="77">
        <v>20</v>
      </c>
    </row>
    <row r="142" spans="1:28" ht="15.75" customHeight="1" x14ac:dyDescent="0.2">
      <c r="A142" s="77" t="s">
        <v>49</v>
      </c>
      <c r="B142" s="77" t="s">
        <v>85</v>
      </c>
      <c r="C142" s="77" t="s">
        <v>50</v>
      </c>
      <c r="D142" s="78">
        <v>44154.447199074071</v>
      </c>
      <c r="E142" s="77" t="s">
        <v>5</v>
      </c>
      <c r="F142" s="77" t="s">
        <v>31</v>
      </c>
      <c r="G142" s="77" t="s">
        <v>51</v>
      </c>
      <c r="H142" s="77" t="s">
        <v>10</v>
      </c>
      <c r="I142" s="77" t="s">
        <v>157</v>
      </c>
      <c r="J142" s="77" t="s">
        <v>42</v>
      </c>
      <c r="K142" s="77">
        <v>1.39</v>
      </c>
      <c r="L142" s="77">
        <v>1060</v>
      </c>
      <c r="M142" s="77" t="s">
        <v>41</v>
      </c>
      <c r="N142" s="77">
        <v>2.46</v>
      </c>
      <c r="O142" s="77">
        <v>1.7700000000000001E-3</v>
      </c>
      <c r="P142" s="77">
        <v>2.2999999999999998</v>
      </c>
      <c r="Z142" s="77" t="s">
        <v>40</v>
      </c>
      <c r="AA142" s="77" t="s">
        <v>39</v>
      </c>
      <c r="AB142" s="77">
        <v>20</v>
      </c>
    </row>
    <row r="143" spans="1:28" ht="15.75" customHeight="1" x14ac:dyDescent="0.2">
      <c r="A143" s="77" t="s">
        <v>49</v>
      </c>
      <c r="B143" s="77" t="s">
        <v>85</v>
      </c>
      <c r="C143" s="77" t="s">
        <v>50</v>
      </c>
      <c r="D143" s="78">
        <v>44154.447199074071</v>
      </c>
      <c r="E143" s="77" t="s">
        <v>5</v>
      </c>
      <c r="F143" s="77" t="s">
        <v>31</v>
      </c>
      <c r="G143" s="77" t="s">
        <v>51</v>
      </c>
      <c r="H143" s="77" t="s">
        <v>10</v>
      </c>
      <c r="I143" s="77" t="s">
        <v>158</v>
      </c>
      <c r="J143" s="77" t="s">
        <v>42</v>
      </c>
      <c r="K143" s="77">
        <v>1.39</v>
      </c>
      <c r="L143" s="77">
        <v>1060</v>
      </c>
      <c r="M143" s="77" t="s">
        <v>41</v>
      </c>
      <c r="N143" s="77">
        <v>23.4</v>
      </c>
      <c r="O143" s="77">
        <v>1.3500000000000001E-3</v>
      </c>
      <c r="P143" s="77">
        <v>0</v>
      </c>
      <c r="Z143" s="77" t="s">
        <v>40</v>
      </c>
      <c r="AA143" s="77" t="s">
        <v>39</v>
      </c>
      <c r="AB143" s="77">
        <v>20</v>
      </c>
    </row>
    <row r="144" spans="1:28" ht="15.75" customHeight="1" x14ac:dyDescent="0.2">
      <c r="A144" s="77" t="s">
        <v>49</v>
      </c>
      <c r="B144" s="77" t="s">
        <v>85</v>
      </c>
      <c r="C144" s="77" t="s">
        <v>50</v>
      </c>
      <c r="D144" s="78">
        <v>44154.447199074071</v>
      </c>
      <c r="E144" s="77" t="s">
        <v>5</v>
      </c>
      <c r="F144" s="77" t="s">
        <v>31</v>
      </c>
      <c r="G144" s="77" t="s">
        <v>51</v>
      </c>
      <c r="H144" s="77" t="s">
        <v>10</v>
      </c>
      <c r="I144" s="77" t="s">
        <v>43</v>
      </c>
      <c r="J144" s="77" t="s">
        <v>83</v>
      </c>
      <c r="K144" s="77">
        <v>25.965199999999999</v>
      </c>
      <c r="L144" s="77">
        <v>1060</v>
      </c>
      <c r="M144" s="77" t="s">
        <v>41</v>
      </c>
      <c r="N144" s="77">
        <v>9.9571734999999995E-2</v>
      </c>
      <c r="O144" s="77">
        <v>0</v>
      </c>
      <c r="P144" s="77">
        <v>0.11884367999999999</v>
      </c>
      <c r="Z144" s="77" t="s">
        <v>40</v>
      </c>
      <c r="AA144" s="77" t="s">
        <v>39</v>
      </c>
      <c r="AB144" s="77">
        <v>20</v>
      </c>
    </row>
    <row r="145" spans="1:28" ht="15.75" customHeight="1" x14ac:dyDescent="0.2">
      <c r="A145" s="77" t="s">
        <v>49</v>
      </c>
      <c r="B145" s="77" t="s">
        <v>85</v>
      </c>
      <c r="C145" s="77" t="s">
        <v>50</v>
      </c>
      <c r="D145" s="78">
        <v>44154.447199074071</v>
      </c>
      <c r="E145" s="77" t="s">
        <v>5</v>
      </c>
      <c r="F145" s="77" t="s">
        <v>31</v>
      </c>
      <c r="G145" s="77" t="s">
        <v>51</v>
      </c>
      <c r="H145" s="77" t="s">
        <v>10</v>
      </c>
      <c r="I145" s="77" t="s">
        <v>159</v>
      </c>
      <c r="J145" s="77" t="s">
        <v>42</v>
      </c>
      <c r="K145" s="77">
        <v>1.39</v>
      </c>
      <c r="L145" s="77">
        <v>1060</v>
      </c>
      <c r="M145" s="77" t="s">
        <v>41</v>
      </c>
      <c r="N145" s="77">
        <v>2.84</v>
      </c>
      <c r="O145" s="79">
        <v>5.2999999999999998E-4</v>
      </c>
      <c r="P145" s="77">
        <v>2.16</v>
      </c>
      <c r="Z145" s="77" t="s">
        <v>40</v>
      </c>
      <c r="AA145" s="77" t="s">
        <v>39</v>
      </c>
      <c r="AB145" s="77">
        <v>20</v>
      </c>
    </row>
    <row r="146" spans="1:28" ht="15.75" customHeight="1" x14ac:dyDescent="0.2">
      <c r="A146" s="77" t="s">
        <v>49</v>
      </c>
      <c r="B146" s="77" t="s">
        <v>85</v>
      </c>
      <c r="C146" s="77" t="s">
        <v>50</v>
      </c>
      <c r="D146" s="78">
        <v>44154.447199074071</v>
      </c>
      <c r="E146" s="77" t="s">
        <v>5</v>
      </c>
      <c r="F146" s="77" t="s">
        <v>45</v>
      </c>
      <c r="G146" s="77" t="s">
        <v>44</v>
      </c>
      <c r="H146" s="77" t="s">
        <v>10</v>
      </c>
      <c r="I146" s="77" t="s">
        <v>157</v>
      </c>
      <c r="J146" s="77" t="s">
        <v>42</v>
      </c>
      <c r="K146" s="77">
        <v>3.5</v>
      </c>
      <c r="L146" s="77">
        <v>2130</v>
      </c>
      <c r="M146" s="77" t="s">
        <v>41</v>
      </c>
      <c r="N146" s="77">
        <v>20.399999999999999</v>
      </c>
      <c r="O146" s="77">
        <v>2.5999999999999999E-2</v>
      </c>
      <c r="P146" s="77">
        <v>9.08</v>
      </c>
      <c r="Z146" s="77" t="s">
        <v>40</v>
      </c>
      <c r="AA146" s="77" t="s">
        <v>39</v>
      </c>
      <c r="AB146" s="77">
        <v>20</v>
      </c>
    </row>
    <row r="147" spans="1:28" ht="15.75" customHeight="1" x14ac:dyDescent="0.2">
      <c r="A147" s="77" t="s">
        <v>49</v>
      </c>
      <c r="B147" s="77" t="s">
        <v>85</v>
      </c>
      <c r="C147" s="77" t="s">
        <v>50</v>
      </c>
      <c r="D147" s="78">
        <v>44154.447199074071</v>
      </c>
      <c r="E147" s="77" t="s">
        <v>5</v>
      </c>
      <c r="F147" s="77" t="s">
        <v>45</v>
      </c>
      <c r="G147" s="77" t="s">
        <v>44</v>
      </c>
      <c r="H147" s="77" t="s">
        <v>10</v>
      </c>
      <c r="I147" s="77" t="s">
        <v>158</v>
      </c>
      <c r="J147" s="77" t="s">
        <v>42</v>
      </c>
      <c r="K147" s="77">
        <v>3.5</v>
      </c>
      <c r="L147" s="77">
        <v>2130</v>
      </c>
      <c r="M147" s="77" t="s">
        <v>41</v>
      </c>
      <c r="N147" s="77">
        <v>101</v>
      </c>
      <c r="O147" s="77">
        <v>2.5999999999999999E-2</v>
      </c>
      <c r="P147" s="77">
        <v>0</v>
      </c>
      <c r="Z147" s="77" t="s">
        <v>40</v>
      </c>
      <c r="AA147" s="77" t="s">
        <v>39</v>
      </c>
      <c r="AB147" s="77">
        <v>20</v>
      </c>
    </row>
    <row r="148" spans="1:28" ht="15.75" customHeight="1" x14ac:dyDescent="0.2">
      <c r="A148" s="77" t="s">
        <v>49</v>
      </c>
      <c r="B148" s="77" t="s">
        <v>85</v>
      </c>
      <c r="C148" s="77" t="s">
        <v>50</v>
      </c>
      <c r="D148" s="78">
        <v>44154.447199074071</v>
      </c>
      <c r="E148" s="77" t="s">
        <v>5</v>
      </c>
      <c r="F148" s="77" t="s">
        <v>45</v>
      </c>
      <c r="G148" s="77" t="s">
        <v>44</v>
      </c>
      <c r="H148" s="77" t="s">
        <v>10</v>
      </c>
      <c r="I148" s="77" t="s">
        <v>43</v>
      </c>
      <c r="J148" s="77" t="s">
        <v>83</v>
      </c>
      <c r="K148" s="77">
        <v>3.5</v>
      </c>
      <c r="L148" s="77">
        <v>2130</v>
      </c>
      <c r="M148" s="77" t="s">
        <v>41</v>
      </c>
      <c r="N148" s="77">
        <v>5.5</v>
      </c>
      <c r="O148" s="77">
        <v>0</v>
      </c>
      <c r="P148" s="77">
        <v>8.69</v>
      </c>
      <c r="Z148" s="77" t="s">
        <v>40</v>
      </c>
      <c r="AA148" s="77" t="s">
        <v>39</v>
      </c>
      <c r="AB148" s="77">
        <v>20</v>
      </c>
    </row>
    <row r="149" spans="1:28" ht="15.75" customHeight="1" x14ac:dyDescent="0.2">
      <c r="A149" s="77" t="s">
        <v>49</v>
      </c>
      <c r="B149" s="77" t="s">
        <v>85</v>
      </c>
      <c r="C149" s="77" t="s">
        <v>50</v>
      </c>
      <c r="D149" s="78">
        <v>44154.447199074071</v>
      </c>
      <c r="E149" s="77" t="s">
        <v>5</v>
      </c>
      <c r="F149" s="77" t="s">
        <v>45</v>
      </c>
      <c r="G149" s="77" t="s">
        <v>44</v>
      </c>
      <c r="H149" s="77" t="s">
        <v>10</v>
      </c>
      <c r="I149" s="77" t="s">
        <v>159</v>
      </c>
      <c r="J149" s="77" t="s">
        <v>42</v>
      </c>
      <c r="K149" s="77">
        <v>3.5</v>
      </c>
      <c r="L149" s="77">
        <v>2130</v>
      </c>
      <c r="M149" s="77" t="s">
        <v>41</v>
      </c>
      <c r="N149" s="77">
        <v>8.9</v>
      </c>
      <c r="O149" s="77">
        <v>5.0000000000000001E-3</v>
      </c>
      <c r="P149" s="77">
        <v>8.65</v>
      </c>
      <c r="Z149" s="77" t="s">
        <v>40</v>
      </c>
      <c r="AA149" s="77" t="s">
        <v>39</v>
      </c>
      <c r="AB149" s="77">
        <v>20</v>
      </c>
    </row>
    <row r="150" spans="1:28" ht="15.75" customHeight="1" x14ac:dyDescent="0.2">
      <c r="A150" s="77" t="s">
        <v>49</v>
      </c>
      <c r="B150" s="77" t="s">
        <v>85</v>
      </c>
      <c r="C150" s="77" t="s">
        <v>50</v>
      </c>
      <c r="D150" s="78">
        <v>44154.447199074071</v>
      </c>
      <c r="E150" s="77" t="s">
        <v>5</v>
      </c>
      <c r="F150" s="77" t="s">
        <v>45</v>
      </c>
      <c r="G150" s="77" t="s">
        <v>51</v>
      </c>
      <c r="H150" s="77" t="s">
        <v>10</v>
      </c>
      <c r="I150" s="77" t="s">
        <v>157</v>
      </c>
      <c r="J150" s="77" t="s">
        <v>42</v>
      </c>
      <c r="K150" s="77">
        <v>2.8</v>
      </c>
      <c r="L150" s="77">
        <v>1540</v>
      </c>
      <c r="M150" s="77" t="s">
        <v>41</v>
      </c>
      <c r="N150" s="77">
        <v>10.199999999999999</v>
      </c>
      <c r="O150" s="77">
        <v>2.3E-2</v>
      </c>
      <c r="P150" s="77">
        <v>9.61</v>
      </c>
      <c r="Z150" s="77" t="s">
        <v>40</v>
      </c>
      <c r="AA150" s="77" t="s">
        <v>39</v>
      </c>
      <c r="AB150" s="77">
        <v>20</v>
      </c>
    </row>
    <row r="151" spans="1:28" ht="15.75" customHeight="1" x14ac:dyDescent="0.2">
      <c r="A151" s="77" t="s">
        <v>49</v>
      </c>
      <c r="B151" s="77" t="s">
        <v>85</v>
      </c>
      <c r="C151" s="77" t="s">
        <v>50</v>
      </c>
      <c r="D151" s="78">
        <v>44154.447199074071</v>
      </c>
      <c r="E151" s="77" t="s">
        <v>5</v>
      </c>
      <c r="F151" s="77" t="s">
        <v>45</v>
      </c>
      <c r="G151" s="77" t="s">
        <v>51</v>
      </c>
      <c r="H151" s="77" t="s">
        <v>10</v>
      </c>
      <c r="I151" s="77" t="s">
        <v>158</v>
      </c>
      <c r="J151" s="77" t="s">
        <v>42</v>
      </c>
      <c r="K151" s="77">
        <v>2.8</v>
      </c>
      <c r="L151" s="77">
        <v>1540</v>
      </c>
      <c r="M151" s="77" t="s">
        <v>41</v>
      </c>
      <c r="N151" s="77">
        <v>95.7</v>
      </c>
      <c r="O151" s="77">
        <v>2.4E-2</v>
      </c>
      <c r="P151" s="77">
        <v>0</v>
      </c>
      <c r="Z151" s="77" t="s">
        <v>40</v>
      </c>
      <c r="AA151" s="77" t="s">
        <v>39</v>
      </c>
      <c r="AB151" s="77">
        <v>20</v>
      </c>
    </row>
    <row r="152" spans="1:28" ht="15.75" customHeight="1" x14ac:dyDescent="0.2">
      <c r="A152" s="77" t="s">
        <v>49</v>
      </c>
      <c r="B152" s="77" t="s">
        <v>85</v>
      </c>
      <c r="C152" s="77" t="s">
        <v>50</v>
      </c>
      <c r="D152" s="78">
        <v>44154.447199074071</v>
      </c>
      <c r="E152" s="77" t="s">
        <v>5</v>
      </c>
      <c r="F152" s="77" t="s">
        <v>45</v>
      </c>
      <c r="G152" s="77" t="s">
        <v>51</v>
      </c>
      <c r="H152" s="77" t="s">
        <v>10</v>
      </c>
      <c r="I152" s="77" t="s">
        <v>43</v>
      </c>
      <c r="J152" s="77" t="s">
        <v>83</v>
      </c>
      <c r="K152" s="77">
        <v>2.8</v>
      </c>
      <c r="L152" s="77">
        <v>1540</v>
      </c>
      <c r="M152" s="77" t="s">
        <v>41</v>
      </c>
      <c r="N152" s="77">
        <v>6.1</v>
      </c>
      <c r="O152" s="77">
        <v>0</v>
      </c>
      <c r="P152" s="77">
        <v>9.31</v>
      </c>
      <c r="Z152" s="77" t="s">
        <v>40</v>
      </c>
      <c r="AA152" s="77" t="s">
        <v>39</v>
      </c>
      <c r="AB152" s="77">
        <v>20</v>
      </c>
    </row>
    <row r="153" spans="1:28" ht="15.75" customHeight="1" x14ac:dyDescent="0.2">
      <c r="A153" s="77" t="s">
        <v>49</v>
      </c>
      <c r="B153" s="77" t="s">
        <v>85</v>
      </c>
      <c r="C153" s="77" t="s">
        <v>50</v>
      </c>
      <c r="D153" s="78">
        <v>44154.447199074071</v>
      </c>
      <c r="E153" s="77" t="s">
        <v>5</v>
      </c>
      <c r="F153" s="77" t="s">
        <v>45</v>
      </c>
      <c r="G153" s="77" t="s">
        <v>51</v>
      </c>
      <c r="H153" s="77" t="s">
        <v>10</v>
      </c>
      <c r="I153" s="77" t="s">
        <v>159</v>
      </c>
      <c r="J153" s="77" t="s">
        <v>42</v>
      </c>
      <c r="K153" s="77">
        <v>2.8</v>
      </c>
      <c r="L153" s="77">
        <v>1540</v>
      </c>
      <c r="M153" s="77" t="s">
        <v>41</v>
      </c>
      <c r="N153" s="77">
        <v>8</v>
      </c>
      <c r="O153" s="77">
        <v>4.0000000000000001E-3</v>
      </c>
      <c r="P153" s="77">
        <v>9.24</v>
      </c>
      <c r="Z153" s="77" t="s">
        <v>40</v>
      </c>
      <c r="AA153" s="77" t="s">
        <v>39</v>
      </c>
      <c r="AB153" s="77">
        <v>20</v>
      </c>
    </row>
    <row r="154" spans="1:28" ht="15.75" customHeight="1" x14ac:dyDescent="0.2">
      <c r="A154" s="77" t="s">
        <v>49</v>
      </c>
      <c r="B154" s="77" t="s">
        <v>85</v>
      </c>
      <c r="C154" s="77" t="s">
        <v>50</v>
      </c>
      <c r="D154" s="78">
        <v>44154.447199074071</v>
      </c>
      <c r="E154" s="77" t="s">
        <v>5</v>
      </c>
      <c r="F154" s="77" t="s">
        <v>29</v>
      </c>
      <c r="G154" s="77" t="s">
        <v>44</v>
      </c>
      <c r="H154" s="77" t="s">
        <v>10</v>
      </c>
      <c r="I154" s="77" t="s">
        <v>157</v>
      </c>
      <c r="J154" s="77" t="s">
        <v>42</v>
      </c>
      <c r="K154" s="77">
        <v>3.55</v>
      </c>
      <c r="L154" s="77">
        <v>2300</v>
      </c>
      <c r="M154" s="77" t="s">
        <v>41</v>
      </c>
      <c r="N154" s="77">
        <v>9.0399999999999991</v>
      </c>
      <c r="O154" s="77">
        <v>2.2200000000000001E-2</v>
      </c>
      <c r="P154" s="77">
        <v>9.1</v>
      </c>
      <c r="Z154" s="77" t="s">
        <v>40</v>
      </c>
      <c r="AA154" s="77" t="s">
        <v>39</v>
      </c>
      <c r="AB154" s="77">
        <v>20</v>
      </c>
    </row>
    <row r="155" spans="1:28" ht="15.75" customHeight="1" x14ac:dyDescent="0.2">
      <c r="A155" s="77" t="s">
        <v>49</v>
      </c>
      <c r="B155" s="77" t="s">
        <v>85</v>
      </c>
      <c r="C155" s="77" t="s">
        <v>50</v>
      </c>
      <c r="D155" s="78">
        <v>44154.447199074071</v>
      </c>
      <c r="E155" s="77" t="s">
        <v>5</v>
      </c>
      <c r="F155" s="77" t="s">
        <v>29</v>
      </c>
      <c r="G155" s="77" t="s">
        <v>44</v>
      </c>
      <c r="H155" s="77" t="s">
        <v>10</v>
      </c>
      <c r="I155" s="77" t="s">
        <v>158</v>
      </c>
      <c r="J155" s="77" t="s">
        <v>42</v>
      </c>
      <c r="K155" s="77">
        <v>3.55</v>
      </c>
      <c r="L155" s="77">
        <v>2300</v>
      </c>
      <c r="M155" s="77" t="s">
        <v>41</v>
      </c>
      <c r="N155" s="77">
        <v>91.1</v>
      </c>
      <c r="O155" s="77">
        <v>2.1299999999999999E-2</v>
      </c>
      <c r="P155" s="77">
        <v>0</v>
      </c>
      <c r="Z155" s="77" t="s">
        <v>40</v>
      </c>
      <c r="AA155" s="77" t="s">
        <v>39</v>
      </c>
      <c r="AB155" s="77">
        <v>20</v>
      </c>
    </row>
    <row r="156" spans="1:28" ht="15.75" customHeight="1" x14ac:dyDescent="0.2">
      <c r="A156" s="77" t="s">
        <v>49</v>
      </c>
      <c r="B156" s="77" t="s">
        <v>85</v>
      </c>
      <c r="C156" s="77" t="s">
        <v>50</v>
      </c>
      <c r="D156" s="78">
        <v>44154.447199074071</v>
      </c>
      <c r="E156" s="77" t="s">
        <v>5</v>
      </c>
      <c r="F156" s="77" t="s">
        <v>29</v>
      </c>
      <c r="G156" s="77" t="s">
        <v>44</v>
      </c>
      <c r="H156" s="77" t="s">
        <v>10</v>
      </c>
      <c r="I156" s="77" t="s">
        <v>43</v>
      </c>
      <c r="J156" s="77" t="s">
        <v>83</v>
      </c>
      <c r="K156" s="77">
        <v>65.959000000000003</v>
      </c>
      <c r="L156" s="77">
        <v>2300</v>
      </c>
      <c r="M156" s="77" t="s">
        <v>41</v>
      </c>
      <c r="N156" s="77">
        <v>0.29924650000000003</v>
      </c>
      <c r="O156" s="77">
        <v>0</v>
      </c>
      <c r="P156" s="77">
        <v>0.47578042999999998</v>
      </c>
      <c r="Z156" s="77" t="s">
        <v>40</v>
      </c>
      <c r="AA156" s="77" t="s">
        <v>39</v>
      </c>
      <c r="AB156" s="77">
        <v>20</v>
      </c>
    </row>
    <row r="157" spans="1:28" ht="15.75" customHeight="1" x14ac:dyDescent="0.2">
      <c r="A157" s="77" t="s">
        <v>49</v>
      </c>
      <c r="B157" s="77" t="s">
        <v>85</v>
      </c>
      <c r="C157" s="77" t="s">
        <v>50</v>
      </c>
      <c r="D157" s="78">
        <v>44154.447199074071</v>
      </c>
      <c r="E157" s="77" t="s">
        <v>5</v>
      </c>
      <c r="F157" s="77" t="s">
        <v>29</v>
      </c>
      <c r="G157" s="77" t="s">
        <v>44</v>
      </c>
      <c r="H157" s="77" t="s">
        <v>10</v>
      </c>
      <c r="I157" s="77" t="s">
        <v>159</v>
      </c>
      <c r="J157" s="77" t="s">
        <v>42</v>
      </c>
      <c r="K157" s="77">
        <v>3.55</v>
      </c>
      <c r="L157" s="77">
        <v>2300</v>
      </c>
      <c r="M157" s="77" t="s">
        <v>41</v>
      </c>
      <c r="N157" s="77">
        <v>7.21</v>
      </c>
      <c r="O157" s="77">
        <v>4.5900000000000003E-3</v>
      </c>
      <c r="P157" s="77">
        <v>8.7899999999999991</v>
      </c>
      <c r="Z157" s="77" t="s">
        <v>40</v>
      </c>
      <c r="AA157" s="77" t="s">
        <v>39</v>
      </c>
      <c r="AB157" s="77">
        <v>20</v>
      </c>
    </row>
    <row r="158" spans="1:28" ht="15.75" customHeight="1" x14ac:dyDescent="0.2">
      <c r="A158" s="77" t="s">
        <v>49</v>
      </c>
      <c r="B158" s="77" t="s">
        <v>85</v>
      </c>
      <c r="C158" s="77" t="s">
        <v>50</v>
      </c>
      <c r="D158" s="78">
        <v>44154.447199074071</v>
      </c>
      <c r="E158" s="77" t="s">
        <v>5</v>
      </c>
      <c r="F158" s="77" t="s">
        <v>29</v>
      </c>
      <c r="G158" s="77" t="s">
        <v>51</v>
      </c>
      <c r="H158" s="77" t="s">
        <v>10</v>
      </c>
      <c r="I158" s="77" t="s">
        <v>157</v>
      </c>
      <c r="J158" s="77" t="s">
        <v>42</v>
      </c>
      <c r="K158" s="77">
        <v>3.17</v>
      </c>
      <c r="L158" s="77">
        <v>1730</v>
      </c>
      <c r="M158" s="77" t="s">
        <v>41</v>
      </c>
      <c r="N158" s="77">
        <v>11</v>
      </c>
      <c r="O158" s="77">
        <v>2.5000000000000001E-2</v>
      </c>
      <c r="P158" s="77">
        <v>11.7</v>
      </c>
      <c r="Z158" s="77" t="s">
        <v>40</v>
      </c>
      <c r="AA158" s="77" t="s">
        <v>39</v>
      </c>
      <c r="AB158" s="77">
        <v>20</v>
      </c>
    </row>
    <row r="159" spans="1:28" ht="15.75" customHeight="1" x14ac:dyDescent="0.2">
      <c r="A159" s="77" t="s">
        <v>49</v>
      </c>
      <c r="B159" s="77" t="s">
        <v>85</v>
      </c>
      <c r="C159" s="77" t="s">
        <v>50</v>
      </c>
      <c r="D159" s="78">
        <v>44154.447199074071</v>
      </c>
      <c r="E159" s="77" t="s">
        <v>5</v>
      </c>
      <c r="F159" s="77" t="s">
        <v>29</v>
      </c>
      <c r="G159" s="77" t="s">
        <v>51</v>
      </c>
      <c r="H159" s="77" t="s">
        <v>10</v>
      </c>
      <c r="I159" s="77" t="s">
        <v>158</v>
      </c>
      <c r="J159" s="77" t="s">
        <v>42</v>
      </c>
      <c r="K159" s="77">
        <v>3.17</v>
      </c>
      <c r="L159" s="77">
        <v>1730</v>
      </c>
      <c r="M159" s="77" t="s">
        <v>41</v>
      </c>
      <c r="N159" s="77">
        <v>117</v>
      </c>
      <c r="O159" s="77">
        <v>2.6599999999999999E-2</v>
      </c>
      <c r="P159" s="77">
        <v>0</v>
      </c>
      <c r="Z159" s="77" t="s">
        <v>40</v>
      </c>
      <c r="AA159" s="77" t="s">
        <v>39</v>
      </c>
      <c r="AB159" s="77">
        <v>20</v>
      </c>
    </row>
    <row r="160" spans="1:28" ht="15.75" customHeight="1" x14ac:dyDescent="0.2">
      <c r="A160" s="77" t="s">
        <v>49</v>
      </c>
      <c r="B160" s="77" t="s">
        <v>85</v>
      </c>
      <c r="C160" s="77" t="s">
        <v>50</v>
      </c>
      <c r="D160" s="78">
        <v>44154.447199074071</v>
      </c>
      <c r="E160" s="77" t="s">
        <v>5</v>
      </c>
      <c r="F160" s="77" t="s">
        <v>29</v>
      </c>
      <c r="G160" s="77" t="s">
        <v>51</v>
      </c>
      <c r="H160" s="77" t="s">
        <v>10</v>
      </c>
      <c r="I160" s="77" t="s">
        <v>43</v>
      </c>
      <c r="J160" s="77" t="s">
        <v>83</v>
      </c>
      <c r="K160" s="77">
        <v>58.898600000000002</v>
      </c>
      <c r="L160" s="77">
        <v>1730</v>
      </c>
      <c r="M160" s="77" t="s">
        <v>41</v>
      </c>
      <c r="N160" s="77">
        <v>0.40204519999999999</v>
      </c>
      <c r="O160" s="77">
        <v>0</v>
      </c>
      <c r="P160" s="77">
        <v>0.61894510000000003</v>
      </c>
      <c r="Z160" s="77" t="s">
        <v>40</v>
      </c>
      <c r="AA160" s="77" t="s">
        <v>39</v>
      </c>
      <c r="AB160" s="77">
        <v>20</v>
      </c>
    </row>
    <row r="161" spans="1:28" ht="15.75" customHeight="1" x14ac:dyDescent="0.2">
      <c r="A161" s="77" t="s">
        <v>49</v>
      </c>
      <c r="B161" s="77" t="s">
        <v>85</v>
      </c>
      <c r="C161" s="77" t="s">
        <v>50</v>
      </c>
      <c r="D161" s="78">
        <v>44154.447199074071</v>
      </c>
      <c r="E161" s="77" t="s">
        <v>5</v>
      </c>
      <c r="F161" s="77" t="s">
        <v>29</v>
      </c>
      <c r="G161" s="77" t="s">
        <v>51</v>
      </c>
      <c r="H161" s="77" t="s">
        <v>10</v>
      </c>
      <c r="I161" s="77" t="s">
        <v>159</v>
      </c>
      <c r="J161" s="77" t="s">
        <v>42</v>
      </c>
      <c r="K161" s="77">
        <v>3.17</v>
      </c>
      <c r="L161" s="77">
        <v>1730</v>
      </c>
      <c r="M161" s="77" t="s">
        <v>41</v>
      </c>
      <c r="N161" s="77">
        <v>9.4</v>
      </c>
      <c r="O161" s="77">
        <v>5.2100000000000002E-3</v>
      </c>
      <c r="P161" s="77">
        <v>11.4</v>
      </c>
      <c r="Z161" s="77" t="s">
        <v>40</v>
      </c>
      <c r="AA161" s="77" t="s">
        <v>39</v>
      </c>
      <c r="AB161" s="77">
        <v>20</v>
      </c>
    </row>
    <row r="162" spans="1:28" ht="15.75" customHeight="1" x14ac:dyDescent="0.2">
      <c r="A162" s="77" t="s">
        <v>49</v>
      </c>
      <c r="B162" s="77" t="s">
        <v>85</v>
      </c>
      <c r="C162" s="77" t="s">
        <v>50</v>
      </c>
      <c r="D162" s="78">
        <v>44154.447199074071</v>
      </c>
      <c r="E162" s="77" t="s">
        <v>5</v>
      </c>
      <c r="F162" s="77" t="s">
        <v>30</v>
      </c>
      <c r="G162" s="77" t="s">
        <v>44</v>
      </c>
      <c r="H162" s="77" t="s">
        <v>11</v>
      </c>
      <c r="I162" s="77" t="s">
        <v>157</v>
      </c>
      <c r="J162" s="77" t="s">
        <v>42</v>
      </c>
      <c r="K162" s="77">
        <v>3.5</v>
      </c>
      <c r="L162" s="77">
        <v>1240</v>
      </c>
      <c r="M162" s="77" t="s">
        <v>41</v>
      </c>
      <c r="N162" s="77">
        <v>160</v>
      </c>
      <c r="O162" s="77">
        <v>7.1599999999999997E-2</v>
      </c>
      <c r="P162" s="77">
        <v>3.89</v>
      </c>
      <c r="Z162" s="77" t="s">
        <v>40</v>
      </c>
      <c r="AA162" s="77" t="s">
        <v>39</v>
      </c>
      <c r="AB162" s="77">
        <v>20</v>
      </c>
    </row>
    <row r="163" spans="1:28" ht="15.75" customHeight="1" x14ac:dyDescent="0.2">
      <c r="A163" s="77" t="s">
        <v>49</v>
      </c>
      <c r="B163" s="77" t="s">
        <v>85</v>
      </c>
      <c r="C163" s="77" t="s">
        <v>50</v>
      </c>
      <c r="D163" s="78">
        <v>44154.447199074071</v>
      </c>
      <c r="E163" s="77" t="s">
        <v>5</v>
      </c>
      <c r="F163" s="77" t="s">
        <v>30</v>
      </c>
      <c r="G163" s="77" t="s">
        <v>44</v>
      </c>
      <c r="H163" s="77" t="s">
        <v>11</v>
      </c>
      <c r="I163" s="77" t="s">
        <v>158</v>
      </c>
      <c r="J163" s="77" t="s">
        <v>42</v>
      </c>
      <c r="K163" s="77">
        <v>3.5</v>
      </c>
      <c r="L163" s="77">
        <v>1240</v>
      </c>
      <c r="M163" s="77" t="s">
        <v>41</v>
      </c>
      <c r="N163" s="77">
        <v>195</v>
      </c>
      <c r="O163" s="77">
        <v>8.1299999999999997E-2</v>
      </c>
      <c r="P163" s="77">
        <v>0</v>
      </c>
      <c r="Z163" s="77" t="s">
        <v>40</v>
      </c>
      <c r="AA163" s="77" t="s">
        <v>39</v>
      </c>
      <c r="AB163" s="77">
        <v>20</v>
      </c>
    </row>
    <row r="164" spans="1:28" ht="15.75" customHeight="1" x14ac:dyDescent="0.2">
      <c r="A164" s="77" t="s">
        <v>49</v>
      </c>
      <c r="B164" s="77" t="s">
        <v>85</v>
      </c>
      <c r="C164" s="77" t="s">
        <v>50</v>
      </c>
      <c r="D164" s="78">
        <v>44154.447199074071</v>
      </c>
      <c r="E164" s="77" t="s">
        <v>5</v>
      </c>
      <c r="F164" s="77" t="s">
        <v>30</v>
      </c>
      <c r="G164" s="77" t="s">
        <v>44</v>
      </c>
      <c r="H164" s="77" t="s">
        <v>11</v>
      </c>
      <c r="I164" s="77" t="s">
        <v>43</v>
      </c>
      <c r="J164" s="77" t="s">
        <v>83</v>
      </c>
      <c r="K164" s="77">
        <v>54.984999999999999</v>
      </c>
      <c r="L164" s="77">
        <v>1240</v>
      </c>
      <c r="M164" s="77" t="s">
        <v>41</v>
      </c>
      <c r="N164" s="77">
        <v>0.14131126999999999</v>
      </c>
      <c r="O164" s="77">
        <v>0</v>
      </c>
      <c r="P164" s="77">
        <v>0.21960536</v>
      </c>
      <c r="Z164" s="77" t="s">
        <v>40</v>
      </c>
      <c r="AA164" s="77" t="s">
        <v>39</v>
      </c>
      <c r="AB164" s="77">
        <v>20</v>
      </c>
    </row>
    <row r="165" spans="1:28" ht="15.75" customHeight="1" x14ac:dyDescent="0.2">
      <c r="A165" s="77" t="s">
        <v>49</v>
      </c>
      <c r="B165" s="77" t="s">
        <v>85</v>
      </c>
      <c r="C165" s="77" t="s">
        <v>50</v>
      </c>
      <c r="D165" s="78">
        <v>44154.447199074071</v>
      </c>
      <c r="E165" s="77" t="s">
        <v>5</v>
      </c>
      <c r="F165" s="77" t="s">
        <v>30</v>
      </c>
      <c r="G165" s="77" t="s">
        <v>44</v>
      </c>
      <c r="H165" s="77" t="s">
        <v>11</v>
      </c>
      <c r="I165" s="77" t="s">
        <v>159</v>
      </c>
      <c r="J165" s="77" t="s">
        <v>42</v>
      </c>
      <c r="K165" s="77">
        <v>3.5</v>
      </c>
      <c r="L165" s="77">
        <v>1240</v>
      </c>
      <c r="M165" s="77" t="s">
        <v>41</v>
      </c>
      <c r="N165" s="77">
        <v>25.9</v>
      </c>
      <c r="O165" s="77">
        <v>1.0700001000000001E-2</v>
      </c>
      <c r="P165" s="77">
        <v>3.45</v>
      </c>
      <c r="Z165" s="77" t="s">
        <v>40</v>
      </c>
      <c r="AA165" s="77" t="s">
        <v>39</v>
      </c>
      <c r="AB165" s="77">
        <v>20</v>
      </c>
    </row>
    <row r="166" spans="1:28" ht="15.75" customHeight="1" x14ac:dyDescent="0.2">
      <c r="A166" s="77" t="s">
        <v>49</v>
      </c>
      <c r="B166" s="77" t="s">
        <v>85</v>
      </c>
      <c r="C166" s="77" t="s">
        <v>50</v>
      </c>
      <c r="D166" s="78">
        <v>44154.447199074071</v>
      </c>
      <c r="E166" s="77" t="s">
        <v>5</v>
      </c>
      <c r="F166" s="77" t="s">
        <v>30</v>
      </c>
      <c r="G166" s="77" t="s">
        <v>51</v>
      </c>
      <c r="H166" s="77" t="s">
        <v>11</v>
      </c>
      <c r="I166" s="77" t="s">
        <v>157</v>
      </c>
      <c r="J166" s="77" t="s">
        <v>42</v>
      </c>
      <c r="K166" s="77">
        <v>3.5</v>
      </c>
      <c r="L166" s="77">
        <v>1210</v>
      </c>
      <c r="M166" s="77" t="s">
        <v>41</v>
      </c>
      <c r="N166" s="77">
        <v>50.3</v>
      </c>
      <c r="O166" s="77">
        <v>0.106</v>
      </c>
      <c r="P166" s="77">
        <v>3.78</v>
      </c>
      <c r="Z166" s="77" t="s">
        <v>40</v>
      </c>
      <c r="AA166" s="77" t="s">
        <v>39</v>
      </c>
      <c r="AB166" s="77">
        <v>20</v>
      </c>
    </row>
    <row r="167" spans="1:28" ht="15.75" customHeight="1" x14ac:dyDescent="0.2">
      <c r="A167" s="77" t="s">
        <v>49</v>
      </c>
      <c r="B167" s="77" t="s">
        <v>85</v>
      </c>
      <c r="C167" s="77" t="s">
        <v>50</v>
      </c>
      <c r="D167" s="78">
        <v>44154.447199074071</v>
      </c>
      <c r="E167" s="77" t="s">
        <v>5</v>
      </c>
      <c r="F167" s="77" t="s">
        <v>30</v>
      </c>
      <c r="G167" s="77" t="s">
        <v>51</v>
      </c>
      <c r="H167" s="77" t="s">
        <v>11</v>
      </c>
      <c r="I167" s="77" t="s">
        <v>158</v>
      </c>
      <c r="J167" s="77" t="s">
        <v>42</v>
      </c>
      <c r="K167" s="77">
        <v>3.5</v>
      </c>
      <c r="L167" s="77">
        <v>1210</v>
      </c>
      <c r="M167" s="77" t="s">
        <v>41</v>
      </c>
      <c r="N167" s="77">
        <v>88.2</v>
      </c>
      <c r="O167" s="77">
        <v>0.11899999999999999</v>
      </c>
      <c r="P167" s="77">
        <v>0</v>
      </c>
      <c r="Z167" s="77" t="s">
        <v>40</v>
      </c>
      <c r="AA167" s="77" t="s">
        <v>39</v>
      </c>
      <c r="AB167" s="77">
        <v>20</v>
      </c>
    </row>
    <row r="168" spans="1:28" ht="15.75" customHeight="1" x14ac:dyDescent="0.2">
      <c r="A168" s="77" t="s">
        <v>49</v>
      </c>
      <c r="B168" s="77" t="s">
        <v>85</v>
      </c>
      <c r="C168" s="77" t="s">
        <v>50</v>
      </c>
      <c r="D168" s="78">
        <v>44154.447199074071</v>
      </c>
      <c r="E168" s="77" t="s">
        <v>5</v>
      </c>
      <c r="F168" s="77" t="s">
        <v>30</v>
      </c>
      <c r="G168" s="77" t="s">
        <v>51</v>
      </c>
      <c r="H168" s="77" t="s">
        <v>11</v>
      </c>
      <c r="I168" s="77" t="s">
        <v>43</v>
      </c>
      <c r="J168" s="77" t="s">
        <v>83</v>
      </c>
      <c r="K168" s="77">
        <v>54.984999999999999</v>
      </c>
      <c r="L168" s="77">
        <v>1210</v>
      </c>
      <c r="M168" s="77" t="s">
        <v>41</v>
      </c>
      <c r="N168" s="77">
        <v>0.13430934999999999</v>
      </c>
      <c r="O168" s="77">
        <v>0</v>
      </c>
      <c r="P168" s="77">
        <v>0.21578612999999999</v>
      </c>
      <c r="Z168" s="77" t="s">
        <v>40</v>
      </c>
      <c r="AA168" s="77" t="s">
        <v>39</v>
      </c>
      <c r="AB168" s="77">
        <v>20</v>
      </c>
    </row>
    <row r="169" spans="1:28" ht="15.75" customHeight="1" x14ac:dyDescent="0.2">
      <c r="A169" s="77" t="s">
        <v>49</v>
      </c>
      <c r="B169" s="77" t="s">
        <v>85</v>
      </c>
      <c r="C169" s="77" t="s">
        <v>50</v>
      </c>
      <c r="D169" s="78">
        <v>44154.447199074071</v>
      </c>
      <c r="E169" s="77" t="s">
        <v>5</v>
      </c>
      <c r="F169" s="77" t="s">
        <v>30</v>
      </c>
      <c r="G169" s="77" t="s">
        <v>51</v>
      </c>
      <c r="H169" s="77" t="s">
        <v>11</v>
      </c>
      <c r="I169" s="77" t="s">
        <v>159</v>
      </c>
      <c r="J169" s="77" t="s">
        <v>42</v>
      </c>
      <c r="K169" s="77">
        <v>3.5</v>
      </c>
      <c r="L169" s="77">
        <v>1210</v>
      </c>
      <c r="M169" s="77" t="s">
        <v>41</v>
      </c>
      <c r="N169" s="77">
        <v>9.86</v>
      </c>
      <c r="O169" s="77">
        <v>1.5699999999999999E-2</v>
      </c>
      <c r="P169" s="77">
        <v>3.38</v>
      </c>
      <c r="Z169" s="77" t="s">
        <v>40</v>
      </c>
      <c r="AA169" s="77" t="s">
        <v>39</v>
      </c>
      <c r="AB169" s="77">
        <v>20</v>
      </c>
    </row>
    <row r="170" spans="1:28" ht="15.75" customHeight="1" x14ac:dyDescent="0.2">
      <c r="A170" s="77" t="s">
        <v>49</v>
      </c>
      <c r="B170" s="77" t="s">
        <v>85</v>
      </c>
      <c r="C170" s="77" t="s">
        <v>50</v>
      </c>
      <c r="D170" s="78">
        <v>44154.447199074071</v>
      </c>
      <c r="E170" s="77" t="s">
        <v>5</v>
      </c>
      <c r="F170" s="77" t="s">
        <v>31</v>
      </c>
      <c r="G170" s="77" t="s">
        <v>44</v>
      </c>
      <c r="H170" s="77" t="s">
        <v>11</v>
      </c>
      <c r="I170" s="77" t="s">
        <v>157</v>
      </c>
      <c r="J170" s="77" t="s">
        <v>42</v>
      </c>
      <c r="K170" s="77">
        <v>1.28</v>
      </c>
      <c r="L170" s="77">
        <v>1210</v>
      </c>
      <c r="M170" s="77" t="s">
        <v>41</v>
      </c>
      <c r="N170" s="77">
        <v>5.51</v>
      </c>
      <c r="O170" s="77">
        <v>1.14E-2</v>
      </c>
      <c r="P170" s="77">
        <v>0.92100000000000004</v>
      </c>
      <c r="Z170" s="77" t="s">
        <v>40</v>
      </c>
      <c r="AA170" s="77" t="s">
        <v>39</v>
      </c>
      <c r="AB170" s="77">
        <v>20</v>
      </c>
    </row>
    <row r="171" spans="1:28" ht="15.75" customHeight="1" x14ac:dyDescent="0.2">
      <c r="A171" s="77" t="s">
        <v>49</v>
      </c>
      <c r="B171" s="77" t="s">
        <v>85</v>
      </c>
      <c r="C171" s="77" t="s">
        <v>50</v>
      </c>
      <c r="D171" s="78">
        <v>44154.447199074071</v>
      </c>
      <c r="E171" s="77" t="s">
        <v>5</v>
      </c>
      <c r="F171" s="77" t="s">
        <v>31</v>
      </c>
      <c r="G171" s="77" t="s">
        <v>44</v>
      </c>
      <c r="H171" s="77" t="s">
        <v>11</v>
      </c>
      <c r="I171" s="77" t="s">
        <v>158</v>
      </c>
      <c r="J171" s="77" t="s">
        <v>42</v>
      </c>
      <c r="K171" s="77">
        <v>1.28</v>
      </c>
      <c r="L171" s="77">
        <v>1210</v>
      </c>
      <c r="M171" s="77" t="s">
        <v>41</v>
      </c>
      <c r="N171" s="77">
        <v>13.7</v>
      </c>
      <c r="O171" s="77">
        <v>1.2699999999999999E-2</v>
      </c>
      <c r="P171" s="77">
        <v>0</v>
      </c>
      <c r="Z171" s="77" t="s">
        <v>40</v>
      </c>
      <c r="AA171" s="77" t="s">
        <v>39</v>
      </c>
      <c r="AB171" s="77">
        <v>20</v>
      </c>
    </row>
    <row r="172" spans="1:28" ht="15.75" customHeight="1" x14ac:dyDescent="0.2">
      <c r="A172" s="77" t="s">
        <v>49</v>
      </c>
      <c r="B172" s="77" t="s">
        <v>85</v>
      </c>
      <c r="C172" s="77" t="s">
        <v>50</v>
      </c>
      <c r="D172" s="78">
        <v>44154.447199074071</v>
      </c>
      <c r="E172" s="77" t="s">
        <v>5</v>
      </c>
      <c r="F172" s="77" t="s">
        <v>31</v>
      </c>
      <c r="G172" s="77" t="s">
        <v>44</v>
      </c>
      <c r="H172" s="77" t="s">
        <v>11</v>
      </c>
      <c r="I172" s="77" t="s">
        <v>43</v>
      </c>
      <c r="J172" s="77" t="s">
        <v>83</v>
      </c>
      <c r="K172" s="77">
        <v>23.910399999999999</v>
      </c>
      <c r="L172" s="77">
        <v>1210</v>
      </c>
      <c r="M172" s="77" t="s">
        <v>41</v>
      </c>
      <c r="N172" s="77">
        <v>4.0845826000000002E-2</v>
      </c>
      <c r="O172" s="77">
        <v>0</v>
      </c>
      <c r="P172" s="77">
        <v>4.7269810000000002E-2</v>
      </c>
      <c r="Z172" s="77" t="s">
        <v>40</v>
      </c>
      <c r="AA172" s="77" t="s">
        <v>39</v>
      </c>
      <c r="AB172" s="77">
        <v>20</v>
      </c>
    </row>
    <row r="173" spans="1:28" ht="15.75" customHeight="1" x14ac:dyDescent="0.2">
      <c r="A173" s="77" t="s">
        <v>49</v>
      </c>
      <c r="B173" s="77" t="s">
        <v>85</v>
      </c>
      <c r="C173" s="77" t="s">
        <v>50</v>
      </c>
      <c r="D173" s="78">
        <v>44154.447199074071</v>
      </c>
      <c r="E173" s="77" t="s">
        <v>5</v>
      </c>
      <c r="F173" s="77" t="s">
        <v>31</v>
      </c>
      <c r="G173" s="77" t="s">
        <v>44</v>
      </c>
      <c r="H173" s="77" t="s">
        <v>11</v>
      </c>
      <c r="I173" s="77" t="s">
        <v>159</v>
      </c>
      <c r="J173" s="77" t="s">
        <v>42</v>
      </c>
      <c r="K173" s="77">
        <v>1.28</v>
      </c>
      <c r="L173" s="77">
        <v>1210</v>
      </c>
      <c r="M173" s="77" t="s">
        <v>41</v>
      </c>
      <c r="N173" s="77">
        <v>3.5</v>
      </c>
      <c r="O173" s="77">
        <v>5.4799999999999996E-3</v>
      </c>
      <c r="P173" s="77">
        <v>0.84699999999999998</v>
      </c>
      <c r="Z173" s="77" t="s">
        <v>40</v>
      </c>
      <c r="AA173" s="77" t="s">
        <v>39</v>
      </c>
      <c r="AB173" s="77">
        <v>20</v>
      </c>
    </row>
    <row r="174" spans="1:28" ht="15.75" customHeight="1" x14ac:dyDescent="0.2">
      <c r="A174" s="77" t="s">
        <v>49</v>
      </c>
      <c r="B174" s="77" t="s">
        <v>85</v>
      </c>
      <c r="C174" s="77" t="s">
        <v>50</v>
      </c>
      <c r="D174" s="78">
        <v>44154.447199074071</v>
      </c>
      <c r="E174" s="77" t="s">
        <v>5</v>
      </c>
      <c r="F174" s="77" t="s">
        <v>31</v>
      </c>
      <c r="G174" s="77" t="s">
        <v>51</v>
      </c>
      <c r="H174" s="77" t="s">
        <v>11</v>
      </c>
      <c r="I174" s="77" t="s">
        <v>157</v>
      </c>
      <c r="J174" s="77" t="s">
        <v>42</v>
      </c>
      <c r="K174" s="77">
        <v>1.58</v>
      </c>
      <c r="L174" s="77">
        <v>1150</v>
      </c>
      <c r="M174" s="77" t="s">
        <v>41</v>
      </c>
      <c r="N174" s="77">
        <v>7.38</v>
      </c>
      <c r="O174" s="77">
        <v>1.2E-2</v>
      </c>
      <c r="P174" s="77">
        <v>1.33</v>
      </c>
      <c r="Z174" s="77" t="s">
        <v>40</v>
      </c>
      <c r="AA174" s="77" t="s">
        <v>39</v>
      </c>
      <c r="AB174" s="77">
        <v>20</v>
      </c>
    </row>
    <row r="175" spans="1:28" ht="15.75" customHeight="1" x14ac:dyDescent="0.2">
      <c r="A175" s="77" t="s">
        <v>49</v>
      </c>
      <c r="B175" s="77" t="s">
        <v>85</v>
      </c>
      <c r="C175" s="77" t="s">
        <v>50</v>
      </c>
      <c r="D175" s="78">
        <v>44154.447199074071</v>
      </c>
      <c r="E175" s="77" t="s">
        <v>5</v>
      </c>
      <c r="F175" s="77" t="s">
        <v>31</v>
      </c>
      <c r="G175" s="77" t="s">
        <v>51</v>
      </c>
      <c r="H175" s="77" t="s">
        <v>11</v>
      </c>
      <c r="I175" s="77" t="s">
        <v>158</v>
      </c>
      <c r="J175" s="77" t="s">
        <v>42</v>
      </c>
      <c r="K175" s="77">
        <v>1.58</v>
      </c>
      <c r="L175" s="77">
        <v>1150</v>
      </c>
      <c r="M175" s="77" t="s">
        <v>41</v>
      </c>
      <c r="N175" s="77">
        <v>18.7</v>
      </c>
      <c r="O175" s="77">
        <v>1.2500000000000001E-2</v>
      </c>
      <c r="P175" s="77">
        <v>0</v>
      </c>
      <c r="Z175" s="77" t="s">
        <v>40</v>
      </c>
      <c r="AA175" s="77" t="s">
        <v>39</v>
      </c>
      <c r="AB175" s="77">
        <v>20</v>
      </c>
    </row>
    <row r="176" spans="1:28" ht="15.75" customHeight="1" x14ac:dyDescent="0.2">
      <c r="A176" s="77" t="s">
        <v>49</v>
      </c>
      <c r="B176" s="77" t="s">
        <v>85</v>
      </c>
      <c r="C176" s="77" t="s">
        <v>50</v>
      </c>
      <c r="D176" s="78">
        <v>44154.447199074071</v>
      </c>
      <c r="E176" s="77" t="s">
        <v>5</v>
      </c>
      <c r="F176" s="77" t="s">
        <v>31</v>
      </c>
      <c r="G176" s="77" t="s">
        <v>51</v>
      </c>
      <c r="H176" s="77" t="s">
        <v>11</v>
      </c>
      <c r="I176" s="77" t="s">
        <v>43</v>
      </c>
      <c r="J176" s="77" t="s">
        <v>83</v>
      </c>
      <c r="K176" s="77">
        <v>29.514399999999998</v>
      </c>
      <c r="L176" s="77">
        <v>1150</v>
      </c>
      <c r="M176" s="77" t="s">
        <v>41</v>
      </c>
      <c r="N176" s="77">
        <v>5.4603852000000001E-2</v>
      </c>
      <c r="O176" s="77">
        <v>0</v>
      </c>
      <c r="P176" s="77">
        <v>6.8522479999999997E-2</v>
      </c>
      <c r="Z176" s="77" t="s">
        <v>40</v>
      </c>
      <c r="AA176" s="77" t="s">
        <v>39</v>
      </c>
      <c r="AB176" s="77">
        <v>20</v>
      </c>
    </row>
    <row r="177" spans="1:28" ht="15.75" customHeight="1" x14ac:dyDescent="0.2">
      <c r="A177" s="77" t="s">
        <v>49</v>
      </c>
      <c r="B177" s="77" t="s">
        <v>85</v>
      </c>
      <c r="C177" s="77" t="s">
        <v>50</v>
      </c>
      <c r="D177" s="78">
        <v>44154.447199074071</v>
      </c>
      <c r="E177" s="77" t="s">
        <v>5</v>
      </c>
      <c r="F177" s="77" t="s">
        <v>31</v>
      </c>
      <c r="G177" s="77" t="s">
        <v>51</v>
      </c>
      <c r="H177" s="77" t="s">
        <v>11</v>
      </c>
      <c r="I177" s="77" t="s">
        <v>159</v>
      </c>
      <c r="J177" s="77" t="s">
        <v>42</v>
      </c>
      <c r="K177" s="77">
        <v>1.58</v>
      </c>
      <c r="L177" s="77">
        <v>1150</v>
      </c>
      <c r="M177" s="77" t="s">
        <v>41</v>
      </c>
      <c r="N177" s="77">
        <v>4.7</v>
      </c>
      <c r="O177" s="77">
        <v>5.7000000000000002E-3</v>
      </c>
      <c r="P177" s="77">
        <v>1.23</v>
      </c>
      <c r="Z177" s="77" t="s">
        <v>40</v>
      </c>
      <c r="AA177" s="77" t="s">
        <v>39</v>
      </c>
      <c r="AB177" s="77">
        <v>20</v>
      </c>
    </row>
    <row r="178" spans="1:28" ht="15.75" customHeight="1" x14ac:dyDescent="0.2">
      <c r="A178" s="77" t="s">
        <v>49</v>
      </c>
      <c r="B178" s="77" t="s">
        <v>85</v>
      </c>
      <c r="C178" s="77" t="s">
        <v>50</v>
      </c>
      <c r="D178" s="78">
        <v>44154.447199074071</v>
      </c>
      <c r="E178" s="77" t="s">
        <v>5</v>
      </c>
      <c r="F178" s="77" t="s">
        <v>45</v>
      </c>
      <c r="G178" s="77" t="s">
        <v>44</v>
      </c>
      <c r="H178" s="77" t="s">
        <v>11</v>
      </c>
      <c r="I178" s="77" t="s">
        <v>157</v>
      </c>
      <c r="J178" s="77" t="s">
        <v>42</v>
      </c>
      <c r="K178" s="77">
        <v>3</v>
      </c>
      <c r="L178" s="77">
        <v>1920</v>
      </c>
      <c r="M178" s="77" t="s">
        <v>41</v>
      </c>
      <c r="N178" s="77">
        <v>22.7</v>
      </c>
      <c r="O178" s="77">
        <v>4.1000000000000002E-2</v>
      </c>
      <c r="P178" s="77">
        <v>2.59</v>
      </c>
      <c r="Z178" s="77" t="s">
        <v>40</v>
      </c>
      <c r="AA178" s="77" t="s">
        <v>39</v>
      </c>
      <c r="AB178" s="77">
        <v>20</v>
      </c>
    </row>
    <row r="179" spans="1:28" ht="15.75" customHeight="1" x14ac:dyDescent="0.2">
      <c r="A179" s="77" t="s">
        <v>49</v>
      </c>
      <c r="B179" s="77" t="s">
        <v>85</v>
      </c>
      <c r="C179" s="77" t="s">
        <v>50</v>
      </c>
      <c r="D179" s="78">
        <v>44154.447199074071</v>
      </c>
      <c r="E179" s="77" t="s">
        <v>5</v>
      </c>
      <c r="F179" s="77" t="s">
        <v>45</v>
      </c>
      <c r="G179" s="77" t="s">
        <v>44</v>
      </c>
      <c r="H179" s="77" t="s">
        <v>11</v>
      </c>
      <c r="I179" s="77" t="s">
        <v>158</v>
      </c>
      <c r="J179" s="77" t="s">
        <v>42</v>
      </c>
      <c r="K179" s="77">
        <v>3</v>
      </c>
      <c r="L179" s="77">
        <v>1920</v>
      </c>
      <c r="M179" s="77" t="s">
        <v>41</v>
      </c>
      <c r="N179" s="77">
        <v>45.9</v>
      </c>
      <c r="O179" s="77">
        <v>4.2999999999999997E-2</v>
      </c>
      <c r="P179" s="77">
        <v>0</v>
      </c>
      <c r="Z179" s="77" t="s">
        <v>40</v>
      </c>
      <c r="AA179" s="77" t="s">
        <v>39</v>
      </c>
      <c r="AB179" s="77">
        <v>20</v>
      </c>
    </row>
    <row r="180" spans="1:28" ht="15.75" customHeight="1" x14ac:dyDescent="0.2">
      <c r="A180" s="77" t="s">
        <v>49</v>
      </c>
      <c r="B180" s="77" t="s">
        <v>85</v>
      </c>
      <c r="C180" s="77" t="s">
        <v>50</v>
      </c>
      <c r="D180" s="78">
        <v>44154.447199074071</v>
      </c>
      <c r="E180" s="77" t="s">
        <v>5</v>
      </c>
      <c r="F180" s="77" t="s">
        <v>45</v>
      </c>
      <c r="G180" s="77" t="s">
        <v>44</v>
      </c>
      <c r="H180" s="77" t="s">
        <v>11</v>
      </c>
      <c r="I180" s="77" t="s">
        <v>43</v>
      </c>
      <c r="J180" s="77" t="s">
        <v>83</v>
      </c>
      <c r="K180" s="77">
        <v>3</v>
      </c>
      <c r="L180" s="77">
        <v>1920</v>
      </c>
      <c r="M180" s="77" t="s">
        <v>41</v>
      </c>
      <c r="N180" s="77">
        <v>1.6</v>
      </c>
      <c r="O180" s="77">
        <v>0</v>
      </c>
      <c r="P180" s="77">
        <v>2.5</v>
      </c>
      <c r="Z180" s="77" t="s">
        <v>40</v>
      </c>
      <c r="AA180" s="77" t="s">
        <v>39</v>
      </c>
      <c r="AB180" s="77">
        <v>20</v>
      </c>
    </row>
    <row r="181" spans="1:28" ht="15.75" customHeight="1" x14ac:dyDescent="0.2">
      <c r="A181" s="77" t="s">
        <v>49</v>
      </c>
      <c r="B181" s="77" t="s">
        <v>85</v>
      </c>
      <c r="C181" s="77" t="s">
        <v>50</v>
      </c>
      <c r="D181" s="78">
        <v>44154.447199074071</v>
      </c>
      <c r="E181" s="77" t="s">
        <v>5</v>
      </c>
      <c r="F181" s="77" t="s">
        <v>45</v>
      </c>
      <c r="G181" s="77" t="s">
        <v>44</v>
      </c>
      <c r="H181" s="77" t="s">
        <v>11</v>
      </c>
      <c r="I181" s="77" t="s">
        <v>159</v>
      </c>
      <c r="J181" s="77" t="s">
        <v>42</v>
      </c>
      <c r="K181" s="77">
        <v>3</v>
      </c>
      <c r="L181" s="77">
        <v>1920</v>
      </c>
      <c r="M181" s="77" t="s">
        <v>41</v>
      </c>
      <c r="N181" s="77">
        <v>8.8000000000000007</v>
      </c>
      <c r="O181" s="77">
        <v>1.6E-2</v>
      </c>
      <c r="P181" s="77">
        <v>2.46</v>
      </c>
      <c r="Z181" s="77" t="s">
        <v>40</v>
      </c>
      <c r="AA181" s="77" t="s">
        <v>39</v>
      </c>
      <c r="AB181" s="77">
        <v>20</v>
      </c>
    </row>
    <row r="182" spans="1:28" ht="15.75" customHeight="1" x14ac:dyDescent="0.2">
      <c r="A182" s="77" t="s">
        <v>49</v>
      </c>
      <c r="B182" s="77" t="s">
        <v>85</v>
      </c>
      <c r="C182" s="77" t="s">
        <v>50</v>
      </c>
      <c r="D182" s="78">
        <v>44154.447199074071</v>
      </c>
      <c r="E182" s="77" t="s">
        <v>5</v>
      </c>
      <c r="F182" s="77" t="s">
        <v>45</v>
      </c>
      <c r="G182" s="77" t="s">
        <v>51</v>
      </c>
      <c r="H182" s="77" t="s">
        <v>11</v>
      </c>
      <c r="I182" s="77" t="s">
        <v>157</v>
      </c>
      <c r="J182" s="77" t="s">
        <v>42</v>
      </c>
      <c r="K182" s="77">
        <v>2.7</v>
      </c>
      <c r="L182" s="77">
        <v>1500</v>
      </c>
      <c r="M182" s="77" t="s">
        <v>41</v>
      </c>
      <c r="N182" s="77">
        <v>15.9</v>
      </c>
      <c r="O182" s="77">
        <v>4.3999999999999997E-2</v>
      </c>
      <c r="P182" s="77">
        <v>3.18</v>
      </c>
      <c r="Z182" s="77" t="s">
        <v>40</v>
      </c>
      <c r="AA182" s="77" t="s">
        <v>39</v>
      </c>
      <c r="AB182" s="77">
        <v>20</v>
      </c>
    </row>
    <row r="183" spans="1:28" ht="15.75" customHeight="1" x14ac:dyDescent="0.2">
      <c r="A183" s="77" t="s">
        <v>49</v>
      </c>
      <c r="B183" s="77" t="s">
        <v>85</v>
      </c>
      <c r="C183" s="77" t="s">
        <v>50</v>
      </c>
      <c r="D183" s="78">
        <v>44154.447199074071</v>
      </c>
      <c r="E183" s="77" t="s">
        <v>5</v>
      </c>
      <c r="F183" s="77" t="s">
        <v>45</v>
      </c>
      <c r="G183" s="77" t="s">
        <v>51</v>
      </c>
      <c r="H183" s="77" t="s">
        <v>11</v>
      </c>
      <c r="I183" s="77" t="s">
        <v>158</v>
      </c>
      <c r="J183" s="77" t="s">
        <v>42</v>
      </c>
      <c r="K183" s="77">
        <v>2.7</v>
      </c>
      <c r="L183" s="77">
        <v>1500</v>
      </c>
      <c r="M183" s="77" t="s">
        <v>41</v>
      </c>
      <c r="N183" s="77">
        <v>43.4</v>
      </c>
      <c r="O183" s="77">
        <v>4.4999999999999998E-2</v>
      </c>
      <c r="P183" s="77">
        <v>0</v>
      </c>
      <c r="Z183" s="77" t="s">
        <v>40</v>
      </c>
      <c r="AA183" s="77" t="s">
        <v>39</v>
      </c>
      <c r="AB183" s="77">
        <v>20</v>
      </c>
    </row>
    <row r="184" spans="1:28" ht="15.75" customHeight="1" x14ac:dyDescent="0.2">
      <c r="A184" s="77" t="s">
        <v>49</v>
      </c>
      <c r="B184" s="77" t="s">
        <v>85</v>
      </c>
      <c r="C184" s="77" t="s">
        <v>50</v>
      </c>
      <c r="D184" s="78">
        <v>44154.447199074071</v>
      </c>
      <c r="E184" s="77" t="s">
        <v>5</v>
      </c>
      <c r="F184" s="77" t="s">
        <v>45</v>
      </c>
      <c r="G184" s="77" t="s">
        <v>51</v>
      </c>
      <c r="H184" s="77" t="s">
        <v>11</v>
      </c>
      <c r="I184" s="77" t="s">
        <v>43</v>
      </c>
      <c r="J184" s="77" t="s">
        <v>83</v>
      </c>
      <c r="K184" s="77">
        <v>2.7</v>
      </c>
      <c r="L184" s="77">
        <v>1500</v>
      </c>
      <c r="M184" s="77" t="s">
        <v>41</v>
      </c>
      <c r="N184" s="77">
        <v>2</v>
      </c>
      <c r="O184" s="77">
        <v>0</v>
      </c>
      <c r="P184" s="77">
        <v>3.1</v>
      </c>
      <c r="Z184" s="77" t="s">
        <v>40</v>
      </c>
      <c r="AA184" s="77" t="s">
        <v>39</v>
      </c>
      <c r="AB184" s="77">
        <v>20</v>
      </c>
    </row>
    <row r="185" spans="1:28" ht="15.75" customHeight="1" x14ac:dyDescent="0.2">
      <c r="A185" s="77" t="s">
        <v>49</v>
      </c>
      <c r="B185" s="77" t="s">
        <v>85</v>
      </c>
      <c r="C185" s="77" t="s">
        <v>50</v>
      </c>
      <c r="D185" s="78">
        <v>44154.447199074071</v>
      </c>
      <c r="E185" s="77" t="s">
        <v>5</v>
      </c>
      <c r="F185" s="77" t="s">
        <v>45</v>
      </c>
      <c r="G185" s="77" t="s">
        <v>51</v>
      </c>
      <c r="H185" s="77" t="s">
        <v>11</v>
      </c>
      <c r="I185" s="77" t="s">
        <v>159</v>
      </c>
      <c r="J185" s="77" t="s">
        <v>42</v>
      </c>
      <c r="K185" s="77">
        <v>2.7</v>
      </c>
      <c r="L185" s="77">
        <v>1500</v>
      </c>
      <c r="M185" s="77" t="s">
        <v>41</v>
      </c>
      <c r="N185" s="77">
        <v>8.6</v>
      </c>
      <c r="O185" s="77">
        <v>1.7999999999999999E-2</v>
      </c>
      <c r="P185" s="77">
        <v>3.04</v>
      </c>
      <c r="Z185" s="77" t="s">
        <v>40</v>
      </c>
      <c r="AA185" s="77" t="s">
        <v>39</v>
      </c>
      <c r="AB185" s="77">
        <v>20</v>
      </c>
    </row>
    <row r="186" spans="1:28" ht="15.75" customHeight="1" x14ac:dyDescent="0.2">
      <c r="A186" s="77" t="s">
        <v>49</v>
      </c>
      <c r="B186" s="77" t="s">
        <v>85</v>
      </c>
      <c r="C186" s="77" t="s">
        <v>50</v>
      </c>
      <c r="D186" s="78">
        <v>44154.447199074071</v>
      </c>
      <c r="E186" s="77" t="s">
        <v>5</v>
      </c>
      <c r="F186" s="77" t="s">
        <v>29</v>
      </c>
      <c r="G186" s="77" t="s">
        <v>44</v>
      </c>
      <c r="H186" s="77" t="s">
        <v>11</v>
      </c>
      <c r="I186" s="77" t="s">
        <v>157</v>
      </c>
      <c r="J186" s="77" t="s">
        <v>42</v>
      </c>
      <c r="K186" s="77">
        <v>4.01</v>
      </c>
      <c r="L186" s="77">
        <v>2390</v>
      </c>
      <c r="M186" s="77" t="s">
        <v>41</v>
      </c>
      <c r="N186" s="77">
        <v>20.2</v>
      </c>
      <c r="O186" s="77">
        <v>5.4600000000000003E-2</v>
      </c>
      <c r="P186" s="77">
        <v>3.43</v>
      </c>
      <c r="Z186" s="77" t="s">
        <v>40</v>
      </c>
      <c r="AA186" s="77" t="s">
        <v>39</v>
      </c>
      <c r="AB186" s="77">
        <v>20</v>
      </c>
    </row>
    <row r="187" spans="1:28" ht="15.75" customHeight="1" x14ac:dyDescent="0.2">
      <c r="A187" s="77" t="s">
        <v>49</v>
      </c>
      <c r="B187" s="77" t="s">
        <v>85</v>
      </c>
      <c r="C187" s="77" t="s">
        <v>50</v>
      </c>
      <c r="D187" s="78">
        <v>44154.447199074071</v>
      </c>
      <c r="E187" s="77" t="s">
        <v>5</v>
      </c>
      <c r="F187" s="77" t="s">
        <v>29</v>
      </c>
      <c r="G187" s="77" t="s">
        <v>44</v>
      </c>
      <c r="H187" s="77" t="s">
        <v>11</v>
      </c>
      <c r="I187" s="77" t="s">
        <v>158</v>
      </c>
      <c r="J187" s="77" t="s">
        <v>42</v>
      </c>
      <c r="K187" s="77">
        <v>4.01</v>
      </c>
      <c r="L187" s="77">
        <v>2390</v>
      </c>
      <c r="M187" s="77" t="s">
        <v>41</v>
      </c>
      <c r="N187" s="77">
        <v>50.6</v>
      </c>
      <c r="O187" s="77">
        <v>5.6000000000000001E-2</v>
      </c>
      <c r="P187" s="77">
        <v>0</v>
      </c>
      <c r="Z187" s="77" t="s">
        <v>40</v>
      </c>
      <c r="AA187" s="77" t="s">
        <v>39</v>
      </c>
      <c r="AB187" s="77">
        <v>20</v>
      </c>
    </row>
    <row r="188" spans="1:28" ht="15.75" customHeight="1" x14ac:dyDescent="0.2">
      <c r="A188" s="77" t="s">
        <v>49</v>
      </c>
      <c r="B188" s="77" t="s">
        <v>85</v>
      </c>
      <c r="C188" s="77" t="s">
        <v>50</v>
      </c>
      <c r="D188" s="78">
        <v>44154.447199074071</v>
      </c>
      <c r="E188" s="77" t="s">
        <v>5</v>
      </c>
      <c r="F188" s="77" t="s">
        <v>29</v>
      </c>
      <c r="G188" s="77" t="s">
        <v>44</v>
      </c>
      <c r="H188" s="77" t="s">
        <v>11</v>
      </c>
      <c r="I188" s="77" t="s">
        <v>43</v>
      </c>
      <c r="J188" s="77" t="s">
        <v>83</v>
      </c>
      <c r="K188" s="77">
        <v>74.505806000000007</v>
      </c>
      <c r="L188" s="77">
        <v>2390</v>
      </c>
      <c r="M188" s="77" t="s">
        <v>41</v>
      </c>
      <c r="N188" s="77">
        <v>0.10925726600000001</v>
      </c>
      <c r="O188" s="77">
        <v>0</v>
      </c>
      <c r="P188" s="77">
        <v>0.17922497000000001</v>
      </c>
      <c r="Z188" s="77" t="s">
        <v>40</v>
      </c>
      <c r="AA188" s="77" t="s">
        <v>39</v>
      </c>
      <c r="AB188" s="77">
        <v>20</v>
      </c>
    </row>
    <row r="189" spans="1:28" ht="15.75" customHeight="1" x14ac:dyDescent="0.2">
      <c r="A189" s="77" t="s">
        <v>49</v>
      </c>
      <c r="B189" s="77" t="s">
        <v>85</v>
      </c>
      <c r="C189" s="77" t="s">
        <v>50</v>
      </c>
      <c r="D189" s="78">
        <v>44154.447199074071</v>
      </c>
      <c r="E189" s="77" t="s">
        <v>5</v>
      </c>
      <c r="F189" s="77" t="s">
        <v>29</v>
      </c>
      <c r="G189" s="77" t="s">
        <v>44</v>
      </c>
      <c r="H189" s="77" t="s">
        <v>11</v>
      </c>
      <c r="I189" s="77" t="s">
        <v>159</v>
      </c>
      <c r="J189" s="77" t="s">
        <v>42</v>
      </c>
      <c r="K189" s="77">
        <v>4.01</v>
      </c>
      <c r="L189" s="77">
        <v>2390</v>
      </c>
      <c r="M189" s="77" t="s">
        <v>41</v>
      </c>
      <c r="N189" s="77">
        <v>10.3</v>
      </c>
      <c r="O189" s="77">
        <v>2.2700000000000001E-2</v>
      </c>
      <c r="P189" s="77">
        <v>3.29</v>
      </c>
      <c r="Z189" s="77" t="s">
        <v>40</v>
      </c>
      <c r="AA189" s="77" t="s">
        <v>39</v>
      </c>
      <c r="AB189" s="77">
        <v>20</v>
      </c>
    </row>
    <row r="190" spans="1:28" ht="15.75" customHeight="1" x14ac:dyDescent="0.2">
      <c r="A190" s="77" t="s">
        <v>49</v>
      </c>
      <c r="B190" s="77" t="s">
        <v>85</v>
      </c>
      <c r="C190" s="77" t="s">
        <v>50</v>
      </c>
      <c r="D190" s="78">
        <v>44154.447199074071</v>
      </c>
      <c r="E190" s="77" t="s">
        <v>5</v>
      </c>
      <c r="F190" s="77" t="s">
        <v>29</v>
      </c>
      <c r="G190" s="77" t="s">
        <v>51</v>
      </c>
      <c r="H190" s="77" t="s">
        <v>11</v>
      </c>
      <c r="I190" s="77" t="s">
        <v>157</v>
      </c>
      <c r="J190" s="77" t="s">
        <v>42</v>
      </c>
      <c r="K190" s="77">
        <v>3.36</v>
      </c>
      <c r="L190" s="77">
        <v>1730</v>
      </c>
      <c r="M190" s="77" t="s">
        <v>41</v>
      </c>
      <c r="N190" s="77">
        <v>20.9</v>
      </c>
      <c r="O190" s="77">
        <v>6.3399999999999998E-2</v>
      </c>
      <c r="P190" s="77">
        <v>4.3499999999999996</v>
      </c>
      <c r="Z190" s="77" t="s">
        <v>40</v>
      </c>
      <c r="AA190" s="77" t="s">
        <v>39</v>
      </c>
      <c r="AB190" s="77">
        <v>20</v>
      </c>
    </row>
    <row r="191" spans="1:28" ht="15.75" customHeight="1" x14ac:dyDescent="0.2">
      <c r="A191" s="77" t="s">
        <v>49</v>
      </c>
      <c r="B191" s="77" t="s">
        <v>85</v>
      </c>
      <c r="C191" s="77" t="s">
        <v>50</v>
      </c>
      <c r="D191" s="78">
        <v>44154.447199074071</v>
      </c>
      <c r="E191" s="77" t="s">
        <v>5</v>
      </c>
      <c r="F191" s="77" t="s">
        <v>29</v>
      </c>
      <c r="G191" s="77" t="s">
        <v>51</v>
      </c>
      <c r="H191" s="77" t="s">
        <v>11</v>
      </c>
      <c r="I191" s="77" t="s">
        <v>158</v>
      </c>
      <c r="J191" s="77" t="s">
        <v>42</v>
      </c>
      <c r="K191" s="77">
        <v>3.36</v>
      </c>
      <c r="L191" s="77">
        <v>1730</v>
      </c>
      <c r="M191" s="77" t="s">
        <v>41</v>
      </c>
      <c r="N191" s="77">
        <v>58.7</v>
      </c>
      <c r="O191" s="77">
        <v>6.5299999999999997E-2</v>
      </c>
      <c r="P191" s="77">
        <v>0</v>
      </c>
      <c r="Z191" s="77" t="s">
        <v>40</v>
      </c>
      <c r="AA191" s="77" t="s">
        <v>39</v>
      </c>
      <c r="AB191" s="77">
        <v>20</v>
      </c>
    </row>
    <row r="192" spans="1:28" ht="15.75" customHeight="1" x14ac:dyDescent="0.2">
      <c r="A192" s="77" t="s">
        <v>49</v>
      </c>
      <c r="B192" s="77" t="s">
        <v>85</v>
      </c>
      <c r="C192" s="77" t="s">
        <v>50</v>
      </c>
      <c r="D192" s="78">
        <v>44154.447199074071</v>
      </c>
      <c r="E192" s="77" t="s">
        <v>5</v>
      </c>
      <c r="F192" s="77" t="s">
        <v>29</v>
      </c>
      <c r="G192" s="77" t="s">
        <v>51</v>
      </c>
      <c r="H192" s="77" t="s">
        <v>11</v>
      </c>
      <c r="I192" s="77" t="s">
        <v>43</v>
      </c>
      <c r="J192" s="77" t="s">
        <v>83</v>
      </c>
      <c r="K192" s="77">
        <v>62.428800000000003</v>
      </c>
      <c r="L192" s="77">
        <v>1730</v>
      </c>
      <c r="M192" s="77" t="s">
        <v>41</v>
      </c>
      <c r="N192" s="77">
        <v>0.14531754999999999</v>
      </c>
      <c r="O192" s="77">
        <v>0</v>
      </c>
      <c r="P192" s="77">
        <v>0.2292788</v>
      </c>
      <c r="Z192" s="77" t="s">
        <v>40</v>
      </c>
      <c r="AA192" s="77" t="s">
        <v>39</v>
      </c>
      <c r="AB192" s="77">
        <v>20</v>
      </c>
    </row>
    <row r="193" spans="1:28" ht="15.75" customHeight="1" x14ac:dyDescent="0.2">
      <c r="A193" s="77" t="s">
        <v>49</v>
      </c>
      <c r="B193" s="77" t="s">
        <v>85</v>
      </c>
      <c r="C193" s="77" t="s">
        <v>50</v>
      </c>
      <c r="D193" s="78">
        <v>44154.447199074071</v>
      </c>
      <c r="E193" s="77" t="s">
        <v>5</v>
      </c>
      <c r="F193" s="77" t="s">
        <v>29</v>
      </c>
      <c r="G193" s="77" t="s">
        <v>51</v>
      </c>
      <c r="H193" s="77" t="s">
        <v>11</v>
      </c>
      <c r="I193" s="77" t="s">
        <v>159</v>
      </c>
      <c r="J193" s="77" t="s">
        <v>42</v>
      </c>
      <c r="K193" s="77">
        <v>3.36</v>
      </c>
      <c r="L193" s="77">
        <v>1730</v>
      </c>
      <c r="M193" s="77" t="s">
        <v>41</v>
      </c>
      <c r="N193" s="77">
        <v>11.1</v>
      </c>
      <c r="O193" s="77">
        <v>2.63E-2</v>
      </c>
      <c r="P193" s="77">
        <v>4.2</v>
      </c>
      <c r="Z193" s="77" t="s">
        <v>40</v>
      </c>
      <c r="AA193" s="77" t="s">
        <v>39</v>
      </c>
      <c r="AB193" s="77">
        <v>20</v>
      </c>
    </row>
    <row r="194" spans="1:28" ht="15.75" customHeight="1" x14ac:dyDescent="0.2">
      <c r="A194" s="77" t="s">
        <v>49</v>
      </c>
      <c r="B194" s="77" t="s">
        <v>85</v>
      </c>
      <c r="C194" s="77" t="s">
        <v>50</v>
      </c>
      <c r="D194" s="78">
        <v>44154.447199074071</v>
      </c>
      <c r="E194" s="77" t="s">
        <v>5</v>
      </c>
      <c r="F194" s="77" t="s">
        <v>30</v>
      </c>
      <c r="G194" s="77" t="s">
        <v>44</v>
      </c>
      <c r="H194" s="77" t="s">
        <v>12</v>
      </c>
      <c r="I194" s="77" t="s">
        <v>157</v>
      </c>
      <c r="J194" s="77" t="s">
        <v>42</v>
      </c>
      <c r="K194" s="77">
        <v>3.5</v>
      </c>
      <c r="L194" s="77">
        <v>1240</v>
      </c>
      <c r="M194" s="77" t="s">
        <v>41</v>
      </c>
      <c r="N194" s="77">
        <v>171</v>
      </c>
      <c r="O194" s="77">
        <v>3.4799999999999998E-2</v>
      </c>
      <c r="P194" s="77">
        <v>2.2200000000000002</v>
      </c>
      <c r="Z194" s="77" t="s">
        <v>40</v>
      </c>
      <c r="AA194" s="77" t="s">
        <v>39</v>
      </c>
      <c r="AB194" s="77">
        <v>20</v>
      </c>
    </row>
    <row r="195" spans="1:28" ht="15.75" customHeight="1" x14ac:dyDescent="0.2">
      <c r="A195" s="77" t="s">
        <v>49</v>
      </c>
      <c r="B195" s="77" t="s">
        <v>85</v>
      </c>
      <c r="C195" s="77" t="s">
        <v>50</v>
      </c>
      <c r="D195" s="78">
        <v>44154.447199074071</v>
      </c>
      <c r="E195" s="77" t="s">
        <v>5</v>
      </c>
      <c r="F195" s="77" t="s">
        <v>30</v>
      </c>
      <c r="G195" s="77" t="s">
        <v>44</v>
      </c>
      <c r="H195" s="77" t="s">
        <v>12</v>
      </c>
      <c r="I195" s="77" t="s">
        <v>158</v>
      </c>
      <c r="J195" s="77" t="s">
        <v>42</v>
      </c>
      <c r="K195" s="77">
        <v>3.5</v>
      </c>
      <c r="L195" s="77">
        <v>1240</v>
      </c>
      <c r="M195" s="77" t="s">
        <v>41</v>
      </c>
      <c r="N195" s="77">
        <v>189</v>
      </c>
      <c r="O195" s="77">
        <v>4.0599999999999997E-2</v>
      </c>
      <c r="P195" s="77">
        <v>0</v>
      </c>
      <c r="Z195" s="77" t="s">
        <v>40</v>
      </c>
      <c r="AA195" s="77" t="s">
        <v>39</v>
      </c>
      <c r="AB195" s="77">
        <v>20</v>
      </c>
    </row>
    <row r="196" spans="1:28" ht="15.75" customHeight="1" x14ac:dyDescent="0.2">
      <c r="A196" s="77" t="s">
        <v>49</v>
      </c>
      <c r="B196" s="77" t="s">
        <v>85</v>
      </c>
      <c r="C196" s="77" t="s">
        <v>50</v>
      </c>
      <c r="D196" s="78">
        <v>44154.447199074071</v>
      </c>
      <c r="E196" s="77" t="s">
        <v>5</v>
      </c>
      <c r="F196" s="77" t="s">
        <v>30</v>
      </c>
      <c r="G196" s="77" t="s">
        <v>44</v>
      </c>
      <c r="H196" s="77" t="s">
        <v>12</v>
      </c>
      <c r="I196" s="77" t="s">
        <v>43</v>
      </c>
      <c r="J196" s="77" t="s">
        <v>83</v>
      </c>
      <c r="K196" s="77">
        <v>54.984999999999999</v>
      </c>
      <c r="L196" s="77">
        <v>1240</v>
      </c>
      <c r="M196" s="77" t="s">
        <v>41</v>
      </c>
      <c r="N196" s="77">
        <v>8.21133E-2</v>
      </c>
      <c r="O196" s="77">
        <v>0</v>
      </c>
      <c r="P196" s="77">
        <v>0.12858053</v>
      </c>
      <c r="Z196" s="77" t="s">
        <v>40</v>
      </c>
      <c r="AA196" s="77" t="s">
        <v>39</v>
      </c>
      <c r="AB196" s="77">
        <v>20</v>
      </c>
    </row>
    <row r="197" spans="1:28" ht="15.75" customHeight="1" x14ac:dyDescent="0.2">
      <c r="A197" s="77" t="s">
        <v>49</v>
      </c>
      <c r="B197" s="77" t="s">
        <v>85</v>
      </c>
      <c r="C197" s="77" t="s">
        <v>50</v>
      </c>
      <c r="D197" s="78">
        <v>44154.447199074071</v>
      </c>
      <c r="E197" s="77" t="s">
        <v>5</v>
      </c>
      <c r="F197" s="77" t="s">
        <v>30</v>
      </c>
      <c r="G197" s="77" t="s">
        <v>44</v>
      </c>
      <c r="H197" s="77" t="s">
        <v>12</v>
      </c>
      <c r="I197" s="77" t="s">
        <v>159</v>
      </c>
      <c r="J197" s="77" t="s">
        <v>42</v>
      </c>
      <c r="K197" s="77">
        <v>3.5</v>
      </c>
      <c r="L197" s="77">
        <v>1240</v>
      </c>
      <c r="M197" s="77" t="s">
        <v>41</v>
      </c>
      <c r="N197" s="77">
        <v>43</v>
      </c>
      <c r="O197" s="77">
        <v>8.6199999999999992E-3</v>
      </c>
      <c r="P197" s="77">
        <v>2</v>
      </c>
      <c r="Z197" s="77" t="s">
        <v>40</v>
      </c>
      <c r="AA197" s="77" t="s">
        <v>39</v>
      </c>
      <c r="AB197" s="77">
        <v>20</v>
      </c>
    </row>
    <row r="198" spans="1:28" ht="15.75" customHeight="1" x14ac:dyDescent="0.2">
      <c r="A198" s="77" t="s">
        <v>49</v>
      </c>
      <c r="B198" s="77" t="s">
        <v>85</v>
      </c>
      <c r="C198" s="77" t="s">
        <v>50</v>
      </c>
      <c r="D198" s="78">
        <v>44154.447199074071</v>
      </c>
      <c r="E198" s="77" t="s">
        <v>5</v>
      </c>
      <c r="F198" s="77" t="s">
        <v>30</v>
      </c>
      <c r="G198" s="77" t="s">
        <v>51</v>
      </c>
      <c r="H198" s="77" t="s">
        <v>12</v>
      </c>
      <c r="I198" s="77" t="s">
        <v>157</v>
      </c>
      <c r="J198" s="77" t="s">
        <v>42</v>
      </c>
      <c r="K198" s="77">
        <v>3.5</v>
      </c>
      <c r="L198" s="77">
        <v>1210</v>
      </c>
      <c r="M198" s="77" t="s">
        <v>41</v>
      </c>
      <c r="N198" s="77">
        <v>49.2</v>
      </c>
      <c r="O198" s="77">
        <v>6.7400000000000002E-2</v>
      </c>
      <c r="P198" s="77">
        <v>2.57</v>
      </c>
      <c r="Z198" s="77" t="s">
        <v>40</v>
      </c>
      <c r="AA198" s="77" t="s">
        <v>39</v>
      </c>
      <c r="AB198" s="77">
        <v>20</v>
      </c>
    </row>
    <row r="199" spans="1:28" ht="15.75" customHeight="1" x14ac:dyDescent="0.2">
      <c r="A199" s="77" t="s">
        <v>49</v>
      </c>
      <c r="B199" s="77" t="s">
        <v>85</v>
      </c>
      <c r="C199" s="77" t="s">
        <v>50</v>
      </c>
      <c r="D199" s="78">
        <v>44154.447199074071</v>
      </c>
      <c r="E199" s="77" t="s">
        <v>5</v>
      </c>
      <c r="F199" s="77" t="s">
        <v>30</v>
      </c>
      <c r="G199" s="77" t="s">
        <v>51</v>
      </c>
      <c r="H199" s="77" t="s">
        <v>12</v>
      </c>
      <c r="I199" s="77" t="s">
        <v>158</v>
      </c>
      <c r="J199" s="77" t="s">
        <v>42</v>
      </c>
      <c r="K199" s="77">
        <v>3.5</v>
      </c>
      <c r="L199" s="77">
        <v>1210</v>
      </c>
      <c r="M199" s="77" t="s">
        <v>41</v>
      </c>
      <c r="N199" s="77">
        <v>75.2</v>
      </c>
      <c r="O199" s="77">
        <v>7.9699999999999993E-2</v>
      </c>
      <c r="P199" s="77">
        <v>0</v>
      </c>
      <c r="Z199" s="77" t="s">
        <v>40</v>
      </c>
      <c r="AA199" s="77" t="s">
        <v>39</v>
      </c>
      <c r="AB199" s="77">
        <v>20</v>
      </c>
    </row>
    <row r="200" spans="1:28" ht="15.75" customHeight="1" x14ac:dyDescent="0.2">
      <c r="A200" s="77" t="s">
        <v>49</v>
      </c>
      <c r="B200" s="77" t="s">
        <v>85</v>
      </c>
      <c r="C200" s="77" t="s">
        <v>50</v>
      </c>
      <c r="D200" s="78">
        <v>44154.447199074071</v>
      </c>
      <c r="E200" s="77" t="s">
        <v>5</v>
      </c>
      <c r="F200" s="77" t="s">
        <v>30</v>
      </c>
      <c r="G200" s="77" t="s">
        <v>51</v>
      </c>
      <c r="H200" s="77" t="s">
        <v>12</v>
      </c>
      <c r="I200" s="77" t="s">
        <v>43</v>
      </c>
      <c r="J200" s="77" t="s">
        <v>83</v>
      </c>
      <c r="K200" s="77">
        <v>54.984999999999999</v>
      </c>
      <c r="L200" s="77">
        <v>1210</v>
      </c>
      <c r="M200" s="77" t="s">
        <v>41</v>
      </c>
      <c r="N200" s="77">
        <v>9.2297904E-2</v>
      </c>
      <c r="O200" s="77">
        <v>0</v>
      </c>
      <c r="P200" s="77">
        <v>0.14958625</v>
      </c>
      <c r="Z200" s="77" t="s">
        <v>40</v>
      </c>
      <c r="AA200" s="77" t="s">
        <v>39</v>
      </c>
      <c r="AB200" s="77">
        <v>20</v>
      </c>
    </row>
    <row r="201" spans="1:28" ht="15.75" customHeight="1" x14ac:dyDescent="0.2">
      <c r="A201" s="77" t="s">
        <v>49</v>
      </c>
      <c r="B201" s="77" t="s">
        <v>85</v>
      </c>
      <c r="C201" s="77" t="s">
        <v>50</v>
      </c>
      <c r="D201" s="78">
        <v>44154.447199074071</v>
      </c>
      <c r="E201" s="77" t="s">
        <v>5</v>
      </c>
      <c r="F201" s="77" t="s">
        <v>30</v>
      </c>
      <c r="G201" s="77" t="s">
        <v>51</v>
      </c>
      <c r="H201" s="77" t="s">
        <v>12</v>
      </c>
      <c r="I201" s="77" t="s">
        <v>159</v>
      </c>
      <c r="J201" s="77" t="s">
        <v>42</v>
      </c>
      <c r="K201" s="77">
        <v>3.5</v>
      </c>
      <c r="L201" s="77">
        <v>1210</v>
      </c>
      <c r="M201" s="77" t="s">
        <v>41</v>
      </c>
      <c r="N201" s="77">
        <v>13.8</v>
      </c>
      <c r="O201" s="77">
        <v>1.67E-2</v>
      </c>
      <c r="P201" s="77">
        <v>2.33</v>
      </c>
      <c r="Z201" s="77" t="s">
        <v>40</v>
      </c>
      <c r="AA201" s="77" t="s">
        <v>39</v>
      </c>
      <c r="AB201" s="77">
        <v>20</v>
      </c>
    </row>
    <row r="202" spans="1:28" ht="15.75" customHeight="1" x14ac:dyDescent="0.2">
      <c r="A202" s="77" t="s">
        <v>49</v>
      </c>
      <c r="B202" s="77" t="s">
        <v>85</v>
      </c>
      <c r="C202" s="77" t="s">
        <v>50</v>
      </c>
      <c r="D202" s="78">
        <v>44154.447199074071</v>
      </c>
      <c r="E202" s="77" t="s">
        <v>5</v>
      </c>
      <c r="F202" s="77" t="s">
        <v>31</v>
      </c>
      <c r="G202" s="77" t="s">
        <v>44</v>
      </c>
      <c r="H202" s="77" t="s">
        <v>12</v>
      </c>
      <c r="I202" s="77" t="s">
        <v>157</v>
      </c>
      <c r="J202" s="77" t="s">
        <v>42</v>
      </c>
      <c r="K202" s="77">
        <v>1.1100000000000001</v>
      </c>
      <c r="L202" s="77">
        <v>1210</v>
      </c>
      <c r="M202" s="77" t="s">
        <v>41</v>
      </c>
      <c r="N202" s="77">
        <v>7.91</v>
      </c>
      <c r="O202" s="77">
        <v>8.5500000000000003E-3</v>
      </c>
      <c r="P202" s="77">
        <v>0.77600000000000002</v>
      </c>
      <c r="Z202" s="77" t="s">
        <v>40</v>
      </c>
      <c r="AA202" s="77" t="s">
        <v>39</v>
      </c>
      <c r="AB202" s="77">
        <v>20</v>
      </c>
    </row>
    <row r="203" spans="1:28" ht="15.75" customHeight="1" x14ac:dyDescent="0.2">
      <c r="A203" s="77" t="s">
        <v>49</v>
      </c>
      <c r="B203" s="77" t="s">
        <v>85</v>
      </c>
      <c r="C203" s="77" t="s">
        <v>50</v>
      </c>
      <c r="D203" s="78">
        <v>44154.447199074071</v>
      </c>
      <c r="E203" s="77" t="s">
        <v>5</v>
      </c>
      <c r="F203" s="77" t="s">
        <v>31</v>
      </c>
      <c r="G203" s="77" t="s">
        <v>44</v>
      </c>
      <c r="H203" s="77" t="s">
        <v>12</v>
      </c>
      <c r="I203" s="77" t="s">
        <v>158</v>
      </c>
      <c r="J203" s="77" t="s">
        <v>42</v>
      </c>
      <c r="K203" s="77">
        <v>1.1100000000000001</v>
      </c>
      <c r="L203" s="77">
        <v>1210</v>
      </c>
      <c r="M203" s="77" t="s">
        <v>41</v>
      </c>
      <c r="N203" s="77">
        <v>13.7</v>
      </c>
      <c r="O203" s="77">
        <v>8.9499999999999996E-3</v>
      </c>
      <c r="P203" s="77">
        <v>0</v>
      </c>
      <c r="Z203" s="77" t="s">
        <v>40</v>
      </c>
      <c r="AA203" s="77" t="s">
        <v>39</v>
      </c>
      <c r="AB203" s="77">
        <v>20</v>
      </c>
    </row>
    <row r="204" spans="1:28" ht="15.75" customHeight="1" x14ac:dyDescent="0.2">
      <c r="A204" s="77" t="s">
        <v>49</v>
      </c>
      <c r="B204" s="77" t="s">
        <v>85</v>
      </c>
      <c r="C204" s="77" t="s">
        <v>50</v>
      </c>
      <c r="D204" s="78">
        <v>44154.447199074071</v>
      </c>
      <c r="E204" s="77" t="s">
        <v>5</v>
      </c>
      <c r="F204" s="77" t="s">
        <v>31</v>
      </c>
      <c r="G204" s="77" t="s">
        <v>44</v>
      </c>
      <c r="H204" s="77" t="s">
        <v>12</v>
      </c>
      <c r="I204" s="77" t="s">
        <v>43</v>
      </c>
      <c r="J204" s="77" t="s">
        <v>83</v>
      </c>
      <c r="K204" s="77">
        <v>20.7348</v>
      </c>
      <c r="L204" s="77">
        <v>1210</v>
      </c>
      <c r="M204" s="77" t="s">
        <v>41</v>
      </c>
      <c r="N204" s="77">
        <v>3.6670234000000003E-2</v>
      </c>
      <c r="O204" s="77">
        <v>0</v>
      </c>
      <c r="P204" s="77">
        <v>4.0042830000000001E-2</v>
      </c>
      <c r="Z204" s="77" t="s">
        <v>40</v>
      </c>
      <c r="AA204" s="77" t="s">
        <v>39</v>
      </c>
      <c r="AB204" s="77">
        <v>20</v>
      </c>
    </row>
    <row r="205" spans="1:28" ht="15.75" customHeight="1" x14ac:dyDescent="0.2">
      <c r="A205" s="77" t="s">
        <v>49</v>
      </c>
      <c r="B205" s="77" t="s">
        <v>85</v>
      </c>
      <c r="C205" s="77" t="s">
        <v>50</v>
      </c>
      <c r="D205" s="78">
        <v>44154.447199074071</v>
      </c>
      <c r="E205" s="77" t="s">
        <v>5</v>
      </c>
      <c r="F205" s="77" t="s">
        <v>31</v>
      </c>
      <c r="G205" s="77" t="s">
        <v>44</v>
      </c>
      <c r="H205" s="77" t="s">
        <v>12</v>
      </c>
      <c r="I205" s="77" t="s">
        <v>159</v>
      </c>
      <c r="J205" s="77" t="s">
        <v>42</v>
      </c>
      <c r="K205" s="77">
        <v>1.1100000000000001</v>
      </c>
      <c r="L205" s="77">
        <v>1210</v>
      </c>
      <c r="M205" s="77" t="s">
        <v>41</v>
      </c>
      <c r="N205" s="77">
        <v>3.25</v>
      </c>
      <c r="O205" s="77">
        <v>2.7699999999999999E-3</v>
      </c>
      <c r="P205" s="77">
        <v>0.72599999999999998</v>
      </c>
      <c r="Z205" s="77" t="s">
        <v>40</v>
      </c>
      <c r="AA205" s="77" t="s">
        <v>39</v>
      </c>
      <c r="AB205" s="77">
        <v>20</v>
      </c>
    </row>
    <row r="206" spans="1:28" ht="15.75" customHeight="1" x14ac:dyDescent="0.2">
      <c r="A206" s="77" t="s">
        <v>49</v>
      </c>
      <c r="B206" s="77" t="s">
        <v>85</v>
      </c>
      <c r="C206" s="77" t="s">
        <v>50</v>
      </c>
      <c r="D206" s="78">
        <v>44154.447199074071</v>
      </c>
      <c r="E206" s="77" t="s">
        <v>5</v>
      </c>
      <c r="F206" s="77" t="s">
        <v>31</v>
      </c>
      <c r="G206" s="77" t="s">
        <v>51</v>
      </c>
      <c r="H206" s="77" t="s">
        <v>12</v>
      </c>
      <c r="I206" s="77" t="s">
        <v>157</v>
      </c>
      <c r="J206" s="77" t="s">
        <v>42</v>
      </c>
      <c r="K206" s="77">
        <v>1.35</v>
      </c>
      <c r="L206" s="77">
        <v>1160</v>
      </c>
      <c r="M206" s="77" t="s">
        <v>41</v>
      </c>
      <c r="N206" s="77">
        <v>5.0999999999999996</v>
      </c>
      <c r="O206" s="77">
        <v>7.0600000000000003E-3</v>
      </c>
      <c r="P206" s="77">
        <v>1.02</v>
      </c>
      <c r="Z206" s="77" t="s">
        <v>40</v>
      </c>
      <c r="AA206" s="77" t="s">
        <v>39</v>
      </c>
      <c r="AB206" s="77">
        <v>20</v>
      </c>
    </row>
    <row r="207" spans="1:28" ht="15.75" customHeight="1" x14ac:dyDescent="0.2">
      <c r="A207" s="77" t="s">
        <v>49</v>
      </c>
      <c r="B207" s="77" t="s">
        <v>85</v>
      </c>
      <c r="C207" s="77" t="s">
        <v>50</v>
      </c>
      <c r="D207" s="78">
        <v>44154.447199074071</v>
      </c>
      <c r="E207" s="77" t="s">
        <v>5</v>
      </c>
      <c r="F207" s="77" t="s">
        <v>31</v>
      </c>
      <c r="G207" s="77" t="s">
        <v>51</v>
      </c>
      <c r="H207" s="77" t="s">
        <v>12</v>
      </c>
      <c r="I207" s="77" t="s">
        <v>158</v>
      </c>
      <c r="J207" s="77" t="s">
        <v>42</v>
      </c>
      <c r="K207" s="77">
        <v>1.35</v>
      </c>
      <c r="L207" s="77">
        <v>1160</v>
      </c>
      <c r="M207" s="77" t="s">
        <v>41</v>
      </c>
      <c r="N207" s="77">
        <v>12.3</v>
      </c>
      <c r="O207" s="77">
        <v>7.4999999999999997E-3</v>
      </c>
      <c r="P207" s="77">
        <v>0</v>
      </c>
      <c r="Z207" s="77" t="s">
        <v>40</v>
      </c>
      <c r="AA207" s="77" t="s">
        <v>39</v>
      </c>
      <c r="AB207" s="77">
        <v>20</v>
      </c>
    </row>
    <row r="208" spans="1:28" ht="15.75" customHeight="1" x14ac:dyDescent="0.2">
      <c r="A208" s="77" t="s">
        <v>49</v>
      </c>
      <c r="B208" s="77" t="s">
        <v>85</v>
      </c>
      <c r="C208" s="77" t="s">
        <v>50</v>
      </c>
      <c r="D208" s="78">
        <v>44154.447199074071</v>
      </c>
      <c r="E208" s="77" t="s">
        <v>5</v>
      </c>
      <c r="F208" s="77" t="s">
        <v>31</v>
      </c>
      <c r="G208" s="77" t="s">
        <v>51</v>
      </c>
      <c r="H208" s="77" t="s">
        <v>12</v>
      </c>
      <c r="I208" s="77" t="s">
        <v>43</v>
      </c>
      <c r="J208" s="77" t="s">
        <v>83</v>
      </c>
      <c r="K208" s="77">
        <v>25.218</v>
      </c>
      <c r="L208" s="77">
        <v>1160</v>
      </c>
      <c r="M208" s="77" t="s">
        <v>41</v>
      </c>
      <c r="N208" s="77">
        <v>4.4004283999999998E-2</v>
      </c>
      <c r="O208" s="77">
        <v>0</v>
      </c>
      <c r="P208" s="77">
        <v>5.2408993000000001E-2</v>
      </c>
      <c r="Z208" s="77" t="s">
        <v>40</v>
      </c>
      <c r="AA208" s="77" t="s">
        <v>39</v>
      </c>
      <c r="AB208" s="77">
        <v>20</v>
      </c>
    </row>
    <row r="209" spans="1:28" ht="15.75" customHeight="1" x14ac:dyDescent="0.2">
      <c r="A209" s="77" t="s">
        <v>49</v>
      </c>
      <c r="B209" s="77" t="s">
        <v>85</v>
      </c>
      <c r="C209" s="77" t="s">
        <v>50</v>
      </c>
      <c r="D209" s="78">
        <v>44154.447199074071</v>
      </c>
      <c r="E209" s="77" t="s">
        <v>5</v>
      </c>
      <c r="F209" s="77" t="s">
        <v>31</v>
      </c>
      <c r="G209" s="77" t="s">
        <v>51</v>
      </c>
      <c r="H209" s="77" t="s">
        <v>12</v>
      </c>
      <c r="I209" s="77" t="s">
        <v>159</v>
      </c>
      <c r="J209" s="77" t="s">
        <v>42</v>
      </c>
      <c r="K209" s="77">
        <v>1.35</v>
      </c>
      <c r="L209" s="77">
        <v>1160</v>
      </c>
      <c r="M209" s="77" t="s">
        <v>41</v>
      </c>
      <c r="N209" s="77">
        <v>2.4900000000000002</v>
      </c>
      <c r="O209" s="77">
        <v>2.2899999999999999E-3</v>
      </c>
      <c r="P209" s="77">
        <v>0.95</v>
      </c>
      <c r="Z209" s="77" t="s">
        <v>40</v>
      </c>
      <c r="AA209" s="77" t="s">
        <v>39</v>
      </c>
      <c r="AB209" s="77">
        <v>20</v>
      </c>
    </row>
    <row r="210" spans="1:28" ht="15.75" customHeight="1" x14ac:dyDescent="0.2">
      <c r="A210" s="77" t="s">
        <v>49</v>
      </c>
      <c r="B210" s="77" t="s">
        <v>85</v>
      </c>
      <c r="C210" s="77" t="s">
        <v>50</v>
      </c>
      <c r="D210" s="78">
        <v>44154.447199074071</v>
      </c>
      <c r="E210" s="77" t="s">
        <v>5</v>
      </c>
      <c r="F210" s="77" t="s">
        <v>45</v>
      </c>
      <c r="G210" s="77" t="s">
        <v>44</v>
      </c>
      <c r="H210" s="77" t="s">
        <v>12</v>
      </c>
      <c r="I210" s="77" t="s">
        <v>157</v>
      </c>
      <c r="J210" s="77" t="s">
        <v>42</v>
      </c>
      <c r="K210" s="77">
        <v>2.5</v>
      </c>
      <c r="L210" s="77">
        <v>1970</v>
      </c>
      <c r="M210" s="77" t="s">
        <v>41</v>
      </c>
      <c r="N210" s="77">
        <v>27.4</v>
      </c>
      <c r="O210" s="77">
        <v>3.6999999999999998E-2</v>
      </c>
      <c r="P210" s="77">
        <v>2.29</v>
      </c>
      <c r="Z210" s="77" t="s">
        <v>40</v>
      </c>
      <c r="AA210" s="77" t="s">
        <v>39</v>
      </c>
      <c r="AB210" s="77">
        <v>20</v>
      </c>
    </row>
    <row r="211" spans="1:28" ht="15.75" customHeight="1" x14ac:dyDescent="0.2">
      <c r="A211" s="77" t="s">
        <v>49</v>
      </c>
      <c r="B211" s="77" t="s">
        <v>85</v>
      </c>
      <c r="C211" s="77" t="s">
        <v>50</v>
      </c>
      <c r="D211" s="78">
        <v>44154.447199074071</v>
      </c>
      <c r="E211" s="77" t="s">
        <v>5</v>
      </c>
      <c r="F211" s="77" t="s">
        <v>45</v>
      </c>
      <c r="G211" s="77" t="s">
        <v>44</v>
      </c>
      <c r="H211" s="77" t="s">
        <v>12</v>
      </c>
      <c r="I211" s="77" t="s">
        <v>158</v>
      </c>
      <c r="J211" s="77" t="s">
        <v>42</v>
      </c>
      <c r="K211" s="77">
        <v>2.5</v>
      </c>
      <c r="L211" s="77">
        <v>1970</v>
      </c>
      <c r="M211" s="77" t="s">
        <v>41</v>
      </c>
      <c r="N211" s="77">
        <v>43.4</v>
      </c>
      <c r="O211" s="77">
        <v>3.7999999999999999E-2</v>
      </c>
      <c r="P211" s="77">
        <v>0</v>
      </c>
      <c r="Z211" s="77" t="s">
        <v>40</v>
      </c>
      <c r="AA211" s="77" t="s">
        <v>39</v>
      </c>
      <c r="AB211" s="77">
        <v>20</v>
      </c>
    </row>
    <row r="212" spans="1:28" ht="15.75" customHeight="1" x14ac:dyDescent="0.2">
      <c r="A212" s="77" t="s">
        <v>49</v>
      </c>
      <c r="B212" s="77" t="s">
        <v>85</v>
      </c>
      <c r="C212" s="77" t="s">
        <v>50</v>
      </c>
      <c r="D212" s="78">
        <v>44154.447199074071</v>
      </c>
      <c r="E212" s="77" t="s">
        <v>5</v>
      </c>
      <c r="F212" s="77" t="s">
        <v>45</v>
      </c>
      <c r="G212" s="77" t="s">
        <v>44</v>
      </c>
      <c r="H212" s="77" t="s">
        <v>12</v>
      </c>
      <c r="I212" s="77" t="s">
        <v>43</v>
      </c>
      <c r="J212" s="77" t="s">
        <v>83</v>
      </c>
      <c r="K212" s="77">
        <v>2.5</v>
      </c>
      <c r="L212" s="77">
        <v>1970</v>
      </c>
      <c r="M212" s="77" t="s">
        <v>41</v>
      </c>
      <c r="N212" s="77">
        <v>1.5</v>
      </c>
      <c r="O212" s="77">
        <v>0</v>
      </c>
      <c r="P212" s="77">
        <v>2.2400000000000002</v>
      </c>
      <c r="Z212" s="77" t="s">
        <v>40</v>
      </c>
      <c r="AA212" s="77" t="s">
        <v>39</v>
      </c>
      <c r="AB212" s="77">
        <v>20</v>
      </c>
    </row>
    <row r="213" spans="1:28" ht="15.75" customHeight="1" x14ac:dyDescent="0.2">
      <c r="A213" s="77" t="s">
        <v>49</v>
      </c>
      <c r="B213" s="77" t="s">
        <v>85</v>
      </c>
      <c r="C213" s="77" t="s">
        <v>50</v>
      </c>
      <c r="D213" s="78">
        <v>44154.447199074071</v>
      </c>
      <c r="E213" s="77" t="s">
        <v>5</v>
      </c>
      <c r="F213" s="77" t="s">
        <v>45</v>
      </c>
      <c r="G213" s="77" t="s">
        <v>44</v>
      </c>
      <c r="H213" s="77" t="s">
        <v>12</v>
      </c>
      <c r="I213" s="77" t="s">
        <v>159</v>
      </c>
      <c r="J213" s="77" t="s">
        <v>42</v>
      </c>
      <c r="K213" s="77">
        <v>2.5</v>
      </c>
      <c r="L213" s="77">
        <v>1970</v>
      </c>
      <c r="M213" s="77" t="s">
        <v>41</v>
      </c>
      <c r="N213" s="77">
        <v>9.8000000000000007</v>
      </c>
      <c r="O213" s="77">
        <v>1.2E-2</v>
      </c>
      <c r="P213" s="77">
        <v>2.21</v>
      </c>
      <c r="Z213" s="77" t="s">
        <v>40</v>
      </c>
      <c r="AA213" s="77" t="s">
        <v>39</v>
      </c>
      <c r="AB213" s="77">
        <v>20</v>
      </c>
    </row>
    <row r="214" spans="1:28" ht="15.75" customHeight="1" x14ac:dyDescent="0.2">
      <c r="A214" s="77" t="s">
        <v>49</v>
      </c>
      <c r="B214" s="77" t="s">
        <v>85</v>
      </c>
      <c r="C214" s="77" t="s">
        <v>50</v>
      </c>
      <c r="D214" s="78">
        <v>44154.447199074071</v>
      </c>
      <c r="E214" s="77" t="s">
        <v>5</v>
      </c>
      <c r="F214" s="77" t="s">
        <v>45</v>
      </c>
      <c r="G214" s="77" t="s">
        <v>51</v>
      </c>
      <c r="H214" s="77" t="s">
        <v>12</v>
      </c>
      <c r="I214" s="77" t="s">
        <v>157</v>
      </c>
      <c r="J214" s="77" t="s">
        <v>42</v>
      </c>
      <c r="K214" s="77">
        <v>2.2000000000000002</v>
      </c>
      <c r="L214" s="77">
        <v>1540</v>
      </c>
      <c r="M214" s="77" t="s">
        <v>41</v>
      </c>
      <c r="N214" s="77">
        <v>19.399999999999999</v>
      </c>
      <c r="O214" s="77">
        <v>3.5000000000000003E-2</v>
      </c>
      <c r="P214" s="77">
        <v>3.4</v>
      </c>
      <c r="Z214" s="77" t="s">
        <v>40</v>
      </c>
      <c r="AA214" s="77" t="s">
        <v>39</v>
      </c>
      <c r="AB214" s="77">
        <v>20</v>
      </c>
    </row>
    <row r="215" spans="1:28" ht="15.75" customHeight="1" x14ac:dyDescent="0.2">
      <c r="A215" s="77" t="s">
        <v>49</v>
      </c>
      <c r="B215" s="77" t="s">
        <v>85</v>
      </c>
      <c r="C215" s="77" t="s">
        <v>50</v>
      </c>
      <c r="D215" s="78">
        <v>44154.447199074071</v>
      </c>
      <c r="E215" s="77" t="s">
        <v>5</v>
      </c>
      <c r="F215" s="77" t="s">
        <v>45</v>
      </c>
      <c r="G215" s="77" t="s">
        <v>51</v>
      </c>
      <c r="H215" s="77" t="s">
        <v>12</v>
      </c>
      <c r="I215" s="77" t="s">
        <v>158</v>
      </c>
      <c r="J215" s="77" t="s">
        <v>42</v>
      </c>
      <c r="K215" s="77">
        <v>2.2000000000000002</v>
      </c>
      <c r="L215" s="77">
        <v>1540</v>
      </c>
      <c r="M215" s="77" t="s">
        <v>41</v>
      </c>
      <c r="N215" s="77">
        <v>43.7</v>
      </c>
      <c r="O215" s="77">
        <v>3.6999999999999998E-2</v>
      </c>
      <c r="P215" s="77">
        <v>0</v>
      </c>
      <c r="Z215" s="77" t="s">
        <v>40</v>
      </c>
      <c r="AA215" s="77" t="s">
        <v>39</v>
      </c>
      <c r="AB215" s="77">
        <v>20</v>
      </c>
    </row>
    <row r="216" spans="1:28" ht="15.75" customHeight="1" x14ac:dyDescent="0.2">
      <c r="A216" s="77" t="s">
        <v>49</v>
      </c>
      <c r="B216" s="77" t="s">
        <v>85</v>
      </c>
      <c r="C216" s="77" t="s">
        <v>50</v>
      </c>
      <c r="D216" s="78">
        <v>44154.447199074071</v>
      </c>
      <c r="E216" s="77" t="s">
        <v>5</v>
      </c>
      <c r="F216" s="77" t="s">
        <v>45</v>
      </c>
      <c r="G216" s="77" t="s">
        <v>51</v>
      </c>
      <c r="H216" s="77" t="s">
        <v>12</v>
      </c>
      <c r="I216" s="77" t="s">
        <v>43</v>
      </c>
      <c r="J216" s="77" t="s">
        <v>83</v>
      </c>
      <c r="K216" s="77">
        <v>2.2000000000000002</v>
      </c>
      <c r="L216" s="77">
        <v>1540</v>
      </c>
      <c r="M216" s="77" t="s">
        <v>41</v>
      </c>
      <c r="N216" s="77">
        <v>2.2999999999999998</v>
      </c>
      <c r="O216" s="77">
        <v>0</v>
      </c>
      <c r="P216" s="77">
        <v>3.33</v>
      </c>
      <c r="Z216" s="77" t="s">
        <v>40</v>
      </c>
      <c r="AA216" s="77" t="s">
        <v>39</v>
      </c>
      <c r="AB216" s="77">
        <v>20</v>
      </c>
    </row>
    <row r="217" spans="1:28" ht="15.75" customHeight="1" x14ac:dyDescent="0.2">
      <c r="A217" s="77" t="s">
        <v>49</v>
      </c>
      <c r="B217" s="77" t="s">
        <v>85</v>
      </c>
      <c r="C217" s="77" t="s">
        <v>50</v>
      </c>
      <c r="D217" s="78">
        <v>44154.447199074071</v>
      </c>
      <c r="E217" s="77" t="s">
        <v>5</v>
      </c>
      <c r="F217" s="77" t="s">
        <v>45</v>
      </c>
      <c r="G217" s="77" t="s">
        <v>51</v>
      </c>
      <c r="H217" s="77" t="s">
        <v>12</v>
      </c>
      <c r="I217" s="77" t="s">
        <v>159</v>
      </c>
      <c r="J217" s="77" t="s">
        <v>42</v>
      </c>
      <c r="K217" s="77">
        <v>2.2000000000000002</v>
      </c>
      <c r="L217" s="77">
        <v>1540</v>
      </c>
      <c r="M217" s="77" t="s">
        <v>41</v>
      </c>
      <c r="N217" s="77">
        <v>8.3000000000000007</v>
      </c>
      <c r="O217" s="77">
        <v>1.0999999999999999E-2</v>
      </c>
      <c r="P217" s="77">
        <v>3.28</v>
      </c>
      <c r="Z217" s="77" t="s">
        <v>40</v>
      </c>
      <c r="AA217" s="77" t="s">
        <v>39</v>
      </c>
      <c r="AB217" s="77">
        <v>20</v>
      </c>
    </row>
    <row r="218" spans="1:28" ht="15.75" customHeight="1" x14ac:dyDescent="0.2">
      <c r="A218" s="77" t="s">
        <v>49</v>
      </c>
      <c r="B218" s="77" t="s">
        <v>85</v>
      </c>
      <c r="C218" s="77" t="s">
        <v>50</v>
      </c>
      <c r="D218" s="78">
        <v>44154.447199074071</v>
      </c>
      <c r="E218" s="77" t="s">
        <v>5</v>
      </c>
      <c r="F218" s="77" t="s">
        <v>29</v>
      </c>
      <c r="G218" s="77" t="s">
        <v>44</v>
      </c>
      <c r="H218" s="77" t="s">
        <v>12</v>
      </c>
      <c r="I218" s="77" t="s">
        <v>157</v>
      </c>
      <c r="J218" s="77" t="s">
        <v>42</v>
      </c>
      <c r="K218" s="77">
        <v>3.21</v>
      </c>
      <c r="L218" s="77">
        <v>2390</v>
      </c>
      <c r="M218" s="77" t="s">
        <v>41</v>
      </c>
      <c r="N218" s="77">
        <v>29.6</v>
      </c>
      <c r="O218" s="77">
        <v>5.1499999999999997E-2</v>
      </c>
      <c r="P218" s="77">
        <v>3.05</v>
      </c>
      <c r="Z218" s="77" t="s">
        <v>40</v>
      </c>
      <c r="AA218" s="77" t="s">
        <v>39</v>
      </c>
      <c r="AB218" s="77">
        <v>20</v>
      </c>
    </row>
    <row r="219" spans="1:28" ht="15.75" customHeight="1" x14ac:dyDescent="0.2">
      <c r="A219" s="77" t="s">
        <v>49</v>
      </c>
      <c r="B219" s="77" t="s">
        <v>85</v>
      </c>
      <c r="C219" s="77" t="s">
        <v>50</v>
      </c>
      <c r="D219" s="78">
        <v>44154.447199074071</v>
      </c>
      <c r="E219" s="77" t="s">
        <v>5</v>
      </c>
      <c r="F219" s="77" t="s">
        <v>29</v>
      </c>
      <c r="G219" s="77" t="s">
        <v>44</v>
      </c>
      <c r="H219" s="77" t="s">
        <v>12</v>
      </c>
      <c r="I219" s="77" t="s">
        <v>158</v>
      </c>
      <c r="J219" s="77" t="s">
        <v>42</v>
      </c>
      <c r="K219" s="77">
        <v>3.21</v>
      </c>
      <c r="L219" s="77">
        <v>2390</v>
      </c>
      <c r="M219" s="77" t="s">
        <v>41</v>
      </c>
      <c r="N219" s="77">
        <v>50.5</v>
      </c>
      <c r="O219" s="77">
        <v>5.2900000000000003E-2</v>
      </c>
      <c r="P219" s="77">
        <v>0</v>
      </c>
      <c r="Z219" s="77" t="s">
        <v>40</v>
      </c>
      <c r="AA219" s="77" t="s">
        <v>39</v>
      </c>
      <c r="AB219" s="77">
        <v>20</v>
      </c>
    </row>
    <row r="220" spans="1:28" ht="15.75" customHeight="1" x14ac:dyDescent="0.2">
      <c r="A220" s="77" t="s">
        <v>49</v>
      </c>
      <c r="B220" s="77" t="s">
        <v>85</v>
      </c>
      <c r="C220" s="77" t="s">
        <v>50</v>
      </c>
      <c r="D220" s="78">
        <v>44154.447199074071</v>
      </c>
      <c r="E220" s="77" t="s">
        <v>5</v>
      </c>
      <c r="F220" s="77" t="s">
        <v>29</v>
      </c>
      <c r="G220" s="77" t="s">
        <v>44</v>
      </c>
      <c r="H220" s="77" t="s">
        <v>12</v>
      </c>
      <c r="I220" s="77" t="s">
        <v>43</v>
      </c>
      <c r="J220" s="77" t="s">
        <v>83</v>
      </c>
      <c r="K220" s="77">
        <v>59.641800000000003</v>
      </c>
      <c r="L220" s="77">
        <v>2390</v>
      </c>
      <c r="M220" s="77" t="s">
        <v>41</v>
      </c>
      <c r="N220" s="77">
        <v>0.10118407</v>
      </c>
      <c r="O220" s="77">
        <v>0</v>
      </c>
      <c r="P220" s="77">
        <v>0.16092572999999999</v>
      </c>
      <c r="Z220" s="77" t="s">
        <v>40</v>
      </c>
      <c r="AA220" s="77" t="s">
        <v>39</v>
      </c>
      <c r="AB220" s="77">
        <v>20</v>
      </c>
    </row>
    <row r="221" spans="1:28" ht="15.75" customHeight="1" x14ac:dyDescent="0.2">
      <c r="A221" s="77" t="s">
        <v>49</v>
      </c>
      <c r="B221" s="77" t="s">
        <v>85</v>
      </c>
      <c r="C221" s="77" t="s">
        <v>50</v>
      </c>
      <c r="D221" s="78">
        <v>44154.447199074071</v>
      </c>
      <c r="E221" s="77" t="s">
        <v>5</v>
      </c>
      <c r="F221" s="77" t="s">
        <v>29</v>
      </c>
      <c r="G221" s="77" t="s">
        <v>44</v>
      </c>
      <c r="H221" s="77" t="s">
        <v>12</v>
      </c>
      <c r="I221" s="77" t="s">
        <v>159</v>
      </c>
      <c r="J221" s="77" t="s">
        <v>42</v>
      </c>
      <c r="K221" s="77">
        <v>3.21</v>
      </c>
      <c r="L221" s="77">
        <v>2390</v>
      </c>
      <c r="M221" s="77" t="s">
        <v>41</v>
      </c>
      <c r="N221" s="77">
        <v>11.4</v>
      </c>
      <c r="O221" s="77">
        <v>1.7000000000000001E-2</v>
      </c>
      <c r="P221" s="77">
        <v>2.96</v>
      </c>
      <c r="Z221" s="77" t="s">
        <v>40</v>
      </c>
      <c r="AA221" s="77" t="s">
        <v>39</v>
      </c>
      <c r="AB221" s="77">
        <v>20</v>
      </c>
    </row>
    <row r="222" spans="1:28" ht="15.75" customHeight="1" x14ac:dyDescent="0.2">
      <c r="A222" s="77" t="s">
        <v>49</v>
      </c>
      <c r="B222" s="77" t="s">
        <v>85</v>
      </c>
      <c r="C222" s="77" t="s">
        <v>50</v>
      </c>
      <c r="D222" s="78">
        <v>44154.447199074071</v>
      </c>
      <c r="E222" s="77" t="s">
        <v>5</v>
      </c>
      <c r="F222" s="77" t="s">
        <v>29</v>
      </c>
      <c r="G222" s="77" t="s">
        <v>51</v>
      </c>
      <c r="H222" s="77" t="s">
        <v>12</v>
      </c>
      <c r="I222" s="77" t="s">
        <v>157</v>
      </c>
      <c r="J222" s="77" t="s">
        <v>42</v>
      </c>
      <c r="K222" s="77">
        <v>2.59</v>
      </c>
      <c r="L222" s="77">
        <v>1780</v>
      </c>
      <c r="M222" s="77" t="s">
        <v>41</v>
      </c>
      <c r="N222" s="77">
        <v>25.9</v>
      </c>
      <c r="O222" s="77">
        <v>4.8899999999999999E-2</v>
      </c>
      <c r="P222" s="77">
        <v>4.8499999999999996</v>
      </c>
      <c r="Z222" s="77" t="s">
        <v>40</v>
      </c>
      <c r="AA222" s="77" t="s">
        <v>39</v>
      </c>
      <c r="AB222" s="77">
        <v>20</v>
      </c>
    </row>
    <row r="223" spans="1:28" ht="15.75" customHeight="1" x14ac:dyDescent="0.2">
      <c r="A223" s="77" t="s">
        <v>49</v>
      </c>
      <c r="B223" s="77" t="s">
        <v>85</v>
      </c>
      <c r="C223" s="77" t="s">
        <v>50</v>
      </c>
      <c r="D223" s="78">
        <v>44154.447199074071</v>
      </c>
      <c r="E223" s="77" t="s">
        <v>5</v>
      </c>
      <c r="F223" s="77" t="s">
        <v>29</v>
      </c>
      <c r="G223" s="77" t="s">
        <v>51</v>
      </c>
      <c r="H223" s="77" t="s">
        <v>12</v>
      </c>
      <c r="I223" s="77" t="s">
        <v>158</v>
      </c>
      <c r="J223" s="77" t="s">
        <v>42</v>
      </c>
      <c r="K223" s="77">
        <v>2.59</v>
      </c>
      <c r="L223" s="77">
        <v>1780</v>
      </c>
      <c r="M223" s="77" t="s">
        <v>41</v>
      </c>
      <c r="N223" s="77">
        <v>60.2</v>
      </c>
      <c r="O223" s="77">
        <v>5.1999999999999998E-2</v>
      </c>
      <c r="P223" s="77">
        <v>0</v>
      </c>
      <c r="Z223" s="77" t="s">
        <v>40</v>
      </c>
      <c r="AA223" s="77" t="s">
        <v>39</v>
      </c>
      <c r="AB223" s="77">
        <v>20</v>
      </c>
    </row>
    <row r="224" spans="1:28" ht="15.75" customHeight="1" x14ac:dyDescent="0.2">
      <c r="A224" s="77" t="s">
        <v>49</v>
      </c>
      <c r="B224" s="77" t="s">
        <v>85</v>
      </c>
      <c r="C224" s="77" t="s">
        <v>50</v>
      </c>
      <c r="D224" s="78">
        <v>44154.447199074071</v>
      </c>
      <c r="E224" s="77" t="s">
        <v>5</v>
      </c>
      <c r="F224" s="77" t="s">
        <v>29</v>
      </c>
      <c r="G224" s="77" t="s">
        <v>51</v>
      </c>
      <c r="H224" s="77" t="s">
        <v>12</v>
      </c>
      <c r="I224" s="77" t="s">
        <v>43</v>
      </c>
      <c r="J224" s="77" t="s">
        <v>83</v>
      </c>
      <c r="K224" s="77">
        <v>48.122199999999999</v>
      </c>
      <c r="L224" s="77">
        <v>1780</v>
      </c>
      <c r="M224" s="77" t="s">
        <v>41</v>
      </c>
      <c r="N224" s="77">
        <v>0.17330462999999999</v>
      </c>
      <c r="O224" s="77">
        <v>0</v>
      </c>
      <c r="P224" s="77">
        <v>0.25672767000000002</v>
      </c>
      <c r="Z224" s="77" t="s">
        <v>40</v>
      </c>
      <c r="AA224" s="77" t="s">
        <v>39</v>
      </c>
      <c r="AB224" s="77">
        <v>20</v>
      </c>
    </row>
    <row r="225" spans="1:28" ht="15.75" customHeight="1" x14ac:dyDescent="0.2">
      <c r="A225" s="77" t="s">
        <v>49</v>
      </c>
      <c r="B225" s="77" t="s">
        <v>85</v>
      </c>
      <c r="C225" s="77" t="s">
        <v>50</v>
      </c>
      <c r="D225" s="78">
        <v>44154.447199074071</v>
      </c>
      <c r="E225" s="77" t="s">
        <v>5</v>
      </c>
      <c r="F225" s="77" t="s">
        <v>29</v>
      </c>
      <c r="G225" s="77" t="s">
        <v>51</v>
      </c>
      <c r="H225" s="77" t="s">
        <v>12</v>
      </c>
      <c r="I225" s="77" t="s">
        <v>159</v>
      </c>
      <c r="J225" s="77" t="s">
        <v>42</v>
      </c>
      <c r="K225" s="77">
        <v>2.59</v>
      </c>
      <c r="L225" s="77">
        <v>1780</v>
      </c>
      <c r="M225" s="77" t="s">
        <v>41</v>
      </c>
      <c r="N225" s="77">
        <v>11.3</v>
      </c>
      <c r="O225" s="77">
        <v>1.6199999999999999E-2</v>
      </c>
      <c r="P225" s="77">
        <v>4.71</v>
      </c>
      <c r="Z225" s="77" t="s">
        <v>40</v>
      </c>
      <c r="AA225" s="77" t="s">
        <v>39</v>
      </c>
      <c r="AB225" s="77">
        <v>20</v>
      </c>
    </row>
    <row r="226" spans="1:28" ht="15.75" customHeight="1" x14ac:dyDescent="0.2">
      <c r="A226" s="77" t="s">
        <v>49</v>
      </c>
      <c r="B226" s="77" t="s">
        <v>85</v>
      </c>
      <c r="C226" s="77" t="s">
        <v>50</v>
      </c>
      <c r="D226" s="78">
        <v>44154.447199074071</v>
      </c>
      <c r="E226" s="77" t="s">
        <v>5</v>
      </c>
      <c r="F226" s="77" t="s">
        <v>30</v>
      </c>
      <c r="G226" s="77" t="s">
        <v>44</v>
      </c>
      <c r="H226" s="77" t="s">
        <v>13</v>
      </c>
      <c r="I226" s="77" t="s">
        <v>157</v>
      </c>
      <c r="J226" s="77" t="s">
        <v>42</v>
      </c>
      <c r="K226" s="77">
        <v>3.5</v>
      </c>
      <c r="L226" s="77">
        <v>1240</v>
      </c>
      <c r="M226" s="77" t="s">
        <v>41</v>
      </c>
      <c r="N226" s="77">
        <v>193</v>
      </c>
      <c r="O226" s="77">
        <v>6.08E-2</v>
      </c>
      <c r="P226" s="77">
        <v>3.52</v>
      </c>
      <c r="Z226" s="77" t="s">
        <v>40</v>
      </c>
      <c r="AA226" s="77" t="s">
        <v>39</v>
      </c>
      <c r="AB226" s="77">
        <v>20</v>
      </c>
    </row>
    <row r="227" spans="1:28" ht="15.75" customHeight="1" x14ac:dyDescent="0.2">
      <c r="A227" s="77" t="s">
        <v>49</v>
      </c>
      <c r="B227" s="77" t="s">
        <v>85</v>
      </c>
      <c r="C227" s="77" t="s">
        <v>50</v>
      </c>
      <c r="D227" s="78">
        <v>44154.447199074071</v>
      </c>
      <c r="E227" s="77" t="s">
        <v>5</v>
      </c>
      <c r="F227" s="77" t="s">
        <v>30</v>
      </c>
      <c r="G227" s="77" t="s">
        <v>44</v>
      </c>
      <c r="H227" s="77" t="s">
        <v>13</v>
      </c>
      <c r="I227" s="77" t="s">
        <v>158</v>
      </c>
      <c r="J227" s="77" t="s">
        <v>42</v>
      </c>
      <c r="K227" s="77">
        <v>3.5</v>
      </c>
      <c r="L227" s="77">
        <v>1240</v>
      </c>
      <c r="M227" s="77" t="s">
        <v>41</v>
      </c>
      <c r="N227" s="77">
        <v>225</v>
      </c>
      <c r="O227" s="77">
        <v>6.9000000000000006E-2</v>
      </c>
      <c r="P227" s="77">
        <v>0</v>
      </c>
      <c r="Z227" s="77" t="s">
        <v>40</v>
      </c>
      <c r="AA227" s="77" t="s">
        <v>39</v>
      </c>
      <c r="AB227" s="77">
        <v>20</v>
      </c>
    </row>
    <row r="228" spans="1:28" ht="15.75" customHeight="1" x14ac:dyDescent="0.2">
      <c r="A228" s="77" t="s">
        <v>49</v>
      </c>
      <c r="B228" s="77" t="s">
        <v>85</v>
      </c>
      <c r="C228" s="77" t="s">
        <v>50</v>
      </c>
      <c r="D228" s="78">
        <v>44154.447199074071</v>
      </c>
      <c r="E228" s="77" t="s">
        <v>5</v>
      </c>
      <c r="F228" s="77" t="s">
        <v>30</v>
      </c>
      <c r="G228" s="77" t="s">
        <v>44</v>
      </c>
      <c r="H228" s="77" t="s">
        <v>13</v>
      </c>
      <c r="I228" s="77" t="s">
        <v>43</v>
      </c>
      <c r="J228" s="77" t="s">
        <v>83</v>
      </c>
      <c r="K228" s="77">
        <v>54.984999999999999</v>
      </c>
      <c r="L228" s="77">
        <v>1240</v>
      </c>
      <c r="M228" s="77" t="s">
        <v>41</v>
      </c>
      <c r="N228" s="77">
        <v>0.12921705999999999</v>
      </c>
      <c r="O228" s="77">
        <v>0</v>
      </c>
      <c r="P228" s="77">
        <v>0.20114577</v>
      </c>
      <c r="Z228" s="77" t="s">
        <v>40</v>
      </c>
      <c r="AA228" s="77" t="s">
        <v>39</v>
      </c>
      <c r="AB228" s="77">
        <v>20</v>
      </c>
    </row>
    <row r="229" spans="1:28" ht="15.75" customHeight="1" x14ac:dyDescent="0.2">
      <c r="A229" s="77" t="s">
        <v>49</v>
      </c>
      <c r="B229" s="77" t="s">
        <v>85</v>
      </c>
      <c r="C229" s="77" t="s">
        <v>50</v>
      </c>
      <c r="D229" s="78">
        <v>44154.447199074071</v>
      </c>
      <c r="E229" s="77" t="s">
        <v>5</v>
      </c>
      <c r="F229" s="77" t="s">
        <v>30</v>
      </c>
      <c r="G229" s="77" t="s">
        <v>44</v>
      </c>
      <c r="H229" s="77" t="s">
        <v>13</v>
      </c>
      <c r="I229" s="77" t="s">
        <v>159</v>
      </c>
      <c r="J229" s="77" t="s">
        <v>42</v>
      </c>
      <c r="K229" s="77">
        <v>3.5</v>
      </c>
      <c r="L229" s="77">
        <v>1240</v>
      </c>
      <c r="M229" s="77" t="s">
        <v>41</v>
      </c>
      <c r="N229" s="77">
        <v>135</v>
      </c>
      <c r="O229" s="77">
        <v>4.24E-2</v>
      </c>
      <c r="P229" s="77">
        <v>3.1</v>
      </c>
      <c r="Z229" s="77" t="s">
        <v>40</v>
      </c>
      <c r="AA229" s="77" t="s">
        <v>39</v>
      </c>
      <c r="AB229" s="77">
        <v>20</v>
      </c>
    </row>
    <row r="230" spans="1:28" ht="15.75" customHeight="1" x14ac:dyDescent="0.2">
      <c r="A230" s="77" t="s">
        <v>49</v>
      </c>
      <c r="B230" s="77" t="s">
        <v>85</v>
      </c>
      <c r="C230" s="77" t="s">
        <v>50</v>
      </c>
      <c r="D230" s="78">
        <v>44154.447199074071</v>
      </c>
      <c r="E230" s="77" t="s">
        <v>5</v>
      </c>
      <c r="F230" s="77" t="s">
        <v>30</v>
      </c>
      <c r="G230" s="77" t="s">
        <v>51</v>
      </c>
      <c r="H230" s="77" t="s">
        <v>13</v>
      </c>
      <c r="I230" s="77" t="s">
        <v>157</v>
      </c>
      <c r="J230" s="77" t="s">
        <v>42</v>
      </c>
      <c r="K230" s="77">
        <v>3.5</v>
      </c>
      <c r="L230" s="77">
        <v>1220</v>
      </c>
      <c r="M230" s="77" t="s">
        <v>41</v>
      </c>
      <c r="N230" s="77">
        <v>72.3</v>
      </c>
      <c r="O230" s="77">
        <v>8.8800000000000004E-2</v>
      </c>
      <c r="P230" s="77">
        <v>3.86</v>
      </c>
      <c r="Z230" s="77" t="s">
        <v>40</v>
      </c>
      <c r="AA230" s="77" t="s">
        <v>39</v>
      </c>
      <c r="AB230" s="77">
        <v>20</v>
      </c>
    </row>
    <row r="231" spans="1:28" ht="15.75" customHeight="1" x14ac:dyDescent="0.2">
      <c r="A231" s="77" t="s">
        <v>49</v>
      </c>
      <c r="B231" s="77" t="s">
        <v>85</v>
      </c>
      <c r="C231" s="77" t="s">
        <v>50</v>
      </c>
      <c r="D231" s="78">
        <v>44154.447199074071</v>
      </c>
      <c r="E231" s="77" t="s">
        <v>5</v>
      </c>
      <c r="F231" s="77" t="s">
        <v>30</v>
      </c>
      <c r="G231" s="77" t="s">
        <v>51</v>
      </c>
      <c r="H231" s="77" t="s">
        <v>13</v>
      </c>
      <c r="I231" s="77" t="s">
        <v>158</v>
      </c>
      <c r="J231" s="77" t="s">
        <v>42</v>
      </c>
      <c r="K231" s="77">
        <v>3.5</v>
      </c>
      <c r="L231" s="77">
        <v>1220</v>
      </c>
      <c r="M231" s="77" t="s">
        <v>41</v>
      </c>
      <c r="N231" s="77">
        <v>109</v>
      </c>
      <c r="O231" s="77">
        <v>9.6199999999999994E-2</v>
      </c>
      <c r="P231" s="77">
        <v>0</v>
      </c>
      <c r="Z231" s="77" t="s">
        <v>40</v>
      </c>
      <c r="AA231" s="77" t="s">
        <v>39</v>
      </c>
      <c r="AB231" s="77">
        <v>20</v>
      </c>
    </row>
    <row r="232" spans="1:28" ht="15.75" customHeight="1" x14ac:dyDescent="0.2">
      <c r="A232" s="77" t="s">
        <v>49</v>
      </c>
      <c r="B232" s="77" t="s">
        <v>85</v>
      </c>
      <c r="C232" s="77" t="s">
        <v>50</v>
      </c>
      <c r="D232" s="78">
        <v>44154.447199074071</v>
      </c>
      <c r="E232" s="77" t="s">
        <v>5</v>
      </c>
      <c r="F232" s="77" t="s">
        <v>30</v>
      </c>
      <c r="G232" s="77" t="s">
        <v>51</v>
      </c>
      <c r="H232" s="77" t="s">
        <v>13</v>
      </c>
      <c r="I232" s="77" t="s">
        <v>43</v>
      </c>
      <c r="J232" s="77" t="s">
        <v>83</v>
      </c>
      <c r="K232" s="77">
        <v>54.984999999999999</v>
      </c>
      <c r="L232" s="77">
        <v>1220</v>
      </c>
      <c r="M232" s="77" t="s">
        <v>41</v>
      </c>
      <c r="N232" s="77">
        <v>0.13812858</v>
      </c>
      <c r="O232" s="77">
        <v>0</v>
      </c>
      <c r="P232" s="77">
        <v>0.22342456999999999</v>
      </c>
      <c r="Z232" s="77" t="s">
        <v>40</v>
      </c>
      <c r="AA232" s="77" t="s">
        <v>39</v>
      </c>
      <c r="AB232" s="77">
        <v>20</v>
      </c>
    </row>
    <row r="233" spans="1:28" ht="15.75" customHeight="1" x14ac:dyDescent="0.2">
      <c r="A233" s="77" t="s">
        <v>49</v>
      </c>
      <c r="B233" s="77" t="s">
        <v>85</v>
      </c>
      <c r="C233" s="77" t="s">
        <v>50</v>
      </c>
      <c r="D233" s="78">
        <v>44154.447199074071</v>
      </c>
      <c r="E233" s="77" t="s">
        <v>5</v>
      </c>
      <c r="F233" s="77" t="s">
        <v>30</v>
      </c>
      <c r="G233" s="77" t="s">
        <v>51</v>
      </c>
      <c r="H233" s="77" t="s">
        <v>13</v>
      </c>
      <c r="I233" s="77" t="s">
        <v>159</v>
      </c>
      <c r="J233" s="77" t="s">
        <v>42</v>
      </c>
      <c r="K233" s="77">
        <v>3.5</v>
      </c>
      <c r="L233" s="77">
        <v>1220</v>
      </c>
      <c r="M233" s="77" t="s">
        <v>41</v>
      </c>
      <c r="N233" s="77">
        <v>53.4</v>
      </c>
      <c r="O233" s="77">
        <v>6.1499999999999999E-2</v>
      </c>
      <c r="P233" s="77">
        <v>3.42</v>
      </c>
      <c r="Z233" s="77" t="s">
        <v>40</v>
      </c>
      <c r="AA233" s="77" t="s">
        <v>39</v>
      </c>
      <c r="AB233" s="77">
        <v>20</v>
      </c>
    </row>
    <row r="234" spans="1:28" ht="15.75" customHeight="1" x14ac:dyDescent="0.2">
      <c r="A234" s="77" t="s">
        <v>49</v>
      </c>
      <c r="B234" s="77" t="s">
        <v>85</v>
      </c>
      <c r="C234" s="77" t="s">
        <v>50</v>
      </c>
      <c r="D234" s="78">
        <v>44154.447199074071</v>
      </c>
      <c r="E234" s="77" t="s">
        <v>5</v>
      </c>
      <c r="F234" s="77" t="s">
        <v>31</v>
      </c>
      <c r="G234" s="77" t="s">
        <v>44</v>
      </c>
      <c r="H234" s="77" t="s">
        <v>13</v>
      </c>
      <c r="I234" s="77" t="s">
        <v>157</v>
      </c>
      <c r="J234" s="77" t="s">
        <v>42</v>
      </c>
      <c r="K234" s="77">
        <v>1.19</v>
      </c>
      <c r="L234" s="77">
        <v>1210</v>
      </c>
      <c r="M234" s="77" t="s">
        <v>41</v>
      </c>
      <c r="N234" s="77">
        <v>10.199999999999999</v>
      </c>
      <c r="O234" s="77">
        <v>1.01E-2</v>
      </c>
      <c r="P234" s="77">
        <v>0.78200000000000003</v>
      </c>
      <c r="Z234" s="77" t="s">
        <v>40</v>
      </c>
      <c r="AA234" s="77" t="s">
        <v>39</v>
      </c>
      <c r="AB234" s="77">
        <v>20</v>
      </c>
    </row>
    <row r="235" spans="1:28" ht="15.75" customHeight="1" x14ac:dyDescent="0.2">
      <c r="A235" s="77" t="s">
        <v>49</v>
      </c>
      <c r="B235" s="77" t="s">
        <v>85</v>
      </c>
      <c r="C235" s="77" t="s">
        <v>50</v>
      </c>
      <c r="D235" s="78">
        <v>44154.447199074071</v>
      </c>
      <c r="E235" s="77" t="s">
        <v>5</v>
      </c>
      <c r="F235" s="77" t="s">
        <v>31</v>
      </c>
      <c r="G235" s="77" t="s">
        <v>44</v>
      </c>
      <c r="H235" s="77" t="s">
        <v>13</v>
      </c>
      <c r="I235" s="77" t="s">
        <v>158</v>
      </c>
      <c r="J235" s="77" t="s">
        <v>42</v>
      </c>
      <c r="K235" s="77">
        <v>1.19</v>
      </c>
      <c r="L235" s="77">
        <v>1210</v>
      </c>
      <c r="M235" s="77" t="s">
        <v>41</v>
      </c>
      <c r="N235" s="77">
        <v>16.5</v>
      </c>
      <c r="O235" s="77">
        <v>1.0500000000000001E-2</v>
      </c>
      <c r="P235" s="77">
        <v>0</v>
      </c>
      <c r="Z235" s="77" t="s">
        <v>40</v>
      </c>
      <c r="AA235" s="77" t="s">
        <v>39</v>
      </c>
      <c r="AB235" s="77">
        <v>20</v>
      </c>
    </row>
    <row r="236" spans="1:28" ht="15.75" customHeight="1" x14ac:dyDescent="0.2">
      <c r="A236" s="77" t="s">
        <v>49</v>
      </c>
      <c r="B236" s="77" t="s">
        <v>85</v>
      </c>
      <c r="C236" s="77" t="s">
        <v>50</v>
      </c>
      <c r="D236" s="78">
        <v>44154.447199074071</v>
      </c>
      <c r="E236" s="77" t="s">
        <v>5</v>
      </c>
      <c r="F236" s="77" t="s">
        <v>31</v>
      </c>
      <c r="G236" s="77" t="s">
        <v>44</v>
      </c>
      <c r="H236" s="77" t="s">
        <v>13</v>
      </c>
      <c r="I236" s="77" t="s">
        <v>43</v>
      </c>
      <c r="J236" s="77" t="s">
        <v>83</v>
      </c>
      <c r="K236" s="77">
        <v>22.229199999999999</v>
      </c>
      <c r="L236" s="77">
        <v>1210</v>
      </c>
      <c r="M236" s="77" t="s">
        <v>41</v>
      </c>
      <c r="N236" s="77">
        <v>3.6134906000000001E-2</v>
      </c>
      <c r="O236" s="77">
        <v>0</v>
      </c>
      <c r="P236" s="77">
        <v>4.0364026999999997E-2</v>
      </c>
      <c r="Z236" s="77" t="s">
        <v>40</v>
      </c>
      <c r="AA236" s="77" t="s">
        <v>39</v>
      </c>
      <c r="AB236" s="77">
        <v>20</v>
      </c>
    </row>
    <row r="237" spans="1:28" ht="15.75" customHeight="1" x14ac:dyDescent="0.2">
      <c r="A237" s="77" t="s">
        <v>49</v>
      </c>
      <c r="B237" s="77" t="s">
        <v>85</v>
      </c>
      <c r="C237" s="77" t="s">
        <v>50</v>
      </c>
      <c r="D237" s="78">
        <v>44154.447199074071</v>
      </c>
      <c r="E237" s="77" t="s">
        <v>5</v>
      </c>
      <c r="F237" s="77" t="s">
        <v>31</v>
      </c>
      <c r="G237" s="77" t="s">
        <v>44</v>
      </c>
      <c r="H237" s="77" t="s">
        <v>13</v>
      </c>
      <c r="I237" s="77" t="s">
        <v>159</v>
      </c>
      <c r="J237" s="77" t="s">
        <v>42</v>
      </c>
      <c r="K237" s="77">
        <v>1.19</v>
      </c>
      <c r="L237" s="77">
        <v>1210</v>
      </c>
      <c r="M237" s="77" t="s">
        <v>41</v>
      </c>
      <c r="N237" s="77">
        <v>5.57</v>
      </c>
      <c r="O237" s="77">
        <v>4.81E-3</v>
      </c>
      <c r="P237" s="77">
        <v>0.72099999999999997</v>
      </c>
      <c r="Z237" s="77" t="s">
        <v>40</v>
      </c>
      <c r="AA237" s="77" t="s">
        <v>39</v>
      </c>
      <c r="AB237" s="77">
        <v>20</v>
      </c>
    </row>
    <row r="238" spans="1:28" ht="15.75" customHeight="1" x14ac:dyDescent="0.2">
      <c r="A238" s="77" t="s">
        <v>49</v>
      </c>
      <c r="B238" s="77" t="s">
        <v>85</v>
      </c>
      <c r="C238" s="77" t="s">
        <v>50</v>
      </c>
      <c r="D238" s="78">
        <v>44154.447199074071</v>
      </c>
      <c r="E238" s="77" t="s">
        <v>5</v>
      </c>
      <c r="F238" s="77" t="s">
        <v>31</v>
      </c>
      <c r="G238" s="77" t="s">
        <v>51</v>
      </c>
      <c r="H238" s="77" t="s">
        <v>13</v>
      </c>
      <c r="I238" s="77" t="s">
        <v>157</v>
      </c>
      <c r="J238" s="77" t="s">
        <v>42</v>
      </c>
      <c r="K238" s="77">
        <v>1.47</v>
      </c>
      <c r="L238" s="77">
        <v>1130</v>
      </c>
      <c r="M238" s="77" t="s">
        <v>41</v>
      </c>
      <c r="N238" s="77">
        <v>11.2</v>
      </c>
      <c r="O238" s="77">
        <v>1.2699999999999999E-2</v>
      </c>
      <c r="P238" s="77">
        <v>1.23</v>
      </c>
      <c r="Z238" s="77" t="s">
        <v>40</v>
      </c>
      <c r="AA238" s="77" t="s">
        <v>39</v>
      </c>
      <c r="AB238" s="77">
        <v>20</v>
      </c>
    </row>
    <row r="239" spans="1:28" ht="15.75" customHeight="1" x14ac:dyDescent="0.2">
      <c r="A239" s="77" t="s">
        <v>49</v>
      </c>
      <c r="B239" s="77" t="s">
        <v>85</v>
      </c>
      <c r="C239" s="77" t="s">
        <v>50</v>
      </c>
      <c r="D239" s="78">
        <v>44154.447199074071</v>
      </c>
      <c r="E239" s="77" t="s">
        <v>5</v>
      </c>
      <c r="F239" s="77" t="s">
        <v>31</v>
      </c>
      <c r="G239" s="77" t="s">
        <v>51</v>
      </c>
      <c r="H239" s="77" t="s">
        <v>13</v>
      </c>
      <c r="I239" s="77" t="s">
        <v>158</v>
      </c>
      <c r="J239" s="77" t="s">
        <v>42</v>
      </c>
      <c r="K239" s="77">
        <v>1.47</v>
      </c>
      <c r="L239" s="77">
        <v>1130</v>
      </c>
      <c r="M239" s="77" t="s">
        <v>41</v>
      </c>
      <c r="N239" s="77">
        <v>21.2</v>
      </c>
      <c r="O239" s="77">
        <v>1.2699999999999999E-2</v>
      </c>
      <c r="P239" s="77">
        <v>0</v>
      </c>
      <c r="Z239" s="77" t="s">
        <v>40</v>
      </c>
      <c r="AA239" s="77" t="s">
        <v>39</v>
      </c>
      <c r="AB239" s="77">
        <v>20</v>
      </c>
    </row>
    <row r="240" spans="1:28" ht="15.75" customHeight="1" x14ac:dyDescent="0.2">
      <c r="A240" s="77" t="s">
        <v>49</v>
      </c>
      <c r="B240" s="77" t="s">
        <v>85</v>
      </c>
      <c r="C240" s="77" t="s">
        <v>50</v>
      </c>
      <c r="D240" s="78">
        <v>44154.447199074071</v>
      </c>
      <c r="E240" s="77" t="s">
        <v>5</v>
      </c>
      <c r="F240" s="77" t="s">
        <v>31</v>
      </c>
      <c r="G240" s="77" t="s">
        <v>51</v>
      </c>
      <c r="H240" s="77" t="s">
        <v>13</v>
      </c>
      <c r="I240" s="77" t="s">
        <v>43</v>
      </c>
      <c r="J240" s="77" t="s">
        <v>83</v>
      </c>
      <c r="K240" s="77">
        <v>27.459599999999998</v>
      </c>
      <c r="L240" s="77">
        <v>1130</v>
      </c>
      <c r="M240" s="77" t="s">
        <v>41</v>
      </c>
      <c r="N240" s="77">
        <v>5.1605996000000001E-2</v>
      </c>
      <c r="O240" s="77">
        <v>0</v>
      </c>
      <c r="P240" s="77">
        <v>6.3169160000000002E-2</v>
      </c>
      <c r="Z240" s="77" t="s">
        <v>40</v>
      </c>
      <c r="AA240" s="77" t="s">
        <v>39</v>
      </c>
      <c r="AB240" s="77">
        <v>20</v>
      </c>
    </row>
    <row r="241" spans="1:28" ht="15.75" customHeight="1" x14ac:dyDescent="0.2">
      <c r="A241" s="77" t="s">
        <v>49</v>
      </c>
      <c r="B241" s="77" t="s">
        <v>85</v>
      </c>
      <c r="C241" s="77" t="s">
        <v>50</v>
      </c>
      <c r="D241" s="78">
        <v>44154.447199074071</v>
      </c>
      <c r="E241" s="77" t="s">
        <v>5</v>
      </c>
      <c r="F241" s="77" t="s">
        <v>31</v>
      </c>
      <c r="G241" s="77" t="s">
        <v>51</v>
      </c>
      <c r="H241" s="77" t="s">
        <v>13</v>
      </c>
      <c r="I241" s="77" t="s">
        <v>159</v>
      </c>
      <c r="J241" s="77" t="s">
        <v>42</v>
      </c>
      <c r="K241" s="77">
        <v>1.47</v>
      </c>
      <c r="L241" s="77">
        <v>1130</v>
      </c>
      <c r="M241" s="77" t="s">
        <v>41</v>
      </c>
      <c r="N241" s="77">
        <v>6.42</v>
      </c>
      <c r="O241" s="77">
        <v>6.0000000000000001E-3</v>
      </c>
      <c r="P241" s="77">
        <v>1.1299999999999999</v>
      </c>
      <c r="Z241" s="77" t="s">
        <v>40</v>
      </c>
      <c r="AA241" s="77" t="s">
        <v>39</v>
      </c>
      <c r="AB241" s="77">
        <v>20</v>
      </c>
    </row>
    <row r="242" spans="1:28" ht="15.75" customHeight="1" x14ac:dyDescent="0.2">
      <c r="A242" s="77" t="s">
        <v>49</v>
      </c>
      <c r="B242" s="77" t="s">
        <v>85</v>
      </c>
      <c r="C242" s="77" t="s">
        <v>50</v>
      </c>
      <c r="D242" s="78">
        <v>44154.447199074071</v>
      </c>
      <c r="E242" s="77" t="s">
        <v>5</v>
      </c>
      <c r="F242" s="77" t="s">
        <v>45</v>
      </c>
      <c r="G242" s="77" t="s">
        <v>44</v>
      </c>
      <c r="H242" s="77" t="s">
        <v>13</v>
      </c>
      <c r="I242" s="77" t="s">
        <v>157</v>
      </c>
      <c r="J242" s="77" t="s">
        <v>42</v>
      </c>
      <c r="K242" s="77">
        <v>2.4</v>
      </c>
      <c r="L242" s="77">
        <v>1760</v>
      </c>
      <c r="M242" s="77" t="s">
        <v>41</v>
      </c>
      <c r="N242" s="77">
        <v>30</v>
      </c>
      <c r="O242" s="77">
        <v>3.4000000000000002E-2</v>
      </c>
      <c r="P242" s="77">
        <v>1.72</v>
      </c>
      <c r="Z242" s="77" t="s">
        <v>40</v>
      </c>
      <c r="AA242" s="77" t="s">
        <v>39</v>
      </c>
      <c r="AB242" s="77">
        <v>20</v>
      </c>
    </row>
    <row r="243" spans="1:28" ht="15.75" customHeight="1" x14ac:dyDescent="0.2">
      <c r="A243" s="77" t="s">
        <v>49</v>
      </c>
      <c r="B243" s="77" t="s">
        <v>85</v>
      </c>
      <c r="C243" s="77" t="s">
        <v>50</v>
      </c>
      <c r="D243" s="78">
        <v>44154.447199074071</v>
      </c>
      <c r="E243" s="77" t="s">
        <v>5</v>
      </c>
      <c r="F243" s="77" t="s">
        <v>45</v>
      </c>
      <c r="G243" s="77" t="s">
        <v>44</v>
      </c>
      <c r="H243" s="77" t="s">
        <v>13</v>
      </c>
      <c r="I243" s="77" t="s">
        <v>158</v>
      </c>
      <c r="J243" s="77" t="s">
        <v>42</v>
      </c>
      <c r="K243" s="77">
        <v>2.4</v>
      </c>
      <c r="L243" s="77">
        <v>1760</v>
      </c>
      <c r="M243" s="77" t="s">
        <v>41</v>
      </c>
      <c r="N243" s="77">
        <v>44.8</v>
      </c>
      <c r="O243" s="77">
        <v>3.5000000000000003E-2</v>
      </c>
      <c r="P243" s="77">
        <v>0</v>
      </c>
      <c r="Z243" s="77" t="s">
        <v>40</v>
      </c>
      <c r="AA243" s="77" t="s">
        <v>39</v>
      </c>
      <c r="AB243" s="77">
        <v>20</v>
      </c>
    </row>
    <row r="244" spans="1:28" ht="15.75" customHeight="1" x14ac:dyDescent="0.2">
      <c r="A244" s="77" t="s">
        <v>49</v>
      </c>
      <c r="B244" s="77" t="s">
        <v>85</v>
      </c>
      <c r="C244" s="77" t="s">
        <v>50</v>
      </c>
      <c r="D244" s="78">
        <v>44154.447199074071</v>
      </c>
      <c r="E244" s="77" t="s">
        <v>5</v>
      </c>
      <c r="F244" s="77" t="s">
        <v>45</v>
      </c>
      <c r="G244" s="77" t="s">
        <v>44</v>
      </c>
      <c r="H244" s="77" t="s">
        <v>13</v>
      </c>
      <c r="I244" s="77" t="s">
        <v>43</v>
      </c>
      <c r="J244" s="77" t="s">
        <v>83</v>
      </c>
      <c r="K244" s="77">
        <v>2.4</v>
      </c>
      <c r="L244" s="77">
        <v>1760</v>
      </c>
      <c r="M244" s="77" t="s">
        <v>41</v>
      </c>
      <c r="N244" s="77">
        <v>1.1000000000000001</v>
      </c>
      <c r="O244" s="77">
        <v>0</v>
      </c>
      <c r="P244" s="77">
        <v>1.68</v>
      </c>
      <c r="Z244" s="77" t="s">
        <v>40</v>
      </c>
      <c r="AA244" s="77" t="s">
        <v>39</v>
      </c>
      <c r="AB244" s="77">
        <v>20</v>
      </c>
    </row>
    <row r="245" spans="1:28" ht="15.75" customHeight="1" x14ac:dyDescent="0.2">
      <c r="A245" s="77" t="s">
        <v>49</v>
      </c>
      <c r="B245" s="77" t="s">
        <v>85</v>
      </c>
      <c r="C245" s="77" t="s">
        <v>50</v>
      </c>
      <c r="D245" s="78">
        <v>44154.447199074071</v>
      </c>
      <c r="E245" s="77" t="s">
        <v>5</v>
      </c>
      <c r="F245" s="77" t="s">
        <v>45</v>
      </c>
      <c r="G245" s="77" t="s">
        <v>44</v>
      </c>
      <c r="H245" s="77" t="s">
        <v>13</v>
      </c>
      <c r="I245" s="77" t="s">
        <v>159</v>
      </c>
      <c r="J245" s="77" t="s">
        <v>42</v>
      </c>
      <c r="K245" s="77">
        <v>2.4</v>
      </c>
      <c r="L245" s="77">
        <v>1760</v>
      </c>
      <c r="M245" s="77" t="s">
        <v>41</v>
      </c>
      <c r="N245" s="77">
        <v>16.2</v>
      </c>
      <c r="O245" s="77">
        <v>1.7000000000000001E-2</v>
      </c>
      <c r="P245" s="77">
        <v>1.64</v>
      </c>
      <c r="Z245" s="77" t="s">
        <v>40</v>
      </c>
      <c r="AA245" s="77" t="s">
        <v>39</v>
      </c>
      <c r="AB245" s="77">
        <v>20</v>
      </c>
    </row>
    <row r="246" spans="1:28" ht="15.75" customHeight="1" x14ac:dyDescent="0.2">
      <c r="A246" s="77" t="s">
        <v>49</v>
      </c>
      <c r="B246" s="77" t="s">
        <v>85</v>
      </c>
      <c r="C246" s="77" t="s">
        <v>50</v>
      </c>
      <c r="D246" s="78">
        <v>44154.447199074071</v>
      </c>
      <c r="E246" s="77" t="s">
        <v>5</v>
      </c>
      <c r="F246" s="77" t="s">
        <v>45</v>
      </c>
      <c r="G246" s="77" t="s">
        <v>51</v>
      </c>
      <c r="H246" s="77" t="s">
        <v>13</v>
      </c>
      <c r="I246" s="77" t="s">
        <v>157</v>
      </c>
      <c r="J246" s="77" t="s">
        <v>42</v>
      </c>
      <c r="K246" s="77">
        <v>2.5</v>
      </c>
      <c r="L246" s="77">
        <v>1450</v>
      </c>
      <c r="M246" s="77" t="s">
        <v>41</v>
      </c>
      <c r="N246" s="77">
        <v>25.8</v>
      </c>
      <c r="O246" s="77">
        <v>3.6999999999999998E-2</v>
      </c>
      <c r="P246" s="77">
        <v>3.03</v>
      </c>
      <c r="Z246" s="77" t="s">
        <v>40</v>
      </c>
      <c r="AA246" s="77" t="s">
        <v>39</v>
      </c>
      <c r="AB246" s="77">
        <v>20</v>
      </c>
    </row>
    <row r="247" spans="1:28" ht="15.75" customHeight="1" x14ac:dyDescent="0.2">
      <c r="A247" s="77" t="s">
        <v>49</v>
      </c>
      <c r="B247" s="77" t="s">
        <v>85</v>
      </c>
      <c r="C247" s="77" t="s">
        <v>50</v>
      </c>
      <c r="D247" s="78">
        <v>44154.447199074071</v>
      </c>
      <c r="E247" s="77" t="s">
        <v>5</v>
      </c>
      <c r="F247" s="77" t="s">
        <v>45</v>
      </c>
      <c r="G247" s="77" t="s">
        <v>51</v>
      </c>
      <c r="H247" s="77" t="s">
        <v>13</v>
      </c>
      <c r="I247" s="77" t="s">
        <v>158</v>
      </c>
      <c r="J247" s="77" t="s">
        <v>42</v>
      </c>
      <c r="K247" s="77">
        <v>2.5</v>
      </c>
      <c r="L247" s="77">
        <v>1450</v>
      </c>
      <c r="M247" s="77" t="s">
        <v>41</v>
      </c>
      <c r="N247" s="77">
        <v>50.1</v>
      </c>
      <c r="O247" s="77">
        <v>3.9E-2</v>
      </c>
      <c r="P247" s="77">
        <v>0</v>
      </c>
      <c r="Z247" s="77" t="s">
        <v>40</v>
      </c>
      <c r="AA247" s="77" t="s">
        <v>39</v>
      </c>
      <c r="AB247" s="77">
        <v>20</v>
      </c>
    </row>
    <row r="248" spans="1:28" ht="15.75" customHeight="1" x14ac:dyDescent="0.2">
      <c r="A248" s="77" t="s">
        <v>49</v>
      </c>
      <c r="B248" s="77" t="s">
        <v>85</v>
      </c>
      <c r="C248" s="77" t="s">
        <v>50</v>
      </c>
      <c r="D248" s="78">
        <v>44154.447199074071</v>
      </c>
      <c r="E248" s="77" t="s">
        <v>5</v>
      </c>
      <c r="F248" s="77" t="s">
        <v>45</v>
      </c>
      <c r="G248" s="77" t="s">
        <v>51</v>
      </c>
      <c r="H248" s="77" t="s">
        <v>13</v>
      </c>
      <c r="I248" s="77" t="s">
        <v>43</v>
      </c>
      <c r="J248" s="77" t="s">
        <v>83</v>
      </c>
      <c r="K248" s="77">
        <v>2.5</v>
      </c>
      <c r="L248" s="77">
        <v>1450</v>
      </c>
      <c r="M248" s="77" t="s">
        <v>41</v>
      </c>
      <c r="N248" s="77">
        <v>2</v>
      </c>
      <c r="O248" s="77">
        <v>0</v>
      </c>
      <c r="P248" s="77">
        <v>2.97</v>
      </c>
      <c r="Z248" s="77" t="s">
        <v>40</v>
      </c>
      <c r="AA248" s="77" t="s">
        <v>39</v>
      </c>
      <c r="AB248" s="77">
        <v>20</v>
      </c>
    </row>
    <row r="249" spans="1:28" ht="15.75" customHeight="1" x14ac:dyDescent="0.2">
      <c r="A249" s="77" t="s">
        <v>49</v>
      </c>
      <c r="B249" s="77" t="s">
        <v>85</v>
      </c>
      <c r="C249" s="77" t="s">
        <v>50</v>
      </c>
      <c r="D249" s="78">
        <v>44154.447199074071</v>
      </c>
      <c r="E249" s="77" t="s">
        <v>5</v>
      </c>
      <c r="F249" s="77" t="s">
        <v>45</v>
      </c>
      <c r="G249" s="77" t="s">
        <v>51</v>
      </c>
      <c r="H249" s="77" t="s">
        <v>13</v>
      </c>
      <c r="I249" s="77" t="s">
        <v>159</v>
      </c>
      <c r="J249" s="77" t="s">
        <v>42</v>
      </c>
      <c r="K249" s="77">
        <v>2.5</v>
      </c>
      <c r="L249" s="77">
        <v>1450</v>
      </c>
      <c r="M249" s="77" t="s">
        <v>41</v>
      </c>
      <c r="N249" s="77">
        <v>14.6</v>
      </c>
      <c r="O249" s="77">
        <v>1.7999999999999999E-2</v>
      </c>
      <c r="P249" s="77">
        <v>2.9</v>
      </c>
      <c r="Z249" s="77" t="s">
        <v>40</v>
      </c>
      <c r="AA249" s="77" t="s">
        <v>39</v>
      </c>
      <c r="AB249" s="77">
        <v>20</v>
      </c>
    </row>
    <row r="250" spans="1:28" ht="15.75" customHeight="1" x14ac:dyDescent="0.2">
      <c r="A250" s="77" t="s">
        <v>49</v>
      </c>
      <c r="B250" s="77" t="s">
        <v>85</v>
      </c>
      <c r="C250" s="77" t="s">
        <v>50</v>
      </c>
      <c r="D250" s="78">
        <v>44154.447199074071</v>
      </c>
      <c r="E250" s="77" t="s">
        <v>5</v>
      </c>
      <c r="F250" s="77" t="s">
        <v>29</v>
      </c>
      <c r="G250" s="77" t="s">
        <v>44</v>
      </c>
      <c r="H250" s="77" t="s">
        <v>13</v>
      </c>
      <c r="I250" s="77" t="s">
        <v>157</v>
      </c>
      <c r="J250" s="77" t="s">
        <v>42</v>
      </c>
      <c r="K250" s="77">
        <v>3.77</v>
      </c>
      <c r="L250" s="77">
        <v>2390</v>
      </c>
      <c r="M250" s="77" t="s">
        <v>41</v>
      </c>
      <c r="N250" s="77">
        <v>49.5</v>
      </c>
      <c r="O250" s="77">
        <v>5.96E-2</v>
      </c>
      <c r="P250" s="77">
        <v>2.75</v>
      </c>
      <c r="Z250" s="77" t="s">
        <v>40</v>
      </c>
      <c r="AA250" s="77" t="s">
        <v>39</v>
      </c>
      <c r="AB250" s="77">
        <v>20</v>
      </c>
    </row>
    <row r="251" spans="1:28" ht="15.75" customHeight="1" x14ac:dyDescent="0.2">
      <c r="A251" s="77" t="s">
        <v>49</v>
      </c>
      <c r="B251" s="77" t="s">
        <v>85</v>
      </c>
      <c r="C251" s="77" t="s">
        <v>50</v>
      </c>
      <c r="D251" s="78">
        <v>44154.447199074071</v>
      </c>
      <c r="E251" s="77" t="s">
        <v>5</v>
      </c>
      <c r="F251" s="77" t="s">
        <v>29</v>
      </c>
      <c r="G251" s="77" t="s">
        <v>44</v>
      </c>
      <c r="H251" s="77" t="s">
        <v>13</v>
      </c>
      <c r="I251" s="77" t="s">
        <v>158</v>
      </c>
      <c r="J251" s="77" t="s">
        <v>42</v>
      </c>
      <c r="K251" s="77">
        <v>3.77</v>
      </c>
      <c r="L251" s="77">
        <v>2390</v>
      </c>
      <c r="M251" s="77" t="s">
        <v>41</v>
      </c>
      <c r="N251" s="77">
        <v>73.7</v>
      </c>
      <c r="O251" s="77">
        <v>6.25E-2</v>
      </c>
      <c r="P251" s="77">
        <v>0</v>
      </c>
      <c r="Z251" s="77" t="s">
        <v>40</v>
      </c>
      <c r="AA251" s="77" t="s">
        <v>39</v>
      </c>
      <c r="AB251" s="77">
        <v>20</v>
      </c>
    </row>
    <row r="252" spans="1:28" ht="15.75" customHeight="1" x14ac:dyDescent="0.2">
      <c r="A252" s="77" t="s">
        <v>49</v>
      </c>
      <c r="B252" s="77" t="s">
        <v>85</v>
      </c>
      <c r="C252" s="77" t="s">
        <v>50</v>
      </c>
      <c r="D252" s="78">
        <v>44154.447199074071</v>
      </c>
      <c r="E252" s="77" t="s">
        <v>5</v>
      </c>
      <c r="F252" s="77" t="s">
        <v>29</v>
      </c>
      <c r="G252" s="77" t="s">
        <v>44</v>
      </c>
      <c r="H252" s="77" t="s">
        <v>13</v>
      </c>
      <c r="I252" s="77" t="s">
        <v>43</v>
      </c>
      <c r="J252" s="77" t="s">
        <v>83</v>
      </c>
      <c r="K252" s="77">
        <v>70.046599999999998</v>
      </c>
      <c r="L252" s="77">
        <v>2390</v>
      </c>
      <c r="M252" s="77" t="s">
        <v>41</v>
      </c>
      <c r="N252" s="77">
        <v>8.9881589999999997E-2</v>
      </c>
      <c r="O252" s="77">
        <v>0</v>
      </c>
      <c r="P252" s="77">
        <v>0.14477934000000001</v>
      </c>
      <c r="Z252" s="77" t="s">
        <v>40</v>
      </c>
      <c r="AA252" s="77" t="s">
        <v>39</v>
      </c>
      <c r="AB252" s="77">
        <v>20</v>
      </c>
    </row>
    <row r="253" spans="1:28" ht="15.75" customHeight="1" x14ac:dyDescent="0.2">
      <c r="A253" s="77" t="s">
        <v>49</v>
      </c>
      <c r="B253" s="77" t="s">
        <v>85</v>
      </c>
      <c r="C253" s="77" t="s">
        <v>50</v>
      </c>
      <c r="D253" s="78">
        <v>44154.447199074071</v>
      </c>
      <c r="E253" s="77" t="s">
        <v>5</v>
      </c>
      <c r="F253" s="77" t="s">
        <v>29</v>
      </c>
      <c r="G253" s="77" t="s">
        <v>44</v>
      </c>
      <c r="H253" s="77" t="s">
        <v>13</v>
      </c>
      <c r="I253" s="77" t="s">
        <v>159</v>
      </c>
      <c r="J253" s="77" t="s">
        <v>42</v>
      </c>
      <c r="K253" s="77">
        <v>3.77</v>
      </c>
      <c r="L253" s="77">
        <v>2390</v>
      </c>
      <c r="M253" s="77" t="s">
        <v>41</v>
      </c>
      <c r="N253" s="77">
        <v>26.1</v>
      </c>
      <c r="O253" s="77">
        <v>2.98E-2</v>
      </c>
      <c r="P253" s="77">
        <v>2.64</v>
      </c>
      <c r="Z253" s="77" t="s">
        <v>40</v>
      </c>
      <c r="AA253" s="77" t="s">
        <v>39</v>
      </c>
      <c r="AB253" s="77">
        <v>20</v>
      </c>
    </row>
    <row r="254" spans="1:28" ht="15.75" customHeight="1" x14ac:dyDescent="0.2">
      <c r="A254" s="77" t="s">
        <v>49</v>
      </c>
      <c r="B254" s="77" t="s">
        <v>85</v>
      </c>
      <c r="C254" s="77" t="s">
        <v>50</v>
      </c>
      <c r="D254" s="78">
        <v>44154.447199074071</v>
      </c>
      <c r="E254" s="77" t="s">
        <v>5</v>
      </c>
      <c r="F254" s="77" t="s">
        <v>29</v>
      </c>
      <c r="G254" s="77" t="s">
        <v>51</v>
      </c>
      <c r="H254" s="77" t="s">
        <v>13</v>
      </c>
      <c r="I254" s="77" t="s">
        <v>157</v>
      </c>
      <c r="J254" s="77" t="s">
        <v>42</v>
      </c>
      <c r="K254" s="77">
        <v>3.07</v>
      </c>
      <c r="L254" s="77">
        <v>1620</v>
      </c>
      <c r="M254" s="77" t="s">
        <v>41</v>
      </c>
      <c r="N254" s="77">
        <v>33.200000000000003</v>
      </c>
      <c r="O254" s="77">
        <v>4.9799999999999997E-2</v>
      </c>
      <c r="P254" s="77">
        <v>3.98</v>
      </c>
      <c r="Z254" s="77" t="s">
        <v>40</v>
      </c>
      <c r="AA254" s="77" t="s">
        <v>39</v>
      </c>
      <c r="AB254" s="77">
        <v>20</v>
      </c>
    </row>
    <row r="255" spans="1:28" ht="15.75" customHeight="1" x14ac:dyDescent="0.2">
      <c r="A255" s="77" t="s">
        <v>49</v>
      </c>
      <c r="B255" s="77" t="s">
        <v>85</v>
      </c>
      <c r="C255" s="77" t="s">
        <v>50</v>
      </c>
      <c r="D255" s="78">
        <v>44154.447199074071</v>
      </c>
      <c r="E255" s="77" t="s">
        <v>5</v>
      </c>
      <c r="F255" s="77" t="s">
        <v>29</v>
      </c>
      <c r="G255" s="77" t="s">
        <v>51</v>
      </c>
      <c r="H255" s="77" t="s">
        <v>13</v>
      </c>
      <c r="I255" s="77" t="s">
        <v>158</v>
      </c>
      <c r="J255" s="77" t="s">
        <v>42</v>
      </c>
      <c r="K255" s="77">
        <v>3.07</v>
      </c>
      <c r="L255" s="77">
        <v>1620</v>
      </c>
      <c r="M255" s="77" t="s">
        <v>41</v>
      </c>
      <c r="N255" s="77">
        <v>65</v>
      </c>
      <c r="O255" s="77">
        <v>5.21E-2</v>
      </c>
      <c r="P255" s="77">
        <v>0</v>
      </c>
      <c r="Z255" s="77" t="s">
        <v>40</v>
      </c>
      <c r="AA255" s="77" t="s">
        <v>39</v>
      </c>
      <c r="AB255" s="77">
        <v>20</v>
      </c>
    </row>
    <row r="256" spans="1:28" ht="15.75" customHeight="1" x14ac:dyDescent="0.2">
      <c r="A256" s="77" t="s">
        <v>49</v>
      </c>
      <c r="B256" s="77" t="s">
        <v>85</v>
      </c>
      <c r="C256" s="77" t="s">
        <v>50</v>
      </c>
      <c r="D256" s="78">
        <v>44154.447199074071</v>
      </c>
      <c r="E256" s="77" t="s">
        <v>5</v>
      </c>
      <c r="F256" s="77" t="s">
        <v>29</v>
      </c>
      <c r="G256" s="77" t="s">
        <v>51</v>
      </c>
      <c r="H256" s="77" t="s">
        <v>13</v>
      </c>
      <c r="I256" s="77" t="s">
        <v>43</v>
      </c>
      <c r="J256" s="77" t="s">
        <v>83</v>
      </c>
      <c r="K256" s="77">
        <v>57.040599999999998</v>
      </c>
      <c r="L256" s="77">
        <v>1620</v>
      </c>
      <c r="M256" s="77" t="s">
        <v>41</v>
      </c>
      <c r="N256" s="77">
        <v>0.13616791</v>
      </c>
      <c r="O256" s="77">
        <v>0</v>
      </c>
      <c r="P256" s="77">
        <v>0.21044134</v>
      </c>
      <c r="Z256" s="77" t="s">
        <v>40</v>
      </c>
      <c r="AA256" s="77" t="s">
        <v>39</v>
      </c>
      <c r="AB256" s="77">
        <v>20</v>
      </c>
    </row>
    <row r="257" spans="1:28" ht="15.75" customHeight="1" x14ac:dyDescent="0.2">
      <c r="A257" s="77" t="s">
        <v>49</v>
      </c>
      <c r="B257" s="77" t="s">
        <v>85</v>
      </c>
      <c r="C257" s="77" t="s">
        <v>50</v>
      </c>
      <c r="D257" s="78">
        <v>44154.447199074071</v>
      </c>
      <c r="E257" s="77" t="s">
        <v>5</v>
      </c>
      <c r="F257" s="77" t="s">
        <v>29</v>
      </c>
      <c r="G257" s="77" t="s">
        <v>51</v>
      </c>
      <c r="H257" s="77" t="s">
        <v>13</v>
      </c>
      <c r="I257" s="77" t="s">
        <v>159</v>
      </c>
      <c r="J257" s="77" t="s">
        <v>42</v>
      </c>
      <c r="K257" s="77">
        <v>3.07</v>
      </c>
      <c r="L257" s="77">
        <v>1620</v>
      </c>
      <c r="M257" s="77" t="s">
        <v>41</v>
      </c>
      <c r="N257" s="77">
        <v>18.7</v>
      </c>
      <c r="O257" s="77">
        <v>2.4899999999999999E-2</v>
      </c>
      <c r="P257" s="77">
        <v>3.84</v>
      </c>
      <c r="Z257" s="77" t="s">
        <v>40</v>
      </c>
      <c r="AA257" s="77" t="s">
        <v>39</v>
      </c>
      <c r="AB257" s="77">
        <v>20</v>
      </c>
    </row>
    <row r="258" spans="1:28" ht="15.75" customHeight="1" x14ac:dyDescent="0.2">
      <c r="A258" s="77" t="s">
        <v>49</v>
      </c>
      <c r="B258" s="77" t="s">
        <v>85</v>
      </c>
      <c r="C258" s="77" t="s">
        <v>50</v>
      </c>
      <c r="D258" s="78">
        <v>44154.447199074071</v>
      </c>
      <c r="E258" s="77" t="s">
        <v>5</v>
      </c>
      <c r="F258" s="77" t="s">
        <v>30</v>
      </c>
      <c r="G258" s="77" t="s">
        <v>44</v>
      </c>
      <c r="H258" s="77" t="s">
        <v>14</v>
      </c>
      <c r="I258" s="77" t="s">
        <v>157</v>
      </c>
      <c r="J258" s="77" t="s">
        <v>42</v>
      </c>
      <c r="K258" s="77">
        <v>3.5</v>
      </c>
      <c r="L258" s="77">
        <v>1240</v>
      </c>
      <c r="M258" s="77" t="s">
        <v>41</v>
      </c>
      <c r="N258" s="77">
        <v>180</v>
      </c>
      <c r="O258" s="77">
        <v>0.111</v>
      </c>
      <c r="P258" s="77">
        <v>4.6399999999999997</v>
      </c>
      <c r="Z258" s="77" t="s">
        <v>40</v>
      </c>
      <c r="AA258" s="77" t="s">
        <v>39</v>
      </c>
      <c r="AB258" s="77">
        <v>20</v>
      </c>
    </row>
    <row r="259" spans="1:28" ht="15.75" customHeight="1" x14ac:dyDescent="0.2">
      <c r="A259" s="77" t="s">
        <v>49</v>
      </c>
      <c r="B259" s="77" t="s">
        <v>85</v>
      </c>
      <c r="C259" s="77" t="s">
        <v>50</v>
      </c>
      <c r="D259" s="78">
        <v>44154.447199074071</v>
      </c>
      <c r="E259" s="77" t="s">
        <v>5</v>
      </c>
      <c r="F259" s="77" t="s">
        <v>30</v>
      </c>
      <c r="G259" s="77" t="s">
        <v>44</v>
      </c>
      <c r="H259" s="77" t="s">
        <v>14</v>
      </c>
      <c r="I259" s="77" t="s">
        <v>158</v>
      </c>
      <c r="J259" s="77" t="s">
        <v>42</v>
      </c>
      <c r="K259" s="77">
        <v>3.5</v>
      </c>
      <c r="L259" s="77">
        <v>1240</v>
      </c>
      <c r="M259" s="77" t="s">
        <v>41</v>
      </c>
      <c r="N259" s="77">
        <v>221</v>
      </c>
      <c r="O259" s="77">
        <v>0.126</v>
      </c>
      <c r="P259" s="77">
        <v>0</v>
      </c>
      <c r="Z259" s="77" t="s">
        <v>40</v>
      </c>
      <c r="AA259" s="77" t="s">
        <v>39</v>
      </c>
      <c r="AB259" s="77">
        <v>20</v>
      </c>
    </row>
    <row r="260" spans="1:28" ht="15.75" customHeight="1" x14ac:dyDescent="0.2">
      <c r="A260" s="77" t="s">
        <v>49</v>
      </c>
      <c r="B260" s="77" t="s">
        <v>85</v>
      </c>
      <c r="C260" s="77" t="s">
        <v>50</v>
      </c>
      <c r="D260" s="78">
        <v>44154.447199074071</v>
      </c>
      <c r="E260" s="77" t="s">
        <v>5</v>
      </c>
      <c r="F260" s="77" t="s">
        <v>30</v>
      </c>
      <c r="G260" s="77" t="s">
        <v>44</v>
      </c>
      <c r="H260" s="77" t="s">
        <v>14</v>
      </c>
      <c r="I260" s="77" t="s">
        <v>43</v>
      </c>
      <c r="J260" s="77" t="s">
        <v>83</v>
      </c>
      <c r="K260" s="77">
        <v>54.984999999999999</v>
      </c>
      <c r="L260" s="77">
        <v>1240</v>
      </c>
      <c r="M260" s="77" t="s">
        <v>41</v>
      </c>
      <c r="N260" s="77">
        <v>0.17059198</v>
      </c>
      <c r="O260" s="77">
        <v>0</v>
      </c>
      <c r="P260" s="77">
        <v>0.26416296</v>
      </c>
      <c r="Z260" s="77" t="s">
        <v>40</v>
      </c>
      <c r="AA260" s="77" t="s">
        <v>39</v>
      </c>
      <c r="AB260" s="77">
        <v>20</v>
      </c>
    </row>
    <row r="261" spans="1:28" ht="15.75" customHeight="1" x14ac:dyDescent="0.2">
      <c r="A261" s="77" t="s">
        <v>49</v>
      </c>
      <c r="B261" s="77" t="s">
        <v>85</v>
      </c>
      <c r="C261" s="77" t="s">
        <v>50</v>
      </c>
      <c r="D261" s="78">
        <v>44154.447199074071</v>
      </c>
      <c r="E261" s="77" t="s">
        <v>5</v>
      </c>
      <c r="F261" s="77" t="s">
        <v>30</v>
      </c>
      <c r="G261" s="77" t="s">
        <v>44</v>
      </c>
      <c r="H261" s="77" t="s">
        <v>14</v>
      </c>
      <c r="I261" s="77" t="s">
        <v>159</v>
      </c>
      <c r="J261" s="77" t="s">
        <v>42</v>
      </c>
      <c r="K261" s="77">
        <v>3.5</v>
      </c>
      <c r="L261" s="77">
        <v>1240</v>
      </c>
      <c r="M261" s="77" t="s">
        <v>41</v>
      </c>
      <c r="N261" s="77">
        <v>139</v>
      </c>
      <c r="O261" s="77">
        <v>8.3900000000000002E-2</v>
      </c>
      <c r="P261" s="77">
        <v>4.08</v>
      </c>
      <c r="Z261" s="77" t="s">
        <v>40</v>
      </c>
      <c r="AA261" s="77" t="s">
        <v>39</v>
      </c>
      <c r="AB261" s="77">
        <v>20</v>
      </c>
    </row>
    <row r="262" spans="1:28" ht="15.75" customHeight="1" x14ac:dyDescent="0.2">
      <c r="A262" s="77" t="s">
        <v>49</v>
      </c>
      <c r="B262" s="77" t="s">
        <v>85</v>
      </c>
      <c r="C262" s="77" t="s">
        <v>50</v>
      </c>
      <c r="D262" s="78">
        <v>44154.447199074071</v>
      </c>
      <c r="E262" s="77" t="s">
        <v>5</v>
      </c>
      <c r="F262" s="77" t="s">
        <v>30</v>
      </c>
      <c r="G262" s="77" t="s">
        <v>51</v>
      </c>
      <c r="H262" s="77" t="s">
        <v>14</v>
      </c>
      <c r="I262" s="77" t="s">
        <v>157</v>
      </c>
      <c r="J262" s="77" t="s">
        <v>42</v>
      </c>
      <c r="K262" s="77">
        <v>3.5</v>
      </c>
      <c r="L262" s="77">
        <v>1220</v>
      </c>
      <c r="M262" s="77" t="s">
        <v>41</v>
      </c>
      <c r="N262" s="77">
        <v>108</v>
      </c>
      <c r="O262" s="77">
        <v>0.17599999999999999</v>
      </c>
      <c r="P262" s="77">
        <v>6.19</v>
      </c>
      <c r="Z262" s="77" t="s">
        <v>40</v>
      </c>
      <c r="AA262" s="77" t="s">
        <v>39</v>
      </c>
      <c r="AB262" s="77">
        <v>20</v>
      </c>
    </row>
    <row r="263" spans="1:28" ht="15.75" customHeight="1" x14ac:dyDescent="0.2">
      <c r="A263" s="77" t="s">
        <v>49</v>
      </c>
      <c r="B263" s="77" t="s">
        <v>85</v>
      </c>
      <c r="C263" s="77" t="s">
        <v>50</v>
      </c>
      <c r="D263" s="78">
        <v>44154.447199074071</v>
      </c>
      <c r="E263" s="77" t="s">
        <v>5</v>
      </c>
      <c r="F263" s="77" t="s">
        <v>30</v>
      </c>
      <c r="G263" s="77" t="s">
        <v>51</v>
      </c>
      <c r="H263" s="77" t="s">
        <v>14</v>
      </c>
      <c r="I263" s="77" t="s">
        <v>158</v>
      </c>
      <c r="J263" s="77" t="s">
        <v>42</v>
      </c>
      <c r="K263" s="77">
        <v>3.5</v>
      </c>
      <c r="L263" s="77">
        <v>1220</v>
      </c>
      <c r="M263" s="77" t="s">
        <v>41</v>
      </c>
      <c r="N263" s="77">
        <v>164</v>
      </c>
      <c r="O263" s="77">
        <v>0.187</v>
      </c>
      <c r="P263" s="77">
        <v>0</v>
      </c>
      <c r="Z263" s="77" t="s">
        <v>40</v>
      </c>
      <c r="AA263" s="77" t="s">
        <v>39</v>
      </c>
      <c r="AB263" s="77">
        <v>20</v>
      </c>
    </row>
    <row r="264" spans="1:28" ht="15.75" customHeight="1" x14ac:dyDescent="0.2">
      <c r="A264" s="77" t="s">
        <v>49</v>
      </c>
      <c r="B264" s="77" t="s">
        <v>85</v>
      </c>
      <c r="C264" s="77" t="s">
        <v>50</v>
      </c>
      <c r="D264" s="78">
        <v>44154.447199074071</v>
      </c>
      <c r="E264" s="77" t="s">
        <v>5</v>
      </c>
      <c r="F264" s="77" t="s">
        <v>30</v>
      </c>
      <c r="G264" s="77" t="s">
        <v>51</v>
      </c>
      <c r="H264" s="77" t="s">
        <v>14</v>
      </c>
      <c r="I264" s="77" t="s">
        <v>43</v>
      </c>
      <c r="J264" s="77" t="s">
        <v>83</v>
      </c>
      <c r="K264" s="77">
        <v>54.984999999999999</v>
      </c>
      <c r="L264" s="77">
        <v>1220</v>
      </c>
      <c r="M264" s="77" t="s">
        <v>41</v>
      </c>
      <c r="N264" s="77">
        <v>0.2221515</v>
      </c>
      <c r="O264" s="77">
        <v>0</v>
      </c>
      <c r="P264" s="77">
        <v>0.3526416</v>
      </c>
      <c r="Z264" s="77" t="s">
        <v>40</v>
      </c>
      <c r="AA264" s="77" t="s">
        <v>39</v>
      </c>
      <c r="AB264" s="77">
        <v>20</v>
      </c>
    </row>
    <row r="265" spans="1:28" ht="15.75" customHeight="1" x14ac:dyDescent="0.2">
      <c r="A265" s="77" t="s">
        <v>49</v>
      </c>
      <c r="B265" s="77" t="s">
        <v>85</v>
      </c>
      <c r="C265" s="77" t="s">
        <v>50</v>
      </c>
      <c r="D265" s="78">
        <v>44154.447199074071</v>
      </c>
      <c r="E265" s="77" t="s">
        <v>5</v>
      </c>
      <c r="F265" s="77" t="s">
        <v>30</v>
      </c>
      <c r="G265" s="77" t="s">
        <v>51</v>
      </c>
      <c r="H265" s="77" t="s">
        <v>14</v>
      </c>
      <c r="I265" s="77" t="s">
        <v>159</v>
      </c>
      <c r="J265" s="77" t="s">
        <v>42</v>
      </c>
      <c r="K265" s="77">
        <v>3.5</v>
      </c>
      <c r="L265" s="77">
        <v>1220</v>
      </c>
      <c r="M265" s="77" t="s">
        <v>41</v>
      </c>
      <c r="N265" s="77">
        <v>86.1</v>
      </c>
      <c r="O265" s="77">
        <v>0.13200000000000001</v>
      </c>
      <c r="P265" s="77">
        <v>5.45</v>
      </c>
      <c r="Z265" s="77" t="s">
        <v>40</v>
      </c>
      <c r="AA265" s="77" t="s">
        <v>39</v>
      </c>
      <c r="AB265" s="77">
        <v>20</v>
      </c>
    </row>
    <row r="266" spans="1:28" ht="15.75" customHeight="1" x14ac:dyDescent="0.2">
      <c r="A266" s="77" t="s">
        <v>49</v>
      </c>
      <c r="B266" s="77" t="s">
        <v>85</v>
      </c>
      <c r="C266" s="77" t="s">
        <v>50</v>
      </c>
      <c r="D266" s="78">
        <v>44154.447199074071</v>
      </c>
      <c r="E266" s="77" t="s">
        <v>5</v>
      </c>
      <c r="F266" s="77" t="s">
        <v>31</v>
      </c>
      <c r="G266" s="77" t="s">
        <v>44</v>
      </c>
      <c r="H266" s="77" t="s">
        <v>14</v>
      </c>
      <c r="I266" s="77" t="s">
        <v>157</v>
      </c>
      <c r="J266" s="77" t="s">
        <v>42</v>
      </c>
      <c r="K266" s="77">
        <v>1</v>
      </c>
      <c r="L266" s="77">
        <v>1130</v>
      </c>
      <c r="M266" s="77" t="s">
        <v>41</v>
      </c>
      <c r="N266" s="77">
        <v>12.4</v>
      </c>
      <c r="O266" s="77">
        <v>1.5100000000000001E-2</v>
      </c>
      <c r="P266" s="77">
        <v>1.26</v>
      </c>
      <c r="Z266" s="77" t="s">
        <v>40</v>
      </c>
      <c r="AA266" s="77" t="s">
        <v>39</v>
      </c>
      <c r="AB266" s="77">
        <v>20</v>
      </c>
    </row>
    <row r="267" spans="1:28" ht="15.75" customHeight="1" x14ac:dyDescent="0.2">
      <c r="A267" s="77" t="s">
        <v>49</v>
      </c>
      <c r="B267" s="77" t="s">
        <v>85</v>
      </c>
      <c r="C267" s="77" t="s">
        <v>50</v>
      </c>
      <c r="D267" s="78">
        <v>44154.447199074071</v>
      </c>
      <c r="E267" s="77" t="s">
        <v>5</v>
      </c>
      <c r="F267" s="77" t="s">
        <v>31</v>
      </c>
      <c r="G267" s="77" t="s">
        <v>44</v>
      </c>
      <c r="H267" s="77" t="s">
        <v>14</v>
      </c>
      <c r="I267" s="77" t="s">
        <v>158</v>
      </c>
      <c r="J267" s="77" t="s">
        <v>42</v>
      </c>
      <c r="K267" s="77">
        <v>1</v>
      </c>
      <c r="L267" s="77">
        <v>1130</v>
      </c>
      <c r="M267" s="77" t="s">
        <v>41</v>
      </c>
      <c r="N267" s="77">
        <v>22.3</v>
      </c>
      <c r="O267" s="77">
        <v>1.54E-2</v>
      </c>
      <c r="P267" s="77">
        <v>0</v>
      </c>
      <c r="Z267" s="77" t="s">
        <v>40</v>
      </c>
      <c r="AA267" s="77" t="s">
        <v>39</v>
      </c>
      <c r="AB267" s="77">
        <v>20</v>
      </c>
    </row>
    <row r="268" spans="1:28" ht="15.75" customHeight="1" x14ac:dyDescent="0.2">
      <c r="A268" s="77" t="s">
        <v>49</v>
      </c>
      <c r="B268" s="77" t="s">
        <v>85</v>
      </c>
      <c r="C268" s="77" t="s">
        <v>50</v>
      </c>
      <c r="D268" s="78">
        <v>44154.447199074071</v>
      </c>
      <c r="E268" s="77" t="s">
        <v>5</v>
      </c>
      <c r="F268" s="77" t="s">
        <v>31</v>
      </c>
      <c r="G268" s="77" t="s">
        <v>44</v>
      </c>
      <c r="H268" s="77" t="s">
        <v>14</v>
      </c>
      <c r="I268" s="77" t="s">
        <v>43</v>
      </c>
      <c r="J268" s="77" t="s">
        <v>83</v>
      </c>
      <c r="K268" s="77">
        <v>18.68</v>
      </c>
      <c r="L268" s="77">
        <v>1130</v>
      </c>
      <c r="M268" s="77" t="s">
        <v>41</v>
      </c>
      <c r="N268" s="77">
        <v>6.2098500000000001E-2</v>
      </c>
      <c r="O268" s="77">
        <v>0</v>
      </c>
      <c r="P268" s="77">
        <v>6.4239829999999998E-2</v>
      </c>
      <c r="Z268" s="77" t="s">
        <v>40</v>
      </c>
      <c r="AA268" s="77" t="s">
        <v>39</v>
      </c>
      <c r="AB268" s="77">
        <v>20</v>
      </c>
    </row>
    <row r="269" spans="1:28" ht="15.75" customHeight="1" x14ac:dyDescent="0.2">
      <c r="A269" s="77" t="s">
        <v>49</v>
      </c>
      <c r="B269" s="77" t="s">
        <v>85</v>
      </c>
      <c r="C269" s="77" t="s">
        <v>50</v>
      </c>
      <c r="D269" s="78">
        <v>44154.447199074071</v>
      </c>
      <c r="E269" s="77" t="s">
        <v>5</v>
      </c>
      <c r="F269" s="77" t="s">
        <v>31</v>
      </c>
      <c r="G269" s="77" t="s">
        <v>44</v>
      </c>
      <c r="H269" s="77" t="s">
        <v>14</v>
      </c>
      <c r="I269" s="77" t="s">
        <v>159</v>
      </c>
      <c r="J269" s="77" t="s">
        <v>42</v>
      </c>
      <c r="K269" s="77">
        <v>1</v>
      </c>
      <c r="L269" s="77">
        <v>1130</v>
      </c>
      <c r="M269" s="77" t="s">
        <v>41</v>
      </c>
      <c r="N269" s="77">
        <v>9.82</v>
      </c>
      <c r="O269" s="77">
        <v>1.06E-2</v>
      </c>
      <c r="P269" s="77">
        <v>1.1299999999999999</v>
      </c>
      <c r="Z269" s="77" t="s">
        <v>40</v>
      </c>
      <c r="AA269" s="77" t="s">
        <v>39</v>
      </c>
      <c r="AB269" s="77">
        <v>20</v>
      </c>
    </row>
    <row r="270" spans="1:28" ht="15.75" customHeight="1" x14ac:dyDescent="0.2">
      <c r="A270" s="77" t="s">
        <v>49</v>
      </c>
      <c r="B270" s="77" t="s">
        <v>85</v>
      </c>
      <c r="C270" s="77" t="s">
        <v>50</v>
      </c>
      <c r="D270" s="78">
        <v>44154.447199074071</v>
      </c>
      <c r="E270" s="77" t="s">
        <v>5</v>
      </c>
      <c r="F270" s="77" t="s">
        <v>31</v>
      </c>
      <c r="G270" s="77" t="s">
        <v>51</v>
      </c>
      <c r="H270" s="77" t="s">
        <v>14</v>
      </c>
      <c r="I270" s="77" t="s">
        <v>157</v>
      </c>
      <c r="J270" s="77" t="s">
        <v>42</v>
      </c>
      <c r="K270" s="77">
        <v>1.87</v>
      </c>
      <c r="L270" s="77">
        <v>1260</v>
      </c>
      <c r="M270" s="77" t="s">
        <v>41</v>
      </c>
      <c r="N270" s="77">
        <v>15.9</v>
      </c>
      <c r="O270" s="77">
        <v>1.8599999999999998E-2</v>
      </c>
      <c r="P270" s="77">
        <v>1.54</v>
      </c>
      <c r="Z270" s="77" t="s">
        <v>40</v>
      </c>
      <c r="AA270" s="77" t="s">
        <v>39</v>
      </c>
      <c r="AB270" s="77">
        <v>20</v>
      </c>
    </row>
    <row r="271" spans="1:28" ht="15.75" customHeight="1" x14ac:dyDescent="0.2">
      <c r="A271" s="77" t="s">
        <v>49</v>
      </c>
      <c r="B271" s="77" t="s">
        <v>85</v>
      </c>
      <c r="C271" s="77" t="s">
        <v>50</v>
      </c>
      <c r="D271" s="78">
        <v>44154.447199074071</v>
      </c>
      <c r="E271" s="77" t="s">
        <v>5</v>
      </c>
      <c r="F271" s="77" t="s">
        <v>31</v>
      </c>
      <c r="G271" s="77" t="s">
        <v>51</v>
      </c>
      <c r="H271" s="77" t="s">
        <v>14</v>
      </c>
      <c r="I271" s="77" t="s">
        <v>158</v>
      </c>
      <c r="J271" s="77" t="s">
        <v>42</v>
      </c>
      <c r="K271" s="77">
        <v>1.87</v>
      </c>
      <c r="L271" s="77">
        <v>1260</v>
      </c>
      <c r="M271" s="77" t="s">
        <v>41</v>
      </c>
      <c r="N271" s="77">
        <v>28.2</v>
      </c>
      <c r="O271" s="77">
        <v>1.8700000000000001E-2</v>
      </c>
      <c r="P271" s="77">
        <v>0</v>
      </c>
      <c r="Z271" s="77" t="s">
        <v>40</v>
      </c>
      <c r="AA271" s="77" t="s">
        <v>39</v>
      </c>
      <c r="AB271" s="77">
        <v>20</v>
      </c>
    </row>
    <row r="272" spans="1:28" ht="15.75" customHeight="1" x14ac:dyDescent="0.2">
      <c r="A272" s="77" t="s">
        <v>49</v>
      </c>
      <c r="B272" s="77" t="s">
        <v>85</v>
      </c>
      <c r="C272" s="77" t="s">
        <v>50</v>
      </c>
      <c r="D272" s="78">
        <v>44154.447199074071</v>
      </c>
      <c r="E272" s="77" t="s">
        <v>5</v>
      </c>
      <c r="F272" s="77" t="s">
        <v>31</v>
      </c>
      <c r="G272" s="77" t="s">
        <v>51</v>
      </c>
      <c r="H272" s="77" t="s">
        <v>14</v>
      </c>
      <c r="I272" s="77" t="s">
        <v>43</v>
      </c>
      <c r="J272" s="77" t="s">
        <v>83</v>
      </c>
      <c r="K272" s="77">
        <v>34.931600000000003</v>
      </c>
      <c r="L272" s="77">
        <v>1260</v>
      </c>
      <c r="M272" s="77" t="s">
        <v>41</v>
      </c>
      <c r="N272" s="77">
        <v>5.9957173000000002E-2</v>
      </c>
      <c r="O272" s="77">
        <v>0</v>
      </c>
      <c r="P272" s="77">
        <v>7.9229123999999998E-2</v>
      </c>
      <c r="Z272" s="77" t="s">
        <v>40</v>
      </c>
      <c r="AA272" s="77" t="s">
        <v>39</v>
      </c>
      <c r="AB272" s="77">
        <v>20</v>
      </c>
    </row>
    <row r="273" spans="1:28" ht="15.75" customHeight="1" x14ac:dyDescent="0.2">
      <c r="A273" s="77" t="s">
        <v>49</v>
      </c>
      <c r="B273" s="77" t="s">
        <v>85</v>
      </c>
      <c r="C273" s="77" t="s">
        <v>50</v>
      </c>
      <c r="D273" s="78">
        <v>44154.447199074071</v>
      </c>
      <c r="E273" s="77" t="s">
        <v>5</v>
      </c>
      <c r="F273" s="77" t="s">
        <v>31</v>
      </c>
      <c r="G273" s="77" t="s">
        <v>51</v>
      </c>
      <c r="H273" s="77" t="s">
        <v>14</v>
      </c>
      <c r="I273" s="77" t="s">
        <v>159</v>
      </c>
      <c r="J273" s="77" t="s">
        <v>42</v>
      </c>
      <c r="K273" s="77">
        <v>1.87</v>
      </c>
      <c r="L273" s="77">
        <v>1260</v>
      </c>
      <c r="M273" s="77" t="s">
        <v>41</v>
      </c>
      <c r="N273" s="77">
        <v>12.5</v>
      </c>
      <c r="O273" s="77">
        <v>1.2999999999999999E-2</v>
      </c>
      <c r="P273" s="77">
        <v>1.39</v>
      </c>
      <c r="Z273" s="77" t="s">
        <v>40</v>
      </c>
      <c r="AA273" s="77" t="s">
        <v>39</v>
      </c>
      <c r="AB273" s="77">
        <v>20</v>
      </c>
    </row>
    <row r="274" spans="1:28" ht="15.75" customHeight="1" x14ac:dyDescent="0.2">
      <c r="A274" s="77" t="s">
        <v>49</v>
      </c>
      <c r="B274" s="77" t="s">
        <v>85</v>
      </c>
      <c r="C274" s="77" t="s">
        <v>50</v>
      </c>
      <c r="D274" s="78">
        <v>44154.447199074071</v>
      </c>
      <c r="E274" s="77" t="s">
        <v>5</v>
      </c>
      <c r="F274" s="77" t="s">
        <v>45</v>
      </c>
      <c r="G274" s="77" t="s">
        <v>44</v>
      </c>
      <c r="H274" s="77" t="s">
        <v>14</v>
      </c>
      <c r="I274" s="77" t="s">
        <v>157</v>
      </c>
      <c r="J274" s="77" t="s">
        <v>42</v>
      </c>
      <c r="K274" s="77">
        <v>2.2000000000000002</v>
      </c>
      <c r="L274" s="77">
        <v>1740</v>
      </c>
      <c r="M274" s="77" t="s">
        <v>41</v>
      </c>
      <c r="N274" s="77">
        <v>34.6</v>
      </c>
      <c r="O274" s="77">
        <v>4.9000000000000002E-2</v>
      </c>
      <c r="P274" s="77">
        <v>3.22</v>
      </c>
      <c r="Z274" s="77" t="s">
        <v>40</v>
      </c>
      <c r="AA274" s="77" t="s">
        <v>39</v>
      </c>
      <c r="AB274" s="77">
        <v>20</v>
      </c>
    </row>
    <row r="275" spans="1:28" ht="15.75" customHeight="1" x14ac:dyDescent="0.2">
      <c r="A275" s="77" t="s">
        <v>49</v>
      </c>
      <c r="B275" s="77" t="s">
        <v>85</v>
      </c>
      <c r="C275" s="77" t="s">
        <v>50</v>
      </c>
      <c r="D275" s="78">
        <v>44154.447199074071</v>
      </c>
      <c r="E275" s="77" t="s">
        <v>5</v>
      </c>
      <c r="F275" s="77" t="s">
        <v>45</v>
      </c>
      <c r="G275" s="77" t="s">
        <v>44</v>
      </c>
      <c r="H275" s="77" t="s">
        <v>14</v>
      </c>
      <c r="I275" s="77" t="s">
        <v>158</v>
      </c>
      <c r="J275" s="77" t="s">
        <v>42</v>
      </c>
      <c r="K275" s="77">
        <v>2.2000000000000002</v>
      </c>
      <c r="L275" s="77">
        <v>1740</v>
      </c>
      <c r="M275" s="77" t="s">
        <v>41</v>
      </c>
      <c r="N275" s="77">
        <v>61.2</v>
      </c>
      <c r="O275" s="77">
        <v>0.05</v>
      </c>
      <c r="P275" s="77">
        <v>0</v>
      </c>
      <c r="Z275" s="77" t="s">
        <v>40</v>
      </c>
      <c r="AA275" s="77" t="s">
        <v>39</v>
      </c>
      <c r="AB275" s="77">
        <v>20</v>
      </c>
    </row>
    <row r="276" spans="1:28" ht="15.75" customHeight="1" x14ac:dyDescent="0.2">
      <c r="A276" s="77" t="s">
        <v>49</v>
      </c>
      <c r="B276" s="77" t="s">
        <v>85</v>
      </c>
      <c r="C276" s="77" t="s">
        <v>50</v>
      </c>
      <c r="D276" s="78">
        <v>44154.447199074071</v>
      </c>
      <c r="E276" s="77" t="s">
        <v>5</v>
      </c>
      <c r="F276" s="77" t="s">
        <v>45</v>
      </c>
      <c r="G276" s="77" t="s">
        <v>44</v>
      </c>
      <c r="H276" s="77" t="s">
        <v>14</v>
      </c>
      <c r="I276" s="77" t="s">
        <v>43</v>
      </c>
      <c r="J276" s="77" t="s">
        <v>83</v>
      </c>
      <c r="K276" s="77">
        <v>2.2000000000000002</v>
      </c>
      <c r="L276" s="77">
        <v>1740</v>
      </c>
      <c r="M276" s="77" t="s">
        <v>41</v>
      </c>
      <c r="N276" s="77">
        <v>2.2000000000000002</v>
      </c>
      <c r="O276" s="77">
        <v>0</v>
      </c>
      <c r="P276" s="77">
        <v>3.11</v>
      </c>
      <c r="Z276" s="77" t="s">
        <v>40</v>
      </c>
      <c r="AA276" s="77" t="s">
        <v>39</v>
      </c>
      <c r="AB276" s="77">
        <v>20</v>
      </c>
    </row>
    <row r="277" spans="1:28" ht="15.75" customHeight="1" x14ac:dyDescent="0.2">
      <c r="A277" s="77" t="s">
        <v>49</v>
      </c>
      <c r="B277" s="77" t="s">
        <v>85</v>
      </c>
      <c r="C277" s="77" t="s">
        <v>50</v>
      </c>
      <c r="D277" s="78">
        <v>44154.447199074071</v>
      </c>
      <c r="E277" s="77" t="s">
        <v>5</v>
      </c>
      <c r="F277" s="77" t="s">
        <v>45</v>
      </c>
      <c r="G277" s="77" t="s">
        <v>44</v>
      </c>
      <c r="H277" s="77" t="s">
        <v>14</v>
      </c>
      <c r="I277" s="77" t="s">
        <v>159</v>
      </c>
      <c r="J277" s="77" t="s">
        <v>42</v>
      </c>
      <c r="K277" s="77">
        <v>2.2000000000000002</v>
      </c>
      <c r="L277" s="77">
        <v>1740</v>
      </c>
      <c r="M277" s="77" t="s">
        <v>41</v>
      </c>
      <c r="N277" s="77">
        <v>28.3</v>
      </c>
      <c r="O277" s="77">
        <v>3.7999999999999999E-2</v>
      </c>
      <c r="P277" s="77">
        <v>3.02</v>
      </c>
      <c r="Z277" s="77" t="s">
        <v>40</v>
      </c>
      <c r="AA277" s="77" t="s">
        <v>39</v>
      </c>
      <c r="AB277" s="77">
        <v>20</v>
      </c>
    </row>
    <row r="278" spans="1:28" ht="15.75" customHeight="1" x14ac:dyDescent="0.2">
      <c r="A278" s="77" t="s">
        <v>49</v>
      </c>
      <c r="B278" s="77" t="s">
        <v>85</v>
      </c>
      <c r="C278" s="77" t="s">
        <v>50</v>
      </c>
      <c r="D278" s="78">
        <v>44154.447199074071</v>
      </c>
      <c r="E278" s="77" t="s">
        <v>5</v>
      </c>
      <c r="F278" s="77" t="s">
        <v>45</v>
      </c>
      <c r="G278" s="77" t="s">
        <v>51</v>
      </c>
      <c r="H278" s="77" t="s">
        <v>14</v>
      </c>
      <c r="I278" s="77" t="s">
        <v>157</v>
      </c>
      <c r="J278" s="77" t="s">
        <v>42</v>
      </c>
      <c r="K278" s="77">
        <v>2.7</v>
      </c>
      <c r="L278" s="77">
        <v>1490</v>
      </c>
      <c r="M278" s="77" t="s">
        <v>41</v>
      </c>
      <c r="N278" s="77">
        <v>36.700000000000003</v>
      </c>
      <c r="O278" s="77">
        <v>6.6000000000000003E-2</v>
      </c>
      <c r="P278" s="77">
        <v>3.51</v>
      </c>
      <c r="Z278" s="77" t="s">
        <v>40</v>
      </c>
      <c r="AA278" s="77" t="s">
        <v>39</v>
      </c>
      <c r="AB278" s="77">
        <v>20</v>
      </c>
    </row>
    <row r="279" spans="1:28" ht="15.75" customHeight="1" x14ac:dyDescent="0.2">
      <c r="A279" s="77" t="s">
        <v>49</v>
      </c>
      <c r="B279" s="77" t="s">
        <v>85</v>
      </c>
      <c r="C279" s="77" t="s">
        <v>50</v>
      </c>
      <c r="D279" s="78">
        <v>44154.447199074071</v>
      </c>
      <c r="E279" s="77" t="s">
        <v>5</v>
      </c>
      <c r="F279" s="77" t="s">
        <v>45</v>
      </c>
      <c r="G279" s="77" t="s">
        <v>51</v>
      </c>
      <c r="H279" s="77" t="s">
        <v>14</v>
      </c>
      <c r="I279" s="77" t="s">
        <v>158</v>
      </c>
      <c r="J279" s="77" t="s">
        <v>42</v>
      </c>
      <c r="K279" s="77">
        <v>2.7</v>
      </c>
      <c r="L279" s="77">
        <v>1490</v>
      </c>
      <c r="M279" s="77" t="s">
        <v>41</v>
      </c>
      <c r="N279" s="77">
        <v>68.599999999999994</v>
      </c>
      <c r="O279" s="77">
        <v>6.7000000000000004E-2</v>
      </c>
      <c r="P279" s="77">
        <v>0</v>
      </c>
      <c r="Z279" s="77" t="s">
        <v>40</v>
      </c>
      <c r="AA279" s="77" t="s">
        <v>39</v>
      </c>
      <c r="AB279" s="77">
        <v>20</v>
      </c>
    </row>
    <row r="280" spans="1:28" ht="15.75" customHeight="1" x14ac:dyDescent="0.2">
      <c r="A280" s="77" t="s">
        <v>49</v>
      </c>
      <c r="B280" s="77" t="s">
        <v>85</v>
      </c>
      <c r="C280" s="77" t="s">
        <v>50</v>
      </c>
      <c r="D280" s="78">
        <v>44154.447199074071</v>
      </c>
      <c r="E280" s="77" t="s">
        <v>5</v>
      </c>
      <c r="F280" s="77" t="s">
        <v>45</v>
      </c>
      <c r="G280" s="77" t="s">
        <v>51</v>
      </c>
      <c r="H280" s="77" t="s">
        <v>14</v>
      </c>
      <c r="I280" s="77" t="s">
        <v>43</v>
      </c>
      <c r="J280" s="77" t="s">
        <v>83</v>
      </c>
      <c r="K280" s="77">
        <v>2.7</v>
      </c>
      <c r="L280" s="77">
        <v>1490</v>
      </c>
      <c r="M280" s="77" t="s">
        <v>41</v>
      </c>
      <c r="N280" s="77">
        <v>2.2000000000000002</v>
      </c>
      <c r="O280" s="77">
        <v>0</v>
      </c>
      <c r="P280" s="77">
        <v>3.42</v>
      </c>
      <c r="Z280" s="77" t="s">
        <v>40</v>
      </c>
      <c r="AA280" s="77" t="s">
        <v>39</v>
      </c>
      <c r="AB280" s="77">
        <v>20</v>
      </c>
    </row>
    <row r="281" spans="1:28" ht="15.75" customHeight="1" x14ac:dyDescent="0.2">
      <c r="A281" s="77" t="s">
        <v>49</v>
      </c>
      <c r="B281" s="77" t="s">
        <v>85</v>
      </c>
      <c r="C281" s="77" t="s">
        <v>50</v>
      </c>
      <c r="D281" s="78">
        <v>44154.447199074071</v>
      </c>
      <c r="E281" s="77" t="s">
        <v>5</v>
      </c>
      <c r="F281" s="77" t="s">
        <v>45</v>
      </c>
      <c r="G281" s="77" t="s">
        <v>51</v>
      </c>
      <c r="H281" s="77" t="s">
        <v>14</v>
      </c>
      <c r="I281" s="77" t="s">
        <v>159</v>
      </c>
      <c r="J281" s="77" t="s">
        <v>42</v>
      </c>
      <c r="K281" s="77">
        <v>2.7</v>
      </c>
      <c r="L281" s="77">
        <v>1490</v>
      </c>
      <c r="M281" s="77" t="s">
        <v>41</v>
      </c>
      <c r="N281" s="77">
        <v>30.2</v>
      </c>
      <c r="O281" s="77">
        <v>5.0999999999999997E-2</v>
      </c>
      <c r="P281" s="77">
        <v>3.3</v>
      </c>
      <c r="Z281" s="77" t="s">
        <v>40</v>
      </c>
      <c r="AA281" s="77" t="s">
        <v>39</v>
      </c>
      <c r="AB281" s="77">
        <v>20</v>
      </c>
    </row>
    <row r="282" spans="1:28" ht="15.75" customHeight="1" x14ac:dyDescent="0.2">
      <c r="A282" s="77" t="s">
        <v>49</v>
      </c>
      <c r="B282" s="77" t="s">
        <v>85</v>
      </c>
      <c r="C282" s="77" t="s">
        <v>50</v>
      </c>
      <c r="D282" s="78">
        <v>44154.447199074071</v>
      </c>
      <c r="E282" s="77" t="s">
        <v>5</v>
      </c>
      <c r="F282" s="77" t="s">
        <v>29</v>
      </c>
      <c r="G282" s="77" t="s">
        <v>44</v>
      </c>
      <c r="H282" s="77" t="s">
        <v>14</v>
      </c>
      <c r="I282" s="77" t="s">
        <v>157</v>
      </c>
      <c r="J282" s="77" t="s">
        <v>42</v>
      </c>
      <c r="K282" s="77">
        <v>3.37</v>
      </c>
      <c r="L282" s="77">
        <v>2420</v>
      </c>
      <c r="M282" s="77" t="s">
        <v>41</v>
      </c>
      <c r="N282" s="77">
        <v>52.2</v>
      </c>
      <c r="O282" s="77">
        <v>8.3500000000000005E-2</v>
      </c>
      <c r="P282" s="77">
        <v>5.29</v>
      </c>
      <c r="Z282" s="77" t="s">
        <v>40</v>
      </c>
      <c r="AA282" s="77" t="s">
        <v>39</v>
      </c>
      <c r="AB282" s="77">
        <v>20</v>
      </c>
    </row>
    <row r="283" spans="1:28" ht="15.75" customHeight="1" x14ac:dyDescent="0.2">
      <c r="A283" s="77" t="s">
        <v>49</v>
      </c>
      <c r="B283" s="77" t="s">
        <v>85</v>
      </c>
      <c r="C283" s="77" t="s">
        <v>50</v>
      </c>
      <c r="D283" s="78">
        <v>44154.447199074071</v>
      </c>
      <c r="E283" s="77" t="s">
        <v>5</v>
      </c>
      <c r="F283" s="77" t="s">
        <v>29</v>
      </c>
      <c r="G283" s="77" t="s">
        <v>44</v>
      </c>
      <c r="H283" s="77" t="s">
        <v>14</v>
      </c>
      <c r="I283" s="77" t="s">
        <v>158</v>
      </c>
      <c r="J283" s="77" t="s">
        <v>42</v>
      </c>
      <c r="K283" s="77">
        <v>3.37</v>
      </c>
      <c r="L283" s="77">
        <v>2420</v>
      </c>
      <c r="M283" s="77" t="s">
        <v>41</v>
      </c>
      <c r="N283" s="77">
        <v>96.5</v>
      </c>
      <c r="O283" s="77">
        <v>8.4400000000000003E-2</v>
      </c>
      <c r="P283" s="77">
        <v>0</v>
      </c>
      <c r="Z283" s="77" t="s">
        <v>40</v>
      </c>
      <c r="AA283" s="77" t="s">
        <v>39</v>
      </c>
      <c r="AB283" s="77">
        <v>20</v>
      </c>
    </row>
    <row r="284" spans="1:28" ht="15.75" customHeight="1" x14ac:dyDescent="0.2">
      <c r="A284" s="77" t="s">
        <v>49</v>
      </c>
      <c r="B284" s="77" t="s">
        <v>85</v>
      </c>
      <c r="C284" s="77" t="s">
        <v>50</v>
      </c>
      <c r="D284" s="78">
        <v>44154.447199074071</v>
      </c>
      <c r="E284" s="77" t="s">
        <v>5</v>
      </c>
      <c r="F284" s="77" t="s">
        <v>29</v>
      </c>
      <c r="G284" s="77" t="s">
        <v>44</v>
      </c>
      <c r="H284" s="77" t="s">
        <v>14</v>
      </c>
      <c r="I284" s="77" t="s">
        <v>43</v>
      </c>
      <c r="J284" s="77" t="s">
        <v>83</v>
      </c>
      <c r="K284" s="77">
        <v>62.614597000000003</v>
      </c>
      <c r="L284" s="77">
        <v>2420</v>
      </c>
      <c r="M284" s="77" t="s">
        <v>41</v>
      </c>
      <c r="N284" s="77">
        <v>0.17545748</v>
      </c>
      <c r="O284" s="77">
        <v>0</v>
      </c>
      <c r="P284" s="77">
        <v>0.27717977999999999</v>
      </c>
      <c r="Z284" s="77" t="s">
        <v>40</v>
      </c>
      <c r="AA284" s="77" t="s">
        <v>39</v>
      </c>
      <c r="AB284" s="77">
        <v>20</v>
      </c>
    </row>
    <row r="285" spans="1:28" ht="15.75" customHeight="1" x14ac:dyDescent="0.2">
      <c r="A285" s="77" t="s">
        <v>49</v>
      </c>
      <c r="B285" s="77" t="s">
        <v>85</v>
      </c>
      <c r="C285" s="77" t="s">
        <v>50</v>
      </c>
      <c r="D285" s="78">
        <v>44154.447199074071</v>
      </c>
      <c r="E285" s="77" t="s">
        <v>5</v>
      </c>
      <c r="F285" s="77" t="s">
        <v>29</v>
      </c>
      <c r="G285" s="77" t="s">
        <v>44</v>
      </c>
      <c r="H285" s="77" t="s">
        <v>14</v>
      </c>
      <c r="I285" s="77" t="s">
        <v>159</v>
      </c>
      <c r="J285" s="77" t="s">
        <v>42</v>
      </c>
      <c r="K285" s="77">
        <v>3.37</v>
      </c>
      <c r="L285" s="77">
        <v>2420</v>
      </c>
      <c r="M285" s="77" t="s">
        <v>41</v>
      </c>
      <c r="N285" s="77">
        <v>43.5</v>
      </c>
      <c r="O285" s="77">
        <v>6.5500000000000003E-2</v>
      </c>
      <c r="P285" s="77">
        <v>5.03</v>
      </c>
      <c r="Z285" s="77" t="s">
        <v>40</v>
      </c>
      <c r="AA285" s="77" t="s">
        <v>39</v>
      </c>
      <c r="AB285" s="77">
        <v>20</v>
      </c>
    </row>
    <row r="286" spans="1:28" ht="15.75" customHeight="1" x14ac:dyDescent="0.2">
      <c r="A286" s="77" t="s">
        <v>49</v>
      </c>
      <c r="B286" s="77" t="s">
        <v>85</v>
      </c>
      <c r="C286" s="77" t="s">
        <v>50</v>
      </c>
      <c r="D286" s="78">
        <v>44154.447199074071</v>
      </c>
      <c r="E286" s="77" t="s">
        <v>5</v>
      </c>
      <c r="F286" s="77" t="s">
        <v>29</v>
      </c>
      <c r="G286" s="77" t="s">
        <v>51</v>
      </c>
      <c r="H286" s="77" t="s">
        <v>14</v>
      </c>
      <c r="I286" s="77" t="s">
        <v>157</v>
      </c>
      <c r="J286" s="77" t="s">
        <v>42</v>
      </c>
      <c r="K286" s="77">
        <v>3.49</v>
      </c>
      <c r="L286" s="77">
        <v>1690</v>
      </c>
      <c r="M286" s="77" t="s">
        <v>41</v>
      </c>
      <c r="N286" s="77">
        <v>54.2</v>
      </c>
      <c r="O286" s="77">
        <v>0.106</v>
      </c>
      <c r="P286" s="77">
        <v>5.23</v>
      </c>
      <c r="Z286" s="77" t="s">
        <v>40</v>
      </c>
      <c r="AA286" s="77" t="s">
        <v>39</v>
      </c>
      <c r="AB286" s="77">
        <v>20</v>
      </c>
    </row>
    <row r="287" spans="1:28" ht="15.75" customHeight="1" x14ac:dyDescent="0.2">
      <c r="A287" s="77" t="s">
        <v>49</v>
      </c>
      <c r="B287" s="77" t="s">
        <v>85</v>
      </c>
      <c r="C287" s="77" t="s">
        <v>50</v>
      </c>
      <c r="D287" s="78">
        <v>44154.447199074071</v>
      </c>
      <c r="E287" s="77" t="s">
        <v>5</v>
      </c>
      <c r="F287" s="77" t="s">
        <v>29</v>
      </c>
      <c r="G287" s="77" t="s">
        <v>51</v>
      </c>
      <c r="H287" s="77" t="s">
        <v>14</v>
      </c>
      <c r="I287" s="77" t="s">
        <v>158</v>
      </c>
      <c r="J287" s="77" t="s">
        <v>42</v>
      </c>
      <c r="K287" s="77">
        <v>3.49</v>
      </c>
      <c r="L287" s="77">
        <v>1690</v>
      </c>
      <c r="M287" s="77" t="s">
        <v>41</v>
      </c>
      <c r="N287" s="77">
        <v>103</v>
      </c>
      <c r="O287" s="77">
        <v>0.109</v>
      </c>
      <c r="P287" s="77">
        <v>0</v>
      </c>
      <c r="Z287" s="77" t="s">
        <v>40</v>
      </c>
      <c r="AA287" s="77" t="s">
        <v>39</v>
      </c>
      <c r="AB287" s="77">
        <v>20</v>
      </c>
    </row>
    <row r="288" spans="1:28" ht="15.75" customHeight="1" x14ac:dyDescent="0.2">
      <c r="A288" s="77" t="s">
        <v>49</v>
      </c>
      <c r="B288" s="77" t="s">
        <v>85</v>
      </c>
      <c r="C288" s="77" t="s">
        <v>50</v>
      </c>
      <c r="D288" s="78">
        <v>44154.447199074071</v>
      </c>
      <c r="E288" s="77" t="s">
        <v>5</v>
      </c>
      <c r="F288" s="77" t="s">
        <v>29</v>
      </c>
      <c r="G288" s="77" t="s">
        <v>51</v>
      </c>
      <c r="H288" s="77" t="s">
        <v>14</v>
      </c>
      <c r="I288" s="77" t="s">
        <v>43</v>
      </c>
      <c r="J288" s="77" t="s">
        <v>83</v>
      </c>
      <c r="K288" s="77">
        <v>64.844200000000001</v>
      </c>
      <c r="L288" s="77">
        <v>1690</v>
      </c>
      <c r="M288" s="77" t="s">
        <v>41</v>
      </c>
      <c r="N288" s="77">
        <v>0.17384284999999999</v>
      </c>
      <c r="O288" s="77">
        <v>0</v>
      </c>
      <c r="P288" s="77">
        <v>0.27610335000000003</v>
      </c>
      <c r="Z288" s="77" t="s">
        <v>40</v>
      </c>
      <c r="AA288" s="77" t="s">
        <v>39</v>
      </c>
      <c r="AB288" s="77">
        <v>20</v>
      </c>
    </row>
    <row r="289" spans="1:28" ht="15.75" customHeight="1" x14ac:dyDescent="0.2">
      <c r="A289" s="77" t="s">
        <v>49</v>
      </c>
      <c r="B289" s="77" t="s">
        <v>85</v>
      </c>
      <c r="C289" s="77" t="s">
        <v>50</v>
      </c>
      <c r="D289" s="78">
        <v>44154.447199074071</v>
      </c>
      <c r="E289" s="77" t="s">
        <v>5</v>
      </c>
      <c r="F289" s="77" t="s">
        <v>29</v>
      </c>
      <c r="G289" s="77" t="s">
        <v>51</v>
      </c>
      <c r="H289" s="77" t="s">
        <v>14</v>
      </c>
      <c r="I289" s="77" t="s">
        <v>159</v>
      </c>
      <c r="J289" s="77" t="s">
        <v>42</v>
      </c>
      <c r="K289" s="77">
        <v>3.49</v>
      </c>
      <c r="L289" s="77">
        <v>1690</v>
      </c>
      <c r="M289" s="77" t="s">
        <v>41</v>
      </c>
      <c r="N289" s="77">
        <v>45.3</v>
      </c>
      <c r="O289" s="77">
        <v>8.3400000000000002E-2</v>
      </c>
      <c r="P289" s="77">
        <v>4.99</v>
      </c>
      <c r="Z289" s="77" t="s">
        <v>40</v>
      </c>
      <c r="AA289" s="77" t="s">
        <v>39</v>
      </c>
      <c r="AB289" s="77">
        <v>20</v>
      </c>
    </row>
    <row r="290" spans="1:28" ht="15.75" customHeight="1" x14ac:dyDescent="0.2">
      <c r="A290" s="77" t="s">
        <v>49</v>
      </c>
      <c r="B290" s="77" t="s">
        <v>85</v>
      </c>
      <c r="C290" s="77" t="s">
        <v>50</v>
      </c>
      <c r="D290" s="78">
        <v>44154.447199074071</v>
      </c>
      <c r="E290" s="77" t="s">
        <v>5</v>
      </c>
      <c r="F290" s="77" t="s">
        <v>30</v>
      </c>
      <c r="G290" s="77" t="s">
        <v>44</v>
      </c>
      <c r="H290" s="77" t="s">
        <v>16</v>
      </c>
      <c r="I290" s="77" t="s">
        <v>157</v>
      </c>
      <c r="J290" s="77" t="s">
        <v>42</v>
      </c>
      <c r="K290" s="77">
        <v>3.5</v>
      </c>
      <c r="L290" s="77">
        <v>1240</v>
      </c>
      <c r="M290" s="77" t="s">
        <v>41</v>
      </c>
      <c r="N290" s="77">
        <v>195</v>
      </c>
      <c r="O290" s="77">
        <v>0.11600000000000001</v>
      </c>
      <c r="P290" s="77">
        <v>3.88</v>
      </c>
      <c r="Z290" s="77" t="s">
        <v>40</v>
      </c>
      <c r="AA290" s="77" t="s">
        <v>39</v>
      </c>
      <c r="AB290" s="77">
        <v>20</v>
      </c>
    </row>
    <row r="291" spans="1:28" ht="15.75" customHeight="1" x14ac:dyDescent="0.2">
      <c r="A291" s="77" t="s">
        <v>49</v>
      </c>
      <c r="B291" s="77" t="s">
        <v>85</v>
      </c>
      <c r="C291" s="77" t="s">
        <v>50</v>
      </c>
      <c r="D291" s="78">
        <v>44154.447199074071</v>
      </c>
      <c r="E291" s="77" t="s">
        <v>5</v>
      </c>
      <c r="F291" s="77" t="s">
        <v>30</v>
      </c>
      <c r="G291" s="77" t="s">
        <v>44</v>
      </c>
      <c r="H291" s="77" t="s">
        <v>16</v>
      </c>
      <c r="I291" s="77" t="s">
        <v>158</v>
      </c>
      <c r="J291" s="77" t="s">
        <v>42</v>
      </c>
      <c r="K291" s="77">
        <v>3.5</v>
      </c>
      <c r="L291" s="77">
        <v>1240</v>
      </c>
      <c r="M291" s="77" t="s">
        <v>41</v>
      </c>
      <c r="N291" s="77">
        <v>237</v>
      </c>
      <c r="O291" s="77">
        <v>0.128</v>
      </c>
      <c r="P291" s="77">
        <v>0</v>
      </c>
      <c r="Z291" s="77" t="s">
        <v>40</v>
      </c>
      <c r="AA291" s="77" t="s">
        <v>39</v>
      </c>
      <c r="AB291" s="77">
        <v>20</v>
      </c>
    </row>
    <row r="292" spans="1:28" ht="15.75" customHeight="1" x14ac:dyDescent="0.2">
      <c r="A292" s="77" t="s">
        <v>49</v>
      </c>
      <c r="B292" s="77" t="s">
        <v>85</v>
      </c>
      <c r="C292" s="77" t="s">
        <v>50</v>
      </c>
      <c r="D292" s="78">
        <v>44154.447199074071</v>
      </c>
      <c r="E292" s="77" t="s">
        <v>5</v>
      </c>
      <c r="F292" s="77" t="s">
        <v>30</v>
      </c>
      <c r="G292" s="77" t="s">
        <v>44</v>
      </c>
      <c r="H292" s="77" t="s">
        <v>16</v>
      </c>
      <c r="I292" s="77" t="s">
        <v>43</v>
      </c>
      <c r="J292" s="77" t="s">
        <v>83</v>
      </c>
      <c r="K292" s="77">
        <v>54.984999999999999</v>
      </c>
      <c r="L292" s="77">
        <v>1240</v>
      </c>
      <c r="M292" s="77" t="s">
        <v>41</v>
      </c>
      <c r="N292" s="77">
        <v>0.14131126999999999</v>
      </c>
      <c r="O292" s="77">
        <v>0</v>
      </c>
      <c r="P292" s="77">
        <v>0.21960536</v>
      </c>
      <c r="Z292" s="77" t="s">
        <v>40</v>
      </c>
      <c r="AA292" s="77" t="s">
        <v>39</v>
      </c>
      <c r="AB292" s="77">
        <v>20</v>
      </c>
    </row>
    <row r="293" spans="1:28" ht="15.75" customHeight="1" x14ac:dyDescent="0.2">
      <c r="A293" s="77" t="s">
        <v>49</v>
      </c>
      <c r="B293" s="77" t="s">
        <v>85</v>
      </c>
      <c r="C293" s="77" t="s">
        <v>50</v>
      </c>
      <c r="D293" s="78">
        <v>44154.447199074071</v>
      </c>
      <c r="E293" s="77" t="s">
        <v>5</v>
      </c>
      <c r="F293" s="77" t="s">
        <v>30</v>
      </c>
      <c r="G293" s="77" t="s">
        <v>44</v>
      </c>
      <c r="H293" s="77" t="s">
        <v>16</v>
      </c>
      <c r="I293" s="77" t="s">
        <v>159</v>
      </c>
      <c r="J293" s="77" t="s">
        <v>42</v>
      </c>
      <c r="K293" s="77">
        <v>3.5</v>
      </c>
      <c r="L293" s="77">
        <v>1240</v>
      </c>
      <c r="M293" s="77" t="s">
        <v>41</v>
      </c>
      <c r="N293" s="77">
        <v>196</v>
      </c>
      <c r="O293" s="77">
        <v>0.115</v>
      </c>
      <c r="P293" s="77">
        <v>3.39</v>
      </c>
      <c r="Z293" s="77" t="s">
        <v>40</v>
      </c>
      <c r="AA293" s="77" t="s">
        <v>39</v>
      </c>
      <c r="AB293" s="77">
        <v>20</v>
      </c>
    </row>
    <row r="294" spans="1:28" ht="15.75" customHeight="1" x14ac:dyDescent="0.2">
      <c r="A294" s="77" t="s">
        <v>49</v>
      </c>
      <c r="B294" s="77" t="s">
        <v>85</v>
      </c>
      <c r="C294" s="77" t="s">
        <v>50</v>
      </c>
      <c r="D294" s="78">
        <v>44154.447199074071</v>
      </c>
      <c r="E294" s="77" t="s">
        <v>5</v>
      </c>
      <c r="F294" s="77" t="s">
        <v>30</v>
      </c>
      <c r="G294" s="77" t="s">
        <v>51</v>
      </c>
      <c r="H294" s="77" t="s">
        <v>16</v>
      </c>
      <c r="I294" s="77" t="s">
        <v>157</v>
      </c>
      <c r="J294" s="77" t="s">
        <v>42</v>
      </c>
      <c r="K294" s="77">
        <v>3.5</v>
      </c>
      <c r="L294" s="77">
        <v>1220</v>
      </c>
      <c r="M294" s="77" t="s">
        <v>41</v>
      </c>
      <c r="N294" s="77">
        <v>102</v>
      </c>
      <c r="O294" s="77">
        <v>0.14499999999999999</v>
      </c>
      <c r="P294" s="77">
        <v>5.59</v>
      </c>
      <c r="Z294" s="77" t="s">
        <v>40</v>
      </c>
      <c r="AA294" s="77" t="s">
        <v>39</v>
      </c>
      <c r="AB294" s="77">
        <v>20</v>
      </c>
    </row>
    <row r="295" spans="1:28" ht="15.75" customHeight="1" x14ac:dyDescent="0.2">
      <c r="A295" s="77" t="s">
        <v>49</v>
      </c>
      <c r="B295" s="77" t="s">
        <v>85</v>
      </c>
      <c r="C295" s="77" t="s">
        <v>50</v>
      </c>
      <c r="D295" s="78">
        <v>44154.447199074071</v>
      </c>
      <c r="E295" s="77" t="s">
        <v>5</v>
      </c>
      <c r="F295" s="77" t="s">
        <v>30</v>
      </c>
      <c r="G295" s="77" t="s">
        <v>51</v>
      </c>
      <c r="H295" s="77" t="s">
        <v>16</v>
      </c>
      <c r="I295" s="77" t="s">
        <v>158</v>
      </c>
      <c r="J295" s="77" t="s">
        <v>42</v>
      </c>
      <c r="K295" s="77">
        <v>3.5</v>
      </c>
      <c r="L295" s="77">
        <v>1220</v>
      </c>
      <c r="M295" s="77" t="s">
        <v>41</v>
      </c>
      <c r="N295" s="77">
        <v>159</v>
      </c>
      <c r="O295" s="77">
        <v>0.153</v>
      </c>
      <c r="P295" s="77">
        <v>0</v>
      </c>
      <c r="Z295" s="77" t="s">
        <v>40</v>
      </c>
      <c r="AA295" s="77" t="s">
        <v>39</v>
      </c>
      <c r="AB295" s="77">
        <v>20</v>
      </c>
    </row>
    <row r="296" spans="1:28" ht="15.75" customHeight="1" x14ac:dyDescent="0.2">
      <c r="A296" s="77" t="s">
        <v>49</v>
      </c>
      <c r="B296" s="77" t="s">
        <v>85</v>
      </c>
      <c r="C296" s="77" t="s">
        <v>50</v>
      </c>
      <c r="D296" s="78">
        <v>44154.447199074071</v>
      </c>
      <c r="E296" s="77" t="s">
        <v>5</v>
      </c>
      <c r="F296" s="77" t="s">
        <v>30</v>
      </c>
      <c r="G296" s="77" t="s">
        <v>51</v>
      </c>
      <c r="H296" s="77" t="s">
        <v>16</v>
      </c>
      <c r="I296" s="77" t="s">
        <v>43</v>
      </c>
      <c r="J296" s="77" t="s">
        <v>83</v>
      </c>
      <c r="K296" s="77">
        <v>54.984999999999999</v>
      </c>
      <c r="L296" s="77">
        <v>1220</v>
      </c>
      <c r="M296" s="77" t="s">
        <v>41</v>
      </c>
      <c r="N296" s="77">
        <v>0.19796306999999999</v>
      </c>
      <c r="O296" s="77">
        <v>0</v>
      </c>
      <c r="P296" s="77">
        <v>0.31699553000000003</v>
      </c>
      <c r="Z296" s="77" t="s">
        <v>40</v>
      </c>
      <c r="AA296" s="77" t="s">
        <v>39</v>
      </c>
      <c r="AB296" s="77">
        <v>20</v>
      </c>
    </row>
    <row r="297" spans="1:28" ht="15.75" customHeight="1" x14ac:dyDescent="0.2">
      <c r="A297" s="77" t="s">
        <v>49</v>
      </c>
      <c r="B297" s="77" t="s">
        <v>85</v>
      </c>
      <c r="C297" s="77" t="s">
        <v>50</v>
      </c>
      <c r="D297" s="78">
        <v>44154.447199074071</v>
      </c>
      <c r="E297" s="77" t="s">
        <v>5</v>
      </c>
      <c r="F297" s="77" t="s">
        <v>30</v>
      </c>
      <c r="G297" s="77" t="s">
        <v>51</v>
      </c>
      <c r="H297" s="77" t="s">
        <v>16</v>
      </c>
      <c r="I297" s="77" t="s">
        <v>159</v>
      </c>
      <c r="J297" s="77" t="s">
        <v>42</v>
      </c>
      <c r="K297" s="77">
        <v>3.5</v>
      </c>
      <c r="L297" s="77">
        <v>1220</v>
      </c>
      <c r="M297" s="77" t="s">
        <v>41</v>
      </c>
      <c r="N297" s="77">
        <v>107</v>
      </c>
      <c r="O297" s="77">
        <v>0.14299999999999999</v>
      </c>
      <c r="P297" s="77">
        <v>4.9000000000000004</v>
      </c>
      <c r="Z297" s="77" t="s">
        <v>40</v>
      </c>
      <c r="AA297" s="77" t="s">
        <v>39</v>
      </c>
      <c r="AB297" s="77">
        <v>20</v>
      </c>
    </row>
    <row r="298" spans="1:28" ht="15.75" customHeight="1" x14ac:dyDescent="0.2">
      <c r="A298" s="77" t="s">
        <v>49</v>
      </c>
      <c r="B298" s="77" t="s">
        <v>85</v>
      </c>
      <c r="C298" s="77" t="s">
        <v>50</v>
      </c>
      <c r="D298" s="78">
        <v>44154.447199074071</v>
      </c>
      <c r="E298" s="77" t="s">
        <v>5</v>
      </c>
      <c r="F298" s="77" t="s">
        <v>31</v>
      </c>
      <c r="G298" s="77" t="s">
        <v>44</v>
      </c>
      <c r="H298" s="77" t="s">
        <v>16</v>
      </c>
      <c r="I298" s="77" t="s">
        <v>157</v>
      </c>
      <c r="J298" s="77" t="s">
        <v>42</v>
      </c>
      <c r="K298" s="77">
        <v>1</v>
      </c>
      <c r="L298" s="77">
        <v>1070</v>
      </c>
      <c r="M298" s="77" t="s">
        <v>41</v>
      </c>
      <c r="N298" s="77">
        <v>10.7</v>
      </c>
      <c r="O298" s="77">
        <v>1.6299999999999999E-2</v>
      </c>
      <c r="P298" s="77">
        <v>0.83</v>
      </c>
      <c r="Z298" s="77" t="s">
        <v>40</v>
      </c>
      <c r="AA298" s="77" t="s">
        <v>39</v>
      </c>
      <c r="AB298" s="77">
        <v>20</v>
      </c>
    </row>
    <row r="299" spans="1:28" ht="15.75" customHeight="1" x14ac:dyDescent="0.2">
      <c r="A299" s="77" t="s">
        <v>49</v>
      </c>
      <c r="B299" s="77" t="s">
        <v>85</v>
      </c>
      <c r="C299" s="77" t="s">
        <v>50</v>
      </c>
      <c r="D299" s="78">
        <v>44154.447199074071</v>
      </c>
      <c r="E299" s="77" t="s">
        <v>5</v>
      </c>
      <c r="F299" s="77" t="s">
        <v>31</v>
      </c>
      <c r="G299" s="77" t="s">
        <v>44</v>
      </c>
      <c r="H299" s="77" t="s">
        <v>16</v>
      </c>
      <c r="I299" s="77" t="s">
        <v>158</v>
      </c>
      <c r="J299" s="77" t="s">
        <v>42</v>
      </c>
      <c r="K299" s="77">
        <v>1</v>
      </c>
      <c r="L299" s="77">
        <v>1070</v>
      </c>
      <c r="M299" s="77" t="s">
        <v>41</v>
      </c>
      <c r="N299" s="77">
        <v>18</v>
      </c>
      <c r="O299" s="77">
        <v>1.66E-2</v>
      </c>
      <c r="P299" s="77">
        <v>0</v>
      </c>
      <c r="Z299" s="77" t="s">
        <v>40</v>
      </c>
      <c r="AA299" s="77" t="s">
        <v>39</v>
      </c>
      <c r="AB299" s="77">
        <v>20</v>
      </c>
    </row>
    <row r="300" spans="1:28" ht="15.75" customHeight="1" x14ac:dyDescent="0.2">
      <c r="A300" s="77" t="s">
        <v>49</v>
      </c>
      <c r="B300" s="77" t="s">
        <v>85</v>
      </c>
      <c r="C300" s="77" t="s">
        <v>50</v>
      </c>
      <c r="D300" s="78">
        <v>44154.447199074071</v>
      </c>
      <c r="E300" s="77" t="s">
        <v>5</v>
      </c>
      <c r="F300" s="77" t="s">
        <v>31</v>
      </c>
      <c r="G300" s="77" t="s">
        <v>44</v>
      </c>
      <c r="H300" s="77" t="s">
        <v>16</v>
      </c>
      <c r="I300" s="77" t="s">
        <v>43</v>
      </c>
      <c r="J300" s="77" t="s">
        <v>83</v>
      </c>
      <c r="K300" s="77">
        <v>18.68</v>
      </c>
      <c r="L300" s="77">
        <v>1070</v>
      </c>
      <c r="M300" s="77" t="s">
        <v>41</v>
      </c>
      <c r="N300" s="77">
        <v>4.1113492000000001E-2</v>
      </c>
      <c r="O300" s="77">
        <v>0</v>
      </c>
      <c r="P300" s="77">
        <v>4.2558885999999997E-2</v>
      </c>
      <c r="Z300" s="77" t="s">
        <v>40</v>
      </c>
      <c r="AA300" s="77" t="s">
        <v>39</v>
      </c>
      <c r="AB300" s="77">
        <v>20</v>
      </c>
    </row>
    <row r="301" spans="1:28" ht="15.75" customHeight="1" x14ac:dyDescent="0.2">
      <c r="A301" s="77" t="s">
        <v>49</v>
      </c>
      <c r="B301" s="77" t="s">
        <v>85</v>
      </c>
      <c r="C301" s="77" t="s">
        <v>50</v>
      </c>
      <c r="D301" s="78">
        <v>44154.447199074071</v>
      </c>
      <c r="E301" s="77" t="s">
        <v>5</v>
      </c>
      <c r="F301" s="77" t="s">
        <v>31</v>
      </c>
      <c r="G301" s="77" t="s">
        <v>44</v>
      </c>
      <c r="H301" s="77" t="s">
        <v>16</v>
      </c>
      <c r="I301" s="77" t="s">
        <v>159</v>
      </c>
      <c r="J301" s="77" t="s">
        <v>42</v>
      </c>
      <c r="K301" s="77">
        <v>1</v>
      </c>
      <c r="L301" s="77">
        <v>1070</v>
      </c>
      <c r="M301" s="77" t="s">
        <v>41</v>
      </c>
      <c r="N301" s="77">
        <v>10.8</v>
      </c>
      <c r="O301" s="77">
        <v>1.5100000000000001E-2</v>
      </c>
      <c r="P301" s="77">
        <v>0.73099999999999998</v>
      </c>
      <c r="Z301" s="77" t="s">
        <v>40</v>
      </c>
      <c r="AA301" s="77" t="s">
        <v>39</v>
      </c>
      <c r="AB301" s="77">
        <v>20</v>
      </c>
    </row>
    <row r="302" spans="1:28" ht="15.75" customHeight="1" x14ac:dyDescent="0.2">
      <c r="A302" s="77" t="s">
        <v>49</v>
      </c>
      <c r="B302" s="77" t="s">
        <v>85</v>
      </c>
      <c r="C302" s="77" t="s">
        <v>50</v>
      </c>
      <c r="D302" s="78">
        <v>44154.447199074071</v>
      </c>
      <c r="E302" s="77" t="s">
        <v>5</v>
      </c>
      <c r="F302" s="77" t="s">
        <v>31</v>
      </c>
      <c r="G302" s="77" t="s">
        <v>51</v>
      </c>
      <c r="H302" s="77" t="s">
        <v>16</v>
      </c>
      <c r="I302" s="77" t="s">
        <v>157</v>
      </c>
      <c r="J302" s="77" t="s">
        <v>42</v>
      </c>
      <c r="K302" s="77">
        <v>2.0099999999999998</v>
      </c>
      <c r="L302" s="77">
        <v>1310</v>
      </c>
      <c r="M302" s="77" t="s">
        <v>41</v>
      </c>
      <c r="N302" s="77">
        <v>10.8</v>
      </c>
      <c r="O302" s="77">
        <v>1.78E-2</v>
      </c>
      <c r="P302" s="77">
        <v>1.81</v>
      </c>
      <c r="Z302" s="77" t="s">
        <v>40</v>
      </c>
      <c r="AA302" s="77" t="s">
        <v>39</v>
      </c>
      <c r="AB302" s="77">
        <v>20</v>
      </c>
    </row>
    <row r="303" spans="1:28" ht="15.75" customHeight="1" x14ac:dyDescent="0.2">
      <c r="A303" s="77" t="s">
        <v>49</v>
      </c>
      <c r="B303" s="77" t="s">
        <v>85</v>
      </c>
      <c r="C303" s="77" t="s">
        <v>50</v>
      </c>
      <c r="D303" s="78">
        <v>44154.447199074071</v>
      </c>
      <c r="E303" s="77" t="s">
        <v>5</v>
      </c>
      <c r="F303" s="77" t="s">
        <v>31</v>
      </c>
      <c r="G303" s="77" t="s">
        <v>51</v>
      </c>
      <c r="H303" s="77" t="s">
        <v>16</v>
      </c>
      <c r="I303" s="77" t="s">
        <v>158</v>
      </c>
      <c r="J303" s="77" t="s">
        <v>42</v>
      </c>
      <c r="K303" s="77">
        <v>2.0099999999999998</v>
      </c>
      <c r="L303" s="77">
        <v>1310</v>
      </c>
      <c r="M303" s="77" t="s">
        <v>41</v>
      </c>
      <c r="N303" s="77">
        <v>25.9</v>
      </c>
      <c r="O303" s="77">
        <v>1.78E-2</v>
      </c>
      <c r="P303" s="77">
        <v>0</v>
      </c>
      <c r="Z303" s="77" t="s">
        <v>40</v>
      </c>
      <c r="AA303" s="77" t="s">
        <v>39</v>
      </c>
      <c r="AB303" s="77">
        <v>20</v>
      </c>
    </row>
    <row r="304" spans="1:28" ht="15.75" customHeight="1" x14ac:dyDescent="0.2">
      <c r="A304" s="77" t="s">
        <v>49</v>
      </c>
      <c r="B304" s="77" t="s">
        <v>85</v>
      </c>
      <c r="C304" s="77" t="s">
        <v>50</v>
      </c>
      <c r="D304" s="78">
        <v>44154.447199074071</v>
      </c>
      <c r="E304" s="77" t="s">
        <v>5</v>
      </c>
      <c r="F304" s="77" t="s">
        <v>31</v>
      </c>
      <c r="G304" s="77" t="s">
        <v>51</v>
      </c>
      <c r="H304" s="77" t="s">
        <v>16</v>
      </c>
      <c r="I304" s="77" t="s">
        <v>43</v>
      </c>
      <c r="J304" s="77" t="s">
        <v>83</v>
      </c>
      <c r="K304" s="77">
        <v>37.546799999999998</v>
      </c>
      <c r="L304" s="77">
        <v>1310</v>
      </c>
      <c r="M304" s="77" t="s">
        <v>41</v>
      </c>
      <c r="N304" s="77">
        <v>6.9057814999999995E-2</v>
      </c>
      <c r="O304" s="77">
        <v>0</v>
      </c>
      <c r="P304" s="77">
        <v>9.3683089999999997E-2</v>
      </c>
      <c r="Z304" s="77" t="s">
        <v>40</v>
      </c>
      <c r="AA304" s="77" t="s">
        <v>39</v>
      </c>
      <c r="AB304" s="77">
        <v>20</v>
      </c>
    </row>
    <row r="305" spans="1:28" ht="15.75" customHeight="1" x14ac:dyDescent="0.2">
      <c r="A305" s="77" t="s">
        <v>49</v>
      </c>
      <c r="B305" s="77" t="s">
        <v>85</v>
      </c>
      <c r="C305" s="77" t="s">
        <v>50</v>
      </c>
      <c r="D305" s="78">
        <v>44154.447199074071</v>
      </c>
      <c r="E305" s="77" t="s">
        <v>5</v>
      </c>
      <c r="F305" s="77" t="s">
        <v>31</v>
      </c>
      <c r="G305" s="77" t="s">
        <v>51</v>
      </c>
      <c r="H305" s="77" t="s">
        <v>16</v>
      </c>
      <c r="I305" s="77" t="s">
        <v>159</v>
      </c>
      <c r="J305" s="77" t="s">
        <v>42</v>
      </c>
      <c r="K305" s="77">
        <v>2.0099999999999998</v>
      </c>
      <c r="L305" s="77">
        <v>1310</v>
      </c>
      <c r="M305" s="77" t="s">
        <v>41</v>
      </c>
      <c r="N305" s="77">
        <v>11.9</v>
      </c>
      <c r="O305" s="77">
        <v>1.6500000000000001E-2</v>
      </c>
      <c r="P305" s="77">
        <v>1.59</v>
      </c>
      <c r="Z305" s="77" t="s">
        <v>40</v>
      </c>
      <c r="AA305" s="77" t="s">
        <v>39</v>
      </c>
      <c r="AB305" s="77">
        <v>20</v>
      </c>
    </row>
    <row r="306" spans="1:28" ht="15.75" customHeight="1" x14ac:dyDescent="0.2">
      <c r="A306" s="77" t="s">
        <v>49</v>
      </c>
      <c r="B306" s="77" t="s">
        <v>85</v>
      </c>
      <c r="C306" s="77" t="s">
        <v>50</v>
      </c>
      <c r="D306" s="78">
        <v>44154.447199074071</v>
      </c>
      <c r="E306" s="77" t="s">
        <v>5</v>
      </c>
      <c r="F306" s="77" t="s">
        <v>45</v>
      </c>
      <c r="G306" s="77" t="s">
        <v>44</v>
      </c>
      <c r="H306" s="77" t="s">
        <v>16</v>
      </c>
      <c r="I306" s="77" t="s">
        <v>157</v>
      </c>
      <c r="J306" s="77" t="s">
        <v>42</v>
      </c>
      <c r="K306" s="77">
        <v>2.5</v>
      </c>
      <c r="L306" s="77">
        <v>1940</v>
      </c>
      <c r="M306" s="77" t="s">
        <v>41</v>
      </c>
      <c r="N306" s="77">
        <v>70</v>
      </c>
      <c r="O306" s="77">
        <v>9.2999999999999999E-2</v>
      </c>
      <c r="P306" s="77">
        <v>8.16</v>
      </c>
      <c r="Z306" s="77" t="s">
        <v>40</v>
      </c>
      <c r="AA306" s="77" t="s">
        <v>39</v>
      </c>
      <c r="AB306" s="77">
        <v>20</v>
      </c>
    </row>
    <row r="307" spans="1:28" ht="15.75" customHeight="1" x14ac:dyDescent="0.2">
      <c r="A307" s="77" t="s">
        <v>49</v>
      </c>
      <c r="B307" s="77" t="s">
        <v>85</v>
      </c>
      <c r="C307" s="77" t="s">
        <v>50</v>
      </c>
      <c r="D307" s="78">
        <v>44154.447199074071</v>
      </c>
      <c r="E307" s="77" t="s">
        <v>5</v>
      </c>
      <c r="F307" s="77" t="s">
        <v>45</v>
      </c>
      <c r="G307" s="77" t="s">
        <v>44</v>
      </c>
      <c r="H307" s="77" t="s">
        <v>16</v>
      </c>
      <c r="I307" s="77" t="s">
        <v>158</v>
      </c>
      <c r="J307" s="77" t="s">
        <v>42</v>
      </c>
      <c r="K307" s="77">
        <v>2.5</v>
      </c>
      <c r="L307" s="77">
        <v>1940</v>
      </c>
      <c r="M307" s="77" t="s">
        <v>41</v>
      </c>
      <c r="N307" s="77">
        <v>154</v>
      </c>
      <c r="O307" s="77">
        <v>9.0999999999999998E-2</v>
      </c>
      <c r="P307" s="77">
        <v>0</v>
      </c>
      <c r="Z307" s="77" t="s">
        <v>40</v>
      </c>
      <c r="AA307" s="77" t="s">
        <v>39</v>
      </c>
      <c r="AB307" s="77">
        <v>20</v>
      </c>
    </row>
    <row r="308" spans="1:28" ht="15.75" customHeight="1" x14ac:dyDescent="0.2">
      <c r="A308" s="77" t="s">
        <v>49</v>
      </c>
      <c r="B308" s="77" t="s">
        <v>85</v>
      </c>
      <c r="C308" s="77" t="s">
        <v>50</v>
      </c>
      <c r="D308" s="78">
        <v>44154.447199074071</v>
      </c>
      <c r="E308" s="77" t="s">
        <v>5</v>
      </c>
      <c r="F308" s="77" t="s">
        <v>45</v>
      </c>
      <c r="G308" s="77" t="s">
        <v>44</v>
      </c>
      <c r="H308" s="77" t="s">
        <v>16</v>
      </c>
      <c r="I308" s="77" t="s">
        <v>43</v>
      </c>
      <c r="J308" s="77" t="s">
        <v>83</v>
      </c>
      <c r="K308" s="77">
        <v>2.5</v>
      </c>
      <c r="L308" s="77">
        <v>1940</v>
      </c>
      <c r="M308" s="77" t="s">
        <v>41</v>
      </c>
      <c r="N308" s="77">
        <v>5.4</v>
      </c>
      <c r="O308" s="77">
        <v>0</v>
      </c>
      <c r="P308" s="77">
        <v>7.97</v>
      </c>
      <c r="Z308" s="77" t="s">
        <v>40</v>
      </c>
      <c r="AA308" s="77" t="s">
        <v>39</v>
      </c>
      <c r="AB308" s="77">
        <v>20</v>
      </c>
    </row>
    <row r="309" spans="1:28" ht="15.75" customHeight="1" x14ac:dyDescent="0.2">
      <c r="A309" s="77" t="s">
        <v>49</v>
      </c>
      <c r="B309" s="77" t="s">
        <v>85</v>
      </c>
      <c r="C309" s="77" t="s">
        <v>50</v>
      </c>
      <c r="D309" s="78">
        <v>44154.447199074071</v>
      </c>
      <c r="E309" s="77" t="s">
        <v>5</v>
      </c>
      <c r="F309" s="77" t="s">
        <v>45</v>
      </c>
      <c r="G309" s="77" t="s">
        <v>44</v>
      </c>
      <c r="H309" s="77" t="s">
        <v>16</v>
      </c>
      <c r="I309" s="77" t="s">
        <v>159</v>
      </c>
      <c r="J309" s="77" t="s">
        <v>42</v>
      </c>
      <c r="K309" s="77">
        <v>2.5</v>
      </c>
      <c r="L309" s="77">
        <v>1940</v>
      </c>
      <c r="M309" s="77" t="s">
        <v>41</v>
      </c>
      <c r="N309" s="77">
        <v>70.900000000000006</v>
      </c>
      <c r="O309" s="77">
        <v>8.7999999999999995E-2</v>
      </c>
      <c r="P309" s="77">
        <v>7.73</v>
      </c>
      <c r="Z309" s="77" t="s">
        <v>40</v>
      </c>
      <c r="AA309" s="77" t="s">
        <v>39</v>
      </c>
      <c r="AB309" s="77">
        <v>20</v>
      </c>
    </row>
    <row r="310" spans="1:28" ht="15.75" customHeight="1" x14ac:dyDescent="0.2">
      <c r="A310" s="77" t="s">
        <v>49</v>
      </c>
      <c r="B310" s="77" t="s">
        <v>85</v>
      </c>
      <c r="C310" s="77" t="s">
        <v>50</v>
      </c>
      <c r="D310" s="78">
        <v>44154.447199074071</v>
      </c>
      <c r="E310" s="77" t="s">
        <v>5</v>
      </c>
      <c r="F310" s="77" t="s">
        <v>45</v>
      </c>
      <c r="G310" s="77" t="s">
        <v>51</v>
      </c>
      <c r="H310" s="77" t="s">
        <v>16</v>
      </c>
      <c r="I310" s="77" t="s">
        <v>157</v>
      </c>
      <c r="J310" s="77" t="s">
        <v>42</v>
      </c>
      <c r="K310" s="77">
        <v>3.6</v>
      </c>
      <c r="L310" s="77">
        <v>1750</v>
      </c>
      <c r="M310" s="77" t="s">
        <v>41</v>
      </c>
      <c r="N310" s="77">
        <v>39.5</v>
      </c>
      <c r="O310" s="77">
        <v>7.0000000000000007E-2</v>
      </c>
      <c r="P310" s="77">
        <v>5.27</v>
      </c>
      <c r="Z310" s="77" t="s">
        <v>40</v>
      </c>
      <c r="AA310" s="77" t="s">
        <v>39</v>
      </c>
      <c r="AB310" s="77">
        <v>20</v>
      </c>
    </row>
    <row r="311" spans="1:28" ht="15.75" customHeight="1" x14ac:dyDescent="0.2">
      <c r="A311" s="77" t="s">
        <v>49</v>
      </c>
      <c r="B311" s="77" t="s">
        <v>85</v>
      </c>
      <c r="C311" s="77" t="s">
        <v>50</v>
      </c>
      <c r="D311" s="78">
        <v>44154.447199074071</v>
      </c>
      <c r="E311" s="77" t="s">
        <v>5</v>
      </c>
      <c r="F311" s="77" t="s">
        <v>45</v>
      </c>
      <c r="G311" s="77" t="s">
        <v>51</v>
      </c>
      <c r="H311" s="77" t="s">
        <v>16</v>
      </c>
      <c r="I311" s="77" t="s">
        <v>158</v>
      </c>
      <c r="J311" s="77" t="s">
        <v>42</v>
      </c>
      <c r="K311" s="77">
        <v>3.6</v>
      </c>
      <c r="L311" s="77">
        <v>1750</v>
      </c>
      <c r="M311" s="77" t="s">
        <v>41</v>
      </c>
      <c r="N311" s="77">
        <v>91.4</v>
      </c>
      <c r="O311" s="77">
        <v>7.2999999999999995E-2</v>
      </c>
      <c r="P311" s="77">
        <v>0</v>
      </c>
      <c r="Z311" s="77" t="s">
        <v>40</v>
      </c>
      <c r="AA311" s="77" t="s">
        <v>39</v>
      </c>
      <c r="AB311" s="77">
        <v>20</v>
      </c>
    </row>
    <row r="312" spans="1:28" ht="15.75" customHeight="1" x14ac:dyDescent="0.2">
      <c r="A312" s="77" t="s">
        <v>49</v>
      </c>
      <c r="B312" s="77" t="s">
        <v>85</v>
      </c>
      <c r="C312" s="77" t="s">
        <v>50</v>
      </c>
      <c r="D312" s="78">
        <v>44154.447199074071</v>
      </c>
      <c r="E312" s="77" t="s">
        <v>5</v>
      </c>
      <c r="F312" s="77" t="s">
        <v>45</v>
      </c>
      <c r="G312" s="77" t="s">
        <v>51</v>
      </c>
      <c r="H312" s="77" t="s">
        <v>16</v>
      </c>
      <c r="I312" s="77" t="s">
        <v>43</v>
      </c>
      <c r="J312" s="77" t="s">
        <v>83</v>
      </c>
      <c r="K312" s="77">
        <v>3.6</v>
      </c>
      <c r="L312" s="77">
        <v>1750</v>
      </c>
      <c r="M312" s="77" t="s">
        <v>41</v>
      </c>
      <c r="N312" s="77">
        <v>3.2</v>
      </c>
      <c r="O312" s="77">
        <v>0</v>
      </c>
      <c r="P312" s="77">
        <v>5.14</v>
      </c>
      <c r="Z312" s="77" t="s">
        <v>40</v>
      </c>
      <c r="AA312" s="77" t="s">
        <v>39</v>
      </c>
      <c r="AB312" s="77">
        <v>20</v>
      </c>
    </row>
    <row r="313" spans="1:28" ht="15.75" customHeight="1" x14ac:dyDescent="0.2">
      <c r="A313" s="77" t="s">
        <v>49</v>
      </c>
      <c r="B313" s="77" t="s">
        <v>85</v>
      </c>
      <c r="C313" s="77" t="s">
        <v>50</v>
      </c>
      <c r="D313" s="78">
        <v>44154.447199074071</v>
      </c>
      <c r="E313" s="77" t="s">
        <v>5</v>
      </c>
      <c r="F313" s="77" t="s">
        <v>45</v>
      </c>
      <c r="G313" s="77" t="s">
        <v>51</v>
      </c>
      <c r="H313" s="77" t="s">
        <v>16</v>
      </c>
      <c r="I313" s="77" t="s">
        <v>159</v>
      </c>
      <c r="J313" s="77" t="s">
        <v>42</v>
      </c>
      <c r="K313" s="77">
        <v>3.6</v>
      </c>
      <c r="L313" s="77">
        <v>1750</v>
      </c>
      <c r="M313" s="77" t="s">
        <v>41</v>
      </c>
      <c r="N313" s="77">
        <v>40.6</v>
      </c>
      <c r="O313" s="77">
        <v>6.6000000000000003E-2</v>
      </c>
      <c r="P313" s="77">
        <v>4.97</v>
      </c>
      <c r="Z313" s="77" t="s">
        <v>40</v>
      </c>
      <c r="AA313" s="77" t="s">
        <v>39</v>
      </c>
      <c r="AB313" s="77">
        <v>20</v>
      </c>
    </row>
    <row r="314" spans="1:28" ht="15.75" customHeight="1" x14ac:dyDescent="0.2">
      <c r="A314" s="77" t="s">
        <v>49</v>
      </c>
      <c r="B314" s="77" t="s">
        <v>85</v>
      </c>
      <c r="C314" s="77" t="s">
        <v>50</v>
      </c>
      <c r="D314" s="78">
        <v>44154.447199074071</v>
      </c>
      <c r="E314" s="77" t="s">
        <v>5</v>
      </c>
      <c r="F314" s="77" t="s">
        <v>29</v>
      </c>
      <c r="G314" s="77" t="s">
        <v>44</v>
      </c>
      <c r="H314" s="77" t="s">
        <v>16</v>
      </c>
      <c r="I314" s="77" t="s">
        <v>157</v>
      </c>
      <c r="J314" s="77" t="s">
        <v>42</v>
      </c>
      <c r="K314" s="77">
        <v>2.5299999999999998</v>
      </c>
      <c r="L314" s="77">
        <v>1950</v>
      </c>
      <c r="M314" s="77" t="s">
        <v>41</v>
      </c>
      <c r="N314" s="77">
        <v>70.099999999999994</v>
      </c>
      <c r="O314" s="77">
        <v>9.3700000000000006E-2</v>
      </c>
      <c r="P314" s="77">
        <v>8.25</v>
      </c>
      <c r="Z314" s="77" t="s">
        <v>40</v>
      </c>
      <c r="AA314" s="77" t="s">
        <v>39</v>
      </c>
      <c r="AB314" s="77">
        <v>20</v>
      </c>
    </row>
    <row r="315" spans="1:28" ht="15.75" customHeight="1" x14ac:dyDescent="0.2">
      <c r="A315" s="77" t="s">
        <v>49</v>
      </c>
      <c r="B315" s="77" t="s">
        <v>85</v>
      </c>
      <c r="C315" s="77" t="s">
        <v>50</v>
      </c>
      <c r="D315" s="78">
        <v>44154.447199074071</v>
      </c>
      <c r="E315" s="77" t="s">
        <v>5</v>
      </c>
      <c r="F315" s="77" t="s">
        <v>29</v>
      </c>
      <c r="G315" s="77" t="s">
        <v>44</v>
      </c>
      <c r="H315" s="77" t="s">
        <v>16</v>
      </c>
      <c r="I315" s="77" t="s">
        <v>158</v>
      </c>
      <c r="J315" s="77" t="s">
        <v>42</v>
      </c>
      <c r="K315" s="77">
        <v>2.5299999999999998</v>
      </c>
      <c r="L315" s="77">
        <v>1950</v>
      </c>
      <c r="M315" s="77" t="s">
        <v>41</v>
      </c>
      <c r="N315" s="77">
        <v>155</v>
      </c>
      <c r="O315" s="77">
        <v>9.1600000000000001E-2</v>
      </c>
      <c r="P315" s="77">
        <v>0</v>
      </c>
      <c r="Z315" s="77" t="s">
        <v>40</v>
      </c>
      <c r="AA315" s="77" t="s">
        <v>39</v>
      </c>
      <c r="AB315" s="77">
        <v>20</v>
      </c>
    </row>
    <row r="316" spans="1:28" ht="15.75" customHeight="1" x14ac:dyDescent="0.2">
      <c r="A316" s="77" t="s">
        <v>49</v>
      </c>
      <c r="B316" s="77" t="s">
        <v>85</v>
      </c>
      <c r="C316" s="77" t="s">
        <v>50</v>
      </c>
      <c r="D316" s="78">
        <v>44154.447199074071</v>
      </c>
      <c r="E316" s="77" t="s">
        <v>5</v>
      </c>
      <c r="F316" s="77" t="s">
        <v>29</v>
      </c>
      <c r="G316" s="77" t="s">
        <v>44</v>
      </c>
      <c r="H316" s="77" t="s">
        <v>16</v>
      </c>
      <c r="I316" s="77" t="s">
        <v>43</v>
      </c>
      <c r="J316" s="77" t="s">
        <v>83</v>
      </c>
      <c r="K316" s="77">
        <v>47.007399999999997</v>
      </c>
      <c r="L316" s="77">
        <v>1950</v>
      </c>
      <c r="M316" s="77" t="s">
        <v>41</v>
      </c>
      <c r="N316" s="77">
        <v>0.29386436999999999</v>
      </c>
      <c r="O316" s="77">
        <v>0</v>
      </c>
      <c r="P316" s="77">
        <v>0.43379980000000001</v>
      </c>
      <c r="Z316" s="77" t="s">
        <v>40</v>
      </c>
      <c r="AA316" s="77" t="s">
        <v>39</v>
      </c>
      <c r="AB316" s="77">
        <v>20</v>
      </c>
    </row>
    <row r="317" spans="1:28" ht="15.75" customHeight="1" x14ac:dyDescent="0.2">
      <c r="A317" s="77" t="s">
        <v>49</v>
      </c>
      <c r="B317" s="77" t="s">
        <v>85</v>
      </c>
      <c r="C317" s="77" t="s">
        <v>50</v>
      </c>
      <c r="D317" s="78">
        <v>44154.447199074071</v>
      </c>
      <c r="E317" s="77" t="s">
        <v>5</v>
      </c>
      <c r="F317" s="77" t="s">
        <v>29</v>
      </c>
      <c r="G317" s="77" t="s">
        <v>44</v>
      </c>
      <c r="H317" s="77" t="s">
        <v>16</v>
      </c>
      <c r="I317" s="77" t="s">
        <v>159</v>
      </c>
      <c r="J317" s="77" t="s">
        <v>42</v>
      </c>
      <c r="K317" s="77">
        <v>2.5299999999999998</v>
      </c>
      <c r="L317" s="77">
        <v>1950</v>
      </c>
      <c r="M317" s="77" t="s">
        <v>41</v>
      </c>
      <c r="N317" s="77">
        <v>71</v>
      </c>
      <c r="O317" s="77">
        <v>8.8499999999999995E-2</v>
      </c>
      <c r="P317" s="77">
        <v>7.82</v>
      </c>
      <c r="Z317" s="77" t="s">
        <v>40</v>
      </c>
      <c r="AA317" s="77" t="s">
        <v>39</v>
      </c>
      <c r="AB317" s="77">
        <v>20</v>
      </c>
    </row>
    <row r="318" spans="1:28" ht="15.75" customHeight="1" x14ac:dyDescent="0.2">
      <c r="A318" s="77" t="s">
        <v>49</v>
      </c>
      <c r="B318" s="77" t="s">
        <v>85</v>
      </c>
      <c r="C318" s="77" t="s">
        <v>50</v>
      </c>
      <c r="D318" s="78">
        <v>44154.447199074071</v>
      </c>
      <c r="E318" s="77" t="s">
        <v>5</v>
      </c>
      <c r="F318" s="77" t="s">
        <v>29</v>
      </c>
      <c r="G318" s="77" t="s">
        <v>51</v>
      </c>
      <c r="H318" s="77" t="s">
        <v>16</v>
      </c>
      <c r="I318" s="77" t="s">
        <v>157</v>
      </c>
      <c r="J318" s="77" t="s">
        <v>42</v>
      </c>
      <c r="K318" s="77">
        <v>3.83</v>
      </c>
      <c r="L318" s="77">
        <v>1830</v>
      </c>
      <c r="M318" s="77" t="s">
        <v>41</v>
      </c>
      <c r="N318" s="77">
        <v>39.4</v>
      </c>
      <c r="O318" s="77">
        <v>7.1800000000000003E-2</v>
      </c>
      <c r="P318" s="77">
        <v>5.66</v>
      </c>
      <c r="Z318" s="77" t="s">
        <v>40</v>
      </c>
      <c r="AA318" s="77" t="s">
        <v>39</v>
      </c>
      <c r="AB318" s="77">
        <v>20</v>
      </c>
    </row>
    <row r="319" spans="1:28" ht="15.75" customHeight="1" x14ac:dyDescent="0.2">
      <c r="A319" s="77" t="s">
        <v>49</v>
      </c>
      <c r="B319" s="77" t="s">
        <v>85</v>
      </c>
      <c r="C319" s="77" t="s">
        <v>50</v>
      </c>
      <c r="D319" s="78">
        <v>44154.447199074071</v>
      </c>
      <c r="E319" s="77" t="s">
        <v>5</v>
      </c>
      <c r="F319" s="77" t="s">
        <v>29</v>
      </c>
      <c r="G319" s="77" t="s">
        <v>51</v>
      </c>
      <c r="H319" s="77" t="s">
        <v>16</v>
      </c>
      <c r="I319" s="77" t="s">
        <v>158</v>
      </c>
      <c r="J319" s="77" t="s">
        <v>42</v>
      </c>
      <c r="K319" s="77">
        <v>3.83</v>
      </c>
      <c r="L319" s="77">
        <v>1830</v>
      </c>
      <c r="M319" s="77" t="s">
        <v>41</v>
      </c>
      <c r="N319" s="77">
        <v>95.4</v>
      </c>
      <c r="O319" s="77">
        <v>7.5700000000000003E-2</v>
      </c>
      <c r="P319" s="77">
        <v>0</v>
      </c>
      <c r="Z319" s="77" t="s">
        <v>40</v>
      </c>
      <c r="AA319" s="77" t="s">
        <v>39</v>
      </c>
      <c r="AB319" s="77">
        <v>20</v>
      </c>
    </row>
    <row r="320" spans="1:28" ht="15.75" customHeight="1" x14ac:dyDescent="0.2">
      <c r="A320" s="77" t="s">
        <v>49</v>
      </c>
      <c r="B320" s="77" t="s">
        <v>85</v>
      </c>
      <c r="C320" s="77" t="s">
        <v>50</v>
      </c>
      <c r="D320" s="78">
        <v>44154.447199074071</v>
      </c>
      <c r="E320" s="77" t="s">
        <v>5</v>
      </c>
      <c r="F320" s="77" t="s">
        <v>29</v>
      </c>
      <c r="G320" s="77" t="s">
        <v>51</v>
      </c>
      <c r="H320" s="77" t="s">
        <v>16</v>
      </c>
      <c r="I320" s="77" t="s">
        <v>43</v>
      </c>
      <c r="J320" s="77" t="s">
        <v>83</v>
      </c>
      <c r="K320" s="77">
        <v>71.1614</v>
      </c>
      <c r="L320" s="77">
        <v>1830</v>
      </c>
      <c r="M320" s="77" t="s">
        <v>41</v>
      </c>
      <c r="N320" s="77">
        <v>0.18353069</v>
      </c>
      <c r="O320" s="77">
        <v>0</v>
      </c>
      <c r="P320" s="77">
        <v>0.29817006000000001</v>
      </c>
      <c r="Z320" s="77" t="s">
        <v>40</v>
      </c>
      <c r="AA320" s="77" t="s">
        <v>39</v>
      </c>
      <c r="AB320" s="77">
        <v>20</v>
      </c>
    </row>
    <row r="321" spans="1:28" ht="15.75" customHeight="1" x14ac:dyDescent="0.2">
      <c r="A321" s="77" t="s">
        <v>49</v>
      </c>
      <c r="B321" s="77" t="s">
        <v>85</v>
      </c>
      <c r="C321" s="77" t="s">
        <v>50</v>
      </c>
      <c r="D321" s="78">
        <v>44154.447199074071</v>
      </c>
      <c r="E321" s="77" t="s">
        <v>5</v>
      </c>
      <c r="F321" s="77" t="s">
        <v>29</v>
      </c>
      <c r="G321" s="77" t="s">
        <v>51</v>
      </c>
      <c r="H321" s="77" t="s">
        <v>16</v>
      </c>
      <c r="I321" s="77" t="s">
        <v>159</v>
      </c>
      <c r="J321" s="77" t="s">
        <v>42</v>
      </c>
      <c r="K321" s="77">
        <v>3.83</v>
      </c>
      <c r="L321" s="77">
        <v>1830</v>
      </c>
      <c r="M321" s="77" t="s">
        <v>41</v>
      </c>
      <c r="N321" s="77">
        <v>40.4</v>
      </c>
      <c r="O321" s="77">
        <v>6.8099999999999994E-2</v>
      </c>
      <c r="P321" s="77">
        <v>5.37</v>
      </c>
      <c r="Z321" s="77" t="s">
        <v>40</v>
      </c>
      <c r="AA321" s="77" t="s">
        <v>39</v>
      </c>
      <c r="AB321" s="77">
        <v>20</v>
      </c>
    </row>
    <row r="322" spans="1:28" ht="15.75" customHeight="1" x14ac:dyDescent="0.2">
      <c r="A322" s="77" t="s">
        <v>49</v>
      </c>
      <c r="B322" s="77" t="s">
        <v>85</v>
      </c>
      <c r="C322" s="77" t="s">
        <v>50</v>
      </c>
      <c r="D322" s="78">
        <v>44154.447199074071</v>
      </c>
      <c r="E322" s="77" t="s">
        <v>5</v>
      </c>
      <c r="F322" s="77" t="s">
        <v>30</v>
      </c>
      <c r="G322" s="77" t="s">
        <v>44</v>
      </c>
      <c r="H322" s="77" t="s">
        <v>18</v>
      </c>
      <c r="I322" s="77" t="s">
        <v>157</v>
      </c>
      <c r="J322" s="77" t="s">
        <v>42</v>
      </c>
      <c r="K322" s="77">
        <v>3.5</v>
      </c>
      <c r="L322" s="77">
        <v>1240</v>
      </c>
      <c r="M322" s="77" t="s">
        <v>41</v>
      </c>
      <c r="N322" s="77">
        <v>190</v>
      </c>
      <c r="O322" s="77">
        <v>0.155</v>
      </c>
      <c r="P322" s="77">
        <v>8.5</v>
      </c>
      <c r="Z322" s="77" t="s">
        <v>40</v>
      </c>
      <c r="AA322" s="77" t="s">
        <v>39</v>
      </c>
      <c r="AB322" s="77">
        <v>20</v>
      </c>
    </row>
    <row r="323" spans="1:28" ht="15.75" customHeight="1" x14ac:dyDescent="0.2">
      <c r="A323" s="77" t="s">
        <v>49</v>
      </c>
      <c r="B323" s="77" t="s">
        <v>85</v>
      </c>
      <c r="C323" s="77" t="s">
        <v>50</v>
      </c>
      <c r="D323" s="78">
        <v>44154.447199074071</v>
      </c>
      <c r="E323" s="77" t="s">
        <v>5</v>
      </c>
      <c r="F323" s="77" t="s">
        <v>30</v>
      </c>
      <c r="G323" s="77" t="s">
        <v>44</v>
      </c>
      <c r="H323" s="77" t="s">
        <v>18</v>
      </c>
      <c r="I323" s="77" t="s">
        <v>158</v>
      </c>
      <c r="J323" s="77" t="s">
        <v>42</v>
      </c>
      <c r="K323" s="77">
        <v>3.5</v>
      </c>
      <c r="L323" s="77">
        <v>1240</v>
      </c>
      <c r="M323" s="77" t="s">
        <v>41</v>
      </c>
      <c r="N323" s="77">
        <v>280</v>
      </c>
      <c r="O323" s="77">
        <v>0.156</v>
      </c>
      <c r="P323" s="77">
        <v>0</v>
      </c>
      <c r="Z323" s="77" t="s">
        <v>40</v>
      </c>
      <c r="AA323" s="77" t="s">
        <v>39</v>
      </c>
      <c r="AB323" s="77">
        <v>20</v>
      </c>
    </row>
    <row r="324" spans="1:28" ht="15.75" customHeight="1" x14ac:dyDescent="0.2">
      <c r="A324" s="77" t="s">
        <v>49</v>
      </c>
      <c r="B324" s="77" t="s">
        <v>85</v>
      </c>
      <c r="C324" s="77" t="s">
        <v>50</v>
      </c>
      <c r="D324" s="78">
        <v>44154.447199074071</v>
      </c>
      <c r="E324" s="77" t="s">
        <v>5</v>
      </c>
      <c r="F324" s="77" t="s">
        <v>30</v>
      </c>
      <c r="G324" s="77" t="s">
        <v>44</v>
      </c>
      <c r="H324" s="77" t="s">
        <v>18</v>
      </c>
      <c r="I324" s="77" t="s">
        <v>43</v>
      </c>
      <c r="J324" s="77" t="s">
        <v>83</v>
      </c>
      <c r="K324" s="77">
        <v>54.984999999999999</v>
      </c>
      <c r="L324" s="77">
        <v>1240</v>
      </c>
      <c r="M324" s="77" t="s">
        <v>41</v>
      </c>
      <c r="N324" s="77">
        <v>0.30872055999999998</v>
      </c>
      <c r="O324" s="77">
        <v>0</v>
      </c>
      <c r="P324" s="77">
        <v>0.47549330000000001</v>
      </c>
      <c r="Z324" s="77" t="s">
        <v>40</v>
      </c>
      <c r="AA324" s="77" t="s">
        <v>39</v>
      </c>
      <c r="AB324" s="77">
        <v>20</v>
      </c>
    </row>
    <row r="325" spans="1:28" ht="15.75" customHeight="1" x14ac:dyDescent="0.2">
      <c r="A325" s="77" t="s">
        <v>49</v>
      </c>
      <c r="B325" s="77" t="s">
        <v>85</v>
      </c>
      <c r="C325" s="77" t="s">
        <v>50</v>
      </c>
      <c r="D325" s="78">
        <v>44154.447199074071</v>
      </c>
      <c r="E325" s="77" t="s">
        <v>5</v>
      </c>
      <c r="F325" s="77" t="s">
        <v>30</v>
      </c>
      <c r="G325" s="77" t="s">
        <v>44</v>
      </c>
      <c r="H325" s="77" t="s">
        <v>18</v>
      </c>
      <c r="I325" s="77" t="s">
        <v>159</v>
      </c>
      <c r="J325" s="77" t="s">
        <v>42</v>
      </c>
      <c r="K325" s="77">
        <v>3.5</v>
      </c>
      <c r="L325" s="77">
        <v>1240</v>
      </c>
      <c r="M325" s="77" t="s">
        <v>41</v>
      </c>
      <c r="N325" s="77">
        <v>189</v>
      </c>
      <c r="O325" s="77">
        <v>0.14499999999999999</v>
      </c>
      <c r="P325" s="77">
        <v>7.44</v>
      </c>
      <c r="Z325" s="77" t="s">
        <v>40</v>
      </c>
      <c r="AA325" s="77" t="s">
        <v>39</v>
      </c>
      <c r="AB325" s="77">
        <v>20</v>
      </c>
    </row>
    <row r="326" spans="1:28" ht="15.75" customHeight="1" x14ac:dyDescent="0.2">
      <c r="A326" s="77" t="s">
        <v>49</v>
      </c>
      <c r="B326" s="77" t="s">
        <v>85</v>
      </c>
      <c r="C326" s="77" t="s">
        <v>50</v>
      </c>
      <c r="D326" s="78">
        <v>44154.447199074071</v>
      </c>
      <c r="E326" s="77" t="s">
        <v>5</v>
      </c>
      <c r="F326" s="77" t="s">
        <v>30</v>
      </c>
      <c r="G326" s="77" t="s">
        <v>51</v>
      </c>
      <c r="H326" s="77" t="s">
        <v>18</v>
      </c>
      <c r="I326" s="77" t="s">
        <v>157</v>
      </c>
      <c r="J326" s="77" t="s">
        <v>42</v>
      </c>
      <c r="K326" s="77">
        <v>3.5</v>
      </c>
      <c r="L326" s="77">
        <v>1220</v>
      </c>
      <c r="M326" s="77" t="s">
        <v>41</v>
      </c>
      <c r="N326" s="77">
        <v>139</v>
      </c>
      <c r="O326" s="77">
        <v>0.20300000000000001</v>
      </c>
      <c r="P326" s="77">
        <v>11</v>
      </c>
      <c r="Z326" s="77" t="s">
        <v>40</v>
      </c>
      <c r="AA326" s="77" t="s">
        <v>39</v>
      </c>
      <c r="AB326" s="77">
        <v>20</v>
      </c>
    </row>
    <row r="327" spans="1:28" ht="15.75" customHeight="1" x14ac:dyDescent="0.2">
      <c r="A327" s="77" t="s">
        <v>49</v>
      </c>
      <c r="B327" s="77" t="s">
        <v>85</v>
      </c>
      <c r="C327" s="77" t="s">
        <v>50</v>
      </c>
      <c r="D327" s="78">
        <v>44154.447199074071</v>
      </c>
      <c r="E327" s="77" t="s">
        <v>5</v>
      </c>
      <c r="F327" s="77" t="s">
        <v>30</v>
      </c>
      <c r="G327" s="77" t="s">
        <v>51</v>
      </c>
      <c r="H327" s="77" t="s">
        <v>18</v>
      </c>
      <c r="I327" s="77" t="s">
        <v>158</v>
      </c>
      <c r="J327" s="77" t="s">
        <v>42</v>
      </c>
      <c r="K327" s="77">
        <v>3.5</v>
      </c>
      <c r="L327" s="77">
        <v>1220</v>
      </c>
      <c r="M327" s="77" t="s">
        <v>41</v>
      </c>
      <c r="N327" s="77">
        <v>247</v>
      </c>
      <c r="O327" s="77">
        <v>0.20200000000000001</v>
      </c>
      <c r="P327" s="77">
        <v>0</v>
      </c>
      <c r="Z327" s="77" t="s">
        <v>40</v>
      </c>
      <c r="AA327" s="77" t="s">
        <v>39</v>
      </c>
      <c r="AB327" s="77">
        <v>20</v>
      </c>
    </row>
    <row r="328" spans="1:28" ht="15.75" customHeight="1" x14ac:dyDescent="0.2">
      <c r="A328" s="77" t="s">
        <v>49</v>
      </c>
      <c r="B328" s="77" t="s">
        <v>85</v>
      </c>
      <c r="C328" s="77" t="s">
        <v>50</v>
      </c>
      <c r="D328" s="78">
        <v>44154.447199074071</v>
      </c>
      <c r="E328" s="77" t="s">
        <v>5</v>
      </c>
      <c r="F328" s="77" t="s">
        <v>30</v>
      </c>
      <c r="G328" s="77" t="s">
        <v>51</v>
      </c>
      <c r="H328" s="77" t="s">
        <v>18</v>
      </c>
      <c r="I328" s="77" t="s">
        <v>43</v>
      </c>
      <c r="J328" s="77" t="s">
        <v>83</v>
      </c>
      <c r="K328" s="77">
        <v>54.984999999999999</v>
      </c>
      <c r="L328" s="77">
        <v>1220</v>
      </c>
      <c r="M328" s="77" t="s">
        <v>41</v>
      </c>
      <c r="N328" s="77">
        <v>0.38892427000000002</v>
      </c>
      <c r="O328" s="77">
        <v>0</v>
      </c>
      <c r="P328" s="77">
        <v>0.62062379999999995</v>
      </c>
      <c r="Z328" s="77" t="s">
        <v>40</v>
      </c>
      <c r="AA328" s="77" t="s">
        <v>39</v>
      </c>
      <c r="AB328" s="77">
        <v>20</v>
      </c>
    </row>
    <row r="329" spans="1:28" ht="15.75" customHeight="1" x14ac:dyDescent="0.2">
      <c r="A329" s="77" t="s">
        <v>49</v>
      </c>
      <c r="B329" s="77" t="s">
        <v>85</v>
      </c>
      <c r="C329" s="77" t="s">
        <v>50</v>
      </c>
      <c r="D329" s="78">
        <v>44154.447199074071</v>
      </c>
      <c r="E329" s="77" t="s">
        <v>5</v>
      </c>
      <c r="F329" s="77" t="s">
        <v>30</v>
      </c>
      <c r="G329" s="77" t="s">
        <v>51</v>
      </c>
      <c r="H329" s="77" t="s">
        <v>18</v>
      </c>
      <c r="I329" s="77" t="s">
        <v>159</v>
      </c>
      <c r="J329" s="77" t="s">
        <v>42</v>
      </c>
      <c r="K329" s="77">
        <v>3.5</v>
      </c>
      <c r="L329" s="77">
        <v>1220</v>
      </c>
      <c r="M329" s="77" t="s">
        <v>41</v>
      </c>
      <c r="N329" s="77">
        <v>143</v>
      </c>
      <c r="O329" s="77">
        <v>0.19</v>
      </c>
      <c r="P329" s="77">
        <v>9.6300000000000008</v>
      </c>
      <c r="Z329" s="77" t="s">
        <v>40</v>
      </c>
      <c r="AA329" s="77" t="s">
        <v>39</v>
      </c>
      <c r="AB329" s="77">
        <v>20</v>
      </c>
    </row>
    <row r="330" spans="1:28" ht="15.75" customHeight="1" x14ac:dyDescent="0.2">
      <c r="A330" s="77" t="s">
        <v>49</v>
      </c>
      <c r="B330" s="77" t="s">
        <v>85</v>
      </c>
      <c r="C330" s="77" t="s">
        <v>50</v>
      </c>
      <c r="D330" s="78">
        <v>44154.447199074071</v>
      </c>
      <c r="E330" s="77" t="s">
        <v>5</v>
      </c>
      <c r="F330" s="77" t="s">
        <v>31</v>
      </c>
      <c r="G330" s="77" t="s">
        <v>44</v>
      </c>
      <c r="H330" s="77" t="s">
        <v>18</v>
      </c>
      <c r="I330" s="77" t="s">
        <v>157</v>
      </c>
      <c r="J330" s="77" t="s">
        <v>42</v>
      </c>
      <c r="K330" s="77">
        <v>1</v>
      </c>
      <c r="L330" s="77">
        <v>1070</v>
      </c>
      <c r="M330" s="77" t="s">
        <v>41</v>
      </c>
      <c r="N330" s="77">
        <v>25.8</v>
      </c>
      <c r="O330" s="77">
        <v>2.3199999999999998E-2</v>
      </c>
      <c r="P330" s="77">
        <v>2.13</v>
      </c>
      <c r="Z330" s="77" t="s">
        <v>40</v>
      </c>
      <c r="AA330" s="77" t="s">
        <v>39</v>
      </c>
      <c r="AB330" s="77">
        <v>20</v>
      </c>
    </row>
    <row r="331" spans="1:28" ht="15.75" customHeight="1" x14ac:dyDescent="0.2">
      <c r="A331" s="77" t="s">
        <v>49</v>
      </c>
      <c r="B331" s="77" t="s">
        <v>85</v>
      </c>
      <c r="C331" s="77" t="s">
        <v>50</v>
      </c>
      <c r="D331" s="78">
        <v>44154.447199074071</v>
      </c>
      <c r="E331" s="77" t="s">
        <v>5</v>
      </c>
      <c r="F331" s="77" t="s">
        <v>31</v>
      </c>
      <c r="G331" s="77" t="s">
        <v>44</v>
      </c>
      <c r="H331" s="77" t="s">
        <v>18</v>
      </c>
      <c r="I331" s="77" t="s">
        <v>158</v>
      </c>
      <c r="J331" s="77" t="s">
        <v>42</v>
      </c>
      <c r="K331" s="77">
        <v>1</v>
      </c>
      <c r="L331" s="77">
        <v>1070</v>
      </c>
      <c r="M331" s="77" t="s">
        <v>41</v>
      </c>
      <c r="N331" s="77">
        <v>47.4</v>
      </c>
      <c r="O331" s="77">
        <v>2.3400000000000001E-2</v>
      </c>
      <c r="P331" s="77">
        <v>0</v>
      </c>
      <c r="Z331" s="77" t="s">
        <v>40</v>
      </c>
      <c r="AA331" s="77" t="s">
        <v>39</v>
      </c>
      <c r="AB331" s="77">
        <v>20</v>
      </c>
    </row>
    <row r="332" spans="1:28" ht="15.75" customHeight="1" x14ac:dyDescent="0.2">
      <c r="A332" s="77" t="s">
        <v>49</v>
      </c>
      <c r="B332" s="77" t="s">
        <v>85</v>
      </c>
      <c r="C332" s="77" t="s">
        <v>50</v>
      </c>
      <c r="D332" s="78">
        <v>44154.447199074071</v>
      </c>
      <c r="E332" s="77" t="s">
        <v>5</v>
      </c>
      <c r="F332" s="77" t="s">
        <v>31</v>
      </c>
      <c r="G332" s="77" t="s">
        <v>44</v>
      </c>
      <c r="H332" s="77" t="s">
        <v>18</v>
      </c>
      <c r="I332" s="77" t="s">
        <v>43</v>
      </c>
      <c r="J332" s="77" t="s">
        <v>83</v>
      </c>
      <c r="K332" s="77">
        <v>18.68</v>
      </c>
      <c r="L332" s="77">
        <v>1070</v>
      </c>
      <c r="M332" s="77" t="s">
        <v>41</v>
      </c>
      <c r="N332" s="77">
        <v>0.10438973</v>
      </c>
      <c r="O332" s="77">
        <v>0</v>
      </c>
      <c r="P332" s="77">
        <v>0.11027837</v>
      </c>
      <c r="Z332" s="77" t="s">
        <v>40</v>
      </c>
      <c r="AA332" s="77" t="s">
        <v>39</v>
      </c>
      <c r="AB332" s="77">
        <v>20</v>
      </c>
    </row>
    <row r="333" spans="1:28" ht="15.75" customHeight="1" x14ac:dyDescent="0.2">
      <c r="A333" s="77" t="s">
        <v>49</v>
      </c>
      <c r="B333" s="77" t="s">
        <v>85</v>
      </c>
      <c r="C333" s="77" t="s">
        <v>50</v>
      </c>
      <c r="D333" s="78">
        <v>44154.447199074071</v>
      </c>
      <c r="E333" s="77" t="s">
        <v>5</v>
      </c>
      <c r="F333" s="77" t="s">
        <v>31</v>
      </c>
      <c r="G333" s="77" t="s">
        <v>44</v>
      </c>
      <c r="H333" s="77" t="s">
        <v>18</v>
      </c>
      <c r="I333" s="77" t="s">
        <v>159</v>
      </c>
      <c r="J333" s="77" t="s">
        <v>42</v>
      </c>
      <c r="K333" s="77">
        <v>1</v>
      </c>
      <c r="L333" s="77">
        <v>1070</v>
      </c>
      <c r="M333" s="77" t="s">
        <v>41</v>
      </c>
      <c r="N333" s="77">
        <v>27.8</v>
      </c>
      <c r="O333" s="77">
        <v>2.2700000000000001E-2</v>
      </c>
      <c r="P333" s="77">
        <v>1.87</v>
      </c>
      <c r="Z333" s="77" t="s">
        <v>40</v>
      </c>
      <c r="AA333" s="77" t="s">
        <v>39</v>
      </c>
      <c r="AB333" s="77">
        <v>20</v>
      </c>
    </row>
    <row r="334" spans="1:28" ht="15.75" customHeight="1" x14ac:dyDescent="0.2">
      <c r="A334" s="77" t="s">
        <v>49</v>
      </c>
      <c r="B334" s="77" t="s">
        <v>85</v>
      </c>
      <c r="C334" s="77" t="s">
        <v>50</v>
      </c>
      <c r="D334" s="78">
        <v>44154.447199074071</v>
      </c>
      <c r="E334" s="77" t="s">
        <v>5</v>
      </c>
      <c r="F334" s="77" t="s">
        <v>31</v>
      </c>
      <c r="G334" s="77" t="s">
        <v>51</v>
      </c>
      <c r="H334" s="77" t="s">
        <v>18</v>
      </c>
      <c r="I334" s="77" t="s">
        <v>157</v>
      </c>
      <c r="J334" s="77" t="s">
        <v>42</v>
      </c>
      <c r="K334" s="77">
        <v>1.85</v>
      </c>
      <c r="L334" s="77">
        <v>1120</v>
      </c>
      <c r="M334" s="77" t="s">
        <v>41</v>
      </c>
      <c r="N334" s="77">
        <v>14.7</v>
      </c>
      <c r="O334" s="77">
        <v>2.29E-2</v>
      </c>
      <c r="P334" s="77">
        <v>2.0699999999999998</v>
      </c>
      <c r="Z334" s="77" t="s">
        <v>40</v>
      </c>
      <c r="AA334" s="77" t="s">
        <v>39</v>
      </c>
      <c r="AB334" s="77">
        <v>20</v>
      </c>
    </row>
    <row r="335" spans="1:28" ht="15.75" customHeight="1" x14ac:dyDescent="0.2">
      <c r="A335" s="77" t="s">
        <v>49</v>
      </c>
      <c r="B335" s="77" t="s">
        <v>85</v>
      </c>
      <c r="C335" s="77" t="s">
        <v>50</v>
      </c>
      <c r="D335" s="78">
        <v>44154.447199074071</v>
      </c>
      <c r="E335" s="77" t="s">
        <v>5</v>
      </c>
      <c r="F335" s="77" t="s">
        <v>31</v>
      </c>
      <c r="G335" s="77" t="s">
        <v>51</v>
      </c>
      <c r="H335" s="77" t="s">
        <v>18</v>
      </c>
      <c r="I335" s="77" t="s">
        <v>158</v>
      </c>
      <c r="J335" s="77" t="s">
        <v>42</v>
      </c>
      <c r="K335" s="77">
        <v>1.85</v>
      </c>
      <c r="L335" s="77">
        <v>1120</v>
      </c>
      <c r="M335" s="77" t="s">
        <v>41</v>
      </c>
      <c r="N335" s="77">
        <v>34.299999999999997</v>
      </c>
      <c r="O335" s="77">
        <v>2.35E-2</v>
      </c>
      <c r="P335" s="77">
        <v>0</v>
      </c>
      <c r="Z335" s="77" t="s">
        <v>40</v>
      </c>
      <c r="AA335" s="77" t="s">
        <v>39</v>
      </c>
      <c r="AB335" s="77">
        <v>20</v>
      </c>
    </row>
    <row r="336" spans="1:28" ht="15.75" customHeight="1" x14ac:dyDescent="0.2">
      <c r="A336" s="77" t="s">
        <v>49</v>
      </c>
      <c r="B336" s="77" t="s">
        <v>85</v>
      </c>
      <c r="C336" s="77" t="s">
        <v>50</v>
      </c>
      <c r="D336" s="78">
        <v>44154.447199074071</v>
      </c>
      <c r="E336" s="77" t="s">
        <v>5</v>
      </c>
      <c r="F336" s="77" t="s">
        <v>31</v>
      </c>
      <c r="G336" s="77" t="s">
        <v>51</v>
      </c>
      <c r="H336" s="77" t="s">
        <v>18</v>
      </c>
      <c r="I336" s="77" t="s">
        <v>43</v>
      </c>
      <c r="J336" s="77" t="s">
        <v>83</v>
      </c>
      <c r="K336" s="77">
        <v>34.558</v>
      </c>
      <c r="L336" s="77">
        <v>1120</v>
      </c>
      <c r="M336" s="77" t="s">
        <v>41</v>
      </c>
      <c r="N336" s="77">
        <v>8.0835119999999996E-2</v>
      </c>
      <c r="O336" s="77">
        <v>0</v>
      </c>
      <c r="P336" s="77">
        <v>0.10760171</v>
      </c>
      <c r="Z336" s="77" t="s">
        <v>40</v>
      </c>
      <c r="AA336" s="77" t="s">
        <v>39</v>
      </c>
      <c r="AB336" s="77">
        <v>20</v>
      </c>
    </row>
    <row r="337" spans="1:28" ht="15.75" customHeight="1" x14ac:dyDescent="0.2">
      <c r="A337" s="77" t="s">
        <v>49</v>
      </c>
      <c r="B337" s="77" t="s">
        <v>85</v>
      </c>
      <c r="C337" s="77" t="s">
        <v>50</v>
      </c>
      <c r="D337" s="78">
        <v>44154.447199074071</v>
      </c>
      <c r="E337" s="77" t="s">
        <v>5</v>
      </c>
      <c r="F337" s="77" t="s">
        <v>31</v>
      </c>
      <c r="G337" s="77" t="s">
        <v>51</v>
      </c>
      <c r="H337" s="77" t="s">
        <v>18</v>
      </c>
      <c r="I337" s="77" t="s">
        <v>159</v>
      </c>
      <c r="J337" s="77" t="s">
        <v>42</v>
      </c>
      <c r="K337" s="77">
        <v>1.85</v>
      </c>
      <c r="L337" s="77">
        <v>1120</v>
      </c>
      <c r="M337" s="77" t="s">
        <v>41</v>
      </c>
      <c r="N337" s="77">
        <v>16.7</v>
      </c>
      <c r="O337" s="77">
        <v>2.24E-2</v>
      </c>
      <c r="P337" s="77">
        <v>1.82</v>
      </c>
      <c r="Z337" s="77" t="s">
        <v>40</v>
      </c>
      <c r="AA337" s="77" t="s">
        <v>39</v>
      </c>
      <c r="AB337" s="77">
        <v>20</v>
      </c>
    </row>
    <row r="338" spans="1:28" ht="15.75" customHeight="1" x14ac:dyDescent="0.2">
      <c r="A338" s="77" t="s">
        <v>49</v>
      </c>
      <c r="B338" s="77" t="s">
        <v>85</v>
      </c>
      <c r="C338" s="77" t="s">
        <v>50</v>
      </c>
      <c r="D338" s="78">
        <v>44154.447199074071</v>
      </c>
      <c r="E338" s="77" t="s">
        <v>5</v>
      </c>
      <c r="F338" s="77" t="s">
        <v>45</v>
      </c>
      <c r="G338" s="77" t="s">
        <v>44</v>
      </c>
      <c r="H338" s="77" t="s">
        <v>18</v>
      </c>
      <c r="I338" s="77" t="s">
        <v>157</v>
      </c>
      <c r="J338" s="77" t="s">
        <v>42</v>
      </c>
      <c r="K338" s="77">
        <v>2.7</v>
      </c>
      <c r="L338" s="77">
        <v>1860</v>
      </c>
      <c r="M338" s="77" t="s">
        <v>41</v>
      </c>
      <c r="N338" s="77">
        <v>82.9</v>
      </c>
      <c r="O338" s="77">
        <v>0.108</v>
      </c>
      <c r="P338" s="77">
        <v>7.8</v>
      </c>
      <c r="Z338" s="77" t="s">
        <v>40</v>
      </c>
      <c r="AA338" s="77" t="s">
        <v>39</v>
      </c>
      <c r="AB338" s="77">
        <v>20</v>
      </c>
    </row>
    <row r="339" spans="1:28" ht="15.75" customHeight="1" x14ac:dyDescent="0.2">
      <c r="A339" s="77" t="s">
        <v>49</v>
      </c>
      <c r="B339" s="77" t="s">
        <v>85</v>
      </c>
      <c r="C339" s="77" t="s">
        <v>50</v>
      </c>
      <c r="D339" s="78">
        <v>44154.447199074071</v>
      </c>
      <c r="E339" s="77" t="s">
        <v>5</v>
      </c>
      <c r="F339" s="77" t="s">
        <v>45</v>
      </c>
      <c r="G339" s="77" t="s">
        <v>44</v>
      </c>
      <c r="H339" s="77" t="s">
        <v>18</v>
      </c>
      <c r="I339" s="77" t="s">
        <v>158</v>
      </c>
      <c r="J339" s="77" t="s">
        <v>42</v>
      </c>
      <c r="K339" s="77">
        <v>2.7</v>
      </c>
      <c r="L339" s="77">
        <v>1860</v>
      </c>
      <c r="M339" s="77" t="s">
        <v>41</v>
      </c>
      <c r="N339" s="77">
        <v>170</v>
      </c>
      <c r="O339" s="77">
        <v>0.104</v>
      </c>
      <c r="P339" s="77">
        <v>0</v>
      </c>
      <c r="Z339" s="77" t="s">
        <v>40</v>
      </c>
      <c r="AA339" s="77" t="s">
        <v>39</v>
      </c>
      <c r="AB339" s="77">
        <v>20</v>
      </c>
    </row>
    <row r="340" spans="1:28" ht="15.75" customHeight="1" x14ac:dyDescent="0.2">
      <c r="A340" s="77" t="s">
        <v>49</v>
      </c>
      <c r="B340" s="77" t="s">
        <v>85</v>
      </c>
      <c r="C340" s="77" t="s">
        <v>50</v>
      </c>
      <c r="D340" s="78">
        <v>44154.447199074071</v>
      </c>
      <c r="E340" s="77" t="s">
        <v>5</v>
      </c>
      <c r="F340" s="77" t="s">
        <v>45</v>
      </c>
      <c r="G340" s="77" t="s">
        <v>44</v>
      </c>
      <c r="H340" s="77" t="s">
        <v>18</v>
      </c>
      <c r="I340" s="77" t="s">
        <v>43</v>
      </c>
      <c r="J340" s="77" t="s">
        <v>83</v>
      </c>
      <c r="K340" s="77">
        <v>2.7</v>
      </c>
      <c r="L340" s="77">
        <v>1860</v>
      </c>
      <c r="M340" s="77" t="s">
        <v>41</v>
      </c>
      <c r="N340" s="77">
        <v>5</v>
      </c>
      <c r="O340" s="77">
        <v>0</v>
      </c>
      <c r="P340" s="77">
        <v>7.55</v>
      </c>
      <c r="Z340" s="77" t="s">
        <v>40</v>
      </c>
      <c r="AA340" s="77" t="s">
        <v>39</v>
      </c>
      <c r="AB340" s="77">
        <v>20</v>
      </c>
    </row>
    <row r="341" spans="1:28" ht="15.75" customHeight="1" x14ac:dyDescent="0.2">
      <c r="A341" s="77" t="s">
        <v>49</v>
      </c>
      <c r="B341" s="77" t="s">
        <v>85</v>
      </c>
      <c r="C341" s="77" t="s">
        <v>50</v>
      </c>
      <c r="D341" s="78">
        <v>44154.447199074071</v>
      </c>
      <c r="E341" s="77" t="s">
        <v>5</v>
      </c>
      <c r="F341" s="77" t="s">
        <v>45</v>
      </c>
      <c r="G341" s="77" t="s">
        <v>44</v>
      </c>
      <c r="H341" s="77" t="s">
        <v>18</v>
      </c>
      <c r="I341" s="77" t="s">
        <v>159</v>
      </c>
      <c r="J341" s="77" t="s">
        <v>42</v>
      </c>
      <c r="K341" s="77">
        <v>2.7</v>
      </c>
      <c r="L341" s="77">
        <v>1860</v>
      </c>
      <c r="M341" s="77" t="s">
        <v>41</v>
      </c>
      <c r="N341" s="77">
        <v>82.6</v>
      </c>
      <c r="O341" s="77">
        <v>0.10100000000000001</v>
      </c>
      <c r="P341" s="77">
        <v>7.33</v>
      </c>
      <c r="Z341" s="77" t="s">
        <v>40</v>
      </c>
      <c r="AA341" s="77" t="s">
        <v>39</v>
      </c>
      <c r="AB341" s="77">
        <v>20</v>
      </c>
    </row>
    <row r="342" spans="1:28" ht="15.75" customHeight="1" x14ac:dyDescent="0.2">
      <c r="A342" s="77" t="s">
        <v>49</v>
      </c>
      <c r="B342" s="77" t="s">
        <v>85</v>
      </c>
      <c r="C342" s="77" t="s">
        <v>50</v>
      </c>
      <c r="D342" s="78">
        <v>44154.447199074071</v>
      </c>
      <c r="E342" s="77" t="s">
        <v>5</v>
      </c>
      <c r="F342" s="77" t="s">
        <v>45</v>
      </c>
      <c r="G342" s="77" t="s">
        <v>51</v>
      </c>
      <c r="H342" s="77" t="s">
        <v>18</v>
      </c>
      <c r="I342" s="77" t="s">
        <v>157</v>
      </c>
      <c r="J342" s="77" t="s">
        <v>42</v>
      </c>
      <c r="K342" s="77">
        <v>3.4</v>
      </c>
      <c r="L342" s="77">
        <v>1510</v>
      </c>
      <c r="M342" s="77" t="s">
        <v>41</v>
      </c>
      <c r="N342" s="77">
        <v>64.400000000000006</v>
      </c>
      <c r="O342" s="77">
        <v>0.104</v>
      </c>
      <c r="P342" s="77">
        <v>7.92</v>
      </c>
      <c r="Z342" s="77" t="s">
        <v>40</v>
      </c>
      <c r="AA342" s="77" t="s">
        <v>39</v>
      </c>
      <c r="AB342" s="77">
        <v>20</v>
      </c>
    </row>
    <row r="343" spans="1:28" ht="15.75" customHeight="1" x14ac:dyDescent="0.2">
      <c r="A343" s="77" t="s">
        <v>49</v>
      </c>
      <c r="B343" s="77" t="s">
        <v>85</v>
      </c>
      <c r="C343" s="77" t="s">
        <v>50</v>
      </c>
      <c r="D343" s="78">
        <v>44154.447199074071</v>
      </c>
      <c r="E343" s="77" t="s">
        <v>5</v>
      </c>
      <c r="F343" s="77" t="s">
        <v>45</v>
      </c>
      <c r="G343" s="77" t="s">
        <v>51</v>
      </c>
      <c r="H343" s="77" t="s">
        <v>18</v>
      </c>
      <c r="I343" s="77" t="s">
        <v>158</v>
      </c>
      <c r="J343" s="77" t="s">
        <v>42</v>
      </c>
      <c r="K343" s="77">
        <v>3.4</v>
      </c>
      <c r="L343" s="77">
        <v>1510</v>
      </c>
      <c r="M343" s="77" t="s">
        <v>41</v>
      </c>
      <c r="N343" s="77">
        <v>153</v>
      </c>
      <c r="O343" s="77">
        <v>0.109</v>
      </c>
      <c r="P343" s="77">
        <v>0</v>
      </c>
      <c r="Z343" s="77" t="s">
        <v>40</v>
      </c>
      <c r="AA343" s="77" t="s">
        <v>39</v>
      </c>
      <c r="AB343" s="77">
        <v>20</v>
      </c>
    </row>
    <row r="344" spans="1:28" ht="15.75" customHeight="1" x14ac:dyDescent="0.2">
      <c r="A344" s="77" t="s">
        <v>49</v>
      </c>
      <c r="B344" s="77" t="s">
        <v>85</v>
      </c>
      <c r="C344" s="77" t="s">
        <v>50</v>
      </c>
      <c r="D344" s="78">
        <v>44154.447199074071</v>
      </c>
      <c r="E344" s="77" t="s">
        <v>5</v>
      </c>
      <c r="F344" s="77" t="s">
        <v>45</v>
      </c>
      <c r="G344" s="77" t="s">
        <v>51</v>
      </c>
      <c r="H344" s="77" t="s">
        <v>18</v>
      </c>
      <c r="I344" s="77" t="s">
        <v>43</v>
      </c>
      <c r="J344" s="77" t="s">
        <v>83</v>
      </c>
      <c r="K344" s="77">
        <v>3.4</v>
      </c>
      <c r="L344" s="77">
        <v>1510</v>
      </c>
      <c r="M344" s="77" t="s">
        <v>41</v>
      </c>
      <c r="N344" s="77">
        <v>4.8</v>
      </c>
      <c r="O344" s="77">
        <v>0</v>
      </c>
      <c r="P344" s="77">
        <v>7.56</v>
      </c>
      <c r="Z344" s="77" t="s">
        <v>40</v>
      </c>
      <c r="AA344" s="77" t="s">
        <v>39</v>
      </c>
      <c r="AB344" s="77">
        <v>20</v>
      </c>
    </row>
    <row r="345" spans="1:28" ht="15.75" customHeight="1" x14ac:dyDescent="0.2">
      <c r="A345" s="77" t="s">
        <v>49</v>
      </c>
      <c r="B345" s="77" t="s">
        <v>85</v>
      </c>
      <c r="C345" s="77" t="s">
        <v>50</v>
      </c>
      <c r="D345" s="78">
        <v>44154.447199074071</v>
      </c>
      <c r="E345" s="77" t="s">
        <v>5</v>
      </c>
      <c r="F345" s="77" t="s">
        <v>45</v>
      </c>
      <c r="G345" s="77" t="s">
        <v>51</v>
      </c>
      <c r="H345" s="77" t="s">
        <v>18</v>
      </c>
      <c r="I345" s="77" t="s">
        <v>159</v>
      </c>
      <c r="J345" s="77" t="s">
        <v>42</v>
      </c>
      <c r="K345" s="77">
        <v>3.4</v>
      </c>
      <c r="L345" s="77">
        <v>1510</v>
      </c>
      <c r="M345" s="77" t="s">
        <v>41</v>
      </c>
      <c r="N345" s="77">
        <v>66.5</v>
      </c>
      <c r="O345" s="77">
        <v>9.8000000000000004E-2</v>
      </c>
      <c r="P345" s="77">
        <v>7.34</v>
      </c>
      <c r="Z345" s="77" t="s">
        <v>40</v>
      </c>
      <c r="AA345" s="77" t="s">
        <v>39</v>
      </c>
      <c r="AB345" s="77">
        <v>20</v>
      </c>
    </row>
    <row r="346" spans="1:28" ht="15.75" customHeight="1" x14ac:dyDescent="0.2">
      <c r="A346" s="77" t="s">
        <v>49</v>
      </c>
      <c r="B346" s="77" t="s">
        <v>85</v>
      </c>
      <c r="C346" s="77" t="s">
        <v>50</v>
      </c>
      <c r="D346" s="78">
        <v>44154.447199074071</v>
      </c>
      <c r="E346" s="77" t="s">
        <v>5</v>
      </c>
      <c r="F346" s="77" t="s">
        <v>29</v>
      </c>
      <c r="G346" s="77" t="s">
        <v>44</v>
      </c>
      <c r="H346" s="77" t="s">
        <v>18</v>
      </c>
      <c r="I346" s="77" t="s">
        <v>157</v>
      </c>
      <c r="J346" s="77" t="s">
        <v>42</v>
      </c>
      <c r="K346" s="77">
        <v>2.66</v>
      </c>
      <c r="L346" s="77">
        <v>1950</v>
      </c>
      <c r="M346" s="77" t="s">
        <v>41</v>
      </c>
      <c r="N346" s="77">
        <v>74</v>
      </c>
      <c r="O346" s="77">
        <v>0.107</v>
      </c>
      <c r="P346" s="77">
        <v>7.91</v>
      </c>
      <c r="Z346" s="77" t="s">
        <v>40</v>
      </c>
      <c r="AA346" s="77" t="s">
        <v>39</v>
      </c>
      <c r="AB346" s="77">
        <v>20</v>
      </c>
    </row>
    <row r="347" spans="1:28" ht="15.75" customHeight="1" x14ac:dyDescent="0.2">
      <c r="A347" s="77" t="s">
        <v>49</v>
      </c>
      <c r="B347" s="77" t="s">
        <v>85</v>
      </c>
      <c r="C347" s="77" t="s">
        <v>50</v>
      </c>
      <c r="D347" s="78">
        <v>44154.447199074071</v>
      </c>
      <c r="E347" s="77" t="s">
        <v>5</v>
      </c>
      <c r="F347" s="77" t="s">
        <v>29</v>
      </c>
      <c r="G347" s="77" t="s">
        <v>44</v>
      </c>
      <c r="H347" s="77" t="s">
        <v>18</v>
      </c>
      <c r="I347" s="77" t="s">
        <v>158</v>
      </c>
      <c r="J347" s="77" t="s">
        <v>42</v>
      </c>
      <c r="K347" s="77">
        <v>2.66</v>
      </c>
      <c r="L347" s="77">
        <v>1950</v>
      </c>
      <c r="M347" s="77" t="s">
        <v>41</v>
      </c>
      <c r="N347" s="77">
        <v>163</v>
      </c>
      <c r="O347" s="77">
        <v>0.10199999999999999</v>
      </c>
      <c r="P347" s="77">
        <v>0</v>
      </c>
      <c r="Z347" s="77" t="s">
        <v>40</v>
      </c>
      <c r="AA347" s="77" t="s">
        <v>39</v>
      </c>
      <c r="AB347" s="77">
        <v>20</v>
      </c>
    </row>
    <row r="348" spans="1:28" ht="15.75" customHeight="1" x14ac:dyDescent="0.2">
      <c r="A348" s="77" t="s">
        <v>49</v>
      </c>
      <c r="B348" s="77" t="s">
        <v>85</v>
      </c>
      <c r="C348" s="77" t="s">
        <v>50</v>
      </c>
      <c r="D348" s="78">
        <v>44154.447199074071</v>
      </c>
      <c r="E348" s="77" t="s">
        <v>5</v>
      </c>
      <c r="F348" s="77" t="s">
        <v>29</v>
      </c>
      <c r="G348" s="77" t="s">
        <v>44</v>
      </c>
      <c r="H348" s="77" t="s">
        <v>18</v>
      </c>
      <c r="I348" s="77" t="s">
        <v>43</v>
      </c>
      <c r="J348" s="77" t="s">
        <v>83</v>
      </c>
      <c r="K348" s="77">
        <v>49.422801999999997</v>
      </c>
      <c r="L348" s="77">
        <v>1950</v>
      </c>
      <c r="M348" s="77" t="s">
        <v>41</v>
      </c>
      <c r="N348" s="77">
        <v>0.27717977999999999</v>
      </c>
      <c r="O348" s="77">
        <v>0</v>
      </c>
      <c r="P348" s="77">
        <v>0.41657695</v>
      </c>
      <c r="Z348" s="77" t="s">
        <v>40</v>
      </c>
      <c r="AA348" s="77" t="s">
        <v>39</v>
      </c>
      <c r="AB348" s="77">
        <v>20</v>
      </c>
    </row>
    <row r="349" spans="1:28" ht="15.75" customHeight="1" x14ac:dyDescent="0.2">
      <c r="A349" s="77" t="s">
        <v>49</v>
      </c>
      <c r="B349" s="77" t="s">
        <v>85</v>
      </c>
      <c r="C349" s="77" t="s">
        <v>50</v>
      </c>
      <c r="D349" s="78">
        <v>44154.447199074071</v>
      </c>
      <c r="E349" s="77" t="s">
        <v>5</v>
      </c>
      <c r="F349" s="77" t="s">
        <v>29</v>
      </c>
      <c r="G349" s="77" t="s">
        <v>44</v>
      </c>
      <c r="H349" s="77" t="s">
        <v>18</v>
      </c>
      <c r="I349" s="77" t="s">
        <v>159</v>
      </c>
      <c r="J349" s="77" t="s">
        <v>42</v>
      </c>
      <c r="K349" s="77">
        <v>2.66</v>
      </c>
      <c r="L349" s="77">
        <v>1950</v>
      </c>
      <c r="M349" s="77" t="s">
        <v>41</v>
      </c>
      <c r="N349" s="77">
        <v>73.8</v>
      </c>
      <c r="O349" s="77">
        <v>9.9099999999999994E-2</v>
      </c>
      <c r="P349" s="77">
        <v>7.5</v>
      </c>
      <c r="Z349" s="77" t="s">
        <v>40</v>
      </c>
      <c r="AA349" s="77" t="s">
        <v>39</v>
      </c>
      <c r="AB349" s="77">
        <v>20</v>
      </c>
    </row>
    <row r="350" spans="1:28" ht="15.75" customHeight="1" x14ac:dyDescent="0.2">
      <c r="A350" s="77" t="s">
        <v>49</v>
      </c>
      <c r="B350" s="77" t="s">
        <v>85</v>
      </c>
      <c r="C350" s="77" t="s">
        <v>50</v>
      </c>
      <c r="D350" s="78">
        <v>44154.447199074071</v>
      </c>
      <c r="E350" s="77" t="s">
        <v>5</v>
      </c>
      <c r="F350" s="77" t="s">
        <v>29</v>
      </c>
      <c r="G350" s="77" t="s">
        <v>51</v>
      </c>
      <c r="H350" s="77" t="s">
        <v>18</v>
      </c>
      <c r="I350" s="77" t="s">
        <v>157</v>
      </c>
      <c r="J350" s="77" t="s">
        <v>42</v>
      </c>
      <c r="K350" s="77">
        <v>3.66</v>
      </c>
      <c r="L350" s="77">
        <v>1670</v>
      </c>
      <c r="M350" s="77" t="s">
        <v>41</v>
      </c>
      <c r="N350" s="77">
        <v>56.4</v>
      </c>
      <c r="O350" s="77">
        <v>9.7199999999999995E-2</v>
      </c>
      <c r="P350" s="77">
        <v>8.44</v>
      </c>
      <c r="Z350" s="77" t="s">
        <v>40</v>
      </c>
      <c r="AA350" s="77" t="s">
        <v>39</v>
      </c>
      <c r="AB350" s="77">
        <v>20</v>
      </c>
    </row>
    <row r="351" spans="1:28" ht="15.75" customHeight="1" x14ac:dyDescent="0.2">
      <c r="A351" s="77" t="s">
        <v>49</v>
      </c>
      <c r="B351" s="77" t="s">
        <v>85</v>
      </c>
      <c r="C351" s="77" t="s">
        <v>50</v>
      </c>
      <c r="D351" s="78">
        <v>44154.447199074071</v>
      </c>
      <c r="E351" s="77" t="s">
        <v>5</v>
      </c>
      <c r="F351" s="77" t="s">
        <v>29</v>
      </c>
      <c r="G351" s="77" t="s">
        <v>51</v>
      </c>
      <c r="H351" s="77" t="s">
        <v>18</v>
      </c>
      <c r="I351" s="77" t="s">
        <v>158</v>
      </c>
      <c r="J351" s="77" t="s">
        <v>42</v>
      </c>
      <c r="K351" s="77">
        <v>3.66</v>
      </c>
      <c r="L351" s="77">
        <v>1670</v>
      </c>
      <c r="M351" s="77" t="s">
        <v>41</v>
      </c>
      <c r="N351" s="77">
        <v>155</v>
      </c>
      <c r="O351" s="77">
        <v>0.104</v>
      </c>
      <c r="P351" s="77">
        <v>0</v>
      </c>
      <c r="Z351" s="77" t="s">
        <v>40</v>
      </c>
      <c r="AA351" s="77" t="s">
        <v>39</v>
      </c>
      <c r="AB351" s="77">
        <v>20</v>
      </c>
    </row>
    <row r="352" spans="1:28" ht="15.75" customHeight="1" x14ac:dyDescent="0.2">
      <c r="A352" s="77" t="s">
        <v>49</v>
      </c>
      <c r="B352" s="77" t="s">
        <v>85</v>
      </c>
      <c r="C352" s="77" t="s">
        <v>50</v>
      </c>
      <c r="D352" s="78">
        <v>44154.447199074071</v>
      </c>
      <c r="E352" s="77" t="s">
        <v>5</v>
      </c>
      <c r="F352" s="77" t="s">
        <v>29</v>
      </c>
      <c r="G352" s="77" t="s">
        <v>51</v>
      </c>
      <c r="H352" s="77" t="s">
        <v>18</v>
      </c>
      <c r="I352" s="77" t="s">
        <v>43</v>
      </c>
      <c r="J352" s="77" t="s">
        <v>83</v>
      </c>
      <c r="K352" s="77">
        <v>68.002799999999993</v>
      </c>
      <c r="L352" s="77">
        <v>1670</v>
      </c>
      <c r="M352" s="77" t="s">
        <v>41</v>
      </c>
      <c r="N352" s="77">
        <v>0.27717977999999999</v>
      </c>
      <c r="O352" s="77">
        <v>0</v>
      </c>
      <c r="P352" s="77">
        <v>0.44402584</v>
      </c>
      <c r="Z352" s="77" t="s">
        <v>40</v>
      </c>
      <c r="AA352" s="77" t="s">
        <v>39</v>
      </c>
      <c r="AB352" s="77">
        <v>20</v>
      </c>
    </row>
    <row r="353" spans="1:28" ht="15.75" customHeight="1" x14ac:dyDescent="0.2">
      <c r="A353" s="77" t="s">
        <v>49</v>
      </c>
      <c r="B353" s="77" t="s">
        <v>85</v>
      </c>
      <c r="C353" s="77" t="s">
        <v>50</v>
      </c>
      <c r="D353" s="78">
        <v>44154.447199074071</v>
      </c>
      <c r="E353" s="77" t="s">
        <v>5</v>
      </c>
      <c r="F353" s="77" t="s">
        <v>29</v>
      </c>
      <c r="G353" s="77" t="s">
        <v>51</v>
      </c>
      <c r="H353" s="77" t="s">
        <v>18</v>
      </c>
      <c r="I353" s="77" t="s">
        <v>159</v>
      </c>
      <c r="J353" s="77" t="s">
        <v>42</v>
      </c>
      <c r="K353" s="77">
        <v>3.66</v>
      </c>
      <c r="L353" s="77">
        <v>1670</v>
      </c>
      <c r="M353" s="77" t="s">
        <v>41</v>
      </c>
      <c r="N353" s="77">
        <v>57.9</v>
      </c>
      <c r="O353" s="77">
        <v>9.0899999999999995E-2</v>
      </c>
      <c r="P353" s="77">
        <v>8</v>
      </c>
      <c r="Z353" s="77" t="s">
        <v>40</v>
      </c>
      <c r="AA353" s="77" t="s">
        <v>39</v>
      </c>
      <c r="AB353" s="77">
        <v>20</v>
      </c>
    </row>
    <row r="354" spans="1:28" ht="15.75" customHeight="1" x14ac:dyDescent="0.2">
      <c r="A354" s="77" t="s">
        <v>49</v>
      </c>
      <c r="B354" s="77" t="s">
        <v>85</v>
      </c>
      <c r="C354" s="77" t="s">
        <v>50</v>
      </c>
      <c r="D354" s="78">
        <v>44154.447199074071</v>
      </c>
      <c r="E354" s="77" t="s">
        <v>5</v>
      </c>
      <c r="F354" s="77" t="s">
        <v>30</v>
      </c>
      <c r="G354" s="77" t="s">
        <v>44</v>
      </c>
      <c r="H354" s="77" t="s">
        <v>20</v>
      </c>
      <c r="I354" s="77" t="s">
        <v>157</v>
      </c>
      <c r="J354" s="77" t="s">
        <v>42</v>
      </c>
      <c r="K354" s="77">
        <v>3.5</v>
      </c>
      <c r="L354" s="77">
        <v>1240</v>
      </c>
      <c r="M354" s="77" t="s">
        <v>41</v>
      </c>
      <c r="N354" s="77">
        <v>173</v>
      </c>
      <c r="O354" s="77">
        <v>0.114</v>
      </c>
      <c r="P354" s="77">
        <v>5.91</v>
      </c>
      <c r="Z354" s="77" t="s">
        <v>40</v>
      </c>
      <c r="AA354" s="77" t="s">
        <v>39</v>
      </c>
      <c r="AB354" s="77">
        <v>20</v>
      </c>
    </row>
    <row r="355" spans="1:28" ht="15.75" customHeight="1" x14ac:dyDescent="0.2">
      <c r="A355" s="77" t="s">
        <v>49</v>
      </c>
      <c r="B355" s="77" t="s">
        <v>85</v>
      </c>
      <c r="C355" s="77" t="s">
        <v>50</v>
      </c>
      <c r="D355" s="78">
        <v>44154.447199074071</v>
      </c>
      <c r="E355" s="77" t="s">
        <v>5</v>
      </c>
      <c r="F355" s="77" t="s">
        <v>30</v>
      </c>
      <c r="G355" s="77" t="s">
        <v>44</v>
      </c>
      <c r="H355" s="77" t="s">
        <v>20</v>
      </c>
      <c r="I355" s="77" t="s">
        <v>158</v>
      </c>
      <c r="J355" s="77" t="s">
        <v>42</v>
      </c>
      <c r="K355" s="77">
        <v>3.5</v>
      </c>
      <c r="L355" s="77">
        <v>1240</v>
      </c>
      <c r="M355" s="77" t="s">
        <v>41</v>
      </c>
      <c r="N355" s="77">
        <v>235</v>
      </c>
      <c r="O355" s="77">
        <v>0.11899999999999999</v>
      </c>
      <c r="P355" s="77">
        <v>0</v>
      </c>
      <c r="Z355" s="77" t="s">
        <v>40</v>
      </c>
      <c r="AA355" s="77" t="s">
        <v>39</v>
      </c>
      <c r="AB355" s="77">
        <v>20</v>
      </c>
    </row>
    <row r="356" spans="1:28" ht="15.75" customHeight="1" x14ac:dyDescent="0.2">
      <c r="A356" s="77" t="s">
        <v>49</v>
      </c>
      <c r="B356" s="77" t="s">
        <v>85</v>
      </c>
      <c r="C356" s="77" t="s">
        <v>50</v>
      </c>
      <c r="D356" s="78">
        <v>44154.447199074071</v>
      </c>
      <c r="E356" s="77" t="s">
        <v>5</v>
      </c>
      <c r="F356" s="77" t="s">
        <v>30</v>
      </c>
      <c r="G356" s="77" t="s">
        <v>44</v>
      </c>
      <c r="H356" s="77" t="s">
        <v>20</v>
      </c>
      <c r="I356" s="77" t="s">
        <v>43</v>
      </c>
      <c r="J356" s="77" t="s">
        <v>83</v>
      </c>
      <c r="K356" s="77">
        <v>54.984999999999999</v>
      </c>
      <c r="L356" s="77">
        <v>1240</v>
      </c>
      <c r="M356" s="77" t="s">
        <v>41</v>
      </c>
      <c r="N356" s="77">
        <v>0.21705921</v>
      </c>
      <c r="O356" s="77">
        <v>0</v>
      </c>
      <c r="P356" s="77">
        <v>0.33545512</v>
      </c>
      <c r="Z356" s="77" t="s">
        <v>40</v>
      </c>
      <c r="AA356" s="77" t="s">
        <v>39</v>
      </c>
      <c r="AB356" s="77">
        <v>20</v>
      </c>
    </row>
    <row r="357" spans="1:28" ht="15.75" customHeight="1" x14ac:dyDescent="0.2">
      <c r="A357" s="77" t="s">
        <v>49</v>
      </c>
      <c r="B357" s="77" t="s">
        <v>85</v>
      </c>
      <c r="C357" s="77" t="s">
        <v>50</v>
      </c>
      <c r="D357" s="78">
        <v>44154.447199074071</v>
      </c>
      <c r="E357" s="77" t="s">
        <v>5</v>
      </c>
      <c r="F357" s="77" t="s">
        <v>30</v>
      </c>
      <c r="G357" s="77" t="s">
        <v>44</v>
      </c>
      <c r="H357" s="77" t="s">
        <v>20</v>
      </c>
      <c r="I357" s="77" t="s">
        <v>159</v>
      </c>
      <c r="J357" s="77" t="s">
        <v>42</v>
      </c>
      <c r="K357" s="77">
        <v>3.5</v>
      </c>
      <c r="L357" s="77">
        <v>1240</v>
      </c>
      <c r="M357" s="77" t="s">
        <v>41</v>
      </c>
      <c r="N357" s="77">
        <v>176</v>
      </c>
      <c r="O357" s="77">
        <v>0.111</v>
      </c>
      <c r="P357" s="77">
        <v>5.17</v>
      </c>
      <c r="Z357" s="77" t="s">
        <v>40</v>
      </c>
      <c r="AA357" s="77" t="s">
        <v>39</v>
      </c>
      <c r="AB357" s="77">
        <v>20</v>
      </c>
    </row>
    <row r="358" spans="1:28" ht="15.75" customHeight="1" x14ac:dyDescent="0.2">
      <c r="A358" s="77" t="s">
        <v>49</v>
      </c>
      <c r="B358" s="77" t="s">
        <v>85</v>
      </c>
      <c r="C358" s="77" t="s">
        <v>50</v>
      </c>
      <c r="D358" s="78">
        <v>44154.447199074071</v>
      </c>
      <c r="E358" s="77" t="s">
        <v>5</v>
      </c>
      <c r="F358" s="77" t="s">
        <v>30</v>
      </c>
      <c r="G358" s="77" t="s">
        <v>51</v>
      </c>
      <c r="H358" s="77" t="s">
        <v>20</v>
      </c>
      <c r="I358" s="77" t="s">
        <v>157</v>
      </c>
      <c r="J358" s="77" t="s">
        <v>42</v>
      </c>
      <c r="K358" s="77">
        <v>3.5</v>
      </c>
      <c r="L358" s="77">
        <v>1210</v>
      </c>
      <c r="M358" s="77" t="s">
        <v>41</v>
      </c>
      <c r="N358" s="77">
        <v>85.2</v>
      </c>
      <c r="O358" s="77">
        <v>0.157</v>
      </c>
      <c r="P358" s="77">
        <v>11.1</v>
      </c>
      <c r="Z358" s="77" t="s">
        <v>40</v>
      </c>
      <c r="AA358" s="77" t="s">
        <v>39</v>
      </c>
      <c r="AB358" s="77">
        <v>20</v>
      </c>
    </row>
    <row r="359" spans="1:28" ht="15.75" customHeight="1" x14ac:dyDescent="0.2">
      <c r="A359" s="77" t="s">
        <v>49</v>
      </c>
      <c r="B359" s="77" t="s">
        <v>85</v>
      </c>
      <c r="C359" s="77" t="s">
        <v>50</v>
      </c>
      <c r="D359" s="78">
        <v>44154.447199074071</v>
      </c>
      <c r="E359" s="77" t="s">
        <v>5</v>
      </c>
      <c r="F359" s="77" t="s">
        <v>30</v>
      </c>
      <c r="G359" s="77" t="s">
        <v>51</v>
      </c>
      <c r="H359" s="77" t="s">
        <v>20</v>
      </c>
      <c r="I359" s="77" t="s">
        <v>158</v>
      </c>
      <c r="J359" s="77" t="s">
        <v>42</v>
      </c>
      <c r="K359" s="77">
        <v>3.5</v>
      </c>
      <c r="L359" s="77">
        <v>1210</v>
      </c>
      <c r="M359" s="77" t="s">
        <v>41</v>
      </c>
      <c r="N359" s="77">
        <v>188</v>
      </c>
      <c r="O359" s="77">
        <v>0.16300000000000001</v>
      </c>
      <c r="P359" s="77">
        <v>0</v>
      </c>
      <c r="Z359" s="77" t="s">
        <v>40</v>
      </c>
      <c r="AA359" s="77" t="s">
        <v>39</v>
      </c>
      <c r="AB359" s="77">
        <v>20</v>
      </c>
    </row>
    <row r="360" spans="1:28" ht="15.75" customHeight="1" x14ac:dyDescent="0.2">
      <c r="A360" s="77" t="s">
        <v>49</v>
      </c>
      <c r="B360" s="77" t="s">
        <v>85</v>
      </c>
      <c r="C360" s="77" t="s">
        <v>50</v>
      </c>
      <c r="D360" s="78">
        <v>44154.447199074071</v>
      </c>
      <c r="E360" s="77" t="s">
        <v>5</v>
      </c>
      <c r="F360" s="77" t="s">
        <v>30</v>
      </c>
      <c r="G360" s="77" t="s">
        <v>51</v>
      </c>
      <c r="H360" s="77" t="s">
        <v>20</v>
      </c>
      <c r="I360" s="77" t="s">
        <v>43</v>
      </c>
      <c r="J360" s="77" t="s">
        <v>83</v>
      </c>
      <c r="K360" s="77">
        <v>54.984999999999999</v>
      </c>
      <c r="L360" s="77">
        <v>1210</v>
      </c>
      <c r="M360" s="77" t="s">
        <v>41</v>
      </c>
      <c r="N360" s="77">
        <v>0.39401656000000002</v>
      </c>
      <c r="O360" s="77">
        <v>0</v>
      </c>
      <c r="P360" s="77">
        <v>0.63017184000000004</v>
      </c>
      <c r="Z360" s="77" t="s">
        <v>40</v>
      </c>
      <c r="AA360" s="77" t="s">
        <v>39</v>
      </c>
      <c r="AB360" s="77">
        <v>20</v>
      </c>
    </row>
    <row r="361" spans="1:28" ht="15.75" customHeight="1" x14ac:dyDescent="0.2">
      <c r="A361" s="77" t="s">
        <v>49</v>
      </c>
      <c r="B361" s="77" t="s">
        <v>85</v>
      </c>
      <c r="C361" s="77" t="s">
        <v>50</v>
      </c>
      <c r="D361" s="78">
        <v>44154.447199074071</v>
      </c>
      <c r="E361" s="77" t="s">
        <v>5</v>
      </c>
      <c r="F361" s="77" t="s">
        <v>30</v>
      </c>
      <c r="G361" s="77" t="s">
        <v>51</v>
      </c>
      <c r="H361" s="77" t="s">
        <v>20</v>
      </c>
      <c r="I361" s="77" t="s">
        <v>159</v>
      </c>
      <c r="J361" s="77" t="s">
        <v>42</v>
      </c>
      <c r="K361" s="77">
        <v>3.5</v>
      </c>
      <c r="L361" s="77">
        <v>1210</v>
      </c>
      <c r="M361" s="77" t="s">
        <v>41</v>
      </c>
      <c r="N361" s="77">
        <v>95.5</v>
      </c>
      <c r="O361" s="77">
        <v>0.153</v>
      </c>
      <c r="P361" s="77">
        <v>9.74</v>
      </c>
      <c r="Z361" s="77" t="s">
        <v>40</v>
      </c>
      <c r="AA361" s="77" t="s">
        <v>39</v>
      </c>
      <c r="AB361" s="77">
        <v>20</v>
      </c>
    </row>
    <row r="362" spans="1:28" ht="15.75" customHeight="1" x14ac:dyDescent="0.2">
      <c r="A362" s="77" t="s">
        <v>49</v>
      </c>
      <c r="B362" s="77" t="s">
        <v>85</v>
      </c>
      <c r="C362" s="77" t="s">
        <v>50</v>
      </c>
      <c r="D362" s="78">
        <v>44154.447199074071</v>
      </c>
      <c r="E362" s="77" t="s">
        <v>5</v>
      </c>
      <c r="F362" s="77" t="s">
        <v>31</v>
      </c>
      <c r="G362" s="77" t="s">
        <v>44</v>
      </c>
      <c r="H362" s="77" t="s">
        <v>20</v>
      </c>
      <c r="I362" s="77" t="s">
        <v>157</v>
      </c>
      <c r="J362" s="77" t="s">
        <v>42</v>
      </c>
      <c r="K362" s="77">
        <v>1</v>
      </c>
      <c r="L362" s="77">
        <v>1070</v>
      </c>
      <c r="M362" s="77" t="s">
        <v>41</v>
      </c>
      <c r="N362" s="77">
        <v>14.8</v>
      </c>
      <c r="O362" s="77">
        <v>1.54E-2</v>
      </c>
      <c r="P362" s="77">
        <v>1.53</v>
      </c>
      <c r="Z362" s="77" t="s">
        <v>40</v>
      </c>
      <c r="AA362" s="77" t="s">
        <v>39</v>
      </c>
      <c r="AB362" s="77">
        <v>20</v>
      </c>
    </row>
    <row r="363" spans="1:28" ht="15.75" customHeight="1" x14ac:dyDescent="0.2">
      <c r="A363" s="77" t="s">
        <v>49</v>
      </c>
      <c r="B363" s="77" t="s">
        <v>85</v>
      </c>
      <c r="C363" s="77" t="s">
        <v>50</v>
      </c>
      <c r="D363" s="78">
        <v>44154.447199074071</v>
      </c>
      <c r="E363" s="77" t="s">
        <v>5</v>
      </c>
      <c r="F363" s="77" t="s">
        <v>31</v>
      </c>
      <c r="G363" s="77" t="s">
        <v>44</v>
      </c>
      <c r="H363" s="77" t="s">
        <v>20</v>
      </c>
      <c r="I363" s="77" t="s">
        <v>158</v>
      </c>
      <c r="J363" s="77" t="s">
        <v>42</v>
      </c>
      <c r="K363" s="77">
        <v>1</v>
      </c>
      <c r="L363" s="77">
        <v>1070</v>
      </c>
      <c r="M363" s="77" t="s">
        <v>41</v>
      </c>
      <c r="N363" s="77">
        <v>30.5</v>
      </c>
      <c r="O363" s="77">
        <v>1.6500000000000001E-2</v>
      </c>
      <c r="P363" s="77">
        <v>0</v>
      </c>
      <c r="Z363" s="77" t="s">
        <v>40</v>
      </c>
      <c r="AA363" s="77" t="s">
        <v>39</v>
      </c>
      <c r="AB363" s="77">
        <v>20</v>
      </c>
    </row>
    <row r="364" spans="1:28" ht="15.75" customHeight="1" x14ac:dyDescent="0.2">
      <c r="A364" s="77" t="s">
        <v>49</v>
      </c>
      <c r="B364" s="77" t="s">
        <v>85</v>
      </c>
      <c r="C364" s="77" t="s">
        <v>50</v>
      </c>
      <c r="D364" s="78">
        <v>44154.447199074071</v>
      </c>
      <c r="E364" s="77" t="s">
        <v>5</v>
      </c>
      <c r="F364" s="77" t="s">
        <v>31</v>
      </c>
      <c r="G364" s="77" t="s">
        <v>44</v>
      </c>
      <c r="H364" s="77" t="s">
        <v>20</v>
      </c>
      <c r="I364" s="77" t="s">
        <v>43</v>
      </c>
      <c r="J364" s="77" t="s">
        <v>83</v>
      </c>
      <c r="K364" s="77">
        <v>18.68</v>
      </c>
      <c r="L364" s="77">
        <v>1070</v>
      </c>
      <c r="M364" s="77" t="s">
        <v>41</v>
      </c>
      <c r="N364" s="77">
        <v>7.6017130000000002E-2</v>
      </c>
      <c r="O364" s="77">
        <v>0</v>
      </c>
      <c r="P364" s="77">
        <v>7.7087799999999998E-2</v>
      </c>
      <c r="Z364" s="77" t="s">
        <v>40</v>
      </c>
      <c r="AA364" s="77" t="s">
        <v>39</v>
      </c>
      <c r="AB364" s="77">
        <v>20</v>
      </c>
    </row>
    <row r="365" spans="1:28" ht="15.75" customHeight="1" x14ac:dyDescent="0.2">
      <c r="A365" s="77" t="s">
        <v>49</v>
      </c>
      <c r="B365" s="77" t="s">
        <v>85</v>
      </c>
      <c r="C365" s="77" t="s">
        <v>50</v>
      </c>
      <c r="D365" s="78">
        <v>44154.447199074071</v>
      </c>
      <c r="E365" s="77" t="s">
        <v>5</v>
      </c>
      <c r="F365" s="77" t="s">
        <v>31</v>
      </c>
      <c r="G365" s="77" t="s">
        <v>44</v>
      </c>
      <c r="H365" s="77" t="s">
        <v>20</v>
      </c>
      <c r="I365" s="77" t="s">
        <v>159</v>
      </c>
      <c r="J365" s="77" t="s">
        <v>42</v>
      </c>
      <c r="K365" s="77">
        <v>1</v>
      </c>
      <c r="L365" s="77">
        <v>1070</v>
      </c>
      <c r="M365" s="77" t="s">
        <v>41</v>
      </c>
      <c r="N365" s="77">
        <v>15</v>
      </c>
      <c r="O365" s="77">
        <v>1.37E-2</v>
      </c>
      <c r="P365" s="77">
        <v>1.35</v>
      </c>
      <c r="Z365" s="77" t="s">
        <v>40</v>
      </c>
      <c r="AA365" s="77" t="s">
        <v>39</v>
      </c>
      <c r="AB365" s="77">
        <v>20</v>
      </c>
    </row>
    <row r="366" spans="1:28" ht="15.75" customHeight="1" x14ac:dyDescent="0.2">
      <c r="A366" s="77" t="s">
        <v>49</v>
      </c>
      <c r="B366" s="77" t="s">
        <v>85</v>
      </c>
      <c r="C366" s="77" t="s">
        <v>50</v>
      </c>
      <c r="D366" s="78">
        <v>44154.447199074071</v>
      </c>
      <c r="E366" s="77" t="s">
        <v>5</v>
      </c>
      <c r="F366" s="77" t="s">
        <v>31</v>
      </c>
      <c r="G366" s="77" t="s">
        <v>51</v>
      </c>
      <c r="H366" s="77" t="s">
        <v>20</v>
      </c>
      <c r="I366" s="77" t="s">
        <v>157</v>
      </c>
      <c r="J366" s="77" t="s">
        <v>42</v>
      </c>
      <c r="K366" s="77">
        <v>1.7</v>
      </c>
      <c r="L366" s="77">
        <v>1120</v>
      </c>
      <c r="M366" s="77" t="s">
        <v>41</v>
      </c>
      <c r="N366" s="77">
        <v>12.1</v>
      </c>
      <c r="O366" s="77">
        <v>1.9599999999999999E-2</v>
      </c>
      <c r="P366" s="77">
        <v>2.31</v>
      </c>
      <c r="Z366" s="77" t="s">
        <v>40</v>
      </c>
      <c r="AA366" s="77" t="s">
        <v>39</v>
      </c>
      <c r="AB366" s="77">
        <v>20</v>
      </c>
    </row>
    <row r="367" spans="1:28" ht="15.75" customHeight="1" x14ac:dyDescent="0.2">
      <c r="A367" s="77" t="s">
        <v>49</v>
      </c>
      <c r="B367" s="77" t="s">
        <v>85</v>
      </c>
      <c r="C367" s="77" t="s">
        <v>50</v>
      </c>
      <c r="D367" s="78">
        <v>44154.447199074071</v>
      </c>
      <c r="E367" s="77" t="s">
        <v>5</v>
      </c>
      <c r="F367" s="77" t="s">
        <v>31</v>
      </c>
      <c r="G367" s="77" t="s">
        <v>51</v>
      </c>
      <c r="H367" s="77" t="s">
        <v>20</v>
      </c>
      <c r="I367" s="77" t="s">
        <v>158</v>
      </c>
      <c r="J367" s="77" t="s">
        <v>42</v>
      </c>
      <c r="K367" s="77">
        <v>1.7</v>
      </c>
      <c r="L367" s="77">
        <v>1120</v>
      </c>
      <c r="M367" s="77" t="s">
        <v>41</v>
      </c>
      <c r="N367" s="77">
        <v>34.6</v>
      </c>
      <c r="O367" s="77">
        <v>2.0899999999999998E-2</v>
      </c>
      <c r="P367" s="77">
        <v>0</v>
      </c>
      <c r="Z367" s="77" t="s">
        <v>40</v>
      </c>
      <c r="AA367" s="77" t="s">
        <v>39</v>
      </c>
      <c r="AB367" s="77">
        <v>20</v>
      </c>
    </row>
    <row r="368" spans="1:28" ht="15.75" customHeight="1" x14ac:dyDescent="0.2">
      <c r="A368" s="77" t="s">
        <v>49</v>
      </c>
      <c r="B368" s="77" t="s">
        <v>85</v>
      </c>
      <c r="C368" s="77" t="s">
        <v>50</v>
      </c>
      <c r="D368" s="78">
        <v>44154.447199074071</v>
      </c>
      <c r="E368" s="77" t="s">
        <v>5</v>
      </c>
      <c r="F368" s="77" t="s">
        <v>31</v>
      </c>
      <c r="G368" s="77" t="s">
        <v>51</v>
      </c>
      <c r="H368" s="77" t="s">
        <v>20</v>
      </c>
      <c r="I368" s="77" t="s">
        <v>43</v>
      </c>
      <c r="J368" s="77" t="s">
        <v>83</v>
      </c>
      <c r="K368" s="77">
        <v>31.756</v>
      </c>
      <c r="L368" s="77">
        <v>1120</v>
      </c>
      <c r="M368" s="77" t="s">
        <v>41</v>
      </c>
      <c r="N368" s="77">
        <v>9.2612420000000001E-2</v>
      </c>
      <c r="O368" s="77">
        <v>0</v>
      </c>
      <c r="P368" s="77">
        <v>0.11937901400000001</v>
      </c>
      <c r="Z368" s="77" t="s">
        <v>40</v>
      </c>
      <c r="AA368" s="77" t="s">
        <v>39</v>
      </c>
      <c r="AB368" s="77">
        <v>20</v>
      </c>
    </row>
    <row r="369" spans="1:28" ht="15.75" customHeight="1" x14ac:dyDescent="0.2">
      <c r="A369" s="77" t="s">
        <v>49</v>
      </c>
      <c r="B369" s="77" t="s">
        <v>85</v>
      </c>
      <c r="C369" s="77" t="s">
        <v>50</v>
      </c>
      <c r="D369" s="78">
        <v>44154.447199074071</v>
      </c>
      <c r="E369" s="77" t="s">
        <v>5</v>
      </c>
      <c r="F369" s="77" t="s">
        <v>31</v>
      </c>
      <c r="G369" s="77" t="s">
        <v>51</v>
      </c>
      <c r="H369" s="77" t="s">
        <v>20</v>
      </c>
      <c r="I369" s="77" t="s">
        <v>159</v>
      </c>
      <c r="J369" s="77" t="s">
        <v>42</v>
      </c>
      <c r="K369" s="77">
        <v>1.7</v>
      </c>
      <c r="L369" s="77">
        <v>1120</v>
      </c>
      <c r="M369" s="77" t="s">
        <v>41</v>
      </c>
      <c r="N369" s="77">
        <v>13.4</v>
      </c>
      <c r="O369" s="77">
        <v>1.7500000000000002E-2</v>
      </c>
      <c r="P369" s="77">
        <v>2.04</v>
      </c>
      <c r="Z369" s="77" t="s">
        <v>40</v>
      </c>
      <c r="AA369" s="77" t="s">
        <v>39</v>
      </c>
      <c r="AB369" s="77">
        <v>20</v>
      </c>
    </row>
    <row r="370" spans="1:28" ht="15.75" customHeight="1" x14ac:dyDescent="0.2">
      <c r="A370" s="77" t="s">
        <v>49</v>
      </c>
      <c r="B370" s="77" t="s">
        <v>85</v>
      </c>
      <c r="C370" s="77" t="s">
        <v>50</v>
      </c>
      <c r="D370" s="78">
        <v>44154.447199074071</v>
      </c>
      <c r="E370" s="77" t="s">
        <v>5</v>
      </c>
      <c r="F370" s="77" t="s">
        <v>45</v>
      </c>
      <c r="G370" s="77" t="s">
        <v>44</v>
      </c>
      <c r="H370" s="77" t="s">
        <v>20</v>
      </c>
      <c r="I370" s="77" t="s">
        <v>157</v>
      </c>
      <c r="J370" s="77" t="s">
        <v>42</v>
      </c>
      <c r="K370" s="77">
        <v>2.1</v>
      </c>
      <c r="L370" s="77">
        <v>1720</v>
      </c>
      <c r="M370" s="77" t="s">
        <v>41</v>
      </c>
      <c r="N370" s="77">
        <v>40.9</v>
      </c>
      <c r="O370" s="77">
        <v>5.8000000000000003E-2</v>
      </c>
      <c r="P370" s="77">
        <v>7.68</v>
      </c>
      <c r="Z370" s="77" t="s">
        <v>40</v>
      </c>
      <c r="AA370" s="77" t="s">
        <v>39</v>
      </c>
      <c r="AB370" s="77">
        <v>20</v>
      </c>
    </row>
    <row r="371" spans="1:28" ht="15.75" customHeight="1" x14ac:dyDescent="0.2">
      <c r="A371" s="77" t="s">
        <v>49</v>
      </c>
      <c r="B371" s="77" t="s">
        <v>85</v>
      </c>
      <c r="C371" s="77" t="s">
        <v>50</v>
      </c>
      <c r="D371" s="78">
        <v>44154.447199074071</v>
      </c>
      <c r="E371" s="77" t="s">
        <v>5</v>
      </c>
      <c r="F371" s="77" t="s">
        <v>45</v>
      </c>
      <c r="G371" s="77" t="s">
        <v>44</v>
      </c>
      <c r="H371" s="77" t="s">
        <v>20</v>
      </c>
      <c r="I371" s="77" t="s">
        <v>158</v>
      </c>
      <c r="J371" s="77" t="s">
        <v>42</v>
      </c>
      <c r="K371" s="77">
        <v>2.1</v>
      </c>
      <c r="L371" s="77">
        <v>1720</v>
      </c>
      <c r="M371" s="77" t="s">
        <v>41</v>
      </c>
      <c r="N371" s="77">
        <v>123</v>
      </c>
      <c r="O371" s="77">
        <v>5.8999999999999997E-2</v>
      </c>
      <c r="P371" s="77">
        <v>0</v>
      </c>
      <c r="Z371" s="77" t="s">
        <v>40</v>
      </c>
      <c r="AA371" s="77" t="s">
        <v>39</v>
      </c>
      <c r="AB371" s="77">
        <v>20</v>
      </c>
    </row>
    <row r="372" spans="1:28" ht="15.75" customHeight="1" x14ac:dyDescent="0.2">
      <c r="A372" s="77" t="s">
        <v>49</v>
      </c>
      <c r="B372" s="77" t="s">
        <v>85</v>
      </c>
      <c r="C372" s="77" t="s">
        <v>50</v>
      </c>
      <c r="D372" s="78">
        <v>44154.447199074071</v>
      </c>
      <c r="E372" s="77" t="s">
        <v>5</v>
      </c>
      <c r="F372" s="77" t="s">
        <v>45</v>
      </c>
      <c r="G372" s="77" t="s">
        <v>44</v>
      </c>
      <c r="H372" s="77" t="s">
        <v>20</v>
      </c>
      <c r="I372" s="77" t="s">
        <v>43</v>
      </c>
      <c r="J372" s="77" t="s">
        <v>83</v>
      </c>
      <c r="K372" s="77">
        <v>2.1</v>
      </c>
      <c r="L372" s="77">
        <v>1720</v>
      </c>
      <c r="M372" s="77" t="s">
        <v>41</v>
      </c>
      <c r="N372" s="77">
        <v>5.2</v>
      </c>
      <c r="O372" s="77">
        <v>0</v>
      </c>
      <c r="P372" s="77">
        <v>7.47</v>
      </c>
      <c r="Z372" s="77" t="s">
        <v>40</v>
      </c>
      <c r="AA372" s="77" t="s">
        <v>39</v>
      </c>
      <c r="AB372" s="77">
        <v>20</v>
      </c>
    </row>
    <row r="373" spans="1:28" ht="15.75" customHeight="1" x14ac:dyDescent="0.2">
      <c r="A373" s="77" t="s">
        <v>49</v>
      </c>
      <c r="B373" s="77" t="s">
        <v>85</v>
      </c>
      <c r="C373" s="77" t="s">
        <v>50</v>
      </c>
      <c r="D373" s="78">
        <v>44154.447199074071</v>
      </c>
      <c r="E373" s="77" t="s">
        <v>5</v>
      </c>
      <c r="F373" s="77" t="s">
        <v>45</v>
      </c>
      <c r="G373" s="77" t="s">
        <v>44</v>
      </c>
      <c r="H373" s="77" t="s">
        <v>20</v>
      </c>
      <c r="I373" s="77" t="s">
        <v>159</v>
      </c>
      <c r="J373" s="77" t="s">
        <v>42</v>
      </c>
      <c r="K373" s="77">
        <v>2.1</v>
      </c>
      <c r="L373" s="77">
        <v>1720</v>
      </c>
      <c r="M373" s="77" t="s">
        <v>41</v>
      </c>
      <c r="N373" s="77">
        <v>41.2</v>
      </c>
      <c r="O373" s="77">
        <v>5.0999999999999997E-2</v>
      </c>
      <c r="P373" s="77">
        <v>7.26</v>
      </c>
      <c r="Z373" s="77" t="s">
        <v>40</v>
      </c>
      <c r="AA373" s="77" t="s">
        <v>39</v>
      </c>
      <c r="AB373" s="77">
        <v>20</v>
      </c>
    </row>
    <row r="374" spans="1:28" ht="15.75" customHeight="1" x14ac:dyDescent="0.2">
      <c r="A374" s="77" t="s">
        <v>49</v>
      </c>
      <c r="B374" s="77" t="s">
        <v>85</v>
      </c>
      <c r="C374" s="77" t="s">
        <v>50</v>
      </c>
      <c r="D374" s="78">
        <v>44154.447199074071</v>
      </c>
      <c r="E374" s="77" t="s">
        <v>5</v>
      </c>
      <c r="F374" s="77" t="s">
        <v>45</v>
      </c>
      <c r="G374" s="77" t="s">
        <v>51</v>
      </c>
      <c r="H374" s="77" t="s">
        <v>20</v>
      </c>
      <c r="I374" s="77" t="s">
        <v>157</v>
      </c>
      <c r="J374" s="77" t="s">
        <v>42</v>
      </c>
      <c r="K374" s="77">
        <v>3</v>
      </c>
      <c r="L374" s="77">
        <v>1500</v>
      </c>
      <c r="M374" s="77" t="s">
        <v>41</v>
      </c>
      <c r="N374" s="77">
        <v>33.700000000000003</v>
      </c>
      <c r="O374" s="77">
        <v>6.9000000000000006E-2</v>
      </c>
      <c r="P374" s="77">
        <v>7.05</v>
      </c>
      <c r="Z374" s="77" t="s">
        <v>40</v>
      </c>
      <c r="AA374" s="77" t="s">
        <v>39</v>
      </c>
      <c r="AB374" s="77">
        <v>20</v>
      </c>
    </row>
    <row r="375" spans="1:28" ht="15.75" customHeight="1" x14ac:dyDescent="0.2">
      <c r="A375" s="77" t="s">
        <v>49</v>
      </c>
      <c r="B375" s="77" t="s">
        <v>85</v>
      </c>
      <c r="C375" s="77" t="s">
        <v>50</v>
      </c>
      <c r="D375" s="78">
        <v>44154.447199074071</v>
      </c>
      <c r="E375" s="77" t="s">
        <v>5</v>
      </c>
      <c r="F375" s="77" t="s">
        <v>45</v>
      </c>
      <c r="G375" s="77" t="s">
        <v>51</v>
      </c>
      <c r="H375" s="77" t="s">
        <v>20</v>
      </c>
      <c r="I375" s="77" t="s">
        <v>158</v>
      </c>
      <c r="J375" s="77" t="s">
        <v>42</v>
      </c>
      <c r="K375" s="77">
        <v>3</v>
      </c>
      <c r="L375" s="77">
        <v>1500</v>
      </c>
      <c r="M375" s="77" t="s">
        <v>41</v>
      </c>
      <c r="N375" s="77">
        <v>109</v>
      </c>
      <c r="O375" s="77">
        <v>7.2999999999999995E-2</v>
      </c>
      <c r="P375" s="77">
        <v>0</v>
      </c>
      <c r="Z375" s="77" t="s">
        <v>40</v>
      </c>
      <c r="AA375" s="77" t="s">
        <v>39</v>
      </c>
      <c r="AB375" s="77">
        <v>20</v>
      </c>
    </row>
    <row r="376" spans="1:28" ht="15.75" customHeight="1" x14ac:dyDescent="0.2">
      <c r="A376" s="77" t="s">
        <v>49</v>
      </c>
      <c r="B376" s="77" t="s">
        <v>85</v>
      </c>
      <c r="C376" s="77" t="s">
        <v>50</v>
      </c>
      <c r="D376" s="78">
        <v>44154.447199074071</v>
      </c>
      <c r="E376" s="77" t="s">
        <v>5</v>
      </c>
      <c r="F376" s="77" t="s">
        <v>45</v>
      </c>
      <c r="G376" s="77" t="s">
        <v>51</v>
      </c>
      <c r="H376" s="77" t="s">
        <v>20</v>
      </c>
      <c r="I376" s="77" t="s">
        <v>43</v>
      </c>
      <c r="J376" s="77" t="s">
        <v>83</v>
      </c>
      <c r="K376" s="77">
        <v>3</v>
      </c>
      <c r="L376" s="77">
        <v>1500</v>
      </c>
      <c r="M376" s="77" t="s">
        <v>41</v>
      </c>
      <c r="N376" s="77">
        <v>4.4000000000000004</v>
      </c>
      <c r="O376" s="77">
        <v>0</v>
      </c>
      <c r="P376" s="77">
        <v>6.85</v>
      </c>
      <c r="Z376" s="77" t="s">
        <v>40</v>
      </c>
      <c r="AA376" s="77" t="s">
        <v>39</v>
      </c>
      <c r="AB376" s="77">
        <v>20</v>
      </c>
    </row>
    <row r="377" spans="1:28" ht="15.75" customHeight="1" x14ac:dyDescent="0.2">
      <c r="A377" s="77" t="s">
        <v>49</v>
      </c>
      <c r="B377" s="77" t="s">
        <v>85</v>
      </c>
      <c r="C377" s="77" t="s">
        <v>50</v>
      </c>
      <c r="D377" s="78">
        <v>44154.447199074071</v>
      </c>
      <c r="E377" s="77" t="s">
        <v>5</v>
      </c>
      <c r="F377" s="77" t="s">
        <v>45</v>
      </c>
      <c r="G377" s="77" t="s">
        <v>51</v>
      </c>
      <c r="H377" s="77" t="s">
        <v>20</v>
      </c>
      <c r="I377" s="77" t="s">
        <v>159</v>
      </c>
      <c r="J377" s="77" t="s">
        <v>42</v>
      </c>
      <c r="K377" s="77">
        <v>3</v>
      </c>
      <c r="L377" s="77">
        <v>1500</v>
      </c>
      <c r="M377" s="77" t="s">
        <v>41</v>
      </c>
      <c r="N377" s="77">
        <v>34.6</v>
      </c>
      <c r="O377" s="77">
        <v>6.0999999999999999E-2</v>
      </c>
      <c r="P377" s="77">
        <v>6.63</v>
      </c>
      <c r="Z377" s="77" t="s">
        <v>40</v>
      </c>
      <c r="AA377" s="77" t="s">
        <v>39</v>
      </c>
      <c r="AB377" s="77">
        <v>20</v>
      </c>
    </row>
    <row r="378" spans="1:28" ht="15.75" customHeight="1" x14ac:dyDescent="0.2">
      <c r="A378" s="77" t="s">
        <v>49</v>
      </c>
      <c r="B378" s="77" t="s">
        <v>85</v>
      </c>
      <c r="C378" s="77" t="s">
        <v>50</v>
      </c>
      <c r="D378" s="78">
        <v>44154.447199074071</v>
      </c>
      <c r="E378" s="77" t="s">
        <v>5</v>
      </c>
      <c r="F378" s="77" t="s">
        <v>29</v>
      </c>
      <c r="G378" s="77" t="s">
        <v>44</v>
      </c>
      <c r="H378" s="77" t="s">
        <v>20</v>
      </c>
      <c r="I378" s="77" t="s">
        <v>157</v>
      </c>
      <c r="J378" s="77" t="s">
        <v>42</v>
      </c>
      <c r="K378" s="77">
        <v>2.4700000000000002</v>
      </c>
      <c r="L378" s="77">
        <v>1950</v>
      </c>
      <c r="M378" s="77" t="s">
        <v>41</v>
      </c>
      <c r="N378" s="77">
        <v>45.1</v>
      </c>
      <c r="O378" s="77">
        <v>7.0400000000000004E-2</v>
      </c>
      <c r="P378" s="77">
        <v>9.77</v>
      </c>
      <c r="Z378" s="77" t="s">
        <v>40</v>
      </c>
      <c r="AA378" s="77" t="s">
        <v>39</v>
      </c>
      <c r="AB378" s="77">
        <v>20</v>
      </c>
    </row>
    <row r="379" spans="1:28" ht="15.75" customHeight="1" x14ac:dyDescent="0.2">
      <c r="A379" s="77" t="s">
        <v>49</v>
      </c>
      <c r="B379" s="77" t="s">
        <v>85</v>
      </c>
      <c r="C379" s="77" t="s">
        <v>50</v>
      </c>
      <c r="D379" s="78">
        <v>44154.447199074071</v>
      </c>
      <c r="E379" s="77" t="s">
        <v>5</v>
      </c>
      <c r="F379" s="77" t="s">
        <v>29</v>
      </c>
      <c r="G379" s="77" t="s">
        <v>44</v>
      </c>
      <c r="H379" s="77" t="s">
        <v>20</v>
      </c>
      <c r="I379" s="77" t="s">
        <v>158</v>
      </c>
      <c r="J379" s="77" t="s">
        <v>42</v>
      </c>
      <c r="K379" s="77">
        <v>2.4700000000000002</v>
      </c>
      <c r="L379" s="77">
        <v>1950</v>
      </c>
      <c r="M379" s="77" t="s">
        <v>41</v>
      </c>
      <c r="N379" s="77">
        <v>149</v>
      </c>
      <c r="O379" s="77">
        <v>7.0599999999999996E-2</v>
      </c>
      <c r="P379" s="77">
        <v>0</v>
      </c>
      <c r="Z379" s="77" t="s">
        <v>40</v>
      </c>
      <c r="AA379" s="77" t="s">
        <v>39</v>
      </c>
      <c r="AB379" s="77">
        <v>20</v>
      </c>
    </row>
    <row r="380" spans="1:28" ht="15.75" customHeight="1" x14ac:dyDescent="0.2">
      <c r="A380" s="77" t="s">
        <v>49</v>
      </c>
      <c r="B380" s="77" t="s">
        <v>85</v>
      </c>
      <c r="C380" s="77" t="s">
        <v>50</v>
      </c>
      <c r="D380" s="78">
        <v>44154.447199074071</v>
      </c>
      <c r="E380" s="77" t="s">
        <v>5</v>
      </c>
      <c r="F380" s="77" t="s">
        <v>29</v>
      </c>
      <c r="G380" s="77" t="s">
        <v>44</v>
      </c>
      <c r="H380" s="77" t="s">
        <v>20</v>
      </c>
      <c r="I380" s="77" t="s">
        <v>43</v>
      </c>
      <c r="J380" s="77" t="s">
        <v>83</v>
      </c>
      <c r="K380" s="77">
        <v>45.892600000000002</v>
      </c>
      <c r="L380" s="77">
        <v>1950</v>
      </c>
      <c r="M380" s="77" t="s">
        <v>41</v>
      </c>
      <c r="N380" s="77">
        <v>0.35091496</v>
      </c>
      <c r="O380" s="77">
        <v>0</v>
      </c>
      <c r="P380" s="77">
        <v>0.51291710000000001</v>
      </c>
      <c r="Z380" s="77" t="s">
        <v>40</v>
      </c>
      <c r="AA380" s="77" t="s">
        <v>39</v>
      </c>
      <c r="AB380" s="77">
        <v>20</v>
      </c>
    </row>
    <row r="381" spans="1:28" ht="15.75" customHeight="1" x14ac:dyDescent="0.2">
      <c r="A381" s="77" t="s">
        <v>49</v>
      </c>
      <c r="B381" s="77" t="s">
        <v>85</v>
      </c>
      <c r="C381" s="77" t="s">
        <v>50</v>
      </c>
      <c r="D381" s="78">
        <v>44154.447199074071</v>
      </c>
      <c r="E381" s="77" t="s">
        <v>5</v>
      </c>
      <c r="F381" s="77" t="s">
        <v>29</v>
      </c>
      <c r="G381" s="77" t="s">
        <v>44</v>
      </c>
      <c r="H381" s="77" t="s">
        <v>20</v>
      </c>
      <c r="I381" s="77" t="s">
        <v>159</v>
      </c>
      <c r="J381" s="77" t="s">
        <v>42</v>
      </c>
      <c r="K381" s="77">
        <v>2.4700000000000002</v>
      </c>
      <c r="L381" s="77">
        <v>1950</v>
      </c>
      <c r="M381" s="77" t="s">
        <v>41</v>
      </c>
      <c r="N381" s="77">
        <v>45.4</v>
      </c>
      <c r="O381" s="77">
        <v>6.1800000000000001E-2</v>
      </c>
      <c r="P381" s="77">
        <v>9.27</v>
      </c>
      <c r="Z381" s="77" t="s">
        <v>40</v>
      </c>
      <c r="AA381" s="77" t="s">
        <v>39</v>
      </c>
      <c r="AB381" s="77">
        <v>20</v>
      </c>
    </row>
    <row r="382" spans="1:28" ht="15.75" customHeight="1" x14ac:dyDescent="0.2">
      <c r="A382" s="77" t="s">
        <v>49</v>
      </c>
      <c r="B382" s="77" t="s">
        <v>85</v>
      </c>
      <c r="C382" s="77" t="s">
        <v>50</v>
      </c>
      <c r="D382" s="78">
        <v>44154.447199074071</v>
      </c>
      <c r="E382" s="77" t="s">
        <v>5</v>
      </c>
      <c r="F382" s="77" t="s">
        <v>29</v>
      </c>
      <c r="G382" s="77" t="s">
        <v>51</v>
      </c>
      <c r="H382" s="77" t="s">
        <v>20</v>
      </c>
      <c r="I382" s="77" t="s">
        <v>157</v>
      </c>
      <c r="J382" s="77" t="s">
        <v>42</v>
      </c>
      <c r="K382" s="77">
        <v>3.45</v>
      </c>
      <c r="L382" s="77">
        <v>1650</v>
      </c>
      <c r="M382" s="77" t="s">
        <v>41</v>
      </c>
      <c r="N382" s="77">
        <v>38.799999999999997</v>
      </c>
      <c r="O382" s="77">
        <v>8.1500000000000003E-2</v>
      </c>
      <c r="P382" s="77">
        <v>8.52</v>
      </c>
      <c r="Z382" s="77" t="s">
        <v>40</v>
      </c>
      <c r="AA382" s="77" t="s">
        <v>39</v>
      </c>
      <c r="AB382" s="77">
        <v>20</v>
      </c>
    </row>
    <row r="383" spans="1:28" ht="15.75" customHeight="1" x14ac:dyDescent="0.2">
      <c r="A383" s="77" t="s">
        <v>49</v>
      </c>
      <c r="B383" s="77" t="s">
        <v>85</v>
      </c>
      <c r="C383" s="77" t="s">
        <v>50</v>
      </c>
      <c r="D383" s="78">
        <v>44154.447199074071</v>
      </c>
      <c r="E383" s="77" t="s">
        <v>5</v>
      </c>
      <c r="F383" s="77" t="s">
        <v>29</v>
      </c>
      <c r="G383" s="77" t="s">
        <v>51</v>
      </c>
      <c r="H383" s="77" t="s">
        <v>20</v>
      </c>
      <c r="I383" s="77" t="s">
        <v>158</v>
      </c>
      <c r="J383" s="77" t="s">
        <v>42</v>
      </c>
      <c r="K383" s="77">
        <v>3.45</v>
      </c>
      <c r="L383" s="77">
        <v>1650</v>
      </c>
      <c r="M383" s="77" t="s">
        <v>41</v>
      </c>
      <c r="N383" s="77">
        <v>132</v>
      </c>
      <c r="O383" s="77">
        <v>8.6900000000000005E-2</v>
      </c>
      <c r="P383" s="77">
        <v>0</v>
      </c>
      <c r="Z383" s="77" t="s">
        <v>40</v>
      </c>
      <c r="AA383" s="77" t="s">
        <v>39</v>
      </c>
      <c r="AB383" s="77">
        <v>20</v>
      </c>
    </row>
    <row r="384" spans="1:28" ht="15.75" customHeight="1" x14ac:dyDescent="0.2">
      <c r="A384" s="77" t="s">
        <v>49</v>
      </c>
      <c r="B384" s="77" t="s">
        <v>85</v>
      </c>
      <c r="C384" s="77" t="s">
        <v>50</v>
      </c>
      <c r="D384" s="78">
        <v>44154.447199074071</v>
      </c>
      <c r="E384" s="77" t="s">
        <v>5</v>
      </c>
      <c r="F384" s="77" t="s">
        <v>29</v>
      </c>
      <c r="G384" s="77" t="s">
        <v>51</v>
      </c>
      <c r="H384" s="77" t="s">
        <v>20</v>
      </c>
      <c r="I384" s="77" t="s">
        <v>43</v>
      </c>
      <c r="J384" s="77" t="s">
        <v>83</v>
      </c>
      <c r="K384" s="77">
        <v>64.100999999999999</v>
      </c>
      <c r="L384" s="77">
        <v>1650</v>
      </c>
      <c r="M384" s="77" t="s">
        <v>41</v>
      </c>
      <c r="N384" s="77">
        <v>0.28310013000000001</v>
      </c>
      <c r="O384" s="77">
        <v>0</v>
      </c>
      <c r="P384" s="77">
        <v>0.44833152999999998</v>
      </c>
      <c r="Z384" s="77" t="s">
        <v>40</v>
      </c>
      <c r="AA384" s="77" t="s">
        <v>39</v>
      </c>
      <c r="AB384" s="77">
        <v>20</v>
      </c>
    </row>
    <row r="385" spans="1:28" ht="15.75" customHeight="1" x14ac:dyDescent="0.2">
      <c r="A385" s="77" t="s">
        <v>49</v>
      </c>
      <c r="B385" s="77" t="s">
        <v>85</v>
      </c>
      <c r="C385" s="77" t="s">
        <v>50</v>
      </c>
      <c r="D385" s="78">
        <v>44154.447199074071</v>
      </c>
      <c r="E385" s="77" t="s">
        <v>5</v>
      </c>
      <c r="F385" s="77" t="s">
        <v>29</v>
      </c>
      <c r="G385" s="77" t="s">
        <v>51</v>
      </c>
      <c r="H385" s="77" t="s">
        <v>20</v>
      </c>
      <c r="I385" s="77" t="s">
        <v>159</v>
      </c>
      <c r="J385" s="77" t="s">
        <v>42</v>
      </c>
      <c r="K385" s="77">
        <v>3.45</v>
      </c>
      <c r="L385" s="77">
        <v>1650</v>
      </c>
      <c r="M385" s="77" t="s">
        <v>41</v>
      </c>
      <c r="N385" s="77">
        <v>39.1</v>
      </c>
      <c r="O385" s="77">
        <v>7.1800000000000003E-2</v>
      </c>
      <c r="P385" s="77">
        <v>8.09</v>
      </c>
      <c r="Z385" s="77" t="s">
        <v>40</v>
      </c>
      <c r="AA385" s="77" t="s">
        <v>39</v>
      </c>
      <c r="AB385" s="77">
        <v>20</v>
      </c>
    </row>
    <row r="386" spans="1:28" ht="15.75" customHeight="1" x14ac:dyDescent="0.2">
      <c r="A386" s="77" t="s">
        <v>49</v>
      </c>
      <c r="B386" s="77" t="s">
        <v>85</v>
      </c>
      <c r="C386" s="77" t="s">
        <v>50</v>
      </c>
      <c r="D386" s="78">
        <v>44154.447199074071</v>
      </c>
      <c r="E386" s="77" t="s">
        <v>5</v>
      </c>
      <c r="F386" s="77" t="s">
        <v>30</v>
      </c>
      <c r="G386" s="77" t="s">
        <v>44</v>
      </c>
      <c r="H386" s="77" t="s">
        <v>22</v>
      </c>
      <c r="I386" s="77" t="s">
        <v>157</v>
      </c>
      <c r="J386" s="77" t="s">
        <v>42</v>
      </c>
      <c r="K386" s="77">
        <v>3.5</v>
      </c>
      <c r="L386" s="77">
        <v>1240</v>
      </c>
      <c r="M386" s="77" t="s">
        <v>41</v>
      </c>
      <c r="N386" s="77">
        <v>186</v>
      </c>
      <c r="O386" s="77">
        <v>0.114</v>
      </c>
      <c r="P386" s="77">
        <v>6.39</v>
      </c>
      <c r="Z386" s="77" t="s">
        <v>40</v>
      </c>
      <c r="AA386" s="77" t="s">
        <v>39</v>
      </c>
      <c r="AB386" s="77">
        <v>20</v>
      </c>
    </row>
    <row r="387" spans="1:28" ht="15.75" customHeight="1" x14ac:dyDescent="0.2">
      <c r="A387" s="77" t="s">
        <v>49</v>
      </c>
      <c r="B387" s="77" t="s">
        <v>85</v>
      </c>
      <c r="C387" s="77" t="s">
        <v>50</v>
      </c>
      <c r="D387" s="78">
        <v>44154.447199074071</v>
      </c>
      <c r="E387" s="77" t="s">
        <v>5</v>
      </c>
      <c r="F387" s="77" t="s">
        <v>30</v>
      </c>
      <c r="G387" s="77" t="s">
        <v>44</v>
      </c>
      <c r="H387" s="77" t="s">
        <v>22</v>
      </c>
      <c r="I387" s="77" t="s">
        <v>158</v>
      </c>
      <c r="J387" s="77" t="s">
        <v>42</v>
      </c>
      <c r="K387" s="77">
        <v>3.5</v>
      </c>
      <c r="L387" s="77">
        <v>1240</v>
      </c>
      <c r="M387" s="77" t="s">
        <v>41</v>
      </c>
      <c r="N387" s="77">
        <v>253</v>
      </c>
      <c r="O387" s="77">
        <v>0.122</v>
      </c>
      <c r="P387" s="77">
        <v>0</v>
      </c>
      <c r="Z387" s="77" t="s">
        <v>40</v>
      </c>
      <c r="AA387" s="77" t="s">
        <v>39</v>
      </c>
      <c r="AB387" s="77">
        <v>20</v>
      </c>
    </row>
    <row r="388" spans="1:28" ht="15.75" customHeight="1" x14ac:dyDescent="0.2">
      <c r="A388" s="77" t="s">
        <v>49</v>
      </c>
      <c r="B388" s="77" t="s">
        <v>85</v>
      </c>
      <c r="C388" s="77" t="s">
        <v>50</v>
      </c>
      <c r="D388" s="78">
        <v>44154.447199074071</v>
      </c>
      <c r="E388" s="77" t="s">
        <v>5</v>
      </c>
      <c r="F388" s="77" t="s">
        <v>30</v>
      </c>
      <c r="G388" s="77" t="s">
        <v>44</v>
      </c>
      <c r="H388" s="77" t="s">
        <v>22</v>
      </c>
      <c r="I388" s="77" t="s">
        <v>43</v>
      </c>
      <c r="J388" s="77" t="s">
        <v>83</v>
      </c>
      <c r="K388" s="77">
        <v>54.984999999999999</v>
      </c>
      <c r="L388" s="77">
        <v>1240</v>
      </c>
      <c r="M388" s="77" t="s">
        <v>41</v>
      </c>
      <c r="N388" s="77">
        <v>0.23551878000000001</v>
      </c>
      <c r="O388" s="77">
        <v>0</v>
      </c>
      <c r="P388" s="77">
        <v>0.36409930000000001</v>
      </c>
      <c r="Z388" s="77" t="s">
        <v>40</v>
      </c>
      <c r="AA388" s="77" t="s">
        <v>39</v>
      </c>
      <c r="AB388" s="77">
        <v>20</v>
      </c>
    </row>
    <row r="389" spans="1:28" ht="15.75" customHeight="1" x14ac:dyDescent="0.2">
      <c r="A389" s="77" t="s">
        <v>49</v>
      </c>
      <c r="B389" s="77" t="s">
        <v>85</v>
      </c>
      <c r="C389" s="77" t="s">
        <v>50</v>
      </c>
      <c r="D389" s="78">
        <v>44154.447199074071</v>
      </c>
      <c r="E389" s="77" t="s">
        <v>5</v>
      </c>
      <c r="F389" s="77" t="s">
        <v>30</v>
      </c>
      <c r="G389" s="77" t="s">
        <v>44</v>
      </c>
      <c r="H389" s="77" t="s">
        <v>22</v>
      </c>
      <c r="I389" s="77" t="s">
        <v>159</v>
      </c>
      <c r="J389" s="77" t="s">
        <v>42</v>
      </c>
      <c r="K389" s="77">
        <v>3.5</v>
      </c>
      <c r="L389" s="77">
        <v>1240</v>
      </c>
      <c r="M389" s="77" t="s">
        <v>41</v>
      </c>
      <c r="N389" s="77">
        <v>184</v>
      </c>
      <c r="O389" s="77">
        <v>0.108</v>
      </c>
      <c r="P389" s="77">
        <v>5.6</v>
      </c>
      <c r="Z389" s="77" t="s">
        <v>40</v>
      </c>
      <c r="AA389" s="77" t="s">
        <v>39</v>
      </c>
      <c r="AB389" s="77">
        <v>20</v>
      </c>
    </row>
    <row r="390" spans="1:28" ht="15.75" customHeight="1" x14ac:dyDescent="0.2">
      <c r="A390" s="77" t="s">
        <v>49</v>
      </c>
      <c r="B390" s="77" t="s">
        <v>85</v>
      </c>
      <c r="C390" s="77" t="s">
        <v>50</v>
      </c>
      <c r="D390" s="78">
        <v>44154.447199074071</v>
      </c>
      <c r="E390" s="77" t="s">
        <v>5</v>
      </c>
      <c r="F390" s="77" t="s">
        <v>30</v>
      </c>
      <c r="G390" s="77" t="s">
        <v>51</v>
      </c>
      <c r="H390" s="77" t="s">
        <v>22</v>
      </c>
      <c r="I390" s="77" t="s">
        <v>157</v>
      </c>
      <c r="J390" s="77" t="s">
        <v>42</v>
      </c>
      <c r="K390" s="77">
        <v>3.5</v>
      </c>
      <c r="L390" s="77">
        <v>1210</v>
      </c>
      <c r="M390" s="77" t="s">
        <v>41</v>
      </c>
      <c r="N390" s="77">
        <v>149</v>
      </c>
      <c r="O390" s="77">
        <v>0.155</v>
      </c>
      <c r="P390" s="77">
        <v>8.69</v>
      </c>
      <c r="Z390" s="77" t="s">
        <v>40</v>
      </c>
      <c r="AA390" s="77" t="s">
        <v>39</v>
      </c>
      <c r="AB390" s="77">
        <v>20</v>
      </c>
    </row>
    <row r="391" spans="1:28" ht="15.75" customHeight="1" x14ac:dyDescent="0.2">
      <c r="A391" s="77" t="s">
        <v>49</v>
      </c>
      <c r="B391" s="77" t="s">
        <v>85</v>
      </c>
      <c r="C391" s="77" t="s">
        <v>50</v>
      </c>
      <c r="D391" s="78">
        <v>44154.447199074071</v>
      </c>
      <c r="E391" s="77" t="s">
        <v>5</v>
      </c>
      <c r="F391" s="77" t="s">
        <v>30</v>
      </c>
      <c r="G391" s="77" t="s">
        <v>51</v>
      </c>
      <c r="H391" s="77" t="s">
        <v>22</v>
      </c>
      <c r="I391" s="77" t="s">
        <v>158</v>
      </c>
      <c r="J391" s="77" t="s">
        <v>42</v>
      </c>
      <c r="K391" s="77">
        <v>3.5</v>
      </c>
      <c r="L391" s="77">
        <v>1210</v>
      </c>
      <c r="M391" s="77" t="s">
        <v>41</v>
      </c>
      <c r="N391" s="77">
        <v>238</v>
      </c>
      <c r="O391" s="77">
        <v>0.16800000000000001</v>
      </c>
      <c r="P391" s="77">
        <v>0</v>
      </c>
      <c r="Z391" s="77" t="s">
        <v>40</v>
      </c>
      <c r="AA391" s="77" t="s">
        <v>39</v>
      </c>
      <c r="AB391" s="77">
        <v>20</v>
      </c>
    </row>
    <row r="392" spans="1:28" ht="15.75" customHeight="1" x14ac:dyDescent="0.2">
      <c r="A392" s="77" t="s">
        <v>49</v>
      </c>
      <c r="B392" s="77" t="s">
        <v>85</v>
      </c>
      <c r="C392" s="77" t="s">
        <v>50</v>
      </c>
      <c r="D392" s="78">
        <v>44154.447199074071</v>
      </c>
      <c r="E392" s="77" t="s">
        <v>5</v>
      </c>
      <c r="F392" s="77" t="s">
        <v>30</v>
      </c>
      <c r="G392" s="77" t="s">
        <v>51</v>
      </c>
      <c r="H392" s="77" t="s">
        <v>22</v>
      </c>
      <c r="I392" s="77" t="s">
        <v>43</v>
      </c>
      <c r="J392" s="77" t="s">
        <v>83</v>
      </c>
      <c r="K392" s="77">
        <v>54.984999999999999</v>
      </c>
      <c r="L392" s="77">
        <v>1210</v>
      </c>
      <c r="M392" s="77" t="s">
        <v>41</v>
      </c>
      <c r="N392" s="77">
        <v>0.3093571</v>
      </c>
      <c r="O392" s="77">
        <v>0</v>
      </c>
      <c r="P392" s="77">
        <v>0.49649905999999999</v>
      </c>
      <c r="Z392" s="77" t="s">
        <v>40</v>
      </c>
      <c r="AA392" s="77" t="s">
        <v>39</v>
      </c>
      <c r="AB392" s="77">
        <v>20</v>
      </c>
    </row>
    <row r="393" spans="1:28" ht="15.75" customHeight="1" x14ac:dyDescent="0.2">
      <c r="A393" s="77" t="s">
        <v>49</v>
      </c>
      <c r="B393" s="77" t="s">
        <v>85</v>
      </c>
      <c r="C393" s="77" t="s">
        <v>50</v>
      </c>
      <c r="D393" s="78">
        <v>44154.447199074071</v>
      </c>
      <c r="E393" s="77" t="s">
        <v>5</v>
      </c>
      <c r="F393" s="77" t="s">
        <v>30</v>
      </c>
      <c r="G393" s="77" t="s">
        <v>51</v>
      </c>
      <c r="H393" s="77" t="s">
        <v>22</v>
      </c>
      <c r="I393" s="77" t="s">
        <v>159</v>
      </c>
      <c r="J393" s="77" t="s">
        <v>42</v>
      </c>
      <c r="K393" s="77">
        <v>3.5</v>
      </c>
      <c r="L393" s="77">
        <v>1210</v>
      </c>
      <c r="M393" s="77" t="s">
        <v>41</v>
      </c>
      <c r="N393" s="77">
        <v>151</v>
      </c>
      <c r="O393" s="77">
        <v>0.14799999999999999</v>
      </c>
      <c r="P393" s="77">
        <v>7.62</v>
      </c>
      <c r="Z393" s="77" t="s">
        <v>40</v>
      </c>
      <c r="AA393" s="77" t="s">
        <v>39</v>
      </c>
      <c r="AB393" s="77">
        <v>20</v>
      </c>
    </row>
    <row r="394" spans="1:28" ht="15.75" customHeight="1" x14ac:dyDescent="0.2">
      <c r="A394" s="77" t="s">
        <v>49</v>
      </c>
      <c r="B394" s="77" t="s">
        <v>85</v>
      </c>
      <c r="C394" s="77" t="s">
        <v>50</v>
      </c>
      <c r="D394" s="78">
        <v>44154.447199074071</v>
      </c>
      <c r="E394" s="77" t="s">
        <v>5</v>
      </c>
      <c r="F394" s="77" t="s">
        <v>31</v>
      </c>
      <c r="G394" s="77" t="s">
        <v>44</v>
      </c>
      <c r="H394" s="77" t="s">
        <v>22</v>
      </c>
      <c r="I394" s="77" t="s">
        <v>157</v>
      </c>
      <c r="J394" s="77" t="s">
        <v>42</v>
      </c>
      <c r="K394" s="77">
        <v>1</v>
      </c>
      <c r="L394" s="77">
        <v>1070</v>
      </c>
      <c r="M394" s="77" t="s">
        <v>41</v>
      </c>
      <c r="N394" s="77">
        <v>23.9</v>
      </c>
      <c r="O394" s="77">
        <v>1.9099999999999999E-2</v>
      </c>
      <c r="P394" s="77">
        <v>1.79</v>
      </c>
      <c r="Z394" s="77" t="s">
        <v>40</v>
      </c>
      <c r="AA394" s="77" t="s">
        <v>39</v>
      </c>
      <c r="AB394" s="77">
        <v>20</v>
      </c>
    </row>
    <row r="395" spans="1:28" ht="15.75" customHeight="1" x14ac:dyDescent="0.2">
      <c r="A395" s="77" t="s">
        <v>49</v>
      </c>
      <c r="B395" s="77" t="s">
        <v>85</v>
      </c>
      <c r="C395" s="77" t="s">
        <v>50</v>
      </c>
      <c r="D395" s="78">
        <v>44154.447199074071</v>
      </c>
      <c r="E395" s="77" t="s">
        <v>5</v>
      </c>
      <c r="F395" s="77" t="s">
        <v>31</v>
      </c>
      <c r="G395" s="77" t="s">
        <v>44</v>
      </c>
      <c r="H395" s="77" t="s">
        <v>22</v>
      </c>
      <c r="I395" s="77" t="s">
        <v>158</v>
      </c>
      <c r="J395" s="77" t="s">
        <v>42</v>
      </c>
      <c r="K395" s="77">
        <v>1</v>
      </c>
      <c r="L395" s="77">
        <v>1070</v>
      </c>
      <c r="M395" s="77" t="s">
        <v>41</v>
      </c>
      <c r="N395" s="77">
        <v>41.6</v>
      </c>
      <c r="O395" s="77">
        <v>1.9900000000000001E-2</v>
      </c>
      <c r="P395" s="77">
        <v>0</v>
      </c>
      <c r="Z395" s="77" t="s">
        <v>40</v>
      </c>
      <c r="AA395" s="77" t="s">
        <v>39</v>
      </c>
      <c r="AB395" s="77">
        <v>20</v>
      </c>
    </row>
    <row r="396" spans="1:28" ht="15.75" customHeight="1" x14ac:dyDescent="0.2">
      <c r="A396" s="77" t="s">
        <v>49</v>
      </c>
      <c r="B396" s="77" t="s">
        <v>85</v>
      </c>
      <c r="C396" s="77" t="s">
        <v>50</v>
      </c>
      <c r="D396" s="78">
        <v>44154.447199074071</v>
      </c>
      <c r="E396" s="77" t="s">
        <v>5</v>
      </c>
      <c r="F396" s="77" t="s">
        <v>31</v>
      </c>
      <c r="G396" s="77" t="s">
        <v>44</v>
      </c>
      <c r="H396" s="77" t="s">
        <v>22</v>
      </c>
      <c r="I396" s="77" t="s">
        <v>43</v>
      </c>
      <c r="J396" s="77" t="s">
        <v>83</v>
      </c>
      <c r="K396" s="77">
        <v>18.68</v>
      </c>
      <c r="L396" s="77">
        <v>1070</v>
      </c>
      <c r="M396" s="77" t="s">
        <v>41</v>
      </c>
      <c r="N396" s="77">
        <v>8.7794430000000007E-2</v>
      </c>
      <c r="O396" s="77">
        <v>0</v>
      </c>
      <c r="P396" s="77">
        <v>9.1006429999999999E-2</v>
      </c>
      <c r="Z396" s="77" t="s">
        <v>40</v>
      </c>
      <c r="AA396" s="77" t="s">
        <v>39</v>
      </c>
      <c r="AB396" s="77">
        <v>20</v>
      </c>
    </row>
    <row r="397" spans="1:28" ht="15.75" customHeight="1" x14ac:dyDescent="0.2">
      <c r="A397" s="77" t="s">
        <v>49</v>
      </c>
      <c r="B397" s="77" t="s">
        <v>85</v>
      </c>
      <c r="C397" s="77" t="s">
        <v>50</v>
      </c>
      <c r="D397" s="78">
        <v>44154.447199074071</v>
      </c>
      <c r="E397" s="77" t="s">
        <v>5</v>
      </c>
      <c r="F397" s="77" t="s">
        <v>31</v>
      </c>
      <c r="G397" s="77" t="s">
        <v>44</v>
      </c>
      <c r="H397" s="77" t="s">
        <v>22</v>
      </c>
      <c r="I397" s="77" t="s">
        <v>159</v>
      </c>
      <c r="J397" s="77" t="s">
        <v>42</v>
      </c>
      <c r="K397" s="77">
        <v>1</v>
      </c>
      <c r="L397" s="77">
        <v>1070</v>
      </c>
      <c r="M397" s="77" t="s">
        <v>41</v>
      </c>
      <c r="N397" s="77">
        <v>25.4</v>
      </c>
      <c r="O397" s="77">
        <v>1.8700000000000001E-2</v>
      </c>
      <c r="P397" s="77">
        <v>1.57</v>
      </c>
      <c r="Z397" s="77" t="s">
        <v>40</v>
      </c>
      <c r="AA397" s="77" t="s">
        <v>39</v>
      </c>
      <c r="AB397" s="77">
        <v>20</v>
      </c>
    </row>
    <row r="398" spans="1:28" ht="15.75" customHeight="1" x14ac:dyDescent="0.2">
      <c r="A398" s="77" t="s">
        <v>49</v>
      </c>
      <c r="B398" s="77" t="s">
        <v>85</v>
      </c>
      <c r="C398" s="77" t="s">
        <v>50</v>
      </c>
      <c r="D398" s="78">
        <v>44154.447199074071</v>
      </c>
      <c r="E398" s="77" t="s">
        <v>5</v>
      </c>
      <c r="F398" s="77" t="s">
        <v>31</v>
      </c>
      <c r="G398" s="77" t="s">
        <v>51</v>
      </c>
      <c r="H398" s="77" t="s">
        <v>22</v>
      </c>
      <c r="I398" s="77" t="s">
        <v>157</v>
      </c>
      <c r="J398" s="77" t="s">
        <v>42</v>
      </c>
      <c r="K398" s="77">
        <v>1.73</v>
      </c>
      <c r="L398" s="77">
        <v>1110</v>
      </c>
      <c r="M398" s="77" t="s">
        <v>41</v>
      </c>
      <c r="N398" s="77">
        <v>18.7</v>
      </c>
      <c r="O398" s="77">
        <v>1.89E-2</v>
      </c>
      <c r="P398" s="77">
        <v>2.41</v>
      </c>
      <c r="Z398" s="77" t="s">
        <v>40</v>
      </c>
      <c r="AA398" s="77" t="s">
        <v>39</v>
      </c>
      <c r="AB398" s="77">
        <v>20</v>
      </c>
    </row>
    <row r="399" spans="1:28" ht="15.75" customHeight="1" x14ac:dyDescent="0.2">
      <c r="A399" s="77" t="s">
        <v>49</v>
      </c>
      <c r="B399" s="77" t="s">
        <v>85</v>
      </c>
      <c r="C399" s="77" t="s">
        <v>50</v>
      </c>
      <c r="D399" s="78">
        <v>44154.447199074071</v>
      </c>
      <c r="E399" s="77" t="s">
        <v>5</v>
      </c>
      <c r="F399" s="77" t="s">
        <v>31</v>
      </c>
      <c r="G399" s="77" t="s">
        <v>51</v>
      </c>
      <c r="H399" s="77" t="s">
        <v>22</v>
      </c>
      <c r="I399" s="77" t="s">
        <v>158</v>
      </c>
      <c r="J399" s="77" t="s">
        <v>42</v>
      </c>
      <c r="K399" s="77">
        <v>1.73</v>
      </c>
      <c r="L399" s="77">
        <v>1110</v>
      </c>
      <c r="M399" s="77" t="s">
        <v>41</v>
      </c>
      <c r="N399" s="77">
        <v>41.5</v>
      </c>
      <c r="O399" s="77">
        <v>1.9699999999999999E-2</v>
      </c>
      <c r="P399" s="77">
        <v>0</v>
      </c>
      <c r="Z399" s="77" t="s">
        <v>40</v>
      </c>
      <c r="AA399" s="77" t="s">
        <v>39</v>
      </c>
      <c r="AB399" s="77">
        <v>20</v>
      </c>
    </row>
    <row r="400" spans="1:28" ht="15.75" customHeight="1" x14ac:dyDescent="0.2">
      <c r="A400" s="77" t="s">
        <v>49</v>
      </c>
      <c r="B400" s="77" t="s">
        <v>85</v>
      </c>
      <c r="C400" s="77" t="s">
        <v>50</v>
      </c>
      <c r="D400" s="78">
        <v>44154.447199074071</v>
      </c>
      <c r="E400" s="77" t="s">
        <v>5</v>
      </c>
      <c r="F400" s="77" t="s">
        <v>31</v>
      </c>
      <c r="G400" s="77" t="s">
        <v>51</v>
      </c>
      <c r="H400" s="77" t="s">
        <v>22</v>
      </c>
      <c r="I400" s="77" t="s">
        <v>43</v>
      </c>
      <c r="J400" s="77" t="s">
        <v>83</v>
      </c>
      <c r="K400" s="77">
        <v>32.316400000000002</v>
      </c>
      <c r="L400" s="77">
        <v>1110</v>
      </c>
      <c r="M400" s="77" t="s">
        <v>41</v>
      </c>
      <c r="N400" s="77">
        <v>9.5289079999999998E-2</v>
      </c>
      <c r="O400" s="77">
        <v>0</v>
      </c>
      <c r="P400" s="77">
        <v>0.12526765000000001</v>
      </c>
      <c r="Z400" s="77" t="s">
        <v>40</v>
      </c>
      <c r="AA400" s="77" t="s">
        <v>39</v>
      </c>
      <c r="AB400" s="77">
        <v>20</v>
      </c>
    </row>
    <row r="401" spans="1:28" ht="15.75" customHeight="1" x14ac:dyDescent="0.2">
      <c r="A401" s="77" t="s">
        <v>49</v>
      </c>
      <c r="B401" s="77" t="s">
        <v>85</v>
      </c>
      <c r="C401" s="77" t="s">
        <v>50</v>
      </c>
      <c r="D401" s="78">
        <v>44154.447199074071</v>
      </c>
      <c r="E401" s="77" t="s">
        <v>5</v>
      </c>
      <c r="F401" s="77" t="s">
        <v>31</v>
      </c>
      <c r="G401" s="77" t="s">
        <v>51</v>
      </c>
      <c r="H401" s="77" t="s">
        <v>22</v>
      </c>
      <c r="I401" s="77" t="s">
        <v>159</v>
      </c>
      <c r="J401" s="77" t="s">
        <v>42</v>
      </c>
      <c r="K401" s="77">
        <v>1.73</v>
      </c>
      <c r="L401" s="77">
        <v>1110</v>
      </c>
      <c r="M401" s="77" t="s">
        <v>41</v>
      </c>
      <c r="N401" s="77">
        <v>21</v>
      </c>
      <c r="O401" s="77">
        <v>1.84E-2</v>
      </c>
      <c r="P401" s="77">
        <v>2.11</v>
      </c>
      <c r="Z401" s="77" t="s">
        <v>40</v>
      </c>
      <c r="AA401" s="77" t="s">
        <v>39</v>
      </c>
      <c r="AB401" s="77">
        <v>20</v>
      </c>
    </row>
    <row r="402" spans="1:28" ht="15.75" customHeight="1" x14ac:dyDescent="0.2">
      <c r="A402" s="77" t="s">
        <v>49</v>
      </c>
      <c r="B402" s="77" t="s">
        <v>85</v>
      </c>
      <c r="C402" s="77" t="s">
        <v>50</v>
      </c>
      <c r="D402" s="78">
        <v>44154.447199074071</v>
      </c>
      <c r="E402" s="77" t="s">
        <v>5</v>
      </c>
      <c r="F402" s="77" t="s">
        <v>45</v>
      </c>
      <c r="G402" s="77" t="s">
        <v>44</v>
      </c>
      <c r="H402" s="77" t="s">
        <v>22</v>
      </c>
      <c r="I402" s="77" t="s">
        <v>157</v>
      </c>
      <c r="J402" s="77" t="s">
        <v>42</v>
      </c>
      <c r="K402" s="77">
        <v>2.4</v>
      </c>
      <c r="L402" s="77">
        <v>1850</v>
      </c>
      <c r="M402" s="77" t="s">
        <v>41</v>
      </c>
      <c r="N402" s="77">
        <v>81.099999999999994</v>
      </c>
      <c r="O402" s="77">
        <v>7.4999999999999997E-2</v>
      </c>
      <c r="P402" s="77">
        <v>7.79</v>
      </c>
      <c r="Z402" s="77" t="s">
        <v>40</v>
      </c>
      <c r="AA402" s="77" t="s">
        <v>39</v>
      </c>
      <c r="AB402" s="77">
        <v>20</v>
      </c>
    </row>
    <row r="403" spans="1:28" ht="15.75" customHeight="1" x14ac:dyDescent="0.2">
      <c r="A403" s="77" t="s">
        <v>49</v>
      </c>
      <c r="B403" s="77" t="s">
        <v>85</v>
      </c>
      <c r="C403" s="77" t="s">
        <v>50</v>
      </c>
      <c r="D403" s="78">
        <v>44154.447199074071</v>
      </c>
      <c r="E403" s="77" t="s">
        <v>5</v>
      </c>
      <c r="F403" s="77" t="s">
        <v>45</v>
      </c>
      <c r="G403" s="77" t="s">
        <v>44</v>
      </c>
      <c r="H403" s="77" t="s">
        <v>22</v>
      </c>
      <c r="I403" s="77" t="s">
        <v>158</v>
      </c>
      <c r="J403" s="77" t="s">
        <v>42</v>
      </c>
      <c r="K403" s="77">
        <v>2.4</v>
      </c>
      <c r="L403" s="77">
        <v>1850</v>
      </c>
      <c r="M403" s="77" t="s">
        <v>41</v>
      </c>
      <c r="N403" s="77">
        <v>172</v>
      </c>
      <c r="O403" s="77">
        <v>7.8E-2</v>
      </c>
      <c r="P403" s="77">
        <v>0</v>
      </c>
      <c r="Z403" s="77" t="s">
        <v>40</v>
      </c>
      <c r="AA403" s="77" t="s">
        <v>39</v>
      </c>
      <c r="AB403" s="77">
        <v>20</v>
      </c>
    </row>
    <row r="404" spans="1:28" ht="15.75" customHeight="1" x14ac:dyDescent="0.2">
      <c r="A404" s="77" t="s">
        <v>49</v>
      </c>
      <c r="B404" s="77" t="s">
        <v>85</v>
      </c>
      <c r="C404" s="77" t="s">
        <v>50</v>
      </c>
      <c r="D404" s="78">
        <v>44154.447199074071</v>
      </c>
      <c r="E404" s="77" t="s">
        <v>5</v>
      </c>
      <c r="F404" s="77" t="s">
        <v>45</v>
      </c>
      <c r="G404" s="77" t="s">
        <v>44</v>
      </c>
      <c r="H404" s="77" t="s">
        <v>22</v>
      </c>
      <c r="I404" s="77" t="s">
        <v>43</v>
      </c>
      <c r="J404" s="77" t="s">
        <v>83</v>
      </c>
      <c r="K404" s="77">
        <v>2.4</v>
      </c>
      <c r="L404" s="77">
        <v>1850</v>
      </c>
      <c r="M404" s="77" t="s">
        <v>41</v>
      </c>
      <c r="N404" s="77">
        <v>5.0999999999999996</v>
      </c>
      <c r="O404" s="77">
        <v>0</v>
      </c>
      <c r="P404" s="77">
        <v>7.59</v>
      </c>
      <c r="Z404" s="77" t="s">
        <v>40</v>
      </c>
      <c r="AA404" s="77" t="s">
        <v>39</v>
      </c>
      <c r="AB404" s="77">
        <v>20</v>
      </c>
    </row>
    <row r="405" spans="1:28" ht="15.75" customHeight="1" x14ac:dyDescent="0.2">
      <c r="A405" s="77" t="s">
        <v>49</v>
      </c>
      <c r="B405" s="77" t="s">
        <v>85</v>
      </c>
      <c r="C405" s="77" t="s">
        <v>50</v>
      </c>
      <c r="D405" s="78">
        <v>44154.447199074071</v>
      </c>
      <c r="E405" s="77" t="s">
        <v>5</v>
      </c>
      <c r="F405" s="77" t="s">
        <v>45</v>
      </c>
      <c r="G405" s="77" t="s">
        <v>44</v>
      </c>
      <c r="H405" s="77" t="s">
        <v>22</v>
      </c>
      <c r="I405" s="77" t="s">
        <v>159</v>
      </c>
      <c r="J405" s="77" t="s">
        <v>42</v>
      </c>
      <c r="K405" s="77">
        <v>2.4</v>
      </c>
      <c r="L405" s="77">
        <v>1850</v>
      </c>
      <c r="M405" s="77" t="s">
        <v>41</v>
      </c>
      <c r="N405" s="77">
        <v>83.1</v>
      </c>
      <c r="O405" s="77">
        <v>7.1999999999999995E-2</v>
      </c>
      <c r="P405" s="77">
        <v>7.35</v>
      </c>
      <c r="Z405" s="77" t="s">
        <v>40</v>
      </c>
      <c r="AA405" s="77" t="s">
        <v>39</v>
      </c>
      <c r="AB405" s="77">
        <v>20</v>
      </c>
    </row>
    <row r="406" spans="1:28" ht="15.75" customHeight="1" x14ac:dyDescent="0.2">
      <c r="A406" s="77" t="s">
        <v>49</v>
      </c>
      <c r="B406" s="77" t="s">
        <v>85</v>
      </c>
      <c r="C406" s="77" t="s">
        <v>50</v>
      </c>
      <c r="D406" s="78">
        <v>44154.447199074071</v>
      </c>
      <c r="E406" s="77" t="s">
        <v>5</v>
      </c>
      <c r="F406" s="77" t="s">
        <v>45</v>
      </c>
      <c r="G406" s="77" t="s">
        <v>51</v>
      </c>
      <c r="H406" s="77" t="s">
        <v>22</v>
      </c>
      <c r="I406" s="77" t="s">
        <v>157</v>
      </c>
      <c r="J406" s="77" t="s">
        <v>42</v>
      </c>
      <c r="K406" s="77">
        <v>3.1</v>
      </c>
      <c r="L406" s="77">
        <v>1500</v>
      </c>
      <c r="M406" s="77" t="s">
        <v>41</v>
      </c>
      <c r="N406" s="77">
        <v>62.5</v>
      </c>
      <c r="O406" s="77">
        <v>7.0000000000000007E-2</v>
      </c>
      <c r="P406" s="77">
        <v>6.66</v>
      </c>
      <c r="Z406" s="77" t="s">
        <v>40</v>
      </c>
      <c r="AA406" s="77" t="s">
        <v>39</v>
      </c>
      <c r="AB406" s="77">
        <v>20</v>
      </c>
    </row>
    <row r="407" spans="1:28" ht="15.75" customHeight="1" x14ac:dyDescent="0.2">
      <c r="A407" s="77" t="s">
        <v>49</v>
      </c>
      <c r="B407" s="77" t="s">
        <v>85</v>
      </c>
      <c r="C407" s="77" t="s">
        <v>50</v>
      </c>
      <c r="D407" s="78">
        <v>44154.447199074071</v>
      </c>
      <c r="E407" s="77" t="s">
        <v>5</v>
      </c>
      <c r="F407" s="77" t="s">
        <v>45</v>
      </c>
      <c r="G407" s="77" t="s">
        <v>51</v>
      </c>
      <c r="H407" s="77" t="s">
        <v>22</v>
      </c>
      <c r="I407" s="77" t="s">
        <v>158</v>
      </c>
      <c r="J407" s="77" t="s">
        <v>42</v>
      </c>
      <c r="K407" s="77">
        <v>3.1</v>
      </c>
      <c r="L407" s="77">
        <v>1500</v>
      </c>
      <c r="M407" s="77" t="s">
        <v>41</v>
      </c>
      <c r="N407" s="77">
        <v>136</v>
      </c>
      <c r="O407" s="77">
        <v>7.6999999999999999E-2</v>
      </c>
      <c r="P407" s="77">
        <v>0</v>
      </c>
      <c r="Z407" s="77" t="s">
        <v>40</v>
      </c>
      <c r="AA407" s="77" t="s">
        <v>39</v>
      </c>
      <c r="AB407" s="77">
        <v>20</v>
      </c>
    </row>
    <row r="408" spans="1:28" ht="15.75" customHeight="1" x14ac:dyDescent="0.2">
      <c r="A408" s="77" t="s">
        <v>49</v>
      </c>
      <c r="B408" s="77" t="s">
        <v>85</v>
      </c>
      <c r="C408" s="77" t="s">
        <v>50</v>
      </c>
      <c r="D408" s="78">
        <v>44154.447199074071</v>
      </c>
      <c r="E408" s="77" t="s">
        <v>5</v>
      </c>
      <c r="F408" s="77" t="s">
        <v>45</v>
      </c>
      <c r="G408" s="77" t="s">
        <v>51</v>
      </c>
      <c r="H408" s="77" t="s">
        <v>22</v>
      </c>
      <c r="I408" s="77" t="s">
        <v>43</v>
      </c>
      <c r="J408" s="77" t="s">
        <v>83</v>
      </c>
      <c r="K408" s="77">
        <v>3.1</v>
      </c>
      <c r="L408" s="77">
        <v>1500</v>
      </c>
      <c r="M408" s="77" t="s">
        <v>41</v>
      </c>
      <c r="N408" s="77">
        <v>4.0999999999999996</v>
      </c>
      <c r="O408" s="77">
        <v>0</v>
      </c>
      <c r="P408" s="77">
        <v>6.47</v>
      </c>
      <c r="Z408" s="77" t="s">
        <v>40</v>
      </c>
      <c r="AA408" s="77" t="s">
        <v>39</v>
      </c>
      <c r="AB408" s="77">
        <v>20</v>
      </c>
    </row>
    <row r="409" spans="1:28" ht="15.75" customHeight="1" x14ac:dyDescent="0.2">
      <c r="A409" s="77" t="s">
        <v>49</v>
      </c>
      <c r="B409" s="77" t="s">
        <v>85</v>
      </c>
      <c r="C409" s="77" t="s">
        <v>50</v>
      </c>
      <c r="D409" s="78">
        <v>44154.447199074071</v>
      </c>
      <c r="E409" s="77" t="s">
        <v>5</v>
      </c>
      <c r="F409" s="77" t="s">
        <v>45</v>
      </c>
      <c r="G409" s="77" t="s">
        <v>51</v>
      </c>
      <c r="H409" s="77" t="s">
        <v>22</v>
      </c>
      <c r="I409" s="77" t="s">
        <v>159</v>
      </c>
      <c r="J409" s="77" t="s">
        <v>42</v>
      </c>
      <c r="K409" s="77">
        <v>3.1</v>
      </c>
      <c r="L409" s="77">
        <v>1500</v>
      </c>
      <c r="M409" s="77" t="s">
        <v>41</v>
      </c>
      <c r="N409" s="77">
        <v>64.7</v>
      </c>
      <c r="O409" s="77">
        <v>6.8000000000000005E-2</v>
      </c>
      <c r="P409" s="77">
        <v>6.22</v>
      </c>
      <c r="Z409" s="77" t="s">
        <v>40</v>
      </c>
      <c r="AA409" s="77" t="s">
        <v>39</v>
      </c>
      <c r="AB409" s="77">
        <v>20</v>
      </c>
    </row>
    <row r="410" spans="1:28" ht="15.75" customHeight="1" x14ac:dyDescent="0.2">
      <c r="A410" s="77" t="s">
        <v>49</v>
      </c>
      <c r="B410" s="77" t="s">
        <v>85</v>
      </c>
      <c r="C410" s="77" t="s">
        <v>50</v>
      </c>
      <c r="D410" s="78">
        <v>44154.447199074071</v>
      </c>
      <c r="E410" s="77" t="s">
        <v>5</v>
      </c>
      <c r="F410" s="77" t="s">
        <v>29</v>
      </c>
      <c r="G410" s="77" t="s">
        <v>44</v>
      </c>
      <c r="H410" s="77" t="s">
        <v>22</v>
      </c>
      <c r="I410" s="77" t="s">
        <v>157</v>
      </c>
      <c r="J410" s="77" t="s">
        <v>42</v>
      </c>
      <c r="K410" s="77">
        <v>2.5499999999999998</v>
      </c>
      <c r="L410" s="77">
        <v>1950</v>
      </c>
      <c r="M410" s="77" t="s">
        <v>41</v>
      </c>
      <c r="N410" s="77">
        <v>82.6</v>
      </c>
      <c r="O410" s="77">
        <v>7.8700000000000006E-2</v>
      </c>
      <c r="P410" s="77">
        <v>8.4499999999999993</v>
      </c>
      <c r="Z410" s="77" t="s">
        <v>40</v>
      </c>
      <c r="AA410" s="77" t="s">
        <v>39</v>
      </c>
      <c r="AB410" s="77">
        <v>20</v>
      </c>
    </row>
    <row r="411" spans="1:28" ht="15.75" customHeight="1" x14ac:dyDescent="0.2">
      <c r="A411" s="77" t="s">
        <v>49</v>
      </c>
      <c r="B411" s="77" t="s">
        <v>85</v>
      </c>
      <c r="C411" s="77" t="s">
        <v>50</v>
      </c>
      <c r="D411" s="78">
        <v>44154.447199074071</v>
      </c>
      <c r="E411" s="77" t="s">
        <v>5</v>
      </c>
      <c r="F411" s="77" t="s">
        <v>29</v>
      </c>
      <c r="G411" s="77" t="s">
        <v>44</v>
      </c>
      <c r="H411" s="77" t="s">
        <v>22</v>
      </c>
      <c r="I411" s="77" t="s">
        <v>158</v>
      </c>
      <c r="J411" s="77" t="s">
        <v>42</v>
      </c>
      <c r="K411" s="77">
        <v>2.5499999999999998</v>
      </c>
      <c r="L411" s="77">
        <v>1950</v>
      </c>
      <c r="M411" s="77" t="s">
        <v>41</v>
      </c>
      <c r="N411" s="77">
        <v>182</v>
      </c>
      <c r="O411" s="77">
        <v>8.1699999999999995E-2</v>
      </c>
      <c r="P411" s="77">
        <v>0</v>
      </c>
      <c r="Z411" s="77" t="s">
        <v>40</v>
      </c>
      <c r="AA411" s="77" t="s">
        <v>39</v>
      </c>
      <c r="AB411" s="77">
        <v>20</v>
      </c>
    </row>
    <row r="412" spans="1:28" ht="15.75" customHeight="1" x14ac:dyDescent="0.2">
      <c r="A412" s="77" t="s">
        <v>49</v>
      </c>
      <c r="B412" s="77" t="s">
        <v>85</v>
      </c>
      <c r="C412" s="77" t="s">
        <v>50</v>
      </c>
      <c r="D412" s="78">
        <v>44154.447199074071</v>
      </c>
      <c r="E412" s="77" t="s">
        <v>5</v>
      </c>
      <c r="F412" s="77" t="s">
        <v>29</v>
      </c>
      <c r="G412" s="77" t="s">
        <v>44</v>
      </c>
      <c r="H412" s="77" t="s">
        <v>22</v>
      </c>
      <c r="I412" s="77" t="s">
        <v>43</v>
      </c>
      <c r="J412" s="77" t="s">
        <v>83</v>
      </c>
      <c r="K412" s="77">
        <v>47.378998000000003</v>
      </c>
      <c r="L412" s="77">
        <v>1950</v>
      </c>
      <c r="M412" s="77" t="s">
        <v>41</v>
      </c>
      <c r="N412" s="77">
        <v>0.29924650000000003</v>
      </c>
      <c r="O412" s="77">
        <v>0</v>
      </c>
      <c r="P412" s="77">
        <v>0.44456406999999998</v>
      </c>
      <c r="Z412" s="77" t="s">
        <v>40</v>
      </c>
      <c r="AA412" s="77" t="s">
        <v>39</v>
      </c>
      <c r="AB412" s="77">
        <v>20</v>
      </c>
    </row>
    <row r="413" spans="1:28" ht="15.75" customHeight="1" x14ac:dyDescent="0.2">
      <c r="A413" s="77" t="s">
        <v>49</v>
      </c>
      <c r="B413" s="77" t="s">
        <v>85</v>
      </c>
      <c r="C413" s="77" t="s">
        <v>50</v>
      </c>
      <c r="D413" s="78">
        <v>44154.447199074071</v>
      </c>
      <c r="E413" s="77" t="s">
        <v>5</v>
      </c>
      <c r="F413" s="77" t="s">
        <v>29</v>
      </c>
      <c r="G413" s="77" t="s">
        <v>44</v>
      </c>
      <c r="H413" s="77" t="s">
        <v>22</v>
      </c>
      <c r="I413" s="77" t="s">
        <v>159</v>
      </c>
      <c r="J413" s="77" t="s">
        <v>42</v>
      </c>
      <c r="K413" s="77">
        <v>2.5499999999999998</v>
      </c>
      <c r="L413" s="77">
        <v>1950</v>
      </c>
      <c r="M413" s="77" t="s">
        <v>41</v>
      </c>
      <c r="N413" s="77">
        <v>84.8</v>
      </c>
      <c r="O413" s="77">
        <v>7.5800000000000006E-2</v>
      </c>
      <c r="P413" s="77">
        <v>8</v>
      </c>
      <c r="Z413" s="77" t="s">
        <v>40</v>
      </c>
      <c r="AA413" s="77" t="s">
        <v>39</v>
      </c>
      <c r="AB413" s="77">
        <v>20</v>
      </c>
    </row>
    <row r="414" spans="1:28" ht="15.75" customHeight="1" x14ac:dyDescent="0.2">
      <c r="A414" s="77" t="s">
        <v>49</v>
      </c>
      <c r="B414" s="77" t="s">
        <v>85</v>
      </c>
      <c r="C414" s="77" t="s">
        <v>50</v>
      </c>
      <c r="D414" s="78">
        <v>44154.447199074071</v>
      </c>
      <c r="E414" s="77" t="s">
        <v>5</v>
      </c>
      <c r="F414" s="77" t="s">
        <v>29</v>
      </c>
      <c r="G414" s="77" t="s">
        <v>51</v>
      </c>
      <c r="H414" s="77" t="s">
        <v>22</v>
      </c>
      <c r="I414" s="77" t="s">
        <v>157</v>
      </c>
      <c r="J414" s="77" t="s">
        <v>42</v>
      </c>
      <c r="K414" s="77">
        <v>3.49</v>
      </c>
      <c r="L414" s="77">
        <v>1670</v>
      </c>
      <c r="M414" s="77" t="s">
        <v>41</v>
      </c>
      <c r="N414" s="77">
        <v>68.5</v>
      </c>
      <c r="O414" s="77">
        <v>7.8899999999999998E-2</v>
      </c>
      <c r="P414" s="77">
        <v>7.91</v>
      </c>
      <c r="Z414" s="77" t="s">
        <v>40</v>
      </c>
      <c r="AA414" s="77" t="s">
        <v>39</v>
      </c>
      <c r="AB414" s="77">
        <v>20</v>
      </c>
    </row>
    <row r="415" spans="1:28" ht="15.75" customHeight="1" x14ac:dyDescent="0.2">
      <c r="A415" s="77" t="s">
        <v>49</v>
      </c>
      <c r="B415" s="77" t="s">
        <v>85</v>
      </c>
      <c r="C415" s="77" t="s">
        <v>50</v>
      </c>
      <c r="D415" s="78">
        <v>44154.447199074071</v>
      </c>
      <c r="E415" s="77" t="s">
        <v>5</v>
      </c>
      <c r="F415" s="77" t="s">
        <v>29</v>
      </c>
      <c r="G415" s="77" t="s">
        <v>51</v>
      </c>
      <c r="H415" s="77" t="s">
        <v>22</v>
      </c>
      <c r="I415" s="77" t="s">
        <v>158</v>
      </c>
      <c r="J415" s="77" t="s">
        <v>42</v>
      </c>
      <c r="K415" s="77">
        <v>3.49</v>
      </c>
      <c r="L415" s="77">
        <v>1670</v>
      </c>
      <c r="M415" s="77" t="s">
        <v>41</v>
      </c>
      <c r="N415" s="77">
        <v>158</v>
      </c>
      <c r="O415" s="77">
        <v>8.7800000000000003E-2</v>
      </c>
      <c r="P415" s="77">
        <v>0</v>
      </c>
      <c r="Z415" s="77" t="s">
        <v>40</v>
      </c>
      <c r="AA415" s="77" t="s">
        <v>39</v>
      </c>
      <c r="AB415" s="77">
        <v>20</v>
      </c>
    </row>
    <row r="416" spans="1:28" ht="15.75" customHeight="1" x14ac:dyDescent="0.2">
      <c r="A416" s="77" t="s">
        <v>49</v>
      </c>
      <c r="B416" s="77" t="s">
        <v>85</v>
      </c>
      <c r="C416" s="77" t="s">
        <v>50</v>
      </c>
      <c r="D416" s="78">
        <v>44154.447199074071</v>
      </c>
      <c r="E416" s="77" t="s">
        <v>5</v>
      </c>
      <c r="F416" s="77" t="s">
        <v>29</v>
      </c>
      <c r="G416" s="77" t="s">
        <v>51</v>
      </c>
      <c r="H416" s="77" t="s">
        <v>22</v>
      </c>
      <c r="I416" s="77" t="s">
        <v>43</v>
      </c>
      <c r="J416" s="77" t="s">
        <v>83</v>
      </c>
      <c r="K416" s="77">
        <v>64.844200000000001</v>
      </c>
      <c r="L416" s="77">
        <v>1670</v>
      </c>
      <c r="M416" s="77" t="s">
        <v>41</v>
      </c>
      <c r="N416" s="77">
        <v>0.26264801999999998</v>
      </c>
      <c r="O416" s="77">
        <v>0</v>
      </c>
      <c r="P416" s="77">
        <v>0.41765340000000001</v>
      </c>
      <c r="Z416" s="77" t="s">
        <v>40</v>
      </c>
      <c r="AA416" s="77" t="s">
        <v>39</v>
      </c>
      <c r="AB416" s="77">
        <v>20</v>
      </c>
    </row>
    <row r="417" spans="1:28" ht="15.75" customHeight="1" x14ac:dyDescent="0.2">
      <c r="A417" s="77" t="s">
        <v>49</v>
      </c>
      <c r="B417" s="77" t="s">
        <v>85</v>
      </c>
      <c r="C417" s="77" t="s">
        <v>50</v>
      </c>
      <c r="D417" s="78">
        <v>44154.447199074071</v>
      </c>
      <c r="E417" s="77" t="s">
        <v>5</v>
      </c>
      <c r="F417" s="77" t="s">
        <v>29</v>
      </c>
      <c r="G417" s="77" t="s">
        <v>51</v>
      </c>
      <c r="H417" s="77" t="s">
        <v>22</v>
      </c>
      <c r="I417" s="77" t="s">
        <v>159</v>
      </c>
      <c r="J417" s="77" t="s">
        <v>42</v>
      </c>
      <c r="K417" s="77">
        <v>3.49</v>
      </c>
      <c r="L417" s="77">
        <v>1670</v>
      </c>
      <c r="M417" s="77" t="s">
        <v>41</v>
      </c>
      <c r="N417" s="77">
        <v>70.7</v>
      </c>
      <c r="O417" s="77">
        <v>7.6300000000000007E-2</v>
      </c>
      <c r="P417" s="77">
        <v>7.5</v>
      </c>
      <c r="Z417" s="77" t="s">
        <v>40</v>
      </c>
      <c r="AA417" s="77" t="s">
        <v>39</v>
      </c>
      <c r="AB417" s="77">
        <v>20</v>
      </c>
    </row>
    <row r="418" spans="1:28" ht="15.75" customHeight="1" x14ac:dyDescent="0.2">
      <c r="A418" s="77" t="s">
        <v>49</v>
      </c>
      <c r="B418" s="77" t="s">
        <v>85</v>
      </c>
      <c r="C418" s="77" t="s">
        <v>46</v>
      </c>
      <c r="D418" s="78">
        <v>44154.447199074071</v>
      </c>
      <c r="E418" s="77" t="s">
        <v>5</v>
      </c>
      <c r="F418" s="77" t="s">
        <v>30</v>
      </c>
      <c r="G418" s="77" t="s">
        <v>44</v>
      </c>
      <c r="H418" s="77" t="s">
        <v>24</v>
      </c>
      <c r="I418" s="77" t="s">
        <v>157</v>
      </c>
      <c r="J418" s="77" t="s">
        <v>42</v>
      </c>
      <c r="K418" s="77">
        <v>3.5</v>
      </c>
      <c r="L418" s="77">
        <v>1240</v>
      </c>
      <c r="M418" s="77" t="s">
        <v>41</v>
      </c>
      <c r="N418" s="77">
        <v>150</v>
      </c>
      <c r="O418" s="77">
        <v>0.153</v>
      </c>
      <c r="P418" s="77">
        <v>9.36</v>
      </c>
      <c r="Z418" s="77" t="s">
        <v>40</v>
      </c>
      <c r="AA418" s="77" t="s">
        <v>39</v>
      </c>
      <c r="AB418" s="77">
        <v>1</v>
      </c>
    </row>
    <row r="419" spans="1:28" ht="15.75" customHeight="1" x14ac:dyDescent="0.2">
      <c r="A419" s="77" t="s">
        <v>49</v>
      </c>
      <c r="B419" s="77" t="s">
        <v>85</v>
      </c>
      <c r="C419" s="77" t="s">
        <v>46</v>
      </c>
      <c r="D419" s="78">
        <v>44154.447199074071</v>
      </c>
      <c r="E419" s="77" t="s">
        <v>5</v>
      </c>
      <c r="F419" s="77" t="s">
        <v>30</v>
      </c>
      <c r="G419" s="77" t="s">
        <v>44</v>
      </c>
      <c r="H419" s="77" t="s">
        <v>24</v>
      </c>
      <c r="I419" s="77" t="s">
        <v>158</v>
      </c>
      <c r="J419" s="77" t="s">
        <v>42</v>
      </c>
      <c r="K419" s="77">
        <v>3.5</v>
      </c>
      <c r="L419" s="77">
        <v>1240</v>
      </c>
      <c r="M419" s="77" t="s">
        <v>41</v>
      </c>
      <c r="N419" s="77">
        <v>278</v>
      </c>
      <c r="O419" s="77">
        <v>0.17299999999999999</v>
      </c>
      <c r="P419" s="77">
        <v>0</v>
      </c>
      <c r="Z419" s="77" t="s">
        <v>40</v>
      </c>
      <c r="AA419" s="77" t="s">
        <v>39</v>
      </c>
      <c r="AB419" s="77">
        <v>1</v>
      </c>
    </row>
    <row r="420" spans="1:28" ht="15.75" customHeight="1" x14ac:dyDescent="0.2">
      <c r="A420" s="77" t="s">
        <v>49</v>
      </c>
      <c r="B420" s="77" t="s">
        <v>85</v>
      </c>
      <c r="C420" s="77" t="s">
        <v>46</v>
      </c>
      <c r="D420" s="78">
        <v>44154.447199074071</v>
      </c>
      <c r="E420" s="77" t="s">
        <v>5</v>
      </c>
      <c r="F420" s="77" t="s">
        <v>30</v>
      </c>
      <c r="G420" s="77" t="s">
        <v>44</v>
      </c>
      <c r="H420" s="77" t="s">
        <v>24</v>
      </c>
      <c r="I420" s="77" t="s">
        <v>43</v>
      </c>
      <c r="J420" s="77" t="s">
        <v>83</v>
      </c>
      <c r="K420" s="77">
        <v>54.984999999999999</v>
      </c>
      <c r="L420" s="77">
        <v>1240</v>
      </c>
      <c r="M420" s="77" t="s">
        <v>41</v>
      </c>
      <c r="N420" s="77">
        <v>0.33927435</v>
      </c>
      <c r="O420" s="77">
        <v>0</v>
      </c>
      <c r="P420" s="77">
        <v>0.51623165999999998</v>
      </c>
      <c r="Z420" s="77" t="s">
        <v>40</v>
      </c>
      <c r="AA420" s="77" t="s">
        <v>39</v>
      </c>
      <c r="AB420" s="77">
        <v>1</v>
      </c>
    </row>
    <row r="421" spans="1:28" ht="15.75" customHeight="1" x14ac:dyDescent="0.2">
      <c r="A421" s="77" t="s">
        <v>49</v>
      </c>
      <c r="B421" s="77" t="s">
        <v>85</v>
      </c>
      <c r="C421" s="77" t="s">
        <v>46</v>
      </c>
      <c r="D421" s="78">
        <v>44154.447199074071</v>
      </c>
      <c r="E421" s="77" t="s">
        <v>5</v>
      </c>
      <c r="F421" s="77" t="s">
        <v>30</v>
      </c>
      <c r="G421" s="77" t="s">
        <v>44</v>
      </c>
      <c r="H421" s="77" t="s">
        <v>24</v>
      </c>
      <c r="I421" s="77" t="s">
        <v>159</v>
      </c>
      <c r="J421" s="77" t="s">
        <v>42</v>
      </c>
      <c r="K421" s="77">
        <v>3.5</v>
      </c>
      <c r="L421" s="77">
        <v>1240</v>
      </c>
      <c r="M421" s="77" t="s">
        <v>41</v>
      </c>
      <c r="N421" s="77">
        <v>157.07</v>
      </c>
      <c r="O421" s="77">
        <v>0.14685999999999999</v>
      </c>
      <c r="P421" s="77">
        <v>8.1855499999999992</v>
      </c>
      <c r="Z421" s="77" t="s">
        <v>40</v>
      </c>
      <c r="AA421" s="77" t="s">
        <v>39</v>
      </c>
      <c r="AB421" s="77">
        <v>1</v>
      </c>
    </row>
    <row r="422" spans="1:28" ht="15.75" customHeight="1" x14ac:dyDescent="0.2">
      <c r="A422" s="77" t="s">
        <v>49</v>
      </c>
      <c r="B422" s="77" t="s">
        <v>85</v>
      </c>
      <c r="C422" s="77" t="s">
        <v>50</v>
      </c>
      <c r="D422" s="78">
        <v>44154.447199074071</v>
      </c>
      <c r="E422" s="77" t="s">
        <v>5</v>
      </c>
      <c r="F422" s="77" t="s">
        <v>30</v>
      </c>
      <c r="G422" s="77" t="s">
        <v>51</v>
      </c>
      <c r="H422" s="77" t="s">
        <v>24</v>
      </c>
      <c r="I422" s="77" t="s">
        <v>157</v>
      </c>
      <c r="J422" s="77" t="s">
        <v>42</v>
      </c>
      <c r="K422" s="77">
        <v>3.5</v>
      </c>
      <c r="L422" s="77">
        <v>1230</v>
      </c>
      <c r="M422" s="77" t="s">
        <v>41</v>
      </c>
      <c r="N422" s="77">
        <v>178</v>
      </c>
      <c r="O422" s="77">
        <v>0.17499999999999999</v>
      </c>
      <c r="P422" s="77">
        <v>13.6</v>
      </c>
      <c r="Z422" s="77" t="s">
        <v>40</v>
      </c>
      <c r="AA422" s="77" t="s">
        <v>39</v>
      </c>
      <c r="AB422" s="77">
        <v>20</v>
      </c>
    </row>
    <row r="423" spans="1:28" ht="15.75" customHeight="1" x14ac:dyDescent="0.2">
      <c r="A423" s="77" t="s">
        <v>49</v>
      </c>
      <c r="B423" s="77" t="s">
        <v>85</v>
      </c>
      <c r="C423" s="77" t="s">
        <v>50</v>
      </c>
      <c r="D423" s="78">
        <v>44154.447199074071</v>
      </c>
      <c r="E423" s="77" t="s">
        <v>5</v>
      </c>
      <c r="F423" s="77" t="s">
        <v>30</v>
      </c>
      <c r="G423" s="77" t="s">
        <v>51</v>
      </c>
      <c r="H423" s="77" t="s">
        <v>24</v>
      </c>
      <c r="I423" s="77" t="s">
        <v>158</v>
      </c>
      <c r="J423" s="77" t="s">
        <v>42</v>
      </c>
      <c r="K423" s="77">
        <v>3.5</v>
      </c>
      <c r="L423" s="77">
        <v>1230</v>
      </c>
      <c r="M423" s="77" t="s">
        <v>41</v>
      </c>
      <c r="N423" s="77">
        <v>334</v>
      </c>
      <c r="O423" s="77">
        <v>0.184</v>
      </c>
      <c r="P423" s="77">
        <v>0</v>
      </c>
      <c r="Z423" s="77" t="s">
        <v>40</v>
      </c>
      <c r="AA423" s="77" t="s">
        <v>39</v>
      </c>
      <c r="AB423" s="77">
        <v>20</v>
      </c>
    </row>
    <row r="424" spans="1:28" ht="15.75" customHeight="1" x14ac:dyDescent="0.2">
      <c r="A424" s="77" t="s">
        <v>49</v>
      </c>
      <c r="B424" s="77" t="s">
        <v>85</v>
      </c>
      <c r="C424" s="77" t="s">
        <v>50</v>
      </c>
      <c r="D424" s="78">
        <v>44154.447199074071</v>
      </c>
      <c r="E424" s="77" t="s">
        <v>5</v>
      </c>
      <c r="F424" s="77" t="s">
        <v>30</v>
      </c>
      <c r="G424" s="77" t="s">
        <v>51</v>
      </c>
      <c r="H424" s="77" t="s">
        <v>24</v>
      </c>
      <c r="I424" s="77" t="s">
        <v>43</v>
      </c>
      <c r="J424" s="77" t="s">
        <v>83</v>
      </c>
      <c r="K424" s="77">
        <v>54.984999999999999</v>
      </c>
      <c r="L424" s="77">
        <v>1230</v>
      </c>
      <c r="M424" s="77" t="s">
        <v>41</v>
      </c>
      <c r="N424" s="77">
        <v>0.47231063000000001</v>
      </c>
      <c r="O424" s="77">
        <v>0</v>
      </c>
      <c r="P424" s="77">
        <v>0.75111395000000003</v>
      </c>
      <c r="Z424" s="77" t="s">
        <v>40</v>
      </c>
      <c r="AA424" s="77" t="s">
        <v>39</v>
      </c>
      <c r="AB424" s="77">
        <v>20</v>
      </c>
    </row>
    <row r="425" spans="1:28" ht="15.75" customHeight="1" x14ac:dyDescent="0.2">
      <c r="A425" s="77" t="s">
        <v>49</v>
      </c>
      <c r="B425" s="77" t="s">
        <v>85</v>
      </c>
      <c r="C425" s="77" t="s">
        <v>50</v>
      </c>
      <c r="D425" s="78">
        <v>44154.447199074071</v>
      </c>
      <c r="E425" s="77" t="s">
        <v>5</v>
      </c>
      <c r="F425" s="77" t="s">
        <v>30</v>
      </c>
      <c r="G425" s="77" t="s">
        <v>51</v>
      </c>
      <c r="H425" s="77" t="s">
        <v>24</v>
      </c>
      <c r="I425" s="77" t="s">
        <v>159</v>
      </c>
      <c r="J425" s="77" t="s">
        <v>42</v>
      </c>
      <c r="K425" s="77">
        <v>3.5</v>
      </c>
      <c r="L425" s="77">
        <v>1230</v>
      </c>
      <c r="M425" s="77" t="s">
        <v>41</v>
      </c>
      <c r="N425" s="77">
        <v>149</v>
      </c>
      <c r="O425" s="77">
        <v>0.13100000000000001</v>
      </c>
      <c r="P425" s="77">
        <v>11.9</v>
      </c>
      <c r="Z425" s="77" t="s">
        <v>40</v>
      </c>
      <c r="AA425" s="77" t="s">
        <v>39</v>
      </c>
      <c r="AB425" s="77">
        <v>20</v>
      </c>
    </row>
    <row r="426" spans="1:28" ht="15.75" customHeight="1" x14ac:dyDescent="0.2">
      <c r="A426" s="77" t="s">
        <v>49</v>
      </c>
      <c r="B426" s="77" t="s">
        <v>85</v>
      </c>
      <c r="C426" s="77" t="s">
        <v>46</v>
      </c>
      <c r="D426" s="78">
        <v>44154.447199074071</v>
      </c>
      <c r="E426" s="77" t="s">
        <v>5</v>
      </c>
      <c r="F426" s="77" t="s">
        <v>31</v>
      </c>
      <c r="G426" s="77" t="s">
        <v>44</v>
      </c>
      <c r="H426" s="77" t="s">
        <v>24</v>
      </c>
      <c r="I426" s="77" t="s">
        <v>157</v>
      </c>
      <c r="J426" s="77" t="s">
        <v>42</v>
      </c>
      <c r="K426" s="77">
        <v>1.07</v>
      </c>
      <c r="L426" s="77">
        <v>1090</v>
      </c>
      <c r="M426" s="77" t="s">
        <v>41</v>
      </c>
      <c r="N426" s="77">
        <v>35.700000000000003</v>
      </c>
      <c r="O426" s="77">
        <v>2.1000000000000001E-2</v>
      </c>
      <c r="P426" s="77">
        <v>2.5099999999999998</v>
      </c>
      <c r="Z426" s="77" t="s">
        <v>40</v>
      </c>
      <c r="AA426" s="77" t="s">
        <v>39</v>
      </c>
      <c r="AB426" s="77">
        <v>1</v>
      </c>
    </row>
    <row r="427" spans="1:28" ht="15.75" customHeight="1" x14ac:dyDescent="0.2">
      <c r="A427" s="77" t="s">
        <v>49</v>
      </c>
      <c r="B427" s="77" t="s">
        <v>85</v>
      </c>
      <c r="C427" s="77" t="s">
        <v>46</v>
      </c>
      <c r="D427" s="78">
        <v>44154.447199074071</v>
      </c>
      <c r="E427" s="77" t="s">
        <v>5</v>
      </c>
      <c r="F427" s="77" t="s">
        <v>31</v>
      </c>
      <c r="G427" s="77" t="s">
        <v>44</v>
      </c>
      <c r="H427" s="77" t="s">
        <v>24</v>
      </c>
      <c r="I427" s="77" t="s">
        <v>158</v>
      </c>
      <c r="J427" s="77" t="s">
        <v>42</v>
      </c>
      <c r="K427" s="77">
        <v>1.07</v>
      </c>
      <c r="L427" s="77">
        <v>1090</v>
      </c>
      <c r="M427" s="77" t="s">
        <v>41</v>
      </c>
      <c r="N427" s="77">
        <v>68.099999999999994</v>
      </c>
      <c r="O427" s="77">
        <v>2.3400000000000001E-2</v>
      </c>
      <c r="P427" s="77">
        <v>0</v>
      </c>
      <c r="Z427" s="77" t="s">
        <v>40</v>
      </c>
      <c r="AA427" s="77" t="s">
        <v>39</v>
      </c>
      <c r="AB427" s="77">
        <v>1</v>
      </c>
    </row>
    <row r="428" spans="1:28" ht="15.75" customHeight="1" x14ac:dyDescent="0.2">
      <c r="A428" s="77" t="s">
        <v>49</v>
      </c>
      <c r="B428" s="77" t="s">
        <v>85</v>
      </c>
      <c r="C428" s="77" t="s">
        <v>46</v>
      </c>
      <c r="D428" s="78">
        <v>44154.447199074071</v>
      </c>
      <c r="E428" s="77" t="s">
        <v>5</v>
      </c>
      <c r="F428" s="77" t="s">
        <v>31</v>
      </c>
      <c r="G428" s="77" t="s">
        <v>44</v>
      </c>
      <c r="H428" s="77" t="s">
        <v>24</v>
      </c>
      <c r="I428" s="77" t="s">
        <v>43</v>
      </c>
      <c r="J428" s="77" t="s">
        <v>83</v>
      </c>
      <c r="K428" s="77">
        <v>19.9876</v>
      </c>
      <c r="L428" s="77">
        <v>1090</v>
      </c>
      <c r="M428" s="77" t="s">
        <v>41</v>
      </c>
      <c r="N428" s="77">
        <v>0.12044968</v>
      </c>
      <c r="O428" s="77">
        <v>0</v>
      </c>
      <c r="P428" s="77">
        <v>0.12901499999999999</v>
      </c>
      <c r="Z428" s="77" t="s">
        <v>40</v>
      </c>
      <c r="AA428" s="77" t="s">
        <v>39</v>
      </c>
      <c r="AB428" s="77">
        <v>1</v>
      </c>
    </row>
    <row r="429" spans="1:28" ht="15.75" customHeight="1" x14ac:dyDescent="0.2">
      <c r="A429" s="77" t="s">
        <v>49</v>
      </c>
      <c r="B429" s="77" t="s">
        <v>85</v>
      </c>
      <c r="C429" s="77" t="s">
        <v>46</v>
      </c>
      <c r="D429" s="78">
        <v>44154.447199074071</v>
      </c>
      <c r="E429" s="77" t="s">
        <v>5</v>
      </c>
      <c r="F429" s="77" t="s">
        <v>31</v>
      </c>
      <c r="G429" s="77" t="s">
        <v>44</v>
      </c>
      <c r="H429" s="77" t="s">
        <v>24</v>
      </c>
      <c r="I429" s="77" t="s">
        <v>159</v>
      </c>
      <c r="J429" s="77" t="s">
        <v>42</v>
      </c>
      <c r="K429" s="77">
        <v>1.07</v>
      </c>
      <c r="L429" s="77">
        <v>1090</v>
      </c>
      <c r="M429" s="77" t="s">
        <v>41</v>
      </c>
      <c r="N429" s="77">
        <v>39.773299999999999</v>
      </c>
      <c r="O429" s="77">
        <v>2.1299999999999999E-2</v>
      </c>
      <c r="P429" s="77">
        <v>2.1944499999999998</v>
      </c>
      <c r="Z429" s="77" t="s">
        <v>40</v>
      </c>
      <c r="AA429" s="77" t="s">
        <v>39</v>
      </c>
      <c r="AB429" s="77">
        <v>1</v>
      </c>
    </row>
    <row r="430" spans="1:28" ht="15.75" customHeight="1" x14ac:dyDescent="0.2">
      <c r="A430" s="77" t="s">
        <v>49</v>
      </c>
      <c r="B430" s="77" t="s">
        <v>85</v>
      </c>
      <c r="C430" s="77" t="s">
        <v>50</v>
      </c>
      <c r="D430" s="78">
        <v>44154.447199074071</v>
      </c>
      <c r="E430" s="77" t="s">
        <v>5</v>
      </c>
      <c r="F430" s="77" t="s">
        <v>31</v>
      </c>
      <c r="G430" s="77" t="s">
        <v>51</v>
      </c>
      <c r="H430" s="77" t="s">
        <v>24</v>
      </c>
      <c r="I430" s="77" t="s">
        <v>157</v>
      </c>
      <c r="J430" s="77" t="s">
        <v>42</v>
      </c>
      <c r="K430" s="77">
        <v>2.3199999999999998</v>
      </c>
      <c r="L430" s="77">
        <v>1390</v>
      </c>
      <c r="M430" s="77" t="s">
        <v>41</v>
      </c>
      <c r="N430" s="77">
        <v>25.2</v>
      </c>
      <c r="O430" s="77">
        <v>1.9099999999999999E-2</v>
      </c>
      <c r="P430" s="77">
        <v>1.85</v>
      </c>
      <c r="Z430" s="77" t="s">
        <v>40</v>
      </c>
      <c r="AA430" s="77" t="s">
        <v>39</v>
      </c>
      <c r="AB430" s="77">
        <v>20</v>
      </c>
    </row>
    <row r="431" spans="1:28" ht="15.75" customHeight="1" x14ac:dyDescent="0.2">
      <c r="A431" s="77" t="s">
        <v>49</v>
      </c>
      <c r="B431" s="77" t="s">
        <v>85</v>
      </c>
      <c r="C431" s="77" t="s">
        <v>50</v>
      </c>
      <c r="D431" s="78">
        <v>44154.447199074071</v>
      </c>
      <c r="E431" s="77" t="s">
        <v>5</v>
      </c>
      <c r="F431" s="77" t="s">
        <v>31</v>
      </c>
      <c r="G431" s="77" t="s">
        <v>51</v>
      </c>
      <c r="H431" s="77" t="s">
        <v>24</v>
      </c>
      <c r="I431" s="77" t="s">
        <v>158</v>
      </c>
      <c r="J431" s="77" t="s">
        <v>42</v>
      </c>
      <c r="K431" s="77">
        <v>2.3199999999999998</v>
      </c>
      <c r="L431" s="77">
        <v>1390</v>
      </c>
      <c r="M431" s="77" t="s">
        <v>41</v>
      </c>
      <c r="N431" s="77">
        <v>46.1</v>
      </c>
      <c r="O431" s="77">
        <v>1.9699999999999999E-2</v>
      </c>
      <c r="P431" s="77">
        <v>0</v>
      </c>
      <c r="Z431" s="77" t="s">
        <v>40</v>
      </c>
      <c r="AA431" s="77" t="s">
        <v>39</v>
      </c>
      <c r="AB431" s="77">
        <v>20</v>
      </c>
    </row>
    <row r="432" spans="1:28" ht="15.75" customHeight="1" x14ac:dyDescent="0.2">
      <c r="A432" s="77" t="s">
        <v>49</v>
      </c>
      <c r="B432" s="77" t="s">
        <v>85</v>
      </c>
      <c r="C432" s="77" t="s">
        <v>50</v>
      </c>
      <c r="D432" s="78">
        <v>44154.447199074071</v>
      </c>
      <c r="E432" s="77" t="s">
        <v>5</v>
      </c>
      <c r="F432" s="77" t="s">
        <v>31</v>
      </c>
      <c r="G432" s="77" t="s">
        <v>51</v>
      </c>
      <c r="H432" s="77" t="s">
        <v>24</v>
      </c>
      <c r="I432" s="77" t="s">
        <v>43</v>
      </c>
      <c r="J432" s="77" t="s">
        <v>83</v>
      </c>
      <c r="K432" s="77">
        <v>43.337597000000002</v>
      </c>
      <c r="L432" s="77">
        <v>1390</v>
      </c>
      <c r="M432" s="77" t="s">
        <v>41</v>
      </c>
      <c r="N432" s="77">
        <v>6.9057814999999995E-2</v>
      </c>
      <c r="O432" s="77">
        <v>0</v>
      </c>
      <c r="P432" s="77">
        <v>9.5824406000000001E-2</v>
      </c>
      <c r="Z432" s="77" t="s">
        <v>40</v>
      </c>
      <c r="AA432" s="77" t="s">
        <v>39</v>
      </c>
      <c r="AB432" s="77">
        <v>20</v>
      </c>
    </row>
    <row r="433" spans="1:28" ht="15.75" customHeight="1" x14ac:dyDescent="0.2">
      <c r="A433" s="77" t="s">
        <v>49</v>
      </c>
      <c r="B433" s="77" t="s">
        <v>85</v>
      </c>
      <c r="C433" s="77" t="s">
        <v>50</v>
      </c>
      <c r="D433" s="78">
        <v>44154.447199074071</v>
      </c>
      <c r="E433" s="77" t="s">
        <v>5</v>
      </c>
      <c r="F433" s="77" t="s">
        <v>31</v>
      </c>
      <c r="G433" s="77" t="s">
        <v>51</v>
      </c>
      <c r="H433" s="77" t="s">
        <v>24</v>
      </c>
      <c r="I433" s="77" t="s">
        <v>159</v>
      </c>
      <c r="J433" s="77" t="s">
        <v>42</v>
      </c>
      <c r="K433" s="77">
        <v>2.3199999999999998</v>
      </c>
      <c r="L433" s="77">
        <v>1390</v>
      </c>
      <c r="M433" s="77" t="s">
        <v>41</v>
      </c>
      <c r="N433" s="77">
        <v>27.8</v>
      </c>
      <c r="O433" s="77">
        <v>1.9199999999999998E-2</v>
      </c>
      <c r="P433" s="77">
        <v>1.62</v>
      </c>
      <c r="Z433" s="77" t="s">
        <v>40</v>
      </c>
      <c r="AA433" s="77" t="s">
        <v>39</v>
      </c>
      <c r="AB433" s="77">
        <v>20</v>
      </c>
    </row>
    <row r="434" spans="1:28" ht="15.75" customHeight="1" x14ac:dyDescent="0.2">
      <c r="A434" s="77" t="s">
        <v>49</v>
      </c>
      <c r="B434" s="77" t="s">
        <v>85</v>
      </c>
      <c r="C434" s="77" t="s">
        <v>46</v>
      </c>
      <c r="D434" s="78">
        <v>44154.447199074071</v>
      </c>
      <c r="E434" s="77" t="s">
        <v>5</v>
      </c>
      <c r="F434" s="77" t="s">
        <v>45</v>
      </c>
      <c r="G434" s="77" t="s">
        <v>44</v>
      </c>
      <c r="H434" s="77" t="s">
        <v>24</v>
      </c>
      <c r="I434" s="77" t="s">
        <v>157</v>
      </c>
      <c r="J434" s="77" t="s">
        <v>42</v>
      </c>
      <c r="K434" s="77">
        <v>3.17</v>
      </c>
      <c r="L434" s="77">
        <v>2128</v>
      </c>
      <c r="M434" s="77" t="s">
        <v>41</v>
      </c>
      <c r="N434" s="77">
        <v>131.62</v>
      </c>
      <c r="O434" s="77">
        <v>0.1076</v>
      </c>
      <c r="P434" s="77">
        <v>8.9619999999999997</v>
      </c>
      <c r="Z434" s="77" t="s">
        <v>40</v>
      </c>
      <c r="AA434" s="77" t="s">
        <v>39</v>
      </c>
      <c r="AB434" s="77">
        <v>1</v>
      </c>
    </row>
    <row r="435" spans="1:28" ht="15.75" customHeight="1" x14ac:dyDescent="0.2">
      <c r="A435" s="77" t="s">
        <v>49</v>
      </c>
      <c r="B435" s="77" t="s">
        <v>85</v>
      </c>
      <c r="C435" s="77" t="s">
        <v>46</v>
      </c>
      <c r="D435" s="78">
        <v>44154.447199074071</v>
      </c>
      <c r="E435" s="77" t="s">
        <v>5</v>
      </c>
      <c r="F435" s="77" t="s">
        <v>45</v>
      </c>
      <c r="G435" s="77" t="s">
        <v>44</v>
      </c>
      <c r="H435" s="77" t="s">
        <v>24</v>
      </c>
      <c r="I435" s="77" t="s">
        <v>158</v>
      </c>
      <c r="J435" s="77" t="s">
        <v>42</v>
      </c>
      <c r="K435" s="77">
        <v>3.17</v>
      </c>
      <c r="L435" s="77">
        <v>2128</v>
      </c>
      <c r="M435" s="77" t="s">
        <v>41</v>
      </c>
      <c r="N435" s="77">
        <v>267.3</v>
      </c>
      <c r="O435" s="77">
        <v>0.1237</v>
      </c>
      <c r="P435" s="77">
        <v>0</v>
      </c>
      <c r="Z435" s="77" t="s">
        <v>40</v>
      </c>
      <c r="AA435" s="77" t="s">
        <v>39</v>
      </c>
      <c r="AB435" s="77">
        <v>1</v>
      </c>
    </row>
    <row r="436" spans="1:28" ht="15.75" customHeight="1" x14ac:dyDescent="0.2">
      <c r="A436" s="77" t="s">
        <v>49</v>
      </c>
      <c r="B436" s="77" t="s">
        <v>85</v>
      </c>
      <c r="C436" s="77" t="s">
        <v>46</v>
      </c>
      <c r="D436" s="78">
        <v>44154.447199074071</v>
      </c>
      <c r="E436" s="77" t="s">
        <v>5</v>
      </c>
      <c r="F436" s="77" t="s">
        <v>45</v>
      </c>
      <c r="G436" s="77" t="s">
        <v>44</v>
      </c>
      <c r="H436" s="77" t="s">
        <v>24</v>
      </c>
      <c r="I436" s="77" t="s">
        <v>43</v>
      </c>
      <c r="J436" s="77" t="s">
        <v>83</v>
      </c>
      <c r="K436" s="77">
        <v>3.17</v>
      </c>
      <c r="L436" s="77">
        <v>2128</v>
      </c>
      <c r="M436" s="77" t="s">
        <v>41</v>
      </c>
      <c r="N436" s="77">
        <v>5.64</v>
      </c>
      <c r="O436" s="77">
        <v>0</v>
      </c>
      <c r="P436" s="77">
        <v>8.6679999999999993</v>
      </c>
      <c r="Z436" s="77" t="s">
        <v>40</v>
      </c>
      <c r="AA436" s="77" t="s">
        <v>39</v>
      </c>
      <c r="AB436" s="77">
        <v>1</v>
      </c>
    </row>
    <row r="437" spans="1:28" ht="15.75" customHeight="1" x14ac:dyDescent="0.2">
      <c r="A437" s="77" t="s">
        <v>49</v>
      </c>
      <c r="B437" s="77" t="s">
        <v>85</v>
      </c>
      <c r="C437" s="77" t="s">
        <v>46</v>
      </c>
      <c r="D437" s="78">
        <v>44154.447199074071</v>
      </c>
      <c r="E437" s="77" t="s">
        <v>5</v>
      </c>
      <c r="F437" s="77" t="s">
        <v>45</v>
      </c>
      <c r="G437" s="77" t="s">
        <v>44</v>
      </c>
      <c r="H437" s="77" t="s">
        <v>24</v>
      </c>
      <c r="I437" s="77" t="s">
        <v>159</v>
      </c>
      <c r="J437" s="77" t="s">
        <v>42</v>
      </c>
      <c r="K437" s="77">
        <v>3.17</v>
      </c>
      <c r="L437" s="77">
        <v>2128</v>
      </c>
      <c r="M437" s="77" t="s">
        <v>41</v>
      </c>
      <c r="N437" s="77">
        <v>133.97</v>
      </c>
      <c r="O437" s="77">
        <v>0.1</v>
      </c>
      <c r="P437" s="77">
        <v>8.4600000000000009</v>
      </c>
      <c r="Z437" s="77" t="s">
        <v>40</v>
      </c>
      <c r="AA437" s="77" t="s">
        <v>39</v>
      </c>
      <c r="AB437" s="77">
        <v>1</v>
      </c>
    </row>
    <row r="438" spans="1:28" ht="15.75" customHeight="1" x14ac:dyDescent="0.2">
      <c r="A438" s="77" t="s">
        <v>49</v>
      </c>
      <c r="B438" s="77" t="s">
        <v>85</v>
      </c>
      <c r="C438" s="77" t="s">
        <v>50</v>
      </c>
      <c r="D438" s="78">
        <v>44154.447199074071</v>
      </c>
      <c r="E438" s="77" t="s">
        <v>5</v>
      </c>
      <c r="F438" s="77" t="s">
        <v>45</v>
      </c>
      <c r="G438" s="77" t="s">
        <v>51</v>
      </c>
      <c r="H438" s="77" t="s">
        <v>24</v>
      </c>
      <c r="I438" s="77" t="s">
        <v>157</v>
      </c>
      <c r="J438" s="77" t="s">
        <v>42</v>
      </c>
      <c r="K438" s="77">
        <v>3.8</v>
      </c>
      <c r="L438" s="77">
        <v>1660</v>
      </c>
      <c r="M438" s="77" t="s">
        <v>41</v>
      </c>
      <c r="N438" s="77">
        <v>83.2</v>
      </c>
      <c r="O438" s="77">
        <v>8.6999999999999994E-2</v>
      </c>
      <c r="P438" s="77">
        <v>7.19</v>
      </c>
      <c r="Z438" s="77" t="s">
        <v>40</v>
      </c>
      <c r="AA438" s="77" t="s">
        <v>39</v>
      </c>
      <c r="AB438" s="77">
        <v>20</v>
      </c>
    </row>
    <row r="439" spans="1:28" ht="15.75" customHeight="1" x14ac:dyDescent="0.2">
      <c r="A439" s="77" t="s">
        <v>49</v>
      </c>
      <c r="B439" s="77" t="s">
        <v>85</v>
      </c>
      <c r="C439" s="77" t="s">
        <v>50</v>
      </c>
      <c r="D439" s="78">
        <v>44154.447199074071</v>
      </c>
      <c r="E439" s="77" t="s">
        <v>5</v>
      </c>
      <c r="F439" s="77" t="s">
        <v>45</v>
      </c>
      <c r="G439" s="77" t="s">
        <v>51</v>
      </c>
      <c r="H439" s="77" t="s">
        <v>24</v>
      </c>
      <c r="I439" s="77" t="s">
        <v>158</v>
      </c>
      <c r="J439" s="77" t="s">
        <v>42</v>
      </c>
      <c r="K439" s="77">
        <v>3.8</v>
      </c>
      <c r="L439" s="77">
        <v>1660</v>
      </c>
      <c r="M439" s="77" t="s">
        <v>41</v>
      </c>
      <c r="N439" s="77">
        <v>184</v>
      </c>
      <c r="O439" s="77">
        <v>9.4E-2</v>
      </c>
      <c r="P439" s="77">
        <v>0</v>
      </c>
      <c r="Z439" s="77" t="s">
        <v>40</v>
      </c>
      <c r="AA439" s="77" t="s">
        <v>39</v>
      </c>
      <c r="AB439" s="77">
        <v>20</v>
      </c>
    </row>
    <row r="440" spans="1:28" ht="15.75" customHeight="1" x14ac:dyDescent="0.2">
      <c r="A440" s="77" t="s">
        <v>49</v>
      </c>
      <c r="B440" s="77" t="s">
        <v>85</v>
      </c>
      <c r="C440" s="77" t="s">
        <v>50</v>
      </c>
      <c r="D440" s="78">
        <v>44154.447199074071</v>
      </c>
      <c r="E440" s="77" t="s">
        <v>5</v>
      </c>
      <c r="F440" s="77" t="s">
        <v>45</v>
      </c>
      <c r="G440" s="77" t="s">
        <v>51</v>
      </c>
      <c r="H440" s="77" t="s">
        <v>24</v>
      </c>
      <c r="I440" s="77" t="s">
        <v>43</v>
      </c>
      <c r="J440" s="77" t="s">
        <v>83</v>
      </c>
      <c r="K440" s="77">
        <v>3.8</v>
      </c>
      <c r="L440" s="77">
        <v>1660</v>
      </c>
      <c r="M440" s="77" t="s">
        <v>41</v>
      </c>
      <c r="N440" s="77">
        <v>4.3</v>
      </c>
      <c r="O440" s="77">
        <v>0</v>
      </c>
      <c r="P440" s="77">
        <v>6.93</v>
      </c>
      <c r="Z440" s="77" t="s">
        <v>40</v>
      </c>
      <c r="AA440" s="77" t="s">
        <v>39</v>
      </c>
      <c r="AB440" s="77">
        <v>20</v>
      </c>
    </row>
    <row r="441" spans="1:28" ht="15.75" customHeight="1" x14ac:dyDescent="0.2">
      <c r="A441" s="77" t="s">
        <v>49</v>
      </c>
      <c r="B441" s="77" t="s">
        <v>85</v>
      </c>
      <c r="C441" s="77" t="s">
        <v>50</v>
      </c>
      <c r="D441" s="78">
        <v>44154.447199074071</v>
      </c>
      <c r="E441" s="77" t="s">
        <v>5</v>
      </c>
      <c r="F441" s="77" t="s">
        <v>45</v>
      </c>
      <c r="G441" s="77" t="s">
        <v>51</v>
      </c>
      <c r="H441" s="77" t="s">
        <v>24</v>
      </c>
      <c r="I441" s="77" t="s">
        <v>159</v>
      </c>
      <c r="J441" s="77" t="s">
        <v>42</v>
      </c>
      <c r="K441" s="77">
        <v>3.8</v>
      </c>
      <c r="L441" s="77">
        <v>1660</v>
      </c>
      <c r="M441" s="77" t="s">
        <v>41</v>
      </c>
      <c r="N441" s="77">
        <v>88</v>
      </c>
      <c r="O441" s="77">
        <v>8.5999999999999993E-2</v>
      </c>
      <c r="P441" s="77">
        <v>6.78</v>
      </c>
      <c r="Z441" s="77" t="s">
        <v>40</v>
      </c>
      <c r="AA441" s="77" t="s">
        <v>39</v>
      </c>
      <c r="AB441" s="77">
        <v>20</v>
      </c>
    </row>
    <row r="442" spans="1:28" ht="15.75" customHeight="1" x14ac:dyDescent="0.2">
      <c r="A442" s="77" t="s">
        <v>49</v>
      </c>
      <c r="B442" s="77" t="s">
        <v>85</v>
      </c>
      <c r="C442" s="77" t="s">
        <v>50</v>
      </c>
      <c r="D442" s="78">
        <v>44154.447199074071</v>
      </c>
      <c r="E442" s="77" t="s">
        <v>5</v>
      </c>
      <c r="F442" s="77" t="s">
        <v>29</v>
      </c>
      <c r="G442" s="77" t="s">
        <v>44</v>
      </c>
      <c r="H442" s="77" t="s">
        <v>24</v>
      </c>
      <c r="I442" s="77" t="s">
        <v>157</v>
      </c>
      <c r="J442" s="77" t="s">
        <v>42</v>
      </c>
      <c r="K442" s="77">
        <v>3.16</v>
      </c>
      <c r="L442" s="77">
        <v>2160</v>
      </c>
      <c r="M442" s="77" t="s">
        <v>41</v>
      </c>
      <c r="N442" s="77">
        <v>141</v>
      </c>
      <c r="O442" s="77">
        <v>0.115</v>
      </c>
      <c r="P442" s="77">
        <v>9.06</v>
      </c>
      <c r="Z442" s="77" t="s">
        <v>40</v>
      </c>
      <c r="AA442" s="77" t="s">
        <v>39</v>
      </c>
      <c r="AB442" s="77">
        <v>20</v>
      </c>
    </row>
    <row r="443" spans="1:28" ht="15.75" customHeight="1" x14ac:dyDescent="0.2">
      <c r="A443" s="77" t="s">
        <v>49</v>
      </c>
      <c r="B443" s="77" t="s">
        <v>85</v>
      </c>
      <c r="C443" s="77" t="s">
        <v>50</v>
      </c>
      <c r="D443" s="78">
        <v>44154.447199074071</v>
      </c>
      <c r="E443" s="77" t="s">
        <v>5</v>
      </c>
      <c r="F443" s="77" t="s">
        <v>29</v>
      </c>
      <c r="G443" s="77" t="s">
        <v>44</v>
      </c>
      <c r="H443" s="77" t="s">
        <v>24</v>
      </c>
      <c r="I443" s="77" t="s">
        <v>158</v>
      </c>
      <c r="J443" s="77" t="s">
        <v>42</v>
      </c>
      <c r="K443" s="77">
        <v>3.16</v>
      </c>
      <c r="L443" s="77">
        <v>2160</v>
      </c>
      <c r="M443" s="77" t="s">
        <v>41</v>
      </c>
      <c r="N443" s="77">
        <v>265</v>
      </c>
      <c r="O443" s="77">
        <v>0.123</v>
      </c>
      <c r="P443" s="77">
        <v>0</v>
      </c>
      <c r="Z443" s="77" t="s">
        <v>40</v>
      </c>
      <c r="AA443" s="77" t="s">
        <v>39</v>
      </c>
      <c r="AB443" s="77">
        <v>20</v>
      </c>
    </row>
    <row r="444" spans="1:28" ht="15.75" customHeight="1" x14ac:dyDescent="0.2">
      <c r="A444" s="77" t="s">
        <v>49</v>
      </c>
      <c r="B444" s="77" t="s">
        <v>85</v>
      </c>
      <c r="C444" s="77" t="s">
        <v>50</v>
      </c>
      <c r="D444" s="78">
        <v>44154.447199074071</v>
      </c>
      <c r="E444" s="77" t="s">
        <v>5</v>
      </c>
      <c r="F444" s="77" t="s">
        <v>29</v>
      </c>
      <c r="G444" s="77" t="s">
        <v>44</v>
      </c>
      <c r="H444" s="77" t="s">
        <v>24</v>
      </c>
      <c r="I444" s="77" t="s">
        <v>43</v>
      </c>
      <c r="J444" s="77" t="s">
        <v>83</v>
      </c>
      <c r="K444" s="77">
        <v>58.712803000000001</v>
      </c>
      <c r="L444" s="77">
        <v>2160</v>
      </c>
      <c r="M444" s="77" t="s">
        <v>41</v>
      </c>
      <c r="N444" s="77">
        <v>0.30409039999999998</v>
      </c>
      <c r="O444" s="77">
        <v>0</v>
      </c>
      <c r="P444" s="77">
        <v>0.47308934000000002</v>
      </c>
      <c r="Z444" s="77" t="s">
        <v>40</v>
      </c>
      <c r="AA444" s="77" t="s">
        <v>39</v>
      </c>
      <c r="AB444" s="77">
        <v>20</v>
      </c>
    </row>
    <row r="445" spans="1:28" ht="15.75" customHeight="1" x14ac:dyDescent="0.2">
      <c r="A445" s="77" t="s">
        <v>49</v>
      </c>
      <c r="B445" s="77" t="s">
        <v>85</v>
      </c>
      <c r="C445" s="77" t="s">
        <v>50</v>
      </c>
      <c r="D445" s="78">
        <v>44154.447199074071</v>
      </c>
      <c r="E445" s="77" t="s">
        <v>5</v>
      </c>
      <c r="F445" s="77" t="s">
        <v>29</v>
      </c>
      <c r="G445" s="77" t="s">
        <v>44</v>
      </c>
      <c r="H445" s="77" t="s">
        <v>24</v>
      </c>
      <c r="I445" s="77" t="s">
        <v>159</v>
      </c>
      <c r="J445" s="77" t="s">
        <v>42</v>
      </c>
      <c r="K445" s="77">
        <v>3.16</v>
      </c>
      <c r="L445" s="77">
        <v>2160</v>
      </c>
      <c r="M445" s="77" t="s">
        <v>41</v>
      </c>
      <c r="N445" s="77">
        <v>147</v>
      </c>
      <c r="O445" s="77">
        <v>0.115</v>
      </c>
      <c r="P445" s="77">
        <v>8.57</v>
      </c>
      <c r="Z445" s="77" t="s">
        <v>40</v>
      </c>
      <c r="AA445" s="77" t="s">
        <v>39</v>
      </c>
      <c r="AB445" s="77">
        <v>20</v>
      </c>
    </row>
    <row r="446" spans="1:28" ht="15.75" customHeight="1" x14ac:dyDescent="0.2">
      <c r="A446" s="77" t="s">
        <v>49</v>
      </c>
      <c r="B446" s="77" t="s">
        <v>85</v>
      </c>
      <c r="C446" s="77" t="s">
        <v>50</v>
      </c>
      <c r="D446" s="78">
        <v>44154.447199074071</v>
      </c>
      <c r="E446" s="77" t="s">
        <v>5</v>
      </c>
      <c r="F446" s="77" t="s">
        <v>29</v>
      </c>
      <c r="G446" s="77" t="s">
        <v>51</v>
      </c>
      <c r="H446" s="77" t="s">
        <v>24</v>
      </c>
      <c r="I446" s="77" t="s">
        <v>157</v>
      </c>
      <c r="J446" s="77" t="s">
        <v>42</v>
      </c>
      <c r="K446" s="77">
        <v>4.03</v>
      </c>
      <c r="L446" s="77">
        <v>1710</v>
      </c>
      <c r="M446" s="77" t="s">
        <v>41</v>
      </c>
      <c r="N446" s="77">
        <v>92</v>
      </c>
      <c r="O446" s="77">
        <v>9.7500000000000003E-2</v>
      </c>
      <c r="P446" s="77">
        <v>8.0299999999999994</v>
      </c>
      <c r="Z446" s="77" t="s">
        <v>40</v>
      </c>
      <c r="AA446" s="77" t="s">
        <v>39</v>
      </c>
      <c r="AB446" s="77">
        <v>20</v>
      </c>
    </row>
    <row r="447" spans="1:28" ht="15.75" customHeight="1" x14ac:dyDescent="0.2">
      <c r="A447" s="77" t="s">
        <v>49</v>
      </c>
      <c r="B447" s="77" t="s">
        <v>85</v>
      </c>
      <c r="C447" s="77" t="s">
        <v>50</v>
      </c>
      <c r="D447" s="78">
        <v>44154.447199074071</v>
      </c>
      <c r="E447" s="77" t="s">
        <v>5</v>
      </c>
      <c r="F447" s="77" t="s">
        <v>29</v>
      </c>
      <c r="G447" s="77" t="s">
        <v>51</v>
      </c>
      <c r="H447" s="77" t="s">
        <v>24</v>
      </c>
      <c r="I447" s="77" t="s">
        <v>158</v>
      </c>
      <c r="J447" s="77" t="s">
        <v>42</v>
      </c>
      <c r="K447" s="77">
        <v>4.03</v>
      </c>
      <c r="L447" s="77">
        <v>1710</v>
      </c>
      <c r="M447" s="77" t="s">
        <v>41</v>
      </c>
      <c r="N447" s="77">
        <v>205</v>
      </c>
      <c r="O447" s="77">
        <v>0.105</v>
      </c>
      <c r="P447" s="77">
        <v>0</v>
      </c>
      <c r="Z447" s="77" t="s">
        <v>40</v>
      </c>
      <c r="AA447" s="77" t="s">
        <v>39</v>
      </c>
      <c r="AB447" s="77">
        <v>20</v>
      </c>
    </row>
    <row r="448" spans="1:28" ht="15.75" customHeight="1" x14ac:dyDescent="0.2">
      <c r="A448" s="77" t="s">
        <v>49</v>
      </c>
      <c r="B448" s="77" t="s">
        <v>85</v>
      </c>
      <c r="C448" s="77" t="s">
        <v>50</v>
      </c>
      <c r="D448" s="78">
        <v>44154.447199074071</v>
      </c>
      <c r="E448" s="77" t="s">
        <v>5</v>
      </c>
      <c r="F448" s="77" t="s">
        <v>29</v>
      </c>
      <c r="G448" s="77" t="s">
        <v>51</v>
      </c>
      <c r="H448" s="77" t="s">
        <v>24</v>
      </c>
      <c r="I448" s="77" t="s">
        <v>43</v>
      </c>
      <c r="J448" s="77" t="s">
        <v>83</v>
      </c>
      <c r="K448" s="77">
        <v>74.877399999999994</v>
      </c>
      <c r="L448" s="77">
        <v>1710</v>
      </c>
      <c r="M448" s="77" t="s">
        <v>41</v>
      </c>
      <c r="N448" s="77">
        <v>0.25834233000000001</v>
      </c>
      <c r="O448" s="77">
        <v>0</v>
      </c>
      <c r="P448" s="77">
        <v>0.41711517999999997</v>
      </c>
      <c r="Z448" s="77" t="s">
        <v>40</v>
      </c>
      <c r="AA448" s="77" t="s">
        <v>39</v>
      </c>
      <c r="AB448" s="77">
        <v>20</v>
      </c>
    </row>
    <row r="449" spans="1:28" ht="15.75" customHeight="1" x14ac:dyDescent="0.2">
      <c r="A449" s="77" t="s">
        <v>49</v>
      </c>
      <c r="B449" s="77" t="s">
        <v>85</v>
      </c>
      <c r="C449" s="77" t="s">
        <v>50</v>
      </c>
      <c r="D449" s="78">
        <v>44154.447199074071</v>
      </c>
      <c r="E449" s="77" t="s">
        <v>5</v>
      </c>
      <c r="F449" s="77" t="s">
        <v>29</v>
      </c>
      <c r="G449" s="77" t="s">
        <v>51</v>
      </c>
      <c r="H449" s="77" t="s">
        <v>24</v>
      </c>
      <c r="I449" s="77" t="s">
        <v>159</v>
      </c>
      <c r="J449" s="77" t="s">
        <v>42</v>
      </c>
      <c r="K449" s="77">
        <v>4.03</v>
      </c>
      <c r="L449" s="77">
        <v>1710</v>
      </c>
      <c r="M449" s="77" t="s">
        <v>41</v>
      </c>
      <c r="N449" s="77">
        <v>97.5</v>
      </c>
      <c r="O449" s="77">
        <v>9.7199999999999995E-2</v>
      </c>
      <c r="P449" s="77">
        <v>7.59</v>
      </c>
      <c r="Z449" s="77" t="s">
        <v>40</v>
      </c>
      <c r="AA449" s="77" t="s">
        <v>39</v>
      </c>
      <c r="AB449" s="77">
        <v>20</v>
      </c>
    </row>
    <row r="450" spans="1:28" ht="15.75" customHeight="1" x14ac:dyDescent="0.2">
      <c r="A450" s="77" t="s">
        <v>49</v>
      </c>
      <c r="B450" s="77" t="s">
        <v>85</v>
      </c>
      <c r="C450" s="77" t="s">
        <v>50</v>
      </c>
      <c r="D450" s="78">
        <v>44154.447199074071</v>
      </c>
      <c r="E450" s="77" t="s">
        <v>5</v>
      </c>
      <c r="F450" s="77" t="s">
        <v>30</v>
      </c>
      <c r="G450" s="77" t="s">
        <v>44</v>
      </c>
      <c r="H450" s="77" t="s">
        <v>25</v>
      </c>
      <c r="I450" s="77" t="s">
        <v>157</v>
      </c>
      <c r="J450" s="77" t="s">
        <v>42</v>
      </c>
      <c r="K450" s="77">
        <v>3.5</v>
      </c>
      <c r="L450" s="77">
        <v>1240</v>
      </c>
      <c r="M450" s="77" t="s">
        <v>41</v>
      </c>
      <c r="N450" s="77">
        <v>295</v>
      </c>
      <c r="O450" s="77">
        <v>0.125</v>
      </c>
      <c r="P450" s="77">
        <v>2.4500000000000002</v>
      </c>
      <c r="Z450" s="77" t="s">
        <v>40</v>
      </c>
      <c r="AA450" s="77" t="s">
        <v>39</v>
      </c>
      <c r="AB450" s="77">
        <v>20</v>
      </c>
    </row>
    <row r="451" spans="1:28" ht="15.75" customHeight="1" x14ac:dyDescent="0.2">
      <c r="A451" s="77" t="s">
        <v>49</v>
      </c>
      <c r="B451" s="77" t="s">
        <v>85</v>
      </c>
      <c r="C451" s="77" t="s">
        <v>50</v>
      </c>
      <c r="D451" s="78">
        <v>44154.447199074071</v>
      </c>
      <c r="E451" s="77" t="s">
        <v>5</v>
      </c>
      <c r="F451" s="77" t="s">
        <v>30</v>
      </c>
      <c r="G451" s="77" t="s">
        <v>44</v>
      </c>
      <c r="H451" s="77" t="s">
        <v>25</v>
      </c>
      <c r="I451" s="77" t="s">
        <v>158</v>
      </c>
      <c r="J451" s="77" t="s">
        <v>42</v>
      </c>
      <c r="K451" s="77">
        <v>3.5</v>
      </c>
      <c r="L451" s="77">
        <v>1240</v>
      </c>
      <c r="M451" s="77" t="s">
        <v>41</v>
      </c>
      <c r="N451" s="77">
        <v>321</v>
      </c>
      <c r="O451" s="77">
        <v>0.129</v>
      </c>
      <c r="P451" s="77">
        <v>0</v>
      </c>
      <c r="Z451" s="77" t="s">
        <v>40</v>
      </c>
      <c r="AA451" s="77" t="s">
        <v>39</v>
      </c>
      <c r="AB451" s="77">
        <v>20</v>
      </c>
    </row>
    <row r="452" spans="1:28" ht="15.75" customHeight="1" x14ac:dyDescent="0.2">
      <c r="A452" s="77" t="s">
        <v>49</v>
      </c>
      <c r="B452" s="77" t="s">
        <v>85</v>
      </c>
      <c r="C452" s="77" t="s">
        <v>50</v>
      </c>
      <c r="D452" s="78">
        <v>44154.447199074071</v>
      </c>
      <c r="E452" s="77" t="s">
        <v>5</v>
      </c>
      <c r="F452" s="77" t="s">
        <v>30</v>
      </c>
      <c r="G452" s="77" t="s">
        <v>44</v>
      </c>
      <c r="H452" s="77" t="s">
        <v>25</v>
      </c>
      <c r="I452" s="77" t="s">
        <v>43</v>
      </c>
      <c r="J452" s="77" t="s">
        <v>83</v>
      </c>
      <c r="K452" s="77">
        <v>54.984999999999999</v>
      </c>
      <c r="L452" s="77">
        <v>1240</v>
      </c>
      <c r="M452" s="77" t="s">
        <v>41</v>
      </c>
      <c r="N452" s="77">
        <v>8.9751750000000005E-2</v>
      </c>
      <c r="O452" s="77">
        <v>0</v>
      </c>
      <c r="P452" s="77">
        <v>0.13812858</v>
      </c>
      <c r="Z452" s="77" t="s">
        <v>40</v>
      </c>
      <c r="AA452" s="77" t="s">
        <v>39</v>
      </c>
      <c r="AB452" s="77">
        <v>20</v>
      </c>
    </row>
    <row r="453" spans="1:28" ht="15.75" customHeight="1" x14ac:dyDescent="0.2">
      <c r="A453" s="77" t="s">
        <v>49</v>
      </c>
      <c r="B453" s="77" t="s">
        <v>85</v>
      </c>
      <c r="C453" s="77" t="s">
        <v>50</v>
      </c>
      <c r="D453" s="78">
        <v>44154.447199074071</v>
      </c>
      <c r="E453" s="77" t="s">
        <v>5</v>
      </c>
      <c r="F453" s="77" t="s">
        <v>30</v>
      </c>
      <c r="G453" s="77" t="s">
        <v>44</v>
      </c>
      <c r="H453" s="77" t="s">
        <v>25</v>
      </c>
      <c r="I453" s="77" t="s">
        <v>159</v>
      </c>
      <c r="J453" s="77" t="s">
        <v>42</v>
      </c>
      <c r="K453" s="77">
        <v>3.5</v>
      </c>
      <c r="L453" s="77">
        <v>1240</v>
      </c>
      <c r="M453" s="77" t="s">
        <v>41</v>
      </c>
      <c r="N453" s="77">
        <v>298</v>
      </c>
      <c r="O453" s="77">
        <v>0.126</v>
      </c>
      <c r="P453" s="77">
        <v>2.15</v>
      </c>
      <c r="Z453" s="77" t="s">
        <v>40</v>
      </c>
      <c r="AA453" s="77" t="s">
        <v>39</v>
      </c>
      <c r="AB453" s="77">
        <v>20</v>
      </c>
    </row>
    <row r="454" spans="1:28" ht="15.75" customHeight="1" x14ac:dyDescent="0.2">
      <c r="A454" s="77" t="s">
        <v>49</v>
      </c>
      <c r="B454" s="77" t="s">
        <v>85</v>
      </c>
      <c r="C454" s="77" t="s">
        <v>50</v>
      </c>
      <c r="D454" s="78">
        <v>44154.447199074071</v>
      </c>
      <c r="E454" s="77" t="s">
        <v>5</v>
      </c>
      <c r="F454" s="77" t="s">
        <v>30</v>
      </c>
      <c r="G454" s="77" t="s">
        <v>51</v>
      </c>
      <c r="H454" s="77" t="s">
        <v>25</v>
      </c>
      <c r="I454" s="77" t="s">
        <v>157</v>
      </c>
      <c r="J454" s="77" t="s">
        <v>42</v>
      </c>
      <c r="K454" s="77">
        <v>3.5</v>
      </c>
      <c r="L454" s="77">
        <v>1230</v>
      </c>
      <c r="M454" s="77" t="s">
        <v>41</v>
      </c>
      <c r="N454" s="77">
        <v>234</v>
      </c>
      <c r="O454" s="77">
        <v>0.17</v>
      </c>
      <c r="P454" s="77">
        <v>4.28</v>
      </c>
      <c r="Z454" s="77" t="s">
        <v>40</v>
      </c>
      <c r="AA454" s="77" t="s">
        <v>39</v>
      </c>
      <c r="AB454" s="77">
        <v>20</v>
      </c>
    </row>
    <row r="455" spans="1:28" ht="15.75" customHeight="1" x14ac:dyDescent="0.2">
      <c r="A455" s="77" t="s">
        <v>49</v>
      </c>
      <c r="B455" s="77" t="s">
        <v>85</v>
      </c>
      <c r="C455" s="77" t="s">
        <v>50</v>
      </c>
      <c r="D455" s="78">
        <v>44154.447199074071</v>
      </c>
      <c r="E455" s="77" t="s">
        <v>5</v>
      </c>
      <c r="F455" s="77" t="s">
        <v>30</v>
      </c>
      <c r="G455" s="77" t="s">
        <v>51</v>
      </c>
      <c r="H455" s="77" t="s">
        <v>25</v>
      </c>
      <c r="I455" s="77" t="s">
        <v>158</v>
      </c>
      <c r="J455" s="77" t="s">
        <v>42</v>
      </c>
      <c r="K455" s="77">
        <v>3.5</v>
      </c>
      <c r="L455" s="77">
        <v>1230</v>
      </c>
      <c r="M455" s="77" t="s">
        <v>41</v>
      </c>
      <c r="N455" s="77">
        <v>273</v>
      </c>
      <c r="O455" s="77">
        <v>0.17699999999999999</v>
      </c>
      <c r="P455" s="77">
        <v>0</v>
      </c>
      <c r="Z455" s="77" t="s">
        <v>40</v>
      </c>
      <c r="AA455" s="77" t="s">
        <v>39</v>
      </c>
      <c r="AB455" s="77">
        <v>20</v>
      </c>
    </row>
    <row r="456" spans="1:28" ht="15.75" customHeight="1" x14ac:dyDescent="0.2">
      <c r="A456" s="77" t="s">
        <v>49</v>
      </c>
      <c r="B456" s="77" t="s">
        <v>85</v>
      </c>
      <c r="C456" s="77" t="s">
        <v>50</v>
      </c>
      <c r="D456" s="78">
        <v>44154.447199074071</v>
      </c>
      <c r="E456" s="77" t="s">
        <v>5</v>
      </c>
      <c r="F456" s="77" t="s">
        <v>30</v>
      </c>
      <c r="G456" s="77" t="s">
        <v>51</v>
      </c>
      <c r="H456" s="77" t="s">
        <v>25</v>
      </c>
      <c r="I456" s="77" t="s">
        <v>43</v>
      </c>
      <c r="J456" s="77" t="s">
        <v>83</v>
      </c>
      <c r="K456" s="77">
        <v>54.984999999999999</v>
      </c>
      <c r="L456" s="77">
        <v>1230</v>
      </c>
      <c r="M456" s="77" t="s">
        <v>41</v>
      </c>
      <c r="N456" s="77">
        <v>0.15276893999999999</v>
      </c>
      <c r="O456" s="77">
        <v>0</v>
      </c>
      <c r="P456" s="77">
        <v>0.24061108</v>
      </c>
      <c r="Z456" s="77" t="s">
        <v>40</v>
      </c>
      <c r="AA456" s="77" t="s">
        <v>39</v>
      </c>
      <c r="AB456" s="77">
        <v>20</v>
      </c>
    </row>
    <row r="457" spans="1:28" ht="15.75" customHeight="1" x14ac:dyDescent="0.2">
      <c r="A457" s="77" t="s">
        <v>49</v>
      </c>
      <c r="B457" s="77" t="s">
        <v>85</v>
      </c>
      <c r="C457" s="77" t="s">
        <v>50</v>
      </c>
      <c r="D457" s="78">
        <v>44154.447199074071</v>
      </c>
      <c r="E457" s="77" t="s">
        <v>5</v>
      </c>
      <c r="F457" s="77" t="s">
        <v>30</v>
      </c>
      <c r="G457" s="77" t="s">
        <v>51</v>
      </c>
      <c r="H457" s="77" t="s">
        <v>25</v>
      </c>
      <c r="I457" s="77" t="s">
        <v>159</v>
      </c>
      <c r="J457" s="77" t="s">
        <v>42</v>
      </c>
      <c r="K457" s="77">
        <v>3.5</v>
      </c>
      <c r="L457" s="77">
        <v>1230</v>
      </c>
      <c r="M457" s="77" t="s">
        <v>41</v>
      </c>
      <c r="N457" s="77">
        <v>239</v>
      </c>
      <c r="O457" s="77">
        <v>0.17100000000000001</v>
      </c>
      <c r="P457" s="77">
        <v>3.75</v>
      </c>
      <c r="Z457" s="77" t="s">
        <v>40</v>
      </c>
      <c r="AA457" s="77" t="s">
        <v>39</v>
      </c>
      <c r="AB457" s="77">
        <v>20</v>
      </c>
    </row>
    <row r="458" spans="1:28" ht="15.75" customHeight="1" x14ac:dyDescent="0.2">
      <c r="A458" s="77" t="s">
        <v>49</v>
      </c>
      <c r="B458" s="77" t="s">
        <v>85</v>
      </c>
      <c r="C458" s="77" t="s">
        <v>46</v>
      </c>
      <c r="D458" s="78">
        <v>44154.447199074071</v>
      </c>
      <c r="E458" s="77" t="s">
        <v>5</v>
      </c>
      <c r="F458" s="77" t="s">
        <v>31</v>
      </c>
      <c r="G458" s="77" t="s">
        <v>44</v>
      </c>
      <c r="H458" s="77" t="s">
        <v>25</v>
      </c>
      <c r="I458" s="77" t="s">
        <v>157</v>
      </c>
      <c r="J458" s="77" t="s">
        <v>42</v>
      </c>
      <c r="K458" s="77">
        <v>1.1599999999999999</v>
      </c>
      <c r="L458" s="77">
        <v>1090</v>
      </c>
      <c r="M458" s="77" t="s">
        <v>41</v>
      </c>
      <c r="N458" s="77">
        <v>35.1</v>
      </c>
      <c r="O458" s="77">
        <v>1.95E-2</v>
      </c>
      <c r="P458" s="77">
        <v>0.749</v>
      </c>
      <c r="Z458" s="77" t="s">
        <v>40</v>
      </c>
      <c r="AA458" s="77" t="s">
        <v>39</v>
      </c>
      <c r="AB458" s="77">
        <v>1</v>
      </c>
    </row>
    <row r="459" spans="1:28" ht="15.75" customHeight="1" x14ac:dyDescent="0.2">
      <c r="A459" s="77" t="s">
        <v>49</v>
      </c>
      <c r="B459" s="77" t="s">
        <v>85</v>
      </c>
      <c r="C459" s="77" t="s">
        <v>46</v>
      </c>
      <c r="D459" s="78">
        <v>44154.447199074071</v>
      </c>
      <c r="E459" s="77" t="s">
        <v>5</v>
      </c>
      <c r="F459" s="77" t="s">
        <v>31</v>
      </c>
      <c r="G459" s="77" t="s">
        <v>44</v>
      </c>
      <c r="H459" s="77" t="s">
        <v>25</v>
      </c>
      <c r="I459" s="77" t="s">
        <v>158</v>
      </c>
      <c r="J459" s="77" t="s">
        <v>42</v>
      </c>
      <c r="K459" s="77">
        <v>1.1599999999999999</v>
      </c>
      <c r="L459" s="77">
        <v>1090</v>
      </c>
      <c r="M459" s="77" t="s">
        <v>41</v>
      </c>
      <c r="N459" s="77">
        <v>42</v>
      </c>
      <c r="O459" s="77">
        <v>1.9900000000000001E-2</v>
      </c>
      <c r="P459" s="77">
        <v>0</v>
      </c>
      <c r="Z459" s="77" t="s">
        <v>40</v>
      </c>
      <c r="AA459" s="77" t="s">
        <v>39</v>
      </c>
      <c r="AB459" s="77">
        <v>1</v>
      </c>
    </row>
    <row r="460" spans="1:28" ht="15.75" customHeight="1" x14ac:dyDescent="0.2">
      <c r="A460" s="77" t="s">
        <v>49</v>
      </c>
      <c r="B460" s="77" t="s">
        <v>85</v>
      </c>
      <c r="C460" s="77" t="s">
        <v>46</v>
      </c>
      <c r="D460" s="78">
        <v>44154.447199074071</v>
      </c>
      <c r="E460" s="77" t="s">
        <v>5</v>
      </c>
      <c r="F460" s="77" t="s">
        <v>31</v>
      </c>
      <c r="G460" s="77" t="s">
        <v>44</v>
      </c>
      <c r="H460" s="77" t="s">
        <v>25</v>
      </c>
      <c r="I460" s="77" t="s">
        <v>43</v>
      </c>
      <c r="J460" s="77" t="s">
        <v>83</v>
      </c>
      <c r="K460" s="77">
        <v>21.668797999999999</v>
      </c>
      <c r="L460" s="77">
        <v>1090</v>
      </c>
      <c r="M460" s="77" t="s">
        <v>41</v>
      </c>
      <c r="N460" s="77">
        <v>3.5278372000000002E-2</v>
      </c>
      <c r="O460" s="77">
        <v>0</v>
      </c>
      <c r="P460" s="77">
        <v>3.8543899999999999E-2</v>
      </c>
      <c r="Z460" s="77" t="s">
        <v>40</v>
      </c>
      <c r="AA460" s="77" t="s">
        <v>39</v>
      </c>
      <c r="AB460" s="77">
        <v>1</v>
      </c>
    </row>
    <row r="461" spans="1:28" ht="15.75" customHeight="1" x14ac:dyDescent="0.2">
      <c r="A461" s="77" t="s">
        <v>49</v>
      </c>
      <c r="B461" s="77" t="s">
        <v>85</v>
      </c>
      <c r="C461" s="77" t="s">
        <v>46</v>
      </c>
      <c r="D461" s="78">
        <v>44154.447199074071</v>
      </c>
      <c r="E461" s="77" t="s">
        <v>5</v>
      </c>
      <c r="F461" s="77" t="s">
        <v>31</v>
      </c>
      <c r="G461" s="77" t="s">
        <v>44</v>
      </c>
      <c r="H461" s="77" t="s">
        <v>25</v>
      </c>
      <c r="I461" s="77" t="s">
        <v>159</v>
      </c>
      <c r="J461" s="77" t="s">
        <v>42</v>
      </c>
      <c r="K461" s="77">
        <v>1.1599999999999999</v>
      </c>
      <c r="L461" s="77">
        <v>1090</v>
      </c>
      <c r="M461" s="77" t="s">
        <v>41</v>
      </c>
      <c r="N461" s="77">
        <v>35.613399999999999</v>
      </c>
      <c r="O461" s="77">
        <v>1.9349999999999999E-2</v>
      </c>
      <c r="P461" s="77">
        <v>0.65549000000000002</v>
      </c>
      <c r="Z461" s="77" t="s">
        <v>40</v>
      </c>
      <c r="AA461" s="77" t="s">
        <v>39</v>
      </c>
      <c r="AB461" s="77">
        <v>1</v>
      </c>
    </row>
    <row r="462" spans="1:28" ht="15.75" customHeight="1" x14ac:dyDescent="0.2">
      <c r="A462" s="77" t="s">
        <v>49</v>
      </c>
      <c r="B462" s="77" t="s">
        <v>85</v>
      </c>
      <c r="C462" s="77" t="s">
        <v>50</v>
      </c>
      <c r="D462" s="78">
        <v>44154.447199074071</v>
      </c>
      <c r="E462" s="77" t="s">
        <v>5</v>
      </c>
      <c r="F462" s="77" t="s">
        <v>31</v>
      </c>
      <c r="G462" s="77" t="s">
        <v>51</v>
      </c>
      <c r="H462" s="77" t="s">
        <v>25</v>
      </c>
      <c r="I462" s="77" t="s">
        <v>157</v>
      </c>
      <c r="J462" s="77" t="s">
        <v>42</v>
      </c>
      <c r="K462" s="77">
        <v>2.5</v>
      </c>
      <c r="L462" s="77">
        <v>1410</v>
      </c>
      <c r="M462" s="77" t="s">
        <v>41</v>
      </c>
      <c r="N462" s="77">
        <v>35.1</v>
      </c>
      <c r="O462" s="77">
        <v>2.0799999999999999E-2</v>
      </c>
      <c r="P462" s="77">
        <v>0.78</v>
      </c>
      <c r="Z462" s="77" t="s">
        <v>40</v>
      </c>
      <c r="AA462" s="77" t="s">
        <v>39</v>
      </c>
      <c r="AB462" s="77">
        <v>20</v>
      </c>
    </row>
    <row r="463" spans="1:28" ht="15.75" customHeight="1" x14ac:dyDescent="0.2">
      <c r="A463" s="77" t="s">
        <v>49</v>
      </c>
      <c r="B463" s="77" t="s">
        <v>85</v>
      </c>
      <c r="C463" s="77" t="s">
        <v>50</v>
      </c>
      <c r="D463" s="78">
        <v>44154.447199074071</v>
      </c>
      <c r="E463" s="77" t="s">
        <v>5</v>
      </c>
      <c r="F463" s="77" t="s">
        <v>31</v>
      </c>
      <c r="G463" s="77" t="s">
        <v>51</v>
      </c>
      <c r="H463" s="77" t="s">
        <v>25</v>
      </c>
      <c r="I463" s="77" t="s">
        <v>158</v>
      </c>
      <c r="J463" s="77" t="s">
        <v>42</v>
      </c>
      <c r="K463" s="77">
        <v>2.5</v>
      </c>
      <c r="L463" s="77">
        <v>1410</v>
      </c>
      <c r="M463" s="77" t="s">
        <v>41</v>
      </c>
      <c r="N463" s="77">
        <v>42</v>
      </c>
      <c r="O463" s="77">
        <v>2.12E-2</v>
      </c>
      <c r="P463" s="77">
        <v>0</v>
      </c>
      <c r="Z463" s="77" t="s">
        <v>40</v>
      </c>
      <c r="AA463" s="77" t="s">
        <v>39</v>
      </c>
      <c r="AB463" s="77">
        <v>20</v>
      </c>
    </row>
    <row r="464" spans="1:28" ht="15.75" customHeight="1" x14ac:dyDescent="0.2">
      <c r="A464" s="77" t="s">
        <v>49</v>
      </c>
      <c r="B464" s="77" t="s">
        <v>85</v>
      </c>
      <c r="C464" s="77" t="s">
        <v>50</v>
      </c>
      <c r="D464" s="78">
        <v>44154.447199074071</v>
      </c>
      <c r="E464" s="77" t="s">
        <v>5</v>
      </c>
      <c r="F464" s="77" t="s">
        <v>31</v>
      </c>
      <c r="G464" s="77" t="s">
        <v>51</v>
      </c>
      <c r="H464" s="77" t="s">
        <v>25</v>
      </c>
      <c r="I464" s="77" t="s">
        <v>43</v>
      </c>
      <c r="J464" s="77" t="s">
        <v>83</v>
      </c>
      <c r="K464" s="77">
        <v>46.7</v>
      </c>
      <c r="L464" s="77">
        <v>1410</v>
      </c>
      <c r="M464" s="77" t="s">
        <v>41</v>
      </c>
      <c r="N464" s="77">
        <v>2.8854389000000001E-2</v>
      </c>
      <c r="O464" s="77">
        <v>0</v>
      </c>
      <c r="P464" s="77">
        <v>4.0203426E-2</v>
      </c>
      <c r="Z464" s="77" t="s">
        <v>40</v>
      </c>
      <c r="AA464" s="77" t="s">
        <v>39</v>
      </c>
      <c r="AB464" s="77">
        <v>20</v>
      </c>
    </row>
    <row r="465" spans="1:28" ht="15.75" customHeight="1" x14ac:dyDescent="0.2">
      <c r="A465" s="77" t="s">
        <v>49</v>
      </c>
      <c r="B465" s="77" t="s">
        <v>85</v>
      </c>
      <c r="C465" s="77" t="s">
        <v>50</v>
      </c>
      <c r="D465" s="78">
        <v>44154.447199074071</v>
      </c>
      <c r="E465" s="77" t="s">
        <v>5</v>
      </c>
      <c r="F465" s="77" t="s">
        <v>31</v>
      </c>
      <c r="G465" s="77" t="s">
        <v>51</v>
      </c>
      <c r="H465" s="77" t="s">
        <v>25</v>
      </c>
      <c r="I465" s="77" t="s">
        <v>159</v>
      </c>
      <c r="J465" s="77" t="s">
        <v>42</v>
      </c>
      <c r="K465" s="77">
        <v>2.5</v>
      </c>
      <c r="L465" s="77">
        <v>1410</v>
      </c>
      <c r="M465" s="77" t="s">
        <v>41</v>
      </c>
      <c r="N465" s="77">
        <v>35.6</v>
      </c>
      <c r="O465" s="77">
        <v>2.07E-2</v>
      </c>
      <c r="P465" s="77">
        <v>0.68200000000000005</v>
      </c>
      <c r="Z465" s="77" t="s">
        <v>40</v>
      </c>
      <c r="AA465" s="77" t="s">
        <v>39</v>
      </c>
      <c r="AB465" s="77">
        <v>20</v>
      </c>
    </row>
    <row r="466" spans="1:28" ht="15.75" customHeight="1" x14ac:dyDescent="0.2">
      <c r="A466" s="77" t="s">
        <v>49</v>
      </c>
      <c r="B466" s="77" t="s">
        <v>85</v>
      </c>
      <c r="C466" s="77" t="s">
        <v>46</v>
      </c>
      <c r="D466" s="78">
        <v>44154.447199074071</v>
      </c>
      <c r="E466" s="77" t="s">
        <v>5</v>
      </c>
      <c r="F466" s="77" t="s">
        <v>45</v>
      </c>
      <c r="G466" s="77" t="s">
        <v>44</v>
      </c>
      <c r="H466" s="77" t="s">
        <v>25</v>
      </c>
      <c r="I466" s="77" t="s">
        <v>157</v>
      </c>
      <c r="J466" s="77" t="s">
        <v>42</v>
      </c>
      <c r="K466" s="77">
        <v>3.43</v>
      </c>
      <c r="L466" s="77">
        <v>1886</v>
      </c>
      <c r="M466" s="77" t="s">
        <v>41</v>
      </c>
      <c r="N466" s="77">
        <v>158.91</v>
      </c>
      <c r="O466" s="77">
        <v>0.104</v>
      </c>
      <c r="P466" s="77">
        <v>3.63</v>
      </c>
      <c r="Z466" s="77" t="s">
        <v>40</v>
      </c>
      <c r="AA466" s="77" t="s">
        <v>39</v>
      </c>
      <c r="AB466" s="77">
        <v>1</v>
      </c>
    </row>
    <row r="467" spans="1:28" ht="15.75" customHeight="1" x14ac:dyDescent="0.2">
      <c r="A467" s="77" t="s">
        <v>49</v>
      </c>
      <c r="B467" s="77" t="s">
        <v>85</v>
      </c>
      <c r="C467" s="77" t="s">
        <v>46</v>
      </c>
      <c r="D467" s="78">
        <v>44154.447199074071</v>
      </c>
      <c r="E467" s="77" t="s">
        <v>5</v>
      </c>
      <c r="F467" s="77" t="s">
        <v>45</v>
      </c>
      <c r="G467" s="77" t="s">
        <v>44</v>
      </c>
      <c r="H467" s="77" t="s">
        <v>25</v>
      </c>
      <c r="I467" s="77" t="s">
        <v>158</v>
      </c>
      <c r="J467" s="77" t="s">
        <v>42</v>
      </c>
      <c r="K467" s="77">
        <v>3.43</v>
      </c>
      <c r="L467" s="77">
        <v>1886</v>
      </c>
      <c r="M467" s="77" t="s">
        <v>41</v>
      </c>
      <c r="N467" s="77">
        <v>211.77</v>
      </c>
      <c r="O467" s="77">
        <v>0.1172</v>
      </c>
      <c r="P467" s="77">
        <v>0</v>
      </c>
      <c r="Z467" s="77" t="s">
        <v>40</v>
      </c>
      <c r="AA467" s="77" t="s">
        <v>39</v>
      </c>
      <c r="AB467" s="77">
        <v>1</v>
      </c>
    </row>
    <row r="468" spans="1:28" ht="15.75" customHeight="1" x14ac:dyDescent="0.2">
      <c r="A468" s="77" t="s">
        <v>49</v>
      </c>
      <c r="B468" s="77" t="s">
        <v>85</v>
      </c>
      <c r="C468" s="77" t="s">
        <v>46</v>
      </c>
      <c r="D468" s="78">
        <v>44154.447199074071</v>
      </c>
      <c r="E468" s="77" t="s">
        <v>5</v>
      </c>
      <c r="F468" s="77" t="s">
        <v>45</v>
      </c>
      <c r="G468" s="77" t="s">
        <v>44</v>
      </c>
      <c r="H468" s="77" t="s">
        <v>25</v>
      </c>
      <c r="I468" s="77" t="s">
        <v>43</v>
      </c>
      <c r="J468" s="77" t="s">
        <v>83</v>
      </c>
      <c r="K468" s="77">
        <v>3.43</v>
      </c>
      <c r="L468" s="77">
        <v>1886</v>
      </c>
      <c r="M468" s="77" t="s">
        <v>41</v>
      </c>
      <c r="N468" s="77">
        <v>2.2200000000000002</v>
      </c>
      <c r="O468" s="77">
        <v>0</v>
      </c>
      <c r="P468" s="77">
        <v>3.4420000000000002</v>
      </c>
      <c r="Z468" s="77" t="s">
        <v>40</v>
      </c>
      <c r="AA468" s="77" t="s">
        <v>39</v>
      </c>
      <c r="AB468" s="77">
        <v>1</v>
      </c>
    </row>
    <row r="469" spans="1:28" ht="15.75" customHeight="1" x14ac:dyDescent="0.2">
      <c r="A469" s="77" t="s">
        <v>49</v>
      </c>
      <c r="B469" s="77" t="s">
        <v>85</v>
      </c>
      <c r="C469" s="77" t="s">
        <v>46</v>
      </c>
      <c r="D469" s="78">
        <v>44154.447199074071</v>
      </c>
      <c r="E469" s="77" t="s">
        <v>5</v>
      </c>
      <c r="F469" s="77" t="s">
        <v>45</v>
      </c>
      <c r="G469" s="77" t="s">
        <v>44</v>
      </c>
      <c r="H469" s="77" t="s">
        <v>25</v>
      </c>
      <c r="I469" s="77" t="s">
        <v>159</v>
      </c>
      <c r="J469" s="77" t="s">
        <v>42</v>
      </c>
      <c r="K469" s="77">
        <v>3.43</v>
      </c>
      <c r="L469" s="77">
        <v>1886</v>
      </c>
      <c r="M469" s="77" t="s">
        <v>41</v>
      </c>
      <c r="N469" s="77">
        <v>162.22</v>
      </c>
      <c r="O469" s="77">
        <v>0.1</v>
      </c>
      <c r="P469" s="77">
        <v>3.36</v>
      </c>
      <c r="Z469" s="77" t="s">
        <v>40</v>
      </c>
      <c r="AA469" s="77" t="s">
        <v>39</v>
      </c>
      <c r="AB469" s="77">
        <v>1</v>
      </c>
    </row>
    <row r="470" spans="1:28" ht="15.75" customHeight="1" x14ac:dyDescent="0.2">
      <c r="A470" s="77" t="s">
        <v>49</v>
      </c>
      <c r="B470" s="77" t="s">
        <v>85</v>
      </c>
      <c r="C470" s="77" t="s">
        <v>50</v>
      </c>
      <c r="D470" s="78">
        <v>44154.447199074071</v>
      </c>
      <c r="E470" s="77" t="s">
        <v>5</v>
      </c>
      <c r="F470" s="77" t="s">
        <v>45</v>
      </c>
      <c r="G470" s="77" t="s">
        <v>51</v>
      </c>
      <c r="H470" s="77" t="s">
        <v>25</v>
      </c>
      <c r="I470" s="77" t="s">
        <v>157</v>
      </c>
      <c r="J470" s="77" t="s">
        <v>42</v>
      </c>
      <c r="K470" s="77">
        <v>3.6</v>
      </c>
      <c r="L470" s="77">
        <v>1480</v>
      </c>
      <c r="M470" s="77" t="s">
        <v>41</v>
      </c>
      <c r="N470" s="77">
        <v>64.3</v>
      </c>
      <c r="O470" s="77">
        <v>4.4999999999999998E-2</v>
      </c>
      <c r="P470" s="77">
        <v>1.61</v>
      </c>
      <c r="Z470" s="77" t="s">
        <v>40</v>
      </c>
      <c r="AA470" s="77" t="s">
        <v>39</v>
      </c>
      <c r="AB470" s="77">
        <v>20</v>
      </c>
    </row>
    <row r="471" spans="1:28" ht="15.75" customHeight="1" x14ac:dyDescent="0.2">
      <c r="A471" s="77" t="s">
        <v>49</v>
      </c>
      <c r="B471" s="77" t="s">
        <v>85</v>
      </c>
      <c r="C471" s="77" t="s">
        <v>50</v>
      </c>
      <c r="D471" s="78">
        <v>44154.447199074071</v>
      </c>
      <c r="E471" s="77" t="s">
        <v>5</v>
      </c>
      <c r="F471" s="77" t="s">
        <v>45</v>
      </c>
      <c r="G471" s="77" t="s">
        <v>51</v>
      </c>
      <c r="H471" s="77" t="s">
        <v>25</v>
      </c>
      <c r="I471" s="77" t="s">
        <v>158</v>
      </c>
      <c r="J471" s="77" t="s">
        <v>42</v>
      </c>
      <c r="K471" s="77">
        <v>3.6</v>
      </c>
      <c r="L471" s="77">
        <v>1480</v>
      </c>
      <c r="M471" s="77" t="s">
        <v>41</v>
      </c>
      <c r="N471" s="77">
        <v>82.8</v>
      </c>
      <c r="O471" s="77">
        <v>4.8000000000000001E-2</v>
      </c>
      <c r="P471" s="77">
        <v>0</v>
      </c>
      <c r="Z471" s="77" t="s">
        <v>40</v>
      </c>
      <c r="AA471" s="77" t="s">
        <v>39</v>
      </c>
      <c r="AB471" s="77">
        <v>20</v>
      </c>
    </row>
    <row r="472" spans="1:28" ht="15.75" customHeight="1" x14ac:dyDescent="0.2">
      <c r="A472" s="77" t="s">
        <v>49</v>
      </c>
      <c r="B472" s="77" t="s">
        <v>85</v>
      </c>
      <c r="C472" s="77" t="s">
        <v>50</v>
      </c>
      <c r="D472" s="78">
        <v>44154.447199074071</v>
      </c>
      <c r="E472" s="77" t="s">
        <v>5</v>
      </c>
      <c r="F472" s="77" t="s">
        <v>45</v>
      </c>
      <c r="G472" s="77" t="s">
        <v>51</v>
      </c>
      <c r="H472" s="77" t="s">
        <v>25</v>
      </c>
      <c r="I472" s="77" t="s">
        <v>43</v>
      </c>
      <c r="J472" s="77" t="s">
        <v>83</v>
      </c>
      <c r="K472" s="77">
        <v>3.6</v>
      </c>
      <c r="L472" s="77">
        <v>1480</v>
      </c>
      <c r="M472" s="77" t="s">
        <v>41</v>
      </c>
      <c r="N472" s="77">
        <v>1</v>
      </c>
      <c r="O472" s="77">
        <v>0</v>
      </c>
      <c r="P472" s="77">
        <v>1.52</v>
      </c>
      <c r="Z472" s="77" t="s">
        <v>40</v>
      </c>
      <c r="AA472" s="77" t="s">
        <v>39</v>
      </c>
      <c r="AB472" s="77">
        <v>20</v>
      </c>
    </row>
    <row r="473" spans="1:28" ht="15.75" customHeight="1" x14ac:dyDescent="0.2">
      <c r="A473" s="77" t="s">
        <v>49</v>
      </c>
      <c r="B473" s="77" t="s">
        <v>85</v>
      </c>
      <c r="C473" s="77" t="s">
        <v>50</v>
      </c>
      <c r="D473" s="78">
        <v>44154.447199074071</v>
      </c>
      <c r="E473" s="77" t="s">
        <v>5</v>
      </c>
      <c r="F473" s="77" t="s">
        <v>45</v>
      </c>
      <c r="G473" s="77" t="s">
        <v>51</v>
      </c>
      <c r="H473" s="77" t="s">
        <v>25</v>
      </c>
      <c r="I473" s="77" t="s">
        <v>159</v>
      </c>
      <c r="J473" s="77" t="s">
        <v>42</v>
      </c>
      <c r="K473" s="77">
        <v>3.6</v>
      </c>
      <c r="L473" s="77">
        <v>1480</v>
      </c>
      <c r="M473" s="77" t="s">
        <v>41</v>
      </c>
      <c r="N473" s="77">
        <v>65</v>
      </c>
      <c r="O473" s="77">
        <v>4.3999999999999997E-2</v>
      </c>
      <c r="P473" s="77">
        <v>1.48</v>
      </c>
      <c r="Z473" s="77" t="s">
        <v>40</v>
      </c>
      <c r="AA473" s="77" t="s">
        <v>39</v>
      </c>
      <c r="AB473" s="77">
        <v>20</v>
      </c>
    </row>
    <row r="474" spans="1:28" ht="15.75" customHeight="1" x14ac:dyDescent="0.2">
      <c r="A474" s="77" t="s">
        <v>49</v>
      </c>
      <c r="B474" s="77" t="s">
        <v>85</v>
      </c>
      <c r="C474" s="77" t="s">
        <v>50</v>
      </c>
      <c r="D474" s="78">
        <v>44154.447199074071</v>
      </c>
      <c r="E474" s="77" t="s">
        <v>5</v>
      </c>
      <c r="F474" s="77" t="s">
        <v>29</v>
      </c>
      <c r="G474" s="77" t="s">
        <v>44</v>
      </c>
      <c r="H474" s="77" t="s">
        <v>25</v>
      </c>
      <c r="I474" s="77" t="s">
        <v>157</v>
      </c>
      <c r="J474" s="77" t="s">
        <v>42</v>
      </c>
      <c r="K474" s="77">
        <v>3.4</v>
      </c>
      <c r="L474" s="77">
        <v>2160</v>
      </c>
      <c r="M474" s="77" t="s">
        <v>41</v>
      </c>
      <c r="N474" s="77">
        <v>136</v>
      </c>
      <c r="O474" s="77">
        <v>8.7099999999999997E-2</v>
      </c>
      <c r="P474" s="77">
        <v>3.76</v>
      </c>
      <c r="Z474" s="77" t="s">
        <v>40</v>
      </c>
      <c r="AA474" s="77" t="s">
        <v>39</v>
      </c>
      <c r="AB474" s="77">
        <v>20</v>
      </c>
    </row>
    <row r="475" spans="1:28" ht="15.75" customHeight="1" x14ac:dyDescent="0.2">
      <c r="A475" s="77" t="s">
        <v>49</v>
      </c>
      <c r="B475" s="77" t="s">
        <v>85</v>
      </c>
      <c r="C475" s="77" t="s">
        <v>50</v>
      </c>
      <c r="D475" s="78">
        <v>44154.447199074071</v>
      </c>
      <c r="E475" s="77" t="s">
        <v>5</v>
      </c>
      <c r="F475" s="77" t="s">
        <v>29</v>
      </c>
      <c r="G475" s="77" t="s">
        <v>44</v>
      </c>
      <c r="H475" s="77" t="s">
        <v>25</v>
      </c>
      <c r="I475" s="77" t="s">
        <v>158</v>
      </c>
      <c r="J475" s="77" t="s">
        <v>42</v>
      </c>
      <c r="K475" s="77">
        <v>3.4</v>
      </c>
      <c r="L475" s="77">
        <v>2160</v>
      </c>
      <c r="M475" s="77" t="s">
        <v>41</v>
      </c>
      <c r="N475" s="77">
        <v>187</v>
      </c>
      <c r="O475" s="77">
        <v>9.4500000000000001E-2</v>
      </c>
      <c r="P475" s="77">
        <v>0</v>
      </c>
      <c r="Z475" s="77" t="s">
        <v>40</v>
      </c>
      <c r="AA475" s="77" t="s">
        <v>39</v>
      </c>
      <c r="AB475" s="77">
        <v>20</v>
      </c>
    </row>
    <row r="476" spans="1:28" ht="15.75" customHeight="1" x14ac:dyDescent="0.2">
      <c r="A476" s="77" t="s">
        <v>49</v>
      </c>
      <c r="B476" s="77" t="s">
        <v>85</v>
      </c>
      <c r="C476" s="77" t="s">
        <v>50</v>
      </c>
      <c r="D476" s="78">
        <v>44154.447199074071</v>
      </c>
      <c r="E476" s="77" t="s">
        <v>5</v>
      </c>
      <c r="F476" s="77" t="s">
        <v>29</v>
      </c>
      <c r="G476" s="77" t="s">
        <v>44</v>
      </c>
      <c r="H476" s="77" t="s">
        <v>25</v>
      </c>
      <c r="I476" s="77" t="s">
        <v>43</v>
      </c>
      <c r="J476" s="77" t="s">
        <v>83</v>
      </c>
      <c r="K476" s="77">
        <v>63.171999999999997</v>
      </c>
      <c r="L476" s="77">
        <v>2160</v>
      </c>
      <c r="M476" s="77" t="s">
        <v>41</v>
      </c>
      <c r="N476" s="77">
        <v>0.12432723</v>
      </c>
      <c r="O476" s="77">
        <v>0</v>
      </c>
      <c r="P476" s="77">
        <v>0.19698599999999999</v>
      </c>
      <c r="Z476" s="77" t="s">
        <v>40</v>
      </c>
      <c r="AA476" s="77" t="s">
        <v>39</v>
      </c>
      <c r="AB476" s="77">
        <v>20</v>
      </c>
    </row>
    <row r="477" spans="1:28" ht="15.75" customHeight="1" x14ac:dyDescent="0.2">
      <c r="A477" s="77" t="s">
        <v>49</v>
      </c>
      <c r="B477" s="77" t="s">
        <v>85</v>
      </c>
      <c r="C477" s="77" t="s">
        <v>50</v>
      </c>
      <c r="D477" s="78">
        <v>44154.447199074071</v>
      </c>
      <c r="E477" s="77" t="s">
        <v>5</v>
      </c>
      <c r="F477" s="77" t="s">
        <v>29</v>
      </c>
      <c r="G477" s="77" t="s">
        <v>44</v>
      </c>
      <c r="H477" s="77" t="s">
        <v>25</v>
      </c>
      <c r="I477" s="77" t="s">
        <v>159</v>
      </c>
      <c r="J477" s="77" t="s">
        <v>42</v>
      </c>
      <c r="K477" s="77">
        <v>3.4</v>
      </c>
      <c r="L477" s="77">
        <v>2160</v>
      </c>
      <c r="M477" s="77" t="s">
        <v>41</v>
      </c>
      <c r="N477" s="77">
        <v>137</v>
      </c>
      <c r="O477" s="77">
        <v>8.6199999999999999E-2</v>
      </c>
      <c r="P477" s="77">
        <v>3.56</v>
      </c>
      <c r="Z477" s="77" t="s">
        <v>40</v>
      </c>
      <c r="AA477" s="77" t="s">
        <v>39</v>
      </c>
      <c r="AB477" s="77">
        <v>20</v>
      </c>
    </row>
    <row r="478" spans="1:28" ht="15.75" customHeight="1" x14ac:dyDescent="0.2">
      <c r="A478" s="77" t="s">
        <v>49</v>
      </c>
      <c r="B478" s="77" t="s">
        <v>85</v>
      </c>
      <c r="C478" s="77" t="s">
        <v>50</v>
      </c>
      <c r="D478" s="78">
        <v>44154.447199074071</v>
      </c>
      <c r="E478" s="77" t="s">
        <v>5</v>
      </c>
      <c r="F478" s="77" t="s">
        <v>29</v>
      </c>
      <c r="G478" s="77" t="s">
        <v>51</v>
      </c>
      <c r="H478" s="77" t="s">
        <v>25</v>
      </c>
      <c r="I478" s="77" t="s">
        <v>157</v>
      </c>
      <c r="J478" s="77" t="s">
        <v>42</v>
      </c>
      <c r="K478" s="77">
        <v>5.32</v>
      </c>
      <c r="L478" s="77">
        <v>1640</v>
      </c>
      <c r="M478" s="77" t="s">
        <v>41</v>
      </c>
      <c r="N478" s="77">
        <v>91.8</v>
      </c>
      <c r="O478" s="77">
        <v>6.8900000000000003E-2</v>
      </c>
      <c r="P478" s="77">
        <v>2.65</v>
      </c>
      <c r="Z478" s="77" t="s">
        <v>40</v>
      </c>
      <c r="AA478" s="77" t="s">
        <v>39</v>
      </c>
      <c r="AB478" s="77">
        <v>20</v>
      </c>
    </row>
    <row r="479" spans="1:28" ht="15.75" customHeight="1" x14ac:dyDescent="0.2">
      <c r="A479" s="77" t="s">
        <v>49</v>
      </c>
      <c r="B479" s="77" t="s">
        <v>85</v>
      </c>
      <c r="C479" s="77" t="s">
        <v>50</v>
      </c>
      <c r="D479" s="78">
        <v>44154.447199074071</v>
      </c>
      <c r="E479" s="77" t="s">
        <v>5</v>
      </c>
      <c r="F479" s="77" t="s">
        <v>29</v>
      </c>
      <c r="G479" s="77" t="s">
        <v>51</v>
      </c>
      <c r="H479" s="77" t="s">
        <v>25</v>
      </c>
      <c r="I479" s="77" t="s">
        <v>158</v>
      </c>
      <c r="J479" s="77" t="s">
        <v>42</v>
      </c>
      <c r="K479" s="77">
        <v>5.32</v>
      </c>
      <c r="L479" s="77">
        <v>1640</v>
      </c>
      <c r="M479" s="77" t="s">
        <v>41</v>
      </c>
      <c r="N479" s="77">
        <v>127</v>
      </c>
      <c r="O479" s="77">
        <v>7.5800000000000006E-2</v>
      </c>
      <c r="P479" s="77">
        <v>0</v>
      </c>
      <c r="Z479" s="77" t="s">
        <v>40</v>
      </c>
      <c r="AA479" s="77" t="s">
        <v>39</v>
      </c>
      <c r="AB479" s="77">
        <v>20</v>
      </c>
    </row>
    <row r="480" spans="1:28" ht="15.75" customHeight="1" x14ac:dyDescent="0.2">
      <c r="A480" s="77" t="s">
        <v>49</v>
      </c>
      <c r="B480" s="77" t="s">
        <v>85</v>
      </c>
      <c r="C480" s="77" t="s">
        <v>50</v>
      </c>
      <c r="D480" s="78">
        <v>44154.447199074071</v>
      </c>
      <c r="E480" s="77" t="s">
        <v>5</v>
      </c>
      <c r="F480" s="77" t="s">
        <v>29</v>
      </c>
      <c r="G480" s="77" t="s">
        <v>51</v>
      </c>
      <c r="H480" s="77" t="s">
        <v>25</v>
      </c>
      <c r="I480" s="77" t="s">
        <v>43</v>
      </c>
      <c r="J480" s="77" t="s">
        <v>83</v>
      </c>
      <c r="K480" s="77">
        <v>98.845603999999994</v>
      </c>
      <c r="L480" s="77">
        <v>1640</v>
      </c>
      <c r="M480" s="77" t="s">
        <v>41</v>
      </c>
      <c r="N480" s="77">
        <v>8.2346610000000001E-2</v>
      </c>
      <c r="O480" s="77">
        <v>0</v>
      </c>
      <c r="P480" s="77">
        <v>0.13401506999999999</v>
      </c>
      <c r="Z480" s="77" t="s">
        <v>40</v>
      </c>
      <c r="AA480" s="77" t="s">
        <v>39</v>
      </c>
      <c r="AB480" s="77">
        <v>20</v>
      </c>
    </row>
    <row r="481" spans="1:28" ht="15.75" customHeight="1" x14ac:dyDescent="0.2">
      <c r="A481" s="77" t="s">
        <v>49</v>
      </c>
      <c r="B481" s="77" t="s">
        <v>85</v>
      </c>
      <c r="C481" s="77" t="s">
        <v>50</v>
      </c>
      <c r="D481" s="78">
        <v>44154.447199074071</v>
      </c>
      <c r="E481" s="77" t="s">
        <v>5</v>
      </c>
      <c r="F481" s="77" t="s">
        <v>29</v>
      </c>
      <c r="G481" s="77" t="s">
        <v>51</v>
      </c>
      <c r="H481" s="77" t="s">
        <v>25</v>
      </c>
      <c r="I481" s="77" t="s">
        <v>159</v>
      </c>
      <c r="J481" s="77" t="s">
        <v>42</v>
      </c>
      <c r="K481" s="77">
        <v>5.32</v>
      </c>
      <c r="L481" s="77">
        <v>1640</v>
      </c>
      <c r="M481" s="77" t="s">
        <v>41</v>
      </c>
      <c r="N481" s="77">
        <v>92.3</v>
      </c>
      <c r="O481" s="77">
        <v>6.83E-2</v>
      </c>
      <c r="P481" s="77">
        <v>2.5</v>
      </c>
      <c r="Z481" s="77" t="s">
        <v>40</v>
      </c>
      <c r="AA481" s="77" t="s">
        <v>39</v>
      </c>
      <c r="AB481" s="77">
        <v>20</v>
      </c>
    </row>
    <row r="482" spans="1:28" ht="15.75" customHeight="1" x14ac:dyDescent="0.2">
      <c r="A482" s="77" t="s">
        <v>49</v>
      </c>
      <c r="B482" s="77" t="s">
        <v>85</v>
      </c>
      <c r="C482" s="77" t="s">
        <v>50</v>
      </c>
      <c r="D482" s="78">
        <v>44154.447199074071</v>
      </c>
      <c r="E482" s="77" t="s">
        <v>5</v>
      </c>
      <c r="F482" s="77" t="s">
        <v>30</v>
      </c>
      <c r="G482" s="77" t="s">
        <v>44</v>
      </c>
      <c r="H482" s="77" t="s">
        <v>26</v>
      </c>
      <c r="I482" s="77" t="s">
        <v>157</v>
      </c>
      <c r="J482" s="77" t="s">
        <v>42</v>
      </c>
      <c r="K482" s="77">
        <v>3.5</v>
      </c>
      <c r="L482" s="77">
        <v>1240</v>
      </c>
      <c r="M482" s="77" t="s">
        <v>41</v>
      </c>
      <c r="N482" s="77">
        <v>144</v>
      </c>
      <c r="O482" s="77">
        <v>5.2999999999999999E-2</v>
      </c>
      <c r="P482" s="77">
        <v>9.1199999999999992</v>
      </c>
      <c r="Z482" s="77" t="s">
        <v>40</v>
      </c>
      <c r="AA482" s="77" t="s">
        <v>39</v>
      </c>
      <c r="AB482" s="77">
        <v>20</v>
      </c>
    </row>
    <row r="483" spans="1:28" ht="15.75" customHeight="1" x14ac:dyDescent="0.2">
      <c r="A483" s="77" t="s">
        <v>49</v>
      </c>
      <c r="B483" s="77" t="s">
        <v>85</v>
      </c>
      <c r="C483" s="77" t="s">
        <v>50</v>
      </c>
      <c r="D483" s="78">
        <v>44154.447199074071</v>
      </c>
      <c r="E483" s="77" t="s">
        <v>5</v>
      </c>
      <c r="F483" s="77" t="s">
        <v>30</v>
      </c>
      <c r="G483" s="77" t="s">
        <v>44</v>
      </c>
      <c r="H483" s="77" t="s">
        <v>26</v>
      </c>
      <c r="I483" s="77" t="s">
        <v>158</v>
      </c>
      <c r="J483" s="77" t="s">
        <v>42</v>
      </c>
      <c r="K483" s="77">
        <v>3.5</v>
      </c>
      <c r="L483" s="77">
        <v>1240</v>
      </c>
      <c r="M483" s="77" t="s">
        <v>41</v>
      </c>
      <c r="N483" s="77">
        <v>265</v>
      </c>
      <c r="O483" s="77">
        <v>0.06</v>
      </c>
      <c r="P483" s="77">
        <v>0</v>
      </c>
      <c r="Z483" s="77" t="s">
        <v>40</v>
      </c>
      <c r="AA483" s="77" t="s">
        <v>39</v>
      </c>
      <c r="AB483" s="77">
        <v>20</v>
      </c>
    </row>
    <row r="484" spans="1:28" ht="15.75" customHeight="1" x14ac:dyDescent="0.2">
      <c r="A484" s="77" t="s">
        <v>49</v>
      </c>
      <c r="B484" s="77" t="s">
        <v>85</v>
      </c>
      <c r="C484" s="77" t="s">
        <v>50</v>
      </c>
      <c r="D484" s="78">
        <v>44154.447199074071</v>
      </c>
      <c r="E484" s="77" t="s">
        <v>5</v>
      </c>
      <c r="F484" s="77" t="s">
        <v>30</v>
      </c>
      <c r="G484" s="77" t="s">
        <v>44</v>
      </c>
      <c r="H484" s="77" t="s">
        <v>26</v>
      </c>
      <c r="I484" s="77" t="s">
        <v>43</v>
      </c>
      <c r="J484" s="77" t="s">
        <v>83</v>
      </c>
      <c r="K484" s="77">
        <v>54.984999999999999</v>
      </c>
      <c r="L484" s="77">
        <v>1240</v>
      </c>
      <c r="M484" s="77" t="s">
        <v>41</v>
      </c>
      <c r="N484" s="77">
        <v>0.33290900000000001</v>
      </c>
      <c r="O484" s="77">
        <v>0</v>
      </c>
      <c r="P484" s="77">
        <v>0.50986635999999996</v>
      </c>
      <c r="Z484" s="77" t="s">
        <v>40</v>
      </c>
      <c r="AA484" s="77" t="s">
        <v>39</v>
      </c>
      <c r="AB484" s="77">
        <v>20</v>
      </c>
    </row>
    <row r="485" spans="1:28" ht="15.75" customHeight="1" x14ac:dyDescent="0.2">
      <c r="A485" s="77" t="s">
        <v>49</v>
      </c>
      <c r="B485" s="77" t="s">
        <v>85</v>
      </c>
      <c r="C485" s="77" t="s">
        <v>50</v>
      </c>
      <c r="D485" s="78">
        <v>44154.447199074071</v>
      </c>
      <c r="E485" s="77" t="s">
        <v>5</v>
      </c>
      <c r="F485" s="77" t="s">
        <v>30</v>
      </c>
      <c r="G485" s="77" t="s">
        <v>44</v>
      </c>
      <c r="H485" s="77" t="s">
        <v>26</v>
      </c>
      <c r="I485" s="77" t="s">
        <v>159</v>
      </c>
      <c r="J485" s="77" t="s">
        <v>42</v>
      </c>
      <c r="K485" s="77">
        <v>3.5</v>
      </c>
      <c r="L485" s="77">
        <v>1240</v>
      </c>
      <c r="M485" s="77" t="s">
        <v>41</v>
      </c>
      <c r="N485" s="77">
        <v>159</v>
      </c>
      <c r="O485" s="77">
        <v>5.3900000000000003E-2</v>
      </c>
      <c r="P485" s="77">
        <v>7.98</v>
      </c>
      <c r="Z485" s="77" t="s">
        <v>40</v>
      </c>
      <c r="AA485" s="77" t="s">
        <v>39</v>
      </c>
      <c r="AB485" s="77">
        <v>20</v>
      </c>
    </row>
    <row r="486" spans="1:28" ht="15.75" customHeight="1" x14ac:dyDescent="0.2">
      <c r="A486" s="77" t="s">
        <v>49</v>
      </c>
      <c r="B486" s="77" t="s">
        <v>85</v>
      </c>
      <c r="C486" s="77" t="s">
        <v>50</v>
      </c>
      <c r="D486" s="78">
        <v>44154.447199074071</v>
      </c>
      <c r="E486" s="77" t="s">
        <v>5</v>
      </c>
      <c r="F486" s="77" t="s">
        <v>30</v>
      </c>
      <c r="G486" s="77" t="s">
        <v>51</v>
      </c>
      <c r="H486" s="77" t="s">
        <v>26</v>
      </c>
      <c r="I486" s="77" t="s">
        <v>157</v>
      </c>
      <c r="J486" s="77" t="s">
        <v>42</v>
      </c>
      <c r="K486" s="77">
        <v>3.5</v>
      </c>
      <c r="L486" s="77">
        <v>1240</v>
      </c>
      <c r="M486" s="77" t="s">
        <v>41</v>
      </c>
      <c r="N486" s="77">
        <v>66.8</v>
      </c>
      <c r="O486" s="77">
        <v>7.9699999999999993E-2</v>
      </c>
      <c r="P486" s="77">
        <v>27.9</v>
      </c>
      <c r="Z486" s="77" t="s">
        <v>40</v>
      </c>
      <c r="AA486" s="77" t="s">
        <v>39</v>
      </c>
      <c r="AB486" s="77">
        <v>20</v>
      </c>
    </row>
    <row r="487" spans="1:28" ht="15.75" customHeight="1" x14ac:dyDescent="0.2">
      <c r="A487" s="77" t="s">
        <v>49</v>
      </c>
      <c r="B487" s="77" t="s">
        <v>85</v>
      </c>
      <c r="C487" s="77" t="s">
        <v>50</v>
      </c>
      <c r="D487" s="78">
        <v>44154.447199074071</v>
      </c>
      <c r="E487" s="77" t="s">
        <v>5</v>
      </c>
      <c r="F487" s="77" t="s">
        <v>30</v>
      </c>
      <c r="G487" s="77" t="s">
        <v>51</v>
      </c>
      <c r="H487" s="77" t="s">
        <v>26</v>
      </c>
      <c r="I487" s="77" t="s">
        <v>158</v>
      </c>
      <c r="J487" s="77" t="s">
        <v>42</v>
      </c>
      <c r="K487" s="77">
        <v>3.5</v>
      </c>
      <c r="L487" s="77">
        <v>1240</v>
      </c>
      <c r="M487" s="77" t="s">
        <v>41</v>
      </c>
      <c r="N487" s="77">
        <v>413</v>
      </c>
      <c r="O487" s="77">
        <v>8.77E-2</v>
      </c>
      <c r="P487" s="77">
        <v>0</v>
      </c>
      <c r="Z487" s="77" t="s">
        <v>40</v>
      </c>
      <c r="AA487" s="77" t="s">
        <v>39</v>
      </c>
      <c r="AB487" s="77">
        <v>20</v>
      </c>
    </row>
    <row r="488" spans="1:28" ht="15.75" customHeight="1" x14ac:dyDescent="0.2">
      <c r="A488" s="77" t="s">
        <v>49</v>
      </c>
      <c r="B488" s="77" t="s">
        <v>85</v>
      </c>
      <c r="C488" s="77" t="s">
        <v>50</v>
      </c>
      <c r="D488" s="78">
        <v>44154.447199074071</v>
      </c>
      <c r="E488" s="77" t="s">
        <v>5</v>
      </c>
      <c r="F488" s="77" t="s">
        <v>30</v>
      </c>
      <c r="G488" s="77" t="s">
        <v>51</v>
      </c>
      <c r="H488" s="77" t="s">
        <v>26</v>
      </c>
      <c r="I488" s="77" t="s">
        <v>43</v>
      </c>
      <c r="J488" s="77" t="s">
        <v>83</v>
      </c>
      <c r="K488" s="77">
        <v>54.984999999999999</v>
      </c>
      <c r="L488" s="77">
        <v>1240</v>
      </c>
      <c r="M488" s="77" t="s">
        <v>41</v>
      </c>
      <c r="N488" s="77">
        <v>0.96117127000000002</v>
      </c>
      <c r="O488" s="77">
        <v>0</v>
      </c>
      <c r="P488" s="77">
        <v>1.5213239000000001</v>
      </c>
      <c r="Z488" s="77" t="s">
        <v>40</v>
      </c>
      <c r="AA488" s="77" t="s">
        <v>39</v>
      </c>
      <c r="AB488" s="77">
        <v>20</v>
      </c>
    </row>
    <row r="489" spans="1:28" ht="15.75" customHeight="1" x14ac:dyDescent="0.2">
      <c r="A489" s="77" t="s">
        <v>49</v>
      </c>
      <c r="B489" s="77" t="s">
        <v>85</v>
      </c>
      <c r="C489" s="77" t="s">
        <v>50</v>
      </c>
      <c r="D489" s="78">
        <v>44154.447199074071</v>
      </c>
      <c r="E489" s="77" t="s">
        <v>5</v>
      </c>
      <c r="F489" s="77" t="s">
        <v>30</v>
      </c>
      <c r="G489" s="77" t="s">
        <v>51</v>
      </c>
      <c r="H489" s="77" t="s">
        <v>26</v>
      </c>
      <c r="I489" s="77" t="s">
        <v>159</v>
      </c>
      <c r="J489" s="77" t="s">
        <v>42</v>
      </c>
      <c r="K489" s="77">
        <v>3.5</v>
      </c>
      <c r="L489" s="77">
        <v>1240</v>
      </c>
      <c r="M489" s="77" t="s">
        <v>41</v>
      </c>
      <c r="N489" s="77">
        <v>110</v>
      </c>
      <c r="O489" s="77">
        <v>8.0699999999999994E-2</v>
      </c>
      <c r="P489" s="77">
        <v>24.4</v>
      </c>
      <c r="Z489" s="77" t="s">
        <v>40</v>
      </c>
      <c r="AA489" s="77" t="s">
        <v>39</v>
      </c>
      <c r="AB489" s="77">
        <v>20</v>
      </c>
    </row>
    <row r="490" spans="1:28" ht="15.75" customHeight="1" x14ac:dyDescent="0.2">
      <c r="A490" s="77" t="s">
        <v>49</v>
      </c>
      <c r="B490" s="77" t="s">
        <v>85</v>
      </c>
      <c r="C490" s="77" t="s">
        <v>46</v>
      </c>
      <c r="D490" s="78">
        <v>44154.447199074071</v>
      </c>
      <c r="E490" s="77" t="s">
        <v>5</v>
      </c>
      <c r="F490" s="77" t="s">
        <v>31</v>
      </c>
      <c r="G490" s="77" t="s">
        <v>44</v>
      </c>
      <c r="H490" s="77" t="s">
        <v>26</v>
      </c>
      <c r="I490" s="77" t="s">
        <v>157</v>
      </c>
      <c r="J490" s="77" t="s">
        <v>42</v>
      </c>
      <c r="K490" s="77">
        <v>1</v>
      </c>
      <c r="L490" s="77">
        <v>999</v>
      </c>
      <c r="M490" s="77" t="s">
        <v>41</v>
      </c>
      <c r="N490" s="77">
        <v>18.7</v>
      </c>
      <c r="O490" s="77">
        <v>1.7299999999999999E-2</v>
      </c>
      <c r="P490" s="77">
        <v>4.4400000000000004</v>
      </c>
      <c r="Z490" s="77" t="s">
        <v>40</v>
      </c>
      <c r="AA490" s="77" t="s">
        <v>39</v>
      </c>
      <c r="AB490" s="77">
        <v>1</v>
      </c>
    </row>
    <row r="491" spans="1:28" ht="15.75" customHeight="1" x14ac:dyDescent="0.2">
      <c r="A491" s="77" t="s">
        <v>49</v>
      </c>
      <c r="B491" s="77" t="s">
        <v>85</v>
      </c>
      <c r="C491" s="77" t="s">
        <v>46</v>
      </c>
      <c r="D491" s="78">
        <v>44154.447199074071</v>
      </c>
      <c r="E491" s="77" t="s">
        <v>5</v>
      </c>
      <c r="F491" s="77" t="s">
        <v>31</v>
      </c>
      <c r="G491" s="77" t="s">
        <v>44</v>
      </c>
      <c r="H491" s="77" t="s">
        <v>26</v>
      </c>
      <c r="I491" s="77" t="s">
        <v>158</v>
      </c>
      <c r="J491" s="77" t="s">
        <v>42</v>
      </c>
      <c r="K491" s="77">
        <v>1</v>
      </c>
      <c r="L491" s="77">
        <v>999</v>
      </c>
      <c r="M491" s="77" t="s">
        <v>41</v>
      </c>
      <c r="N491" s="77">
        <v>90</v>
      </c>
      <c r="O491" s="77">
        <v>1.9300000000000001E-2</v>
      </c>
      <c r="P491" s="77">
        <v>0</v>
      </c>
      <c r="Z491" s="77" t="s">
        <v>40</v>
      </c>
      <c r="AA491" s="77" t="s">
        <v>39</v>
      </c>
      <c r="AB491" s="77">
        <v>1</v>
      </c>
    </row>
    <row r="492" spans="1:28" ht="15.75" customHeight="1" x14ac:dyDescent="0.2">
      <c r="A492" s="77" t="s">
        <v>49</v>
      </c>
      <c r="B492" s="77" t="s">
        <v>85</v>
      </c>
      <c r="C492" s="77" t="s">
        <v>46</v>
      </c>
      <c r="D492" s="78">
        <v>44154.447199074071</v>
      </c>
      <c r="E492" s="77" t="s">
        <v>5</v>
      </c>
      <c r="F492" s="77" t="s">
        <v>31</v>
      </c>
      <c r="G492" s="77" t="s">
        <v>44</v>
      </c>
      <c r="H492" s="77" t="s">
        <v>26</v>
      </c>
      <c r="I492" s="77" t="s">
        <v>43</v>
      </c>
      <c r="J492" s="77" t="s">
        <v>83</v>
      </c>
      <c r="K492" s="77">
        <v>18.68</v>
      </c>
      <c r="L492" s="77">
        <v>999</v>
      </c>
      <c r="M492" s="77" t="s">
        <v>41</v>
      </c>
      <c r="N492" s="77">
        <v>0.21520342000000001</v>
      </c>
      <c r="O492" s="77">
        <v>0</v>
      </c>
      <c r="P492" s="77">
        <v>0.22591005</v>
      </c>
      <c r="Z492" s="77" t="s">
        <v>40</v>
      </c>
      <c r="AA492" s="77" t="s">
        <v>39</v>
      </c>
      <c r="AB492" s="77">
        <v>1</v>
      </c>
    </row>
    <row r="493" spans="1:28" ht="15.75" customHeight="1" x14ac:dyDescent="0.2">
      <c r="A493" s="77" t="s">
        <v>49</v>
      </c>
      <c r="B493" s="77" t="s">
        <v>85</v>
      </c>
      <c r="C493" s="77" t="s">
        <v>46</v>
      </c>
      <c r="D493" s="78">
        <v>44154.447199074071</v>
      </c>
      <c r="E493" s="77" t="s">
        <v>5</v>
      </c>
      <c r="F493" s="77" t="s">
        <v>31</v>
      </c>
      <c r="G493" s="77" t="s">
        <v>44</v>
      </c>
      <c r="H493" s="77" t="s">
        <v>26</v>
      </c>
      <c r="I493" s="77" t="s">
        <v>159</v>
      </c>
      <c r="J493" s="77" t="s">
        <v>42</v>
      </c>
      <c r="K493" s="77">
        <v>1</v>
      </c>
      <c r="L493" s="77">
        <v>999</v>
      </c>
      <c r="M493" s="77" t="s">
        <v>41</v>
      </c>
      <c r="N493" s="77">
        <v>22.316199999999998</v>
      </c>
      <c r="O493" s="77">
        <v>1.358E-2</v>
      </c>
      <c r="P493" s="77">
        <v>3.95831</v>
      </c>
      <c r="Z493" s="77" t="s">
        <v>40</v>
      </c>
      <c r="AA493" s="77" t="s">
        <v>39</v>
      </c>
      <c r="AB493" s="77">
        <v>1</v>
      </c>
    </row>
    <row r="494" spans="1:28" ht="15.75" customHeight="1" x14ac:dyDescent="0.2">
      <c r="A494" s="77" t="s">
        <v>49</v>
      </c>
      <c r="B494" s="77" t="s">
        <v>85</v>
      </c>
      <c r="C494" s="77" t="s">
        <v>50</v>
      </c>
      <c r="D494" s="78">
        <v>44154.447199074071</v>
      </c>
      <c r="E494" s="77" t="s">
        <v>5</v>
      </c>
      <c r="F494" s="77" t="s">
        <v>31</v>
      </c>
      <c r="G494" s="77" t="s">
        <v>51</v>
      </c>
      <c r="H494" s="77" t="s">
        <v>26</v>
      </c>
      <c r="I494" s="77" t="s">
        <v>157</v>
      </c>
      <c r="J494" s="77" t="s">
        <v>42</v>
      </c>
      <c r="K494" s="77">
        <v>1.52</v>
      </c>
      <c r="L494" s="77">
        <v>1130</v>
      </c>
      <c r="M494" s="77" t="s">
        <v>41</v>
      </c>
      <c r="N494" s="77">
        <v>14.9</v>
      </c>
      <c r="O494" s="77">
        <v>1.43E-2</v>
      </c>
      <c r="P494" s="77">
        <v>4.0199999999999996</v>
      </c>
      <c r="Z494" s="77" t="s">
        <v>40</v>
      </c>
      <c r="AA494" s="77" t="s">
        <v>39</v>
      </c>
      <c r="AB494" s="77">
        <v>20</v>
      </c>
    </row>
    <row r="495" spans="1:28" ht="15.75" customHeight="1" x14ac:dyDescent="0.2">
      <c r="A495" s="77" t="s">
        <v>49</v>
      </c>
      <c r="B495" s="77" t="s">
        <v>85</v>
      </c>
      <c r="C495" s="77" t="s">
        <v>50</v>
      </c>
      <c r="D495" s="78">
        <v>44154.447199074071</v>
      </c>
      <c r="E495" s="77" t="s">
        <v>5</v>
      </c>
      <c r="F495" s="77" t="s">
        <v>31</v>
      </c>
      <c r="G495" s="77" t="s">
        <v>51</v>
      </c>
      <c r="H495" s="77" t="s">
        <v>26</v>
      </c>
      <c r="I495" s="77" t="s">
        <v>158</v>
      </c>
      <c r="J495" s="77" t="s">
        <v>42</v>
      </c>
      <c r="K495" s="77">
        <v>1.52</v>
      </c>
      <c r="L495" s="77">
        <v>1130</v>
      </c>
      <c r="M495" s="77" t="s">
        <v>41</v>
      </c>
      <c r="N495" s="77">
        <v>68.900000000000006</v>
      </c>
      <c r="O495" s="77">
        <v>1.54E-2</v>
      </c>
      <c r="P495" s="77">
        <v>0</v>
      </c>
      <c r="Z495" s="77" t="s">
        <v>40</v>
      </c>
      <c r="AA495" s="77" t="s">
        <v>39</v>
      </c>
      <c r="AB495" s="77">
        <v>20</v>
      </c>
    </row>
    <row r="496" spans="1:28" ht="15.75" customHeight="1" x14ac:dyDescent="0.2">
      <c r="A496" s="77" t="s">
        <v>49</v>
      </c>
      <c r="B496" s="77" t="s">
        <v>85</v>
      </c>
      <c r="C496" s="77" t="s">
        <v>50</v>
      </c>
      <c r="D496" s="78">
        <v>44154.447199074071</v>
      </c>
      <c r="E496" s="77" t="s">
        <v>5</v>
      </c>
      <c r="F496" s="77" t="s">
        <v>31</v>
      </c>
      <c r="G496" s="77" t="s">
        <v>51</v>
      </c>
      <c r="H496" s="77" t="s">
        <v>26</v>
      </c>
      <c r="I496" s="77" t="s">
        <v>43</v>
      </c>
      <c r="J496" s="77" t="s">
        <v>83</v>
      </c>
      <c r="K496" s="77">
        <v>28.393599999999999</v>
      </c>
      <c r="L496" s="77">
        <v>1130</v>
      </c>
      <c r="M496" s="77" t="s">
        <v>41</v>
      </c>
      <c r="N496" s="77">
        <v>0.16809421999999999</v>
      </c>
      <c r="O496" s="77">
        <v>0</v>
      </c>
      <c r="P496" s="77">
        <v>0.20717343999999999</v>
      </c>
      <c r="Z496" s="77" t="s">
        <v>40</v>
      </c>
      <c r="AA496" s="77" t="s">
        <v>39</v>
      </c>
      <c r="AB496" s="77">
        <v>20</v>
      </c>
    </row>
    <row r="497" spans="1:28" ht="15.75" customHeight="1" x14ac:dyDescent="0.2">
      <c r="A497" s="77" t="s">
        <v>49</v>
      </c>
      <c r="B497" s="77" t="s">
        <v>85</v>
      </c>
      <c r="C497" s="77" t="s">
        <v>50</v>
      </c>
      <c r="D497" s="78">
        <v>44154.447199074071</v>
      </c>
      <c r="E497" s="77" t="s">
        <v>5</v>
      </c>
      <c r="F497" s="77" t="s">
        <v>31</v>
      </c>
      <c r="G497" s="77" t="s">
        <v>51</v>
      </c>
      <c r="H497" s="77" t="s">
        <v>26</v>
      </c>
      <c r="I497" s="77" t="s">
        <v>159</v>
      </c>
      <c r="J497" s="77" t="s">
        <v>42</v>
      </c>
      <c r="K497" s="77">
        <v>1.52</v>
      </c>
      <c r="L497" s="77">
        <v>1130</v>
      </c>
      <c r="M497" s="77" t="s">
        <v>41</v>
      </c>
      <c r="N497" s="77">
        <v>21.7</v>
      </c>
      <c r="O497" s="77">
        <v>1.44E-2</v>
      </c>
      <c r="P497" s="77">
        <v>3.52</v>
      </c>
      <c r="Z497" s="77" t="s">
        <v>40</v>
      </c>
      <c r="AA497" s="77" t="s">
        <v>39</v>
      </c>
      <c r="AB497" s="77">
        <v>20</v>
      </c>
    </row>
    <row r="498" spans="1:28" ht="15.75" customHeight="1" x14ac:dyDescent="0.2">
      <c r="A498" s="77" t="s">
        <v>49</v>
      </c>
      <c r="B498" s="77" t="s">
        <v>85</v>
      </c>
      <c r="C498" s="77" t="s">
        <v>46</v>
      </c>
      <c r="D498" s="78">
        <v>44154.447199074071</v>
      </c>
      <c r="E498" s="77" t="s">
        <v>5</v>
      </c>
      <c r="F498" s="77" t="s">
        <v>45</v>
      </c>
      <c r="G498" s="77" t="s">
        <v>44</v>
      </c>
      <c r="H498" s="77" t="s">
        <v>26</v>
      </c>
      <c r="I498" s="77" t="s">
        <v>157</v>
      </c>
      <c r="J498" s="77" t="s">
        <v>42</v>
      </c>
      <c r="K498" s="77">
        <v>3.59</v>
      </c>
      <c r="L498" s="77">
        <v>2116</v>
      </c>
      <c r="M498" s="77" t="s">
        <v>41</v>
      </c>
      <c r="N498" s="77">
        <v>17.52</v>
      </c>
      <c r="O498" s="77">
        <v>3.1300000000000001E-2</v>
      </c>
      <c r="P498" s="77">
        <v>8.1319999999999997</v>
      </c>
      <c r="Z498" s="77" t="s">
        <v>40</v>
      </c>
      <c r="AA498" s="77" t="s">
        <v>39</v>
      </c>
      <c r="AB498" s="77">
        <v>1</v>
      </c>
    </row>
    <row r="499" spans="1:28" ht="15.75" customHeight="1" x14ac:dyDescent="0.2">
      <c r="A499" s="77" t="s">
        <v>49</v>
      </c>
      <c r="B499" s="77" t="s">
        <v>85</v>
      </c>
      <c r="C499" s="77" t="s">
        <v>46</v>
      </c>
      <c r="D499" s="78">
        <v>44154.447199074071</v>
      </c>
      <c r="E499" s="77" t="s">
        <v>5</v>
      </c>
      <c r="F499" s="77" t="s">
        <v>45</v>
      </c>
      <c r="G499" s="77" t="s">
        <v>44</v>
      </c>
      <c r="H499" s="77" t="s">
        <v>26</v>
      </c>
      <c r="I499" s="77" t="s">
        <v>158</v>
      </c>
      <c r="J499" s="77" t="s">
        <v>42</v>
      </c>
      <c r="K499" s="77">
        <v>3.59</v>
      </c>
      <c r="L499" s="77">
        <v>2116</v>
      </c>
      <c r="M499" s="77" t="s">
        <v>41</v>
      </c>
      <c r="N499" s="77">
        <v>140.94</v>
      </c>
      <c r="O499" s="77">
        <v>3.27E-2</v>
      </c>
      <c r="P499" s="77">
        <v>0</v>
      </c>
      <c r="Z499" s="77" t="s">
        <v>40</v>
      </c>
      <c r="AA499" s="77" t="s">
        <v>39</v>
      </c>
      <c r="AB499" s="77">
        <v>1</v>
      </c>
    </row>
    <row r="500" spans="1:28" ht="15.75" customHeight="1" x14ac:dyDescent="0.2">
      <c r="A500" s="77" t="s">
        <v>49</v>
      </c>
      <c r="B500" s="77" t="s">
        <v>85</v>
      </c>
      <c r="C500" s="77" t="s">
        <v>46</v>
      </c>
      <c r="D500" s="78">
        <v>44154.447199074071</v>
      </c>
      <c r="E500" s="77" t="s">
        <v>5</v>
      </c>
      <c r="F500" s="77" t="s">
        <v>45</v>
      </c>
      <c r="G500" s="77" t="s">
        <v>44</v>
      </c>
      <c r="H500" s="77" t="s">
        <v>26</v>
      </c>
      <c r="I500" s="77" t="s">
        <v>43</v>
      </c>
      <c r="J500" s="77" t="s">
        <v>83</v>
      </c>
      <c r="K500" s="77">
        <v>3.59</v>
      </c>
      <c r="L500" s="77">
        <v>2116</v>
      </c>
      <c r="M500" s="77" t="s">
        <v>41</v>
      </c>
      <c r="N500" s="77">
        <v>4.93</v>
      </c>
      <c r="O500" s="77">
        <v>0</v>
      </c>
      <c r="P500" s="77">
        <v>7.6920000000000002</v>
      </c>
      <c r="Z500" s="77" t="s">
        <v>40</v>
      </c>
      <c r="AA500" s="77" t="s">
        <v>39</v>
      </c>
      <c r="AB500" s="77">
        <v>1</v>
      </c>
    </row>
    <row r="501" spans="1:28" ht="15.75" customHeight="1" x14ac:dyDescent="0.2">
      <c r="A501" s="77" t="s">
        <v>49</v>
      </c>
      <c r="B501" s="77" t="s">
        <v>85</v>
      </c>
      <c r="C501" s="77" t="s">
        <v>46</v>
      </c>
      <c r="D501" s="78">
        <v>44154.447199074071</v>
      </c>
      <c r="E501" s="77" t="s">
        <v>5</v>
      </c>
      <c r="F501" s="77" t="s">
        <v>45</v>
      </c>
      <c r="G501" s="77" t="s">
        <v>44</v>
      </c>
      <c r="H501" s="77" t="s">
        <v>26</v>
      </c>
      <c r="I501" s="77" t="s">
        <v>159</v>
      </c>
      <c r="J501" s="77" t="s">
        <v>42</v>
      </c>
      <c r="K501" s="77">
        <v>3.59</v>
      </c>
      <c r="L501" s="77">
        <v>2116</v>
      </c>
      <c r="M501" s="77" t="s">
        <v>41</v>
      </c>
      <c r="N501" s="77">
        <v>22.35</v>
      </c>
      <c r="O501" s="77">
        <v>0.02</v>
      </c>
      <c r="P501" s="77">
        <v>7.59</v>
      </c>
      <c r="Z501" s="77" t="s">
        <v>40</v>
      </c>
      <c r="AA501" s="77" t="s">
        <v>39</v>
      </c>
      <c r="AB501" s="77">
        <v>1</v>
      </c>
    </row>
    <row r="502" spans="1:28" ht="15.75" customHeight="1" x14ac:dyDescent="0.2">
      <c r="A502" s="77" t="s">
        <v>49</v>
      </c>
      <c r="B502" s="77" t="s">
        <v>85</v>
      </c>
      <c r="C502" s="77" t="s">
        <v>50</v>
      </c>
      <c r="D502" s="78">
        <v>44154.447199074071</v>
      </c>
      <c r="E502" s="77" t="s">
        <v>5</v>
      </c>
      <c r="F502" s="77" t="s">
        <v>45</v>
      </c>
      <c r="G502" s="77" t="s">
        <v>51</v>
      </c>
      <c r="H502" s="77" t="s">
        <v>26</v>
      </c>
      <c r="I502" s="77" t="s">
        <v>157</v>
      </c>
      <c r="J502" s="77" t="s">
        <v>42</v>
      </c>
      <c r="K502" s="77">
        <v>2.9</v>
      </c>
      <c r="L502" s="77">
        <v>1570</v>
      </c>
      <c r="M502" s="77" t="s">
        <v>41</v>
      </c>
      <c r="N502" s="77">
        <v>36.799999999999997</v>
      </c>
      <c r="O502" s="77">
        <v>5.3999999999999999E-2</v>
      </c>
      <c r="P502" s="77">
        <v>12.4</v>
      </c>
      <c r="Z502" s="77" t="s">
        <v>40</v>
      </c>
      <c r="AA502" s="77" t="s">
        <v>39</v>
      </c>
      <c r="AB502" s="77">
        <v>20</v>
      </c>
    </row>
    <row r="503" spans="1:28" ht="15.75" customHeight="1" x14ac:dyDescent="0.2">
      <c r="A503" s="77" t="s">
        <v>49</v>
      </c>
      <c r="B503" s="77" t="s">
        <v>85</v>
      </c>
      <c r="C503" s="77" t="s">
        <v>50</v>
      </c>
      <c r="D503" s="78">
        <v>44154.447199074071</v>
      </c>
      <c r="E503" s="77" t="s">
        <v>5</v>
      </c>
      <c r="F503" s="77" t="s">
        <v>45</v>
      </c>
      <c r="G503" s="77" t="s">
        <v>51</v>
      </c>
      <c r="H503" s="77" t="s">
        <v>26</v>
      </c>
      <c r="I503" s="77" t="s">
        <v>158</v>
      </c>
      <c r="J503" s="77" t="s">
        <v>42</v>
      </c>
      <c r="K503" s="77">
        <v>2.9</v>
      </c>
      <c r="L503" s="77">
        <v>1570</v>
      </c>
      <c r="M503" s="77" t="s">
        <v>41</v>
      </c>
      <c r="N503" s="77">
        <v>218</v>
      </c>
      <c r="O503" s="77">
        <v>5.7000000000000002E-2</v>
      </c>
      <c r="P503" s="77">
        <v>0</v>
      </c>
      <c r="Z503" s="77" t="s">
        <v>40</v>
      </c>
      <c r="AA503" s="77" t="s">
        <v>39</v>
      </c>
      <c r="AB503" s="77">
        <v>20</v>
      </c>
    </row>
    <row r="504" spans="1:28" ht="15.75" customHeight="1" x14ac:dyDescent="0.2">
      <c r="A504" s="77" t="s">
        <v>49</v>
      </c>
      <c r="B504" s="77" t="s">
        <v>85</v>
      </c>
      <c r="C504" s="77" t="s">
        <v>50</v>
      </c>
      <c r="D504" s="78">
        <v>44154.447199074071</v>
      </c>
      <c r="E504" s="77" t="s">
        <v>5</v>
      </c>
      <c r="F504" s="77" t="s">
        <v>45</v>
      </c>
      <c r="G504" s="77" t="s">
        <v>51</v>
      </c>
      <c r="H504" s="77" t="s">
        <v>26</v>
      </c>
      <c r="I504" s="77" t="s">
        <v>43</v>
      </c>
      <c r="J504" s="77" t="s">
        <v>83</v>
      </c>
      <c r="K504" s="77">
        <v>2.9</v>
      </c>
      <c r="L504" s="77">
        <v>1570</v>
      </c>
      <c r="M504" s="77" t="s">
        <v>41</v>
      </c>
      <c r="N504" s="77">
        <v>8.1</v>
      </c>
      <c r="O504" s="77">
        <v>0</v>
      </c>
      <c r="P504" s="77">
        <v>12.1</v>
      </c>
      <c r="Z504" s="77" t="s">
        <v>40</v>
      </c>
      <c r="AA504" s="77" t="s">
        <v>39</v>
      </c>
      <c r="AB504" s="77">
        <v>20</v>
      </c>
    </row>
    <row r="505" spans="1:28" ht="15.75" customHeight="1" x14ac:dyDescent="0.2">
      <c r="A505" s="77" t="s">
        <v>49</v>
      </c>
      <c r="B505" s="77" t="s">
        <v>85</v>
      </c>
      <c r="C505" s="77" t="s">
        <v>50</v>
      </c>
      <c r="D505" s="78">
        <v>44154.447199074071</v>
      </c>
      <c r="E505" s="77" t="s">
        <v>5</v>
      </c>
      <c r="F505" s="77" t="s">
        <v>45</v>
      </c>
      <c r="G505" s="77" t="s">
        <v>51</v>
      </c>
      <c r="H505" s="77" t="s">
        <v>26</v>
      </c>
      <c r="I505" s="77" t="s">
        <v>159</v>
      </c>
      <c r="J505" s="77" t="s">
        <v>42</v>
      </c>
      <c r="K505" s="77">
        <v>2.9</v>
      </c>
      <c r="L505" s="77">
        <v>1570</v>
      </c>
      <c r="M505" s="77" t="s">
        <v>41</v>
      </c>
      <c r="N505" s="77">
        <v>35.799999999999997</v>
      </c>
      <c r="O505" s="77">
        <v>3.6999999999999998E-2</v>
      </c>
      <c r="P505" s="77">
        <v>11.8</v>
      </c>
      <c r="Z505" s="77" t="s">
        <v>40</v>
      </c>
      <c r="AA505" s="77" t="s">
        <v>39</v>
      </c>
      <c r="AB505" s="77">
        <v>20</v>
      </c>
    </row>
    <row r="506" spans="1:28" ht="15.75" customHeight="1" x14ac:dyDescent="0.2">
      <c r="A506" s="77" t="s">
        <v>49</v>
      </c>
      <c r="B506" s="77" t="s">
        <v>85</v>
      </c>
      <c r="C506" s="77" t="s">
        <v>50</v>
      </c>
      <c r="D506" s="78">
        <v>44154.447199074071</v>
      </c>
      <c r="E506" s="77" t="s">
        <v>5</v>
      </c>
      <c r="F506" s="77" t="s">
        <v>29</v>
      </c>
      <c r="G506" s="77" t="s">
        <v>44</v>
      </c>
      <c r="H506" s="77" t="s">
        <v>26</v>
      </c>
      <c r="I506" s="77" t="s">
        <v>157</v>
      </c>
      <c r="J506" s="77" t="s">
        <v>42</v>
      </c>
      <c r="K506" s="77">
        <v>3.61</v>
      </c>
      <c r="L506" s="77">
        <v>2300</v>
      </c>
      <c r="M506" s="77" t="s">
        <v>41</v>
      </c>
      <c r="N506" s="77">
        <v>14</v>
      </c>
      <c r="O506" s="77">
        <v>2.8199999999999999E-2</v>
      </c>
      <c r="P506" s="77">
        <v>7.37</v>
      </c>
      <c r="Z506" s="77" t="s">
        <v>40</v>
      </c>
      <c r="AA506" s="77" t="s">
        <v>39</v>
      </c>
      <c r="AB506" s="77">
        <v>20</v>
      </c>
    </row>
    <row r="507" spans="1:28" ht="15.75" customHeight="1" x14ac:dyDescent="0.2">
      <c r="A507" s="77" t="s">
        <v>49</v>
      </c>
      <c r="B507" s="77" t="s">
        <v>85</v>
      </c>
      <c r="C507" s="77" t="s">
        <v>50</v>
      </c>
      <c r="D507" s="78">
        <v>44154.447199074071</v>
      </c>
      <c r="E507" s="77" t="s">
        <v>5</v>
      </c>
      <c r="F507" s="77" t="s">
        <v>29</v>
      </c>
      <c r="G507" s="77" t="s">
        <v>44</v>
      </c>
      <c r="H507" s="77" t="s">
        <v>26</v>
      </c>
      <c r="I507" s="77" t="s">
        <v>158</v>
      </c>
      <c r="J507" s="77" t="s">
        <v>42</v>
      </c>
      <c r="K507" s="77">
        <v>3.61</v>
      </c>
      <c r="L507" s="77">
        <v>2300</v>
      </c>
      <c r="M507" s="77" t="s">
        <v>41</v>
      </c>
      <c r="N507" s="77">
        <v>118</v>
      </c>
      <c r="O507" s="77">
        <v>2.8299999999999999E-2</v>
      </c>
      <c r="P507" s="77">
        <v>0</v>
      </c>
      <c r="Z507" s="77" t="s">
        <v>40</v>
      </c>
      <c r="AA507" s="77" t="s">
        <v>39</v>
      </c>
      <c r="AB507" s="77">
        <v>20</v>
      </c>
    </row>
    <row r="508" spans="1:28" ht="15.75" customHeight="1" x14ac:dyDescent="0.2">
      <c r="A508" s="77" t="s">
        <v>49</v>
      </c>
      <c r="B508" s="77" t="s">
        <v>85</v>
      </c>
      <c r="C508" s="77" t="s">
        <v>50</v>
      </c>
      <c r="D508" s="78">
        <v>44154.447199074071</v>
      </c>
      <c r="E508" s="77" t="s">
        <v>5</v>
      </c>
      <c r="F508" s="77" t="s">
        <v>29</v>
      </c>
      <c r="G508" s="77" t="s">
        <v>44</v>
      </c>
      <c r="H508" s="77" t="s">
        <v>26</v>
      </c>
      <c r="I508" s="77" t="s">
        <v>43</v>
      </c>
      <c r="J508" s="77" t="s">
        <v>83</v>
      </c>
      <c r="K508" s="77">
        <v>67.073800000000006</v>
      </c>
      <c r="L508" s="77">
        <v>2300</v>
      </c>
      <c r="M508" s="77" t="s">
        <v>41</v>
      </c>
      <c r="N508" s="77">
        <v>0.24165769000000001</v>
      </c>
      <c r="O508" s="77">
        <v>0</v>
      </c>
      <c r="P508" s="77">
        <v>0.38482240000000001</v>
      </c>
      <c r="Z508" s="77" t="s">
        <v>40</v>
      </c>
      <c r="AA508" s="77" t="s">
        <v>39</v>
      </c>
      <c r="AB508" s="77">
        <v>20</v>
      </c>
    </row>
    <row r="509" spans="1:28" ht="15.75" customHeight="1" x14ac:dyDescent="0.2">
      <c r="A509" s="77" t="s">
        <v>49</v>
      </c>
      <c r="B509" s="77" t="s">
        <v>85</v>
      </c>
      <c r="C509" s="77" t="s">
        <v>50</v>
      </c>
      <c r="D509" s="78">
        <v>44154.447199074071</v>
      </c>
      <c r="E509" s="77" t="s">
        <v>5</v>
      </c>
      <c r="F509" s="77" t="s">
        <v>29</v>
      </c>
      <c r="G509" s="77" t="s">
        <v>44</v>
      </c>
      <c r="H509" s="77" t="s">
        <v>26</v>
      </c>
      <c r="I509" s="77" t="s">
        <v>159</v>
      </c>
      <c r="J509" s="77" t="s">
        <v>42</v>
      </c>
      <c r="K509" s="77">
        <v>3.61</v>
      </c>
      <c r="L509" s="77">
        <v>2300</v>
      </c>
      <c r="M509" s="77" t="s">
        <v>41</v>
      </c>
      <c r="N509" s="77">
        <v>14.6</v>
      </c>
      <c r="O509" s="77">
        <v>1.8800000000000001E-2</v>
      </c>
      <c r="P509" s="77">
        <v>7.03</v>
      </c>
      <c r="Z509" s="77" t="s">
        <v>40</v>
      </c>
      <c r="AA509" s="77" t="s">
        <v>39</v>
      </c>
      <c r="AB509" s="77">
        <v>20</v>
      </c>
    </row>
    <row r="510" spans="1:28" ht="15.75" customHeight="1" x14ac:dyDescent="0.2">
      <c r="A510" s="77" t="s">
        <v>49</v>
      </c>
      <c r="B510" s="77" t="s">
        <v>85</v>
      </c>
      <c r="C510" s="77" t="s">
        <v>50</v>
      </c>
      <c r="D510" s="78">
        <v>44154.447199074071</v>
      </c>
      <c r="E510" s="77" t="s">
        <v>5</v>
      </c>
      <c r="F510" s="77" t="s">
        <v>29</v>
      </c>
      <c r="G510" s="77" t="s">
        <v>51</v>
      </c>
      <c r="H510" s="77" t="s">
        <v>26</v>
      </c>
      <c r="I510" s="77" t="s">
        <v>157</v>
      </c>
      <c r="J510" s="77" t="s">
        <v>42</v>
      </c>
      <c r="K510" s="77">
        <v>3.26</v>
      </c>
      <c r="L510" s="77">
        <v>1690</v>
      </c>
      <c r="M510" s="77" t="s">
        <v>41</v>
      </c>
      <c r="N510" s="77">
        <v>42.8</v>
      </c>
      <c r="O510" s="77">
        <v>6.54E-2</v>
      </c>
      <c r="P510" s="77">
        <v>14.7</v>
      </c>
      <c r="Z510" s="77" t="s">
        <v>40</v>
      </c>
      <c r="AA510" s="77" t="s">
        <v>39</v>
      </c>
      <c r="AB510" s="77">
        <v>20</v>
      </c>
    </row>
    <row r="511" spans="1:28" ht="15.75" customHeight="1" x14ac:dyDescent="0.2">
      <c r="A511" s="77" t="s">
        <v>49</v>
      </c>
      <c r="B511" s="77" t="s">
        <v>85</v>
      </c>
      <c r="C511" s="77" t="s">
        <v>50</v>
      </c>
      <c r="D511" s="78">
        <v>44154.447199074071</v>
      </c>
      <c r="E511" s="77" t="s">
        <v>5</v>
      </c>
      <c r="F511" s="77" t="s">
        <v>29</v>
      </c>
      <c r="G511" s="77" t="s">
        <v>51</v>
      </c>
      <c r="H511" s="77" t="s">
        <v>26</v>
      </c>
      <c r="I511" s="77" t="s">
        <v>158</v>
      </c>
      <c r="J511" s="77" t="s">
        <v>42</v>
      </c>
      <c r="K511" s="77">
        <v>3.26</v>
      </c>
      <c r="L511" s="77">
        <v>1690</v>
      </c>
      <c r="M511" s="77" t="s">
        <v>41</v>
      </c>
      <c r="N511" s="77">
        <v>259</v>
      </c>
      <c r="O511" s="77">
        <v>6.88E-2</v>
      </c>
      <c r="P511" s="77">
        <v>0</v>
      </c>
      <c r="Z511" s="77" t="s">
        <v>40</v>
      </c>
      <c r="AA511" s="77" t="s">
        <v>39</v>
      </c>
      <c r="AB511" s="77">
        <v>20</v>
      </c>
    </row>
    <row r="512" spans="1:28" ht="15.75" customHeight="1" x14ac:dyDescent="0.2">
      <c r="A512" s="77" t="s">
        <v>49</v>
      </c>
      <c r="B512" s="77" t="s">
        <v>85</v>
      </c>
      <c r="C512" s="77" t="s">
        <v>50</v>
      </c>
      <c r="D512" s="78">
        <v>44154.447199074071</v>
      </c>
      <c r="E512" s="77" t="s">
        <v>5</v>
      </c>
      <c r="F512" s="77" t="s">
        <v>29</v>
      </c>
      <c r="G512" s="77" t="s">
        <v>51</v>
      </c>
      <c r="H512" s="77" t="s">
        <v>26</v>
      </c>
      <c r="I512" s="77" t="s">
        <v>43</v>
      </c>
      <c r="J512" s="77" t="s">
        <v>83</v>
      </c>
      <c r="K512" s="77">
        <v>60.570799999999998</v>
      </c>
      <c r="L512" s="77">
        <v>1690</v>
      </c>
      <c r="M512" s="77" t="s">
        <v>41</v>
      </c>
      <c r="N512" s="77">
        <v>0.51076423999999998</v>
      </c>
      <c r="O512" s="77">
        <v>0</v>
      </c>
      <c r="P512" s="77">
        <v>0.77502689999999996</v>
      </c>
      <c r="Z512" s="77" t="s">
        <v>40</v>
      </c>
      <c r="AA512" s="77" t="s">
        <v>39</v>
      </c>
      <c r="AB512" s="77">
        <v>20</v>
      </c>
    </row>
    <row r="513" spans="1:28" ht="15.75" customHeight="1" x14ac:dyDescent="0.2">
      <c r="A513" s="77" t="s">
        <v>49</v>
      </c>
      <c r="B513" s="77" t="s">
        <v>85</v>
      </c>
      <c r="C513" s="77" t="s">
        <v>50</v>
      </c>
      <c r="D513" s="78">
        <v>44154.447199074071</v>
      </c>
      <c r="E513" s="77" t="s">
        <v>5</v>
      </c>
      <c r="F513" s="77" t="s">
        <v>29</v>
      </c>
      <c r="G513" s="77" t="s">
        <v>51</v>
      </c>
      <c r="H513" s="77" t="s">
        <v>26</v>
      </c>
      <c r="I513" s="77" t="s">
        <v>159</v>
      </c>
      <c r="J513" s="77" t="s">
        <v>42</v>
      </c>
      <c r="K513" s="77">
        <v>3.26</v>
      </c>
      <c r="L513" s="77">
        <v>1690</v>
      </c>
      <c r="M513" s="77" t="s">
        <v>41</v>
      </c>
      <c r="N513" s="77">
        <v>39.5</v>
      </c>
      <c r="O513" s="77">
        <v>4.3700000000000003E-2</v>
      </c>
      <c r="P513" s="77">
        <v>14</v>
      </c>
      <c r="Z513" s="77" t="s">
        <v>40</v>
      </c>
      <c r="AA513" s="77" t="s">
        <v>39</v>
      </c>
      <c r="AB513" s="77">
        <v>20</v>
      </c>
    </row>
    <row r="514" spans="1:28" ht="15.75" customHeight="1" x14ac:dyDescent="0.2">
      <c r="A514" s="77" t="s">
        <v>48</v>
      </c>
      <c r="B514" s="77" t="s">
        <v>85</v>
      </c>
      <c r="C514" s="77" t="s">
        <v>50</v>
      </c>
      <c r="D514" s="78">
        <v>44154.447199074071</v>
      </c>
      <c r="E514" s="77" t="s">
        <v>5</v>
      </c>
      <c r="F514" s="77" t="s">
        <v>30</v>
      </c>
      <c r="G514" s="77" t="s">
        <v>44</v>
      </c>
      <c r="H514" s="77" t="s">
        <v>6</v>
      </c>
      <c r="I514" s="77" t="s">
        <v>157</v>
      </c>
      <c r="J514" s="77" t="s">
        <v>42</v>
      </c>
      <c r="K514" s="77">
        <v>3.5</v>
      </c>
      <c r="L514" s="77">
        <v>1240</v>
      </c>
      <c r="M514" s="77" t="s">
        <v>41</v>
      </c>
      <c r="N514" s="77">
        <v>1.7</v>
      </c>
      <c r="O514" s="77">
        <v>0</v>
      </c>
      <c r="P514" s="77">
        <v>2.1</v>
      </c>
      <c r="Z514" s="77" t="s">
        <v>40</v>
      </c>
      <c r="AA514" s="77" t="s">
        <v>39</v>
      </c>
      <c r="AB514" s="77">
        <v>20</v>
      </c>
    </row>
    <row r="515" spans="1:28" ht="15.75" customHeight="1" x14ac:dyDescent="0.2">
      <c r="A515" s="77" t="s">
        <v>48</v>
      </c>
      <c r="B515" s="77" t="s">
        <v>85</v>
      </c>
      <c r="C515" s="77" t="s">
        <v>50</v>
      </c>
      <c r="D515" s="78">
        <v>44154.447199074071</v>
      </c>
      <c r="E515" s="77" t="s">
        <v>5</v>
      </c>
      <c r="F515" s="77" t="s">
        <v>30</v>
      </c>
      <c r="G515" s="77" t="s">
        <v>44</v>
      </c>
      <c r="H515" s="77" t="s">
        <v>6</v>
      </c>
      <c r="I515" s="77" t="s">
        <v>158</v>
      </c>
      <c r="J515" s="77" t="s">
        <v>42</v>
      </c>
      <c r="K515" s="77">
        <v>3.5</v>
      </c>
      <c r="L515" s="77">
        <v>1240</v>
      </c>
      <c r="M515" s="77" t="s">
        <v>41</v>
      </c>
      <c r="N515" s="77">
        <v>18.8</v>
      </c>
      <c r="O515" s="77">
        <v>0</v>
      </c>
      <c r="P515" s="77">
        <v>0</v>
      </c>
      <c r="Z515" s="77" t="s">
        <v>40</v>
      </c>
      <c r="AA515" s="77" t="s">
        <v>39</v>
      </c>
      <c r="AB515" s="77">
        <v>20</v>
      </c>
    </row>
    <row r="516" spans="1:28" ht="15.75" customHeight="1" x14ac:dyDescent="0.2">
      <c r="A516" s="77" t="s">
        <v>48</v>
      </c>
      <c r="B516" s="77" t="s">
        <v>85</v>
      </c>
      <c r="C516" s="77" t="s">
        <v>50</v>
      </c>
      <c r="D516" s="78">
        <v>44154.447199074071</v>
      </c>
      <c r="E516" s="77" t="s">
        <v>5</v>
      </c>
      <c r="F516" s="77" t="s">
        <v>30</v>
      </c>
      <c r="G516" s="77" t="s">
        <v>44</v>
      </c>
      <c r="H516" s="77" t="s">
        <v>6</v>
      </c>
      <c r="I516" s="77" t="s">
        <v>43</v>
      </c>
      <c r="J516" s="77" t="s">
        <v>83</v>
      </c>
      <c r="K516" s="77">
        <v>54.984999999999999</v>
      </c>
      <c r="L516" s="77">
        <v>1240</v>
      </c>
      <c r="M516" s="77" t="s">
        <v>41</v>
      </c>
      <c r="N516" s="77">
        <v>7.7657539999999997E-2</v>
      </c>
      <c r="O516" s="77">
        <v>0</v>
      </c>
      <c r="P516" s="77">
        <v>0.12030554</v>
      </c>
      <c r="Z516" s="77" t="s">
        <v>40</v>
      </c>
      <c r="AA516" s="77" t="s">
        <v>39</v>
      </c>
      <c r="AB516" s="77">
        <v>20</v>
      </c>
    </row>
    <row r="517" spans="1:28" ht="15.75" customHeight="1" x14ac:dyDescent="0.2">
      <c r="A517" s="77" t="s">
        <v>48</v>
      </c>
      <c r="B517" s="77" t="s">
        <v>85</v>
      </c>
      <c r="C517" s="77" t="s">
        <v>50</v>
      </c>
      <c r="D517" s="78">
        <v>44154.447199074071</v>
      </c>
      <c r="E517" s="77" t="s">
        <v>5</v>
      </c>
      <c r="F517" s="77" t="s">
        <v>30</v>
      </c>
      <c r="G517" s="77" t="s">
        <v>44</v>
      </c>
      <c r="H517" s="77" t="s">
        <v>6</v>
      </c>
      <c r="I517" s="77" t="s">
        <v>159</v>
      </c>
      <c r="J517" s="77" t="s">
        <v>42</v>
      </c>
      <c r="K517" s="77">
        <v>3.5</v>
      </c>
      <c r="L517" s="77">
        <v>1240</v>
      </c>
      <c r="M517" s="77" t="s">
        <v>41</v>
      </c>
      <c r="N517" s="77">
        <v>1.58</v>
      </c>
      <c r="O517" s="77">
        <v>0</v>
      </c>
      <c r="P517" s="77">
        <v>1.88</v>
      </c>
      <c r="Z517" s="77" t="s">
        <v>40</v>
      </c>
      <c r="AA517" s="77" t="s">
        <v>39</v>
      </c>
      <c r="AB517" s="77">
        <v>20</v>
      </c>
    </row>
    <row r="518" spans="1:28" ht="15.75" customHeight="1" x14ac:dyDescent="0.2">
      <c r="A518" s="77" t="s">
        <v>48</v>
      </c>
      <c r="B518" s="77" t="s">
        <v>85</v>
      </c>
      <c r="C518" s="77" t="s">
        <v>50</v>
      </c>
      <c r="D518" s="78">
        <v>44154.447199074071</v>
      </c>
      <c r="E518" s="77" t="s">
        <v>5</v>
      </c>
      <c r="F518" s="77" t="s">
        <v>30</v>
      </c>
      <c r="G518" s="77" t="s">
        <v>51</v>
      </c>
      <c r="H518" s="77" t="s">
        <v>6</v>
      </c>
      <c r="I518" s="77" t="s">
        <v>157</v>
      </c>
      <c r="J518" s="77" t="s">
        <v>42</v>
      </c>
      <c r="K518" s="77">
        <v>3.5</v>
      </c>
      <c r="L518" s="77">
        <v>1210</v>
      </c>
      <c r="M518" s="77" t="s">
        <v>41</v>
      </c>
      <c r="N518" s="77">
        <v>4.24</v>
      </c>
      <c r="O518" s="77">
        <v>0</v>
      </c>
      <c r="P518" s="77">
        <v>5.4</v>
      </c>
      <c r="Z518" s="77" t="s">
        <v>40</v>
      </c>
      <c r="AA518" s="77" t="s">
        <v>39</v>
      </c>
      <c r="AB518" s="77">
        <v>20</v>
      </c>
    </row>
    <row r="519" spans="1:28" ht="15.75" customHeight="1" x14ac:dyDescent="0.2">
      <c r="A519" s="77" t="s">
        <v>48</v>
      </c>
      <c r="B519" s="77" t="s">
        <v>85</v>
      </c>
      <c r="C519" s="77" t="s">
        <v>50</v>
      </c>
      <c r="D519" s="78">
        <v>44154.447199074071</v>
      </c>
      <c r="E519" s="77" t="s">
        <v>5</v>
      </c>
      <c r="F519" s="77" t="s">
        <v>30</v>
      </c>
      <c r="G519" s="77" t="s">
        <v>51</v>
      </c>
      <c r="H519" s="77" t="s">
        <v>6</v>
      </c>
      <c r="I519" s="77" t="s">
        <v>158</v>
      </c>
      <c r="J519" s="77" t="s">
        <v>42</v>
      </c>
      <c r="K519" s="77">
        <v>3.5</v>
      </c>
      <c r="L519" s="77">
        <v>1210</v>
      </c>
      <c r="M519" s="77" t="s">
        <v>41</v>
      </c>
      <c r="N519" s="77">
        <v>47.5</v>
      </c>
      <c r="O519" s="77">
        <v>0</v>
      </c>
      <c r="P519" s="77">
        <v>0</v>
      </c>
      <c r="Z519" s="77" t="s">
        <v>40</v>
      </c>
      <c r="AA519" s="77" t="s">
        <v>39</v>
      </c>
      <c r="AB519" s="77">
        <v>20</v>
      </c>
    </row>
    <row r="520" spans="1:28" ht="15.75" customHeight="1" x14ac:dyDescent="0.2">
      <c r="A520" s="77" t="s">
        <v>48</v>
      </c>
      <c r="B520" s="77" t="s">
        <v>85</v>
      </c>
      <c r="C520" s="77" t="s">
        <v>50</v>
      </c>
      <c r="D520" s="78">
        <v>44154.447199074071</v>
      </c>
      <c r="E520" s="77" t="s">
        <v>5</v>
      </c>
      <c r="F520" s="77" t="s">
        <v>30</v>
      </c>
      <c r="G520" s="77" t="s">
        <v>51</v>
      </c>
      <c r="H520" s="77" t="s">
        <v>6</v>
      </c>
      <c r="I520" s="77" t="s">
        <v>43</v>
      </c>
      <c r="J520" s="77" t="s">
        <v>83</v>
      </c>
      <c r="K520" s="77">
        <v>54.984999999999999</v>
      </c>
      <c r="L520" s="77">
        <v>1210</v>
      </c>
      <c r="M520" s="77" t="s">
        <v>41</v>
      </c>
      <c r="N520" s="77">
        <v>0.19287077999999999</v>
      </c>
      <c r="O520" s="77">
        <v>0</v>
      </c>
      <c r="P520" s="77">
        <v>0.3093571</v>
      </c>
      <c r="Z520" s="77" t="s">
        <v>40</v>
      </c>
      <c r="AA520" s="77" t="s">
        <v>39</v>
      </c>
      <c r="AB520" s="77">
        <v>20</v>
      </c>
    </row>
    <row r="521" spans="1:28" ht="15.75" customHeight="1" x14ac:dyDescent="0.2">
      <c r="A521" s="77" t="s">
        <v>48</v>
      </c>
      <c r="B521" s="77" t="s">
        <v>85</v>
      </c>
      <c r="C521" s="77" t="s">
        <v>50</v>
      </c>
      <c r="D521" s="78">
        <v>44154.447199074071</v>
      </c>
      <c r="E521" s="77" t="s">
        <v>5</v>
      </c>
      <c r="F521" s="77" t="s">
        <v>30</v>
      </c>
      <c r="G521" s="77" t="s">
        <v>51</v>
      </c>
      <c r="H521" s="77" t="s">
        <v>6</v>
      </c>
      <c r="I521" s="77" t="s">
        <v>159</v>
      </c>
      <c r="J521" s="77" t="s">
        <v>42</v>
      </c>
      <c r="K521" s="77">
        <v>3.5</v>
      </c>
      <c r="L521" s="77">
        <v>1210</v>
      </c>
      <c r="M521" s="77" t="s">
        <v>41</v>
      </c>
      <c r="N521" s="77">
        <v>3.94</v>
      </c>
      <c r="O521" s="77">
        <v>0</v>
      </c>
      <c r="P521" s="77">
        <v>4.84</v>
      </c>
      <c r="Z521" s="77" t="s">
        <v>40</v>
      </c>
      <c r="AA521" s="77" t="s">
        <v>39</v>
      </c>
      <c r="AB521" s="77">
        <v>20</v>
      </c>
    </row>
    <row r="522" spans="1:28" ht="15.75" customHeight="1" x14ac:dyDescent="0.2">
      <c r="A522" s="77" t="s">
        <v>48</v>
      </c>
      <c r="B522" s="77" t="s">
        <v>85</v>
      </c>
      <c r="C522" s="77" t="s">
        <v>50</v>
      </c>
      <c r="D522" s="78">
        <v>44154.447199074071</v>
      </c>
      <c r="E522" s="77" t="s">
        <v>5</v>
      </c>
      <c r="F522" s="77" t="s">
        <v>31</v>
      </c>
      <c r="G522" s="77" t="s">
        <v>44</v>
      </c>
      <c r="H522" s="77" t="s">
        <v>6</v>
      </c>
      <c r="I522" s="77" t="s">
        <v>157</v>
      </c>
      <c r="J522" s="77" t="s">
        <v>42</v>
      </c>
      <c r="K522" s="77">
        <v>1</v>
      </c>
      <c r="L522" s="77">
        <v>999</v>
      </c>
      <c r="M522" s="77" t="s">
        <v>41</v>
      </c>
      <c r="N522" s="77">
        <v>1.24</v>
      </c>
      <c r="O522" s="77">
        <v>0</v>
      </c>
      <c r="P522" s="77">
        <v>1.01</v>
      </c>
      <c r="Z522" s="77" t="s">
        <v>40</v>
      </c>
      <c r="AA522" s="77" t="s">
        <v>39</v>
      </c>
      <c r="AB522" s="77">
        <v>20</v>
      </c>
    </row>
    <row r="523" spans="1:28" ht="15.75" customHeight="1" x14ac:dyDescent="0.2">
      <c r="A523" s="77" t="s">
        <v>48</v>
      </c>
      <c r="B523" s="77" t="s">
        <v>85</v>
      </c>
      <c r="C523" s="77" t="s">
        <v>50</v>
      </c>
      <c r="D523" s="78">
        <v>44154.447199074071</v>
      </c>
      <c r="E523" s="77" t="s">
        <v>5</v>
      </c>
      <c r="F523" s="77" t="s">
        <v>31</v>
      </c>
      <c r="G523" s="77" t="s">
        <v>44</v>
      </c>
      <c r="H523" s="77" t="s">
        <v>6</v>
      </c>
      <c r="I523" s="77" t="s">
        <v>158</v>
      </c>
      <c r="J523" s="77" t="s">
        <v>42</v>
      </c>
      <c r="K523" s="77">
        <v>1</v>
      </c>
      <c r="L523" s="77">
        <v>999</v>
      </c>
      <c r="M523" s="77" t="s">
        <v>41</v>
      </c>
      <c r="N523" s="77">
        <v>11.3</v>
      </c>
      <c r="O523" s="77">
        <v>0</v>
      </c>
      <c r="P523" s="77">
        <v>0</v>
      </c>
      <c r="Z523" s="77" t="s">
        <v>40</v>
      </c>
      <c r="AA523" s="77" t="s">
        <v>39</v>
      </c>
      <c r="AB523" s="77">
        <v>20</v>
      </c>
    </row>
    <row r="524" spans="1:28" ht="15.75" customHeight="1" x14ac:dyDescent="0.2">
      <c r="A524" s="77" t="s">
        <v>48</v>
      </c>
      <c r="B524" s="77" t="s">
        <v>85</v>
      </c>
      <c r="C524" s="77" t="s">
        <v>50</v>
      </c>
      <c r="D524" s="78">
        <v>44154.447199074071</v>
      </c>
      <c r="E524" s="77" t="s">
        <v>5</v>
      </c>
      <c r="F524" s="77" t="s">
        <v>31</v>
      </c>
      <c r="G524" s="77" t="s">
        <v>44</v>
      </c>
      <c r="H524" s="77" t="s">
        <v>6</v>
      </c>
      <c r="I524" s="77" t="s">
        <v>43</v>
      </c>
      <c r="J524" s="77" t="s">
        <v>83</v>
      </c>
      <c r="K524" s="77">
        <v>18.68</v>
      </c>
      <c r="L524" s="77">
        <v>999</v>
      </c>
      <c r="M524" s="77" t="s">
        <v>41</v>
      </c>
      <c r="N524" s="77">
        <v>4.9892932000000001E-2</v>
      </c>
      <c r="O524" s="77">
        <v>0</v>
      </c>
      <c r="P524" s="77">
        <v>4.7269810000000002E-2</v>
      </c>
      <c r="Z524" s="77" t="s">
        <v>40</v>
      </c>
      <c r="AA524" s="77" t="s">
        <v>39</v>
      </c>
      <c r="AB524" s="77">
        <v>20</v>
      </c>
    </row>
    <row r="525" spans="1:28" ht="15.75" customHeight="1" x14ac:dyDescent="0.2">
      <c r="A525" s="77" t="s">
        <v>48</v>
      </c>
      <c r="B525" s="77" t="s">
        <v>85</v>
      </c>
      <c r="C525" s="77" t="s">
        <v>50</v>
      </c>
      <c r="D525" s="78">
        <v>44154.447199074071</v>
      </c>
      <c r="E525" s="77" t="s">
        <v>5</v>
      </c>
      <c r="F525" s="77" t="s">
        <v>31</v>
      </c>
      <c r="G525" s="77" t="s">
        <v>44</v>
      </c>
      <c r="H525" s="77" t="s">
        <v>6</v>
      </c>
      <c r="I525" s="77" t="s">
        <v>159</v>
      </c>
      <c r="J525" s="77" t="s">
        <v>42</v>
      </c>
      <c r="K525" s="77">
        <v>1</v>
      </c>
      <c r="L525" s="77">
        <v>999</v>
      </c>
      <c r="M525" s="77" t="s">
        <v>41</v>
      </c>
      <c r="N525" s="77">
        <v>0.98599999999999999</v>
      </c>
      <c r="O525" s="77">
        <v>0</v>
      </c>
      <c r="P525" s="77">
        <v>0.88300000000000001</v>
      </c>
      <c r="Z525" s="77" t="s">
        <v>40</v>
      </c>
      <c r="AA525" s="77" t="s">
        <v>39</v>
      </c>
      <c r="AB525" s="77">
        <v>20</v>
      </c>
    </row>
    <row r="526" spans="1:28" ht="15.75" customHeight="1" x14ac:dyDescent="0.2">
      <c r="A526" s="77" t="s">
        <v>48</v>
      </c>
      <c r="B526" s="77" t="s">
        <v>85</v>
      </c>
      <c r="C526" s="77" t="s">
        <v>50</v>
      </c>
      <c r="D526" s="78">
        <v>44154.447199074071</v>
      </c>
      <c r="E526" s="77" t="s">
        <v>5</v>
      </c>
      <c r="F526" s="77" t="s">
        <v>31</v>
      </c>
      <c r="G526" s="77" t="s">
        <v>51</v>
      </c>
      <c r="H526" s="77" t="s">
        <v>6</v>
      </c>
      <c r="I526" s="77" t="s">
        <v>157</v>
      </c>
      <c r="J526" s="77" t="s">
        <v>42</v>
      </c>
      <c r="K526" s="77">
        <v>1.06</v>
      </c>
      <c r="L526" s="77">
        <v>1050</v>
      </c>
      <c r="M526" s="77" t="s">
        <v>41</v>
      </c>
      <c r="N526" s="77">
        <v>1.69</v>
      </c>
      <c r="O526" s="77">
        <v>0</v>
      </c>
      <c r="P526" s="77">
        <v>1.58</v>
      </c>
      <c r="Z526" s="77" t="s">
        <v>40</v>
      </c>
      <c r="AA526" s="77" t="s">
        <v>39</v>
      </c>
      <c r="AB526" s="77">
        <v>20</v>
      </c>
    </row>
    <row r="527" spans="1:28" ht="15.75" customHeight="1" x14ac:dyDescent="0.2">
      <c r="A527" s="77" t="s">
        <v>48</v>
      </c>
      <c r="B527" s="77" t="s">
        <v>85</v>
      </c>
      <c r="C527" s="77" t="s">
        <v>50</v>
      </c>
      <c r="D527" s="78">
        <v>44154.447199074071</v>
      </c>
      <c r="E527" s="77" t="s">
        <v>5</v>
      </c>
      <c r="F527" s="77" t="s">
        <v>31</v>
      </c>
      <c r="G527" s="77" t="s">
        <v>51</v>
      </c>
      <c r="H527" s="77" t="s">
        <v>6</v>
      </c>
      <c r="I527" s="77" t="s">
        <v>158</v>
      </c>
      <c r="J527" s="77" t="s">
        <v>42</v>
      </c>
      <c r="K527" s="77">
        <v>1.06</v>
      </c>
      <c r="L527" s="77">
        <v>1050</v>
      </c>
      <c r="M527" s="77" t="s">
        <v>41</v>
      </c>
      <c r="N527" s="77">
        <v>16.8</v>
      </c>
      <c r="O527" s="77">
        <v>0</v>
      </c>
      <c r="P527" s="77">
        <v>0</v>
      </c>
      <c r="Z527" s="77" t="s">
        <v>40</v>
      </c>
      <c r="AA527" s="77" t="s">
        <v>39</v>
      </c>
      <c r="AB527" s="77">
        <v>20</v>
      </c>
    </row>
    <row r="528" spans="1:28" ht="15.75" customHeight="1" x14ac:dyDescent="0.2">
      <c r="A528" s="77" t="s">
        <v>48</v>
      </c>
      <c r="B528" s="77" t="s">
        <v>85</v>
      </c>
      <c r="C528" s="77" t="s">
        <v>50</v>
      </c>
      <c r="D528" s="78">
        <v>44154.447199074071</v>
      </c>
      <c r="E528" s="77" t="s">
        <v>5</v>
      </c>
      <c r="F528" s="77" t="s">
        <v>31</v>
      </c>
      <c r="G528" s="77" t="s">
        <v>51</v>
      </c>
      <c r="H528" s="77" t="s">
        <v>6</v>
      </c>
      <c r="I528" s="77" t="s">
        <v>43</v>
      </c>
      <c r="J528" s="77" t="s">
        <v>83</v>
      </c>
      <c r="K528" s="77">
        <v>19.800798</v>
      </c>
      <c r="L528" s="77">
        <v>1050</v>
      </c>
      <c r="M528" s="77" t="s">
        <v>41</v>
      </c>
      <c r="N528" s="77">
        <v>7.5481795000000004E-2</v>
      </c>
      <c r="O528" s="77">
        <v>0</v>
      </c>
      <c r="P528" s="77">
        <v>7.869379E-2</v>
      </c>
      <c r="Z528" s="77" t="s">
        <v>40</v>
      </c>
      <c r="AA528" s="77" t="s">
        <v>39</v>
      </c>
      <c r="AB528" s="77">
        <v>20</v>
      </c>
    </row>
    <row r="529" spans="1:28" ht="15.75" customHeight="1" x14ac:dyDescent="0.2">
      <c r="A529" s="77" t="s">
        <v>48</v>
      </c>
      <c r="B529" s="77" t="s">
        <v>85</v>
      </c>
      <c r="C529" s="77" t="s">
        <v>50</v>
      </c>
      <c r="D529" s="78">
        <v>44154.447199074071</v>
      </c>
      <c r="E529" s="77" t="s">
        <v>5</v>
      </c>
      <c r="F529" s="77" t="s">
        <v>31</v>
      </c>
      <c r="G529" s="77" t="s">
        <v>51</v>
      </c>
      <c r="H529" s="77" t="s">
        <v>6</v>
      </c>
      <c r="I529" s="77" t="s">
        <v>159</v>
      </c>
      <c r="J529" s="77" t="s">
        <v>42</v>
      </c>
      <c r="K529" s="77">
        <v>1.06</v>
      </c>
      <c r="L529" s="77">
        <v>1050</v>
      </c>
      <c r="M529" s="77" t="s">
        <v>41</v>
      </c>
      <c r="N529" s="77">
        <v>1.49</v>
      </c>
      <c r="O529" s="77">
        <v>0</v>
      </c>
      <c r="P529" s="77">
        <v>1.47</v>
      </c>
      <c r="Z529" s="77" t="s">
        <v>40</v>
      </c>
      <c r="AA529" s="77" t="s">
        <v>39</v>
      </c>
      <c r="AB529" s="77">
        <v>20</v>
      </c>
    </row>
    <row r="530" spans="1:28" ht="15.75" customHeight="1" x14ac:dyDescent="0.2">
      <c r="A530" s="77" t="s">
        <v>48</v>
      </c>
      <c r="B530" s="77" t="s">
        <v>85</v>
      </c>
      <c r="C530" s="77" t="s">
        <v>50</v>
      </c>
      <c r="D530" s="78">
        <v>44154.447199074071</v>
      </c>
      <c r="E530" s="77" t="s">
        <v>5</v>
      </c>
      <c r="F530" s="77" t="s">
        <v>45</v>
      </c>
      <c r="G530" s="77" t="s">
        <v>44</v>
      </c>
      <c r="H530" s="77" t="s">
        <v>6</v>
      </c>
      <c r="I530" s="77" t="s">
        <v>157</v>
      </c>
      <c r="J530" s="77" t="s">
        <v>42</v>
      </c>
      <c r="K530" s="77">
        <v>1.8</v>
      </c>
      <c r="L530" s="77">
        <v>1750</v>
      </c>
      <c r="M530" s="77" t="s">
        <v>41</v>
      </c>
      <c r="N530" s="77">
        <v>2.5</v>
      </c>
      <c r="O530" s="77">
        <v>0</v>
      </c>
      <c r="P530" s="77">
        <v>3.05</v>
      </c>
      <c r="Z530" s="77" t="s">
        <v>40</v>
      </c>
      <c r="AA530" s="77" t="s">
        <v>39</v>
      </c>
      <c r="AB530" s="77">
        <v>20</v>
      </c>
    </row>
    <row r="531" spans="1:28" ht="15.75" customHeight="1" x14ac:dyDescent="0.2">
      <c r="A531" s="77" t="s">
        <v>48</v>
      </c>
      <c r="B531" s="77" t="s">
        <v>85</v>
      </c>
      <c r="C531" s="77" t="s">
        <v>50</v>
      </c>
      <c r="D531" s="78">
        <v>44154.447199074071</v>
      </c>
      <c r="E531" s="77" t="s">
        <v>5</v>
      </c>
      <c r="F531" s="77" t="s">
        <v>45</v>
      </c>
      <c r="G531" s="77" t="s">
        <v>44</v>
      </c>
      <c r="H531" s="77" t="s">
        <v>6</v>
      </c>
      <c r="I531" s="77" t="s">
        <v>158</v>
      </c>
      <c r="J531" s="77" t="s">
        <v>42</v>
      </c>
      <c r="K531" s="77">
        <v>1.8</v>
      </c>
      <c r="L531" s="77">
        <v>1750</v>
      </c>
      <c r="M531" s="77" t="s">
        <v>41</v>
      </c>
      <c r="N531" s="77">
        <v>31.5</v>
      </c>
      <c r="O531" s="77">
        <v>0</v>
      </c>
      <c r="P531" s="77">
        <v>0</v>
      </c>
      <c r="Z531" s="77" t="s">
        <v>40</v>
      </c>
      <c r="AA531" s="77" t="s">
        <v>39</v>
      </c>
      <c r="AB531" s="77">
        <v>20</v>
      </c>
    </row>
    <row r="532" spans="1:28" ht="15.75" customHeight="1" x14ac:dyDescent="0.2">
      <c r="A532" s="77" t="s">
        <v>48</v>
      </c>
      <c r="B532" s="77" t="s">
        <v>85</v>
      </c>
      <c r="C532" s="77" t="s">
        <v>50</v>
      </c>
      <c r="D532" s="78">
        <v>44154.447199074071</v>
      </c>
      <c r="E532" s="77" t="s">
        <v>5</v>
      </c>
      <c r="F532" s="77" t="s">
        <v>45</v>
      </c>
      <c r="G532" s="77" t="s">
        <v>44</v>
      </c>
      <c r="H532" s="77" t="s">
        <v>6</v>
      </c>
      <c r="I532" s="77" t="s">
        <v>43</v>
      </c>
      <c r="J532" s="77" t="s">
        <v>83</v>
      </c>
      <c r="K532" s="77">
        <v>1.8</v>
      </c>
      <c r="L532" s="77">
        <v>1750</v>
      </c>
      <c r="M532" s="77" t="s">
        <v>41</v>
      </c>
      <c r="N532" s="77">
        <v>2.2000000000000002</v>
      </c>
      <c r="O532" s="77">
        <v>0</v>
      </c>
      <c r="P532" s="77">
        <v>2.94</v>
      </c>
      <c r="Z532" s="77" t="s">
        <v>40</v>
      </c>
      <c r="AA532" s="77" t="s">
        <v>39</v>
      </c>
      <c r="AB532" s="77">
        <v>20</v>
      </c>
    </row>
    <row r="533" spans="1:28" ht="15.75" customHeight="1" x14ac:dyDescent="0.2">
      <c r="A533" s="77" t="s">
        <v>48</v>
      </c>
      <c r="B533" s="77" t="s">
        <v>85</v>
      </c>
      <c r="C533" s="77" t="s">
        <v>50</v>
      </c>
      <c r="D533" s="78">
        <v>44154.447199074071</v>
      </c>
      <c r="E533" s="77" t="s">
        <v>5</v>
      </c>
      <c r="F533" s="77" t="s">
        <v>45</v>
      </c>
      <c r="G533" s="77" t="s">
        <v>44</v>
      </c>
      <c r="H533" s="77" t="s">
        <v>6</v>
      </c>
      <c r="I533" s="77" t="s">
        <v>159</v>
      </c>
      <c r="J533" s="77" t="s">
        <v>42</v>
      </c>
      <c r="K533" s="77">
        <v>1.8</v>
      </c>
      <c r="L533" s="77">
        <v>1750</v>
      </c>
      <c r="M533" s="77" t="s">
        <v>41</v>
      </c>
      <c r="N533" s="77">
        <v>2.2000000000000002</v>
      </c>
      <c r="O533" s="77">
        <v>0</v>
      </c>
      <c r="P533" s="77">
        <v>2.93</v>
      </c>
      <c r="Z533" s="77" t="s">
        <v>40</v>
      </c>
      <c r="AA533" s="77" t="s">
        <v>39</v>
      </c>
      <c r="AB533" s="77">
        <v>20</v>
      </c>
    </row>
    <row r="534" spans="1:28" ht="15.75" customHeight="1" x14ac:dyDescent="0.2">
      <c r="A534" s="77" t="s">
        <v>48</v>
      </c>
      <c r="B534" s="77" t="s">
        <v>85</v>
      </c>
      <c r="C534" s="77" t="s">
        <v>50</v>
      </c>
      <c r="D534" s="78">
        <v>44154.447199074071</v>
      </c>
      <c r="E534" s="77" t="s">
        <v>5</v>
      </c>
      <c r="F534" s="77" t="s">
        <v>45</v>
      </c>
      <c r="G534" s="77" t="s">
        <v>51</v>
      </c>
      <c r="H534" s="77" t="s">
        <v>6</v>
      </c>
      <c r="I534" s="77" t="s">
        <v>157</v>
      </c>
      <c r="J534" s="77" t="s">
        <v>42</v>
      </c>
      <c r="K534" s="77">
        <v>1.9</v>
      </c>
      <c r="L534" s="77">
        <v>1620</v>
      </c>
      <c r="M534" s="77" t="s">
        <v>41</v>
      </c>
      <c r="N534" s="77">
        <v>4.5</v>
      </c>
      <c r="O534" s="77">
        <v>0</v>
      </c>
      <c r="P534" s="77">
        <v>5.5</v>
      </c>
      <c r="Z534" s="77" t="s">
        <v>40</v>
      </c>
      <c r="AA534" s="77" t="s">
        <v>39</v>
      </c>
      <c r="AB534" s="77">
        <v>20</v>
      </c>
    </row>
    <row r="535" spans="1:28" ht="15.75" customHeight="1" x14ac:dyDescent="0.2">
      <c r="A535" s="77" t="s">
        <v>48</v>
      </c>
      <c r="B535" s="77" t="s">
        <v>85</v>
      </c>
      <c r="C535" s="77" t="s">
        <v>50</v>
      </c>
      <c r="D535" s="78">
        <v>44154.447199074071</v>
      </c>
      <c r="E535" s="77" t="s">
        <v>5</v>
      </c>
      <c r="F535" s="77" t="s">
        <v>45</v>
      </c>
      <c r="G535" s="77" t="s">
        <v>51</v>
      </c>
      <c r="H535" s="77" t="s">
        <v>6</v>
      </c>
      <c r="I535" s="77" t="s">
        <v>158</v>
      </c>
      <c r="J535" s="77" t="s">
        <v>42</v>
      </c>
      <c r="K535" s="77">
        <v>1.9</v>
      </c>
      <c r="L535" s="77">
        <v>1620</v>
      </c>
      <c r="M535" s="77" t="s">
        <v>41</v>
      </c>
      <c r="N535" s="77">
        <v>59.7</v>
      </c>
      <c r="O535" s="77">
        <v>0</v>
      </c>
      <c r="P535" s="77">
        <v>0</v>
      </c>
      <c r="Z535" s="77" t="s">
        <v>40</v>
      </c>
      <c r="AA535" s="77" t="s">
        <v>39</v>
      </c>
      <c r="AB535" s="77">
        <v>20</v>
      </c>
    </row>
    <row r="536" spans="1:28" ht="15.75" customHeight="1" x14ac:dyDescent="0.2">
      <c r="A536" s="77" t="s">
        <v>48</v>
      </c>
      <c r="B536" s="77" t="s">
        <v>85</v>
      </c>
      <c r="C536" s="77" t="s">
        <v>50</v>
      </c>
      <c r="D536" s="78">
        <v>44154.447199074071</v>
      </c>
      <c r="E536" s="77" t="s">
        <v>5</v>
      </c>
      <c r="F536" s="77" t="s">
        <v>45</v>
      </c>
      <c r="G536" s="77" t="s">
        <v>51</v>
      </c>
      <c r="H536" s="77" t="s">
        <v>6</v>
      </c>
      <c r="I536" s="77" t="s">
        <v>43</v>
      </c>
      <c r="J536" s="77" t="s">
        <v>83</v>
      </c>
      <c r="K536" s="77">
        <v>1.9</v>
      </c>
      <c r="L536" s="77">
        <v>1620</v>
      </c>
      <c r="M536" s="77" t="s">
        <v>41</v>
      </c>
      <c r="N536" s="77">
        <v>4</v>
      </c>
      <c r="O536" s="77">
        <v>0</v>
      </c>
      <c r="P536" s="77">
        <v>5.38</v>
      </c>
      <c r="Z536" s="77" t="s">
        <v>40</v>
      </c>
      <c r="AA536" s="77" t="s">
        <v>39</v>
      </c>
      <c r="AB536" s="77">
        <v>20</v>
      </c>
    </row>
    <row r="537" spans="1:28" ht="15.75" customHeight="1" x14ac:dyDescent="0.2">
      <c r="A537" s="77" t="s">
        <v>48</v>
      </c>
      <c r="B537" s="77" t="s">
        <v>85</v>
      </c>
      <c r="C537" s="77" t="s">
        <v>50</v>
      </c>
      <c r="D537" s="78">
        <v>44154.447199074071</v>
      </c>
      <c r="E537" s="77" t="s">
        <v>5</v>
      </c>
      <c r="F537" s="77" t="s">
        <v>45</v>
      </c>
      <c r="G537" s="77" t="s">
        <v>51</v>
      </c>
      <c r="H537" s="77" t="s">
        <v>6</v>
      </c>
      <c r="I537" s="77" t="s">
        <v>159</v>
      </c>
      <c r="J537" s="77" t="s">
        <v>42</v>
      </c>
      <c r="K537" s="77">
        <v>1.9</v>
      </c>
      <c r="L537" s="77">
        <v>1620</v>
      </c>
      <c r="M537" s="77" t="s">
        <v>41</v>
      </c>
      <c r="N537" s="77">
        <v>4.0999999999999996</v>
      </c>
      <c r="O537" s="77">
        <v>0</v>
      </c>
      <c r="P537" s="77">
        <v>5.37</v>
      </c>
      <c r="Z537" s="77" t="s">
        <v>40</v>
      </c>
      <c r="AA537" s="77" t="s">
        <v>39</v>
      </c>
      <c r="AB537" s="77">
        <v>20</v>
      </c>
    </row>
    <row r="538" spans="1:28" ht="15.75" customHeight="1" x14ac:dyDescent="0.2">
      <c r="A538" s="77" t="s">
        <v>48</v>
      </c>
      <c r="B538" s="77" t="s">
        <v>85</v>
      </c>
      <c r="C538" s="77" t="s">
        <v>50</v>
      </c>
      <c r="D538" s="78">
        <v>44154.447199074071</v>
      </c>
      <c r="E538" s="77" t="s">
        <v>5</v>
      </c>
      <c r="F538" s="77" t="s">
        <v>29</v>
      </c>
      <c r="G538" s="77" t="s">
        <v>44</v>
      </c>
      <c r="H538" s="77" t="s">
        <v>6</v>
      </c>
      <c r="I538" s="77" t="s">
        <v>157</v>
      </c>
      <c r="J538" s="77" t="s">
        <v>42</v>
      </c>
      <c r="K538" s="77">
        <v>2.33</v>
      </c>
      <c r="L538" s="77">
        <v>2300</v>
      </c>
      <c r="M538" s="77" t="s">
        <v>41</v>
      </c>
      <c r="N538" s="77">
        <v>3.35</v>
      </c>
      <c r="O538" s="77">
        <v>0</v>
      </c>
      <c r="P538" s="77">
        <v>4.53</v>
      </c>
      <c r="Z538" s="77" t="s">
        <v>40</v>
      </c>
      <c r="AA538" s="77" t="s">
        <v>39</v>
      </c>
      <c r="AB538" s="77">
        <v>20</v>
      </c>
    </row>
    <row r="539" spans="1:28" ht="15.75" customHeight="1" x14ac:dyDescent="0.2">
      <c r="A539" s="77" t="s">
        <v>48</v>
      </c>
      <c r="B539" s="77" t="s">
        <v>85</v>
      </c>
      <c r="C539" s="77" t="s">
        <v>50</v>
      </c>
      <c r="D539" s="78">
        <v>44154.447199074071</v>
      </c>
      <c r="E539" s="77" t="s">
        <v>5</v>
      </c>
      <c r="F539" s="77" t="s">
        <v>29</v>
      </c>
      <c r="G539" s="77" t="s">
        <v>44</v>
      </c>
      <c r="H539" s="77" t="s">
        <v>6</v>
      </c>
      <c r="I539" s="77" t="s">
        <v>158</v>
      </c>
      <c r="J539" s="77" t="s">
        <v>42</v>
      </c>
      <c r="K539" s="77">
        <v>2.33</v>
      </c>
      <c r="L539" s="77">
        <v>2300</v>
      </c>
      <c r="M539" s="77" t="s">
        <v>41</v>
      </c>
      <c r="N539" s="77">
        <v>46.2</v>
      </c>
      <c r="O539" s="77">
        <v>0</v>
      </c>
      <c r="P539" s="77">
        <v>0</v>
      </c>
      <c r="Z539" s="77" t="s">
        <v>40</v>
      </c>
      <c r="AA539" s="77" t="s">
        <v>39</v>
      </c>
      <c r="AB539" s="77">
        <v>20</v>
      </c>
    </row>
    <row r="540" spans="1:28" ht="15.75" customHeight="1" x14ac:dyDescent="0.2">
      <c r="A540" s="77" t="s">
        <v>48</v>
      </c>
      <c r="B540" s="77" t="s">
        <v>85</v>
      </c>
      <c r="C540" s="77" t="s">
        <v>50</v>
      </c>
      <c r="D540" s="78">
        <v>44154.447199074071</v>
      </c>
      <c r="E540" s="77" t="s">
        <v>5</v>
      </c>
      <c r="F540" s="77" t="s">
        <v>29</v>
      </c>
      <c r="G540" s="77" t="s">
        <v>44</v>
      </c>
      <c r="H540" s="77" t="s">
        <v>6</v>
      </c>
      <c r="I540" s="77" t="s">
        <v>43</v>
      </c>
      <c r="J540" s="77" t="s">
        <v>83</v>
      </c>
      <c r="K540" s="77">
        <v>43.291397000000003</v>
      </c>
      <c r="L540" s="77">
        <v>2300</v>
      </c>
      <c r="M540" s="77" t="s">
        <v>41</v>
      </c>
      <c r="N540" s="77">
        <v>0.16630785000000001</v>
      </c>
      <c r="O540" s="77">
        <v>0</v>
      </c>
      <c r="P540" s="77">
        <v>0.23789020999999999</v>
      </c>
      <c r="Z540" s="77" t="s">
        <v>40</v>
      </c>
      <c r="AA540" s="77" t="s">
        <v>39</v>
      </c>
      <c r="AB540" s="77">
        <v>20</v>
      </c>
    </row>
    <row r="541" spans="1:28" ht="15.75" customHeight="1" x14ac:dyDescent="0.2">
      <c r="A541" s="77" t="s">
        <v>48</v>
      </c>
      <c r="B541" s="77" t="s">
        <v>85</v>
      </c>
      <c r="C541" s="77" t="s">
        <v>50</v>
      </c>
      <c r="D541" s="78">
        <v>44154.447199074071</v>
      </c>
      <c r="E541" s="77" t="s">
        <v>5</v>
      </c>
      <c r="F541" s="77" t="s">
        <v>29</v>
      </c>
      <c r="G541" s="77" t="s">
        <v>44</v>
      </c>
      <c r="H541" s="77" t="s">
        <v>6</v>
      </c>
      <c r="I541" s="77" t="s">
        <v>159</v>
      </c>
      <c r="J541" s="77" t="s">
        <v>42</v>
      </c>
      <c r="K541" s="77">
        <v>2.33</v>
      </c>
      <c r="L541" s="77">
        <v>2300</v>
      </c>
      <c r="M541" s="77" t="s">
        <v>41</v>
      </c>
      <c r="N541" s="77">
        <v>3.13</v>
      </c>
      <c r="O541" s="77">
        <v>0</v>
      </c>
      <c r="P541" s="77">
        <v>4.42</v>
      </c>
      <c r="Z541" s="77" t="s">
        <v>40</v>
      </c>
      <c r="AA541" s="77" t="s">
        <v>39</v>
      </c>
      <c r="AB541" s="77">
        <v>20</v>
      </c>
    </row>
    <row r="542" spans="1:28" ht="15.75" customHeight="1" x14ac:dyDescent="0.2">
      <c r="A542" s="77" t="s">
        <v>48</v>
      </c>
      <c r="B542" s="77" t="s">
        <v>85</v>
      </c>
      <c r="C542" s="77" t="s">
        <v>50</v>
      </c>
      <c r="D542" s="78">
        <v>44154.447199074071</v>
      </c>
      <c r="E542" s="77" t="s">
        <v>5</v>
      </c>
      <c r="F542" s="77" t="s">
        <v>29</v>
      </c>
      <c r="G542" s="77" t="s">
        <v>51</v>
      </c>
      <c r="H542" s="77" t="s">
        <v>6</v>
      </c>
      <c r="I542" s="77" t="s">
        <v>157</v>
      </c>
      <c r="J542" s="77" t="s">
        <v>42</v>
      </c>
      <c r="K542" s="77">
        <v>2.06</v>
      </c>
      <c r="L542" s="77">
        <v>1830</v>
      </c>
      <c r="M542" s="77" t="s">
        <v>41</v>
      </c>
      <c r="N542" s="77">
        <v>5.41</v>
      </c>
      <c r="O542" s="77">
        <v>0</v>
      </c>
      <c r="P542" s="77">
        <v>6.74</v>
      </c>
      <c r="Z542" s="77" t="s">
        <v>40</v>
      </c>
      <c r="AA542" s="77" t="s">
        <v>39</v>
      </c>
      <c r="AB542" s="77">
        <v>20</v>
      </c>
    </row>
    <row r="543" spans="1:28" ht="15.75" customHeight="1" x14ac:dyDescent="0.2">
      <c r="A543" s="77" t="s">
        <v>48</v>
      </c>
      <c r="B543" s="77" t="s">
        <v>85</v>
      </c>
      <c r="C543" s="77" t="s">
        <v>50</v>
      </c>
      <c r="D543" s="78">
        <v>44154.447199074071</v>
      </c>
      <c r="E543" s="77" t="s">
        <v>5</v>
      </c>
      <c r="F543" s="77" t="s">
        <v>29</v>
      </c>
      <c r="G543" s="77" t="s">
        <v>51</v>
      </c>
      <c r="H543" s="77" t="s">
        <v>6</v>
      </c>
      <c r="I543" s="77" t="s">
        <v>158</v>
      </c>
      <c r="J543" s="77" t="s">
        <v>42</v>
      </c>
      <c r="K543" s="77">
        <v>2.06</v>
      </c>
      <c r="L543" s="77">
        <v>1830</v>
      </c>
      <c r="M543" s="77" t="s">
        <v>41</v>
      </c>
      <c r="N543" s="77">
        <v>73.900000000000006</v>
      </c>
      <c r="O543" s="77">
        <v>0</v>
      </c>
      <c r="P543" s="77">
        <v>0</v>
      </c>
      <c r="Z543" s="77" t="s">
        <v>40</v>
      </c>
      <c r="AA543" s="77" t="s">
        <v>39</v>
      </c>
      <c r="AB543" s="77">
        <v>20</v>
      </c>
    </row>
    <row r="544" spans="1:28" ht="15.75" customHeight="1" x14ac:dyDescent="0.2">
      <c r="A544" s="77" t="s">
        <v>48</v>
      </c>
      <c r="B544" s="77" t="s">
        <v>85</v>
      </c>
      <c r="C544" s="77" t="s">
        <v>50</v>
      </c>
      <c r="D544" s="78">
        <v>44154.447199074071</v>
      </c>
      <c r="E544" s="77" t="s">
        <v>5</v>
      </c>
      <c r="F544" s="77" t="s">
        <v>29</v>
      </c>
      <c r="G544" s="77" t="s">
        <v>51</v>
      </c>
      <c r="H544" s="77" t="s">
        <v>6</v>
      </c>
      <c r="I544" s="77" t="s">
        <v>43</v>
      </c>
      <c r="J544" s="77" t="s">
        <v>83</v>
      </c>
      <c r="K544" s="77">
        <v>38.274799999999999</v>
      </c>
      <c r="L544" s="77">
        <v>1830</v>
      </c>
      <c r="M544" s="77" t="s">
        <v>41</v>
      </c>
      <c r="N544" s="77">
        <v>0.26533908</v>
      </c>
      <c r="O544" s="77">
        <v>0</v>
      </c>
      <c r="P544" s="77">
        <v>0.35683530000000002</v>
      </c>
      <c r="Z544" s="77" t="s">
        <v>40</v>
      </c>
      <c r="AA544" s="77" t="s">
        <v>39</v>
      </c>
      <c r="AB544" s="77">
        <v>20</v>
      </c>
    </row>
    <row r="545" spans="1:28" ht="15.75" customHeight="1" x14ac:dyDescent="0.2">
      <c r="A545" s="77" t="s">
        <v>48</v>
      </c>
      <c r="B545" s="77" t="s">
        <v>85</v>
      </c>
      <c r="C545" s="77" t="s">
        <v>50</v>
      </c>
      <c r="D545" s="78">
        <v>44154.447199074071</v>
      </c>
      <c r="E545" s="77" t="s">
        <v>5</v>
      </c>
      <c r="F545" s="77" t="s">
        <v>29</v>
      </c>
      <c r="G545" s="77" t="s">
        <v>51</v>
      </c>
      <c r="H545" s="77" t="s">
        <v>6</v>
      </c>
      <c r="I545" s="77" t="s">
        <v>159</v>
      </c>
      <c r="J545" s="77" t="s">
        <v>42</v>
      </c>
      <c r="K545" s="77">
        <v>2.06</v>
      </c>
      <c r="L545" s="77">
        <v>1830</v>
      </c>
      <c r="M545" s="77" t="s">
        <v>41</v>
      </c>
      <c r="N545" s="77">
        <v>4.9800000000000004</v>
      </c>
      <c r="O545" s="77">
        <v>0</v>
      </c>
      <c r="P545" s="77">
        <v>6.63</v>
      </c>
      <c r="Z545" s="77" t="s">
        <v>40</v>
      </c>
      <c r="AA545" s="77" t="s">
        <v>39</v>
      </c>
      <c r="AB545" s="77">
        <v>20</v>
      </c>
    </row>
    <row r="546" spans="1:28" ht="15.75" customHeight="1" x14ac:dyDescent="0.2">
      <c r="A546" s="77" t="s">
        <v>48</v>
      </c>
      <c r="B546" s="77" t="s">
        <v>85</v>
      </c>
      <c r="C546" s="77" t="s">
        <v>50</v>
      </c>
      <c r="D546" s="78">
        <v>44154.447199074071</v>
      </c>
      <c r="E546" s="77" t="s">
        <v>5</v>
      </c>
      <c r="F546" s="77" t="s">
        <v>30</v>
      </c>
      <c r="G546" s="77" t="s">
        <v>44</v>
      </c>
      <c r="H546" s="77" t="s">
        <v>7</v>
      </c>
      <c r="I546" s="77" t="s">
        <v>157</v>
      </c>
      <c r="J546" s="77" t="s">
        <v>42</v>
      </c>
      <c r="K546" s="77">
        <v>3.5</v>
      </c>
      <c r="L546" s="77">
        <v>1240</v>
      </c>
      <c r="M546" s="77" t="s">
        <v>41</v>
      </c>
      <c r="N546" s="77">
        <v>85</v>
      </c>
      <c r="O546" s="77">
        <v>3.5700000000000003E-2</v>
      </c>
      <c r="P546" s="77">
        <v>2.76</v>
      </c>
      <c r="Z546" s="77" t="s">
        <v>40</v>
      </c>
      <c r="AA546" s="77" t="s">
        <v>39</v>
      </c>
      <c r="AB546" s="77">
        <v>20</v>
      </c>
    </row>
    <row r="547" spans="1:28" ht="15.75" customHeight="1" x14ac:dyDescent="0.2">
      <c r="A547" s="77" t="s">
        <v>48</v>
      </c>
      <c r="B547" s="77" t="s">
        <v>85</v>
      </c>
      <c r="C547" s="77" t="s">
        <v>50</v>
      </c>
      <c r="D547" s="78">
        <v>44154.447199074071</v>
      </c>
      <c r="E547" s="77" t="s">
        <v>5</v>
      </c>
      <c r="F547" s="77" t="s">
        <v>30</v>
      </c>
      <c r="G547" s="77" t="s">
        <v>44</v>
      </c>
      <c r="H547" s="77" t="s">
        <v>7</v>
      </c>
      <c r="I547" s="77" t="s">
        <v>158</v>
      </c>
      <c r="J547" s="77" t="s">
        <v>42</v>
      </c>
      <c r="K547" s="77">
        <v>3.5</v>
      </c>
      <c r="L547" s="77">
        <v>1240</v>
      </c>
      <c r="M547" s="77" t="s">
        <v>41</v>
      </c>
      <c r="N547" s="77">
        <v>112</v>
      </c>
      <c r="O547" s="77">
        <v>3.95E-2</v>
      </c>
      <c r="P547" s="77">
        <v>0</v>
      </c>
      <c r="Z547" s="77" t="s">
        <v>40</v>
      </c>
      <c r="AA547" s="77" t="s">
        <v>39</v>
      </c>
      <c r="AB547" s="77">
        <v>20</v>
      </c>
    </row>
    <row r="548" spans="1:28" ht="15.75" customHeight="1" x14ac:dyDescent="0.2">
      <c r="A548" s="77" t="s">
        <v>48</v>
      </c>
      <c r="B548" s="77" t="s">
        <v>85</v>
      </c>
      <c r="C548" s="77" t="s">
        <v>50</v>
      </c>
      <c r="D548" s="78">
        <v>44154.447199074071</v>
      </c>
      <c r="E548" s="77" t="s">
        <v>5</v>
      </c>
      <c r="F548" s="77" t="s">
        <v>30</v>
      </c>
      <c r="G548" s="77" t="s">
        <v>44</v>
      </c>
      <c r="H548" s="77" t="s">
        <v>7</v>
      </c>
      <c r="I548" s="77" t="s">
        <v>43</v>
      </c>
      <c r="J548" s="77" t="s">
        <v>83</v>
      </c>
      <c r="K548" s="77">
        <v>54.984999999999999</v>
      </c>
      <c r="L548" s="77">
        <v>1240</v>
      </c>
      <c r="M548" s="77" t="s">
        <v>41</v>
      </c>
      <c r="N548" s="77">
        <v>0.10184596</v>
      </c>
      <c r="O548" s="77">
        <v>0</v>
      </c>
      <c r="P548" s="77">
        <v>0.15786122999999999</v>
      </c>
      <c r="Z548" s="77" t="s">
        <v>40</v>
      </c>
      <c r="AA548" s="77" t="s">
        <v>39</v>
      </c>
      <c r="AB548" s="77">
        <v>20</v>
      </c>
    </row>
    <row r="549" spans="1:28" ht="15.75" customHeight="1" x14ac:dyDescent="0.2">
      <c r="A549" s="77" t="s">
        <v>48</v>
      </c>
      <c r="B549" s="77" t="s">
        <v>85</v>
      </c>
      <c r="C549" s="77" t="s">
        <v>50</v>
      </c>
      <c r="D549" s="78">
        <v>44154.447199074071</v>
      </c>
      <c r="E549" s="77" t="s">
        <v>5</v>
      </c>
      <c r="F549" s="77" t="s">
        <v>30</v>
      </c>
      <c r="G549" s="77" t="s">
        <v>44</v>
      </c>
      <c r="H549" s="77" t="s">
        <v>7</v>
      </c>
      <c r="I549" s="77" t="s">
        <v>159</v>
      </c>
      <c r="J549" s="77" t="s">
        <v>42</v>
      </c>
      <c r="K549" s="77">
        <v>3.5</v>
      </c>
      <c r="L549" s="77">
        <v>1240</v>
      </c>
      <c r="M549" s="77" t="s">
        <v>41</v>
      </c>
      <c r="N549" s="77">
        <v>81.7</v>
      </c>
      <c r="O549" s="77">
        <v>3.3399999999999999E-2</v>
      </c>
      <c r="P549" s="77">
        <v>2.42</v>
      </c>
      <c r="Z549" s="77" t="s">
        <v>40</v>
      </c>
      <c r="AA549" s="77" t="s">
        <v>39</v>
      </c>
      <c r="AB549" s="77">
        <v>20</v>
      </c>
    </row>
    <row r="550" spans="1:28" ht="15.75" customHeight="1" x14ac:dyDescent="0.2">
      <c r="A550" s="77" t="s">
        <v>48</v>
      </c>
      <c r="B550" s="77" t="s">
        <v>85</v>
      </c>
      <c r="C550" s="77" t="s">
        <v>50</v>
      </c>
      <c r="D550" s="78">
        <v>44154.447199074071</v>
      </c>
      <c r="E550" s="77" t="s">
        <v>5</v>
      </c>
      <c r="F550" s="77" t="s">
        <v>30</v>
      </c>
      <c r="G550" s="77" t="s">
        <v>51</v>
      </c>
      <c r="H550" s="77" t="s">
        <v>7</v>
      </c>
      <c r="I550" s="77" t="s">
        <v>157</v>
      </c>
      <c r="J550" s="77" t="s">
        <v>42</v>
      </c>
      <c r="K550" s="77">
        <v>3.5</v>
      </c>
      <c r="L550" s="77">
        <v>1210</v>
      </c>
      <c r="M550" s="77" t="s">
        <v>41</v>
      </c>
      <c r="N550" s="77">
        <v>16.7</v>
      </c>
      <c r="O550" s="77">
        <v>4.7E-2</v>
      </c>
      <c r="P550" s="77">
        <v>5.51</v>
      </c>
      <c r="Z550" s="77" t="s">
        <v>40</v>
      </c>
      <c r="AA550" s="77" t="s">
        <v>39</v>
      </c>
      <c r="AB550" s="77">
        <v>20</v>
      </c>
    </row>
    <row r="551" spans="1:28" ht="15.75" customHeight="1" x14ac:dyDescent="0.2">
      <c r="A551" s="77" t="s">
        <v>48</v>
      </c>
      <c r="B551" s="77" t="s">
        <v>85</v>
      </c>
      <c r="C551" s="77" t="s">
        <v>50</v>
      </c>
      <c r="D551" s="78">
        <v>44154.447199074071</v>
      </c>
      <c r="E551" s="77" t="s">
        <v>5</v>
      </c>
      <c r="F551" s="77" t="s">
        <v>30</v>
      </c>
      <c r="G551" s="77" t="s">
        <v>51</v>
      </c>
      <c r="H551" s="77" t="s">
        <v>7</v>
      </c>
      <c r="I551" s="77" t="s">
        <v>158</v>
      </c>
      <c r="J551" s="77" t="s">
        <v>42</v>
      </c>
      <c r="K551" s="77">
        <v>3.5</v>
      </c>
      <c r="L551" s="77">
        <v>1210</v>
      </c>
      <c r="M551" s="77" t="s">
        <v>41</v>
      </c>
      <c r="N551" s="77">
        <v>69.5</v>
      </c>
      <c r="O551" s="77">
        <v>5.1900000000000002E-2</v>
      </c>
      <c r="P551" s="77">
        <v>0</v>
      </c>
      <c r="Z551" s="77" t="s">
        <v>40</v>
      </c>
      <c r="AA551" s="77" t="s">
        <v>39</v>
      </c>
      <c r="AB551" s="77">
        <v>20</v>
      </c>
    </row>
    <row r="552" spans="1:28" ht="15.75" customHeight="1" x14ac:dyDescent="0.2">
      <c r="A552" s="77" t="s">
        <v>48</v>
      </c>
      <c r="B552" s="77" t="s">
        <v>85</v>
      </c>
      <c r="C552" s="77" t="s">
        <v>50</v>
      </c>
      <c r="D552" s="78">
        <v>44154.447199074071</v>
      </c>
      <c r="E552" s="77" t="s">
        <v>5</v>
      </c>
      <c r="F552" s="77" t="s">
        <v>30</v>
      </c>
      <c r="G552" s="77" t="s">
        <v>51</v>
      </c>
      <c r="H552" s="77" t="s">
        <v>7</v>
      </c>
      <c r="I552" s="77" t="s">
        <v>43</v>
      </c>
      <c r="J552" s="77" t="s">
        <v>83</v>
      </c>
      <c r="K552" s="77">
        <v>54.984999999999999</v>
      </c>
      <c r="L552" s="77">
        <v>1210</v>
      </c>
      <c r="M552" s="77" t="s">
        <v>41</v>
      </c>
      <c r="N552" s="77">
        <v>0.19478039999999999</v>
      </c>
      <c r="O552" s="77">
        <v>0</v>
      </c>
      <c r="P552" s="77">
        <v>0.31190324000000003</v>
      </c>
      <c r="Z552" s="77" t="s">
        <v>40</v>
      </c>
      <c r="AA552" s="77" t="s">
        <v>39</v>
      </c>
      <c r="AB552" s="77">
        <v>20</v>
      </c>
    </row>
    <row r="553" spans="1:28" ht="15.75" customHeight="1" x14ac:dyDescent="0.2">
      <c r="A553" s="77" t="s">
        <v>48</v>
      </c>
      <c r="B553" s="77" t="s">
        <v>85</v>
      </c>
      <c r="C553" s="77" t="s">
        <v>50</v>
      </c>
      <c r="D553" s="78">
        <v>44154.447199074071</v>
      </c>
      <c r="E553" s="77" t="s">
        <v>5</v>
      </c>
      <c r="F553" s="77" t="s">
        <v>30</v>
      </c>
      <c r="G553" s="77" t="s">
        <v>51</v>
      </c>
      <c r="H553" s="77" t="s">
        <v>7</v>
      </c>
      <c r="I553" s="77" t="s">
        <v>159</v>
      </c>
      <c r="J553" s="77" t="s">
        <v>42</v>
      </c>
      <c r="K553" s="77">
        <v>3.5</v>
      </c>
      <c r="L553" s="77">
        <v>1210</v>
      </c>
      <c r="M553" s="77" t="s">
        <v>41</v>
      </c>
      <c r="N553" s="77">
        <v>21.8</v>
      </c>
      <c r="O553" s="77">
        <v>4.3900000000000002E-2</v>
      </c>
      <c r="P553" s="77">
        <v>4.83</v>
      </c>
      <c r="Z553" s="77" t="s">
        <v>40</v>
      </c>
      <c r="AA553" s="77" t="s">
        <v>39</v>
      </c>
      <c r="AB553" s="77">
        <v>20</v>
      </c>
    </row>
    <row r="554" spans="1:28" ht="15.75" customHeight="1" x14ac:dyDescent="0.2">
      <c r="A554" s="77" t="s">
        <v>48</v>
      </c>
      <c r="B554" s="77" t="s">
        <v>85</v>
      </c>
      <c r="C554" s="77" t="s">
        <v>50</v>
      </c>
      <c r="D554" s="78">
        <v>44154.447199074071</v>
      </c>
      <c r="E554" s="77" t="s">
        <v>5</v>
      </c>
      <c r="F554" s="77" t="s">
        <v>31</v>
      </c>
      <c r="G554" s="77" t="s">
        <v>44</v>
      </c>
      <c r="H554" s="77" t="s">
        <v>7</v>
      </c>
      <c r="I554" s="77" t="s">
        <v>157</v>
      </c>
      <c r="J554" s="77" t="s">
        <v>42</v>
      </c>
      <c r="K554" s="77">
        <v>1</v>
      </c>
      <c r="L554" s="77">
        <v>1070</v>
      </c>
      <c r="M554" s="77" t="s">
        <v>41</v>
      </c>
      <c r="N554" s="77">
        <v>2.7</v>
      </c>
      <c r="O554" s="77">
        <v>5.4000000000000003E-3</v>
      </c>
      <c r="P554" s="77">
        <v>0.64600000000000002</v>
      </c>
      <c r="Z554" s="77" t="s">
        <v>40</v>
      </c>
      <c r="AA554" s="77" t="s">
        <v>39</v>
      </c>
      <c r="AB554" s="77">
        <v>20</v>
      </c>
    </row>
    <row r="555" spans="1:28" ht="15.75" customHeight="1" x14ac:dyDescent="0.2">
      <c r="A555" s="77" t="s">
        <v>48</v>
      </c>
      <c r="B555" s="77" t="s">
        <v>85</v>
      </c>
      <c r="C555" s="77" t="s">
        <v>50</v>
      </c>
      <c r="D555" s="78">
        <v>44154.447199074071</v>
      </c>
      <c r="E555" s="77" t="s">
        <v>5</v>
      </c>
      <c r="F555" s="77" t="s">
        <v>31</v>
      </c>
      <c r="G555" s="77" t="s">
        <v>44</v>
      </c>
      <c r="H555" s="77" t="s">
        <v>7</v>
      </c>
      <c r="I555" s="77" t="s">
        <v>158</v>
      </c>
      <c r="J555" s="77" t="s">
        <v>42</v>
      </c>
      <c r="K555" s="77">
        <v>1</v>
      </c>
      <c r="L555" s="77">
        <v>1070</v>
      </c>
      <c r="M555" s="77" t="s">
        <v>41</v>
      </c>
      <c r="N555" s="77">
        <v>9.4</v>
      </c>
      <c r="O555" s="77">
        <v>6.4000000000000003E-3</v>
      </c>
      <c r="P555" s="77">
        <v>0</v>
      </c>
      <c r="Z555" s="77" t="s">
        <v>40</v>
      </c>
      <c r="AA555" s="77" t="s">
        <v>39</v>
      </c>
      <c r="AB555" s="77">
        <v>20</v>
      </c>
    </row>
    <row r="556" spans="1:28" ht="15.75" customHeight="1" x14ac:dyDescent="0.2">
      <c r="A556" s="77" t="s">
        <v>48</v>
      </c>
      <c r="B556" s="77" t="s">
        <v>85</v>
      </c>
      <c r="C556" s="77" t="s">
        <v>50</v>
      </c>
      <c r="D556" s="78">
        <v>44154.447199074071</v>
      </c>
      <c r="E556" s="77" t="s">
        <v>5</v>
      </c>
      <c r="F556" s="77" t="s">
        <v>31</v>
      </c>
      <c r="G556" s="77" t="s">
        <v>44</v>
      </c>
      <c r="H556" s="77" t="s">
        <v>7</v>
      </c>
      <c r="I556" s="77" t="s">
        <v>43</v>
      </c>
      <c r="J556" s="77" t="s">
        <v>83</v>
      </c>
      <c r="K556" s="77">
        <v>18.68</v>
      </c>
      <c r="L556" s="77">
        <v>1070</v>
      </c>
      <c r="M556" s="77" t="s">
        <v>41</v>
      </c>
      <c r="N556" s="77">
        <v>3.2548177999999997E-2</v>
      </c>
      <c r="O556" s="77">
        <v>0</v>
      </c>
      <c r="P556" s="77">
        <v>3.1584580000000001E-2</v>
      </c>
      <c r="Z556" s="77" t="s">
        <v>40</v>
      </c>
      <c r="AA556" s="77" t="s">
        <v>39</v>
      </c>
      <c r="AB556" s="77">
        <v>20</v>
      </c>
    </row>
    <row r="557" spans="1:28" ht="15.75" customHeight="1" x14ac:dyDescent="0.2">
      <c r="A557" s="77" t="s">
        <v>48</v>
      </c>
      <c r="B557" s="77" t="s">
        <v>85</v>
      </c>
      <c r="C557" s="77" t="s">
        <v>50</v>
      </c>
      <c r="D557" s="78">
        <v>44154.447199074071</v>
      </c>
      <c r="E557" s="77" t="s">
        <v>5</v>
      </c>
      <c r="F557" s="77" t="s">
        <v>31</v>
      </c>
      <c r="G557" s="77" t="s">
        <v>44</v>
      </c>
      <c r="H557" s="77" t="s">
        <v>7</v>
      </c>
      <c r="I557" s="77" t="s">
        <v>159</v>
      </c>
      <c r="J557" s="77" t="s">
        <v>42</v>
      </c>
      <c r="K557" s="77">
        <v>1</v>
      </c>
      <c r="L557" s="77">
        <v>1070</v>
      </c>
      <c r="M557" s="77" t="s">
        <v>41</v>
      </c>
      <c r="N557" s="77">
        <v>1.82</v>
      </c>
      <c r="O557" s="77">
        <v>2.2899999999999999E-3</v>
      </c>
      <c r="P557" s="77">
        <v>0.57899999999999996</v>
      </c>
      <c r="Z557" s="77" t="s">
        <v>40</v>
      </c>
      <c r="AA557" s="77" t="s">
        <v>39</v>
      </c>
      <c r="AB557" s="77">
        <v>20</v>
      </c>
    </row>
    <row r="558" spans="1:28" ht="15.75" customHeight="1" x14ac:dyDescent="0.2">
      <c r="A558" s="77" t="s">
        <v>48</v>
      </c>
      <c r="B558" s="77" t="s">
        <v>85</v>
      </c>
      <c r="C558" s="77" t="s">
        <v>50</v>
      </c>
      <c r="D558" s="78">
        <v>44154.447199074071</v>
      </c>
      <c r="E558" s="77" t="s">
        <v>5</v>
      </c>
      <c r="F558" s="77" t="s">
        <v>31</v>
      </c>
      <c r="G558" s="77" t="s">
        <v>51</v>
      </c>
      <c r="H558" s="77" t="s">
        <v>7</v>
      </c>
      <c r="I558" s="77" t="s">
        <v>157</v>
      </c>
      <c r="J558" s="77" t="s">
        <v>42</v>
      </c>
      <c r="K558" s="77">
        <v>1.48</v>
      </c>
      <c r="L558" s="77">
        <v>1080</v>
      </c>
      <c r="M558" s="77" t="s">
        <v>41</v>
      </c>
      <c r="N558" s="77">
        <v>2.81</v>
      </c>
      <c r="O558" s="77">
        <v>6.6400000000000001E-3</v>
      </c>
      <c r="P558" s="77">
        <v>0.98099999999999998</v>
      </c>
      <c r="Z558" s="77" t="s">
        <v>40</v>
      </c>
      <c r="AA558" s="77" t="s">
        <v>39</v>
      </c>
      <c r="AB558" s="77">
        <v>20</v>
      </c>
    </row>
    <row r="559" spans="1:28" ht="15.75" customHeight="1" x14ac:dyDescent="0.2">
      <c r="A559" s="77" t="s">
        <v>48</v>
      </c>
      <c r="B559" s="77" t="s">
        <v>85</v>
      </c>
      <c r="C559" s="77" t="s">
        <v>50</v>
      </c>
      <c r="D559" s="78">
        <v>44154.447199074071</v>
      </c>
      <c r="E559" s="77" t="s">
        <v>5</v>
      </c>
      <c r="F559" s="77" t="s">
        <v>31</v>
      </c>
      <c r="G559" s="77" t="s">
        <v>51</v>
      </c>
      <c r="H559" s="77" t="s">
        <v>7</v>
      </c>
      <c r="I559" s="77" t="s">
        <v>158</v>
      </c>
      <c r="J559" s="77" t="s">
        <v>42</v>
      </c>
      <c r="K559" s="77">
        <v>1.48</v>
      </c>
      <c r="L559" s="77">
        <v>1080</v>
      </c>
      <c r="M559" s="77" t="s">
        <v>41</v>
      </c>
      <c r="N559" s="77">
        <v>12.9</v>
      </c>
      <c r="O559" s="77">
        <v>6.8300000000000001E-3</v>
      </c>
      <c r="P559" s="77">
        <v>0</v>
      </c>
      <c r="Z559" s="77" t="s">
        <v>40</v>
      </c>
      <c r="AA559" s="77" t="s">
        <v>39</v>
      </c>
      <c r="AB559" s="77">
        <v>20</v>
      </c>
    </row>
    <row r="560" spans="1:28" ht="15.75" customHeight="1" x14ac:dyDescent="0.2">
      <c r="A560" s="77" t="s">
        <v>48</v>
      </c>
      <c r="B560" s="77" t="s">
        <v>85</v>
      </c>
      <c r="C560" s="77" t="s">
        <v>50</v>
      </c>
      <c r="D560" s="78">
        <v>44154.447199074071</v>
      </c>
      <c r="E560" s="77" t="s">
        <v>5</v>
      </c>
      <c r="F560" s="77" t="s">
        <v>31</v>
      </c>
      <c r="G560" s="77" t="s">
        <v>51</v>
      </c>
      <c r="H560" s="77" t="s">
        <v>7</v>
      </c>
      <c r="I560" s="77" t="s">
        <v>43</v>
      </c>
      <c r="J560" s="77" t="s">
        <v>83</v>
      </c>
      <c r="K560" s="77">
        <v>27.6464</v>
      </c>
      <c r="L560" s="77">
        <v>1080</v>
      </c>
      <c r="M560" s="77" t="s">
        <v>41</v>
      </c>
      <c r="N560" s="77">
        <v>4.1220556999999998E-2</v>
      </c>
      <c r="O560" s="77">
        <v>0</v>
      </c>
      <c r="P560" s="77">
        <v>5.0588864999999997E-2</v>
      </c>
      <c r="Z560" s="77" t="s">
        <v>40</v>
      </c>
      <c r="AA560" s="77" t="s">
        <v>39</v>
      </c>
      <c r="AB560" s="77">
        <v>20</v>
      </c>
    </row>
    <row r="561" spans="1:28" ht="15.75" customHeight="1" x14ac:dyDescent="0.2">
      <c r="A561" s="77" t="s">
        <v>48</v>
      </c>
      <c r="B561" s="77" t="s">
        <v>85</v>
      </c>
      <c r="C561" s="77" t="s">
        <v>50</v>
      </c>
      <c r="D561" s="78">
        <v>44154.447199074071</v>
      </c>
      <c r="E561" s="77" t="s">
        <v>5</v>
      </c>
      <c r="F561" s="77" t="s">
        <v>31</v>
      </c>
      <c r="G561" s="77" t="s">
        <v>51</v>
      </c>
      <c r="H561" s="77" t="s">
        <v>7</v>
      </c>
      <c r="I561" s="77" t="s">
        <v>159</v>
      </c>
      <c r="J561" s="77" t="s">
        <v>42</v>
      </c>
      <c r="K561" s="77">
        <v>1.48</v>
      </c>
      <c r="L561" s="77">
        <v>1080</v>
      </c>
      <c r="M561" s="77" t="s">
        <v>41</v>
      </c>
      <c r="N561" s="77">
        <v>2.14</v>
      </c>
      <c r="O561" s="77">
        <v>2.7599999999999999E-3</v>
      </c>
      <c r="P561" s="77">
        <v>0.90900000000000003</v>
      </c>
      <c r="Z561" s="77" t="s">
        <v>40</v>
      </c>
      <c r="AA561" s="77" t="s">
        <v>39</v>
      </c>
      <c r="AB561" s="77">
        <v>20</v>
      </c>
    </row>
    <row r="562" spans="1:28" ht="15.75" customHeight="1" x14ac:dyDescent="0.2">
      <c r="A562" s="77" t="s">
        <v>48</v>
      </c>
      <c r="B562" s="77" t="s">
        <v>85</v>
      </c>
      <c r="C562" s="77" t="s">
        <v>50</v>
      </c>
      <c r="D562" s="78">
        <v>44154.447199074071</v>
      </c>
      <c r="E562" s="77" t="s">
        <v>5</v>
      </c>
      <c r="F562" s="77" t="s">
        <v>45</v>
      </c>
      <c r="G562" s="77" t="s">
        <v>44</v>
      </c>
      <c r="H562" s="77" t="s">
        <v>7</v>
      </c>
      <c r="I562" s="77" t="s">
        <v>157</v>
      </c>
      <c r="J562" s="77" t="s">
        <v>42</v>
      </c>
      <c r="K562" s="77">
        <v>1.6</v>
      </c>
      <c r="L562" s="77">
        <v>1410</v>
      </c>
      <c r="M562" s="77" t="s">
        <v>41</v>
      </c>
      <c r="N562" s="77">
        <v>12.8</v>
      </c>
      <c r="O562" s="77">
        <v>1.7000000000000001E-2</v>
      </c>
      <c r="P562" s="77">
        <v>2.67</v>
      </c>
      <c r="Z562" s="77" t="s">
        <v>40</v>
      </c>
      <c r="AA562" s="77" t="s">
        <v>39</v>
      </c>
      <c r="AB562" s="77">
        <v>20</v>
      </c>
    </row>
    <row r="563" spans="1:28" ht="15.75" customHeight="1" x14ac:dyDescent="0.2">
      <c r="A563" s="77" t="s">
        <v>48</v>
      </c>
      <c r="B563" s="77" t="s">
        <v>85</v>
      </c>
      <c r="C563" s="77" t="s">
        <v>50</v>
      </c>
      <c r="D563" s="78">
        <v>44154.447199074071</v>
      </c>
      <c r="E563" s="77" t="s">
        <v>5</v>
      </c>
      <c r="F563" s="77" t="s">
        <v>45</v>
      </c>
      <c r="G563" s="77" t="s">
        <v>44</v>
      </c>
      <c r="H563" s="77" t="s">
        <v>7</v>
      </c>
      <c r="I563" s="77" t="s">
        <v>158</v>
      </c>
      <c r="J563" s="77" t="s">
        <v>42</v>
      </c>
      <c r="K563" s="77">
        <v>1.6</v>
      </c>
      <c r="L563" s="77">
        <v>1410</v>
      </c>
      <c r="M563" s="77" t="s">
        <v>41</v>
      </c>
      <c r="N563" s="77">
        <v>41.5</v>
      </c>
      <c r="O563" s="77">
        <v>1.7999999999999999E-2</v>
      </c>
      <c r="P563" s="77">
        <v>0</v>
      </c>
      <c r="Z563" s="77" t="s">
        <v>40</v>
      </c>
      <c r="AA563" s="77" t="s">
        <v>39</v>
      </c>
      <c r="AB563" s="77">
        <v>20</v>
      </c>
    </row>
    <row r="564" spans="1:28" ht="15.75" customHeight="1" x14ac:dyDescent="0.2">
      <c r="A564" s="77" t="s">
        <v>48</v>
      </c>
      <c r="B564" s="77" t="s">
        <v>85</v>
      </c>
      <c r="C564" s="77" t="s">
        <v>50</v>
      </c>
      <c r="D564" s="78">
        <v>44154.447199074071</v>
      </c>
      <c r="E564" s="77" t="s">
        <v>5</v>
      </c>
      <c r="F564" s="77" t="s">
        <v>45</v>
      </c>
      <c r="G564" s="77" t="s">
        <v>44</v>
      </c>
      <c r="H564" s="77" t="s">
        <v>7</v>
      </c>
      <c r="I564" s="77" t="s">
        <v>43</v>
      </c>
      <c r="J564" s="77" t="s">
        <v>83</v>
      </c>
      <c r="K564" s="77">
        <v>1.6</v>
      </c>
      <c r="L564" s="77">
        <v>1410</v>
      </c>
      <c r="M564" s="77" t="s">
        <v>41</v>
      </c>
      <c r="N564" s="77">
        <v>1.9</v>
      </c>
      <c r="O564" s="77">
        <v>0</v>
      </c>
      <c r="P564" s="77">
        <v>2.57</v>
      </c>
      <c r="Z564" s="77" t="s">
        <v>40</v>
      </c>
      <c r="AA564" s="77" t="s">
        <v>39</v>
      </c>
      <c r="AB564" s="77">
        <v>20</v>
      </c>
    </row>
    <row r="565" spans="1:28" ht="15.75" customHeight="1" x14ac:dyDescent="0.2">
      <c r="A565" s="77" t="s">
        <v>48</v>
      </c>
      <c r="B565" s="77" t="s">
        <v>85</v>
      </c>
      <c r="C565" s="77" t="s">
        <v>50</v>
      </c>
      <c r="D565" s="78">
        <v>44154.447199074071</v>
      </c>
      <c r="E565" s="77" t="s">
        <v>5</v>
      </c>
      <c r="F565" s="77" t="s">
        <v>45</v>
      </c>
      <c r="G565" s="77" t="s">
        <v>44</v>
      </c>
      <c r="H565" s="77" t="s">
        <v>7</v>
      </c>
      <c r="I565" s="77" t="s">
        <v>159</v>
      </c>
      <c r="J565" s="77" t="s">
        <v>42</v>
      </c>
      <c r="K565" s="77">
        <v>1.6</v>
      </c>
      <c r="L565" s="77">
        <v>1410</v>
      </c>
      <c r="M565" s="77" t="s">
        <v>41</v>
      </c>
      <c r="N565" s="77">
        <v>10.7</v>
      </c>
      <c r="O565" s="77">
        <v>8.0000000000000002E-3</v>
      </c>
      <c r="P565" s="77">
        <v>2.5299999999999998</v>
      </c>
      <c r="Z565" s="77" t="s">
        <v>40</v>
      </c>
      <c r="AA565" s="77" t="s">
        <v>39</v>
      </c>
      <c r="AB565" s="77">
        <v>20</v>
      </c>
    </row>
    <row r="566" spans="1:28" ht="15.75" customHeight="1" x14ac:dyDescent="0.2">
      <c r="A566" s="77" t="s">
        <v>48</v>
      </c>
      <c r="B566" s="77" t="s">
        <v>85</v>
      </c>
      <c r="C566" s="77" t="s">
        <v>50</v>
      </c>
      <c r="D566" s="78">
        <v>44154.447199074071</v>
      </c>
      <c r="E566" s="77" t="s">
        <v>5</v>
      </c>
      <c r="F566" s="77" t="s">
        <v>45</v>
      </c>
      <c r="G566" s="77" t="s">
        <v>51</v>
      </c>
      <c r="H566" s="77" t="s">
        <v>7</v>
      </c>
      <c r="I566" s="77" t="s">
        <v>157</v>
      </c>
      <c r="J566" s="77" t="s">
        <v>42</v>
      </c>
      <c r="K566" s="77">
        <v>3</v>
      </c>
      <c r="L566" s="77">
        <v>1560</v>
      </c>
      <c r="M566" s="77" t="s">
        <v>41</v>
      </c>
      <c r="N566" s="77">
        <v>6</v>
      </c>
      <c r="O566" s="77">
        <v>1.9E-2</v>
      </c>
      <c r="P566" s="77">
        <v>3.71</v>
      </c>
      <c r="Z566" s="77" t="s">
        <v>40</v>
      </c>
      <c r="AA566" s="77" t="s">
        <v>39</v>
      </c>
      <c r="AB566" s="77">
        <v>20</v>
      </c>
    </row>
    <row r="567" spans="1:28" ht="15.75" customHeight="1" x14ac:dyDescent="0.2">
      <c r="A567" s="77" t="s">
        <v>48</v>
      </c>
      <c r="B567" s="77" t="s">
        <v>85</v>
      </c>
      <c r="C567" s="77" t="s">
        <v>50</v>
      </c>
      <c r="D567" s="78">
        <v>44154.447199074071</v>
      </c>
      <c r="E567" s="77" t="s">
        <v>5</v>
      </c>
      <c r="F567" s="77" t="s">
        <v>45</v>
      </c>
      <c r="G567" s="77" t="s">
        <v>51</v>
      </c>
      <c r="H567" s="77" t="s">
        <v>7</v>
      </c>
      <c r="I567" s="77" t="s">
        <v>158</v>
      </c>
      <c r="J567" s="77" t="s">
        <v>42</v>
      </c>
      <c r="K567" s="77">
        <v>3</v>
      </c>
      <c r="L567" s="77">
        <v>1560</v>
      </c>
      <c r="M567" s="77" t="s">
        <v>41</v>
      </c>
      <c r="N567" s="77">
        <v>46</v>
      </c>
      <c r="O567" s="77">
        <v>0.02</v>
      </c>
      <c r="P567" s="77">
        <v>0</v>
      </c>
      <c r="Z567" s="77" t="s">
        <v>40</v>
      </c>
      <c r="AA567" s="77" t="s">
        <v>39</v>
      </c>
      <c r="AB567" s="77">
        <v>20</v>
      </c>
    </row>
    <row r="568" spans="1:28" ht="15.75" customHeight="1" x14ac:dyDescent="0.2">
      <c r="A568" s="77" t="s">
        <v>48</v>
      </c>
      <c r="B568" s="77" t="s">
        <v>85</v>
      </c>
      <c r="C568" s="77" t="s">
        <v>50</v>
      </c>
      <c r="D568" s="78">
        <v>44154.447199074071</v>
      </c>
      <c r="E568" s="77" t="s">
        <v>5</v>
      </c>
      <c r="F568" s="77" t="s">
        <v>45</v>
      </c>
      <c r="G568" s="77" t="s">
        <v>51</v>
      </c>
      <c r="H568" s="77" t="s">
        <v>7</v>
      </c>
      <c r="I568" s="77" t="s">
        <v>43</v>
      </c>
      <c r="J568" s="77" t="s">
        <v>83</v>
      </c>
      <c r="K568" s="77">
        <v>3</v>
      </c>
      <c r="L568" s="77">
        <v>1560</v>
      </c>
      <c r="M568" s="77" t="s">
        <v>41</v>
      </c>
      <c r="N568" s="77">
        <v>2.2999999999999998</v>
      </c>
      <c r="O568" s="77">
        <v>0</v>
      </c>
      <c r="P568" s="77">
        <v>3.59</v>
      </c>
      <c r="Z568" s="77" t="s">
        <v>40</v>
      </c>
      <c r="AA568" s="77" t="s">
        <v>39</v>
      </c>
      <c r="AB568" s="77">
        <v>20</v>
      </c>
    </row>
    <row r="569" spans="1:28" ht="15.75" customHeight="1" x14ac:dyDescent="0.2">
      <c r="A569" s="77" t="s">
        <v>48</v>
      </c>
      <c r="B569" s="77" t="s">
        <v>85</v>
      </c>
      <c r="C569" s="77" t="s">
        <v>50</v>
      </c>
      <c r="D569" s="78">
        <v>44154.447199074071</v>
      </c>
      <c r="E569" s="77" t="s">
        <v>5</v>
      </c>
      <c r="F569" s="77" t="s">
        <v>45</v>
      </c>
      <c r="G569" s="77" t="s">
        <v>51</v>
      </c>
      <c r="H569" s="77" t="s">
        <v>7</v>
      </c>
      <c r="I569" s="77" t="s">
        <v>159</v>
      </c>
      <c r="J569" s="77" t="s">
        <v>42</v>
      </c>
      <c r="K569" s="77">
        <v>3</v>
      </c>
      <c r="L569" s="77">
        <v>1560</v>
      </c>
      <c r="M569" s="77" t="s">
        <v>41</v>
      </c>
      <c r="N569" s="77">
        <v>5.5</v>
      </c>
      <c r="O569" s="77">
        <v>8.9999999999999993E-3</v>
      </c>
      <c r="P569" s="77">
        <v>3.54</v>
      </c>
      <c r="Z569" s="77" t="s">
        <v>40</v>
      </c>
      <c r="AA569" s="77" t="s">
        <v>39</v>
      </c>
      <c r="AB569" s="77">
        <v>20</v>
      </c>
    </row>
    <row r="570" spans="1:28" ht="15.75" customHeight="1" x14ac:dyDescent="0.2">
      <c r="A570" s="77" t="s">
        <v>48</v>
      </c>
      <c r="B570" s="77" t="s">
        <v>85</v>
      </c>
      <c r="C570" s="77" t="s">
        <v>50</v>
      </c>
      <c r="D570" s="78">
        <v>44154.447199074071</v>
      </c>
      <c r="E570" s="77" t="s">
        <v>5</v>
      </c>
      <c r="F570" s="77" t="s">
        <v>29</v>
      </c>
      <c r="G570" s="77" t="s">
        <v>44</v>
      </c>
      <c r="H570" s="77" t="s">
        <v>7</v>
      </c>
      <c r="I570" s="77" t="s">
        <v>157</v>
      </c>
      <c r="J570" s="77" t="s">
        <v>42</v>
      </c>
      <c r="K570" s="77">
        <v>2.21</v>
      </c>
      <c r="L570" s="77">
        <v>1950</v>
      </c>
      <c r="M570" s="77" t="s">
        <v>41</v>
      </c>
      <c r="N570" s="77">
        <v>12.3</v>
      </c>
      <c r="O570" s="77">
        <v>3.0800000000000001E-2</v>
      </c>
      <c r="P570" s="77">
        <v>5.67</v>
      </c>
      <c r="Z570" s="77" t="s">
        <v>40</v>
      </c>
      <c r="AA570" s="77" t="s">
        <v>39</v>
      </c>
      <c r="AB570" s="77">
        <v>20</v>
      </c>
    </row>
    <row r="571" spans="1:28" ht="15.75" customHeight="1" x14ac:dyDescent="0.2">
      <c r="A571" s="77" t="s">
        <v>48</v>
      </c>
      <c r="B571" s="77" t="s">
        <v>85</v>
      </c>
      <c r="C571" s="77" t="s">
        <v>50</v>
      </c>
      <c r="D571" s="78">
        <v>44154.447199074071</v>
      </c>
      <c r="E571" s="77" t="s">
        <v>5</v>
      </c>
      <c r="F571" s="77" t="s">
        <v>29</v>
      </c>
      <c r="G571" s="77" t="s">
        <v>44</v>
      </c>
      <c r="H571" s="77" t="s">
        <v>7</v>
      </c>
      <c r="I571" s="77" t="s">
        <v>158</v>
      </c>
      <c r="J571" s="77" t="s">
        <v>42</v>
      </c>
      <c r="K571" s="77">
        <v>2.21</v>
      </c>
      <c r="L571" s="77">
        <v>1950</v>
      </c>
      <c r="M571" s="77" t="s">
        <v>41</v>
      </c>
      <c r="N571" s="77">
        <v>74.099999999999994</v>
      </c>
      <c r="O571" s="77">
        <v>3.1E-2</v>
      </c>
      <c r="P571" s="77">
        <v>0</v>
      </c>
      <c r="Z571" s="77" t="s">
        <v>40</v>
      </c>
      <c r="AA571" s="77" t="s">
        <v>39</v>
      </c>
      <c r="AB571" s="77">
        <v>20</v>
      </c>
    </row>
    <row r="572" spans="1:28" ht="15.75" customHeight="1" x14ac:dyDescent="0.2">
      <c r="A572" s="77" t="s">
        <v>48</v>
      </c>
      <c r="B572" s="77" t="s">
        <v>85</v>
      </c>
      <c r="C572" s="77" t="s">
        <v>50</v>
      </c>
      <c r="D572" s="78">
        <v>44154.447199074071</v>
      </c>
      <c r="E572" s="77" t="s">
        <v>5</v>
      </c>
      <c r="F572" s="77" t="s">
        <v>29</v>
      </c>
      <c r="G572" s="77" t="s">
        <v>44</v>
      </c>
      <c r="H572" s="77" t="s">
        <v>7</v>
      </c>
      <c r="I572" s="77" t="s">
        <v>43</v>
      </c>
      <c r="J572" s="77" t="s">
        <v>83</v>
      </c>
      <c r="K572" s="77">
        <v>41.061802</v>
      </c>
      <c r="L572" s="77">
        <v>1950</v>
      </c>
      <c r="M572" s="77" t="s">
        <v>41</v>
      </c>
      <c r="N572" s="77">
        <v>0.21205598000000001</v>
      </c>
      <c r="O572" s="77">
        <v>0</v>
      </c>
      <c r="P572" s="77">
        <v>0.29763186000000003</v>
      </c>
      <c r="Z572" s="77" t="s">
        <v>40</v>
      </c>
      <c r="AA572" s="77" t="s">
        <v>39</v>
      </c>
      <c r="AB572" s="77">
        <v>20</v>
      </c>
    </row>
    <row r="573" spans="1:28" ht="15.75" customHeight="1" x14ac:dyDescent="0.2">
      <c r="A573" s="77" t="s">
        <v>48</v>
      </c>
      <c r="B573" s="77" t="s">
        <v>85</v>
      </c>
      <c r="C573" s="77" t="s">
        <v>50</v>
      </c>
      <c r="D573" s="78">
        <v>44154.447199074071</v>
      </c>
      <c r="E573" s="77" t="s">
        <v>5</v>
      </c>
      <c r="F573" s="77" t="s">
        <v>29</v>
      </c>
      <c r="G573" s="77" t="s">
        <v>44</v>
      </c>
      <c r="H573" s="77" t="s">
        <v>7</v>
      </c>
      <c r="I573" s="77" t="s">
        <v>159</v>
      </c>
      <c r="J573" s="77" t="s">
        <v>42</v>
      </c>
      <c r="K573" s="77">
        <v>2.21</v>
      </c>
      <c r="L573" s="77">
        <v>1950</v>
      </c>
      <c r="M573" s="77" t="s">
        <v>41</v>
      </c>
      <c r="N573" s="77">
        <v>8.5500000000000007</v>
      </c>
      <c r="O573" s="77">
        <v>1.21E-2</v>
      </c>
      <c r="P573" s="77">
        <v>5.46</v>
      </c>
      <c r="Z573" s="77" t="s">
        <v>40</v>
      </c>
      <c r="AA573" s="77" t="s">
        <v>39</v>
      </c>
      <c r="AB573" s="77">
        <v>20</v>
      </c>
    </row>
    <row r="574" spans="1:28" ht="15.75" customHeight="1" x14ac:dyDescent="0.2">
      <c r="A574" s="77" t="s">
        <v>48</v>
      </c>
      <c r="B574" s="77" t="s">
        <v>85</v>
      </c>
      <c r="C574" s="77" t="s">
        <v>50</v>
      </c>
      <c r="D574" s="78">
        <v>44154.447199074071</v>
      </c>
      <c r="E574" s="77" t="s">
        <v>5</v>
      </c>
      <c r="F574" s="77" t="s">
        <v>29</v>
      </c>
      <c r="G574" s="77" t="s">
        <v>51</v>
      </c>
      <c r="H574" s="77" t="s">
        <v>7</v>
      </c>
      <c r="I574" s="77" t="s">
        <v>157</v>
      </c>
      <c r="J574" s="77" t="s">
        <v>42</v>
      </c>
      <c r="K574" s="77">
        <v>3.42</v>
      </c>
      <c r="L574" s="77">
        <v>1720</v>
      </c>
      <c r="M574" s="77" t="s">
        <v>41</v>
      </c>
      <c r="N574" s="77">
        <v>5.92</v>
      </c>
      <c r="O574" s="77">
        <v>1.95E-2</v>
      </c>
      <c r="P574" s="77">
        <v>4.32</v>
      </c>
      <c r="Z574" s="77" t="s">
        <v>40</v>
      </c>
      <c r="AA574" s="77" t="s">
        <v>39</v>
      </c>
      <c r="AB574" s="77">
        <v>20</v>
      </c>
    </row>
    <row r="575" spans="1:28" ht="15.75" customHeight="1" x14ac:dyDescent="0.2">
      <c r="A575" s="77" t="s">
        <v>48</v>
      </c>
      <c r="B575" s="77" t="s">
        <v>85</v>
      </c>
      <c r="C575" s="77" t="s">
        <v>50</v>
      </c>
      <c r="D575" s="78">
        <v>44154.447199074071</v>
      </c>
      <c r="E575" s="77" t="s">
        <v>5</v>
      </c>
      <c r="F575" s="77" t="s">
        <v>29</v>
      </c>
      <c r="G575" s="77" t="s">
        <v>51</v>
      </c>
      <c r="H575" s="77" t="s">
        <v>7</v>
      </c>
      <c r="I575" s="77" t="s">
        <v>158</v>
      </c>
      <c r="J575" s="77" t="s">
        <v>42</v>
      </c>
      <c r="K575" s="77">
        <v>3.42</v>
      </c>
      <c r="L575" s="77">
        <v>1720</v>
      </c>
      <c r="M575" s="77" t="s">
        <v>41</v>
      </c>
      <c r="N575" s="77">
        <v>53.3</v>
      </c>
      <c r="O575" s="77">
        <v>2.0400000000000001E-2</v>
      </c>
      <c r="P575" s="77">
        <v>0</v>
      </c>
      <c r="Z575" s="77" t="s">
        <v>40</v>
      </c>
      <c r="AA575" s="77" t="s">
        <v>39</v>
      </c>
      <c r="AB575" s="77">
        <v>20</v>
      </c>
    </row>
    <row r="576" spans="1:28" ht="15.75" customHeight="1" x14ac:dyDescent="0.2">
      <c r="A576" s="77" t="s">
        <v>48</v>
      </c>
      <c r="B576" s="77" t="s">
        <v>85</v>
      </c>
      <c r="C576" s="77" t="s">
        <v>50</v>
      </c>
      <c r="D576" s="78">
        <v>44154.447199074071</v>
      </c>
      <c r="E576" s="77" t="s">
        <v>5</v>
      </c>
      <c r="F576" s="77" t="s">
        <v>29</v>
      </c>
      <c r="G576" s="77" t="s">
        <v>51</v>
      </c>
      <c r="H576" s="77" t="s">
        <v>7</v>
      </c>
      <c r="I576" s="77" t="s">
        <v>43</v>
      </c>
      <c r="J576" s="77" t="s">
        <v>83</v>
      </c>
      <c r="K576" s="77">
        <v>63.543602</v>
      </c>
      <c r="L576" s="77">
        <v>1720</v>
      </c>
      <c r="M576" s="77" t="s">
        <v>41</v>
      </c>
      <c r="N576" s="77">
        <v>0.14639397000000001</v>
      </c>
      <c r="O576" s="77">
        <v>0</v>
      </c>
      <c r="P576" s="77">
        <v>0.22712593</v>
      </c>
      <c r="Z576" s="77" t="s">
        <v>40</v>
      </c>
      <c r="AA576" s="77" t="s">
        <v>39</v>
      </c>
      <c r="AB576" s="77">
        <v>20</v>
      </c>
    </row>
    <row r="577" spans="1:28" ht="15.75" customHeight="1" x14ac:dyDescent="0.2">
      <c r="A577" s="77" t="s">
        <v>48</v>
      </c>
      <c r="B577" s="77" t="s">
        <v>85</v>
      </c>
      <c r="C577" s="77" t="s">
        <v>50</v>
      </c>
      <c r="D577" s="78">
        <v>44154.447199074071</v>
      </c>
      <c r="E577" s="77" t="s">
        <v>5</v>
      </c>
      <c r="F577" s="77" t="s">
        <v>29</v>
      </c>
      <c r="G577" s="77" t="s">
        <v>51</v>
      </c>
      <c r="H577" s="77" t="s">
        <v>7</v>
      </c>
      <c r="I577" s="77" t="s">
        <v>159</v>
      </c>
      <c r="J577" s="77" t="s">
        <v>42</v>
      </c>
      <c r="K577" s="77">
        <v>3.42</v>
      </c>
      <c r="L577" s="77">
        <v>1720</v>
      </c>
      <c r="M577" s="77" t="s">
        <v>41</v>
      </c>
      <c r="N577" s="77">
        <v>4.99</v>
      </c>
      <c r="O577" s="77">
        <v>7.7000000000000002E-3</v>
      </c>
      <c r="P577" s="77">
        <v>4.17</v>
      </c>
      <c r="Z577" s="77" t="s">
        <v>40</v>
      </c>
      <c r="AA577" s="77" t="s">
        <v>39</v>
      </c>
      <c r="AB577" s="77">
        <v>20</v>
      </c>
    </row>
    <row r="578" spans="1:28" ht="15.75" customHeight="1" x14ac:dyDescent="0.2">
      <c r="A578" s="77" t="s">
        <v>48</v>
      </c>
      <c r="B578" s="77" t="s">
        <v>85</v>
      </c>
      <c r="C578" s="77" t="s">
        <v>50</v>
      </c>
      <c r="D578" s="78">
        <v>44154.447199074071</v>
      </c>
      <c r="E578" s="77" t="s">
        <v>5</v>
      </c>
      <c r="F578" s="77" t="s">
        <v>30</v>
      </c>
      <c r="G578" s="77" t="s">
        <v>44</v>
      </c>
      <c r="H578" s="77" t="s">
        <v>8</v>
      </c>
      <c r="I578" s="77" t="s">
        <v>157</v>
      </c>
      <c r="J578" s="77" t="s">
        <v>42</v>
      </c>
      <c r="K578" s="77">
        <v>3.5</v>
      </c>
      <c r="L578" s="77">
        <v>1240</v>
      </c>
      <c r="M578" s="77" t="s">
        <v>41</v>
      </c>
      <c r="N578" s="77">
        <v>87.2</v>
      </c>
      <c r="O578" s="77">
        <v>1.83E-2</v>
      </c>
      <c r="P578" s="77">
        <v>2.65</v>
      </c>
      <c r="Z578" s="77" t="s">
        <v>40</v>
      </c>
      <c r="AA578" s="77" t="s">
        <v>39</v>
      </c>
      <c r="AB578" s="77">
        <v>20</v>
      </c>
    </row>
    <row r="579" spans="1:28" ht="15.75" customHeight="1" x14ac:dyDescent="0.2">
      <c r="A579" s="77" t="s">
        <v>48</v>
      </c>
      <c r="B579" s="77" t="s">
        <v>85</v>
      </c>
      <c r="C579" s="77" t="s">
        <v>50</v>
      </c>
      <c r="D579" s="78">
        <v>44154.447199074071</v>
      </c>
      <c r="E579" s="77" t="s">
        <v>5</v>
      </c>
      <c r="F579" s="77" t="s">
        <v>30</v>
      </c>
      <c r="G579" s="77" t="s">
        <v>44</v>
      </c>
      <c r="H579" s="77" t="s">
        <v>8</v>
      </c>
      <c r="I579" s="77" t="s">
        <v>158</v>
      </c>
      <c r="J579" s="77" t="s">
        <v>42</v>
      </c>
      <c r="K579" s="77">
        <v>3.5</v>
      </c>
      <c r="L579" s="77">
        <v>1240</v>
      </c>
      <c r="M579" s="77" t="s">
        <v>41</v>
      </c>
      <c r="N579" s="77">
        <v>107</v>
      </c>
      <c r="O579" s="77">
        <v>2.1000000000000001E-2</v>
      </c>
      <c r="P579" s="77">
        <v>0</v>
      </c>
      <c r="Z579" s="77" t="s">
        <v>40</v>
      </c>
      <c r="AA579" s="77" t="s">
        <v>39</v>
      </c>
      <c r="AB579" s="77">
        <v>20</v>
      </c>
    </row>
    <row r="580" spans="1:28" ht="15.75" customHeight="1" x14ac:dyDescent="0.2">
      <c r="A580" s="77" t="s">
        <v>48</v>
      </c>
      <c r="B580" s="77" t="s">
        <v>85</v>
      </c>
      <c r="C580" s="77" t="s">
        <v>50</v>
      </c>
      <c r="D580" s="78">
        <v>44154.447199074071</v>
      </c>
      <c r="E580" s="77" t="s">
        <v>5</v>
      </c>
      <c r="F580" s="77" t="s">
        <v>30</v>
      </c>
      <c r="G580" s="77" t="s">
        <v>44</v>
      </c>
      <c r="H580" s="77" t="s">
        <v>8</v>
      </c>
      <c r="I580" s="77" t="s">
        <v>43</v>
      </c>
      <c r="J580" s="77" t="s">
        <v>83</v>
      </c>
      <c r="K580" s="77">
        <v>54.984999999999999</v>
      </c>
      <c r="L580" s="77">
        <v>1240</v>
      </c>
      <c r="M580" s="77" t="s">
        <v>41</v>
      </c>
      <c r="N580" s="77">
        <v>9.8663269999999997E-2</v>
      </c>
      <c r="O580" s="77">
        <v>0</v>
      </c>
      <c r="P580" s="77">
        <v>0.15340546999999999</v>
      </c>
      <c r="Z580" s="77" t="s">
        <v>40</v>
      </c>
      <c r="AA580" s="77" t="s">
        <v>39</v>
      </c>
      <c r="AB580" s="77">
        <v>20</v>
      </c>
    </row>
    <row r="581" spans="1:28" ht="15.75" customHeight="1" x14ac:dyDescent="0.2">
      <c r="A581" s="77" t="s">
        <v>48</v>
      </c>
      <c r="B581" s="77" t="s">
        <v>85</v>
      </c>
      <c r="C581" s="77" t="s">
        <v>50</v>
      </c>
      <c r="D581" s="78">
        <v>44154.447199074071</v>
      </c>
      <c r="E581" s="77" t="s">
        <v>5</v>
      </c>
      <c r="F581" s="77" t="s">
        <v>30</v>
      </c>
      <c r="G581" s="77" t="s">
        <v>44</v>
      </c>
      <c r="H581" s="77" t="s">
        <v>8</v>
      </c>
      <c r="I581" s="77" t="s">
        <v>159</v>
      </c>
      <c r="J581" s="77" t="s">
        <v>42</v>
      </c>
      <c r="K581" s="77">
        <v>3.5</v>
      </c>
      <c r="L581" s="77">
        <v>1240</v>
      </c>
      <c r="M581" s="77" t="s">
        <v>41</v>
      </c>
      <c r="N581" s="77">
        <v>53.7</v>
      </c>
      <c r="O581" s="77">
        <v>1.0999999999999999E-2</v>
      </c>
      <c r="P581" s="77">
        <v>2.36</v>
      </c>
      <c r="Z581" s="77" t="s">
        <v>40</v>
      </c>
      <c r="AA581" s="77" t="s">
        <v>39</v>
      </c>
      <c r="AB581" s="77">
        <v>20</v>
      </c>
    </row>
    <row r="582" spans="1:28" ht="15.75" customHeight="1" x14ac:dyDescent="0.2">
      <c r="A582" s="77" t="s">
        <v>48</v>
      </c>
      <c r="B582" s="77" t="s">
        <v>85</v>
      </c>
      <c r="C582" s="77" t="s">
        <v>50</v>
      </c>
      <c r="D582" s="78">
        <v>44154.447199074071</v>
      </c>
      <c r="E582" s="77" t="s">
        <v>5</v>
      </c>
      <c r="F582" s="77" t="s">
        <v>30</v>
      </c>
      <c r="G582" s="77" t="s">
        <v>51</v>
      </c>
      <c r="H582" s="77" t="s">
        <v>8</v>
      </c>
      <c r="I582" s="77" t="s">
        <v>157</v>
      </c>
      <c r="J582" s="77" t="s">
        <v>42</v>
      </c>
      <c r="K582" s="77">
        <v>3.5</v>
      </c>
      <c r="L582" s="77">
        <v>1210</v>
      </c>
      <c r="M582" s="77" t="s">
        <v>41</v>
      </c>
      <c r="N582" s="77">
        <v>11</v>
      </c>
      <c r="O582" s="77">
        <v>2.9700000000000001E-2</v>
      </c>
      <c r="P582" s="77">
        <v>4.24</v>
      </c>
      <c r="Z582" s="77" t="s">
        <v>40</v>
      </c>
      <c r="AA582" s="77" t="s">
        <v>39</v>
      </c>
      <c r="AB582" s="77">
        <v>20</v>
      </c>
    </row>
    <row r="583" spans="1:28" ht="15.75" customHeight="1" x14ac:dyDescent="0.2">
      <c r="A583" s="77" t="s">
        <v>48</v>
      </c>
      <c r="B583" s="77" t="s">
        <v>85</v>
      </c>
      <c r="C583" s="77" t="s">
        <v>50</v>
      </c>
      <c r="D583" s="78">
        <v>44154.447199074071</v>
      </c>
      <c r="E583" s="77" t="s">
        <v>5</v>
      </c>
      <c r="F583" s="77" t="s">
        <v>30</v>
      </c>
      <c r="G583" s="77" t="s">
        <v>51</v>
      </c>
      <c r="H583" s="77" t="s">
        <v>8</v>
      </c>
      <c r="I583" s="77" t="s">
        <v>158</v>
      </c>
      <c r="J583" s="77" t="s">
        <v>42</v>
      </c>
      <c r="K583" s="77">
        <v>3.5</v>
      </c>
      <c r="L583" s="77">
        <v>1210</v>
      </c>
      <c r="M583" s="77" t="s">
        <v>41</v>
      </c>
      <c r="N583" s="77">
        <v>42</v>
      </c>
      <c r="O583" s="77">
        <v>3.56E-2</v>
      </c>
      <c r="P583" s="77">
        <v>0</v>
      </c>
      <c r="Z583" s="77" t="s">
        <v>40</v>
      </c>
      <c r="AA583" s="77" t="s">
        <v>39</v>
      </c>
      <c r="AB583" s="77">
        <v>20</v>
      </c>
    </row>
    <row r="584" spans="1:28" ht="15.75" customHeight="1" x14ac:dyDescent="0.2">
      <c r="A584" s="77" t="s">
        <v>48</v>
      </c>
      <c r="B584" s="77" t="s">
        <v>85</v>
      </c>
      <c r="C584" s="77" t="s">
        <v>50</v>
      </c>
      <c r="D584" s="78">
        <v>44154.447199074071</v>
      </c>
      <c r="E584" s="77" t="s">
        <v>5</v>
      </c>
      <c r="F584" s="77" t="s">
        <v>30</v>
      </c>
      <c r="G584" s="77" t="s">
        <v>51</v>
      </c>
      <c r="H584" s="77" t="s">
        <v>8</v>
      </c>
      <c r="I584" s="77" t="s">
        <v>43</v>
      </c>
      <c r="J584" s="77" t="s">
        <v>83</v>
      </c>
      <c r="K584" s="77">
        <v>54.984999999999999</v>
      </c>
      <c r="L584" s="77">
        <v>1210</v>
      </c>
      <c r="M584" s="77" t="s">
        <v>41</v>
      </c>
      <c r="N584" s="77">
        <v>0.1521324</v>
      </c>
      <c r="O584" s="77">
        <v>0</v>
      </c>
      <c r="P584" s="77">
        <v>0.24570337</v>
      </c>
      <c r="Z584" s="77" t="s">
        <v>40</v>
      </c>
      <c r="AA584" s="77" t="s">
        <v>39</v>
      </c>
      <c r="AB584" s="77">
        <v>20</v>
      </c>
    </row>
    <row r="585" spans="1:28" ht="15.75" customHeight="1" x14ac:dyDescent="0.2">
      <c r="A585" s="77" t="s">
        <v>48</v>
      </c>
      <c r="B585" s="77" t="s">
        <v>85</v>
      </c>
      <c r="C585" s="77" t="s">
        <v>50</v>
      </c>
      <c r="D585" s="78">
        <v>44154.447199074071</v>
      </c>
      <c r="E585" s="77" t="s">
        <v>5</v>
      </c>
      <c r="F585" s="77" t="s">
        <v>30</v>
      </c>
      <c r="G585" s="77" t="s">
        <v>51</v>
      </c>
      <c r="H585" s="77" t="s">
        <v>8</v>
      </c>
      <c r="I585" s="77" t="s">
        <v>159</v>
      </c>
      <c r="J585" s="77" t="s">
        <v>42</v>
      </c>
      <c r="K585" s="77">
        <v>3.5</v>
      </c>
      <c r="L585" s="77">
        <v>1210</v>
      </c>
      <c r="M585" s="77" t="s">
        <v>41</v>
      </c>
      <c r="N585" s="77">
        <v>9.7799999999999994</v>
      </c>
      <c r="O585" s="77">
        <v>1.7999999999999999E-2</v>
      </c>
      <c r="P585" s="77">
        <v>3.77</v>
      </c>
      <c r="Z585" s="77" t="s">
        <v>40</v>
      </c>
      <c r="AA585" s="77" t="s">
        <v>39</v>
      </c>
      <c r="AB585" s="77">
        <v>20</v>
      </c>
    </row>
    <row r="586" spans="1:28" ht="15.75" customHeight="1" x14ac:dyDescent="0.2">
      <c r="A586" s="77" t="s">
        <v>48</v>
      </c>
      <c r="B586" s="77" t="s">
        <v>85</v>
      </c>
      <c r="C586" s="77" t="s">
        <v>50</v>
      </c>
      <c r="D586" s="78">
        <v>44154.447199074071</v>
      </c>
      <c r="E586" s="77" t="s">
        <v>5</v>
      </c>
      <c r="F586" s="77" t="s">
        <v>31</v>
      </c>
      <c r="G586" s="77" t="s">
        <v>44</v>
      </c>
      <c r="H586" s="77" t="s">
        <v>8</v>
      </c>
      <c r="I586" s="77" t="s">
        <v>157</v>
      </c>
      <c r="J586" s="77" t="s">
        <v>42</v>
      </c>
      <c r="K586" s="77">
        <v>1</v>
      </c>
      <c r="L586" s="77">
        <v>999</v>
      </c>
      <c r="M586" s="77" t="s">
        <v>41</v>
      </c>
      <c r="N586" s="77">
        <v>1.08</v>
      </c>
      <c r="O586" s="77">
        <v>1.75E-3</v>
      </c>
      <c r="P586" s="77">
        <v>0.78100000000000003</v>
      </c>
      <c r="Z586" s="77" t="s">
        <v>40</v>
      </c>
      <c r="AA586" s="77" t="s">
        <v>39</v>
      </c>
      <c r="AB586" s="77">
        <v>20</v>
      </c>
    </row>
    <row r="587" spans="1:28" ht="15.75" customHeight="1" x14ac:dyDescent="0.2">
      <c r="A587" s="77" t="s">
        <v>48</v>
      </c>
      <c r="B587" s="77" t="s">
        <v>85</v>
      </c>
      <c r="C587" s="77" t="s">
        <v>50</v>
      </c>
      <c r="D587" s="78">
        <v>44154.447199074071</v>
      </c>
      <c r="E587" s="77" t="s">
        <v>5</v>
      </c>
      <c r="F587" s="77" t="s">
        <v>31</v>
      </c>
      <c r="G587" s="77" t="s">
        <v>44</v>
      </c>
      <c r="H587" s="77" t="s">
        <v>8</v>
      </c>
      <c r="I587" s="77" t="s">
        <v>158</v>
      </c>
      <c r="J587" s="77" t="s">
        <v>42</v>
      </c>
      <c r="K587" s="77">
        <v>1</v>
      </c>
      <c r="L587" s="77">
        <v>999</v>
      </c>
      <c r="M587" s="77" t="s">
        <v>41</v>
      </c>
      <c r="N587" s="77">
        <v>7.76</v>
      </c>
      <c r="O587" s="77">
        <v>2E-3</v>
      </c>
      <c r="P587" s="77">
        <v>0</v>
      </c>
      <c r="Z587" s="77" t="s">
        <v>40</v>
      </c>
      <c r="AA587" s="77" t="s">
        <v>39</v>
      </c>
      <c r="AB587" s="77">
        <v>20</v>
      </c>
    </row>
    <row r="588" spans="1:28" ht="15.75" customHeight="1" x14ac:dyDescent="0.2">
      <c r="A588" s="77" t="s">
        <v>48</v>
      </c>
      <c r="B588" s="77" t="s">
        <v>85</v>
      </c>
      <c r="C588" s="77" t="s">
        <v>50</v>
      </c>
      <c r="D588" s="78">
        <v>44154.447199074071</v>
      </c>
      <c r="E588" s="77" t="s">
        <v>5</v>
      </c>
      <c r="F588" s="77" t="s">
        <v>31</v>
      </c>
      <c r="G588" s="77" t="s">
        <v>44</v>
      </c>
      <c r="H588" s="77" t="s">
        <v>8</v>
      </c>
      <c r="I588" s="77" t="s">
        <v>43</v>
      </c>
      <c r="J588" s="77" t="s">
        <v>83</v>
      </c>
      <c r="K588" s="77">
        <v>18.68</v>
      </c>
      <c r="L588" s="77">
        <v>999</v>
      </c>
      <c r="M588" s="77" t="s">
        <v>41</v>
      </c>
      <c r="N588" s="77">
        <v>3.8169163999999998E-2</v>
      </c>
      <c r="O588" s="77">
        <v>0</v>
      </c>
      <c r="P588" s="77">
        <v>4.0149893999999998E-2</v>
      </c>
      <c r="Z588" s="77" t="s">
        <v>40</v>
      </c>
      <c r="AA588" s="77" t="s">
        <v>39</v>
      </c>
      <c r="AB588" s="77">
        <v>20</v>
      </c>
    </row>
    <row r="589" spans="1:28" ht="15.75" customHeight="1" x14ac:dyDescent="0.2">
      <c r="A589" s="77" t="s">
        <v>48</v>
      </c>
      <c r="B589" s="77" t="s">
        <v>85</v>
      </c>
      <c r="C589" s="77" t="s">
        <v>50</v>
      </c>
      <c r="D589" s="78">
        <v>44154.447199074071</v>
      </c>
      <c r="E589" s="77" t="s">
        <v>5</v>
      </c>
      <c r="F589" s="77" t="s">
        <v>31</v>
      </c>
      <c r="G589" s="77" t="s">
        <v>44</v>
      </c>
      <c r="H589" s="77" t="s">
        <v>8</v>
      </c>
      <c r="I589" s="77" t="s">
        <v>159</v>
      </c>
      <c r="J589" s="77" t="s">
        <v>42</v>
      </c>
      <c r="K589" s="77">
        <v>1</v>
      </c>
      <c r="L589" s="77">
        <v>999</v>
      </c>
      <c r="M589" s="77" t="s">
        <v>41</v>
      </c>
      <c r="N589" s="77">
        <v>0.82</v>
      </c>
      <c r="O589" s="79">
        <v>1.6000000000000001E-4</v>
      </c>
      <c r="P589" s="77">
        <v>0.74399999999999999</v>
      </c>
      <c r="Z589" s="77" t="s">
        <v>40</v>
      </c>
      <c r="AA589" s="77" t="s">
        <v>39</v>
      </c>
      <c r="AB589" s="77">
        <v>20</v>
      </c>
    </row>
    <row r="590" spans="1:28" ht="15.75" customHeight="1" x14ac:dyDescent="0.2">
      <c r="A590" s="77" t="s">
        <v>48</v>
      </c>
      <c r="B590" s="77" t="s">
        <v>85</v>
      </c>
      <c r="C590" s="77" t="s">
        <v>50</v>
      </c>
      <c r="D590" s="78">
        <v>44154.447199074071</v>
      </c>
      <c r="E590" s="77" t="s">
        <v>5</v>
      </c>
      <c r="F590" s="77" t="s">
        <v>31</v>
      </c>
      <c r="G590" s="77" t="s">
        <v>51</v>
      </c>
      <c r="H590" s="77" t="s">
        <v>8</v>
      </c>
      <c r="I590" s="77" t="s">
        <v>157</v>
      </c>
      <c r="J590" s="77" t="s">
        <v>42</v>
      </c>
      <c r="K590" s="77">
        <v>1.39</v>
      </c>
      <c r="L590" s="77">
        <v>1080</v>
      </c>
      <c r="M590" s="77" t="s">
        <v>41</v>
      </c>
      <c r="N590" s="77">
        <v>1.22</v>
      </c>
      <c r="O590" s="77">
        <v>2.3400000000000001E-3</v>
      </c>
      <c r="P590" s="77">
        <v>1.03</v>
      </c>
      <c r="Z590" s="77" t="s">
        <v>40</v>
      </c>
      <c r="AA590" s="77" t="s">
        <v>39</v>
      </c>
      <c r="AB590" s="77">
        <v>20</v>
      </c>
    </row>
    <row r="591" spans="1:28" ht="15.75" customHeight="1" x14ac:dyDescent="0.2">
      <c r="A591" s="77" t="s">
        <v>48</v>
      </c>
      <c r="B591" s="77" t="s">
        <v>85</v>
      </c>
      <c r="C591" s="77" t="s">
        <v>50</v>
      </c>
      <c r="D591" s="78">
        <v>44154.447199074071</v>
      </c>
      <c r="E591" s="77" t="s">
        <v>5</v>
      </c>
      <c r="F591" s="77" t="s">
        <v>31</v>
      </c>
      <c r="G591" s="77" t="s">
        <v>51</v>
      </c>
      <c r="H591" s="77" t="s">
        <v>8</v>
      </c>
      <c r="I591" s="77" t="s">
        <v>158</v>
      </c>
      <c r="J591" s="77" t="s">
        <v>42</v>
      </c>
      <c r="K591" s="77">
        <v>1.39</v>
      </c>
      <c r="L591" s="77">
        <v>1080</v>
      </c>
      <c r="M591" s="77" t="s">
        <v>41</v>
      </c>
      <c r="N591" s="77">
        <v>9.4600000000000009</v>
      </c>
      <c r="O591" s="77">
        <v>2.3400000000000001E-3</v>
      </c>
      <c r="P591" s="77">
        <v>0</v>
      </c>
      <c r="Z591" s="77" t="s">
        <v>40</v>
      </c>
      <c r="AA591" s="77" t="s">
        <v>39</v>
      </c>
      <c r="AB591" s="77">
        <v>20</v>
      </c>
    </row>
    <row r="592" spans="1:28" ht="15.75" customHeight="1" x14ac:dyDescent="0.2">
      <c r="A592" s="77" t="s">
        <v>48</v>
      </c>
      <c r="B592" s="77" t="s">
        <v>85</v>
      </c>
      <c r="C592" s="77" t="s">
        <v>50</v>
      </c>
      <c r="D592" s="78">
        <v>44154.447199074071</v>
      </c>
      <c r="E592" s="77" t="s">
        <v>5</v>
      </c>
      <c r="F592" s="77" t="s">
        <v>31</v>
      </c>
      <c r="G592" s="77" t="s">
        <v>51</v>
      </c>
      <c r="H592" s="77" t="s">
        <v>8</v>
      </c>
      <c r="I592" s="77" t="s">
        <v>43</v>
      </c>
      <c r="J592" s="77" t="s">
        <v>83</v>
      </c>
      <c r="K592" s="77">
        <v>25.965199999999999</v>
      </c>
      <c r="L592" s="77">
        <v>1080</v>
      </c>
      <c r="M592" s="77" t="s">
        <v>41</v>
      </c>
      <c r="N592" s="77">
        <v>4.4164879999999997E-2</v>
      </c>
      <c r="O592" s="77">
        <v>0</v>
      </c>
      <c r="P592" s="77">
        <v>5.3265523000000002E-2</v>
      </c>
      <c r="Z592" s="77" t="s">
        <v>40</v>
      </c>
      <c r="AA592" s="77" t="s">
        <v>39</v>
      </c>
      <c r="AB592" s="77">
        <v>20</v>
      </c>
    </row>
    <row r="593" spans="1:28" ht="15.75" customHeight="1" x14ac:dyDescent="0.2">
      <c r="A593" s="77" t="s">
        <v>48</v>
      </c>
      <c r="B593" s="77" t="s">
        <v>85</v>
      </c>
      <c r="C593" s="77" t="s">
        <v>50</v>
      </c>
      <c r="D593" s="78">
        <v>44154.447199074071</v>
      </c>
      <c r="E593" s="77" t="s">
        <v>5</v>
      </c>
      <c r="F593" s="77" t="s">
        <v>31</v>
      </c>
      <c r="G593" s="77" t="s">
        <v>51</v>
      </c>
      <c r="H593" s="77" t="s">
        <v>8</v>
      </c>
      <c r="I593" s="77" t="s">
        <v>159</v>
      </c>
      <c r="J593" s="77" t="s">
        <v>42</v>
      </c>
      <c r="K593" s="77">
        <v>1.39</v>
      </c>
      <c r="L593" s="77">
        <v>1080</v>
      </c>
      <c r="M593" s="77" t="s">
        <v>41</v>
      </c>
      <c r="N593" s="77">
        <v>0.95099999999999996</v>
      </c>
      <c r="O593" s="79">
        <v>2.1000000000000001E-4</v>
      </c>
      <c r="P593" s="77">
        <v>0.98699999999999999</v>
      </c>
      <c r="Z593" s="77" t="s">
        <v>40</v>
      </c>
      <c r="AA593" s="77" t="s">
        <v>39</v>
      </c>
      <c r="AB593" s="77">
        <v>20</v>
      </c>
    </row>
    <row r="594" spans="1:28" ht="15.75" customHeight="1" x14ac:dyDescent="0.2">
      <c r="A594" s="77" t="s">
        <v>48</v>
      </c>
      <c r="B594" s="77" t="s">
        <v>85</v>
      </c>
      <c r="C594" s="77" t="s">
        <v>50</v>
      </c>
      <c r="D594" s="78">
        <v>44154.447199074071</v>
      </c>
      <c r="E594" s="77" t="s">
        <v>5</v>
      </c>
      <c r="F594" s="77" t="s">
        <v>45</v>
      </c>
      <c r="G594" s="77" t="s">
        <v>44</v>
      </c>
      <c r="H594" s="77" t="s">
        <v>8</v>
      </c>
      <c r="I594" s="77" t="s">
        <v>157</v>
      </c>
      <c r="J594" s="77" t="s">
        <v>42</v>
      </c>
      <c r="K594" s="77">
        <v>1.9</v>
      </c>
      <c r="L594" s="77">
        <v>1510</v>
      </c>
      <c r="M594" s="77" t="s">
        <v>41</v>
      </c>
      <c r="N594" s="77">
        <v>3</v>
      </c>
      <c r="O594" s="77">
        <v>6.0000000000000001E-3</v>
      </c>
      <c r="P594" s="77">
        <v>1.83</v>
      </c>
      <c r="Z594" s="77" t="s">
        <v>40</v>
      </c>
      <c r="AA594" s="77" t="s">
        <v>39</v>
      </c>
      <c r="AB594" s="77">
        <v>20</v>
      </c>
    </row>
    <row r="595" spans="1:28" ht="15.75" customHeight="1" x14ac:dyDescent="0.2">
      <c r="A595" s="77" t="s">
        <v>48</v>
      </c>
      <c r="B595" s="77" t="s">
        <v>85</v>
      </c>
      <c r="C595" s="77" t="s">
        <v>50</v>
      </c>
      <c r="D595" s="78">
        <v>44154.447199074071</v>
      </c>
      <c r="E595" s="77" t="s">
        <v>5</v>
      </c>
      <c r="F595" s="77" t="s">
        <v>45</v>
      </c>
      <c r="G595" s="77" t="s">
        <v>44</v>
      </c>
      <c r="H595" s="77" t="s">
        <v>8</v>
      </c>
      <c r="I595" s="77" t="s">
        <v>158</v>
      </c>
      <c r="J595" s="77" t="s">
        <v>42</v>
      </c>
      <c r="K595" s="77">
        <v>1.9</v>
      </c>
      <c r="L595" s="77">
        <v>1510</v>
      </c>
      <c r="M595" s="77" t="s">
        <v>41</v>
      </c>
      <c r="N595" s="77">
        <v>17.8</v>
      </c>
      <c r="O595" s="77">
        <v>6.0000000000000001E-3</v>
      </c>
      <c r="P595" s="77">
        <v>0</v>
      </c>
      <c r="Z595" s="77" t="s">
        <v>40</v>
      </c>
      <c r="AA595" s="77" t="s">
        <v>39</v>
      </c>
      <c r="AB595" s="77">
        <v>20</v>
      </c>
    </row>
    <row r="596" spans="1:28" ht="15.75" customHeight="1" x14ac:dyDescent="0.2">
      <c r="A596" s="77" t="s">
        <v>48</v>
      </c>
      <c r="B596" s="77" t="s">
        <v>85</v>
      </c>
      <c r="C596" s="77" t="s">
        <v>50</v>
      </c>
      <c r="D596" s="78">
        <v>44154.447199074071</v>
      </c>
      <c r="E596" s="77" t="s">
        <v>5</v>
      </c>
      <c r="F596" s="77" t="s">
        <v>45</v>
      </c>
      <c r="G596" s="77" t="s">
        <v>44</v>
      </c>
      <c r="H596" s="77" t="s">
        <v>8</v>
      </c>
      <c r="I596" s="77" t="s">
        <v>43</v>
      </c>
      <c r="J596" s="77" t="s">
        <v>83</v>
      </c>
      <c r="K596" s="77">
        <v>1.9</v>
      </c>
      <c r="L596" s="77">
        <v>1510</v>
      </c>
      <c r="M596" s="77" t="s">
        <v>41</v>
      </c>
      <c r="N596" s="77">
        <v>1.3</v>
      </c>
      <c r="O596" s="77">
        <v>0</v>
      </c>
      <c r="P596" s="77">
        <v>1.78</v>
      </c>
      <c r="Z596" s="77" t="s">
        <v>40</v>
      </c>
      <c r="AA596" s="77" t="s">
        <v>39</v>
      </c>
      <c r="AB596" s="77">
        <v>20</v>
      </c>
    </row>
    <row r="597" spans="1:28" ht="15.75" customHeight="1" x14ac:dyDescent="0.2">
      <c r="A597" s="77" t="s">
        <v>48</v>
      </c>
      <c r="B597" s="77" t="s">
        <v>85</v>
      </c>
      <c r="C597" s="77" t="s">
        <v>50</v>
      </c>
      <c r="D597" s="78">
        <v>44154.447199074071</v>
      </c>
      <c r="E597" s="77" t="s">
        <v>5</v>
      </c>
      <c r="F597" s="77" t="s">
        <v>45</v>
      </c>
      <c r="G597" s="77" t="s">
        <v>44</v>
      </c>
      <c r="H597" s="77" t="s">
        <v>8</v>
      </c>
      <c r="I597" s="77" t="s">
        <v>159</v>
      </c>
      <c r="J597" s="77" t="s">
        <v>42</v>
      </c>
      <c r="K597" s="77">
        <v>1.9</v>
      </c>
      <c r="L597" s="77">
        <v>1510</v>
      </c>
      <c r="M597" s="77" t="s">
        <v>41</v>
      </c>
      <c r="N597" s="77">
        <v>2</v>
      </c>
      <c r="O597" s="77">
        <v>1E-3</v>
      </c>
      <c r="P597" s="77">
        <v>1.77</v>
      </c>
      <c r="Z597" s="77" t="s">
        <v>40</v>
      </c>
      <c r="AA597" s="77" t="s">
        <v>39</v>
      </c>
      <c r="AB597" s="77">
        <v>20</v>
      </c>
    </row>
    <row r="598" spans="1:28" ht="15.75" customHeight="1" x14ac:dyDescent="0.2">
      <c r="A598" s="77" t="s">
        <v>48</v>
      </c>
      <c r="B598" s="77" t="s">
        <v>85</v>
      </c>
      <c r="C598" s="77" t="s">
        <v>50</v>
      </c>
      <c r="D598" s="78">
        <v>44154.447199074071</v>
      </c>
      <c r="E598" s="77" t="s">
        <v>5</v>
      </c>
      <c r="F598" s="77" t="s">
        <v>45</v>
      </c>
      <c r="G598" s="77" t="s">
        <v>51</v>
      </c>
      <c r="H598" s="77" t="s">
        <v>8</v>
      </c>
      <c r="I598" s="77" t="s">
        <v>157</v>
      </c>
      <c r="J598" s="77" t="s">
        <v>42</v>
      </c>
      <c r="K598" s="77">
        <v>2.2000000000000002</v>
      </c>
      <c r="L598" s="77">
        <v>1410</v>
      </c>
      <c r="M598" s="77" t="s">
        <v>41</v>
      </c>
      <c r="N598" s="77">
        <v>3.3</v>
      </c>
      <c r="O598" s="77">
        <v>8.9999999999999993E-3</v>
      </c>
      <c r="P598" s="77">
        <v>2.81</v>
      </c>
      <c r="Z598" s="77" t="s">
        <v>40</v>
      </c>
      <c r="AA598" s="77" t="s">
        <v>39</v>
      </c>
      <c r="AB598" s="77">
        <v>20</v>
      </c>
    </row>
    <row r="599" spans="1:28" ht="15.75" customHeight="1" x14ac:dyDescent="0.2">
      <c r="A599" s="77" t="s">
        <v>48</v>
      </c>
      <c r="B599" s="77" t="s">
        <v>85</v>
      </c>
      <c r="C599" s="77" t="s">
        <v>50</v>
      </c>
      <c r="D599" s="78">
        <v>44154.447199074071</v>
      </c>
      <c r="E599" s="77" t="s">
        <v>5</v>
      </c>
      <c r="F599" s="77" t="s">
        <v>45</v>
      </c>
      <c r="G599" s="77" t="s">
        <v>51</v>
      </c>
      <c r="H599" s="77" t="s">
        <v>8</v>
      </c>
      <c r="I599" s="77" t="s">
        <v>158</v>
      </c>
      <c r="J599" s="77" t="s">
        <v>42</v>
      </c>
      <c r="K599" s="77">
        <v>2.2000000000000002</v>
      </c>
      <c r="L599" s="77">
        <v>1410</v>
      </c>
      <c r="M599" s="77" t="s">
        <v>41</v>
      </c>
      <c r="N599" s="77">
        <v>25.7</v>
      </c>
      <c r="O599" s="77">
        <v>8.9999999999999993E-3</v>
      </c>
      <c r="P599" s="77">
        <v>0</v>
      </c>
      <c r="Z599" s="77" t="s">
        <v>40</v>
      </c>
      <c r="AA599" s="77" t="s">
        <v>39</v>
      </c>
      <c r="AB599" s="77">
        <v>20</v>
      </c>
    </row>
    <row r="600" spans="1:28" ht="15.75" customHeight="1" x14ac:dyDescent="0.2">
      <c r="A600" s="77" t="s">
        <v>48</v>
      </c>
      <c r="B600" s="77" t="s">
        <v>85</v>
      </c>
      <c r="C600" s="77" t="s">
        <v>50</v>
      </c>
      <c r="D600" s="78">
        <v>44154.447199074071</v>
      </c>
      <c r="E600" s="77" t="s">
        <v>5</v>
      </c>
      <c r="F600" s="77" t="s">
        <v>45</v>
      </c>
      <c r="G600" s="77" t="s">
        <v>51</v>
      </c>
      <c r="H600" s="77" t="s">
        <v>8</v>
      </c>
      <c r="I600" s="77" t="s">
        <v>43</v>
      </c>
      <c r="J600" s="77" t="s">
        <v>83</v>
      </c>
      <c r="K600" s="77">
        <v>2.2000000000000002</v>
      </c>
      <c r="L600" s="77">
        <v>1410</v>
      </c>
      <c r="M600" s="77" t="s">
        <v>41</v>
      </c>
      <c r="N600" s="77">
        <v>1.9</v>
      </c>
      <c r="O600" s="77">
        <v>0</v>
      </c>
      <c r="P600" s="77">
        <v>2.76</v>
      </c>
      <c r="Z600" s="77" t="s">
        <v>40</v>
      </c>
      <c r="AA600" s="77" t="s">
        <v>39</v>
      </c>
      <c r="AB600" s="77">
        <v>20</v>
      </c>
    </row>
    <row r="601" spans="1:28" ht="15.75" customHeight="1" x14ac:dyDescent="0.2">
      <c r="A601" s="77" t="s">
        <v>48</v>
      </c>
      <c r="B601" s="77" t="s">
        <v>85</v>
      </c>
      <c r="C601" s="77" t="s">
        <v>50</v>
      </c>
      <c r="D601" s="78">
        <v>44154.447199074071</v>
      </c>
      <c r="E601" s="77" t="s">
        <v>5</v>
      </c>
      <c r="F601" s="77" t="s">
        <v>45</v>
      </c>
      <c r="G601" s="77" t="s">
        <v>51</v>
      </c>
      <c r="H601" s="77" t="s">
        <v>8</v>
      </c>
      <c r="I601" s="77" t="s">
        <v>159</v>
      </c>
      <c r="J601" s="77" t="s">
        <v>42</v>
      </c>
      <c r="K601" s="77">
        <v>2.2000000000000002</v>
      </c>
      <c r="L601" s="77">
        <v>1410</v>
      </c>
      <c r="M601" s="77" t="s">
        <v>41</v>
      </c>
      <c r="N601" s="77">
        <v>2.2999999999999998</v>
      </c>
      <c r="O601" s="77">
        <v>1E-3</v>
      </c>
      <c r="P601" s="77">
        <v>2.74</v>
      </c>
      <c r="Z601" s="77" t="s">
        <v>40</v>
      </c>
      <c r="AA601" s="77" t="s">
        <v>39</v>
      </c>
      <c r="AB601" s="77">
        <v>20</v>
      </c>
    </row>
    <row r="602" spans="1:28" ht="15.75" customHeight="1" x14ac:dyDescent="0.2">
      <c r="A602" s="77" t="s">
        <v>48</v>
      </c>
      <c r="B602" s="77" t="s">
        <v>85</v>
      </c>
      <c r="C602" s="77" t="s">
        <v>50</v>
      </c>
      <c r="D602" s="78">
        <v>44154.447199074071</v>
      </c>
      <c r="E602" s="77" t="s">
        <v>5</v>
      </c>
      <c r="F602" s="77" t="s">
        <v>29</v>
      </c>
      <c r="G602" s="77" t="s">
        <v>44</v>
      </c>
      <c r="H602" s="77" t="s">
        <v>8</v>
      </c>
      <c r="I602" s="77" t="s">
        <v>157</v>
      </c>
      <c r="J602" s="77" t="s">
        <v>42</v>
      </c>
      <c r="K602" s="77">
        <v>3.23</v>
      </c>
      <c r="L602" s="77">
        <v>2300</v>
      </c>
      <c r="M602" s="77" t="s">
        <v>41</v>
      </c>
      <c r="N602" s="77">
        <v>4.1900000000000004</v>
      </c>
      <c r="O602" s="77">
        <v>1.1299999999999999E-2</v>
      </c>
      <c r="P602" s="77">
        <v>3.44</v>
      </c>
      <c r="Z602" s="77" t="s">
        <v>40</v>
      </c>
      <c r="AA602" s="77" t="s">
        <v>39</v>
      </c>
      <c r="AB602" s="77">
        <v>20</v>
      </c>
    </row>
    <row r="603" spans="1:28" ht="15.75" customHeight="1" x14ac:dyDescent="0.2">
      <c r="A603" s="77" t="s">
        <v>48</v>
      </c>
      <c r="B603" s="77" t="s">
        <v>85</v>
      </c>
      <c r="C603" s="77" t="s">
        <v>50</v>
      </c>
      <c r="D603" s="78">
        <v>44154.447199074071</v>
      </c>
      <c r="E603" s="77" t="s">
        <v>5</v>
      </c>
      <c r="F603" s="77" t="s">
        <v>29</v>
      </c>
      <c r="G603" s="77" t="s">
        <v>44</v>
      </c>
      <c r="H603" s="77" t="s">
        <v>8</v>
      </c>
      <c r="I603" s="77" t="s">
        <v>158</v>
      </c>
      <c r="J603" s="77" t="s">
        <v>42</v>
      </c>
      <c r="K603" s="77">
        <v>3.23</v>
      </c>
      <c r="L603" s="77">
        <v>2300</v>
      </c>
      <c r="M603" s="77" t="s">
        <v>41</v>
      </c>
      <c r="N603" s="77">
        <v>31.3</v>
      </c>
      <c r="O603" s="77">
        <v>1.14E-2</v>
      </c>
      <c r="P603" s="77">
        <v>0</v>
      </c>
      <c r="Z603" s="77" t="s">
        <v>40</v>
      </c>
      <c r="AA603" s="77" t="s">
        <v>39</v>
      </c>
      <c r="AB603" s="77">
        <v>20</v>
      </c>
    </row>
    <row r="604" spans="1:28" ht="15.75" customHeight="1" x14ac:dyDescent="0.2">
      <c r="A604" s="77" t="s">
        <v>48</v>
      </c>
      <c r="B604" s="77" t="s">
        <v>85</v>
      </c>
      <c r="C604" s="77" t="s">
        <v>50</v>
      </c>
      <c r="D604" s="78">
        <v>44154.447199074071</v>
      </c>
      <c r="E604" s="77" t="s">
        <v>5</v>
      </c>
      <c r="F604" s="77" t="s">
        <v>29</v>
      </c>
      <c r="G604" s="77" t="s">
        <v>44</v>
      </c>
      <c r="H604" s="77" t="s">
        <v>8</v>
      </c>
      <c r="I604" s="77" t="s">
        <v>43</v>
      </c>
      <c r="J604" s="77" t="s">
        <v>83</v>
      </c>
      <c r="K604" s="77">
        <v>60.013399999999997</v>
      </c>
      <c r="L604" s="77">
        <v>2300</v>
      </c>
      <c r="M604" s="77" t="s">
        <v>41</v>
      </c>
      <c r="N604" s="77">
        <v>0.11517761999999999</v>
      </c>
      <c r="O604" s="77">
        <v>0</v>
      </c>
      <c r="P604" s="77">
        <v>0.1803014</v>
      </c>
      <c r="Z604" s="77" t="s">
        <v>40</v>
      </c>
      <c r="AA604" s="77" t="s">
        <v>39</v>
      </c>
      <c r="AB604" s="77">
        <v>20</v>
      </c>
    </row>
    <row r="605" spans="1:28" ht="15.75" customHeight="1" x14ac:dyDescent="0.2">
      <c r="A605" s="77" t="s">
        <v>48</v>
      </c>
      <c r="B605" s="77" t="s">
        <v>85</v>
      </c>
      <c r="C605" s="77" t="s">
        <v>50</v>
      </c>
      <c r="D605" s="78">
        <v>44154.447199074071</v>
      </c>
      <c r="E605" s="77" t="s">
        <v>5</v>
      </c>
      <c r="F605" s="77" t="s">
        <v>29</v>
      </c>
      <c r="G605" s="77" t="s">
        <v>44</v>
      </c>
      <c r="H605" s="77" t="s">
        <v>8</v>
      </c>
      <c r="I605" s="77" t="s">
        <v>159</v>
      </c>
      <c r="J605" s="77" t="s">
        <v>42</v>
      </c>
      <c r="K605" s="77">
        <v>3.23</v>
      </c>
      <c r="L605" s="77">
        <v>2300</v>
      </c>
      <c r="M605" s="77" t="s">
        <v>41</v>
      </c>
      <c r="N605" s="77">
        <v>2.6</v>
      </c>
      <c r="O605" s="77">
        <v>1.47E-3</v>
      </c>
      <c r="P605" s="77">
        <v>3.34</v>
      </c>
      <c r="Z605" s="77" t="s">
        <v>40</v>
      </c>
      <c r="AA605" s="77" t="s">
        <v>39</v>
      </c>
      <c r="AB605" s="77">
        <v>20</v>
      </c>
    </row>
    <row r="606" spans="1:28" ht="15.75" customHeight="1" x14ac:dyDescent="0.2">
      <c r="A606" s="77" t="s">
        <v>48</v>
      </c>
      <c r="B606" s="77" t="s">
        <v>85</v>
      </c>
      <c r="C606" s="77" t="s">
        <v>50</v>
      </c>
      <c r="D606" s="78">
        <v>44154.447199074071</v>
      </c>
      <c r="E606" s="77" t="s">
        <v>5</v>
      </c>
      <c r="F606" s="77" t="s">
        <v>29</v>
      </c>
      <c r="G606" s="77" t="s">
        <v>51</v>
      </c>
      <c r="H606" s="77" t="s">
        <v>8</v>
      </c>
      <c r="I606" s="77" t="s">
        <v>157</v>
      </c>
      <c r="J606" s="77" t="s">
        <v>42</v>
      </c>
      <c r="K606" s="77">
        <v>2.9</v>
      </c>
      <c r="L606" s="77">
        <v>1690</v>
      </c>
      <c r="M606" s="77" t="s">
        <v>41</v>
      </c>
      <c r="N606" s="77">
        <v>4.8600000000000003</v>
      </c>
      <c r="O606" s="77">
        <v>1.3100000000000001E-2</v>
      </c>
      <c r="P606" s="77">
        <v>4.2300000000000004</v>
      </c>
      <c r="Z606" s="77" t="s">
        <v>40</v>
      </c>
      <c r="AA606" s="77" t="s">
        <v>39</v>
      </c>
      <c r="AB606" s="77">
        <v>20</v>
      </c>
    </row>
    <row r="607" spans="1:28" ht="15.75" customHeight="1" x14ac:dyDescent="0.2">
      <c r="A607" s="77" t="s">
        <v>48</v>
      </c>
      <c r="B607" s="77" t="s">
        <v>85</v>
      </c>
      <c r="C607" s="77" t="s">
        <v>50</v>
      </c>
      <c r="D607" s="78">
        <v>44154.447199074071</v>
      </c>
      <c r="E607" s="77" t="s">
        <v>5</v>
      </c>
      <c r="F607" s="77" t="s">
        <v>29</v>
      </c>
      <c r="G607" s="77" t="s">
        <v>51</v>
      </c>
      <c r="H607" s="77" t="s">
        <v>8</v>
      </c>
      <c r="I607" s="77" t="s">
        <v>158</v>
      </c>
      <c r="J607" s="77" t="s">
        <v>42</v>
      </c>
      <c r="K607" s="77">
        <v>2.9</v>
      </c>
      <c r="L607" s="77">
        <v>1690</v>
      </c>
      <c r="M607" s="77" t="s">
        <v>41</v>
      </c>
      <c r="N607" s="77">
        <v>38.4</v>
      </c>
      <c r="O607" s="77">
        <v>1.46E-2</v>
      </c>
      <c r="P607" s="77">
        <v>0</v>
      </c>
      <c r="Z607" s="77" t="s">
        <v>40</v>
      </c>
      <c r="AA607" s="77" t="s">
        <v>39</v>
      </c>
      <c r="AB607" s="77">
        <v>20</v>
      </c>
    </row>
    <row r="608" spans="1:28" ht="15.75" customHeight="1" x14ac:dyDescent="0.2">
      <c r="A608" s="77" t="s">
        <v>48</v>
      </c>
      <c r="B608" s="77" t="s">
        <v>85</v>
      </c>
      <c r="C608" s="77" t="s">
        <v>50</v>
      </c>
      <c r="D608" s="78">
        <v>44154.447199074071</v>
      </c>
      <c r="E608" s="77" t="s">
        <v>5</v>
      </c>
      <c r="F608" s="77" t="s">
        <v>29</v>
      </c>
      <c r="G608" s="77" t="s">
        <v>51</v>
      </c>
      <c r="H608" s="77" t="s">
        <v>8</v>
      </c>
      <c r="I608" s="77" t="s">
        <v>43</v>
      </c>
      <c r="J608" s="77" t="s">
        <v>83</v>
      </c>
      <c r="K608" s="77">
        <v>53.881999999999998</v>
      </c>
      <c r="L608" s="77">
        <v>1690</v>
      </c>
      <c r="M608" s="77" t="s">
        <v>41</v>
      </c>
      <c r="N608" s="77">
        <v>0.14854682999999999</v>
      </c>
      <c r="O608" s="77">
        <v>0</v>
      </c>
      <c r="P608" s="77">
        <v>0.22389665</v>
      </c>
      <c r="Z608" s="77" t="s">
        <v>40</v>
      </c>
      <c r="AA608" s="77" t="s">
        <v>39</v>
      </c>
      <c r="AB608" s="77">
        <v>20</v>
      </c>
    </row>
    <row r="609" spans="1:28" ht="15.75" customHeight="1" x14ac:dyDescent="0.2">
      <c r="A609" s="77" t="s">
        <v>48</v>
      </c>
      <c r="B609" s="77" t="s">
        <v>85</v>
      </c>
      <c r="C609" s="77" t="s">
        <v>50</v>
      </c>
      <c r="D609" s="78">
        <v>44154.447199074071</v>
      </c>
      <c r="E609" s="77" t="s">
        <v>5</v>
      </c>
      <c r="F609" s="77" t="s">
        <v>29</v>
      </c>
      <c r="G609" s="77" t="s">
        <v>51</v>
      </c>
      <c r="H609" s="77" t="s">
        <v>8</v>
      </c>
      <c r="I609" s="77" t="s">
        <v>159</v>
      </c>
      <c r="J609" s="77" t="s">
        <v>42</v>
      </c>
      <c r="K609" s="77">
        <v>2.9</v>
      </c>
      <c r="L609" s="77">
        <v>1690</v>
      </c>
      <c r="M609" s="77" t="s">
        <v>41</v>
      </c>
      <c r="N609" s="77">
        <v>3.27</v>
      </c>
      <c r="O609" s="77">
        <v>1.73E-3</v>
      </c>
      <c r="P609" s="77">
        <v>4.1399999999999997</v>
      </c>
      <c r="Z609" s="77" t="s">
        <v>40</v>
      </c>
      <c r="AA609" s="77" t="s">
        <v>39</v>
      </c>
      <c r="AB609" s="77">
        <v>20</v>
      </c>
    </row>
    <row r="610" spans="1:28" ht="15.75" customHeight="1" x14ac:dyDescent="0.2">
      <c r="A610" s="77" t="s">
        <v>48</v>
      </c>
      <c r="B610" s="77" t="s">
        <v>85</v>
      </c>
      <c r="C610" s="77" t="s">
        <v>50</v>
      </c>
      <c r="D610" s="78">
        <v>44154.447199074071</v>
      </c>
      <c r="E610" s="77" t="s">
        <v>5</v>
      </c>
      <c r="F610" s="77" t="s">
        <v>30</v>
      </c>
      <c r="G610" s="77" t="s">
        <v>44</v>
      </c>
      <c r="H610" s="77" t="s">
        <v>9</v>
      </c>
      <c r="I610" s="77" t="s">
        <v>157</v>
      </c>
      <c r="J610" s="77" t="s">
        <v>42</v>
      </c>
      <c r="K610" s="77">
        <v>3.5</v>
      </c>
      <c r="L610" s="77">
        <v>1240</v>
      </c>
      <c r="M610" s="77" t="s">
        <v>41</v>
      </c>
      <c r="N610" s="77">
        <v>101</v>
      </c>
      <c r="O610" s="77">
        <v>3.15E-2</v>
      </c>
      <c r="P610" s="77">
        <v>3.14</v>
      </c>
      <c r="Z610" s="77" t="s">
        <v>40</v>
      </c>
      <c r="AA610" s="77" t="s">
        <v>39</v>
      </c>
      <c r="AB610" s="77">
        <v>20</v>
      </c>
    </row>
    <row r="611" spans="1:28" ht="15.75" customHeight="1" x14ac:dyDescent="0.2">
      <c r="A611" s="77" t="s">
        <v>48</v>
      </c>
      <c r="B611" s="77" t="s">
        <v>85</v>
      </c>
      <c r="C611" s="77" t="s">
        <v>50</v>
      </c>
      <c r="D611" s="78">
        <v>44154.447199074071</v>
      </c>
      <c r="E611" s="77" t="s">
        <v>5</v>
      </c>
      <c r="F611" s="77" t="s">
        <v>30</v>
      </c>
      <c r="G611" s="77" t="s">
        <v>44</v>
      </c>
      <c r="H611" s="77" t="s">
        <v>9</v>
      </c>
      <c r="I611" s="77" t="s">
        <v>158</v>
      </c>
      <c r="J611" s="77" t="s">
        <v>42</v>
      </c>
      <c r="K611" s="77">
        <v>3.5</v>
      </c>
      <c r="L611" s="77">
        <v>1240</v>
      </c>
      <c r="M611" s="77" t="s">
        <v>41</v>
      </c>
      <c r="N611" s="77">
        <v>135</v>
      </c>
      <c r="O611" s="77">
        <v>3.5799999999999998E-2</v>
      </c>
      <c r="P611" s="77">
        <v>0</v>
      </c>
      <c r="Z611" s="77" t="s">
        <v>40</v>
      </c>
      <c r="AA611" s="77" t="s">
        <v>39</v>
      </c>
      <c r="AB611" s="77">
        <v>20</v>
      </c>
    </row>
    <row r="612" spans="1:28" ht="15.75" customHeight="1" x14ac:dyDescent="0.2">
      <c r="A612" s="77" t="s">
        <v>48</v>
      </c>
      <c r="B612" s="77" t="s">
        <v>85</v>
      </c>
      <c r="C612" s="77" t="s">
        <v>50</v>
      </c>
      <c r="D612" s="78">
        <v>44154.447199074071</v>
      </c>
      <c r="E612" s="77" t="s">
        <v>5</v>
      </c>
      <c r="F612" s="77" t="s">
        <v>30</v>
      </c>
      <c r="G612" s="77" t="s">
        <v>44</v>
      </c>
      <c r="H612" s="77" t="s">
        <v>9</v>
      </c>
      <c r="I612" s="77" t="s">
        <v>43</v>
      </c>
      <c r="J612" s="77" t="s">
        <v>83</v>
      </c>
      <c r="K612" s="77">
        <v>54.984999999999999</v>
      </c>
      <c r="L612" s="77">
        <v>1240</v>
      </c>
      <c r="M612" s="77" t="s">
        <v>41</v>
      </c>
      <c r="N612" s="77">
        <v>0.1145767</v>
      </c>
      <c r="O612" s="77">
        <v>0</v>
      </c>
      <c r="P612" s="77">
        <v>0.17759389</v>
      </c>
      <c r="Z612" s="77" t="s">
        <v>40</v>
      </c>
      <c r="AA612" s="77" t="s">
        <v>39</v>
      </c>
      <c r="AB612" s="77">
        <v>20</v>
      </c>
    </row>
    <row r="613" spans="1:28" ht="15.75" customHeight="1" x14ac:dyDescent="0.2">
      <c r="A613" s="77" t="s">
        <v>48</v>
      </c>
      <c r="B613" s="77" t="s">
        <v>85</v>
      </c>
      <c r="C613" s="77" t="s">
        <v>50</v>
      </c>
      <c r="D613" s="78">
        <v>44154.447199074071</v>
      </c>
      <c r="E613" s="77" t="s">
        <v>5</v>
      </c>
      <c r="F613" s="77" t="s">
        <v>30</v>
      </c>
      <c r="G613" s="77" t="s">
        <v>44</v>
      </c>
      <c r="H613" s="77" t="s">
        <v>9</v>
      </c>
      <c r="I613" s="77" t="s">
        <v>159</v>
      </c>
      <c r="J613" s="77" t="s">
        <v>42</v>
      </c>
      <c r="K613" s="77">
        <v>3.5</v>
      </c>
      <c r="L613" s="77">
        <v>1240</v>
      </c>
      <c r="M613" s="77" t="s">
        <v>41</v>
      </c>
      <c r="N613" s="77">
        <v>80.8</v>
      </c>
      <c r="O613" s="77">
        <v>2.4500000000000001E-2</v>
      </c>
      <c r="P613" s="77">
        <v>2.76</v>
      </c>
      <c r="Z613" s="77" t="s">
        <v>40</v>
      </c>
      <c r="AA613" s="77" t="s">
        <v>39</v>
      </c>
      <c r="AB613" s="77">
        <v>20</v>
      </c>
    </row>
    <row r="614" spans="1:28" ht="15.75" customHeight="1" x14ac:dyDescent="0.2">
      <c r="A614" s="77" t="s">
        <v>48</v>
      </c>
      <c r="B614" s="77" t="s">
        <v>85</v>
      </c>
      <c r="C614" s="77" t="s">
        <v>50</v>
      </c>
      <c r="D614" s="78">
        <v>44154.447199074071</v>
      </c>
      <c r="E614" s="77" t="s">
        <v>5</v>
      </c>
      <c r="F614" s="77" t="s">
        <v>30</v>
      </c>
      <c r="G614" s="77" t="s">
        <v>51</v>
      </c>
      <c r="H614" s="77" t="s">
        <v>9</v>
      </c>
      <c r="I614" s="77" t="s">
        <v>157</v>
      </c>
      <c r="J614" s="77" t="s">
        <v>42</v>
      </c>
      <c r="K614" s="77">
        <v>3.5</v>
      </c>
      <c r="L614" s="77">
        <v>1210</v>
      </c>
      <c r="M614" s="77" t="s">
        <v>41</v>
      </c>
      <c r="N614" s="77">
        <v>27.1</v>
      </c>
      <c r="O614" s="77">
        <v>5.3400000000000003E-2</v>
      </c>
      <c r="P614" s="77">
        <v>3.63</v>
      </c>
      <c r="Z614" s="77" t="s">
        <v>40</v>
      </c>
      <c r="AA614" s="77" t="s">
        <v>39</v>
      </c>
      <c r="AB614" s="77">
        <v>20</v>
      </c>
    </row>
    <row r="615" spans="1:28" ht="15.75" customHeight="1" x14ac:dyDescent="0.2">
      <c r="A615" s="77" t="s">
        <v>48</v>
      </c>
      <c r="B615" s="77" t="s">
        <v>85</v>
      </c>
      <c r="C615" s="77" t="s">
        <v>50</v>
      </c>
      <c r="D615" s="78">
        <v>44154.447199074071</v>
      </c>
      <c r="E615" s="77" t="s">
        <v>5</v>
      </c>
      <c r="F615" s="77" t="s">
        <v>30</v>
      </c>
      <c r="G615" s="77" t="s">
        <v>51</v>
      </c>
      <c r="H615" s="77" t="s">
        <v>9</v>
      </c>
      <c r="I615" s="77" t="s">
        <v>158</v>
      </c>
      <c r="J615" s="77" t="s">
        <v>42</v>
      </c>
      <c r="K615" s="77">
        <v>3.5</v>
      </c>
      <c r="L615" s="77">
        <v>1210</v>
      </c>
      <c r="M615" s="77" t="s">
        <v>41</v>
      </c>
      <c r="N615" s="77">
        <v>65.900000000000006</v>
      </c>
      <c r="O615" s="77">
        <v>6.0600000000000001E-2</v>
      </c>
      <c r="P615" s="77">
        <v>0</v>
      </c>
      <c r="Z615" s="77" t="s">
        <v>40</v>
      </c>
      <c r="AA615" s="77" t="s">
        <v>39</v>
      </c>
      <c r="AB615" s="77">
        <v>20</v>
      </c>
    </row>
    <row r="616" spans="1:28" ht="15.75" customHeight="1" x14ac:dyDescent="0.2">
      <c r="A616" s="77" t="s">
        <v>48</v>
      </c>
      <c r="B616" s="77" t="s">
        <v>85</v>
      </c>
      <c r="C616" s="77" t="s">
        <v>50</v>
      </c>
      <c r="D616" s="78">
        <v>44154.447199074071</v>
      </c>
      <c r="E616" s="77" t="s">
        <v>5</v>
      </c>
      <c r="F616" s="77" t="s">
        <v>30</v>
      </c>
      <c r="G616" s="77" t="s">
        <v>51</v>
      </c>
      <c r="H616" s="77" t="s">
        <v>9</v>
      </c>
      <c r="I616" s="77" t="s">
        <v>43</v>
      </c>
      <c r="J616" s="77" t="s">
        <v>83</v>
      </c>
      <c r="K616" s="77">
        <v>54.984999999999999</v>
      </c>
      <c r="L616" s="77">
        <v>1210</v>
      </c>
      <c r="M616" s="77" t="s">
        <v>41</v>
      </c>
      <c r="N616" s="77">
        <v>0.12921705999999999</v>
      </c>
      <c r="O616" s="77">
        <v>0</v>
      </c>
      <c r="P616" s="77">
        <v>0.20687460999999999</v>
      </c>
      <c r="Z616" s="77" t="s">
        <v>40</v>
      </c>
      <c r="AA616" s="77" t="s">
        <v>39</v>
      </c>
      <c r="AB616" s="77">
        <v>20</v>
      </c>
    </row>
    <row r="617" spans="1:28" ht="15.75" customHeight="1" x14ac:dyDescent="0.2">
      <c r="A617" s="77" t="s">
        <v>48</v>
      </c>
      <c r="B617" s="77" t="s">
        <v>85</v>
      </c>
      <c r="C617" s="77" t="s">
        <v>50</v>
      </c>
      <c r="D617" s="78">
        <v>44154.447199074071</v>
      </c>
      <c r="E617" s="77" t="s">
        <v>5</v>
      </c>
      <c r="F617" s="77" t="s">
        <v>30</v>
      </c>
      <c r="G617" s="77" t="s">
        <v>51</v>
      </c>
      <c r="H617" s="77" t="s">
        <v>9</v>
      </c>
      <c r="I617" s="77" t="s">
        <v>159</v>
      </c>
      <c r="J617" s="77" t="s">
        <v>42</v>
      </c>
      <c r="K617" s="77">
        <v>3.5</v>
      </c>
      <c r="L617" s="77">
        <v>1210</v>
      </c>
      <c r="M617" s="77" t="s">
        <v>41</v>
      </c>
      <c r="N617" s="77">
        <v>25</v>
      </c>
      <c r="O617" s="77">
        <v>4.1700000000000001E-2</v>
      </c>
      <c r="P617" s="77">
        <v>3.2</v>
      </c>
      <c r="Z617" s="77" t="s">
        <v>40</v>
      </c>
      <c r="AA617" s="77" t="s">
        <v>39</v>
      </c>
      <c r="AB617" s="77">
        <v>20</v>
      </c>
    </row>
    <row r="618" spans="1:28" ht="15.75" customHeight="1" x14ac:dyDescent="0.2">
      <c r="A618" s="77" t="s">
        <v>48</v>
      </c>
      <c r="B618" s="77" t="s">
        <v>85</v>
      </c>
      <c r="C618" s="77" t="s">
        <v>50</v>
      </c>
      <c r="D618" s="78">
        <v>44154.447199074071</v>
      </c>
      <c r="E618" s="77" t="s">
        <v>5</v>
      </c>
      <c r="F618" s="77" t="s">
        <v>31</v>
      </c>
      <c r="G618" s="77" t="s">
        <v>44</v>
      </c>
      <c r="H618" s="77" t="s">
        <v>9</v>
      </c>
      <c r="I618" s="77" t="s">
        <v>157</v>
      </c>
      <c r="J618" s="77" t="s">
        <v>42</v>
      </c>
      <c r="K618" s="77">
        <v>1</v>
      </c>
      <c r="L618" s="77">
        <v>999</v>
      </c>
      <c r="M618" s="77" t="s">
        <v>41</v>
      </c>
      <c r="N618" s="77">
        <v>3.65</v>
      </c>
      <c r="O618" s="77">
        <v>6.0800000000000003E-3</v>
      </c>
      <c r="P618" s="77">
        <v>0.41699999999999998</v>
      </c>
      <c r="Z618" s="77" t="s">
        <v>40</v>
      </c>
      <c r="AA618" s="77" t="s">
        <v>39</v>
      </c>
      <c r="AB618" s="77">
        <v>20</v>
      </c>
    </row>
    <row r="619" spans="1:28" ht="15.75" customHeight="1" x14ac:dyDescent="0.2">
      <c r="A619" s="77" t="s">
        <v>48</v>
      </c>
      <c r="B619" s="77" t="s">
        <v>85</v>
      </c>
      <c r="C619" s="77" t="s">
        <v>50</v>
      </c>
      <c r="D619" s="78">
        <v>44154.447199074071</v>
      </c>
      <c r="E619" s="77" t="s">
        <v>5</v>
      </c>
      <c r="F619" s="77" t="s">
        <v>31</v>
      </c>
      <c r="G619" s="77" t="s">
        <v>44</v>
      </c>
      <c r="H619" s="77" t="s">
        <v>9</v>
      </c>
      <c r="I619" s="77" t="s">
        <v>158</v>
      </c>
      <c r="J619" s="77" t="s">
        <v>42</v>
      </c>
      <c r="K619" s="77">
        <v>1</v>
      </c>
      <c r="L619" s="77">
        <v>999</v>
      </c>
      <c r="M619" s="77" t="s">
        <v>41</v>
      </c>
      <c r="N619" s="77">
        <v>8.68</v>
      </c>
      <c r="O619" s="77">
        <v>6.4000000000000003E-3</v>
      </c>
      <c r="P619" s="77">
        <v>0</v>
      </c>
      <c r="Z619" s="77" t="s">
        <v>40</v>
      </c>
      <c r="AA619" s="77" t="s">
        <v>39</v>
      </c>
      <c r="AB619" s="77">
        <v>20</v>
      </c>
    </row>
    <row r="620" spans="1:28" ht="15.75" customHeight="1" x14ac:dyDescent="0.2">
      <c r="A620" s="77" t="s">
        <v>48</v>
      </c>
      <c r="B620" s="77" t="s">
        <v>85</v>
      </c>
      <c r="C620" s="77" t="s">
        <v>50</v>
      </c>
      <c r="D620" s="78">
        <v>44154.447199074071</v>
      </c>
      <c r="E620" s="77" t="s">
        <v>5</v>
      </c>
      <c r="F620" s="77" t="s">
        <v>31</v>
      </c>
      <c r="G620" s="77" t="s">
        <v>44</v>
      </c>
      <c r="H620" s="77" t="s">
        <v>9</v>
      </c>
      <c r="I620" s="77" t="s">
        <v>43</v>
      </c>
      <c r="J620" s="77" t="s">
        <v>83</v>
      </c>
      <c r="K620" s="77">
        <v>18.68</v>
      </c>
      <c r="L620" s="77">
        <v>999</v>
      </c>
      <c r="M620" s="77" t="s">
        <v>41</v>
      </c>
      <c r="N620" s="77">
        <v>2.0877943999999999E-2</v>
      </c>
      <c r="O620" s="77">
        <v>0</v>
      </c>
      <c r="P620" s="77">
        <v>2.1252677000000001E-2</v>
      </c>
      <c r="Z620" s="77" t="s">
        <v>40</v>
      </c>
      <c r="AA620" s="77" t="s">
        <v>39</v>
      </c>
      <c r="AB620" s="77">
        <v>20</v>
      </c>
    </row>
    <row r="621" spans="1:28" ht="15.75" customHeight="1" x14ac:dyDescent="0.2">
      <c r="A621" s="77" t="s">
        <v>48</v>
      </c>
      <c r="B621" s="77" t="s">
        <v>85</v>
      </c>
      <c r="C621" s="77" t="s">
        <v>50</v>
      </c>
      <c r="D621" s="78">
        <v>44154.447199074071</v>
      </c>
      <c r="E621" s="77" t="s">
        <v>5</v>
      </c>
      <c r="F621" s="77" t="s">
        <v>31</v>
      </c>
      <c r="G621" s="77" t="s">
        <v>44</v>
      </c>
      <c r="H621" s="77" t="s">
        <v>9</v>
      </c>
      <c r="I621" s="77" t="s">
        <v>159</v>
      </c>
      <c r="J621" s="77" t="s">
        <v>42</v>
      </c>
      <c r="K621" s="77">
        <v>1</v>
      </c>
      <c r="L621" s="77">
        <v>999</v>
      </c>
      <c r="M621" s="77" t="s">
        <v>41</v>
      </c>
      <c r="N621" s="77">
        <v>2.11</v>
      </c>
      <c r="O621" s="77">
        <v>2.7000000000000001E-3</v>
      </c>
      <c r="P621" s="77">
        <v>0.38200000000000001</v>
      </c>
      <c r="Z621" s="77" t="s">
        <v>40</v>
      </c>
      <c r="AA621" s="77" t="s">
        <v>39</v>
      </c>
      <c r="AB621" s="77">
        <v>20</v>
      </c>
    </row>
    <row r="622" spans="1:28" ht="15.75" customHeight="1" x14ac:dyDescent="0.2">
      <c r="A622" s="77" t="s">
        <v>48</v>
      </c>
      <c r="B622" s="77" t="s">
        <v>85</v>
      </c>
      <c r="C622" s="77" t="s">
        <v>50</v>
      </c>
      <c r="D622" s="78">
        <v>44154.447199074071</v>
      </c>
      <c r="E622" s="77" t="s">
        <v>5</v>
      </c>
      <c r="F622" s="77" t="s">
        <v>31</v>
      </c>
      <c r="G622" s="77" t="s">
        <v>51</v>
      </c>
      <c r="H622" s="77" t="s">
        <v>9</v>
      </c>
      <c r="I622" s="77" t="s">
        <v>157</v>
      </c>
      <c r="J622" s="77" t="s">
        <v>42</v>
      </c>
      <c r="K622" s="77">
        <v>1.36</v>
      </c>
      <c r="L622" s="77">
        <v>1090</v>
      </c>
      <c r="M622" s="77" t="s">
        <v>41</v>
      </c>
      <c r="N622" s="77">
        <v>3.12</v>
      </c>
      <c r="O622" s="77">
        <v>6.7400000000000003E-3</v>
      </c>
      <c r="P622" s="77">
        <v>0.79300000000000004</v>
      </c>
      <c r="Z622" s="77" t="s">
        <v>40</v>
      </c>
      <c r="AA622" s="77" t="s">
        <v>39</v>
      </c>
      <c r="AB622" s="77">
        <v>20</v>
      </c>
    </row>
    <row r="623" spans="1:28" ht="15.75" customHeight="1" x14ac:dyDescent="0.2">
      <c r="A623" s="77" t="s">
        <v>48</v>
      </c>
      <c r="B623" s="77" t="s">
        <v>85</v>
      </c>
      <c r="C623" s="77" t="s">
        <v>50</v>
      </c>
      <c r="D623" s="78">
        <v>44154.447199074071</v>
      </c>
      <c r="E623" s="77" t="s">
        <v>5</v>
      </c>
      <c r="F623" s="77" t="s">
        <v>31</v>
      </c>
      <c r="G623" s="77" t="s">
        <v>51</v>
      </c>
      <c r="H623" s="77" t="s">
        <v>9</v>
      </c>
      <c r="I623" s="77" t="s">
        <v>158</v>
      </c>
      <c r="J623" s="77" t="s">
        <v>42</v>
      </c>
      <c r="K623" s="77">
        <v>1.36</v>
      </c>
      <c r="L623" s="77">
        <v>1090</v>
      </c>
      <c r="M623" s="77" t="s">
        <v>41</v>
      </c>
      <c r="N623" s="77">
        <v>11.8</v>
      </c>
      <c r="O623" s="77">
        <v>7.0800000000000004E-3</v>
      </c>
      <c r="P623" s="77">
        <v>0</v>
      </c>
      <c r="Z623" s="77" t="s">
        <v>40</v>
      </c>
      <c r="AA623" s="77" t="s">
        <v>39</v>
      </c>
      <c r="AB623" s="77">
        <v>20</v>
      </c>
    </row>
    <row r="624" spans="1:28" ht="15.75" customHeight="1" x14ac:dyDescent="0.2">
      <c r="A624" s="77" t="s">
        <v>48</v>
      </c>
      <c r="B624" s="77" t="s">
        <v>85</v>
      </c>
      <c r="C624" s="77" t="s">
        <v>50</v>
      </c>
      <c r="D624" s="78">
        <v>44154.447199074071</v>
      </c>
      <c r="E624" s="77" t="s">
        <v>5</v>
      </c>
      <c r="F624" s="77" t="s">
        <v>31</v>
      </c>
      <c r="G624" s="77" t="s">
        <v>51</v>
      </c>
      <c r="H624" s="77" t="s">
        <v>9</v>
      </c>
      <c r="I624" s="77" t="s">
        <v>43</v>
      </c>
      <c r="J624" s="77" t="s">
        <v>83</v>
      </c>
      <c r="K624" s="77">
        <v>25.404800000000002</v>
      </c>
      <c r="L624" s="77">
        <v>1090</v>
      </c>
      <c r="M624" s="77" t="s">
        <v>41</v>
      </c>
      <c r="N624" s="77">
        <v>3.4582443999999997E-2</v>
      </c>
      <c r="O624" s="77">
        <v>0</v>
      </c>
      <c r="P624" s="77">
        <v>4.0845826000000002E-2</v>
      </c>
      <c r="Z624" s="77" t="s">
        <v>40</v>
      </c>
      <c r="AA624" s="77" t="s">
        <v>39</v>
      </c>
      <c r="AB624" s="77">
        <v>20</v>
      </c>
    </row>
    <row r="625" spans="1:28" ht="15.75" customHeight="1" x14ac:dyDescent="0.2">
      <c r="A625" s="77" t="s">
        <v>48</v>
      </c>
      <c r="B625" s="77" t="s">
        <v>85</v>
      </c>
      <c r="C625" s="77" t="s">
        <v>50</v>
      </c>
      <c r="D625" s="78">
        <v>44154.447199074071</v>
      </c>
      <c r="E625" s="77" t="s">
        <v>5</v>
      </c>
      <c r="F625" s="77" t="s">
        <v>31</v>
      </c>
      <c r="G625" s="77" t="s">
        <v>51</v>
      </c>
      <c r="H625" s="77" t="s">
        <v>9</v>
      </c>
      <c r="I625" s="77" t="s">
        <v>159</v>
      </c>
      <c r="J625" s="77" t="s">
        <v>42</v>
      </c>
      <c r="K625" s="77">
        <v>1.36</v>
      </c>
      <c r="L625" s="77">
        <v>1090</v>
      </c>
      <c r="M625" s="77" t="s">
        <v>41</v>
      </c>
      <c r="N625" s="77">
        <v>2.2200000000000002</v>
      </c>
      <c r="O625" s="77">
        <v>2.99E-3</v>
      </c>
      <c r="P625" s="77">
        <v>0.73199999999999998</v>
      </c>
      <c r="Z625" s="77" t="s">
        <v>40</v>
      </c>
      <c r="AA625" s="77" t="s">
        <v>39</v>
      </c>
      <c r="AB625" s="77">
        <v>20</v>
      </c>
    </row>
    <row r="626" spans="1:28" ht="15.75" customHeight="1" x14ac:dyDescent="0.2">
      <c r="A626" s="77" t="s">
        <v>48</v>
      </c>
      <c r="B626" s="77" t="s">
        <v>85</v>
      </c>
      <c r="C626" s="77" t="s">
        <v>50</v>
      </c>
      <c r="D626" s="78">
        <v>44154.447199074071</v>
      </c>
      <c r="E626" s="77" t="s">
        <v>5</v>
      </c>
      <c r="F626" s="77" t="s">
        <v>45</v>
      </c>
      <c r="G626" s="77" t="s">
        <v>44</v>
      </c>
      <c r="H626" s="77" t="s">
        <v>9</v>
      </c>
      <c r="I626" s="77" t="s">
        <v>157</v>
      </c>
      <c r="J626" s="77" t="s">
        <v>42</v>
      </c>
      <c r="K626" s="77">
        <v>2.2000000000000002</v>
      </c>
      <c r="L626" s="77">
        <v>1650</v>
      </c>
      <c r="M626" s="77" t="s">
        <v>41</v>
      </c>
      <c r="N626" s="77">
        <v>14.5</v>
      </c>
      <c r="O626" s="77">
        <v>1.9E-2</v>
      </c>
      <c r="P626" s="77">
        <v>2.12</v>
      </c>
      <c r="Z626" s="77" t="s">
        <v>40</v>
      </c>
      <c r="AA626" s="77" t="s">
        <v>39</v>
      </c>
      <c r="AB626" s="77">
        <v>20</v>
      </c>
    </row>
    <row r="627" spans="1:28" ht="15.75" customHeight="1" x14ac:dyDescent="0.2">
      <c r="A627" s="77" t="s">
        <v>48</v>
      </c>
      <c r="B627" s="77" t="s">
        <v>85</v>
      </c>
      <c r="C627" s="77" t="s">
        <v>50</v>
      </c>
      <c r="D627" s="78">
        <v>44154.447199074071</v>
      </c>
      <c r="E627" s="77" t="s">
        <v>5</v>
      </c>
      <c r="F627" s="77" t="s">
        <v>45</v>
      </c>
      <c r="G627" s="77" t="s">
        <v>44</v>
      </c>
      <c r="H627" s="77" t="s">
        <v>9</v>
      </c>
      <c r="I627" s="77" t="s">
        <v>158</v>
      </c>
      <c r="J627" s="77" t="s">
        <v>42</v>
      </c>
      <c r="K627" s="77">
        <v>2.2000000000000002</v>
      </c>
      <c r="L627" s="77">
        <v>1650</v>
      </c>
      <c r="M627" s="77" t="s">
        <v>41</v>
      </c>
      <c r="N627" s="77">
        <v>37.799999999999997</v>
      </c>
      <c r="O627" s="77">
        <v>1.9E-2</v>
      </c>
      <c r="P627" s="77">
        <v>0</v>
      </c>
      <c r="Z627" s="77" t="s">
        <v>40</v>
      </c>
      <c r="AA627" s="77" t="s">
        <v>39</v>
      </c>
      <c r="AB627" s="77">
        <v>20</v>
      </c>
    </row>
    <row r="628" spans="1:28" ht="15.75" customHeight="1" x14ac:dyDescent="0.2">
      <c r="A628" s="77" t="s">
        <v>48</v>
      </c>
      <c r="B628" s="77" t="s">
        <v>85</v>
      </c>
      <c r="C628" s="77" t="s">
        <v>50</v>
      </c>
      <c r="D628" s="78">
        <v>44154.447199074071</v>
      </c>
      <c r="E628" s="77" t="s">
        <v>5</v>
      </c>
      <c r="F628" s="77" t="s">
        <v>45</v>
      </c>
      <c r="G628" s="77" t="s">
        <v>44</v>
      </c>
      <c r="H628" s="77" t="s">
        <v>9</v>
      </c>
      <c r="I628" s="77" t="s">
        <v>43</v>
      </c>
      <c r="J628" s="77" t="s">
        <v>83</v>
      </c>
      <c r="K628" s="77">
        <v>2.2000000000000002</v>
      </c>
      <c r="L628" s="77">
        <v>1650</v>
      </c>
      <c r="M628" s="77" t="s">
        <v>41</v>
      </c>
      <c r="N628" s="77">
        <v>1.4</v>
      </c>
      <c r="O628" s="77">
        <v>0</v>
      </c>
      <c r="P628" s="77">
        <v>2.04</v>
      </c>
      <c r="Z628" s="77" t="s">
        <v>40</v>
      </c>
      <c r="AA628" s="77" t="s">
        <v>39</v>
      </c>
      <c r="AB628" s="77">
        <v>20</v>
      </c>
    </row>
    <row r="629" spans="1:28" ht="15.75" customHeight="1" x14ac:dyDescent="0.2">
      <c r="A629" s="77" t="s">
        <v>48</v>
      </c>
      <c r="B629" s="77" t="s">
        <v>85</v>
      </c>
      <c r="C629" s="77" t="s">
        <v>50</v>
      </c>
      <c r="D629" s="78">
        <v>44154.447199074071</v>
      </c>
      <c r="E629" s="77" t="s">
        <v>5</v>
      </c>
      <c r="F629" s="77" t="s">
        <v>45</v>
      </c>
      <c r="G629" s="77" t="s">
        <v>44</v>
      </c>
      <c r="H629" s="77" t="s">
        <v>9</v>
      </c>
      <c r="I629" s="77" t="s">
        <v>159</v>
      </c>
      <c r="J629" s="77" t="s">
        <v>42</v>
      </c>
      <c r="K629" s="77">
        <v>2.2000000000000002</v>
      </c>
      <c r="L629" s="77">
        <v>1650</v>
      </c>
      <c r="M629" s="77" t="s">
        <v>41</v>
      </c>
      <c r="N629" s="77">
        <v>10.6</v>
      </c>
      <c r="O629" s="77">
        <v>0.01</v>
      </c>
      <c r="P629" s="77">
        <v>2.0099999999999998</v>
      </c>
      <c r="Z629" s="77" t="s">
        <v>40</v>
      </c>
      <c r="AA629" s="77" t="s">
        <v>39</v>
      </c>
      <c r="AB629" s="77">
        <v>20</v>
      </c>
    </row>
    <row r="630" spans="1:28" ht="15.75" customHeight="1" x14ac:dyDescent="0.2">
      <c r="A630" s="77" t="s">
        <v>48</v>
      </c>
      <c r="B630" s="77" t="s">
        <v>85</v>
      </c>
      <c r="C630" s="77" t="s">
        <v>50</v>
      </c>
      <c r="D630" s="78">
        <v>44154.447199074071</v>
      </c>
      <c r="E630" s="77" t="s">
        <v>5</v>
      </c>
      <c r="F630" s="77" t="s">
        <v>45</v>
      </c>
      <c r="G630" s="77" t="s">
        <v>51</v>
      </c>
      <c r="H630" s="77" t="s">
        <v>9</v>
      </c>
      <c r="I630" s="77" t="s">
        <v>157</v>
      </c>
      <c r="J630" s="77" t="s">
        <v>42</v>
      </c>
      <c r="K630" s="77">
        <v>2.2999999999999998</v>
      </c>
      <c r="L630" s="77">
        <v>1450</v>
      </c>
      <c r="M630" s="77" t="s">
        <v>41</v>
      </c>
      <c r="N630" s="77">
        <v>8.8000000000000007</v>
      </c>
      <c r="O630" s="77">
        <v>0.02</v>
      </c>
      <c r="P630" s="77">
        <v>2.5299999999999998</v>
      </c>
      <c r="Z630" s="77" t="s">
        <v>40</v>
      </c>
      <c r="AA630" s="77" t="s">
        <v>39</v>
      </c>
      <c r="AB630" s="77">
        <v>20</v>
      </c>
    </row>
    <row r="631" spans="1:28" ht="15.75" customHeight="1" x14ac:dyDescent="0.2">
      <c r="A631" s="77" t="s">
        <v>48</v>
      </c>
      <c r="B631" s="77" t="s">
        <v>85</v>
      </c>
      <c r="C631" s="77" t="s">
        <v>50</v>
      </c>
      <c r="D631" s="78">
        <v>44154.447199074071</v>
      </c>
      <c r="E631" s="77" t="s">
        <v>5</v>
      </c>
      <c r="F631" s="77" t="s">
        <v>45</v>
      </c>
      <c r="G631" s="77" t="s">
        <v>51</v>
      </c>
      <c r="H631" s="77" t="s">
        <v>9</v>
      </c>
      <c r="I631" s="77" t="s">
        <v>158</v>
      </c>
      <c r="J631" s="77" t="s">
        <v>42</v>
      </c>
      <c r="K631" s="77">
        <v>2.2999999999999998</v>
      </c>
      <c r="L631" s="77">
        <v>1450</v>
      </c>
      <c r="M631" s="77" t="s">
        <v>41</v>
      </c>
      <c r="N631" s="77">
        <v>36.6</v>
      </c>
      <c r="O631" s="77">
        <v>0.02</v>
      </c>
      <c r="P631" s="77">
        <v>0</v>
      </c>
      <c r="Z631" s="77" t="s">
        <v>40</v>
      </c>
      <c r="AA631" s="77" t="s">
        <v>39</v>
      </c>
      <c r="AB631" s="77">
        <v>20</v>
      </c>
    </row>
    <row r="632" spans="1:28" ht="15.75" customHeight="1" x14ac:dyDescent="0.2">
      <c r="A632" s="77" t="s">
        <v>48</v>
      </c>
      <c r="B632" s="77" t="s">
        <v>85</v>
      </c>
      <c r="C632" s="77" t="s">
        <v>50</v>
      </c>
      <c r="D632" s="78">
        <v>44154.447199074071</v>
      </c>
      <c r="E632" s="77" t="s">
        <v>5</v>
      </c>
      <c r="F632" s="77" t="s">
        <v>45</v>
      </c>
      <c r="G632" s="77" t="s">
        <v>51</v>
      </c>
      <c r="H632" s="77" t="s">
        <v>9</v>
      </c>
      <c r="I632" s="77" t="s">
        <v>43</v>
      </c>
      <c r="J632" s="77" t="s">
        <v>83</v>
      </c>
      <c r="K632" s="77">
        <v>2.2999999999999998</v>
      </c>
      <c r="L632" s="77">
        <v>1450</v>
      </c>
      <c r="M632" s="77" t="s">
        <v>41</v>
      </c>
      <c r="N632" s="77">
        <v>1.7</v>
      </c>
      <c r="O632" s="77">
        <v>0</v>
      </c>
      <c r="P632" s="77">
        <v>2.4700000000000002</v>
      </c>
      <c r="Z632" s="77" t="s">
        <v>40</v>
      </c>
      <c r="AA632" s="77" t="s">
        <v>39</v>
      </c>
      <c r="AB632" s="77">
        <v>20</v>
      </c>
    </row>
    <row r="633" spans="1:28" ht="15.75" customHeight="1" x14ac:dyDescent="0.2">
      <c r="A633" s="77" t="s">
        <v>48</v>
      </c>
      <c r="B633" s="77" t="s">
        <v>85</v>
      </c>
      <c r="C633" s="77" t="s">
        <v>50</v>
      </c>
      <c r="D633" s="78">
        <v>44154.447199074071</v>
      </c>
      <c r="E633" s="77" t="s">
        <v>5</v>
      </c>
      <c r="F633" s="77" t="s">
        <v>45</v>
      </c>
      <c r="G633" s="77" t="s">
        <v>51</v>
      </c>
      <c r="H633" s="77" t="s">
        <v>9</v>
      </c>
      <c r="I633" s="77" t="s">
        <v>159</v>
      </c>
      <c r="J633" s="77" t="s">
        <v>42</v>
      </c>
      <c r="K633" s="77">
        <v>2.2999999999999998</v>
      </c>
      <c r="L633" s="77">
        <v>1450</v>
      </c>
      <c r="M633" s="77" t="s">
        <v>41</v>
      </c>
      <c r="N633" s="77">
        <v>6.3</v>
      </c>
      <c r="O633" s="77">
        <v>0.01</v>
      </c>
      <c r="P633" s="77">
        <v>2.42</v>
      </c>
      <c r="Z633" s="77" t="s">
        <v>40</v>
      </c>
      <c r="AA633" s="77" t="s">
        <v>39</v>
      </c>
      <c r="AB633" s="77">
        <v>20</v>
      </c>
    </row>
    <row r="634" spans="1:28" ht="15.75" customHeight="1" x14ac:dyDescent="0.2">
      <c r="A634" s="77" t="s">
        <v>48</v>
      </c>
      <c r="B634" s="77" t="s">
        <v>85</v>
      </c>
      <c r="C634" s="77" t="s">
        <v>50</v>
      </c>
      <c r="D634" s="78">
        <v>44154.447199074071</v>
      </c>
      <c r="E634" s="77" t="s">
        <v>5</v>
      </c>
      <c r="F634" s="77" t="s">
        <v>29</v>
      </c>
      <c r="G634" s="77" t="s">
        <v>44</v>
      </c>
      <c r="H634" s="77" t="s">
        <v>9</v>
      </c>
      <c r="I634" s="77" t="s">
        <v>157</v>
      </c>
      <c r="J634" s="77" t="s">
        <v>42</v>
      </c>
      <c r="K634" s="77">
        <v>3.17</v>
      </c>
      <c r="L634" s="77">
        <v>2300</v>
      </c>
      <c r="M634" s="77" t="s">
        <v>41</v>
      </c>
      <c r="N634" s="77">
        <v>12.5</v>
      </c>
      <c r="O634" s="77">
        <v>2.8000000000000001E-2</v>
      </c>
      <c r="P634" s="77">
        <v>3.53</v>
      </c>
      <c r="Z634" s="77" t="s">
        <v>40</v>
      </c>
      <c r="AA634" s="77" t="s">
        <v>39</v>
      </c>
      <c r="AB634" s="77">
        <v>20</v>
      </c>
    </row>
    <row r="635" spans="1:28" ht="15.75" customHeight="1" x14ac:dyDescent="0.2">
      <c r="A635" s="77" t="s">
        <v>48</v>
      </c>
      <c r="B635" s="77" t="s">
        <v>85</v>
      </c>
      <c r="C635" s="77" t="s">
        <v>50</v>
      </c>
      <c r="D635" s="78">
        <v>44154.447199074071</v>
      </c>
      <c r="E635" s="77" t="s">
        <v>5</v>
      </c>
      <c r="F635" s="77" t="s">
        <v>29</v>
      </c>
      <c r="G635" s="77" t="s">
        <v>44</v>
      </c>
      <c r="H635" s="77" t="s">
        <v>9</v>
      </c>
      <c r="I635" s="77" t="s">
        <v>158</v>
      </c>
      <c r="J635" s="77" t="s">
        <v>42</v>
      </c>
      <c r="K635" s="77">
        <v>3.17</v>
      </c>
      <c r="L635" s="77">
        <v>2300</v>
      </c>
      <c r="M635" s="77" t="s">
        <v>41</v>
      </c>
      <c r="N635" s="77">
        <v>50.9</v>
      </c>
      <c r="O635" s="77">
        <v>2.9000000000000001E-2</v>
      </c>
      <c r="P635" s="77">
        <v>0</v>
      </c>
      <c r="Z635" s="77" t="s">
        <v>40</v>
      </c>
      <c r="AA635" s="77" t="s">
        <v>39</v>
      </c>
      <c r="AB635" s="77">
        <v>20</v>
      </c>
    </row>
    <row r="636" spans="1:28" ht="15.75" customHeight="1" x14ac:dyDescent="0.2">
      <c r="A636" s="77" t="s">
        <v>48</v>
      </c>
      <c r="B636" s="77" t="s">
        <v>85</v>
      </c>
      <c r="C636" s="77" t="s">
        <v>50</v>
      </c>
      <c r="D636" s="78">
        <v>44154.447199074071</v>
      </c>
      <c r="E636" s="77" t="s">
        <v>5</v>
      </c>
      <c r="F636" s="77" t="s">
        <v>29</v>
      </c>
      <c r="G636" s="77" t="s">
        <v>44</v>
      </c>
      <c r="H636" s="77" t="s">
        <v>9</v>
      </c>
      <c r="I636" s="77" t="s">
        <v>43</v>
      </c>
      <c r="J636" s="77" t="s">
        <v>83</v>
      </c>
      <c r="K636" s="77">
        <v>58.898600000000002</v>
      </c>
      <c r="L636" s="77">
        <v>2300</v>
      </c>
      <c r="M636" s="77" t="s">
        <v>41</v>
      </c>
      <c r="N636" s="77">
        <v>0.11894511000000001</v>
      </c>
      <c r="O636" s="77">
        <v>0</v>
      </c>
      <c r="P636" s="77">
        <v>0.18514532</v>
      </c>
      <c r="Z636" s="77" t="s">
        <v>40</v>
      </c>
      <c r="AA636" s="77" t="s">
        <v>39</v>
      </c>
      <c r="AB636" s="77">
        <v>20</v>
      </c>
    </row>
    <row r="637" spans="1:28" ht="15.75" customHeight="1" x14ac:dyDescent="0.2">
      <c r="A637" s="77" t="s">
        <v>48</v>
      </c>
      <c r="B637" s="77" t="s">
        <v>85</v>
      </c>
      <c r="C637" s="77" t="s">
        <v>50</v>
      </c>
      <c r="D637" s="78">
        <v>44154.447199074071</v>
      </c>
      <c r="E637" s="77" t="s">
        <v>5</v>
      </c>
      <c r="F637" s="77" t="s">
        <v>29</v>
      </c>
      <c r="G637" s="77" t="s">
        <v>44</v>
      </c>
      <c r="H637" s="77" t="s">
        <v>9</v>
      </c>
      <c r="I637" s="77" t="s">
        <v>159</v>
      </c>
      <c r="J637" s="77" t="s">
        <v>42</v>
      </c>
      <c r="K637" s="77">
        <v>3.17</v>
      </c>
      <c r="L637" s="77">
        <v>2300</v>
      </c>
      <c r="M637" s="77" t="s">
        <v>41</v>
      </c>
      <c r="N637" s="77">
        <v>8.56</v>
      </c>
      <c r="O637" s="77">
        <v>1.44E-2</v>
      </c>
      <c r="P637" s="77">
        <v>3.39</v>
      </c>
      <c r="Z637" s="77" t="s">
        <v>40</v>
      </c>
      <c r="AA637" s="77" t="s">
        <v>39</v>
      </c>
      <c r="AB637" s="77">
        <v>20</v>
      </c>
    </row>
    <row r="638" spans="1:28" ht="15.75" customHeight="1" x14ac:dyDescent="0.2">
      <c r="A638" s="77" t="s">
        <v>48</v>
      </c>
      <c r="B638" s="77" t="s">
        <v>85</v>
      </c>
      <c r="C638" s="77" t="s">
        <v>50</v>
      </c>
      <c r="D638" s="78">
        <v>44154.447199074071</v>
      </c>
      <c r="E638" s="77" t="s">
        <v>5</v>
      </c>
      <c r="F638" s="77" t="s">
        <v>29</v>
      </c>
      <c r="G638" s="77" t="s">
        <v>51</v>
      </c>
      <c r="H638" s="77" t="s">
        <v>9</v>
      </c>
      <c r="I638" s="77" t="s">
        <v>157</v>
      </c>
      <c r="J638" s="77" t="s">
        <v>42</v>
      </c>
      <c r="K638" s="77">
        <v>2.79</v>
      </c>
      <c r="L638" s="77">
        <v>1670</v>
      </c>
      <c r="M638" s="77" t="s">
        <v>41</v>
      </c>
      <c r="N638" s="77">
        <v>11.7</v>
      </c>
      <c r="O638" s="77">
        <v>2.64E-2</v>
      </c>
      <c r="P638" s="77">
        <v>3.52</v>
      </c>
      <c r="Z638" s="77" t="s">
        <v>40</v>
      </c>
      <c r="AA638" s="77" t="s">
        <v>39</v>
      </c>
      <c r="AB638" s="77">
        <v>20</v>
      </c>
    </row>
    <row r="639" spans="1:28" ht="15.75" customHeight="1" x14ac:dyDescent="0.2">
      <c r="A639" s="77" t="s">
        <v>48</v>
      </c>
      <c r="B639" s="77" t="s">
        <v>85</v>
      </c>
      <c r="C639" s="77" t="s">
        <v>50</v>
      </c>
      <c r="D639" s="78">
        <v>44154.447199074071</v>
      </c>
      <c r="E639" s="77" t="s">
        <v>5</v>
      </c>
      <c r="F639" s="77" t="s">
        <v>29</v>
      </c>
      <c r="G639" s="77" t="s">
        <v>51</v>
      </c>
      <c r="H639" s="77" t="s">
        <v>9</v>
      </c>
      <c r="I639" s="77" t="s">
        <v>158</v>
      </c>
      <c r="J639" s="77" t="s">
        <v>42</v>
      </c>
      <c r="K639" s="77">
        <v>2.79</v>
      </c>
      <c r="L639" s="77">
        <v>1670</v>
      </c>
      <c r="M639" s="77" t="s">
        <v>41</v>
      </c>
      <c r="N639" s="77">
        <v>50.4</v>
      </c>
      <c r="O639" s="77">
        <v>2.7199999999999998E-2</v>
      </c>
      <c r="P639" s="77">
        <v>0</v>
      </c>
      <c r="Z639" s="77" t="s">
        <v>40</v>
      </c>
      <c r="AA639" s="77" t="s">
        <v>39</v>
      </c>
      <c r="AB639" s="77">
        <v>20</v>
      </c>
    </row>
    <row r="640" spans="1:28" ht="15.75" customHeight="1" x14ac:dyDescent="0.2">
      <c r="A640" s="77" t="s">
        <v>48</v>
      </c>
      <c r="B640" s="77" t="s">
        <v>85</v>
      </c>
      <c r="C640" s="77" t="s">
        <v>50</v>
      </c>
      <c r="D640" s="78">
        <v>44154.447199074071</v>
      </c>
      <c r="E640" s="77" t="s">
        <v>5</v>
      </c>
      <c r="F640" s="77" t="s">
        <v>29</v>
      </c>
      <c r="G640" s="77" t="s">
        <v>51</v>
      </c>
      <c r="H640" s="77" t="s">
        <v>9</v>
      </c>
      <c r="I640" s="77" t="s">
        <v>43</v>
      </c>
      <c r="J640" s="77" t="s">
        <v>83</v>
      </c>
      <c r="K640" s="77">
        <v>51.838200000000001</v>
      </c>
      <c r="L640" s="77">
        <v>1670</v>
      </c>
      <c r="M640" s="77" t="s">
        <v>41</v>
      </c>
      <c r="N640" s="77">
        <v>0.12540366</v>
      </c>
      <c r="O640" s="77">
        <v>0</v>
      </c>
      <c r="P640" s="77">
        <v>0.18568353000000001</v>
      </c>
      <c r="Z640" s="77" t="s">
        <v>40</v>
      </c>
      <c r="AA640" s="77" t="s">
        <v>39</v>
      </c>
      <c r="AB640" s="77">
        <v>20</v>
      </c>
    </row>
    <row r="641" spans="1:28" ht="15.75" customHeight="1" x14ac:dyDescent="0.2">
      <c r="A641" s="77" t="s">
        <v>48</v>
      </c>
      <c r="B641" s="77" t="s">
        <v>85</v>
      </c>
      <c r="C641" s="77" t="s">
        <v>50</v>
      </c>
      <c r="D641" s="78">
        <v>44154.447199074071</v>
      </c>
      <c r="E641" s="77" t="s">
        <v>5</v>
      </c>
      <c r="F641" s="77" t="s">
        <v>29</v>
      </c>
      <c r="G641" s="77" t="s">
        <v>51</v>
      </c>
      <c r="H641" s="77" t="s">
        <v>9</v>
      </c>
      <c r="I641" s="77" t="s">
        <v>159</v>
      </c>
      <c r="J641" s="77" t="s">
        <v>42</v>
      </c>
      <c r="K641" s="77">
        <v>2.79</v>
      </c>
      <c r="L641" s="77">
        <v>1670</v>
      </c>
      <c r="M641" s="77" t="s">
        <v>41</v>
      </c>
      <c r="N641" s="77">
        <v>8.1999999999999993</v>
      </c>
      <c r="O641" s="77">
        <v>1.3599999999999999E-2</v>
      </c>
      <c r="P641" s="77">
        <v>3.39</v>
      </c>
      <c r="Z641" s="77" t="s">
        <v>40</v>
      </c>
      <c r="AA641" s="77" t="s">
        <v>39</v>
      </c>
      <c r="AB641" s="77">
        <v>20</v>
      </c>
    </row>
    <row r="642" spans="1:28" ht="15.75" customHeight="1" x14ac:dyDescent="0.2">
      <c r="A642" s="77" t="s">
        <v>48</v>
      </c>
      <c r="B642" s="77" t="s">
        <v>85</v>
      </c>
      <c r="C642" s="77" t="s">
        <v>50</v>
      </c>
      <c r="D642" s="78">
        <v>44154.447199074071</v>
      </c>
      <c r="E642" s="77" t="s">
        <v>5</v>
      </c>
      <c r="F642" s="77" t="s">
        <v>30</v>
      </c>
      <c r="G642" s="77" t="s">
        <v>44</v>
      </c>
      <c r="H642" s="77" t="s">
        <v>10</v>
      </c>
      <c r="I642" s="77" t="s">
        <v>157</v>
      </c>
      <c r="J642" s="77" t="s">
        <v>42</v>
      </c>
      <c r="K642" s="77">
        <v>3.5</v>
      </c>
      <c r="L642" s="77">
        <v>1240</v>
      </c>
      <c r="M642" s="77" t="s">
        <v>41</v>
      </c>
      <c r="N642" s="77">
        <v>45.7</v>
      </c>
      <c r="O642" s="77">
        <v>2.8400000000000002E-2</v>
      </c>
      <c r="P642" s="77">
        <v>4.0999999999999996</v>
      </c>
      <c r="Z642" s="77" t="s">
        <v>40</v>
      </c>
      <c r="AA642" s="77" t="s">
        <v>39</v>
      </c>
      <c r="AB642" s="77">
        <v>20</v>
      </c>
    </row>
    <row r="643" spans="1:28" ht="15.75" customHeight="1" x14ac:dyDescent="0.2">
      <c r="A643" s="77" t="s">
        <v>48</v>
      </c>
      <c r="B643" s="77" t="s">
        <v>85</v>
      </c>
      <c r="C643" s="77" t="s">
        <v>50</v>
      </c>
      <c r="D643" s="78">
        <v>44154.447199074071</v>
      </c>
      <c r="E643" s="77" t="s">
        <v>5</v>
      </c>
      <c r="F643" s="77" t="s">
        <v>30</v>
      </c>
      <c r="G643" s="77" t="s">
        <v>44</v>
      </c>
      <c r="H643" s="77" t="s">
        <v>10</v>
      </c>
      <c r="I643" s="77" t="s">
        <v>158</v>
      </c>
      <c r="J643" s="77" t="s">
        <v>42</v>
      </c>
      <c r="K643" s="77">
        <v>3.5</v>
      </c>
      <c r="L643" s="77">
        <v>1240</v>
      </c>
      <c r="M643" s="77" t="s">
        <v>41</v>
      </c>
      <c r="N643" s="77">
        <v>78.8</v>
      </c>
      <c r="O643" s="77">
        <v>3.1300000000000001E-2</v>
      </c>
      <c r="P643" s="77">
        <v>0</v>
      </c>
      <c r="Z643" s="77" t="s">
        <v>40</v>
      </c>
      <c r="AA643" s="77" t="s">
        <v>39</v>
      </c>
      <c r="AB643" s="77">
        <v>20</v>
      </c>
    </row>
    <row r="644" spans="1:28" ht="15.75" customHeight="1" x14ac:dyDescent="0.2">
      <c r="A644" s="77" t="s">
        <v>48</v>
      </c>
      <c r="B644" s="77" t="s">
        <v>85</v>
      </c>
      <c r="C644" s="77" t="s">
        <v>50</v>
      </c>
      <c r="D644" s="78">
        <v>44154.447199074071</v>
      </c>
      <c r="E644" s="77" t="s">
        <v>5</v>
      </c>
      <c r="F644" s="77" t="s">
        <v>30</v>
      </c>
      <c r="G644" s="77" t="s">
        <v>44</v>
      </c>
      <c r="H644" s="77" t="s">
        <v>10</v>
      </c>
      <c r="I644" s="77" t="s">
        <v>43</v>
      </c>
      <c r="J644" s="77" t="s">
        <v>83</v>
      </c>
      <c r="K644" s="77">
        <v>54.984999999999999</v>
      </c>
      <c r="L644" s="77">
        <v>1240</v>
      </c>
      <c r="M644" s="77" t="s">
        <v>41</v>
      </c>
      <c r="N644" s="77">
        <v>0.15022278</v>
      </c>
      <c r="O644" s="77">
        <v>0</v>
      </c>
      <c r="P644" s="77">
        <v>0.23297264000000001</v>
      </c>
      <c r="Z644" s="77" t="s">
        <v>40</v>
      </c>
      <c r="AA644" s="77" t="s">
        <v>39</v>
      </c>
      <c r="AB644" s="77">
        <v>20</v>
      </c>
    </row>
    <row r="645" spans="1:28" ht="15.75" customHeight="1" x14ac:dyDescent="0.2">
      <c r="A645" s="77" t="s">
        <v>48</v>
      </c>
      <c r="B645" s="77" t="s">
        <v>85</v>
      </c>
      <c r="C645" s="77" t="s">
        <v>50</v>
      </c>
      <c r="D645" s="78">
        <v>44154.447199074071</v>
      </c>
      <c r="E645" s="77" t="s">
        <v>5</v>
      </c>
      <c r="F645" s="77" t="s">
        <v>30</v>
      </c>
      <c r="G645" s="77" t="s">
        <v>44</v>
      </c>
      <c r="H645" s="77" t="s">
        <v>10</v>
      </c>
      <c r="I645" s="77" t="s">
        <v>159</v>
      </c>
      <c r="J645" s="77" t="s">
        <v>42</v>
      </c>
      <c r="K645" s="77">
        <v>3.5</v>
      </c>
      <c r="L645" s="77">
        <v>1240</v>
      </c>
      <c r="M645" s="77" t="s">
        <v>41</v>
      </c>
      <c r="N645" s="77">
        <v>9.4499999999999993</v>
      </c>
      <c r="O645" s="77">
        <v>4.2900000000000004E-3</v>
      </c>
      <c r="P645" s="77">
        <v>3.65</v>
      </c>
      <c r="Z645" s="77" t="s">
        <v>40</v>
      </c>
      <c r="AA645" s="77" t="s">
        <v>39</v>
      </c>
      <c r="AB645" s="77">
        <v>20</v>
      </c>
    </row>
    <row r="646" spans="1:28" ht="15.75" customHeight="1" x14ac:dyDescent="0.2">
      <c r="A646" s="77" t="s">
        <v>48</v>
      </c>
      <c r="B646" s="77" t="s">
        <v>85</v>
      </c>
      <c r="C646" s="77" t="s">
        <v>50</v>
      </c>
      <c r="D646" s="78">
        <v>44154.447199074071</v>
      </c>
      <c r="E646" s="77" t="s">
        <v>5</v>
      </c>
      <c r="F646" s="77" t="s">
        <v>30</v>
      </c>
      <c r="G646" s="77" t="s">
        <v>51</v>
      </c>
      <c r="H646" s="77" t="s">
        <v>10</v>
      </c>
      <c r="I646" s="77" t="s">
        <v>157</v>
      </c>
      <c r="J646" s="77" t="s">
        <v>42</v>
      </c>
      <c r="K646" s="77">
        <v>3.5</v>
      </c>
      <c r="L646" s="77">
        <v>1210</v>
      </c>
      <c r="M646" s="77" t="s">
        <v>41</v>
      </c>
      <c r="N646" s="77">
        <v>9.32</v>
      </c>
      <c r="O646" s="77">
        <v>2.2700000000000001E-2</v>
      </c>
      <c r="P646" s="77">
        <v>4.6100000000000003</v>
      </c>
      <c r="Z646" s="77" t="s">
        <v>40</v>
      </c>
      <c r="AA646" s="77" t="s">
        <v>39</v>
      </c>
      <c r="AB646" s="77">
        <v>20</v>
      </c>
    </row>
    <row r="647" spans="1:28" ht="15.75" customHeight="1" x14ac:dyDescent="0.2">
      <c r="A647" s="77" t="s">
        <v>48</v>
      </c>
      <c r="B647" s="77" t="s">
        <v>85</v>
      </c>
      <c r="C647" s="77" t="s">
        <v>50</v>
      </c>
      <c r="D647" s="78">
        <v>44154.447199074071</v>
      </c>
      <c r="E647" s="77" t="s">
        <v>5</v>
      </c>
      <c r="F647" s="77" t="s">
        <v>30</v>
      </c>
      <c r="G647" s="77" t="s">
        <v>51</v>
      </c>
      <c r="H647" s="77" t="s">
        <v>10</v>
      </c>
      <c r="I647" s="77" t="s">
        <v>158</v>
      </c>
      <c r="J647" s="77" t="s">
        <v>42</v>
      </c>
      <c r="K647" s="77">
        <v>3.5</v>
      </c>
      <c r="L647" s="77">
        <v>1210</v>
      </c>
      <c r="M647" s="77" t="s">
        <v>41</v>
      </c>
      <c r="N647" s="77">
        <v>46.1</v>
      </c>
      <c r="O647" s="77">
        <v>2.5700000000000001E-2</v>
      </c>
      <c r="P647" s="77">
        <v>0</v>
      </c>
      <c r="Z647" s="77" t="s">
        <v>40</v>
      </c>
      <c r="AA647" s="77" t="s">
        <v>39</v>
      </c>
      <c r="AB647" s="77">
        <v>20</v>
      </c>
    </row>
    <row r="648" spans="1:28" ht="15.75" customHeight="1" x14ac:dyDescent="0.2">
      <c r="A648" s="77" t="s">
        <v>48</v>
      </c>
      <c r="B648" s="77" t="s">
        <v>85</v>
      </c>
      <c r="C648" s="77" t="s">
        <v>50</v>
      </c>
      <c r="D648" s="78">
        <v>44154.447199074071</v>
      </c>
      <c r="E648" s="77" t="s">
        <v>5</v>
      </c>
      <c r="F648" s="77" t="s">
        <v>30</v>
      </c>
      <c r="G648" s="77" t="s">
        <v>51</v>
      </c>
      <c r="H648" s="77" t="s">
        <v>10</v>
      </c>
      <c r="I648" s="77" t="s">
        <v>43</v>
      </c>
      <c r="J648" s="77" t="s">
        <v>83</v>
      </c>
      <c r="K648" s="77">
        <v>54.984999999999999</v>
      </c>
      <c r="L648" s="77">
        <v>1210</v>
      </c>
      <c r="M648" s="77" t="s">
        <v>41</v>
      </c>
      <c r="N648" s="77">
        <v>0.1642266</v>
      </c>
      <c r="O648" s="77">
        <v>0</v>
      </c>
      <c r="P648" s="77">
        <v>0.26352639999999999</v>
      </c>
      <c r="Z648" s="77" t="s">
        <v>40</v>
      </c>
      <c r="AA648" s="77" t="s">
        <v>39</v>
      </c>
      <c r="AB648" s="77">
        <v>20</v>
      </c>
    </row>
    <row r="649" spans="1:28" ht="15.75" customHeight="1" x14ac:dyDescent="0.2">
      <c r="A649" s="77" t="s">
        <v>48</v>
      </c>
      <c r="B649" s="77" t="s">
        <v>85</v>
      </c>
      <c r="C649" s="77" t="s">
        <v>50</v>
      </c>
      <c r="D649" s="78">
        <v>44154.447199074071</v>
      </c>
      <c r="E649" s="77" t="s">
        <v>5</v>
      </c>
      <c r="F649" s="77" t="s">
        <v>30</v>
      </c>
      <c r="G649" s="77" t="s">
        <v>51</v>
      </c>
      <c r="H649" s="77" t="s">
        <v>10</v>
      </c>
      <c r="I649" s="77" t="s">
        <v>159</v>
      </c>
      <c r="J649" s="77" t="s">
        <v>42</v>
      </c>
      <c r="K649" s="77">
        <v>3.5</v>
      </c>
      <c r="L649" s="77">
        <v>1210</v>
      </c>
      <c r="M649" s="77" t="s">
        <v>41</v>
      </c>
      <c r="N649" s="77">
        <v>4.28</v>
      </c>
      <c r="O649" s="77">
        <v>3.4399999999999999E-3</v>
      </c>
      <c r="P649" s="77">
        <v>4.13</v>
      </c>
      <c r="Z649" s="77" t="s">
        <v>40</v>
      </c>
      <c r="AA649" s="77" t="s">
        <v>39</v>
      </c>
      <c r="AB649" s="77">
        <v>20</v>
      </c>
    </row>
    <row r="650" spans="1:28" ht="15.75" customHeight="1" x14ac:dyDescent="0.2">
      <c r="A650" s="77" t="s">
        <v>48</v>
      </c>
      <c r="B650" s="77" t="s">
        <v>85</v>
      </c>
      <c r="C650" s="77" t="s">
        <v>50</v>
      </c>
      <c r="D650" s="78">
        <v>44154.447199074071</v>
      </c>
      <c r="E650" s="77" t="s">
        <v>5</v>
      </c>
      <c r="F650" s="77" t="s">
        <v>31</v>
      </c>
      <c r="G650" s="77" t="s">
        <v>44</v>
      </c>
      <c r="H650" s="77" t="s">
        <v>10</v>
      </c>
      <c r="I650" s="77" t="s">
        <v>157</v>
      </c>
      <c r="J650" s="77" t="s">
        <v>42</v>
      </c>
      <c r="K650" s="77">
        <v>1.04</v>
      </c>
      <c r="L650" s="77">
        <v>999</v>
      </c>
      <c r="M650" s="77" t="s">
        <v>41</v>
      </c>
      <c r="N650" s="77">
        <v>0.85699999999999998</v>
      </c>
      <c r="O650" s="77">
        <v>1.1999999999999999E-3</v>
      </c>
      <c r="P650" s="77">
        <v>0.58499999999999996</v>
      </c>
      <c r="Z650" s="77" t="s">
        <v>40</v>
      </c>
      <c r="AA650" s="77" t="s">
        <v>39</v>
      </c>
      <c r="AB650" s="77">
        <v>20</v>
      </c>
    </row>
    <row r="651" spans="1:28" ht="15.75" customHeight="1" x14ac:dyDescent="0.2">
      <c r="A651" s="77" t="s">
        <v>48</v>
      </c>
      <c r="B651" s="77" t="s">
        <v>85</v>
      </c>
      <c r="C651" s="77" t="s">
        <v>50</v>
      </c>
      <c r="D651" s="78">
        <v>44154.447199074071</v>
      </c>
      <c r="E651" s="77" t="s">
        <v>5</v>
      </c>
      <c r="F651" s="77" t="s">
        <v>31</v>
      </c>
      <c r="G651" s="77" t="s">
        <v>44</v>
      </c>
      <c r="H651" s="77" t="s">
        <v>10</v>
      </c>
      <c r="I651" s="77" t="s">
        <v>158</v>
      </c>
      <c r="J651" s="77" t="s">
        <v>42</v>
      </c>
      <c r="K651" s="77">
        <v>1.04</v>
      </c>
      <c r="L651" s="77">
        <v>999</v>
      </c>
      <c r="M651" s="77" t="s">
        <v>41</v>
      </c>
      <c r="N651" s="77">
        <v>6.86</v>
      </c>
      <c r="O651" s="79">
        <v>9.6000000000000002E-4</v>
      </c>
      <c r="P651" s="77">
        <v>0</v>
      </c>
      <c r="Z651" s="77" t="s">
        <v>40</v>
      </c>
      <c r="AA651" s="77" t="s">
        <v>39</v>
      </c>
      <c r="AB651" s="77">
        <v>20</v>
      </c>
    </row>
    <row r="652" spans="1:28" ht="15.75" customHeight="1" x14ac:dyDescent="0.2">
      <c r="A652" s="77" t="s">
        <v>48</v>
      </c>
      <c r="B652" s="77" t="s">
        <v>85</v>
      </c>
      <c r="C652" s="77" t="s">
        <v>50</v>
      </c>
      <c r="D652" s="78">
        <v>44154.447199074071</v>
      </c>
      <c r="E652" s="77" t="s">
        <v>5</v>
      </c>
      <c r="F652" s="77" t="s">
        <v>31</v>
      </c>
      <c r="G652" s="77" t="s">
        <v>44</v>
      </c>
      <c r="H652" s="77" t="s">
        <v>10</v>
      </c>
      <c r="I652" s="77" t="s">
        <v>43</v>
      </c>
      <c r="J652" s="77" t="s">
        <v>83</v>
      </c>
      <c r="K652" s="77">
        <v>19.427198000000001</v>
      </c>
      <c r="L652" s="77">
        <v>999</v>
      </c>
      <c r="M652" s="77" t="s">
        <v>41</v>
      </c>
      <c r="N652" s="77">
        <v>2.815846E-2</v>
      </c>
      <c r="O652" s="77">
        <v>0</v>
      </c>
      <c r="P652" s="77">
        <v>3.0032118999999999E-2</v>
      </c>
      <c r="Z652" s="77" t="s">
        <v>40</v>
      </c>
      <c r="AA652" s="77" t="s">
        <v>39</v>
      </c>
      <c r="AB652" s="77">
        <v>20</v>
      </c>
    </row>
    <row r="653" spans="1:28" ht="15.75" customHeight="1" x14ac:dyDescent="0.2">
      <c r="A653" s="77" t="s">
        <v>48</v>
      </c>
      <c r="B653" s="77" t="s">
        <v>85</v>
      </c>
      <c r="C653" s="77" t="s">
        <v>50</v>
      </c>
      <c r="D653" s="78">
        <v>44154.447199074071</v>
      </c>
      <c r="E653" s="77" t="s">
        <v>5</v>
      </c>
      <c r="F653" s="77" t="s">
        <v>31</v>
      </c>
      <c r="G653" s="77" t="s">
        <v>44</v>
      </c>
      <c r="H653" s="77" t="s">
        <v>10</v>
      </c>
      <c r="I653" s="77" t="s">
        <v>159</v>
      </c>
      <c r="J653" s="77" t="s">
        <v>42</v>
      </c>
      <c r="K653" s="77">
        <v>1.04</v>
      </c>
      <c r="L653" s="77">
        <v>999</v>
      </c>
      <c r="M653" s="77" t="s">
        <v>41</v>
      </c>
      <c r="N653" s="77">
        <v>0.85799999999999998</v>
      </c>
      <c r="O653" s="79">
        <v>3.6000000000000002E-4</v>
      </c>
      <c r="P653" s="77">
        <v>0.54600000000000004</v>
      </c>
      <c r="Z653" s="77" t="s">
        <v>40</v>
      </c>
      <c r="AA653" s="77" t="s">
        <v>39</v>
      </c>
      <c r="AB653" s="77">
        <v>20</v>
      </c>
    </row>
    <row r="654" spans="1:28" ht="15.75" customHeight="1" x14ac:dyDescent="0.2">
      <c r="A654" s="77" t="s">
        <v>48</v>
      </c>
      <c r="B654" s="77" t="s">
        <v>85</v>
      </c>
      <c r="C654" s="77" t="s">
        <v>50</v>
      </c>
      <c r="D654" s="78">
        <v>44154.447199074071</v>
      </c>
      <c r="E654" s="77" t="s">
        <v>5</v>
      </c>
      <c r="F654" s="77" t="s">
        <v>31</v>
      </c>
      <c r="G654" s="77" t="s">
        <v>51</v>
      </c>
      <c r="H654" s="77" t="s">
        <v>10</v>
      </c>
      <c r="I654" s="77" t="s">
        <v>157</v>
      </c>
      <c r="J654" s="77" t="s">
        <v>42</v>
      </c>
      <c r="K654" s="77">
        <v>1.39</v>
      </c>
      <c r="L654" s="77">
        <v>1060</v>
      </c>
      <c r="M654" s="77" t="s">
        <v>41</v>
      </c>
      <c r="N654" s="77">
        <v>1.04</v>
      </c>
      <c r="O654" s="79">
        <v>8.0999999999999996E-4</v>
      </c>
      <c r="P654" s="77">
        <v>0.98399999999999999</v>
      </c>
      <c r="Z654" s="77" t="s">
        <v>40</v>
      </c>
      <c r="AA654" s="77" t="s">
        <v>39</v>
      </c>
      <c r="AB654" s="77">
        <v>20</v>
      </c>
    </row>
    <row r="655" spans="1:28" ht="15.75" customHeight="1" x14ac:dyDescent="0.2">
      <c r="A655" s="77" t="s">
        <v>48</v>
      </c>
      <c r="B655" s="77" t="s">
        <v>85</v>
      </c>
      <c r="C655" s="77" t="s">
        <v>50</v>
      </c>
      <c r="D655" s="78">
        <v>44154.447199074071</v>
      </c>
      <c r="E655" s="77" t="s">
        <v>5</v>
      </c>
      <c r="F655" s="77" t="s">
        <v>31</v>
      </c>
      <c r="G655" s="77" t="s">
        <v>51</v>
      </c>
      <c r="H655" s="77" t="s">
        <v>10</v>
      </c>
      <c r="I655" s="77" t="s">
        <v>158</v>
      </c>
      <c r="J655" s="77" t="s">
        <v>42</v>
      </c>
      <c r="K655" s="77">
        <v>1.39</v>
      </c>
      <c r="L655" s="77">
        <v>1060</v>
      </c>
      <c r="M655" s="77" t="s">
        <v>41</v>
      </c>
      <c r="N655" s="77">
        <v>10</v>
      </c>
      <c r="O655" s="79">
        <v>2.1000000000000001E-4</v>
      </c>
      <c r="P655" s="77">
        <v>0</v>
      </c>
      <c r="Z655" s="77" t="s">
        <v>40</v>
      </c>
      <c r="AA655" s="77" t="s">
        <v>39</v>
      </c>
      <c r="AB655" s="77">
        <v>20</v>
      </c>
    </row>
    <row r="656" spans="1:28" ht="15.75" customHeight="1" x14ac:dyDescent="0.2">
      <c r="A656" s="77" t="s">
        <v>48</v>
      </c>
      <c r="B656" s="77" t="s">
        <v>85</v>
      </c>
      <c r="C656" s="77" t="s">
        <v>50</v>
      </c>
      <c r="D656" s="78">
        <v>44154.447199074071</v>
      </c>
      <c r="E656" s="77" t="s">
        <v>5</v>
      </c>
      <c r="F656" s="77" t="s">
        <v>31</v>
      </c>
      <c r="G656" s="77" t="s">
        <v>51</v>
      </c>
      <c r="H656" s="77" t="s">
        <v>10</v>
      </c>
      <c r="I656" s="77" t="s">
        <v>43</v>
      </c>
      <c r="J656" s="77" t="s">
        <v>83</v>
      </c>
      <c r="K656" s="77">
        <v>25.965199999999999</v>
      </c>
      <c r="L656" s="77">
        <v>1060</v>
      </c>
      <c r="M656" s="77" t="s">
        <v>41</v>
      </c>
      <c r="N656" s="77">
        <v>4.2398285000000001E-2</v>
      </c>
      <c r="O656" s="77">
        <v>0</v>
      </c>
      <c r="P656" s="77">
        <v>5.0695932999999999E-2</v>
      </c>
      <c r="Z656" s="77" t="s">
        <v>40</v>
      </c>
      <c r="AA656" s="77" t="s">
        <v>39</v>
      </c>
      <c r="AB656" s="77">
        <v>20</v>
      </c>
    </row>
    <row r="657" spans="1:28" ht="15.75" customHeight="1" x14ac:dyDescent="0.2">
      <c r="A657" s="77" t="s">
        <v>48</v>
      </c>
      <c r="B657" s="77" t="s">
        <v>85</v>
      </c>
      <c r="C657" s="77" t="s">
        <v>50</v>
      </c>
      <c r="D657" s="78">
        <v>44154.447199074071</v>
      </c>
      <c r="E657" s="77" t="s">
        <v>5</v>
      </c>
      <c r="F657" s="77" t="s">
        <v>31</v>
      </c>
      <c r="G657" s="77" t="s">
        <v>51</v>
      </c>
      <c r="H657" s="77" t="s">
        <v>10</v>
      </c>
      <c r="I657" s="77" t="s">
        <v>159</v>
      </c>
      <c r="J657" s="77" t="s">
        <v>42</v>
      </c>
      <c r="K657" s="77">
        <v>1.39</v>
      </c>
      <c r="L657" s="77">
        <v>1060</v>
      </c>
      <c r="M657" s="77" t="s">
        <v>41</v>
      </c>
      <c r="N657" s="77">
        <v>1.21</v>
      </c>
      <c r="O657" s="79">
        <v>2.2000000000000001E-4</v>
      </c>
      <c r="P657" s="77">
        <v>0.92</v>
      </c>
      <c r="Z657" s="77" t="s">
        <v>40</v>
      </c>
      <c r="AA657" s="77" t="s">
        <v>39</v>
      </c>
      <c r="AB657" s="77">
        <v>20</v>
      </c>
    </row>
    <row r="658" spans="1:28" ht="15.75" customHeight="1" x14ac:dyDescent="0.2">
      <c r="A658" s="77" t="s">
        <v>48</v>
      </c>
      <c r="B658" s="77" t="s">
        <v>85</v>
      </c>
      <c r="C658" s="77" t="s">
        <v>50</v>
      </c>
      <c r="D658" s="78">
        <v>44154.447199074071</v>
      </c>
      <c r="E658" s="77" t="s">
        <v>5</v>
      </c>
      <c r="F658" s="77" t="s">
        <v>45</v>
      </c>
      <c r="G658" s="77" t="s">
        <v>44</v>
      </c>
      <c r="H658" s="77" t="s">
        <v>10</v>
      </c>
      <c r="I658" s="77" t="s">
        <v>157</v>
      </c>
      <c r="J658" s="77" t="s">
        <v>42</v>
      </c>
      <c r="K658" s="77">
        <v>3.5</v>
      </c>
      <c r="L658" s="77">
        <v>2130</v>
      </c>
      <c r="M658" s="77" t="s">
        <v>41</v>
      </c>
      <c r="N658" s="77">
        <v>10.6</v>
      </c>
      <c r="O658" s="77">
        <v>1.2999999999999999E-2</v>
      </c>
      <c r="P658" s="77">
        <v>3.77</v>
      </c>
      <c r="Z658" s="77" t="s">
        <v>40</v>
      </c>
      <c r="AA658" s="77" t="s">
        <v>39</v>
      </c>
      <c r="AB658" s="77">
        <v>20</v>
      </c>
    </row>
    <row r="659" spans="1:28" ht="15.75" customHeight="1" x14ac:dyDescent="0.2">
      <c r="A659" s="77" t="s">
        <v>48</v>
      </c>
      <c r="B659" s="77" t="s">
        <v>85</v>
      </c>
      <c r="C659" s="77" t="s">
        <v>50</v>
      </c>
      <c r="D659" s="78">
        <v>44154.447199074071</v>
      </c>
      <c r="E659" s="77" t="s">
        <v>5</v>
      </c>
      <c r="F659" s="77" t="s">
        <v>45</v>
      </c>
      <c r="G659" s="77" t="s">
        <v>44</v>
      </c>
      <c r="H659" s="77" t="s">
        <v>10</v>
      </c>
      <c r="I659" s="77" t="s">
        <v>158</v>
      </c>
      <c r="J659" s="77" t="s">
        <v>42</v>
      </c>
      <c r="K659" s="77">
        <v>3.5</v>
      </c>
      <c r="L659" s="77">
        <v>2130</v>
      </c>
      <c r="M659" s="77" t="s">
        <v>41</v>
      </c>
      <c r="N659" s="77">
        <v>43.8</v>
      </c>
      <c r="O659" s="77">
        <v>1.2999999999999999E-2</v>
      </c>
      <c r="P659" s="77">
        <v>0</v>
      </c>
      <c r="Z659" s="77" t="s">
        <v>40</v>
      </c>
      <c r="AA659" s="77" t="s">
        <v>39</v>
      </c>
      <c r="AB659" s="77">
        <v>20</v>
      </c>
    </row>
    <row r="660" spans="1:28" ht="15.75" customHeight="1" x14ac:dyDescent="0.2">
      <c r="A660" s="77" t="s">
        <v>48</v>
      </c>
      <c r="B660" s="77" t="s">
        <v>85</v>
      </c>
      <c r="C660" s="77" t="s">
        <v>50</v>
      </c>
      <c r="D660" s="78">
        <v>44154.447199074071</v>
      </c>
      <c r="E660" s="77" t="s">
        <v>5</v>
      </c>
      <c r="F660" s="77" t="s">
        <v>45</v>
      </c>
      <c r="G660" s="77" t="s">
        <v>44</v>
      </c>
      <c r="H660" s="77" t="s">
        <v>10</v>
      </c>
      <c r="I660" s="77" t="s">
        <v>43</v>
      </c>
      <c r="J660" s="77" t="s">
        <v>83</v>
      </c>
      <c r="K660" s="77">
        <v>3.5</v>
      </c>
      <c r="L660" s="77">
        <v>2130</v>
      </c>
      <c r="M660" s="77" t="s">
        <v>41</v>
      </c>
      <c r="N660" s="77">
        <v>2.2999999999999998</v>
      </c>
      <c r="O660" s="77">
        <v>0</v>
      </c>
      <c r="P660" s="77">
        <v>3.61</v>
      </c>
      <c r="Z660" s="77" t="s">
        <v>40</v>
      </c>
      <c r="AA660" s="77" t="s">
        <v>39</v>
      </c>
      <c r="AB660" s="77">
        <v>20</v>
      </c>
    </row>
    <row r="661" spans="1:28" ht="15.75" customHeight="1" x14ac:dyDescent="0.2">
      <c r="A661" s="77" t="s">
        <v>48</v>
      </c>
      <c r="B661" s="77" t="s">
        <v>85</v>
      </c>
      <c r="C661" s="77" t="s">
        <v>50</v>
      </c>
      <c r="D661" s="78">
        <v>44154.447199074071</v>
      </c>
      <c r="E661" s="77" t="s">
        <v>5</v>
      </c>
      <c r="F661" s="77" t="s">
        <v>45</v>
      </c>
      <c r="G661" s="77" t="s">
        <v>44</v>
      </c>
      <c r="H661" s="77" t="s">
        <v>10</v>
      </c>
      <c r="I661" s="77" t="s">
        <v>159</v>
      </c>
      <c r="J661" s="77" t="s">
        <v>42</v>
      </c>
      <c r="K661" s="77">
        <v>3.5</v>
      </c>
      <c r="L661" s="77">
        <v>2130</v>
      </c>
      <c r="M661" s="77" t="s">
        <v>41</v>
      </c>
      <c r="N661" s="77">
        <v>4</v>
      </c>
      <c r="O661" s="77">
        <v>2E-3</v>
      </c>
      <c r="P661" s="77">
        <v>3.59</v>
      </c>
      <c r="Z661" s="77" t="s">
        <v>40</v>
      </c>
      <c r="AA661" s="77" t="s">
        <v>39</v>
      </c>
      <c r="AB661" s="77">
        <v>20</v>
      </c>
    </row>
    <row r="662" spans="1:28" ht="15.75" customHeight="1" x14ac:dyDescent="0.2">
      <c r="A662" s="77" t="s">
        <v>48</v>
      </c>
      <c r="B662" s="77" t="s">
        <v>85</v>
      </c>
      <c r="C662" s="77" t="s">
        <v>50</v>
      </c>
      <c r="D662" s="78">
        <v>44154.447199074071</v>
      </c>
      <c r="E662" s="77" t="s">
        <v>5</v>
      </c>
      <c r="F662" s="77" t="s">
        <v>45</v>
      </c>
      <c r="G662" s="77" t="s">
        <v>51</v>
      </c>
      <c r="H662" s="77" t="s">
        <v>10</v>
      </c>
      <c r="I662" s="77" t="s">
        <v>157</v>
      </c>
      <c r="J662" s="77" t="s">
        <v>42</v>
      </c>
      <c r="K662" s="77">
        <v>2.8</v>
      </c>
      <c r="L662" s="77">
        <v>1540</v>
      </c>
      <c r="M662" s="77" t="s">
        <v>41</v>
      </c>
      <c r="N662" s="77">
        <v>4.3</v>
      </c>
      <c r="O662" s="77">
        <v>0.01</v>
      </c>
      <c r="P662" s="77">
        <v>3.98</v>
      </c>
      <c r="Z662" s="77" t="s">
        <v>40</v>
      </c>
      <c r="AA662" s="77" t="s">
        <v>39</v>
      </c>
      <c r="AB662" s="77">
        <v>20</v>
      </c>
    </row>
    <row r="663" spans="1:28" ht="15.75" customHeight="1" x14ac:dyDescent="0.2">
      <c r="A663" s="77" t="s">
        <v>48</v>
      </c>
      <c r="B663" s="77" t="s">
        <v>85</v>
      </c>
      <c r="C663" s="77" t="s">
        <v>50</v>
      </c>
      <c r="D663" s="78">
        <v>44154.447199074071</v>
      </c>
      <c r="E663" s="77" t="s">
        <v>5</v>
      </c>
      <c r="F663" s="77" t="s">
        <v>45</v>
      </c>
      <c r="G663" s="77" t="s">
        <v>51</v>
      </c>
      <c r="H663" s="77" t="s">
        <v>10</v>
      </c>
      <c r="I663" s="77" t="s">
        <v>158</v>
      </c>
      <c r="J663" s="77" t="s">
        <v>42</v>
      </c>
      <c r="K663" s="77">
        <v>2.8</v>
      </c>
      <c r="L663" s="77">
        <v>1540</v>
      </c>
      <c r="M663" s="77" t="s">
        <v>41</v>
      </c>
      <c r="N663" s="77">
        <v>39.6</v>
      </c>
      <c r="O663" s="77">
        <v>0.01</v>
      </c>
      <c r="P663" s="77">
        <v>0</v>
      </c>
      <c r="Z663" s="77" t="s">
        <v>40</v>
      </c>
      <c r="AA663" s="77" t="s">
        <v>39</v>
      </c>
      <c r="AB663" s="77">
        <v>20</v>
      </c>
    </row>
    <row r="664" spans="1:28" ht="15.75" customHeight="1" x14ac:dyDescent="0.2">
      <c r="A664" s="77" t="s">
        <v>48</v>
      </c>
      <c r="B664" s="77" t="s">
        <v>85</v>
      </c>
      <c r="C664" s="77" t="s">
        <v>50</v>
      </c>
      <c r="D664" s="78">
        <v>44154.447199074071</v>
      </c>
      <c r="E664" s="77" t="s">
        <v>5</v>
      </c>
      <c r="F664" s="77" t="s">
        <v>45</v>
      </c>
      <c r="G664" s="77" t="s">
        <v>51</v>
      </c>
      <c r="H664" s="77" t="s">
        <v>10</v>
      </c>
      <c r="I664" s="77" t="s">
        <v>43</v>
      </c>
      <c r="J664" s="77" t="s">
        <v>83</v>
      </c>
      <c r="K664" s="77">
        <v>2.8</v>
      </c>
      <c r="L664" s="77">
        <v>1540</v>
      </c>
      <c r="M664" s="77" t="s">
        <v>41</v>
      </c>
      <c r="N664" s="77">
        <v>2.5</v>
      </c>
      <c r="O664" s="77">
        <v>0</v>
      </c>
      <c r="P664" s="77">
        <v>3.85</v>
      </c>
      <c r="Z664" s="77" t="s">
        <v>40</v>
      </c>
      <c r="AA664" s="77" t="s">
        <v>39</v>
      </c>
      <c r="AB664" s="77">
        <v>20</v>
      </c>
    </row>
    <row r="665" spans="1:28" ht="15.75" customHeight="1" x14ac:dyDescent="0.2">
      <c r="A665" s="77" t="s">
        <v>48</v>
      </c>
      <c r="B665" s="77" t="s">
        <v>85</v>
      </c>
      <c r="C665" s="77" t="s">
        <v>50</v>
      </c>
      <c r="D665" s="78">
        <v>44154.447199074071</v>
      </c>
      <c r="E665" s="77" t="s">
        <v>5</v>
      </c>
      <c r="F665" s="77" t="s">
        <v>45</v>
      </c>
      <c r="G665" s="77" t="s">
        <v>51</v>
      </c>
      <c r="H665" s="77" t="s">
        <v>10</v>
      </c>
      <c r="I665" s="77" t="s">
        <v>159</v>
      </c>
      <c r="J665" s="77" t="s">
        <v>42</v>
      </c>
      <c r="K665" s="77">
        <v>2.8</v>
      </c>
      <c r="L665" s="77">
        <v>1540</v>
      </c>
      <c r="M665" s="77" t="s">
        <v>41</v>
      </c>
      <c r="N665" s="77">
        <v>3.3</v>
      </c>
      <c r="O665" s="77">
        <v>2E-3</v>
      </c>
      <c r="P665" s="77">
        <v>3.82</v>
      </c>
      <c r="Z665" s="77" t="s">
        <v>40</v>
      </c>
      <c r="AA665" s="77" t="s">
        <v>39</v>
      </c>
      <c r="AB665" s="77">
        <v>20</v>
      </c>
    </row>
    <row r="666" spans="1:28" ht="15.75" customHeight="1" x14ac:dyDescent="0.2">
      <c r="A666" s="77" t="s">
        <v>48</v>
      </c>
      <c r="B666" s="77" t="s">
        <v>85</v>
      </c>
      <c r="C666" s="77" t="s">
        <v>50</v>
      </c>
      <c r="D666" s="78">
        <v>44154.447199074071</v>
      </c>
      <c r="E666" s="77" t="s">
        <v>5</v>
      </c>
      <c r="F666" s="77" t="s">
        <v>29</v>
      </c>
      <c r="G666" s="77" t="s">
        <v>44</v>
      </c>
      <c r="H666" s="77" t="s">
        <v>10</v>
      </c>
      <c r="I666" s="77" t="s">
        <v>157</v>
      </c>
      <c r="J666" s="77" t="s">
        <v>42</v>
      </c>
      <c r="K666" s="77">
        <v>3.55</v>
      </c>
      <c r="L666" s="77">
        <v>2300</v>
      </c>
      <c r="M666" s="77" t="s">
        <v>41</v>
      </c>
      <c r="N666" s="77">
        <v>3.72</v>
      </c>
      <c r="O666" s="77">
        <v>9.4599999999999997E-3</v>
      </c>
      <c r="P666" s="77">
        <v>3.71</v>
      </c>
      <c r="Z666" s="77" t="s">
        <v>40</v>
      </c>
      <c r="AA666" s="77" t="s">
        <v>39</v>
      </c>
      <c r="AB666" s="77">
        <v>20</v>
      </c>
    </row>
    <row r="667" spans="1:28" ht="15.75" customHeight="1" x14ac:dyDescent="0.2">
      <c r="A667" s="77" t="s">
        <v>48</v>
      </c>
      <c r="B667" s="77" t="s">
        <v>85</v>
      </c>
      <c r="C667" s="77" t="s">
        <v>50</v>
      </c>
      <c r="D667" s="78">
        <v>44154.447199074071</v>
      </c>
      <c r="E667" s="77" t="s">
        <v>5</v>
      </c>
      <c r="F667" s="77" t="s">
        <v>29</v>
      </c>
      <c r="G667" s="77" t="s">
        <v>44</v>
      </c>
      <c r="H667" s="77" t="s">
        <v>10</v>
      </c>
      <c r="I667" s="77" t="s">
        <v>158</v>
      </c>
      <c r="J667" s="77" t="s">
        <v>42</v>
      </c>
      <c r="K667" s="77">
        <v>3.55</v>
      </c>
      <c r="L667" s="77">
        <v>2300</v>
      </c>
      <c r="M667" s="77" t="s">
        <v>41</v>
      </c>
      <c r="N667" s="77">
        <v>37</v>
      </c>
      <c r="O667" s="77">
        <v>8.8299999999999993E-3</v>
      </c>
      <c r="P667" s="77">
        <v>0</v>
      </c>
      <c r="Z667" s="77" t="s">
        <v>40</v>
      </c>
      <c r="AA667" s="77" t="s">
        <v>39</v>
      </c>
      <c r="AB667" s="77">
        <v>20</v>
      </c>
    </row>
    <row r="668" spans="1:28" ht="15.75" customHeight="1" x14ac:dyDescent="0.2">
      <c r="A668" s="77" t="s">
        <v>48</v>
      </c>
      <c r="B668" s="77" t="s">
        <v>85</v>
      </c>
      <c r="C668" s="77" t="s">
        <v>50</v>
      </c>
      <c r="D668" s="78">
        <v>44154.447199074071</v>
      </c>
      <c r="E668" s="77" t="s">
        <v>5</v>
      </c>
      <c r="F668" s="77" t="s">
        <v>29</v>
      </c>
      <c r="G668" s="77" t="s">
        <v>44</v>
      </c>
      <c r="H668" s="77" t="s">
        <v>10</v>
      </c>
      <c r="I668" s="77" t="s">
        <v>43</v>
      </c>
      <c r="J668" s="77" t="s">
        <v>83</v>
      </c>
      <c r="K668" s="77">
        <v>65.959000000000003</v>
      </c>
      <c r="L668" s="77">
        <v>2300</v>
      </c>
      <c r="M668" s="77" t="s">
        <v>41</v>
      </c>
      <c r="N668" s="77">
        <v>0.12163617</v>
      </c>
      <c r="O668" s="77">
        <v>0</v>
      </c>
      <c r="P668" s="77">
        <v>0.19375672999999999</v>
      </c>
      <c r="Z668" s="77" t="s">
        <v>40</v>
      </c>
      <c r="AA668" s="77" t="s">
        <v>39</v>
      </c>
      <c r="AB668" s="77">
        <v>20</v>
      </c>
    </row>
    <row r="669" spans="1:28" ht="15.75" customHeight="1" x14ac:dyDescent="0.2">
      <c r="A669" s="77" t="s">
        <v>48</v>
      </c>
      <c r="B669" s="77" t="s">
        <v>85</v>
      </c>
      <c r="C669" s="77" t="s">
        <v>50</v>
      </c>
      <c r="D669" s="78">
        <v>44154.447199074071</v>
      </c>
      <c r="E669" s="77" t="s">
        <v>5</v>
      </c>
      <c r="F669" s="77" t="s">
        <v>29</v>
      </c>
      <c r="G669" s="77" t="s">
        <v>44</v>
      </c>
      <c r="H669" s="77" t="s">
        <v>10</v>
      </c>
      <c r="I669" s="77" t="s">
        <v>159</v>
      </c>
      <c r="J669" s="77" t="s">
        <v>42</v>
      </c>
      <c r="K669" s="77">
        <v>3.55</v>
      </c>
      <c r="L669" s="77">
        <v>2300</v>
      </c>
      <c r="M669" s="77" t="s">
        <v>41</v>
      </c>
      <c r="N669" s="77">
        <v>2.94</v>
      </c>
      <c r="O669" s="77">
        <v>1.9599999999999999E-3</v>
      </c>
      <c r="P669" s="77">
        <v>3.58</v>
      </c>
      <c r="Z669" s="77" t="s">
        <v>40</v>
      </c>
      <c r="AA669" s="77" t="s">
        <v>39</v>
      </c>
      <c r="AB669" s="77">
        <v>20</v>
      </c>
    </row>
    <row r="670" spans="1:28" ht="15.75" customHeight="1" x14ac:dyDescent="0.2">
      <c r="A670" s="77" t="s">
        <v>48</v>
      </c>
      <c r="B670" s="77" t="s">
        <v>85</v>
      </c>
      <c r="C670" s="77" t="s">
        <v>50</v>
      </c>
      <c r="D670" s="78">
        <v>44154.447199074071</v>
      </c>
      <c r="E670" s="77" t="s">
        <v>5</v>
      </c>
      <c r="F670" s="77" t="s">
        <v>29</v>
      </c>
      <c r="G670" s="77" t="s">
        <v>51</v>
      </c>
      <c r="H670" s="77" t="s">
        <v>10</v>
      </c>
      <c r="I670" s="77" t="s">
        <v>157</v>
      </c>
      <c r="J670" s="77" t="s">
        <v>42</v>
      </c>
      <c r="K670" s="77">
        <v>3.17</v>
      </c>
      <c r="L670" s="77">
        <v>1730</v>
      </c>
      <c r="M670" s="77" t="s">
        <v>41</v>
      </c>
      <c r="N670" s="77">
        <v>4.5</v>
      </c>
      <c r="O670" s="77">
        <v>1.0500000000000001E-2</v>
      </c>
      <c r="P670" s="77">
        <v>4.79</v>
      </c>
      <c r="Z670" s="77" t="s">
        <v>40</v>
      </c>
      <c r="AA670" s="77" t="s">
        <v>39</v>
      </c>
      <c r="AB670" s="77">
        <v>20</v>
      </c>
    </row>
    <row r="671" spans="1:28" ht="15.75" customHeight="1" x14ac:dyDescent="0.2">
      <c r="A671" s="77" t="s">
        <v>48</v>
      </c>
      <c r="B671" s="77" t="s">
        <v>85</v>
      </c>
      <c r="C671" s="77" t="s">
        <v>50</v>
      </c>
      <c r="D671" s="78">
        <v>44154.447199074071</v>
      </c>
      <c r="E671" s="77" t="s">
        <v>5</v>
      </c>
      <c r="F671" s="77" t="s">
        <v>29</v>
      </c>
      <c r="G671" s="77" t="s">
        <v>51</v>
      </c>
      <c r="H671" s="77" t="s">
        <v>10</v>
      </c>
      <c r="I671" s="77" t="s">
        <v>158</v>
      </c>
      <c r="J671" s="77" t="s">
        <v>42</v>
      </c>
      <c r="K671" s="77">
        <v>3.17</v>
      </c>
      <c r="L671" s="77">
        <v>1730</v>
      </c>
      <c r="M671" s="77" t="s">
        <v>41</v>
      </c>
      <c r="N671" s="77">
        <v>47.5</v>
      </c>
      <c r="O671" s="77">
        <v>1.1299999999999999E-2</v>
      </c>
      <c r="P671" s="77">
        <v>0</v>
      </c>
      <c r="Z671" s="77" t="s">
        <v>40</v>
      </c>
      <c r="AA671" s="77" t="s">
        <v>39</v>
      </c>
      <c r="AB671" s="77">
        <v>20</v>
      </c>
    </row>
    <row r="672" spans="1:28" ht="15.75" customHeight="1" x14ac:dyDescent="0.2">
      <c r="A672" s="77" t="s">
        <v>48</v>
      </c>
      <c r="B672" s="77" t="s">
        <v>85</v>
      </c>
      <c r="C672" s="77" t="s">
        <v>50</v>
      </c>
      <c r="D672" s="78">
        <v>44154.447199074071</v>
      </c>
      <c r="E672" s="77" t="s">
        <v>5</v>
      </c>
      <c r="F672" s="77" t="s">
        <v>29</v>
      </c>
      <c r="G672" s="77" t="s">
        <v>51</v>
      </c>
      <c r="H672" s="77" t="s">
        <v>10</v>
      </c>
      <c r="I672" s="77" t="s">
        <v>43</v>
      </c>
      <c r="J672" s="77" t="s">
        <v>83</v>
      </c>
      <c r="K672" s="77">
        <v>58.898600000000002</v>
      </c>
      <c r="L672" s="77">
        <v>1730</v>
      </c>
      <c r="M672" s="77" t="s">
        <v>41</v>
      </c>
      <c r="N672" s="77">
        <v>0.16361679000000001</v>
      </c>
      <c r="O672" s="77">
        <v>0</v>
      </c>
      <c r="P672" s="77">
        <v>0.25242197999999999</v>
      </c>
      <c r="Z672" s="77" t="s">
        <v>40</v>
      </c>
      <c r="AA672" s="77" t="s">
        <v>39</v>
      </c>
      <c r="AB672" s="77">
        <v>20</v>
      </c>
    </row>
    <row r="673" spans="1:28" ht="15.75" customHeight="1" x14ac:dyDescent="0.2">
      <c r="A673" s="77" t="s">
        <v>48</v>
      </c>
      <c r="B673" s="77" t="s">
        <v>85</v>
      </c>
      <c r="C673" s="77" t="s">
        <v>50</v>
      </c>
      <c r="D673" s="78">
        <v>44154.447199074071</v>
      </c>
      <c r="E673" s="77" t="s">
        <v>5</v>
      </c>
      <c r="F673" s="77" t="s">
        <v>29</v>
      </c>
      <c r="G673" s="77" t="s">
        <v>51</v>
      </c>
      <c r="H673" s="77" t="s">
        <v>10</v>
      </c>
      <c r="I673" s="77" t="s">
        <v>159</v>
      </c>
      <c r="J673" s="77" t="s">
        <v>42</v>
      </c>
      <c r="K673" s="77">
        <v>3.17</v>
      </c>
      <c r="L673" s="77">
        <v>1730</v>
      </c>
      <c r="M673" s="77" t="s">
        <v>41</v>
      </c>
      <c r="N673" s="77">
        <v>3.83</v>
      </c>
      <c r="O673" s="77">
        <v>2.1800000000000001E-3</v>
      </c>
      <c r="P673" s="77">
        <v>4.6500000000000004</v>
      </c>
      <c r="Z673" s="77" t="s">
        <v>40</v>
      </c>
      <c r="AA673" s="77" t="s">
        <v>39</v>
      </c>
      <c r="AB673" s="77">
        <v>20</v>
      </c>
    </row>
    <row r="674" spans="1:28" ht="15.75" customHeight="1" x14ac:dyDescent="0.2">
      <c r="A674" s="77" t="s">
        <v>48</v>
      </c>
      <c r="B674" s="77" t="s">
        <v>85</v>
      </c>
      <c r="C674" s="77" t="s">
        <v>50</v>
      </c>
      <c r="D674" s="78">
        <v>44154.447199074071</v>
      </c>
      <c r="E674" s="77" t="s">
        <v>5</v>
      </c>
      <c r="F674" s="77" t="s">
        <v>30</v>
      </c>
      <c r="G674" s="77" t="s">
        <v>44</v>
      </c>
      <c r="H674" s="77" t="s">
        <v>11</v>
      </c>
      <c r="I674" s="77" t="s">
        <v>157</v>
      </c>
      <c r="J674" s="77" t="s">
        <v>42</v>
      </c>
      <c r="K674" s="77">
        <v>3.5</v>
      </c>
      <c r="L674" s="77">
        <v>1240</v>
      </c>
      <c r="M674" s="77" t="s">
        <v>41</v>
      </c>
      <c r="N674" s="77">
        <v>115</v>
      </c>
      <c r="O674" s="77">
        <v>3.3500000000000002E-2</v>
      </c>
      <c r="P674" s="77">
        <v>1.77</v>
      </c>
      <c r="Z674" s="77" t="s">
        <v>40</v>
      </c>
      <c r="AA674" s="77" t="s">
        <v>39</v>
      </c>
      <c r="AB674" s="77">
        <v>20</v>
      </c>
    </row>
    <row r="675" spans="1:28" ht="15.75" customHeight="1" x14ac:dyDescent="0.2">
      <c r="A675" s="77" t="s">
        <v>48</v>
      </c>
      <c r="B675" s="77" t="s">
        <v>85</v>
      </c>
      <c r="C675" s="77" t="s">
        <v>50</v>
      </c>
      <c r="D675" s="78">
        <v>44154.447199074071</v>
      </c>
      <c r="E675" s="77" t="s">
        <v>5</v>
      </c>
      <c r="F675" s="77" t="s">
        <v>30</v>
      </c>
      <c r="G675" s="77" t="s">
        <v>44</v>
      </c>
      <c r="H675" s="77" t="s">
        <v>11</v>
      </c>
      <c r="I675" s="77" t="s">
        <v>158</v>
      </c>
      <c r="J675" s="77" t="s">
        <v>42</v>
      </c>
      <c r="K675" s="77">
        <v>3.5</v>
      </c>
      <c r="L675" s="77">
        <v>1240</v>
      </c>
      <c r="M675" s="77" t="s">
        <v>41</v>
      </c>
      <c r="N675" s="77">
        <v>132</v>
      </c>
      <c r="O675" s="77">
        <v>3.8100000000000002E-2</v>
      </c>
      <c r="P675" s="77">
        <v>0</v>
      </c>
      <c r="Z675" s="77" t="s">
        <v>40</v>
      </c>
      <c r="AA675" s="77" t="s">
        <v>39</v>
      </c>
      <c r="AB675" s="77">
        <v>20</v>
      </c>
    </row>
    <row r="676" spans="1:28" ht="15.75" customHeight="1" x14ac:dyDescent="0.2">
      <c r="A676" s="77" t="s">
        <v>48</v>
      </c>
      <c r="B676" s="77" t="s">
        <v>85</v>
      </c>
      <c r="C676" s="77" t="s">
        <v>50</v>
      </c>
      <c r="D676" s="78">
        <v>44154.447199074071</v>
      </c>
      <c r="E676" s="77" t="s">
        <v>5</v>
      </c>
      <c r="F676" s="77" t="s">
        <v>30</v>
      </c>
      <c r="G676" s="77" t="s">
        <v>44</v>
      </c>
      <c r="H676" s="77" t="s">
        <v>11</v>
      </c>
      <c r="I676" s="77" t="s">
        <v>43</v>
      </c>
      <c r="J676" s="77" t="s">
        <v>83</v>
      </c>
      <c r="K676" s="77">
        <v>54.984999999999999</v>
      </c>
      <c r="L676" s="77">
        <v>1240</v>
      </c>
      <c r="M676" s="77" t="s">
        <v>41</v>
      </c>
      <c r="N676" s="77">
        <v>6.4926795999999995E-2</v>
      </c>
      <c r="O676" s="77">
        <v>0</v>
      </c>
      <c r="P676" s="77">
        <v>0.100572884</v>
      </c>
      <c r="Z676" s="77" t="s">
        <v>40</v>
      </c>
      <c r="AA676" s="77" t="s">
        <v>39</v>
      </c>
      <c r="AB676" s="77">
        <v>20</v>
      </c>
    </row>
    <row r="677" spans="1:28" ht="15.75" customHeight="1" x14ac:dyDescent="0.2">
      <c r="A677" s="77" t="s">
        <v>48</v>
      </c>
      <c r="B677" s="77" t="s">
        <v>85</v>
      </c>
      <c r="C677" s="77" t="s">
        <v>50</v>
      </c>
      <c r="D677" s="78">
        <v>44154.447199074071</v>
      </c>
      <c r="E677" s="77" t="s">
        <v>5</v>
      </c>
      <c r="F677" s="77" t="s">
        <v>30</v>
      </c>
      <c r="G677" s="77" t="s">
        <v>44</v>
      </c>
      <c r="H677" s="77" t="s">
        <v>11</v>
      </c>
      <c r="I677" s="77" t="s">
        <v>159</v>
      </c>
      <c r="J677" s="77" t="s">
        <v>42</v>
      </c>
      <c r="K677" s="77">
        <v>3.5</v>
      </c>
      <c r="L677" s="77">
        <v>1240</v>
      </c>
      <c r="M677" s="77" t="s">
        <v>41</v>
      </c>
      <c r="N677" s="77">
        <v>18</v>
      </c>
      <c r="O677" s="77">
        <v>4.9699999999999996E-3</v>
      </c>
      <c r="P677" s="77">
        <v>1.58</v>
      </c>
      <c r="Z677" s="77" t="s">
        <v>40</v>
      </c>
      <c r="AA677" s="77" t="s">
        <v>39</v>
      </c>
      <c r="AB677" s="77">
        <v>20</v>
      </c>
    </row>
    <row r="678" spans="1:28" ht="15.75" customHeight="1" x14ac:dyDescent="0.2">
      <c r="A678" s="77" t="s">
        <v>48</v>
      </c>
      <c r="B678" s="77" t="s">
        <v>85</v>
      </c>
      <c r="C678" s="77" t="s">
        <v>50</v>
      </c>
      <c r="D678" s="78">
        <v>44154.447199074071</v>
      </c>
      <c r="E678" s="77" t="s">
        <v>5</v>
      </c>
      <c r="F678" s="77" t="s">
        <v>30</v>
      </c>
      <c r="G678" s="77" t="s">
        <v>51</v>
      </c>
      <c r="H678" s="77" t="s">
        <v>11</v>
      </c>
      <c r="I678" s="77" t="s">
        <v>157</v>
      </c>
      <c r="J678" s="77" t="s">
        <v>42</v>
      </c>
      <c r="K678" s="77">
        <v>3.5</v>
      </c>
      <c r="L678" s="77">
        <v>1210</v>
      </c>
      <c r="M678" s="77" t="s">
        <v>41</v>
      </c>
      <c r="N678" s="77">
        <v>23.5</v>
      </c>
      <c r="O678" s="77">
        <v>4.9099999999999998E-2</v>
      </c>
      <c r="P678" s="77">
        <v>1.73</v>
      </c>
      <c r="Z678" s="77" t="s">
        <v>40</v>
      </c>
      <c r="AA678" s="77" t="s">
        <v>39</v>
      </c>
      <c r="AB678" s="77">
        <v>20</v>
      </c>
    </row>
    <row r="679" spans="1:28" ht="15.75" customHeight="1" x14ac:dyDescent="0.2">
      <c r="A679" s="77" t="s">
        <v>48</v>
      </c>
      <c r="B679" s="77" t="s">
        <v>85</v>
      </c>
      <c r="C679" s="77" t="s">
        <v>50</v>
      </c>
      <c r="D679" s="78">
        <v>44154.447199074071</v>
      </c>
      <c r="E679" s="77" t="s">
        <v>5</v>
      </c>
      <c r="F679" s="77" t="s">
        <v>30</v>
      </c>
      <c r="G679" s="77" t="s">
        <v>51</v>
      </c>
      <c r="H679" s="77" t="s">
        <v>11</v>
      </c>
      <c r="I679" s="77" t="s">
        <v>158</v>
      </c>
      <c r="J679" s="77" t="s">
        <v>42</v>
      </c>
      <c r="K679" s="77">
        <v>3.5</v>
      </c>
      <c r="L679" s="77">
        <v>1210</v>
      </c>
      <c r="M679" s="77" t="s">
        <v>41</v>
      </c>
      <c r="N679" s="77">
        <v>40.799999999999997</v>
      </c>
      <c r="O679" s="77">
        <v>5.5500000000000001E-2</v>
      </c>
      <c r="P679" s="77">
        <v>0</v>
      </c>
      <c r="Z679" s="77" t="s">
        <v>40</v>
      </c>
      <c r="AA679" s="77" t="s">
        <v>39</v>
      </c>
      <c r="AB679" s="77">
        <v>20</v>
      </c>
    </row>
    <row r="680" spans="1:28" ht="15.75" customHeight="1" x14ac:dyDescent="0.2">
      <c r="A680" s="77" t="s">
        <v>48</v>
      </c>
      <c r="B680" s="77" t="s">
        <v>85</v>
      </c>
      <c r="C680" s="77" t="s">
        <v>50</v>
      </c>
      <c r="D680" s="78">
        <v>44154.447199074071</v>
      </c>
      <c r="E680" s="77" t="s">
        <v>5</v>
      </c>
      <c r="F680" s="77" t="s">
        <v>30</v>
      </c>
      <c r="G680" s="77" t="s">
        <v>51</v>
      </c>
      <c r="H680" s="77" t="s">
        <v>11</v>
      </c>
      <c r="I680" s="77" t="s">
        <v>43</v>
      </c>
      <c r="J680" s="77" t="s">
        <v>83</v>
      </c>
      <c r="K680" s="77">
        <v>54.984999999999999</v>
      </c>
      <c r="L680" s="77">
        <v>1210</v>
      </c>
      <c r="M680" s="77" t="s">
        <v>41</v>
      </c>
      <c r="N680" s="77">
        <v>6.1680459999999999E-2</v>
      </c>
      <c r="O680" s="77">
        <v>0</v>
      </c>
      <c r="P680" s="77">
        <v>9.9299799999999994E-2</v>
      </c>
      <c r="Z680" s="77" t="s">
        <v>40</v>
      </c>
      <c r="AA680" s="77" t="s">
        <v>39</v>
      </c>
      <c r="AB680" s="77">
        <v>20</v>
      </c>
    </row>
    <row r="681" spans="1:28" ht="15.75" customHeight="1" x14ac:dyDescent="0.2">
      <c r="A681" s="77" t="s">
        <v>48</v>
      </c>
      <c r="B681" s="77" t="s">
        <v>85</v>
      </c>
      <c r="C681" s="77" t="s">
        <v>50</v>
      </c>
      <c r="D681" s="78">
        <v>44154.447199074071</v>
      </c>
      <c r="E681" s="77" t="s">
        <v>5</v>
      </c>
      <c r="F681" s="77" t="s">
        <v>30</v>
      </c>
      <c r="G681" s="77" t="s">
        <v>51</v>
      </c>
      <c r="H681" s="77" t="s">
        <v>11</v>
      </c>
      <c r="I681" s="77" t="s">
        <v>159</v>
      </c>
      <c r="J681" s="77" t="s">
        <v>42</v>
      </c>
      <c r="K681" s="77">
        <v>3.5</v>
      </c>
      <c r="L681" s="77">
        <v>1210</v>
      </c>
      <c r="M681" s="77" t="s">
        <v>41</v>
      </c>
      <c r="N681" s="77">
        <v>4.58</v>
      </c>
      <c r="O681" s="77">
        <v>7.2899999999999996E-3</v>
      </c>
      <c r="P681" s="77">
        <v>1.55</v>
      </c>
      <c r="Z681" s="77" t="s">
        <v>40</v>
      </c>
      <c r="AA681" s="77" t="s">
        <v>39</v>
      </c>
      <c r="AB681" s="77">
        <v>20</v>
      </c>
    </row>
    <row r="682" spans="1:28" ht="15.75" customHeight="1" x14ac:dyDescent="0.2">
      <c r="A682" s="77" t="s">
        <v>48</v>
      </c>
      <c r="B682" s="77" t="s">
        <v>85</v>
      </c>
      <c r="C682" s="77" t="s">
        <v>50</v>
      </c>
      <c r="D682" s="78">
        <v>44154.447199074071</v>
      </c>
      <c r="E682" s="77" t="s">
        <v>5</v>
      </c>
      <c r="F682" s="77" t="s">
        <v>31</v>
      </c>
      <c r="G682" s="77" t="s">
        <v>44</v>
      </c>
      <c r="H682" s="77" t="s">
        <v>11</v>
      </c>
      <c r="I682" s="77" t="s">
        <v>157</v>
      </c>
      <c r="J682" s="77" t="s">
        <v>42</v>
      </c>
      <c r="K682" s="77">
        <v>1.28</v>
      </c>
      <c r="L682" s="77">
        <v>1210</v>
      </c>
      <c r="M682" s="77" t="s">
        <v>41</v>
      </c>
      <c r="N682" s="77">
        <v>2.37</v>
      </c>
      <c r="O682" s="77">
        <v>4.9300000000000004E-3</v>
      </c>
      <c r="P682" s="77">
        <v>0.39100000000000001</v>
      </c>
      <c r="Z682" s="77" t="s">
        <v>40</v>
      </c>
      <c r="AA682" s="77" t="s">
        <v>39</v>
      </c>
      <c r="AB682" s="77">
        <v>20</v>
      </c>
    </row>
    <row r="683" spans="1:28" ht="15.75" customHeight="1" x14ac:dyDescent="0.2">
      <c r="A683" s="77" t="s">
        <v>48</v>
      </c>
      <c r="B683" s="77" t="s">
        <v>85</v>
      </c>
      <c r="C683" s="77" t="s">
        <v>50</v>
      </c>
      <c r="D683" s="78">
        <v>44154.447199074071</v>
      </c>
      <c r="E683" s="77" t="s">
        <v>5</v>
      </c>
      <c r="F683" s="77" t="s">
        <v>31</v>
      </c>
      <c r="G683" s="77" t="s">
        <v>44</v>
      </c>
      <c r="H683" s="77" t="s">
        <v>11</v>
      </c>
      <c r="I683" s="77" t="s">
        <v>158</v>
      </c>
      <c r="J683" s="77" t="s">
        <v>42</v>
      </c>
      <c r="K683" s="77">
        <v>1.28</v>
      </c>
      <c r="L683" s="77">
        <v>1210</v>
      </c>
      <c r="M683" s="77" t="s">
        <v>41</v>
      </c>
      <c r="N683" s="77">
        <v>5.92</v>
      </c>
      <c r="O683" s="77">
        <v>5.5100000000000001E-3</v>
      </c>
      <c r="P683" s="77">
        <v>0</v>
      </c>
      <c r="Z683" s="77" t="s">
        <v>40</v>
      </c>
      <c r="AA683" s="77" t="s">
        <v>39</v>
      </c>
      <c r="AB683" s="77">
        <v>20</v>
      </c>
    </row>
    <row r="684" spans="1:28" ht="15.75" customHeight="1" x14ac:dyDescent="0.2">
      <c r="A684" s="77" t="s">
        <v>48</v>
      </c>
      <c r="B684" s="77" t="s">
        <v>85</v>
      </c>
      <c r="C684" s="77" t="s">
        <v>50</v>
      </c>
      <c r="D684" s="78">
        <v>44154.447199074071</v>
      </c>
      <c r="E684" s="77" t="s">
        <v>5</v>
      </c>
      <c r="F684" s="77" t="s">
        <v>31</v>
      </c>
      <c r="G684" s="77" t="s">
        <v>44</v>
      </c>
      <c r="H684" s="77" t="s">
        <v>11</v>
      </c>
      <c r="I684" s="77" t="s">
        <v>43</v>
      </c>
      <c r="J684" s="77" t="s">
        <v>83</v>
      </c>
      <c r="K684" s="77">
        <v>23.910399999999999</v>
      </c>
      <c r="L684" s="77">
        <v>1210</v>
      </c>
      <c r="M684" s="77" t="s">
        <v>41</v>
      </c>
      <c r="N684" s="77">
        <v>1.7398286999999998E-2</v>
      </c>
      <c r="O684" s="77">
        <v>0</v>
      </c>
      <c r="P684" s="77">
        <v>2.0074946999999999E-2</v>
      </c>
      <c r="Z684" s="77" t="s">
        <v>40</v>
      </c>
      <c r="AA684" s="77" t="s">
        <v>39</v>
      </c>
      <c r="AB684" s="77">
        <v>20</v>
      </c>
    </row>
    <row r="685" spans="1:28" ht="15.75" customHeight="1" x14ac:dyDescent="0.2">
      <c r="A685" s="77" t="s">
        <v>48</v>
      </c>
      <c r="B685" s="77" t="s">
        <v>85</v>
      </c>
      <c r="C685" s="77" t="s">
        <v>50</v>
      </c>
      <c r="D685" s="78">
        <v>44154.447199074071</v>
      </c>
      <c r="E685" s="77" t="s">
        <v>5</v>
      </c>
      <c r="F685" s="77" t="s">
        <v>31</v>
      </c>
      <c r="G685" s="77" t="s">
        <v>44</v>
      </c>
      <c r="H685" s="77" t="s">
        <v>11</v>
      </c>
      <c r="I685" s="77" t="s">
        <v>159</v>
      </c>
      <c r="J685" s="77" t="s">
        <v>42</v>
      </c>
      <c r="K685" s="77">
        <v>1.28</v>
      </c>
      <c r="L685" s="77">
        <v>1210</v>
      </c>
      <c r="M685" s="77" t="s">
        <v>41</v>
      </c>
      <c r="N685" s="77">
        <v>1.5</v>
      </c>
      <c r="O685" s="77">
        <v>2.3700000000000001E-3</v>
      </c>
      <c r="P685" s="77">
        <v>0.35899999999999999</v>
      </c>
      <c r="Z685" s="77" t="s">
        <v>40</v>
      </c>
      <c r="AA685" s="77" t="s">
        <v>39</v>
      </c>
      <c r="AB685" s="77">
        <v>20</v>
      </c>
    </row>
    <row r="686" spans="1:28" ht="15.75" customHeight="1" x14ac:dyDescent="0.2">
      <c r="A686" s="77" t="s">
        <v>48</v>
      </c>
      <c r="B686" s="77" t="s">
        <v>85</v>
      </c>
      <c r="C686" s="77" t="s">
        <v>50</v>
      </c>
      <c r="D686" s="78">
        <v>44154.447199074071</v>
      </c>
      <c r="E686" s="77" t="s">
        <v>5</v>
      </c>
      <c r="F686" s="77" t="s">
        <v>31</v>
      </c>
      <c r="G686" s="77" t="s">
        <v>51</v>
      </c>
      <c r="H686" s="77" t="s">
        <v>11</v>
      </c>
      <c r="I686" s="77" t="s">
        <v>157</v>
      </c>
      <c r="J686" s="77" t="s">
        <v>42</v>
      </c>
      <c r="K686" s="77">
        <v>1.58</v>
      </c>
      <c r="L686" s="77">
        <v>1150</v>
      </c>
      <c r="M686" s="77" t="s">
        <v>41</v>
      </c>
      <c r="N686" s="77">
        <v>3.24</v>
      </c>
      <c r="O686" s="77">
        <v>5.1700000000000001E-3</v>
      </c>
      <c r="P686" s="77">
        <v>0.56899999999999995</v>
      </c>
      <c r="Z686" s="77" t="s">
        <v>40</v>
      </c>
      <c r="AA686" s="77" t="s">
        <v>39</v>
      </c>
      <c r="AB686" s="77">
        <v>20</v>
      </c>
    </row>
    <row r="687" spans="1:28" ht="15.75" customHeight="1" x14ac:dyDescent="0.2">
      <c r="A687" s="77" t="s">
        <v>48</v>
      </c>
      <c r="B687" s="77" t="s">
        <v>85</v>
      </c>
      <c r="C687" s="77" t="s">
        <v>50</v>
      </c>
      <c r="D687" s="78">
        <v>44154.447199074071</v>
      </c>
      <c r="E687" s="77" t="s">
        <v>5</v>
      </c>
      <c r="F687" s="77" t="s">
        <v>31</v>
      </c>
      <c r="G687" s="77" t="s">
        <v>51</v>
      </c>
      <c r="H687" s="77" t="s">
        <v>11</v>
      </c>
      <c r="I687" s="77" t="s">
        <v>158</v>
      </c>
      <c r="J687" s="77" t="s">
        <v>42</v>
      </c>
      <c r="K687" s="77">
        <v>1.58</v>
      </c>
      <c r="L687" s="77">
        <v>1150</v>
      </c>
      <c r="M687" s="77" t="s">
        <v>41</v>
      </c>
      <c r="N687" s="77">
        <v>8.0500000000000007</v>
      </c>
      <c r="O687" s="77">
        <v>5.3800000000000002E-3</v>
      </c>
      <c r="P687" s="77">
        <v>0</v>
      </c>
      <c r="Z687" s="77" t="s">
        <v>40</v>
      </c>
      <c r="AA687" s="77" t="s">
        <v>39</v>
      </c>
      <c r="AB687" s="77">
        <v>20</v>
      </c>
    </row>
    <row r="688" spans="1:28" ht="15.75" customHeight="1" x14ac:dyDescent="0.2">
      <c r="A688" s="77" t="s">
        <v>48</v>
      </c>
      <c r="B688" s="77" t="s">
        <v>85</v>
      </c>
      <c r="C688" s="77" t="s">
        <v>50</v>
      </c>
      <c r="D688" s="78">
        <v>44154.447199074071</v>
      </c>
      <c r="E688" s="77" t="s">
        <v>5</v>
      </c>
      <c r="F688" s="77" t="s">
        <v>31</v>
      </c>
      <c r="G688" s="77" t="s">
        <v>51</v>
      </c>
      <c r="H688" s="77" t="s">
        <v>11</v>
      </c>
      <c r="I688" s="77" t="s">
        <v>43</v>
      </c>
      <c r="J688" s="77" t="s">
        <v>83</v>
      </c>
      <c r="K688" s="77">
        <v>29.514399999999998</v>
      </c>
      <c r="L688" s="77">
        <v>1150</v>
      </c>
      <c r="M688" s="77" t="s">
        <v>41</v>
      </c>
      <c r="N688" s="77">
        <v>2.3394004999999999E-2</v>
      </c>
      <c r="O688" s="77">
        <v>0</v>
      </c>
      <c r="P688" s="77">
        <v>2.9282656000000001E-2</v>
      </c>
      <c r="Z688" s="77" t="s">
        <v>40</v>
      </c>
      <c r="AA688" s="77" t="s">
        <v>39</v>
      </c>
      <c r="AB688" s="77">
        <v>20</v>
      </c>
    </row>
    <row r="689" spans="1:28" ht="15.75" customHeight="1" x14ac:dyDescent="0.2">
      <c r="A689" s="77" t="s">
        <v>48</v>
      </c>
      <c r="B689" s="77" t="s">
        <v>85</v>
      </c>
      <c r="C689" s="77" t="s">
        <v>50</v>
      </c>
      <c r="D689" s="78">
        <v>44154.447199074071</v>
      </c>
      <c r="E689" s="77" t="s">
        <v>5</v>
      </c>
      <c r="F689" s="77" t="s">
        <v>31</v>
      </c>
      <c r="G689" s="77" t="s">
        <v>51</v>
      </c>
      <c r="H689" s="77" t="s">
        <v>11</v>
      </c>
      <c r="I689" s="77" t="s">
        <v>159</v>
      </c>
      <c r="J689" s="77" t="s">
        <v>42</v>
      </c>
      <c r="K689" s="77">
        <v>1.58</v>
      </c>
      <c r="L689" s="77">
        <v>1150</v>
      </c>
      <c r="M689" s="77" t="s">
        <v>41</v>
      </c>
      <c r="N689" s="77">
        <v>2.0499999999999998</v>
      </c>
      <c r="O689" s="77">
        <v>2.4599999999999999E-3</v>
      </c>
      <c r="P689" s="77">
        <v>0.52400000000000002</v>
      </c>
      <c r="Z689" s="77" t="s">
        <v>40</v>
      </c>
      <c r="AA689" s="77" t="s">
        <v>39</v>
      </c>
      <c r="AB689" s="77">
        <v>20</v>
      </c>
    </row>
    <row r="690" spans="1:28" ht="15.75" customHeight="1" x14ac:dyDescent="0.2">
      <c r="A690" s="77" t="s">
        <v>48</v>
      </c>
      <c r="B690" s="77" t="s">
        <v>85</v>
      </c>
      <c r="C690" s="77" t="s">
        <v>50</v>
      </c>
      <c r="D690" s="78">
        <v>44154.447199074071</v>
      </c>
      <c r="E690" s="77" t="s">
        <v>5</v>
      </c>
      <c r="F690" s="77" t="s">
        <v>45</v>
      </c>
      <c r="G690" s="77" t="s">
        <v>44</v>
      </c>
      <c r="H690" s="77" t="s">
        <v>11</v>
      </c>
      <c r="I690" s="77" t="s">
        <v>157</v>
      </c>
      <c r="J690" s="77" t="s">
        <v>42</v>
      </c>
      <c r="K690" s="77">
        <v>3</v>
      </c>
      <c r="L690" s="77">
        <v>1920</v>
      </c>
      <c r="M690" s="77" t="s">
        <v>41</v>
      </c>
      <c r="N690" s="77">
        <v>12</v>
      </c>
      <c r="O690" s="77">
        <v>1.7000000000000001E-2</v>
      </c>
      <c r="P690" s="77">
        <v>1.07</v>
      </c>
      <c r="Z690" s="77" t="s">
        <v>40</v>
      </c>
      <c r="AA690" s="77" t="s">
        <v>39</v>
      </c>
      <c r="AB690" s="77">
        <v>20</v>
      </c>
    </row>
    <row r="691" spans="1:28" ht="15.75" customHeight="1" x14ac:dyDescent="0.2">
      <c r="A691" s="77" t="s">
        <v>48</v>
      </c>
      <c r="B691" s="77" t="s">
        <v>85</v>
      </c>
      <c r="C691" s="77" t="s">
        <v>50</v>
      </c>
      <c r="D691" s="78">
        <v>44154.447199074071</v>
      </c>
      <c r="E691" s="77" t="s">
        <v>5</v>
      </c>
      <c r="F691" s="77" t="s">
        <v>45</v>
      </c>
      <c r="G691" s="77" t="s">
        <v>44</v>
      </c>
      <c r="H691" s="77" t="s">
        <v>11</v>
      </c>
      <c r="I691" s="77" t="s">
        <v>158</v>
      </c>
      <c r="J691" s="77" t="s">
        <v>42</v>
      </c>
      <c r="K691" s="77">
        <v>3</v>
      </c>
      <c r="L691" s="77">
        <v>1920</v>
      </c>
      <c r="M691" s="77" t="s">
        <v>41</v>
      </c>
      <c r="N691" s="77">
        <v>21.6</v>
      </c>
      <c r="O691" s="77">
        <v>1.7999999999999999E-2</v>
      </c>
      <c r="P691" s="77">
        <v>0</v>
      </c>
      <c r="Z691" s="77" t="s">
        <v>40</v>
      </c>
      <c r="AA691" s="77" t="s">
        <v>39</v>
      </c>
      <c r="AB691" s="77">
        <v>20</v>
      </c>
    </row>
    <row r="692" spans="1:28" ht="15.75" customHeight="1" x14ac:dyDescent="0.2">
      <c r="A692" s="77" t="s">
        <v>48</v>
      </c>
      <c r="B692" s="77" t="s">
        <v>85</v>
      </c>
      <c r="C692" s="77" t="s">
        <v>50</v>
      </c>
      <c r="D692" s="78">
        <v>44154.447199074071</v>
      </c>
      <c r="E692" s="77" t="s">
        <v>5</v>
      </c>
      <c r="F692" s="77" t="s">
        <v>45</v>
      </c>
      <c r="G692" s="77" t="s">
        <v>44</v>
      </c>
      <c r="H692" s="77" t="s">
        <v>11</v>
      </c>
      <c r="I692" s="77" t="s">
        <v>43</v>
      </c>
      <c r="J692" s="77" t="s">
        <v>83</v>
      </c>
      <c r="K692" s="77">
        <v>3</v>
      </c>
      <c r="L692" s="77">
        <v>1920</v>
      </c>
      <c r="M692" s="77" t="s">
        <v>41</v>
      </c>
      <c r="N692" s="77">
        <v>0.7</v>
      </c>
      <c r="O692" s="77">
        <v>0</v>
      </c>
      <c r="P692" s="77">
        <v>1.03</v>
      </c>
      <c r="Z692" s="77" t="s">
        <v>40</v>
      </c>
      <c r="AA692" s="77" t="s">
        <v>39</v>
      </c>
      <c r="AB692" s="77">
        <v>20</v>
      </c>
    </row>
    <row r="693" spans="1:28" ht="15.75" customHeight="1" x14ac:dyDescent="0.2">
      <c r="A693" s="77" t="s">
        <v>48</v>
      </c>
      <c r="B693" s="77" t="s">
        <v>85</v>
      </c>
      <c r="C693" s="77" t="s">
        <v>50</v>
      </c>
      <c r="D693" s="78">
        <v>44154.447199074071</v>
      </c>
      <c r="E693" s="77" t="s">
        <v>5</v>
      </c>
      <c r="F693" s="77" t="s">
        <v>45</v>
      </c>
      <c r="G693" s="77" t="s">
        <v>44</v>
      </c>
      <c r="H693" s="77" t="s">
        <v>11</v>
      </c>
      <c r="I693" s="77" t="s">
        <v>159</v>
      </c>
      <c r="J693" s="77" t="s">
        <v>42</v>
      </c>
      <c r="K693" s="77">
        <v>3</v>
      </c>
      <c r="L693" s="77">
        <v>1920</v>
      </c>
      <c r="M693" s="77" t="s">
        <v>41</v>
      </c>
      <c r="N693" s="77">
        <v>4</v>
      </c>
      <c r="O693" s="77">
        <v>7.0000000000000001E-3</v>
      </c>
      <c r="P693" s="77">
        <v>1.02</v>
      </c>
      <c r="Z693" s="77" t="s">
        <v>40</v>
      </c>
      <c r="AA693" s="77" t="s">
        <v>39</v>
      </c>
      <c r="AB693" s="77">
        <v>20</v>
      </c>
    </row>
    <row r="694" spans="1:28" ht="15.75" customHeight="1" x14ac:dyDescent="0.2">
      <c r="A694" s="77" t="s">
        <v>48</v>
      </c>
      <c r="B694" s="77" t="s">
        <v>85</v>
      </c>
      <c r="C694" s="77" t="s">
        <v>50</v>
      </c>
      <c r="D694" s="78">
        <v>44154.447199074071</v>
      </c>
      <c r="E694" s="77" t="s">
        <v>5</v>
      </c>
      <c r="F694" s="77" t="s">
        <v>45</v>
      </c>
      <c r="G694" s="77" t="s">
        <v>51</v>
      </c>
      <c r="H694" s="77" t="s">
        <v>11</v>
      </c>
      <c r="I694" s="77" t="s">
        <v>157</v>
      </c>
      <c r="J694" s="77" t="s">
        <v>42</v>
      </c>
      <c r="K694" s="77">
        <v>2.7</v>
      </c>
      <c r="L694" s="77">
        <v>1500</v>
      </c>
      <c r="M694" s="77" t="s">
        <v>41</v>
      </c>
      <c r="N694" s="77">
        <v>6.7</v>
      </c>
      <c r="O694" s="77">
        <v>1.7999999999999999E-2</v>
      </c>
      <c r="P694" s="77">
        <v>1.31</v>
      </c>
      <c r="Z694" s="77" t="s">
        <v>40</v>
      </c>
      <c r="AA694" s="77" t="s">
        <v>39</v>
      </c>
      <c r="AB694" s="77">
        <v>20</v>
      </c>
    </row>
    <row r="695" spans="1:28" ht="15.75" customHeight="1" x14ac:dyDescent="0.2">
      <c r="A695" s="77" t="s">
        <v>48</v>
      </c>
      <c r="B695" s="77" t="s">
        <v>85</v>
      </c>
      <c r="C695" s="77" t="s">
        <v>50</v>
      </c>
      <c r="D695" s="78">
        <v>44154.447199074071</v>
      </c>
      <c r="E695" s="77" t="s">
        <v>5</v>
      </c>
      <c r="F695" s="77" t="s">
        <v>45</v>
      </c>
      <c r="G695" s="77" t="s">
        <v>51</v>
      </c>
      <c r="H695" s="77" t="s">
        <v>11</v>
      </c>
      <c r="I695" s="77" t="s">
        <v>158</v>
      </c>
      <c r="J695" s="77" t="s">
        <v>42</v>
      </c>
      <c r="K695" s="77">
        <v>2.7</v>
      </c>
      <c r="L695" s="77">
        <v>1500</v>
      </c>
      <c r="M695" s="77" t="s">
        <v>41</v>
      </c>
      <c r="N695" s="77">
        <v>18</v>
      </c>
      <c r="O695" s="77">
        <v>1.9E-2</v>
      </c>
      <c r="P695" s="77">
        <v>0</v>
      </c>
      <c r="Z695" s="77" t="s">
        <v>40</v>
      </c>
      <c r="AA695" s="77" t="s">
        <v>39</v>
      </c>
      <c r="AB695" s="77">
        <v>20</v>
      </c>
    </row>
    <row r="696" spans="1:28" ht="15.75" customHeight="1" x14ac:dyDescent="0.2">
      <c r="A696" s="77" t="s">
        <v>48</v>
      </c>
      <c r="B696" s="77" t="s">
        <v>85</v>
      </c>
      <c r="C696" s="77" t="s">
        <v>50</v>
      </c>
      <c r="D696" s="78">
        <v>44154.447199074071</v>
      </c>
      <c r="E696" s="77" t="s">
        <v>5</v>
      </c>
      <c r="F696" s="77" t="s">
        <v>45</v>
      </c>
      <c r="G696" s="77" t="s">
        <v>51</v>
      </c>
      <c r="H696" s="77" t="s">
        <v>11</v>
      </c>
      <c r="I696" s="77" t="s">
        <v>43</v>
      </c>
      <c r="J696" s="77" t="s">
        <v>83</v>
      </c>
      <c r="K696" s="77">
        <v>2.7</v>
      </c>
      <c r="L696" s="77">
        <v>1500</v>
      </c>
      <c r="M696" s="77" t="s">
        <v>41</v>
      </c>
      <c r="N696" s="77">
        <v>0.8</v>
      </c>
      <c r="O696" s="77">
        <v>0</v>
      </c>
      <c r="P696" s="77">
        <v>1.28</v>
      </c>
      <c r="Z696" s="77" t="s">
        <v>40</v>
      </c>
      <c r="AA696" s="77" t="s">
        <v>39</v>
      </c>
      <c r="AB696" s="77">
        <v>20</v>
      </c>
    </row>
    <row r="697" spans="1:28" ht="15.75" customHeight="1" x14ac:dyDescent="0.2">
      <c r="A697" s="77" t="s">
        <v>48</v>
      </c>
      <c r="B697" s="77" t="s">
        <v>85</v>
      </c>
      <c r="C697" s="77" t="s">
        <v>50</v>
      </c>
      <c r="D697" s="78">
        <v>44154.447199074071</v>
      </c>
      <c r="E697" s="77" t="s">
        <v>5</v>
      </c>
      <c r="F697" s="77" t="s">
        <v>45</v>
      </c>
      <c r="G697" s="77" t="s">
        <v>51</v>
      </c>
      <c r="H697" s="77" t="s">
        <v>11</v>
      </c>
      <c r="I697" s="77" t="s">
        <v>159</v>
      </c>
      <c r="J697" s="77" t="s">
        <v>42</v>
      </c>
      <c r="K697" s="77">
        <v>2.7</v>
      </c>
      <c r="L697" s="77">
        <v>1500</v>
      </c>
      <c r="M697" s="77" t="s">
        <v>41</v>
      </c>
      <c r="N697" s="77">
        <v>3.6</v>
      </c>
      <c r="O697" s="77">
        <v>8.0000000000000002E-3</v>
      </c>
      <c r="P697" s="77">
        <v>1.25</v>
      </c>
      <c r="Z697" s="77" t="s">
        <v>40</v>
      </c>
      <c r="AA697" s="77" t="s">
        <v>39</v>
      </c>
      <c r="AB697" s="77">
        <v>20</v>
      </c>
    </row>
    <row r="698" spans="1:28" ht="15.75" customHeight="1" x14ac:dyDescent="0.2">
      <c r="A698" s="77" t="s">
        <v>48</v>
      </c>
      <c r="B698" s="77" t="s">
        <v>85</v>
      </c>
      <c r="C698" s="77" t="s">
        <v>50</v>
      </c>
      <c r="D698" s="78">
        <v>44154.447199074071</v>
      </c>
      <c r="E698" s="77" t="s">
        <v>5</v>
      </c>
      <c r="F698" s="77" t="s">
        <v>29</v>
      </c>
      <c r="G698" s="77" t="s">
        <v>44</v>
      </c>
      <c r="H698" s="77" t="s">
        <v>11</v>
      </c>
      <c r="I698" s="77" t="s">
        <v>157</v>
      </c>
      <c r="J698" s="77" t="s">
        <v>42</v>
      </c>
      <c r="K698" s="77">
        <v>4.01</v>
      </c>
      <c r="L698" s="77">
        <v>2390</v>
      </c>
      <c r="M698" s="77" t="s">
        <v>41</v>
      </c>
      <c r="N698" s="77">
        <v>8.1199999999999992</v>
      </c>
      <c r="O698" s="77">
        <v>2.29E-2</v>
      </c>
      <c r="P698" s="77">
        <v>1.4</v>
      </c>
      <c r="Z698" s="77" t="s">
        <v>40</v>
      </c>
      <c r="AA698" s="77" t="s">
        <v>39</v>
      </c>
      <c r="AB698" s="77">
        <v>20</v>
      </c>
    </row>
    <row r="699" spans="1:28" ht="15.75" customHeight="1" x14ac:dyDescent="0.2">
      <c r="A699" s="77" t="s">
        <v>48</v>
      </c>
      <c r="B699" s="77" t="s">
        <v>85</v>
      </c>
      <c r="C699" s="77" t="s">
        <v>50</v>
      </c>
      <c r="D699" s="78">
        <v>44154.447199074071</v>
      </c>
      <c r="E699" s="77" t="s">
        <v>5</v>
      </c>
      <c r="F699" s="77" t="s">
        <v>29</v>
      </c>
      <c r="G699" s="77" t="s">
        <v>44</v>
      </c>
      <c r="H699" s="77" t="s">
        <v>11</v>
      </c>
      <c r="I699" s="77" t="s">
        <v>158</v>
      </c>
      <c r="J699" s="77" t="s">
        <v>42</v>
      </c>
      <c r="K699" s="77">
        <v>4.01</v>
      </c>
      <c r="L699" s="77">
        <v>2390</v>
      </c>
      <c r="M699" s="77" t="s">
        <v>41</v>
      </c>
      <c r="N699" s="77">
        <v>20.6</v>
      </c>
      <c r="O699" s="77">
        <v>2.3800000000000002E-2</v>
      </c>
      <c r="P699" s="77">
        <v>0</v>
      </c>
      <c r="Z699" s="77" t="s">
        <v>40</v>
      </c>
      <c r="AA699" s="77" t="s">
        <v>39</v>
      </c>
      <c r="AB699" s="77">
        <v>20</v>
      </c>
    </row>
    <row r="700" spans="1:28" ht="15.75" customHeight="1" x14ac:dyDescent="0.2">
      <c r="A700" s="77" t="s">
        <v>48</v>
      </c>
      <c r="B700" s="77" t="s">
        <v>85</v>
      </c>
      <c r="C700" s="77" t="s">
        <v>50</v>
      </c>
      <c r="D700" s="78">
        <v>44154.447199074071</v>
      </c>
      <c r="E700" s="77" t="s">
        <v>5</v>
      </c>
      <c r="F700" s="77" t="s">
        <v>29</v>
      </c>
      <c r="G700" s="77" t="s">
        <v>44</v>
      </c>
      <c r="H700" s="77" t="s">
        <v>11</v>
      </c>
      <c r="I700" s="77" t="s">
        <v>43</v>
      </c>
      <c r="J700" s="77" t="s">
        <v>83</v>
      </c>
      <c r="K700" s="77">
        <v>74.505806000000007</v>
      </c>
      <c r="L700" s="77">
        <v>2390</v>
      </c>
      <c r="M700" s="77" t="s">
        <v>41</v>
      </c>
      <c r="N700" s="77">
        <v>4.4564050000000001E-2</v>
      </c>
      <c r="O700" s="77">
        <v>0</v>
      </c>
      <c r="P700" s="77">
        <v>7.3196985000000006E-2</v>
      </c>
      <c r="Z700" s="77" t="s">
        <v>40</v>
      </c>
      <c r="AA700" s="77" t="s">
        <v>39</v>
      </c>
      <c r="AB700" s="77">
        <v>20</v>
      </c>
    </row>
    <row r="701" spans="1:28" ht="15.75" customHeight="1" x14ac:dyDescent="0.2">
      <c r="A701" s="77" t="s">
        <v>48</v>
      </c>
      <c r="B701" s="77" t="s">
        <v>85</v>
      </c>
      <c r="C701" s="77" t="s">
        <v>50</v>
      </c>
      <c r="D701" s="78">
        <v>44154.447199074071</v>
      </c>
      <c r="E701" s="77" t="s">
        <v>5</v>
      </c>
      <c r="F701" s="77" t="s">
        <v>29</v>
      </c>
      <c r="G701" s="77" t="s">
        <v>44</v>
      </c>
      <c r="H701" s="77" t="s">
        <v>11</v>
      </c>
      <c r="I701" s="77" t="s">
        <v>159</v>
      </c>
      <c r="J701" s="77" t="s">
        <v>42</v>
      </c>
      <c r="K701" s="77">
        <v>4.01</v>
      </c>
      <c r="L701" s="77">
        <v>2390</v>
      </c>
      <c r="M701" s="77" t="s">
        <v>41</v>
      </c>
      <c r="N701" s="77">
        <v>4.13</v>
      </c>
      <c r="O701" s="77">
        <v>9.5099999999999994E-3</v>
      </c>
      <c r="P701" s="77">
        <v>1.34</v>
      </c>
      <c r="Z701" s="77" t="s">
        <v>40</v>
      </c>
      <c r="AA701" s="77" t="s">
        <v>39</v>
      </c>
      <c r="AB701" s="77">
        <v>20</v>
      </c>
    </row>
    <row r="702" spans="1:28" ht="15.75" customHeight="1" x14ac:dyDescent="0.2">
      <c r="A702" s="77" t="s">
        <v>48</v>
      </c>
      <c r="B702" s="77" t="s">
        <v>85</v>
      </c>
      <c r="C702" s="77" t="s">
        <v>50</v>
      </c>
      <c r="D702" s="78">
        <v>44154.447199074071</v>
      </c>
      <c r="E702" s="77" t="s">
        <v>5</v>
      </c>
      <c r="F702" s="77" t="s">
        <v>29</v>
      </c>
      <c r="G702" s="77" t="s">
        <v>51</v>
      </c>
      <c r="H702" s="77" t="s">
        <v>11</v>
      </c>
      <c r="I702" s="77" t="s">
        <v>157</v>
      </c>
      <c r="J702" s="77" t="s">
        <v>42</v>
      </c>
      <c r="K702" s="77">
        <v>3.36</v>
      </c>
      <c r="L702" s="77">
        <v>1730</v>
      </c>
      <c r="M702" s="77" t="s">
        <v>41</v>
      </c>
      <c r="N702" s="77">
        <v>8.8000000000000007</v>
      </c>
      <c r="O702" s="77">
        <v>2.6700000000000002E-2</v>
      </c>
      <c r="P702" s="77">
        <v>1.78</v>
      </c>
      <c r="Z702" s="77" t="s">
        <v>40</v>
      </c>
      <c r="AA702" s="77" t="s">
        <v>39</v>
      </c>
      <c r="AB702" s="77">
        <v>20</v>
      </c>
    </row>
    <row r="703" spans="1:28" ht="15.75" customHeight="1" x14ac:dyDescent="0.2">
      <c r="A703" s="77" t="s">
        <v>48</v>
      </c>
      <c r="B703" s="77" t="s">
        <v>85</v>
      </c>
      <c r="C703" s="77" t="s">
        <v>50</v>
      </c>
      <c r="D703" s="78">
        <v>44154.447199074071</v>
      </c>
      <c r="E703" s="77" t="s">
        <v>5</v>
      </c>
      <c r="F703" s="77" t="s">
        <v>29</v>
      </c>
      <c r="G703" s="77" t="s">
        <v>51</v>
      </c>
      <c r="H703" s="77" t="s">
        <v>11</v>
      </c>
      <c r="I703" s="77" t="s">
        <v>158</v>
      </c>
      <c r="J703" s="77" t="s">
        <v>42</v>
      </c>
      <c r="K703" s="77">
        <v>3.36</v>
      </c>
      <c r="L703" s="77">
        <v>1730</v>
      </c>
      <c r="M703" s="77" t="s">
        <v>41</v>
      </c>
      <c r="N703" s="77">
        <v>24.1</v>
      </c>
      <c r="O703" s="77">
        <v>2.8000000000000001E-2</v>
      </c>
      <c r="P703" s="77">
        <v>0</v>
      </c>
      <c r="Z703" s="77" t="s">
        <v>40</v>
      </c>
      <c r="AA703" s="77" t="s">
        <v>39</v>
      </c>
      <c r="AB703" s="77">
        <v>20</v>
      </c>
    </row>
    <row r="704" spans="1:28" ht="15.75" customHeight="1" x14ac:dyDescent="0.2">
      <c r="A704" s="77" t="s">
        <v>48</v>
      </c>
      <c r="B704" s="77" t="s">
        <v>85</v>
      </c>
      <c r="C704" s="77" t="s">
        <v>50</v>
      </c>
      <c r="D704" s="78">
        <v>44154.447199074071</v>
      </c>
      <c r="E704" s="77" t="s">
        <v>5</v>
      </c>
      <c r="F704" s="77" t="s">
        <v>29</v>
      </c>
      <c r="G704" s="77" t="s">
        <v>51</v>
      </c>
      <c r="H704" s="77" t="s">
        <v>11</v>
      </c>
      <c r="I704" s="77" t="s">
        <v>43</v>
      </c>
      <c r="J704" s="77" t="s">
        <v>83</v>
      </c>
      <c r="K704" s="77">
        <v>62.428800000000003</v>
      </c>
      <c r="L704" s="77">
        <v>1730</v>
      </c>
      <c r="M704" s="77" t="s">
        <v>41</v>
      </c>
      <c r="N704" s="77">
        <v>5.9203446E-2</v>
      </c>
      <c r="O704" s="77">
        <v>0</v>
      </c>
      <c r="P704" s="77">
        <v>9.3649079999999996E-2</v>
      </c>
      <c r="Z704" s="77" t="s">
        <v>40</v>
      </c>
      <c r="AA704" s="77" t="s">
        <v>39</v>
      </c>
      <c r="AB704" s="77">
        <v>20</v>
      </c>
    </row>
    <row r="705" spans="1:28" ht="15.75" customHeight="1" x14ac:dyDescent="0.2">
      <c r="A705" s="77" t="s">
        <v>48</v>
      </c>
      <c r="B705" s="77" t="s">
        <v>85</v>
      </c>
      <c r="C705" s="77" t="s">
        <v>50</v>
      </c>
      <c r="D705" s="78">
        <v>44154.447199074071</v>
      </c>
      <c r="E705" s="77" t="s">
        <v>5</v>
      </c>
      <c r="F705" s="77" t="s">
        <v>29</v>
      </c>
      <c r="G705" s="77" t="s">
        <v>51</v>
      </c>
      <c r="H705" s="77" t="s">
        <v>11</v>
      </c>
      <c r="I705" s="77" t="s">
        <v>159</v>
      </c>
      <c r="J705" s="77" t="s">
        <v>42</v>
      </c>
      <c r="K705" s="77">
        <v>3.36</v>
      </c>
      <c r="L705" s="77">
        <v>1730</v>
      </c>
      <c r="M705" s="77" t="s">
        <v>41</v>
      </c>
      <c r="N705" s="77">
        <v>4.6399999999999997</v>
      </c>
      <c r="O705" s="77">
        <v>1.11E-2</v>
      </c>
      <c r="P705" s="77">
        <v>1.72</v>
      </c>
      <c r="Z705" s="77" t="s">
        <v>40</v>
      </c>
      <c r="AA705" s="77" t="s">
        <v>39</v>
      </c>
      <c r="AB705" s="77">
        <v>20</v>
      </c>
    </row>
    <row r="706" spans="1:28" ht="15.75" customHeight="1" x14ac:dyDescent="0.2">
      <c r="A706" s="77" t="s">
        <v>48</v>
      </c>
      <c r="B706" s="77" t="s">
        <v>85</v>
      </c>
      <c r="C706" s="77" t="s">
        <v>50</v>
      </c>
      <c r="D706" s="78">
        <v>44154.447199074071</v>
      </c>
      <c r="E706" s="77" t="s">
        <v>5</v>
      </c>
      <c r="F706" s="77" t="s">
        <v>30</v>
      </c>
      <c r="G706" s="77" t="s">
        <v>44</v>
      </c>
      <c r="H706" s="77" t="s">
        <v>12</v>
      </c>
      <c r="I706" s="77" t="s">
        <v>157</v>
      </c>
      <c r="J706" s="77" t="s">
        <v>42</v>
      </c>
      <c r="K706" s="77">
        <v>3.5</v>
      </c>
      <c r="L706" s="77">
        <v>1240</v>
      </c>
      <c r="M706" s="77" t="s">
        <v>41</v>
      </c>
      <c r="N706" s="77">
        <v>123</v>
      </c>
      <c r="O706" s="77">
        <v>1.6500000000000001E-2</v>
      </c>
      <c r="P706" s="77">
        <v>1.01</v>
      </c>
      <c r="Z706" s="77" t="s">
        <v>40</v>
      </c>
      <c r="AA706" s="77" t="s">
        <v>39</v>
      </c>
      <c r="AB706" s="77">
        <v>20</v>
      </c>
    </row>
    <row r="707" spans="1:28" ht="15.75" customHeight="1" x14ac:dyDescent="0.2">
      <c r="A707" s="77" t="s">
        <v>48</v>
      </c>
      <c r="B707" s="77" t="s">
        <v>85</v>
      </c>
      <c r="C707" s="77" t="s">
        <v>50</v>
      </c>
      <c r="D707" s="78">
        <v>44154.447199074071</v>
      </c>
      <c r="E707" s="77" t="s">
        <v>5</v>
      </c>
      <c r="F707" s="77" t="s">
        <v>30</v>
      </c>
      <c r="G707" s="77" t="s">
        <v>44</v>
      </c>
      <c r="H707" s="77" t="s">
        <v>12</v>
      </c>
      <c r="I707" s="77" t="s">
        <v>158</v>
      </c>
      <c r="J707" s="77" t="s">
        <v>42</v>
      </c>
      <c r="K707" s="77">
        <v>3.5</v>
      </c>
      <c r="L707" s="77">
        <v>1240</v>
      </c>
      <c r="M707" s="77" t="s">
        <v>41</v>
      </c>
      <c r="N707" s="77">
        <v>131</v>
      </c>
      <c r="O707" s="77">
        <v>1.9300000000000001E-2</v>
      </c>
      <c r="P707" s="77">
        <v>0</v>
      </c>
      <c r="Z707" s="77" t="s">
        <v>40</v>
      </c>
      <c r="AA707" s="77" t="s">
        <v>39</v>
      </c>
      <c r="AB707" s="77">
        <v>20</v>
      </c>
    </row>
    <row r="708" spans="1:28" ht="15.75" customHeight="1" x14ac:dyDescent="0.2">
      <c r="A708" s="77" t="s">
        <v>48</v>
      </c>
      <c r="B708" s="77" t="s">
        <v>85</v>
      </c>
      <c r="C708" s="77" t="s">
        <v>50</v>
      </c>
      <c r="D708" s="78">
        <v>44154.447199074071</v>
      </c>
      <c r="E708" s="77" t="s">
        <v>5</v>
      </c>
      <c r="F708" s="77" t="s">
        <v>30</v>
      </c>
      <c r="G708" s="77" t="s">
        <v>44</v>
      </c>
      <c r="H708" s="77" t="s">
        <v>12</v>
      </c>
      <c r="I708" s="77" t="s">
        <v>43</v>
      </c>
      <c r="J708" s="77" t="s">
        <v>83</v>
      </c>
      <c r="K708" s="77">
        <v>54.984999999999999</v>
      </c>
      <c r="L708" s="77">
        <v>1240</v>
      </c>
      <c r="M708" s="77" t="s">
        <v>41</v>
      </c>
      <c r="N708" s="77">
        <v>3.7746657000000003E-2</v>
      </c>
      <c r="O708" s="77">
        <v>0</v>
      </c>
      <c r="P708" s="77">
        <v>5.9134312000000001E-2</v>
      </c>
      <c r="Z708" s="77" t="s">
        <v>40</v>
      </c>
      <c r="AA708" s="77" t="s">
        <v>39</v>
      </c>
      <c r="AB708" s="77">
        <v>20</v>
      </c>
    </row>
    <row r="709" spans="1:28" ht="15.75" customHeight="1" x14ac:dyDescent="0.2">
      <c r="A709" s="77" t="s">
        <v>48</v>
      </c>
      <c r="B709" s="77" t="s">
        <v>85</v>
      </c>
      <c r="C709" s="77" t="s">
        <v>50</v>
      </c>
      <c r="D709" s="78">
        <v>44154.447199074071</v>
      </c>
      <c r="E709" s="77" t="s">
        <v>5</v>
      </c>
      <c r="F709" s="77" t="s">
        <v>30</v>
      </c>
      <c r="G709" s="77" t="s">
        <v>44</v>
      </c>
      <c r="H709" s="77" t="s">
        <v>12</v>
      </c>
      <c r="I709" s="77" t="s">
        <v>159</v>
      </c>
      <c r="J709" s="77" t="s">
        <v>42</v>
      </c>
      <c r="K709" s="77">
        <v>3.5</v>
      </c>
      <c r="L709" s="77">
        <v>1240</v>
      </c>
      <c r="M709" s="77" t="s">
        <v>41</v>
      </c>
      <c r="N709" s="77">
        <v>30.5</v>
      </c>
      <c r="O709" s="77">
        <v>4.0800000000000003E-3</v>
      </c>
      <c r="P709" s="77">
        <v>0.91900000000000004</v>
      </c>
      <c r="Z709" s="77" t="s">
        <v>40</v>
      </c>
      <c r="AA709" s="77" t="s">
        <v>39</v>
      </c>
      <c r="AB709" s="77">
        <v>20</v>
      </c>
    </row>
    <row r="710" spans="1:28" ht="15.75" customHeight="1" x14ac:dyDescent="0.2">
      <c r="A710" s="77" t="s">
        <v>48</v>
      </c>
      <c r="B710" s="77" t="s">
        <v>85</v>
      </c>
      <c r="C710" s="77" t="s">
        <v>50</v>
      </c>
      <c r="D710" s="78">
        <v>44154.447199074071</v>
      </c>
      <c r="E710" s="77" t="s">
        <v>5</v>
      </c>
      <c r="F710" s="77" t="s">
        <v>30</v>
      </c>
      <c r="G710" s="77" t="s">
        <v>51</v>
      </c>
      <c r="H710" s="77" t="s">
        <v>12</v>
      </c>
      <c r="I710" s="77" t="s">
        <v>157</v>
      </c>
      <c r="J710" s="77" t="s">
        <v>42</v>
      </c>
      <c r="K710" s="77">
        <v>3.5</v>
      </c>
      <c r="L710" s="77">
        <v>1210</v>
      </c>
      <c r="M710" s="77" t="s">
        <v>41</v>
      </c>
      <c r="N710" s="77">
        <v>23</v>
      </c>
      <c r="O710" s="77">
        <v>3.1399999999999997E-2</v>
      </c>
      <c r="P710" s="77">
        <v>1.18</v>
      </c>
      <c r="Z710" s="77" t="s">
        <v>40</v>
      </c>
      <c r="AA710" s="77" t="s">
        <v>39</v>
      </c>
      <c r="AB710" s="77">
        <v>20</v>
      </c>
    </row>
    <row r="711" spans="1:28" ht="15.75" customHeight="1" x14ac:dyDescent="0.2">
      <c r="A711" s="77" t="s">
        <v>48</v>
      </c>
      <c r="B711" s="77" t="s">
        <v>85</v>
      </c>
      <c r="C711" s="77" t="s">
        <v>50</v>
      </c>
      <c r="D711" s="78">
        <v>44154.447199074071</v>
      </c>
      <c r="E711" s="77" t="s">
        <v>5</v>
      </c>
      <c r="F711" s="77" t="s">
        <v>30</v>
      </c>
      <c r="G711" s="77" t="s">
        <v>51</v>
      </c>
      <c r="H711" s="77" t="s">
        <v>12</v>
      </c>
      <c r="I711" s="77" t="s">
        <v>158</v>
      </c>
      <c r="J711" s="77" t="s">
        <v>42</v>
      </c>
      <c r="K711" s="77">
        <v>3.5</v>
      </c>
      <c r="L711" s="77">
        <v>1210</v>
      </c>
      <c r="M711" s="77" t="s">
        <v>41</v>
      </c>
      <c r="N711" s="77">
        <v>35</v>
      </c>
      <c r="O711" s="77">
        <v>3.7699999999999997E-2</v>
      </c>
      <c r="P711" s="77">
        <v>0</v>
      </c>
      <c r="Z711" s="77" t="s">
        <v>40</v>
      </c>
      <c r="AA711" s="77" t="s">
        <v>39</v>
      </c>
      <c r="AB711" s="77">
        <v>20</v>
      </c>
    </row>
    <row r="712" spans="1:28" ht="15.75" customHeight="1" x14ac:dyDescent="0.2">
      <c r="A712" s="77" t="s">
        <v>48</v>
      </c>
      <c r="B712" s="77" t="s">
        <v>85</v>
      </c>
      <c r="C712" s="77" t="s">
        <v>50</v>
      </c>
      <c r="D712" s="78">
        <v>44154.447199074071</v>
      </c>
      <c r="E712" s="77" t="s">
        <v>5</v>
      </c>
      <c r="F712" s="77" t="s">
        <v>30</v>
      </c>
      <c r="G712" s="77" t="s">
        <v>51</v>
      </c>
      <c r="H712" s="77" t="s">
        <v>12</v>
      </c>
      <c r="I712" s="77" t="s">
        <v>43</v>
      </c>
      <c r="J712" s="77" t="s">
        <v>83</v>
      </c>
      <c r="K712" s="77">
        <v>54.984999999999999</v>
      </c>
      <c r="L712" s="77">
        <v>1210</v>
      </c>
      <c r="M712" s="77" t="s">
        <v>41</v>
      </c>
      <c r="N712" s="77">
        <v>4.2775303000000001E-2</v>
      </c>
      <c r="O712" s="77">
        <v>0</v>
      </c>
      <c r="P712" s="77">
        <v>6.9382559999999996E-2</v>
      </c>
      <c r="Z712" s="77" t="s">
        <v>40</v>
      </c>
      <c r="AA712" s="77" t="s">
        <v>39</v>
      </c>
      <c r="AB712" s="77">
        <v>20</v>
      </c>
    </row>
    <row r="713" spans="1:28" ht="15.75" customHeight="1" x14ac:dyDescent="0.2">
      <c r="A713" s="77" t="s">
        <v>48</v>
      </c>
      <c r="B713" s="77" t="s">
        <v>85</v>
      </c>
      <c r="C713" s="77" t="s">
        <v>50</v>
      </c>
      <c r="D713" s="78">
        <v>44154.447199074071</v>
      </c>
      <c r="E713" s="77" t="s">
        <v>5</v>
      </c>
      <c r="F713" s="77" t="s">
        <v>30</v>
      </c>
      <c r="G713" s="77" t="s">
        <v>51</v>
      </c>
      <c r="H713" s="77" t="s">
        <v>12</v>
      </c>
      <c r="I713" s="77" t="s">
        <v>159</v>
      </c>
      <c r="J713" s="77" t="s">
        <v>42</v>
      </c>
      <c r="K713" s="77">
        <v>3.5</v>
      </c>
      <c r="L713" s="77">
        <v>1210</v>
      </c>
      <c r="M713" s="77" t="s">
        <v>41</v>
      </c>
      <c r="N713" s="77">
        <v>6.45</v>
      </c>
      <c r="O713" s="77">
        <v>7.8100000000000001E-3</v>
      </c>
      <c r="P713" s="77">
        <v>1.07</v>
      </c>
      <c r="Z713" s="77" t="s">
        <v>40</v>
      </c>
      <c r="AA713" s="77" t="s">
        <v>39</v>
      </c>
      <c r="AB713" s="77">
        <v>20</v>
      </c>
    </row>
    <row r="714" spans="1:28" ht="15.75" customHeight="1" x14ac:dyDescent="0.2">
      <c r="A714" s="77" t="s">
        <v>48</v>
      </c>
      <c r="B714" s="77" t="s">
        <v>85</v>
      </c>
      <c r="C714" s="77" t="s">
        <v>50</v>
      </c>
      <c r="D714" s="78">
        <v>44154.447199074071</v>
      </c>
      <c r="E714" s="77" t="s">
        <v>5</v>
      </c>
      <c r="F714" s="77" t="s">
        <v>31</v>
      </c>
      <c r="G714" s="77" t="s">
        <v>44</v>
      </c>
      <c r="H714" s="77" t="s">
        <v>12</v>
      </c>
      <c r="I714" s="77" t="s">
        <v>157</v>
      </c>
      <c r="J714" s="77" t="s">
        <v>42</v>
      </c>
      <c r="K714" s="77">
        <v>1.1100000000000001</v>
      </c>
      <c r="L714" s="77">
        <v>1210</v>
      </c>
      <c r="M714" s="77" t="s">
        <v>41</v>
      </c>
      <c r="N714" s="77">
        <v>3.5</v>
      </c>
      <c r="O714" s="77">
        <v>3.7599999999999999E-3</v>
      </c>
      <c r="P714" s="77">
        <v>0.32900000000000001</v>
      </c>
      <c r="Z714" s="77" t="s">
        <v>40</v>
      </c>
      <c r="AA714" s="77" t="s">
        <v>39</v>
      </c>
      <c r="AB714" s="77">
        <v>20</v>
      </c>
    </row>
    <row r="715" spans="1:28" ht="15.75" customHeight="1" x14ac:dyDescent="0.2">
      <c r="A715" s="77" t="s">
        <v>48</v>
      </c>
      <c r="B715" s="77" t="s">
        <v>85</v>
      </c>
      <c r="C715" s="77" t="s">
        <v>50</v>
      </c>
      <c r="D715" s="78">
        <v>44154.447199074071</v>
      </c>
      <c r="E715" s="77" t="s">
        <v>5</v>
      </c>
      <c r="F715" s="77" t="s">
        <v>31</v>
      </c>
      <c r="G715" s="77" t="s">
        <v>44</v>
      </c>
      <c r="H715" s="77" t="s">
        <v>12</v>
      </c>
      <c r="I715" s="77" t="s">
        <v>158</v>
      </c>
      <c r="J715" s="77" t="s">
        <v>42</v>
      </c>
      <c r="K715" s="77">
        <v>1.1100000000000001</v>
      </c>
      <c r="L715" s="77">
        <v>1210</v>
      </c>
      <c r="M715" s="77" t="s">
        <v>41</v>
      </c>
      <c r="N715" s="77">
        <v>5.92</v>
      </c>
      <c r="O715" s="77">
        <v>3.98E-3</v>
      </c>
      <c r="P715" s="77">
        <v>0</v>
      </c>
      <c r="Z715" s="77" t="s">
        <v>40</v>
      </c>
      <c r="AA715" s="77" t="s">
        <v>39</v>
      </c>
      <c r="AB715" s="77">
        <v>20</v>
      </c>
    </row>
    <row r="716" spans="1:28" ht="15.75" customHeight="1" x14ac:dyDescent="0.2">
      <c r="A716" s="77" t="s">
        <v>48</v>
      </c>
      <c r="B716" s="77" t="s">
        <v>85</v>
      </c>
      <c r="C716" s="77" t="s">
        <v>50</v>
      </c>
      <c r="D716" s="78">
        <v>44154.447199074071</v>
      </c>
      <c r="E716" s="77" t="s">
        <v>5</v>
      </c>
      <c r="F716" s="77" t="s">
        <v>31</v>
      </c>
      <c r="G716" s="77" t="s">
        <v>44</v>
      </c>
      <c r="H716" s="77" t="s">
        <v>12</v>
      </c>
      <c r="I716" s="77" t="s">
        <v>43</v>
      </c>
      <c r="J716" s="77" t="s">
        <v>83</v>
      </c>
      <c r="K716" s="77">
        <v>20.7348</v>
      </c>
      <c r="L716" s="77">
        <v>1210</v>
      </c>
      <c r="M716" s="77" t="s">
        <v>41</v>
      </c>
      <c r="N716" s="77">
        <v>1.5578158999999999E-2</v>
      </c>
      <c r="O716" s="77">
        <v>0</v>
      </c>
      <c r="P716" s="77">
        <v>1.6970022000000001E-2</v>
      </c>
      <c r="Z716" s="77" t="s">
        <v>40</v>
      </c>
      <c r="AA716" s="77" t="s">
        <v>39</v>
      </c>
      <c r="AB716" s="77">
        <v>20</v>
      </c>
    </row>
    <row r="717" spans="1:28" ht="15.75" customHeight="1" x14ac:dyDescent="0.2">
      <c r="A717" s="77" t="s">
        <v>48</v>
      </c>
      <c r="B717" s="77" t="s">
        <v>85</v>
      </c>
      <c r="C717" s="77" t="s">
        <v>50</v>
      </c>
      <c r="D717" s="78">
        <v>44154.447199074071</v>
      </c>
      <c r="E717" s="77" t="s">
        <v>5</v>
      </c>
      <c r="F717" s="77" t="s">
        <v>31</v>
      </c>
      <c r="G717" s="77" t="s">
        <v>44</v>
      </c>
      <c r="H717" s="77" t="s">
        <v>12</v>
      </c>
      <c r="I717" s="77" t="s">
        <v>159</v>
      </c>
      <c r="J717" s="77" t="s">
        <v>42</v>
      </c>
      <c r="K717" s="77">
        <v>1.1100000000000001</v>
      </c>
      <c r="L717" s="77">
        <v>1210</v>
      </c>
      <c r="M717" s="77" t="s">
        <v>41</v>
      </c>
      <c r="N717" s="77">
        <v>1.42</v>
      </c>
      <c r="O717" s="77">
        <v>1.2199999999999999E-3</v>
      </c>
      <c r="P717" s="77">
        <v>0.307</v>
      </c>
      <c r="Z717" s="77" t="s">
        <v>40</v>
      </c>
      <c r="AA717" s="77" t="s">
        <v>39</v>
      </c>
      <c r="AB717" s="77">
        <v>20</v>
      </c>
    </row>
    <row r="718" spans="1:28" ht="15.75" customHeight="1" x14ac:dyDescent="0.2">
      <c r="A718" s="77" t="s">
        <v>48</v>
      </c>
      <c r="B718" s="77" t="s">
        <v>85</v>
      </c>
      <c r="C718" s="77" t="s">
        <v>50</v>
      </c>
      <c r="D718" s="78">
        <v>44154.447199074071</v>
      </c>
      <c r="E718" s="77" t="s">
        <v>5</v>
      </c>
      <c r="F718" s="77" t="s">
        <v>31</v>
      </c>
      <c r="G718" s="77" t="s">
        <v>51</v>
      </c>
      <c r="H718" s="77" t="s">
        <v>12</v>
      </c>
      <c r="I718" s="77" t="s">
        <v>157</v>
      </c>
      <c r="J718" s="77" t="s">
        <v>42</v>
      </c>
      <c r="K718" s="77">
        <v>1.35</v>
      </c>
      <c r="L718" s="77">
        <v>1160</v>
      </c>
      <c r="M718" s="77" t="s">
        <v>41</v>
      </c>
      <c r="N718" s="77">
        <v>2.25</v>
      </c>
      <c r="O718" s="77">
        <v>3.0100000000000001E-3</v>
      </c>
      <c r="P718" s="77">
        <v>0.433</v>
      </c>
      <c r="Z718" s="77" t="s">
        <v>40</v>
      </c>
      <c r="AA718" s="77" t="s">
        <v>39</v>
      </c>
      <c r="AB718" s="77">
        <v>20</v>
      </c>
    </row>
    <row r="719" spans="1:28" ht="15.75" customHeight="1" x14ac:dyDescent="0.2">
      <c r="A719" s="77" t="s">
        <v>48</v>
      </c>
      <c r="B719" s="77" t="s">
        <v>85</v>
      </c>
      <c r="C719" s="77" t="s">
        <v>50</v>
      </c>
      <c r="D719" s="78">
        <v>44154.447199074071</v>
      </c>
      <c r="E719" s="77" t="s">
        <v>5</v>
      </c>
      <c r="F719" s="77" t="s">
        <v>31</v>
      </c>
      <c r="G719" s="77" t="s">
        <v>51</v>
      </c>
      <c r="H719" s="77" t="s">
        <v>12</v>
      </c>
      <c r="I719" s="77" t="s">
        <v>158</v>
      </c>
      <c r="J719" s="77" t="s">
        <v>42</v>
      </c>
      <c r="K719" s="77">
        <v>1.35</v>
      </c>
      <c r="L719" s="77">
        <v>1160</v>
      </c>
      <c r="M719" s="77" t="s">
        <v>41</v>
      </c>
      <c r="N719" s="77">
        <v>5.27</v>
      </c>
      <c r="O719" s="77">
        <v>3.46E-3</v>
      </c>
      <c r="P719" s="77">
        <v>0</v>
      </c>
      <c r="Z719" s="77" t="s">
        <v>40</v>
      </c>
      <c r="AA719" s="77" t="s">
        <v>39</v>
      </c>
      <c r="AB719" s="77">
        <v>20</v>
      </c>
    </row>
    <row r="720" spans="1:28" ht="15.75" customHeight="1" x14ac:dyDescent="0.2">
      <c r="A720" s="77" t="s">
        <v>48</v>
      </c>
      <c r="B720" s="77" t="s">
        <v>85</v>
      </c>
      <c r="C720" s="77" t="s">
        <v>50</v>
      </c>
      <c r="D720" s="78">
        <v>44154.447199074071</v>
      </c>
      <c r="E720" s="77" t="s">
        <v>5</v>
      </c>
      <c r="F720" s="77" t="s">
        <v>31</v>
      </c>
      <c r="G720" s="77" t="s">
        <v>51</v>
      </c>
      <c r="H720" s="77" t="s">
        <v>12</v>
      </c>
      <c r="I720" s="77" t="s">
        <v>43</v>
      </c>
      <c r="J720" s="77" t="s">
        <v>83</v>
      </c>
      <c r="K720" s="77">
        <v>25.218</v>
      </c>
      <c r="L720" s="77">
        <v>1160</v>
      </c>
      <c r="M720" s="77" t="s">
        <v>41</v>
      </c>
      <c r="N720" s="77">
        <v>1.8790149999999999E-2</v>
      </c>
      <c r="O720" s="77">
        <v>0</v>
      </c>
      <c r="P720" s="77">
        <v>2.2323340000000001E-2</v>
      </c>
      <c r="Z720" s="77" t="s">
        <v>40</v>
      </c>
      <c r="AA720" s="77" t="s">
        <v>39</v>
      </c>
      <c r="AB720" s="77">
        <v>20</v>
      </c>
    </row>
    <row r="721" spans="1:28" ht="15.75" customHeight="1" x14ac:dyDescent="0.2">
      <c r="A721" s="77" t="s">
        <v>48</v>
      </c>
      <c r="B721" s="77" t="s">
        <v>85</v>
      </c>
      <c r="C721" s="77" t="s">
        <v>50</v>
      </c>
      <c r="D721" s="78">
        <v>44154.447199074071</v>
      </c>
      <c r="E721" s="77" t="s">
        <v>5</v>
      </c>
      <c r="F721" s="77" t="s">
        <v>31</v>
      </c>
      <c r="G721" s="77" t="s">
        <v>51</v>
      </c>
      <c r="H721" s="77" t="s">
        <v>12</v>
      </c>
      <c r="I721" s="77" t="s">
        <v>159</v>
      </c>
      <c r="J721" s="77" t="s">
        <v>42</v>
      </c>
      <c r="K721" s="77">
        <v>1.35</v>
      </c>
      <c r="L721" s="77">
        <v>1160</v>
      </c>
      <c r="M721" s="77" t="s">
        <v>41</v>
      </c>
      <c r="N721" s="77">
        <v>1.08</v>
      </c>
      <c r="O721" s="79">
        <v>9.8999999999999999E-4</v>
      </c>
      <c r="P721" s="77">
        <v>0.40500000000000003</v>
      </c>
      <c r="Z721" s="77" t="s">
        <v>40</v>
      </c>
      <c r="AA721" s="77" t="s">
        <v>39</v>
      </c>
      <c r="AB721" s="77">
        <v>20</v>
      </c>
    </row>
    <row r="722" spans="1:28" ht="15.75" customHeight="1" x14ac:dyDescent="0.2">
      <c r="A722" s="77" t="s">
        <v>48</v>
      </c>
      <c r="B722" s="77" t="s">
        <v>85</v>
      </c>
      <c r="C722" s="77" t="s">
        <v>50</v>
      </c>
      <c r="D722" s="78">
        <v>44154.447199074071</v>
      </c>
      <c r="E722" s="77" t="s">
        <v>5</v>
      </c>
      <c r="F722" s="77" t="s">
        <v>45</v>
      </c>
      <c r="G722" s="77" t="s">
        <v>44</v>
      </c>
      <c r="H722" s="77" t="s">
        <v>12</v>
      </c>
      <c r="I722" s="77" t="s">
        <v>157</v>
      </c>
      <c r="J722" s="77" t="s">
        <v>42</v>
      </c>
      <c r="K722" s="77">
        <v>2.5</v>
      </c>
      <c r="L722" s="77">
        <v>1970</v>
      </c>
      <c r="M722" s="77" t="s">
        <v>41</v>
      </c>
      <c r="N722" s="77">
        <v>13.3</v>
      </c>
      <c r="O722" s="77">
        <v>1.6E-2</v>
      </c>
      <c r="P722" s="77">
        <v>0.94</v>
      </c>
      <c r="Z722" s="77" t="s">
        <v>40</v>
      </c>
      <c r="AA722" s="77" t="s">
        <v>39</v>
      </c>
      <c r="AB722" s="77">
        <v>20</v>
      </c>
    </row>
    <row r="723" spans="1:28" ht="15.75" customHeight="1" x14ac:dyDescent="0.2">
      <c r="A723" s="77" t="s">
        <v>48</v>
      </c>
      <c r="B723" s="77" t="s">
        <v>85</v>
      </c>
      <c r="C723" s="77" t="s">
        <v>50</v>
      </c>
      <c r="D723" s="78">
        <v>44154.447199074071</v>
      </c>
      <c r="E723" s="77" t="s">
        <v>5</v>
      </c>
      <c r="F723" s="77" t="s">
        <v>45</v>
      </c>
      <c r="G723" s="77" t="s">
        <v>44</v>
      </c>
      <c r="H723" s="77" t="s">
        <v>12</v>
      </c>
      <c r="I723" s="77" t="s">
        <v>158</v>
      </c>
      <c r="J723" s="77" t="s">
        <v>42</v>
      </c>
      <c r="K723" s="77">
        <v>2.5</v>
      </c>
      <c r="L723" s="77">
        <v>1970</v>
      </c>
      <c r="M723" s="77" t="s">
        <v>41</v>
      </c>
      <c r="N723" s="77">
        <v>19.8</v>
      </c>
      <c r="O723" s="77">
        <v>1.7000000000000001E-2</v>
      </c>
      <c r="P723" s="77">
        <v>0</v>
      </c>
      <c r="Z723" s="77" t="s">
        <v>40</v>
      </c>
      <c r="AA723" s="77" t="s">
        <v>39</v>
      </c>
      <c r="AB723" s="77">
        <v>20</v>
      </c>
    </row>
    <row r="724" spans="1:28" ht="15.75" customHeight="1" x14ac:dyDescent="0.2">
      <c r="A724" s="77" t="s">
        <v>48</v>
      </c>
      <c r="B724" s="77" t="s">
        <v>85</v>
      </c>
      <c r="C724" s="77" t="s">
        <v>50</v>
      </c>
      <c r="D724" s="78">
        <v>44154.447199074071</v>
      </c>
      <c r="E724" s="77" t="s">
        <v>5</v>
      </c>
      <c r="F724" s="77" t="s">
        <v>45</v>
      </c>
      <c r="G724" s="77" t="s">
        <v>44</v>
      </c>
      <c r="H724" s="77" t="s">
        <v>12</v>
      </c>
      <c r="I724" s="77" t="s">
        <v>43</v>
      </c>
      <c r="J724" s="77" t="s">
        <v>83</v>
      </c>
      <c r="K724" s="77">
        <v>2.5</v>
      </c>
      <c r="L724" s="77">
        <v>1970</v>
      </c>
      <c r="M724" s="77" t="s">
        <v>41</v>
      </c>
      <c r="N724" s="77">
        <v>0.6</v>
      </c>
      <c r="O724" s="77">
        <v>0</v>
      </c>
      <c r="P724" s="77">
        <v>0.92</v>
      </c>
      <c r="Z724" s="77" t="s">
        <v>40</v>
      </c>
      <c r="AA724" s="77" t="s">
        <v>39</v>
      </c>
      <c r="AB724" s="77">
        <v>20</v>
      </c>
    </row>
    <row r="725" spans="1:28" ht="15.75" customHeight="1" x14ac:dyDescent="0.2">
      <c r="A725" s="77" t="s">
        <v>48</v>
      </c>
      <c r="B725" s="77" t="s">
        <v>85</v>
      </c>
      <c r="C725" s="77" t="s">
        <v>50</v>
      </c>
      <c r="D725" s="78">
        <v>44154.447199074071</v>
      </c>
      <c r="E725" s="77" t="s">
        <v>5</v>
      </c>
      <c r="F725" s="77" t="s">
        <v>45</v>
      </c>
      <c r="G725" s="77" t="s">
        <v>44</v>
      </c>
      <c r="H725" s="77" t="s">
        <v>12</v>
      </c>
      <c r="I725" s="77" t="s">
        <v>159</v>
      </c>
      <c r="J725" s="77" t="s">
        <v>42</v>
      </c>
      <c r="K725" s="77">
        <v>2.5</v>
      </c>
      <c r="L725" s="77">
        <v>1970</v>
      </c>
      <c r="M725" s="77" t="s">
        <v>41</v>
      </c>
      <c r="N725" s="77">
        <v>4.5999999999999996</v>
      </c>
      <c r="O725" s="77">
        <v>5.0000000000000001E-3</v>
      </c>
      <c r="P725" s="77">
        <v>0.91</v>
      </c>
      <c r="Z725" s="77" t="s">
        <v>40</v>
      </c>
      <c r="AA725" s="77" t="s">
        <v>39</v>
      </c>
      <c r="AB725" s="77">
        <v>20</v>
      </c>
    </row>
    <row r="726" spans="1:28" ht="15.75" customHeight="1" x14ac:dyDescent="0.2">
      <c r="A726" s="77" t="s">
        <v>48</v>
      </c>
      <c r="B726" s="77" t="s">
        <v>85</v>
      </c>
      <c r="C726" s="77" t="s">
        <v>50</v>
      </c>
      <c r="D726" s="78">
        <v>44154.447199074071</v>
      </c>
      <c r="E726" s="77" t="s">
        <v>5</v>
      </c>
      <c r="F726" s="77" t="s">
        <v>45</v>
      </c>
      <c r="G726" s="77" t="s">
        <v>51</v>
      </c>
      <c r="H726" s="77" t="s">
        <v>12</v>
      </c>
      <c r="I726" s="77" t="s">
        <v>157</v>
      </c>
      <c r="J726" s="77" t="s">
        <v>42</v>
      </c>
      <c r="K726" s="77">
        <v>2.2000000000000002</v>
      </c>
      <c r="L726" s="77">
        <v>1540</v>
      </c>
      <c r="M726" s="77" t="s">
        <v>41</v>
      </c>
      <c r="N726" s="77">
        <v>8.1999999999999993</v>
      </c>
      <c r="O726" s="77">
        <v>1.4999999999999999E-2</v>
      </c>
      <c r="P726" s="77">
        <v>1.4</v>
      </c>
      <c r="Z726" s="77" t="s">
        <v>40</v>
      </c>
      <c r="AA726" s="77" t="s">
        <v>39</v>
      </c>
      <c r="AB726" s="77">
        <v>20</v>
      </c>
    </row>
    <row r="727" spans="1:28" ht="15.75" customHeight="1" x14ac:dyDescent="0.2">
      <c r="A727" s="77" t="s">
        <v>48</v>
      </c>
      <c r="B727" s="77" t="s">
        <v>85</v>
      </c>
      <c r="C727" s="77" t="s">
        <v>50</v>
      </c>
      <c r="D727" s="78">
        <v>44154.447199074071</v>
      </c>
      <c r="E727" s="77" t="s">
        <v>5</v>
      </c>
      <c r="F727" s="77" t="s">
        <v>45</v>
      </c>
      <c r="G727" s="77" t="s">
        <v>51</v>
      </c>
      <c r="H727" s="77" t="s">
        <v>12</v>
      </c>
      <c r="I727" s="77" t="s">
        <v>158</v>
      </c>
      <c r="J727" s="77" t="s">
        <v>42</v>
      </c>
      <c r="K727" s="77">
        <v>2.2000000000000002</v>
      </c>
      <c r="L727" s="77">
        <v>1540</v>
      </c>
      <c r="M727" s="77" t="s">
        <v>41</v>
      </c>
      <c r="N727" s="77">
        <v>18.2</v>
      </c>
      <c r="O727" s="77">
        <v>1.6E-2</v>
      </c>
      <c r="P727" s="77">
        <v>0</v>
      </c>
      <c r="Z727" s="77" t="s">
        <v>40</v>
      </c>
      <c r="AA727" s="77" t="s">
        <v>39</v>
      </c>
      <c r="AB727" s="77">
        <v>20</v>
      </c>
    </row>
    <row r="728" spans="1:28" ht="15.75" customHeight="1" x14ac:dyDescent="0.2">
      <c r="A728" s="77" t="s">
        <v>48</v>
      </c>
      <c r="B728" s="77" t="s">
        <v>85</v>
      </c>
      <c r="C728" s="77" t="s">
        <v>50</v>
      </c>
      <c r="D728" s="78">
        <v>44154.447199074071</v>
      </c>
      <c r="E728" s="77" t="s">
        <v>5</v>
      </c>
      <c r="F728" s="77" t="s">
        <v>45</v>
      </c>
      <c r="G728" s="77" t="s">
        <v>51</v>
      </c>
      <c r="H728" s="77" t="s">
        <v>12</v>
      </c>
      <c r="I728" s="77" t="s">
        <v>43</v>
      </c>
      <c r="J728" s="77" t="s">
        <v>83</v>
      </c>
      <c r="K728" s="77">
        <v>2.2000000000000002</v>
      </c>
      <c r="L728" s="77">
        <v>1540</v>
      </c>
      <c r="M728" s="77" t="s">
        <v>41</v>
      </c>
      <c r="N728" s="77">
        <v>0.9</v>
      </c>
      <c r="O728" s="77">
        <v>0</v>
      </c>
      <c r="P728" s="77">
        <v>1.37</v>
      </c>
      <c r="Z728" s="77" t="s">
        <v>40</v>
      </c>
      <c r="AA728" s="77" t="s">
        <v>39</v>
      </c>
      <c r="AB728" s="77">
        <v>20</v>
      </c>
    </row>
    <row r="729" spans="1:28" ht="15.75" customHeight="1" x14ac:dyDescent="0.2">
      <c r="A729" s="77" t="s">
        <v>48</v>
      </c>
      <c r="B729" s="77" t="s">
        <v>85</v>
      </c>
      <c r="C729" s="77" t="s">
        <v>50</v>
      </c>
      <c r="D729" s="78">
        <v>44154.447199074071</v>
      </c>
      <c r="E729" s="77" t="s">
        <v>5</v>
      </c>
      <c r="F729" s="77" t="s">
        <v>45</v>
      </c>
      <c r="G729" s="77" t="s">
        <v>51</v>
      </c>
      <c r="H729" s="77" t="s">
        <v>12</v>
      </c>
      <c r="I729" s="77" t="s">
        <v>159</v>
      </c>
      <c r="J729" s="77" t="s">
        <v>42</v>
      </c>
      <c r="K729" s="77">
        <v>2.2000000000000002</v>
      </c>
      <c r="L729" s="77">
        <v>1540</v>
      </c>
      <c r="M729" s="77" t="s">
        <v>41</v>
      </c>
      <c r="N729" s="77">
        <v>3.5</v>
      </c>
      <c r="O729" s="77">
        <v>5.0000000000000001E-3</v>
      </c>
      <c r="P729" s="77">
        <v>1.35</v>
      </c>
      <c r="Z729" s="77" t="s">
        <v>40</v>
      </c>
      <c r="AA729" s="77" t="s">
        <v>39</v>
      </c>
      <c r="AB729" s="77">
        <v>20</v>
      </c>
    </row>
    <row r="730" spans="1:28" ht="15.75" customHeight="1" x14ac:dyDescent="0.2">
      <c r="A730" s="77" t="s">
        <v>48</v>
      </c>
      <c r="B730" s="77" t="s">
        <v>85</v>
      </c>
      <c r="C730" s="77" t="s">
        <v>50</v>
      </c>
      <c r="D730" s="78">
        <v>44154.447199074071</v>
      </c>
      <c r="E730" s="77" t="s">
        <v>5</v>
      </c>
      <c r="F730" s="77" t="s">
        <v>29</v>
      </c>
      <c r="G730" s="77" t="s">
        <v>44</v>
      </c>
      <c r="H730" s="77" t="s">
        <v>12</v>
      </c>
      <c r="I730" s="77" t="s">
        <v>157</v>
      </c>
      <c r="J730" s="77" t="s">
        <v>42</v>
      </c>
      <c r="K730" s="77">
        <v>3.21</v>
      </c>
      <c r="L730" s="77">
        <v>2390</v>
      </c>
      <c r="M730" s="77" t="s">
        <v>41</v>
      </c>
      <c r="N730" s="77">
        <v>12.4</v>
      </c>
      <c r="O730" s="77">
        <v>2.1999999999999999E-2</v>
      </c>
      <c r="P730" s="77">
        <v>1.25</v>
      </c>
      <c r="Z730" s="77" t="s">
        <v>40</v>
      </c>
      <c r="AA730" s="77" t="s">
        <v>39</v>
      </c>
      <c r="AB730" s="77">
        <v>20</v>
      </c>
    </row>
    <row r="731" spans="1:28" ht="15.75" customHeight="1" x14ac:dyDescent="0.2">
      <c r="A731" s="77" t="s">
        <v>48</v>
      </c>
      <c r="B731" s="77" t="s">
        <v>85</v>
      </c>
      <c r="C731" s="77" t="s">
        <v>50</v>
      </c>
      <c r="D731" s="78">
        <v>44154.447199074071</v>
      </c>
      <c r="E731" s="77" t="s">
        <v>5</v>
      </c>
      <c r="F731" s="77" t="s">
        <v>29</v>
      </c>
      <c r="G731" s="77" t="s">
        <v>44</v>
      </c>
      <c r="H731" s="77" t="s">
        <v>12</v>
      </c>
      <c r="I731" s="77" t="s">
        <v>158</v>
      </c>
      <c r="J731" s="77" t="s">
        <v>42</v>
      </c>
      <c r="K731" s="77">
        <v>3.21</v>
      </c>
      <c r="L731" s="77">
        <v>2390</v>
      </c>
      <c r="M731" s="77" t="s">
        <v>41</v>
      </c>
      <c r="N731" s="77">
        <v>20.8</v>
      </c>
      <c r="O731" s="77">
        <v>2.2800000000000001E-2</v>
      </c>
      <c r="P731" s="77">
        <v>0</v>
      </c>
      <c r="Z731" s="77" t="s">
        <v>40</v>
      </c>
      <c r="AA731" s="77" t="s">
        <v>39</v>
      </c>
      <c r="AB731" s="77">
        <v>20</v>
      </c>
    </row>
    <row r="732" spans="1:28" ht="15.75" customHeight="1" x14ac:dyDescent="0.2">
      <c r="A732" s="77" t="s">
        <v>48</v>
      </c>
      <c r="B732" s="77" t="s">
        <v>85</v>
      </c>
      <c r="C732" s="77" t="s">
        <v>50</v>
      </c>
      <c r="D732" s="78">
        <v>44154.447199074071</v>
      </c>
      <c r="E732" s="77" t="s">
        <v>5</v>
      </c>
      <c r="F732" s="77" t="s">
        <v>29</v>
      </c>
      <c r="G732" s="77" t="s">
        <v>44</v>
      </c>
      <c r="H732" s="77" t="s">
        <v>12</v>
      </c>
      <c r="I732" s="77" t="s">
        <v>43</v>
      </c>
      <c r="J732" s="77" t="s">
        <v>83</v>
      </c>
      <c r="K732" s="77">
        <v>59.641800000000003</v>
      </c>
      <c r="L732" s="77">
        <v>2390</v>
      </c>
      <c r="M732" s="77" t="s">
        <v>41</v>
      </c>
      <c r="N732" s="77">
        <v>4.1280947999999998E-2</v>
      </c>
      <c r="O732" s="77">
        <v>0</v>
      </c>
      <c r="P732" s="77">
        <v>6.5662003999999996E-2</v>
      </c>
      <c r="Z732" s="77" t="s">
        <v>40</v>
      </c>
      <c r="AA732" s="77" t="s">
        <v>39</v>
      </c>
      <c r="AB732" s="77">
        <v>20</v>
      </c>
    </row>
    <row r="733" spans="1:28" ht="15.75" customHeight="1" x14ac:dyDescent="0.2">
      <c r="A733" s="77" t="s">
        <v>48</v>
      </c>
      <c r="B733" s="77" t="s">
        <v>85</v>
      </c>
      <c r="C733" s="77" t="s">
        <v>50</v>
      </c>
      <c r="D733" s="78">
        <v>44154.447199074071</v>
      </c>
      <c r="E733" s="77" t="s">
        <v>5</v>
      </c>
      <c r="F733" s="77" t="s">
        <v>29</v>
      </c>
      <c r="G733" s="77" t="s">
        <v>44</v>
      </c>
      <c r="H733" s="77" t="s">
        <v>12</v>
      </c>
      <c r="I733" s="77" t="s">
        <v>159</v>
      </c>
      <c r="J733" s="77" t="s">
        <v>42</v>
      </c>
      <c r="K733" s="77">
        <v>3.21</v>
      </c>
      <c r="L733" s="77">
        <v>2390</v>
      </c>
      <c r="M733" s="77" t="s">
        <v>41</v>
      </c>
      <c r="N733" s="77">
        <v>4.74</v>
      </c>
      <c r="O733" s="77">
        <v>7.26E-3</v>
      </c>
      <c r="P733" s="77">
        <v>1.21</v>
      </c>
      <c r="Z733" s="77" t="s">
        <v>40</v>
      </c>
      <c r="AA733" s="77" t="s">
        <v>39</v>
      </c>
      <c r="AB733" s="77">
        <v>20</v>
      </c>
    </row>
    <row r="734" spans="1:28" ht="15.75" customHeight="1" x14ac:dyDescent="0.2">
      <c r="A734" s="77" t="s">
        <v>48</v>
      </c>
      <c r="B734" s="77" t="s">
        <v>85</v>
      </c>
      <c r="C734" s="77" t="s">
        <v>50</v>
      </c>
      <c r="D734" s="78">
        <v>44154.447199074071</v>
      </c>
      <c r="E734" s="77" t="s">
        <v>5</v>
      </c>
      <c r="F734" s="77" t="s">
        <v>29</v>
      </c>
      <c r="G734" s="77" t="s">
        <v>51</v>
      </c>
      <c r="H734" s="77" t="s">
        <v>12</v>
      </c>
      <c r="I734" s="77" t="s">
        <v>157</v>
      </c>
      <c r="J734" s="77" t="s">
        <v>42</v>
      </c>
      <c r="K734" s="77">
        <v>2.59</v>
      </c>
      <c r="L734" s="77">
        <v>1780</v>
      </c>
      <c r="M734" s="77" t="s">
        <v>41</v>
      </c>
      <c r="N734" s="77">
        <v>10.8</v>
      </c>
      <c r="O734" s="77">
        <v>2.1100000000000001E-2</v>
      </c>
      <c r="P734" s="77">
        <v>1.99</v>
      </c>
      <c r="Z734" s="77" t="s">
        <v>40</v>
      </c>
      <c r="AA734" s="77" t="s">
        <v>39</v>
      </c>
      <c r="AB734" s="77">
        <v>20</v>
      </c>
    </row>
    <row r="735" spans="1:28" ht="15.75" customHeight="1" x14ac:dyDescent="0.2">
      <c r="A735" s="77" t="s">
        <v>48</v>
      </c>
      <c r="B735" s="77" t="s">
        <v>85</v>
      </c>
      <c r="C735" s="77" t="s">
        <v>50</v>
      </c>
      <c r="D735" s="78">
        <v>44154.447199074071</v>
      </c>
      <c r="E735" s="77" t="s">
        <v>5</v>
      </c>
      <c r="F735" s="77" t="s">
        <v>29</v>
      </c>
      <c r="G735" s="77" t="s">
        <v>51</v>
      </c>
      <c r="H735" s="77" t="s">
        <v>12</v>
      </c>
      <c r="I735" s="77" t="s">
        <v>158</v>
      </c>
      <c r="J735" s="77" t="s">
        <v>42</v>
      </c>
      <c r="K735" s="77">
        <v>2.59</v>
      </c>
      <c r="L735" s="77">
        <v>1780</v>
      </c>
      <c r="M735" s="77" t="s">
        <v>41</v>
      </c>
      <c r="N735" s="77">
        <v>24.8</v>
      </c>
      <c r="O735" s="77">
        <v>2.23E-2</v>
      </c>
      <c r="P735" s="77">
        <v>0</v>
      </c>
      <c r="Z735" s="77" t="s">
        <v>40</v>
      </c>
      <c r="AA735" s="77" t="s">
        <v>39</v>
      </c>
      <c r="AB735" s="77">
        <v>20</v>
      </c>
    </row>
    <row r="736" spans="1:28" ht="15.75" customHeight="1" x14ac:dyDescent="0.2">
      <c r="A736" s="77" t="s">
        <v>48</v>
      </c>
      <c r="B736" s="77" t="s">
        <v>85</v>
      </c>
      <c r="C736" s="77" t="s">
        <v>50</v>
      </c>
      <c r="D736" s="78">
        <v>44154.447199074071</v>
      </c>
      <c r="E736" s="77" t="s">
        <v>5</v>
      </c>
      <c r="F736" s="77" t="s">
        <v>29</v>
      </c>
      <c r="G736" s="77" t="s">
        <v>51</v>
      </c>
      <c r="H736" s="77" t="s">
        <v>12</v>
      </c>
      <c r="I736" s="77" t="s">
        <v>43</v>
      </c>
      <c r="J736" s="77" t="s">
        <v>83</v>
      </c>
      <c r="K736" s="77">
        <v>48.122199999999999</v>
      </c>
      <c r="L736" s="77">
        <v>1780</v>
      </c>
      <c r="M736" s="77" t="s">
        <v>41</v>
      </c>
      <c r="N736" s="77">
        <v>7.050592E-2</v>
      </c>
      <c r="O736" s="77">
        <v>0</v>
      </c>
      <c r="P736" s="77">
        <v>0.10495156</v>
      </c>
      <c r="Z736" s="77" t="s">
        <v>40</v>
      </c>
      <c r="AA736" s="77" t="s">
        <v>39</v>
      </c>
      <c r="AB736" s="77">
        <v>20</v>
      </c>
    </row>
    <row r="737" spans="1:28" ht="15.75" customHeight="1" x14ac:dyDescent="0.2">
      <c r="A737" s="77" t="s">
        <v>48</v>
      </c>
      <c r="B737" s="77" t="s">
        <v>85</v>
      </c>
      <c r="C737" s="77" t="s">
        <v>50</v>
      </c>
      <c r="D737" s="78">
        <v>44154.447199074071</v>
      </c>
      <c r="E737" s="77" t="s">
        <v>5</v>
      </c>
      <c r="F737" s="77" t="s">
        <v>29</v>
      </c>
      <c r="G737" s="77" t="s">
        <v>51</v>
      </c>
      <c r="H737" s="77" t="s">
        <v>12</v>
      </c>
      <c r="I737" s="77" t="s">
        <v>159</v>
      </c>
      <c r="J737" s="77" t="s">
        <v>42</v>
      </c>
      <c r="K737" s="77">
        <v>2.59</v>
      </c>
      <c r="L737" s="77">
        <v>1780</v>
      </c>
      <c r="M737" s="77" t="s">
        <v>41</v>
      </c>
      <c r="N737" s="77">
        <v>4.7</v>
      </c>
      <c r="O737" s="77">
        <v>6.96E-3</v>
      </c>
      <c r="P737" s="77">
        <v>1.93</v>
      </c>
      <c r="Z737" s="77" t="s">
        <v>40</v>
      </c>
      <c r="AA737" s="77" t="s">
        <v>39</v>
      </c>
      <c r="AB737" s="77">
        <v>20</v>
      </c>
    </row>
    <row r="738" spans="1:28" ht="15.75" customHeight="1" x14ac:dyDescent="0.2">
      <c r="A738" s="77" t="s">
        <v>48</v>
      </c>
      <c r="B738" s="77" t="s">
        <v>85</v>
      </c>
      <c r="C738" s="77" t="s">
        <v>50</v>
      </c>
      <c r="D738" s="78">
        <v>44154.447199074071</v>
      </c>
      <c r="E738" s="77" t="s">
        <v>5</v>
      </c>
      <c r="F738" s="77" t="s">
        <v>30</v>
      </c>
      <c r="G738" s="77" t="s">
        <v>44</v>
      </c>
      <c r="H738" s="77" t="s">
        <v>13</v>
      </c>
      <c r="I738" s="77" t="s">
        <v>157</v>
      </c>
      <c r="J738" s="77" t="s">
        <v>42</v>
      </c>
      <c r="K738" s="77">
        <v>3.5</v>
      </c>
      <c r="L738" s="77">
        <v>1240</v>
      </c>
      <c r="M738" s="77" t="s">
        <v>41</v>
      </c>
      <c r="N738" s="77">
        <v>126</v>
      </c>
      <c r="O738" s="77">
        <v>2.7900000000000001E-2</v>
      </c>
      <c r="P738" s="77">
        <v>1.6</v>
      </c>
      <c r="Z738" s="77" t="s">
        <v>40</v>
      </c>
      <c r="AA738" s="77" t="s">
        <v>39</v>
      </c>
      <c r="AB738" s="77">
        <v>20</v>
      </c>
    </row>
    <row r="739" spans="1:28" ht="15.75" customHeight="1" x14ac:dyDescent="0.2">
      <c r="A739" s="77" t="s">
        <v>48</v>
      </c>
      <c r="B739" s="77" t="s">
        <v>85</v>
      </c>
      <c r="C739" s="77" t="s">
        <v>50</v>
      </c>
      <c r="D739" s="78">
        <v>44154.447199074071</v>
      </c>
      <c r="E739" s="77" t="s">
        <v>5</v>
      </c>
      <c r="F739" s="77" t="s">
        <v>30</v>
      </c>
      <c r="G739" s="77" t="s">
        <v>44</v>
      </c>
      <c r="H739" s="77" t="s">
        <v>13</v>
      </c>
      <c r="I739" s="77" t="s">
        <v>158</v>
      </c>
      <c r="J739" s="77" t="s">
        <v>42</v>
      </c>
      <c r="K739" s="77">
        <v>3.5</v>
      </c>
      <c r="L739" s="77">
        <v>1240</v>
      </c>
      <c r="M739" s="77" t="s">
        <v>41</v>
      </c>
      <c r="N739" s="77">
        <v>141</v>
      </c>
      <c r="O739" s="77">
        <v>3.2199999999999999E-2</v>
      </c>
      <c r="P739" s="77">
        <v>0</v>
      </c>
      <c r="Z739" s="77" t="s">
        <v>40</v>
      </c>
      <c r="AA739" s="77" t="s">
        <v>39</v>
      </c>
      <c r="AB739" s="77">
        <v>20</v>
      </c>
    </row>
    <row r="740" spans="1:28" ht="15.75" customHeight="1" x14ac:dyDescent="0.2">
      <c r="A740" s="77" t="s">
        <v>48</v>
      </c>
      <c r="B740" s="77" t="s">
        <v>85</v>
      </c>
      <c r="C740" s="77" t="s">
        <v>50</v>
      </c>
      <c r="D740" s="78">
        <v>44154.447199074071</v>
      </c>
      <c r="E740" s="77" t="s">
        <v>5</v>
      </c>
      <c r="F740" s="77" t="s">
        <v>30</v>
      </c>
      <c r="G740" s="77" t="s">
        <v>44</v>
      </c>
      <c r="H740" s="77" t="s">
        <v>13</v>
      </c>
      <c r="I740" s="77" t="s">
        <v>43</v>
      </c>
      <c r="J740" s="77" t="s">
        <v>83</v>
      </c>
      <c r="K740" s="77">
        <v>54.984999999999999</v>
      </c>
      <c r="L740" s="77">
        <v>1240</v>
      </c>
      <c r="M740" s="77" t="s">
        <v>41</v>
      </c>
      <c r="N740" s="77">
        <v>5.9516232000000002E-2</v>
      </c>
      <c r="O740" s="77">
        <v>0</v>
      </c>
      <c r="P740" s="77">
        <v>9.2297904E-2</v>
      </c>
      <c r="Z740" s="77" t="s">
        <v>40</v>
      </c>
      <c r="AA740" s="77" t="s">
        <v>39</v>
      </c>
      <c r="AB740" s="77">
        <v>20</v>
      </c>
    </row>
    <row r="741" spans="1:28" ht="15.75" customHeight="1" x14ac:dyDescent="0.2">
      <c r="A741" s="77" t="s">
        <v>48</v>
      </c>
      <c r="B741" s="77" t="s">
        <v>85</v>
      </c>
      <c r="C741" s="77" t="s">
        <v>50</v>
      </c>
      <c r="D741" s="78">
        <v>44154.447199074071</v>
      </c>
      <c r="E741" s="77" t="s">
        <v>5</v>
      </c>
      <c r="F741" s="77" t="s">
        <v>30</v>
      </c>
      <c r="G741" s="77" t="s">
        <v>44</v>
      </c>
      <c r="H741" s="77" t="s">
        <v>13</v>
      </c>
      <c r="I741" s="77" t="s">
        <v>159</v>
      </c>
      <c r="J741" s="77" t="s">
        <v>42</v>
      </c>
      <c r="K741" s="77">
        <v>3.5</v>
      </c>
      <c r="L741" s="77">
        <v>1240</v>
      </c>
      <c r="M741" s="77" t="s">
        <v>41</v>
      </c>
      <c r="N741" s="77">
        <v>88.2</v>
      </c>
      <c r="O741" s="77">
        <v>1.95E-2</v>
      </c>
      <c r="P741" s="77">
        <v>1.42</v>
      </c>
      <c r="Z741" s="77" t="s">
        <v>40</v>
      </c>
      <c r="AA741" s="77" t="s">
        <v>39</v>
      </c>
      <c r="AB741" s="77">
        <v>20</v>
      </c>
    </row>
    <row r="742" spans="1:28" ht="15.75" customHeight="1" x14ac:dyDescent="0.2">
      <c r="A742" s="77" t="s">
        <v>48</v>
      </c>
      <c r="B742" s="77" t="s">
        <v>85</v>
      </c>
      <c r="C742" s="77" t="s">
        <v>50</v>
      </c>
      <c r="D742" s="78">
        <v>44154.447199074071</v>
      </c>
      <c r="E742" s="77" t="s">
        <v>5</v>
      </c>
      <c r="F742" s="77" t="s">
        <v>30</v>
      </c>
      <c r="G742" s="77" t="s">
        <v>51</v>
      </c>
      <c r="H742" s="77" t="s">
        <v>13</v>
      </c>
      <c r="I742" s="77" t="s">
        <v>157</v>
      </c>
      <c r="J742" s="77" t="s">
        <v>42</v>
      </c>
      <c r="K742" s="77">
        <v>3.5</v>
      </c>
      <c r="L742" s="77">
        <v>1220</v>
      </c>
      <c r="M742" s="77" t="s">
        <v>41</v>
      </c>
      <c r="N742" s="77">
        <v>33.6</v>
      </c>
      <c r="O742" s="77">
        <v>4.0800000000000003E-2</v>
      </c>
      <c r="P742" s="77">
        <v>1.77</v>
      </c>
      <c r="Z742" s="77" t="s">
        <v>40</v>
      </c>
      <c r="AA742" s="77" t="s">
        <v>39</v>
      </c>
      <c r="AB742" s="77">
        <v>20</v>
      </c>
    </row>
    <row r="743" spans="1:28" ht="15.75" customHeight="1" x14ac:dyDescent="0.2">
      <c r="A743" s="77" t="s">
        <v>48</v>
      </c>
      <c r="B743" s="77" t="s">
        <v>85</v>
      </c>
      <c r="C743" s="77" t="s">
        <v>50</v>
      </c>
      <c r="D743" s="78">
        <v>44154.447199074071</v>
      </c>
      <c r="E743" s="77" t="s">
        <v>5</v>
      </c>
      <c r="F743" s="77" t="s">
        <v>30</v>
      </c>
      <c r="G743" s="77" t="s">
        <v>51</v>
      </c>
      <c r="H743" s="77" t="s">
        <v>13</v>
      </c>
      <c r="I743" s="77" t="s">
        <v>158</v>
      </c>
      <c r="J743" s="77" t="s">
        <v>42</v>
      </c>
      <c r="K743" s="77">
        <v>3.5</v>
      </c>
      <c r="L743" s="77">
        <v>1220</v>
      </c>
      <c r="M743" s="77" t="s">
        <v>41</v>
      </c>
      <c r="N743" s="77">
        <v>50.4</v>
      </c>
      <c r="O743" s="77">
        <v>4.5499999999999999E-2</v>
      </c>
      <c r="P743" s="77">
        <v>0</v>
      </c>
      <c r="Z743" s="77" t="s">
        <v>40</v>
      </c>
      <c r="AA743" s="77" t="s">
        <v>39</v>
      </c>
      <c r="AB743" s="77">
        <v>20</v>
      </c>
    </row>
    <row r="744" spans="1:28" ht="15.75" customHeight="1" x14ac:dyDescent="0.2">
      <c r="A744" s="77" t="s">
        <v>48</v>
      </c>
      <c r="B744" s="77" t="s">
        <v>85</v>
      </c>
      <c r="C744" s="77" t="s">
        <v>50</v>
      </c>
      <c r="D744" s="78">
        <v>44154.447199074071</v>
      </c>
      <c r="E744" s="77" t="s">
        <v>5</v>
      </c>
      <c r="F744" s="77" t="s">
        <v>30</v>
      </c>
      <c r="G744" s="77" t="s">
        <v>51</v>
      </c>
      <c r="H744" s="77" t="s">
        <v>13</v>
      </c>
      <c r="I744" s="77" t="s">
        <v>43</v>
      </c>
      <c r="J744" s="77" t="s">
        <v>83</v>
      </c>
      <c r="K744" s="77">
        <v>54.984999999999999</v>
      </c>
      <c r="L744" s="77">
        <v>1220</v>
      </c>
      <c r="M744" s="77" t="s">
        <v>41</v>
      </c>
      <c r="N744" s="77">
        <v>6.3653719999999997E-2</v>
      </c>
      <c r="O744" s="77">
        <v>0</v>
      </c>
      <c r="P744" s="77">
        <v>0.1024825</v>
      </c>
      <c r="Z744" s="77" t="s">
        <v>40</v>
      </c>
      <c r="AA744" s="77" t="s">
        <v>39</v>
      </c>
      <c r="AB744" s="77">
        <v>20</v>
      </c>
    </row>
    <row r="745" spans="1:28" ht="15.75" customHeight="1" x14ac:dyDescent="0.2">
      <c r="A745" s="77" t="s">
        <v>48</v>
      </c>
      <c r="B745" s="77" t="s">
        <v>85</v>
      </c>
      <c r="C745" s="77" t="s">
        <v>50</v>
      </c>
      <c r="D745" s="78">
        <v>44154.447199074071</v>
      </c>
      <c r="E745" s="77" t="s">
        <v>5</v>
      </c>
      <c r="F745" s="77" t="s">
        <v>30</v>
      </c>
      <c r="G745" s="77" t="s">
        <v>51</v>
      </c>
      <c r="H745" s="77" t="s">
        <v>13</v>
      </c>
      <c r="I745" s="77" t="s">
        <v>159</v>
      </c>
      <c r="J745" s="77" t="s">
        <v>42</v>
      </c>
      <c r="K745" s="77">
        <v>3.5</v>
      </c>
      <c r="L745" s="77">
        <v>1220</v>
      </c>
      <c r="M745" s="77" t="s">
        <v>41</v>
      </c>
      <c r="N745" s="77">
        <v>24.8</v>
      </c>
      <c r="O745" s="77">
        <v>2.8299999999999999E-2</v>
      </c>
      <c r="P745" s="77">
        <v>1.57</v>
      </c>
      <c r="Z745" s="77" t="s">
        <v>40</v>
      </c>
      <c r="AA745" s="77" t="s">
        <v>39</v>
      </c>
      <c r="AB745" s="77">
        <v>20</v>
      </c>
    </row>
    <row r="746" spans="1:28" ht="15.75" customHeight="1" x14ac:dyDescent="0.2">
      <c r="A746" s="77" t="s">
        <v>48</v>
      </c>
      <c r="B746" s="77" t="s">
        <v>85</v>
      </c>
      <c r="C746" s="77" t="s">
        <v>50</v>
      </c>
      <c r="D746" s="78">
        <v>44154.447199074071</v>
      </c>
      <c r="E746" s="77" t="s">
        <v>5</v>
      </c>
      <c r="F746" s="77" t="s">
        <v>31</v>
      </c>
      <c r="G746" s="77" t="s">
        <v>44</v>
      </c>
      <c r="H746" s="77" t="s">
        <v>13</v>
      </c>
      <c r="I746" s="77" t="s">
        <v>157</v>
      </c>
      <c r="J746" s="77" t="s">
        <v>42</v>
      </c>
      <c r="K746" s="77">
        <v>1.19</v>
      </c>
      <c r="L746" s="77">
        <v>1210</v>
      </c>
      <c r="M746" s="77" t="s">
        <v>41</v>
      </c>
      <c r="N746" s="77">
        <v>4.43</v>
      </c>
      <c r="O746" s="77">
        <v>4.4299999999999999E-3</v>
      </c>
      <c r="P746" s="77">
        <v>0.33300000000000002</v>
      </c>
      <c r="Z746" s="77" t="s">
        <v>40</v>
      </c>
      <c r="AA746" s="77" t="s">
        <v>39</v>
      </c>
      <c r="AB746" s="77">
        <v>20</v>
      </c>
    </row>
    <row r="747" spans="1:28" ht="15.75" customHeight="1" x14ac:dyDescent="0.2">
      <c r="A747" s="77" t="s">
        <v>48</v>
      </c>
      <c r="B747" s="77" t="s">
        <v>85</v>
      </c>
      <c r="C747" s="77" t="s">
        <v>50</v>
      </c>
      <c r="D747" s="78">
        <v>44154.447199074071</v>
      </c>
      <c r="E747" s="77" t="s">
        <v>5</v>
      </c>
      <c r="F747" s="77" t="s">
        <v>31</v>
      </c>
      <c r="G747" s="77" t="s">
        <v>44</v>
      </c>
      <c r="H747" s="77" t="s">
        <v>13</v>
      </c>
      <c r="I747" s="77" t="s">
        <v>158</v>
      </c>
      <c r="J747" s="77" t="s">
        <v>42</v>
      </c>
      <c r="K747" s="77">
        <v>1.19</v>
      </c>
      <c r="L747" s="77">
        <v>1210</v>
      </c>
      <c r="M747" s="77" t="s">
        <v>41</v>
      </c>
      <c r="N747" s="77">
        <v>7.16</v>
      </c>
      <c r="O747" s="77">
        <v>4.47E-3</v>
      </c>
      <c r="P747" s="77">
        <v>0</v>
      </c>
      <c r="Z747" s="77" t="s">
        <v>40</v>
      </c>
      <c r="AA747" s="77" t="s">
        <v>39</v>
      </c>
      <c r="AB747" s="77">
        <v>20</v>
      </c>
    </row>
    <row r="748" spans="1:28" ht="15.75" customHeight="1" x14ac:dyDescent="0.2">
      <c r="A748" s="77" t="s">
        <v>48</v>
      </c>
      <c r="B748" s="77" t="s">
        <v>85</v>
      </c>
      <c r="C748" s="77" t="s">
        <v>50</v>
      </c>
      <c r="D748" s="78">
        <v>44154.447199074071</v>
      </c>
      <c r="E748" s="77" t="s">
        <v>5</v>
      </c>
      <c r="F748" s="77" t="s">
        <v>31</v>
      </c>
      <c r="G748" s="77" t="s">
        <v>44</v>
      </c>
      <c r="H748" s="77" t="s">
        <v>13</v>
      </c>
      <c r="I748" s="77" t="s">
        <v>43</v>
      </c>
      <c r="J748" s="77" t="s">
        <v>83</v>
      </c>
      <c r="K748" s="77">
        <v>22.229199999999999</v>
      </c>
      <c r="L748" s="77">
        <v>1210</v>
      </c>
      <c r="M748" s="77" t="s">
        <v>41</v>
      </c>
      <c r="N748" s="77">
        <v>1.5417558E-2</v>
      </c>
      <c r="O748" s="77">
        <v>0</v>
      </c>
      <c r="P748" s="77">
        <v>1.7184155E-2</v>
      </c>
      <c r="Z748" s="77" t="s">
        <v>40</v>
      </c>
      <c r="AA748" s="77" t="s">
        <v>39</v>
      </c>
      <c r="AB748" s="77">
        <v>20</v>
      </c>
    </row>
    <row r="749" spans="1:28" ht="15.75" customHeight="1" x14ac:dyDescent="0.2">
      <c r="A749" s="77" t="s">
        <v>48</v>
      </c>
      <c r="B749" s="77" t="s">
        <v>85</v>
      </c>
      <c r="C749" s="77" t="s">
        <v>50</v>
      </c>
      <c r="D749" s="78">
        <v>44154.447199074071</v>
      </c>
      <c r="E749" s="77" t="s">
        <v>5</v>
      </c>
      <c r="F749" s="77" t="s">
        <v>31</v>
      </c>
      <c r="G749" s="77" t="s">
        <v>44</v>
      </c>
      <c r="H749" s="77" t="s">
        <v>13</v>
      </c>
      <c r="I749" s="77" t="s">
        <v>159</v>
      </c>
      <c r="J749" s="77" t="s">
        <v>42</v>
      </c>
      <c r="K749" s="77">
        <v>1.19</v>
      </c>
      <c r="L749" s="77">
        <v>1210</v>
      </c>
      <c r="M749" s="77" t="s">
        <v>41</v>
      </c>
      <c r="N749" s="77">
        <v>2.41</v>
      </c>
      <c r="O749" s="77">
        <v>2.0999999999999999E-3</v>
      </c>
      <c r="P749" s="77">
        <v>0.307</v>
      </c>
      <c r="Z749" s="77" t="s">
        <v>40</v>
      </c>
      <c r="AA749" s="77" t="s">
        <v>39</v>
      </c>
      <c r="AB749" s="77">
        <v>20</v>
      </c>
    </row>
    <row r="750" spans="1:28" ht="15.75" customHeight="1" x14ac:dyDescent="0.2">
      <c r="A750" s="77" t="s">
        <v>48</v>
      </c>
      <c r="B750" s="77" t="s">
        <v>85</v>
      </c>
      <c r="C750" s="77" t="s">
        <v>50</v>
      </c>
      <c r="D750" s="78">
        <v>44154.447199074071</v>
      </c>
      <c r="E750" s="77" t="s">
        <v>5</v>
      </c>
      <c r="F750" s="77" t="s">
        <v>31</v>
      </c>
      <c r="G750" s="77" t="s">
        <v>51</v>
      </c>
      <c r="H750" s="77" t="s">
        <v>13</v>
      </c>
      <c r="I750" s="77" t="s">
        <v>157</v>
      </c>
      <c r="J750" s="77" t="s">
        <v>42</v>
      </c>
      <c r="K750" s="77">
        <v>1.47</v>
      </c>
      <c r="L750" s="77">
        <v>1130</v>
      </c>
      <c r="M750" s="77" t="s">
        <v>41</v>
      </c>
      <c r="N750" s="77">
        <v>4.83</v>
      </c>
      <c r="O750" s="77">
        <v>5.5500000000000002E-3</v>
      </c>
      <c r="P750" s="77">
        <v>0.52600000000000002</v>
      </c>
      <c r="Z750" s="77" t="s">
        <v>40</v>
      </c>
      <c r="AA750" s="77" t="s">
        <v>39</v>
      </c>
      <c r="AB750" s="77">
        <v>20</v>
      </c>
    </row>
    <row r="751" spans="1:28" ht="15.75" customHeight="1" x14ac:dyDescent="0.2">
      <c r="A751" s="77" t="s">
        <v>48</v>
      </c>
      <c r="B751" s="77" t="s">
        <v>85</v>
      </c>
      <c r="C751" s="77" t="s">
        <v>50</v>
      </c>
      <c r="D751" s="78">
        <v>44154.447199074071</v>
      </c>
      <c r="E751" s="77" t="s">
        <v>5</v>
      </c>
      <c r="F751" s="77" t="s">
        <v>31</v>
      </c>
      <c r="G751" s="77" t="s">
        <v>51</v>
      </c>
      <c r="H751" s="77" t="s">
        <v>13</v>
      </c>
      <c r="I751" s="77" t="s">
        <v>158</v>
      </c>
      <c r="J751" s="77" t="s">
        <v>42</v>
      </c>
      <c r="K751" s="77">
        <v>1.47</v>
      </c>
      <c r="L751" s="77">
        <v>1130</v>
      </c>
      <c r="M751" s="77" t="s">
        <v>41</v>
      </c>
      <c r="N751" s="77">
        <v>9.16</v>
      </c>
      <c r="O751" s="77">
        <v>5.5500000000000002E-3</v>
      </c>
      <c r="P751" s="77">
        <v>0</v>
      </c>
      <c r="Z751" s="77" t="s">
        <v>40</v>
      </c>
      <c r="AA751" s="77" t="s">
        <v>39</v>
      </c>
      <c r="AB751" s="77">
        <v>20</v>
      </c>
    </row>
    <row r="752" spans="1:28" ht="15.75" customHeight="1" x14ac:dyDescent="0.2">
      <c r="A752" s="77" t="s">
        <v>48</v>
      </c>
      <c r="B752" s="77" t="s">
        <v>85</v>
      </c>
      <c r="C752" s="77" t="s">
        <v>50</v>
      </c>
      <c r="D752" s="78">
        <v>44154.447199074071</v>
      </c>
      <c r="E752" s="77" t="s">
        <v>5</v>
      </c>
      <c r="F752" s="77" t="s">
        <v>31</v>
      </c>
      <c r="G752" s="77" t="s">
        <v>51</v>
      </c>
      <c r="H752" s="77" t="s">
        <v>13</v>
      </c>
      <c r="I752" s="77" t="s">
        <v>43</v>
      </c>
      <c r="J752" s="77" t="s">
        <v>83</v>
      </c>
      <c r="K752" s="77">
        <v>27.459599999999998</v>
      </c>
      <c r="L752" s="77">
        <v>1130</v>
      </c>
      <c r="M752" s="77" t="s">
        <v>41</v>
      </c>
      <c r="N752" s="77">
        <v>2.2002141999999999E-2</v>
      </c>
      <c r="O752" s="77">
        <v>0</v>
      </c>
      <c r="P752" s="77">
        <v>2.6980727999999999E-2</v>
      </c>
      <c r="Z752" s="77" t="s">
        <v>40</v>
      </c>
      <c r="AA752" s="77" t="s">
        <v>39</v>
      </c>
      <c r="AB752" s="77">
        <v>20</v>
      </c>
    </row>
    <row r="753" spans="1:28" ht="15.75" customHeight="1" x14ac:dyDescent="0.2">
      <c r="A753" s="77" t="s">
        <v>48</v>
      </c>
      <c r="B753" s="77" t="s">
        <v>85</v>
      </c>
      <c r="C753" s="77" t="s">
        <v>50</v>
      </c>
      <c r="D753" s="78">
        <v>44154.447199074071</v>
      </c>
      <c r="E753" s="77" t="s">
        <v>5</v>
      </c>
      <c r="F753" s="77" t="s">
        <v>31</v>
      </c>
      <c r="G753" s="77" t="s">
        <v>51</v>
      </c>
      <c r="H753" s="77" t="s">
        <v>13</v>
      </c>
      <c r="I753" s="77" t="s">
        <v>159</v>
      </c>
      <c r="J753" s="77" t="s">
        <v>42</v>
      </c>
      <c r="K753" s="77">
        <v>1.47</v>
      </c>
      <c r="L753" s="77">
        <v>1130</v>
      </c>
      <c r="M753" s="77" t="s">
        <v>41</v>
      </c>
      <c r="N753" s="77">
        <v>2.76</v>
      </c>
      <c r="O753" s="77">
        <v>2.63E-3</v>
      </c>
      <c r="P753" s="77">
        <v>0.48299999999999998</v>
      </c>
      <c r="Z753" s="77" t="s">
        <v>40</v>
      </c>
      <c r="AA753" s="77" t="s">
        <v>39</v>
      </c>
      <c r="AB753" s="77">
        <v>20</v>
      </c>
    </row>
    <row r="754" spans="1:28" ht="15.75" customHeight="1" x14ac:dyDescent="0.2">
      <c r="A754" s="77" t="s">
        <v>48</v>
      </c>
      <c r="B754" s="77" t="s">
        <v>85</v>
      </c>
      <c r="C754" s="77" t="s">
        <v>50</v>
      </c>
      <c r="D754" s="78">
        <v>44154.447199074071</v>
      </c>
      <c r="E754" s="77" t="s">
        <v>5</v>
      </c>
      <c r="F754" s="77" t="s">
        <v>45</v>
      </c>
      <c r="G754" s="77" t="s">
        <v>44</v>
      </c>
      <c r="H754" s="77" t="s">
        <v>13</v>
      </c>
      <c r="I754" s="77" t="s">
        <v>157</v>
      </c>
      <c r="J754" s="77" t="s">
        <v>42</v>
      </c>
      <c r="K754" s="77">
        <v>2.4</v>
      </c>
      <c r="L754" s="77">
        <v>1760</v>
      </c>
      <c r="M754" s="77" t="s">
        <v>41</v>
      </c>
      <c r="N754" s="77">
        <v>13.1</v>
      </c>
      <c r="O754" s="77">
        <v>1.4999999999999999E-2</v>
      </c>
      <c r="P754" s="77">
        <v>0.71</v>
      </c>
      <c r="Z754" s="77" t="s">
        <v>40</v>
      </c>
      <c r="AA754" s="77" t="s">
        <v>39</v>
      </c>
      <c r="AB754" s="77">
        <v>20</v>
      </c>
    </row>
    <row r="755" spans="1:28" ht="15.75" customHeight="1" x14ac:dyDescent="0.2">
      <c r="A755" s="77" t="s">
        <v>48</v>
      </c>
      <c r="B755" s="77" t="s">
        <v>85</v>
      </c>
      <c r="C755" s="77" t="s">
        <v>50</v>
      </c>
      <c r="D755" s="78">
        <v>44154.447199074071</v>
      </c>
      <c r="E755" s="77" t="s">
        <v>5</v>
      </c>
      <c r="F755" s="77" t="s">
        <v>45</v>
      </c>
      <c r="G755" s="77" t="s">
        <v>44</v>
      </c>
      <c r="H755" s="77" t="s">
        <v>13</v>
      </c>
      <c r="I755" s="77" t="s">
        <v>158</v>
      </c>
      <c r="J755" s="77" t="s">
        <v>42</v>
      </c>
      <c r="K755" s="77">
        <v>2.4</v>
      </c>
      <c r="L755" s="77">
        <v>1760</v>
      </c>
      <c r="M755" s="77" t="s">
        <v>41</v>
      </c>
      <c r="N755" s="77">
        <v>19.3</v>
      </c>
      <c r="O755" s="77">
        <v>1.4999999999999999E-2</v>
      </c>
      <c r="P755" s="77">
        <v>0</v>
      </c>
      <c r="Z755" s="77" t="s">
        <v>40</v>
      </c>
      <c r="AA755" s="77" t="s">
        <v>39</v>
      </c>
      <c r="AB755" s="77">
        <v>20</v>
      </c>
    </row>
    <row r="756" spans="1:28" ht="15.75" customHeight="1" x14ac:dyDescent="0.2">
      <c r="A756" s="77" t="s">
        <v>48</v>
      </c>
      <c r="B756" s="77" t="s">
        <v>85</v>
      </c>
      <c r="C756" s="77" t="s">
        <v>50</v>
      </c>
      <c r="D756" s="78">
        <v>44154.447199074071</v>
      </c>
      <c r="E756" s="77" t="s">
        <v>5</v>
      </c>
      <c r="F756" s="77" t="s">
        <v>45</v>
      </c>
      <c r="G756" s="77" t="s">
        <v>44</v>
      </c>
      <c r="H756" s="77" t="s">
        <v>13</v>
      </c>
      <c r="I756" s="77" t="s">
        <v>43</v>
      </c>
      <c r="J756" s="77" t="s">
        <v>83</v>
      </c>
      <c r="K756" s="77">
        <v>2.4</v>
      </c>
      <c r="L756" s="77">
        <v>1760</v>
      </c>
      <c r="M756" s="77" t="s">
        <v>41</v>
      </c>
      <c r="N756" s="77">
        <v>0.5</v>
      </c>
      <c r="O756" s="77">
        <v>0</v>
      </c>
      <c r="P756" s="77">
        <v>0.69</v>
      </c>
      <c r="Z756" s="77" t="s">
        <v>40</v>
      </c>
      <c r="AA756" s="77" t="s">
        <v>39</v>
      </c>
      <c r="AB756" s="77">
        <v>20</v>
      </c>
    </row>
    <row r="757" spans="1:28" ht="15.75" customHeight="1" x14ac:dyDescent="0.2">
      <c r="A757" s="77" t="s">
        <v>48</v>
      </c>
      <c r="B757" s="77" t="s">
        <v>85</v>
      </c>
      <c r="C757" s="77" t="s">
        <v>50</v>
      </c>
      <c r="D757" s="78">
        <v>44154.447199074071</v>
      </c>
      <c r="E757" s="77" t="s">
        <v>5</v>
      </c>
      <c r="F757" s="77" t="s">
        <v>45</v>
      </c>
      <c r="G757" s="77" t="s">
        <v>44</v>
      </c>
      <c r="H757" s="77" t="s">
        <v>13</v>
      </c>
      <c r="I757" s="77" t="s">
        <v>159</v>
      </c>
      <c r="J757" s="77" t="s">
        <v>42</v>
      </c>
      <c r="K757" s="77">
        <v>2.4</v>
      </c>
      <c r="L757" s="77">
        <v>1760</v>
      </c>
      <c r="M757" s="77" t="s">
        <v>41</v>
      </c>
      <c r="N757" s="77">
        <v>7.1</v>
      </c>
      <c r="O757" s="77">
        <v>7.0000000000000001E-3</v>
      </c>
      <c r="P757" s="77">
        <v>0.68</v>
      </c>
      <c r="Z757" s="77" t="s">
        <v>40</v>
      </c>
      <c r="AA757" s="77" t="s">
        <v>39</v>
      </c>
      <c r="AB757" s="77">
        <v>20</v>
      </c>
    </row>
    <row r="758" spans="1:28" ht="15.75" customHeight="1" x14ac:dyDescent="0.2">
      <c r="A758" s="77" t="s">
        <v>48</v>
      </c>
      <c r="B758" s="77" t="s">
        <v>85</v>
      </c>
      <c r="C758" s="77" t="s">
        <v>50</v>
      </c>
      <c r="D758" s="78">
        <v>44154.447199074071</v>
      </c>
      <c r="E758" s="77" t="s">
        <v>5</v>
      </c>
      <c r="F758" s="77" t="s">
        <v>45</v>
      </c>
      <c r="G758" s="77" t="s">
        <v>51</v>
      </c>
      <c r="H758" s="77" t="s">
        <v>13</v>
      </c>
      <c r="I758" s="77" t="s">
        <v>157</v>
      </c>
      <c r="J758" s="77" t="s">
        <v>42</v>
      </c>
      <c r="K758" s="77">
        <v>2.5</v>
      </c>
      <c r="L758" s="77">
        <v>1450</v>
      </c>
      <c r="M758" s="77" t="s">
        <v>41</v>
      </c>
      <c r="N758" s="77">
        <v>11</v>
      </c>
      <c r="O758" s="77">
        <v>1.6E-2</v>
      </c>
      <c r="P758" s="77">
        <v>1.25</v>
      </c>
      <c r="Z758" s="77" t="s">
        <v>40</v>
      </c>
      <c r="AA758" s="77" t="s">
        <v>39</v>
      </c>
      <c r="AB758" s="77">
        <v>20</v>
      </c>
    </row>
    <row r="759" spans="1:28" ht="15.75" customHeight="1" x14ac:dyDescent="0.2">
      <c r="A759" s="77" t="s">
        <v>48</v>
      </c>
      <c r="B759" s="77" t="s">
        <v>85</v>
      </c>
      <c r="C759" s="77" t="s">
        <v>50</v>
      </c>
      <c r="D759" s="78">
        <v>44154.447199074071</v>
      </c>
      <c r="E759" s="77" t="s">
        <v>5</v>
      </c>
      <c r="F759" s="77" t="s">
        <v>45</v>
      </c>
      <c r="G759" s="77" t="s">
        <v>51</v>
      </c>
      <c r="H759" s="77" t="s">
        <v>13</v>
      </c>
      <c r="I759" s="77" t="s">
        <v>158</v>
      </c>
      <c r="J759" s="77" t="s">
        <v>42</v>
      </c>
      <c r="K759" s="77">
        <v>2.5</v>
      </c>
      <c r="L759" s="77">
        <v>1450</v>
      </c>
      <c r="M759" s="77" t="s">
        <v>41</v>
      </c>
      <c r="N759" s="77">
        <v>21</v>
      </c>
      <c r="O759" s="77">
        <v>1.7000000000000001E-2</v>
      </c>
      <c r="P759" s="77">
        <v>0</v>
      </c>
      <c r="Z759" s="77" t="s">
        <v>40</v>
      </c>
      <c r="AA759" s="77" t="s">
        <v>39</v>
      </c>
      <c r="AB759" s="77">
        <v>20</v>
      </c>
    </row>
    <row r="760" spans="1:28" ht="15.75" customHeight="1" x14ac:dyDescent="0.2">
      <c r="A760" s="77" t="s">
        <v>48</v>
      </c>
      <c r="B760" s="77" t="s">
        <v>85</v>
      </c>
      <c r="C760" s="77" t="s">
        <v>50</v>
      </c>
      <c r="D760" s="78">
        <v>44154.447199074071</v>
      </c>
      <c r="E760" s="77" t="s">
        <v>5</v>
      </c>
      <c r="F760" s="77" t="s">
        <v>45</v>
      </c>
      <c r="G760" s="77" t="s">
        <v>51</v>
      </c>
      <c r="H760" s="77" t="s">
        <v>13</v>
      </c>
      <c r="I760" s="77" t="s">
        <v>43</v>
      </c>
      <c r="J760" s="77" t="s">
        <v>83</v>
      </c>
      <c r="K760" s="77">
        <v>2.5</v>
      </c>
      <c r="L760" s="77">
        <v>1450</v>
      </c>
      <c r="M760" s="77" t="s">
        <v>41</v>
      </c>
      <c r="N760" s="77">
        <v>0.8</v>
      </c>
      <c r="O760" s="77">
        <v>0</v>
      </c>
      <c r="P760" s="77">
        <v>1.22</v>
      </c>
      <c r="Z760" s="77" t="s">
        <v>40</v>
      </c>
      <c r="AA760" s="77" t="s">
        <v>39</v>
      </c>
      <c r="AB760" s="77">
        <v>20</v>
      </c>
    </row>
    <row r="761" spans="1:28" ht="15.75" customHeight="1" x14ac:dyDescent="0.2">
      <c r="A761" s="77" t="s">
        <v>48</v>
      </c>
      <c r="B761" s="77" t="s">
        <v>85</v>
      </c>
      <c r="C761" s="77" t="s">
        <v>50</v>
      </c>
      <c r="D761" s="78">
        <v>44154.447199074071</v>
      </c>
      <c r="E761" s="77" t="s">
        <v>5</v>
      </c>
      <c r="F761" s="77" t="s">
        <v>45</v>
      </c>
      <c r="G761" s="77" t="s">
        <v>51</v>
      </c>
      <c r="H761" s="77" t="s">
        <v>13</v>
      </c>
      <c r="I761" s="77" t="s">
        <v>159</v>
      </c>
      <c r="J761" s="77" t="s">
        <v>42</v>
      </c>
      <c r="K761" s="77">
        <v>2.5</v>
      </c>
      <c r="L761" s="77">
        <v>1450</v>
      </c>
      <c r="M761" s="77" t="s">
        <v>41</v>
      </c>
      <c r="N761" s="77">
        <v>6.2</v>
      </c>
      <c r="O761" s="77">
        <v>8.0000000000000002E-3</v>
      </c>
      <c r="P761" s="77">
        <v>1.19</v>
      </c>
      <c r="Z761" s="77" t="s">
        <v>40</v>
      </c>
      <c r="AA761" s="77" t="s">
        <v>39</v>
      </c>
      <c r="AB761" s="77">
        <v>20</v>
      </c>
    </row>
    <row r="762" spans="1:28" ht="15.75" customHeight="1" x14ac:dyDescent="0.2">
      <c r="A762" s="77" t="s">
        <v>48</v>
      </c>
      <c r="B762" s="77" t="s">
        <v>85</v>
      </c>
      <c r="C762" s="77" t="s">
        <v>50</v>
      </c>
      <c r="D762" s="78">
        <v>44154.447199074071</v>
      </c>
      <c r="E762" s="77" t="s">
        <v>5</v>
      </c>
      <c r="F762" s="77" t="s">
        <v>29</v>
      </c>
      <c r="G762" s="77" t="s">
        <v>44</v>
      </c>
      <c r="H762" s="77" t="s">
        <v>13</v>
      </c>
      <c r="I762" s="77" t="s">
        <v>157</v>
      </c>
      <c r="J762" s="77" t="s">
        <v>42</v>
      </c>
      <c r="K762" s="77">
        <v>3.77</v>
      </c>
      <c r="L762" s="77">
        <v>2390</v>
      </c>
      <c r="M762" s="77" t="s">
        <v>41</v>
      </c>
      <c r="N762" s="77">
        <v>21</v>
      </c>
      <c r="O762" s="77">
        <v>2.58E-2</v>
      </c>
      <c r="P762" s="77">
        <v>1.1200000000000001</v>
      </c>
      <c r="Z762" s="77" t="s">
        <v>40</v>
      </c>
      <c r="AA762" s="77" t="s">
        <v>39</v>
      </c>
      <c r="AB762" s="77">
        <v>20</v>
      </c>
    </row>
    <row r="763" spans="1:28" ht="15.75" customHeight="1" x14ac:dyDescent="0.2">
      <c r="A763" s="77" t="s">
        <v>48</v>
      </c>
      <c r="B763" s="77" t="s">
        <v>85</v>
      </c>
      <c r="C763" s="77" t="s">
        <v>50</v>
      </c>
      <c r="D763" s="78">
        <v>44154.447199074071</v>
      </c>
      <c r="E763" s="77" t="s">
        <v>5</v>
      </c>
      <c r="F763" s="77" t="s">
        <v>29</v>
      </c>
      <c r="G763" s="77" t="s">
        <v>44</v>
      </c>
      <c r="H763" s="77" t="s">
        <v>13</v>
      </c>
      <c r="I763" s="77" t="s">
        <v>158</v>
      </c>
      <c r="J763" s="77" t="s">
        <v>42</v>
      </c>
      <c r="K763" s="77">
        <v>3.77</v>
      </c>
      <c r="L763" s="77">
        <v>2390</v>
      </c>
      <c r="M763" s="77" t="s">
        <v>41</v>
      </c>
      <c r="N763" s="77">
        <v>30.8</v>
      </c>
      <c r="O763" s="77">
        <v>2.7199999999999998E-2</v>
      </c>
      <c r="P763" s="77">
        <v>0</v>
      </c>
      <c r="Z763" s="77" t="s">
        <v>40</v>
      </c>
      <c r="AA763" s="77" t="s">
        <v>39</v>
      </c>
      <c r="AB763" s="77">
        <v>20</v>
      </c>
    </row>
    <row r="764" spans="1:28" ht="15.75" customHeight="1" x14ac:dyDescent="0.2">
      <c r="A764" s="77" t="s">
        <v>48</v>
      </c>
      <c r="B764" s="77" t="s">
        <v>85</v>
      </c>
      <c r="C764" s="77" t="s">
        <v>50</v>
      </c>
      <c r="D764" s="78">
        <v>44154.447199074071</v>
      </c>
      <c r="E764" s="77" t="s">
        <v>5</v>
      </c>
      <c r="F764" s="77" t="s">
        <v>29</v>
      </c>
      <c r="G764" s="77" t="s">
        <v>44</v>
      </c>
      <c r="H764" s="77" t="s">
        <v>13</v>
      </c>
      <c r="I764" s="77" t="s">
        <v>43</v>
      </c>
      <c r="J764" s="77" t="s">
        <v>83</v>
      </c>
      <c r="K764" s="77">
        <v>70.046599999999998</v>
      </c>
      <c r="L764" s="77">
        <v>2390</v>
      </c>
      <c r="M764" s="77" t="s">
        <v>41</v>
      </c>
      <c r="N764" s="77">
        <v>3.6490849999999998E-2</v>
      </c>
      <c r="O764" s="77">
        <v>0</v>
      </c>
      <c r="P764" s="77">
        <v>5.9203446E-2</v>
      </c>
      <c r="Z764" s="77" t="s">
        <v>40</v>
      </c>
      <c r="AA764" s="77" t="s">
        <v>39</v>
      </c>
      <c r="AB764" s="77">
        <v>20</v>
      </c>
    </row>
    <row r="765" spans="1:28" ht="15.75" customHeight="1" x14ac:dyDescent="0.2">
      <c r="A765" s="77" t="s">
        <v>48</v>
      </c>
      <c r="B765" s="77" t="s">
        <v>85</v>
      </c>
      <c r="C765" s="77" t="s">
        <v>50</v>
      </c>
      <c r="D765" s="78">
        <v>44154.447199074071</v>
      </c>
      <c r="E765" s="77" t="s">
        <v>5</v>
      </c>
      <c r="F765" s="77" t="s">
        <v>29</v>
      </c>
      <c r="G765" s="77" t="s">
        <v>44</v>
      </c>
      <c r="H765" s="77" t="s">
        <v>13</v>
      </c>
      <c r="I765" s="77" t="s">
        <v>159</v>
      </c>
      <c r="J765" s="77" t="s">
        <v>42</v>
      </c>
      <c r="K765" s="77">
        <v>3.77</v>
      </c>
      <c r="L765" s="77">
        <v>2390</v>
      </c>
      <c r="M765" s="77" t="s">
        <v>41</v>
      </c>
      <c r="N765" s="77">
        <v>11.1</v>
      </c>
      <c r="O765" s="77">
        <v>1.29E-2</v>
      </c>
      <c r="P765" s="77">
        <v>1.08</v>
      </c>
      <c r="Z765" s="77" t="s">
        <v>40</v>
      </c>
      <c r="AA765" s="77" t="s">
        <v>39</v>
      </c>
      <c r="AB765" s="77">
        <v>20</v>
      </c>
    </row>
    <row r="766" spans="1:28" ht="15.75" customHeight="1" x14ac:dyDescent="0.2">
      <c r="A766" s="77" t="s">
        <v>48</v>
      </c>
      <c r="B766" s="77" t="s">
        <v>85</v>
      </c>
      <c r="C766" s="77" t="s">
        <v>50</v>
      </c>
      <c r="D766" s="78">
        <v>44154.447199074071</v>
      </c>
      <c r="E766" s="77" t="s">
        <v>5</v>
      </c>
      <c r="F766" s="77" t="s">
        <v>29</v>
      </c>
      <c r="G766" s="77" t="s">
        <v>51</v>
      </c>
      <c r="H766" s="77" t="s">
        <v>13</v>
      </c>
      <c r="I766" s="77" t="s">
        <v>157</v>
      </c>
      <c r="J766" s="77" t="s">
        <v>42</v>
      </c>
      <c r="K766" s="77">
        <v>3.07</v>
      </c>
      <c r="L766" s="77">
        <v>1620</v>
      </c>
      <c r="M766" s="77" t="s">
        <v>41</v>
      </c>
      <c r="N766" s="77">
        <v>14.2</v>
      </c>
      <c r="O766" s="77">
        <v>2.1000000000000001E-2</v>
      </c>
      <c r="P766" s="77">
        <v>1.62</v>
      </c>
      <c r="Z766" s="77" t="s">
        <v>40</v>
      </c>
      <c r="AA766" s="77" t="s">
        <v>39</v>
      </c>
      <c r="AB766" s="77">
        <v>20</v>
      </c>
    </row>
    <row r="767" spans="1:28" ht="15.75" customHeight="1" x14ac:dyDescent="0.2">
      <c r="A767" s="77" t="s">
        <v>48</v>
      </c>
      <c r="B767" s="77" t="s">
        <v>85</v>
      </c>
      <c r="C767" s="77" t="s">
        <v>50</v>
      </c>
      <c r="D767" s="78">
        <v>44154.447199074071</v>
      </c>
      <c r="E767" s="77" t="s">
        <v>5</v>
      </c>
      <c r="F767" s="77" t="s">
        <v>29</v>
      </c>
      <c r="G767" s="77" t="s">
        <v>51</v>
      </c>
      <c r="H767" s="77" t="s">
        <v>13</v>
      </c>
      <c r="I767" s="77" t="s">
        <v>158</v>
      </c>
      <c r="J767" s="77" t="s">
        <v>42</v>
      </c>
      <c r="K767" s="77">
        <v>3.07</v>
      </c>
      <c r="L767" s="77">
        <v>1620</v>
      </c>
      <c r="M767" s="77" t="s">
        <v>41</v>
      </c>
      <c r="N767" s="77">
        <v>27.1</v>
      </c>
      <c r="O767" s="77">
        <v>2.23E-2</v>
      </c>
      <c r="P767" s="77">
        <v>0</v>
      </c>
      <c r="Z767" s="77" t="s">
        <v>40</v>
      </c>
      <c r="AA767" s="77" t="s">
        <v>39</v>
      </c>
      <c r="AB767" s="77">
        <v>20</v>
      </c>
    </row>
    <row r="768" spans="1:28" ht="15.75" customHeight="1" x14ac:dyDescent="0.2">
      <c r="A768" s="77" t="s">
        <v>48</v>
      </c>
      <c r="B768" s="77" t="s">
        <v>85</v>
      </c>
      <c r="C768" s="77" t="s">
        <v>50</v>
      </c>
      <c r="D768" s="78">
        <v>44154.447199074071</v>
      </c>
      <c r="E768" s="77" t="s">
        <v>5</v>
      </c>
      <c r="F768" s="77" t="s">
        <v>29</v>
      </c>
      <c r="G768" s="77" t="s">
        <v>51</v>
      </c>
      <c r="H768" s="77" t="s">
        <v>13</v>
      </c>
      <c r="I768" s="77" t="s">
        <v>43</v>
      </c>
      <c r="J768" s="77" t="s">
        <v>83</v>
      </c>
      <c r="K768" s="77">
        <v>57.040599999999998</v>
      </c>
      <c r="L768" s="77">
        <v>1620</v>
      </c>
      <c r="M768" s="77" t="s">
        <v>41</v>
      </c>
      <c r="N768" s="77">
        <v>5.5435949999999998E-2</v>
      </c>
      <c r="O768" s="77">
        <v>0</v>
      </c>
      <c r="P768" s="77">
        <v>8.6114099999999999E-2</v>
      </c>
      <c r="Z768" s="77" t="s">
        <v>40</v>
      </c>
      <c r="AA768" s="77" t="s">
        <v>39</v>
      </c>
      <c r="AB768" s="77">
        <v>20</v>
      </c>
    </row>
    <row r="769" spans="1:28" ht="15.75" customHeight="1" x14ac:dyDescent="0.2">
      <c r="A769" s="77" t="s">
        <v>48</v>
      </c>
      <c r="B769" s="77" t="s">
        <v>85</v>
      </c>
      <c r="C769" s="77" t="s">
        <v>50</v>
      </c>
      <c r="D769" s="78">
        <v>44154.447199074071</v>
      </c>
      <c r="E769" s="77" t="s">
        <v>5</v>
      </c>
      <c r="F769" s="77" t="s">
        <v>29</v>
      </c>
      <c r="G769" s="77" t="s">
        <v>51</v>
      </c>
      <c r="H769" s="77" t="s">
        <v>13</v>
      </c>
      <c r="I769" s="77" t="s">
        <v>159</v>
      </c>
      <c r="J769" s="77" t="s">
        <v>42</v>
      </c>
      <c r="K769" s="77">
        <v>3.07</v>
      </c>
      <c r="L769" s="77">
        <v>1620</v>
      </c>
      <c r="M769" s="77" t="s">
        <v>41</v>
      </c>
      <c r="N769" s="77">
        <v>7.92</v>
      </c>
      <c r="O769" s="77">
        <v>1.0500000000000001E-2</v>
      </c>
      <c r="P769" s="77">
        <v>1.57</v>
      </c>
      <c r="Z769" s="77" t="s">
        <v>40</v>
      </c>
      <c r="AA769" s="77" t="s">
        <v>39</v>
      </c>
      <c r="AB769" s="77">
        <v>20</v>
      </c>
    </row>
    <row r="770" spans="1:28" ht="15.75" customHeight="1" x14ac:dyDescent="0.2">
      <c r="A770" s="77" t="s">
        <v>48</v>
      </c>
      <c r="B770" s="77" t="s">
        <v>85</v>
      </c>
      <c r="C770" s="77" t="s">
        <v>50</v>
      </c>
      <c r="D770" s="78">
        <v>44154.447199074071</v>
      </c>
      <c r="E770" s="77" t="s">
        <v>5</v>
      </c>
      <c r="F770" s="77" t="s">
        <v>30</v>
      </c>
      <c r="G770" s="77" t="s">
        <v>44</v>
      </c>
      <c r="H770" s="77" t="s">
        <v>14</v>
      </c>
      <c r="I770" s="77" t="s">
        <v>157</v>
      </c>
      <c r="J770" s="77" t="s">
        <v>42</v>
      </c>
      <c r="K770" s="77">
        <v>3.5</v>
      </c>
      <c r="L770" s="77">
        <v>1240</v>
      </c>
      <c r="M770" s="77" t="s">
        <v>41</v>
      </c>
      <c r="N770" s="77">
        <v>113</v>
      </c>
      <c r="O770" s="77">
        <v>5.2400000000000002E-2</v>
      </c>
      <c r="P770" s="77">
        <v>2.11</v>
      </c>
      <c r="Z770" s="77" t="s">
        <v>40</v>
      </c>
      <c r="AA770" s="77" t="s">
        <v>39</v>
      </c>
      <c r="AB770" s="77">
        <v>20</v>
      </c>
    </row>
    <row r="771" spans="1:28" ht="15.75" customHeight="1" x14ac:dyDescent="0.2">
      <c r="A771" s="77" t="s">
        <v>48</v>
      </c>
      <c r="B771" s="77" t="s">
        <v>85</v>
      </c>
      <c r="C771" s="77" t="s">
        <v>50</v>
      </c>
      <c r="D771" s="78">
        <v>44154.447199074071</v>
      </c>
      <c r="E771" s="77" t="s">
        <v>5</v>
      </c>
      <c r="F771" s="77" t="s">
        <v>30</v>
      </c>
      <c r="G771" s="77" t="s">
        <v>44</v>
      </c>
      <c r="H771" s="77" t="s">
        <v>14</v>
      </c>
      <c r="I771" s="77" t="s">
        <v>158</v>
      </c>
      <c r="J771" s="77" t="s">
        <v>42</v>
      </c>
      <c r="K771" s="77">
        <v>3.5</v>
      </c>
      <c r="L771" s="77">
        <v>1240</v>
      </c>
      <c r="M771" s="77" t="s">
        <v>41</v>
      </c>
      <c r="N771" s="77">
        <v>131</v>
      </c>
      <c r="O771" s="77">
        <v>5.9499999999999997E-2</v>
      </c>
      <c r="P771" s="77">
        <v>0</v>
      </c>
      <c r="Z771" s="77" t="s">
        <v>40</v>
      </c>
      <c r="AA771" s="77" t="s">
        <v>39</v>
      </c>
      <c r="AB771" s="77">
        <v>20</v>
      </c>
    </row>
    <row r="772" spans="1:28" ht="15.75" customHeight="1" x14ac:dyDescent="0.2">
      <c r="A772" s="77" t="s">
        <v>48</v>
      </c>
      <c r="B772" s="77" t="s">
        <v>85</v>
      </c>
      <c r="C772" s="77" t="s">
        <v>50</v>
      </c>
      <c r="D772" s="78">
        <v>44154.447199074071</v>
      </c>
      <c r="E772" s="77" t="s">
        <v>5</v>
      </c>
      <c r="F772" s="77" t="s">
        <v>30</v>
      </c>
      <c r="G772" s="77" t="s">
        <v>44</v>
      </c>
      <c r="H772" s="77" t="s">
        <v>14</v>
      </c>
      <c r="I772" s="77" t="s">
        <v>43</v>
      </c>
      <c r="J772" s="77" t="s">
        <v>83</v>
      </c>
      <c r="K772" s="77">
        <v>54.984999999999999</v>
      </c>
      <c r="L772" s="77">
        <v>1240</v>
      </c>
      <c r="M772" s="77" t="s">
        <v>41</v>
      </c>
      <c r="N772" s="77">
        <v>7.8294080000000002E-2</v>
      </c>
      <c r="O772" s="77">
        <v>0</v>
      </c>
      <c r="P772" s="77">
        <v>0.12094207</v>
      </c>
      <c r="Z772" s="77" t="s">
        <v>40</v>
      </c>
      <c r="AA772" s="77" t="s">
        <v>39</v>
      </c>
      <c r="AB772" s="77">
        <v>20</v>
      </c>
    </row>
    <row r="773" spans="1:28" ht="15.75" customHeight="1" x14ac:dyDescent="0.2">
      <c r="A773" s="77" t="s">
        <v>48</v>
      </c>
      <c r="B773" s="77" t="s">
        <v>85</v>
      </c>
      <c r="C773" s="77" t="s">
        <v>50</v>
      </c>
      <c r="D773" s="78">
        <v>44154.447199074071</v>
      </c>
      <c r="E773" s="77" t="s">
        <v>5</v>
      </c>
      <c r="F773" s="77" t="s">
        <v>30</v>
      </c>
      <c r="G773" s="77" t="s">
        <v>44</v>
      </c>
      <c r="H773" s="77" t="s">
        <v>14</v>
      </c>
      <c r="I773" s="77" t="s">
        <v>159</v>
      </c>
      <c r="J773" s="77" t="s">
        <v>42</v>
      </c>
      <c r="K773" s="77">
        <v>3.5</v>
      </c>
      <c r="L773" s="77">
        <v>1240</v>
      </c>
      <c r="M773" s="77" t="s">
        <v>41</v>
      </c>
      <c r="N773" s="77">
        <v>85.6</v>
      </c>
      <c r="O773" s="77">
        <v>3.9600000000000003E-2</v>
      </c>
      <c r="P773" s="77">
        <v>1.86</v>
      </c>
      <c r="Z773" s="77" t="s">
        <v>40</v>
      </c>
      <c r="AA773" s="77" t="s">
        <v>39</v>
      </c>
      <c r="AB773" s="77">
        <v>20</v>
      </c>
    </row>
    <row r="774" spans="1:28" ht="15.75" customHeight="1" x14ac:dyDescent="0.2">
      <c r="A774" s="77" t="s">
        <v>48</v>
      </c>
      <c r="B774" s="77" t="s">
        <v>85</v>
      </c>
      <c r="C774" s="77" t="s">
        <v>50</v>
      </c>
      <c r="D774" s="78">
        <v>44154.447199074071</v>
      </c>
      <c r="E774" s="77" t="s">
        <v>5</v>
      </c>
      <c r="F774" s="77" t="s">
        <v>30</v>
      </c>
      <c r="G774" s="77" t="s">
        <v>51</v>
      </c>
      <c r="H774" s="77" t="s">
        <v>14</v>
      </c>
      <c r="I774" s="77" t="s">
        <v>157</v>
      </c>
      <c r="J774" s="77" t="s">
        <v>42</v>
      </c>
      <c r="K774" s="77">
        <v>3.5</v>
      </c>
      <c r="L774" s="77">
        <v>1220</v>
      </c>
      <c r="M774" s="77" t="s">
        <v>41</v>
      </c>
      <c r="N774" s="77">
        <v>50.4</v>
      </c>
      <c r="O774" s="77">
        <v>8.5400000000000004E-2</v>
      </c>
      <c r="P774" s="77">
        <v>2.83</v>
      </c>
      <c r="Z774" s="77" t="s">
        <v>40</v>
      </c>
      <c r="AA774" s="77" t="s">
        <v>39</v>
      </c>
      <c r="AB774" s="77">
        <v>20</v>
      </c>
    </row>
    <row r="775" spans="1:28" ht="15.75" customHeight="1" x14ac:dyDescent="0.2">
      <c r="A775" s="77" t="s">
        <v>48</v>
      </c>
      <c r="B775" s="77" t="s">
        <v>85</v>
      </c>
      <c r="C775" s="77" t="s">
        <v>50</v>
      </c>
      <c r="D775" s="78">
        <v>44154.447199074071</v>
      </c>
      <c r="E775" s="77" t="s">
        <v>5</v>
      </c>
      <c r="F775" s="77" t="s">
        <v>30</v>
      </c>
      <c r="G775" s="77" t="s">
        <v>51</v>
      </c>
      <c r="H775" s="77" t="s">
        <v>14</v>
      </c>
      <c r="I775" s="77" t="s">
        <v>158</v>
      </c>
      <c r="J775" s="77" t="s">
        <v>42</v>
      </c>
      <c r="K775" s="77">
        <v>3.5</v>
      </c>
      <c r="L775" s="77">
        <v>1220</v>
      </c>
      <c r="M775" s="77" t="s">
        <v>41</v>
      </c>
      <c r="N775" s="77">
        <v>76.2</v>
      </c>
      <c r="O775" s="77">
        <v>9.4E-2</v>
      </c>
      <c r="P775" s="77">
        <v>0</v>
      </c>
      <c r="Z775" s="77" t="s">
        <v>40</v>
      </c>
      <c r="AA775" s="77" t="s">
        <v>39</v>
      </c>
      <c r="AB775" s="77">
        <v>20</v>
      </c>
    </row>
    <row r="776" spans="1:28" ht="15.75" customHeight="1" x14ac:dyDescent="0.2">
      <c r="A776" s="77" t="s">
        <v>48</v>
      </c>
      <c r="B776" s="77" t="s">
        <v>85</v>
      </c>
      <c r="C776" s="77" t="s">
        <v>50</v>
      </c>
      <c r="D776" s="78">
        <v>44154.447199074071</v>
      </c>
      <c r="E776" s="77" t="s">
        <v>5</v>
      </c>
      <c r="F776" s="77" t="s">
        <v>30</v>
      </c>
      <c r="G776" s="77" t="s">
        <v>51</v>
      </c>
      <c r="H776" s="77" t="s">
        <v>14</v>
      </c>
      <c r="I776" s="77" t="s">
        <v>43</v>
      </c>
      <c r="J776" s="77" t="s">
        <v>83</v>
      </c>
      <c r="K776" s="77">
        <v>54.984999999999999</v>
      </c>
      <c r="L776" s="77">
        <v>1220</v>
      </c>
      <c r="M776" s="77" t="s">
        <v>41</v>
      </c>
      <c r="N776" s="77">
        <v>0.10184596</v>
      </c>
      <c r="O776" s="77">
        <v>0</v>
      </c>
      <c r="P776" s="77">
        <v>0.16231699999999999</v>
      </c>
      <c r="Z776" s="77" t="s">
        <v>40</v>
      </c>
      <c r="AA776" s="77" t="s">
        <v>39</v>
      </c>
      <c r="AB776" s="77">
        <v>20</v>
      </c>
    </row>
    <row r="777" spans="1:28" ht="15.75" customHeight="1" x14ac:dyDescent="0.2">
      <c r="A777" s="77" t="s">
        <v>48</v>
      </c>
      <c r="B777" s="77" t="s">
        <v>85</v>
      </c>
      <c r="C777" s="77" t="s">
        <v>50</v>
      </c>
      <c r="D777" s="78">
        <v>44154.447199074071</v>
      </c>
      <c r="E777" s="77" t="s">
        <v>5</v>
      </c>
      <c r="F777" s="77" t="s">
        <v>30</v>
      </c>
      <c r="G777" s="77" t="s">
        <v>51</v>
      </c>
      <c r="H777" s="77" t="s">
        <v>14</v>
      </c>
      <c r="I777" s="77" t="s">
        <v>159</v>
      </c>
      <c r="J777" s="77" t="s">
        <v>42</v>
      </c>
      <c r="K777" s="77">
        <v>3.5</v>
      </c>
      <c r="L777" s="77">
        <v>1220</v>
      </c>
      <c r="M777" s="77" t="s">
        <v>41</v>
      </c>
      <c r="N777" s="77">
        <v>40.200000000000003</v>
      </c>
      <c r="O777" s="77">
        <v>6.4299999999999996E-2</v>
      </c>
      <c r="P777" s="77">
        <v>2.4900000000000002</v>
      </c>
      <c r="Z777" s="77" t="s">
        <v>40</v>
      </c>
      <c r="AA777" s="77" t="s">
        <v>39</v>
      </c>
      <c r="AB777" s="77">
        <v>20</v>
      </c>
    </row>
    <row r="778" spans="1:28" ht="15.75" customHeight="1" x14ac:dyDescent="0.2">
      <c r="A778" s="77" t="s">
        <v>48</v>
      </c>
      <c r="B778" s="77" t="s">
        <v>85</v>
      </c>
      <c r="C778" s="77" t="s">
        <v>50</v>
      </c>
      <c r="D778" s="78">
        <v>44154.447199074071</v>
      </c>
      <c r="E778" s="77" t="s">
        <v>5</v>
      </c>
      <c r="F778" s="77" t="s">
        <v>31</v>
      </c>
      <c r="G778" s="77" t="s">
        <v>44</v>
      </c>
      <c r="H778" s="77" t="s">
        <v>14</v>
      </c>
      <c r="I778" s="77" t="s">
        <v>157</v>
      </c>
      <c r="J778" s="77" t="s">
        <v>42</v>
      </c>
      <c r="K778" s="77">
        <v>1</v>
      </c>
      <c r="L778" s="77">
        <v>1130</v>
      </c>
      <c r="M778" s="77" t="s">
        <v>41</v>
      </c>
      <c r="N778" s="77">
        <v>5.35</v>
      </c>
      <c r="O778" s="77">
        <v>6.96E-3</v>
      </c>
      <c r="P778" s="77">
        <v>0.54100000000000004</v>
      </c>
      <c r="Z778" s="77" t="s">
        <v>40</v>
      </c>
      <c r="AA778" s="77" t="s">
        <v>39</v>
      </c>
      <c r="AB778" s="77">
        <v>20</v>
      </c>
    </row>
    <row r="779" spans="1:28" ht="15.75" customHeight="1" x14ac:dyDescent="0.2">
      <c r="A779" s="77" t="s">
        <v>48</v>
      </c>
      <c r="B779" s="77" t="s">
        <v>85</v>
      </c>
      <c r="C779" s="77" t="s">
        <v>50</v>
      </c>
      <c r="D779" s="78">
        <v>44154.447199074071</v>
      </c>
      <c r="E779" s="77" t="s">
        <v>5</v>
      </c>
      <c r="F779" s="77" t="s">
        <v>31</v>
      </c>
      <c r="G779" s="77" t="s">
        <v>44</v>
      </c>
      <c r="H779" s="77" t="s">
        <v>14</v>
      </c>
      <c r="I779" s="77" t="s">
        <v>158</v>
      </c>
      <c r="J779" s="77" t="s">
        <v>42</v>
      </c>
      <c r="K779" s="77">
        <v>1</v>
      </c>
      <c r="L779" s="77">
        <v>1130</v>
      </c>
      <c r="M779" s="77" t="s">
        <v>41</v>
      </c>
      <c r="N779" s="77">
        <v>9.61</v>
      </c>
      <c r="O779" s="77">
        <v>6.6499999999999997E-3</v>
      </c>
      <c r="P779" s="77">
        <v>0</v>
      </c>
      <c r="Z779" s="77" t="s">
        <v>40</v>
      </c>
      <c r="AA779" s="77" t="s">
        <v>39</v>
      </c>
      <c r="AB779" s="77">
        <v>20</v>
      </c>
    </row>
    <row r="780" spans="1:28" ht="15.75" customHeight="1" x14ac:dyDescent="0.2">
      <c r="A780" s="77" t="s">
        <v>48</v>
      </c>
      <c r="B780" s="77" t="s">
        <v>85</v>
      </c>
      <c r="C780" s="77" t="s">
        <v>50</v>
      </c>
      <c r="D780" s="78">
        <v>44154.447199074071</v>
      </c>
      <c r="E780" s="77" t="s">
        <v>5</v>
      </c>
      <c r="F780" s="77" t="s">
        <v>31</v>
      </c>
      <c r="G780" s="77" t="s">
        <v>44</v>
      </c>
      <c r="H780" s="77" t="s">
        <v>14</v>
      </c>
      <c r="I780" s="77" t="s">
        <v>43</v>
      </c>
      <c r="J780" s="77" t="s">
        <v>83</v>
      </c>
      <c r="K780" s="77">
        <v>18.68</v>
      </c>
      <c r="L780" s="77">
        <v>1130</v>
      </c>
      <c r="M780" s="77" t="s">
        <v>41</v>
      </c>
      <c r="N780" s="77">
        <v>2.6498929000000001E-2</v>
      </c>
      <c r="O780" s="77">
        <v>0</v>
      </c>
      <c r="P780" s="77">
        <v>2.7408994999999998E-2</v>
      </c>
      <c r="Z780" s="77" t="s">
        <v>40</v>
      </c>
      <c r="AA780" s="77" t="s">
        <v>39</v>
      </c>
      <c r="AB780" s="77">
        <v>20</v>
      </c>
    </row>
    <row r="781" spans="1:28" ht="15.75" customHeight="1" x14ac:dyDescent="0.2">
      <c r="A781" s="77" t="s">
        <v>48</v>
      </c>
      <c r="B781" s="77" t="s">
        <v>85</v>
      </c>
      <c r="C781" s="77" t="s">
        <v>50</v>
      </c>
      <c r="D781" s="78">
        <v>44154.447199074071</v>
      </c>
      <c r="E781" s="77" t="s">
        <v>5</v>
      </c>
      <c r="F781" s="77" t="s">
        <v>31</v>
      </c>
      <c r="G781" s="77" t="s">
        <v>44</v>
      </c>
      <c r="H781" s="77" t="s">
        <v>14</v>
      </c>
      <c r="I781" s="77" t="s">
        <v>159</v>
      </c>
      <c r="J781" s="77" t="s">
        <v>42</v>
      </c>
      <c r="K781" s="77">
        <v>1</v>
      </c>
      <c r="L781" s="77">
        <v>1130</v>
      </c>
      <c r="M781" s="77" t="s">
        <v>41</v>
      </c>
      <c r="N781" s="77">
        <v>4.25</v>
      </c>
      <c r="O781" s="77">
        <v>4.8199999999999996E-3</v>
      </c>
      <c r="P781" s="77">
        <v>0.48499999999999999</v>
      </c>
      <c r="Z781" s="77" t="s">
        <v>40</v>
      </c>
      <c r="AA781" s="77" t="s">
        <v>39</v>
      </c>
      <c r="AB781" s="77">
        <v>20</v>
      </c>
    </row>
    <row r="782" spans="1:28" ht="15.75" customHeight="1" x14ac:dyDescent="0.2">
      <c r="A782" s="77" t="s">
        <v>48</v>
      </c>
      <c r="B782" s="77" t="s">
        <v>85</v>
      </c>
      <c r="C782" s="77" t="s">
        <v>50</v>
      </c>
      <c r="D782" s="78">
        <v>44154.447199074071</v>
      </c>
      <c r="E782" s="77" t="s">
        <v>5</v>
      </c>
      <c r="F782" s="77" t="s">
        <v>31</v>
      </c>
      <c r="G782" s="77" t="s">
        <v>51</v>
      </c>
      <c r="H782" s="77" t="s">
        <v>14</v>
      </c>
      <c r="I782" s="77" t="s">
        <v>157</v>
      </c>
      <c r="J782" s="77" t="s">
        <v>42</v>
      </c>
      <c r="K782" s="77">
        <v>1.87</v>
      </c>
      <c r="L782" s="77">
        <v>1260</v>
      </c>
      <c r="M782" s="77" t="s">
        <v>41</v>
      </c>
      <c r="N782" s="77">
        <v>6.88</v>
      </c>
      <c r="O782" s="77">
        <v>8.1899999999999994E-3</v>
      </c>
      <c r="P782" s="77">
        <v>0.66100000000000003</v>
      </c>
      <c r="Z782" s="77" t="s">
        <v>40</v>
      </c>
      <c r="AA782" s="77" t="s">
        <v>39</v>
      </c>
      <c r="AB782" s="77">
        <v>20</v>
      </c>
    </row>
    <row r="783" spans="1:28" ht="15.75" customHeight="1" x14ac:dyDescent="0.2">
      <c r="A783" s="77" t="s">
        <v>48</v>
      </c>
      <c r="B783" s="77" t="s">
        <v>85</v>
      </c>
      <c r="C783" s="77" t="s">
        <v>50</v>
      </c>
      <c r="D783" s="78">
        <v>44154.447199074071</v>
      </c>
      <c r="E783" s="77" t="s">
        <v>5</v>
      </c>
      <c r="F783" s="77" t="s">
        <v>31</v>
      </c>
      <c r="G783" s="77" t="s">
        <v>51</v>
      </c>
      <c r="H783" s="77" t="s">
        <v>14</v>
      </c>
      <c r="I783" s="77" t="s">
        <v>158</v>
      </c>
      <c r="J783" s="77" t="s">
        <v>42</v>
      </c>
      <c r="K783" s="77">
        <v>1.87</v>
      </c>
      <c r="L783" s="77">
        <v>1260</v>
      </c>
      <c r="M783" s="77" t="s">
        <v>41</v>
      </c>
      <c r="N783" s="77">
        <v>12.2</v>
      </c>
      <c r="O783" s="77">
        <v>8.2199999999999999E-3</v>
      </c>
      <c r="P783" s="77">
        <v>0</v>
      </c>
      <c r="Z783" s="77" t="s">
        <v>40</v>
      </c>
      <c r="AA783" s="77" t="s">
        <v>39</v>
      </c>
      <c r="AB783" s="77">
        <v>20</v>
      </c>
    </row>
    <row r="784" spans="1:28" ht="15.75" customHeight="1" x14ac:dyDescent="0.2">
      <c r="A784" s="77" t="s">
        <v>48</v>
      </c>
      <c r="B784" s="77" t="s">
        <v>85</v>
      </c>
      <c r="C784" s="77" t="s">
        <v>50</v>
      </c>
      <c r="D784" s="78">
        <v>44154.447199074071</v>
      </c>
      <c r="E784" s="77" t="s">
        <v>5</v>
      </c>
      <c r="F784" s="77" t="s">
        <v>31</v>
      </c>
      <c r="G784" s="77" t="s">
        <v>51</v>
      </c>
      <c r="H784" s="77" t="s">
        <v>14</v>
      </c>
      <c r="I784" s="77" t="s">
        <v>43</v>
      </c>
      <c r="J784" s="77" t="s">
        <v>83</v>
      </c>
      <c r="K784" s="77">
        <v>34.931600000000003</v>
      </c>
      <c r="L784" s="77">
        <v>1260</v>
      </c>
      <c r="M784" s="77" t="s">
        <v>41</v>
      </c>
      <c r="N784" s="77">
        <v>2.5588863999999999E-2</v>
      </c>
      <c r="O784" s="77">
        <v>0</v>
      </c>
      <c r="P784" s="77">
        <v>3.3940043000000003E-2</v>
      </c>
      <c r="Z784" s="77" t="s">
        <v>40</v>
      </c>
      <c r="AA784" s="77" t="s">
        <v>39</v>
      </c>
      <c r="AB784" s="77">
        <v>20</v>
      </c>
    </row>
    <row r="785" spans="1:28" ht="15.75" customHeight="1" x14ac:dyDescent="0.2">
      <c r="A785" s="77" t="s">
        <v>48</v>
      </c>
      <c r="B785" s="77" t="s">
        <v>85</v>
      </c>
      <c r="C785" s="77" t="s">
        <v>50</v>
      </c>
      <c r="D785" s="78">
        <v>44154.447199074071</v>
      </c>
      <c r="E785" s="77" t="s">
        <v>5</v>
      </c>
      <c r="F785" s="77" t="s">
        <v>31</v>
      </c>
      <c r="G785" s="77" t="s">
        <v>51</v>
      </c>
      <c r="H785" s="77" t="s">
        <v>14</v>
      </c>
      <c r="I785" s="77" t="s">
        <v>159</v>
      </c>
      <c r="J785" s="77" t="s">
        <v>42</v>
      </c>
      <c r="K785" s="77">
        <v>1.87</v>
      </c>
      <c r="L785" s="77">
        <v>1260</v>
      </c>
      <c r="M785" s="77" t="s">
        <v>41</v>
      </c>
      <c r="N785" s="77">
        <v>5.4</v>
      </c>
      <c r="O785" s="77">
        <v>5.7000000000000002E-3</v>
      </c>
      <c r="P785" s="77">
        <v>0.59499999999999997</v>
      </c>
      <c r="Z785" s="77" t="s">
        <v>40</v>
      </c>
      <c r="AA785" s="77" t="s">
        <v>39</v>
      </c>
      <c r="AB785" s="77">
        <v>20</v>
      </c>
    </row>
    <row r="786" spans="1:28" ht="15.75" customHeight="1" x14ac:dyDescent="0.2">
      <c r="A786" s="77" t="s">
        <v>48</v>
      </c>
      <c r="B786" s="77" t="s">
        <v>85</v>
      </c>
      <c r="C786" s="77" t="s">
        <v>50</v>
      </c>
      <c r="D786" s="78">
        <v>44154.447199074071</v>
      </c>
      <c r="E786" s="77" t="s">
        <v>5</v>
      </c>
      <c r="F786" s="77" t="s">
        <v>45</v>
      </c>
      <c r="G786" s="77" t="s">
        <v>44</v>
      </c>
      <c r="H786" s="77" t="s">
        <v>14</v>
      </c>
      <c r="I786" s="77" t="s">
        <v>157</v>
      </c>
      <c r="J786" s="77" t="s">
        <v>42</v>
      </c>
      <c r="K786" s="77">
        <v>2.2000000000000002</v>
      </c>
      <c r="L786" s="77">
        <v>1740</v>
      </c>
      <c r="M786" s="77" t="s">
        <v>41</v>
      </c>
      <c r="N786" s="77">
        <v>15.5</v>
      </c>
      <c r="O786" s="77">
        <v>2.1999999999999999E-2</v>
      </c>
      <c r="P786" s="77">
        <v>1.33</v>
      </c>
      <c r="Z786" s="77" t="s">
        <v>40</v>
      </c>
      <c r="AA786" s="77" t="s">
        <v>39</v>
      </c>
      <c r="AB786" s="77">
        <v>20</v>
      </c>
    </row>
    <row r="787" spans="1:28" ht="15.75" customHeight="1" x14ac:dyDescent="0.2">
      <c r="A787" s="77" t="s">
        <v>48</v>
      </c>
      <c r="B787" s="77" t="s">
        <v>85</v>
      </c>
      <c r="C787" s="77" t="s">
        <v>50</v>
      </c>
      <c r="D787" s="78">
        <v>44154.447199074071</v>
      </c>
      <c r="E787" s="77" t="s">
        <v>5</v>
      </c>
      <c r="F787" s="77" t="s">
        <v>45</v>
      </c>
      <c r="G787" s="77" t="s">
        <v>44</v>
      </c>
      <c r="H787" s="77" t="s">
        <v>14</v>
      </c>
      <c r="I787" s="77" t="s">
        <v>158</v>
      </c>
      <c r="J787" s="77" t="s">
        <v>42</v>
      </c>
      <c r="K787" s="77">
        <v>2.2000000000000002</v>
      </c>
      <c r="L787" s="77">
        <v>1740</v>
      </c>
      <c r="M787" s="77" t="s">
        <v>41</v>
      </c>
      <c r="N787" s="77">
        <v>26.7</v>
      </c>
      <c r="O787" s="77">
        <v>2.3E-2</v>
      </c>
      <c r="P787" s="77">
        <v>0</v>
      </c>
      <c r="Z787" s="77" t="s">
        <v>40</v>
      </c>
      <c r="AA787" s="77" t="s">
        <v>39</v>
      </c>
      <c r="AB787" s="77">
        <v>20</v>
      </c>
    </row>
    <row r="788" spans="1:28" ht="15.75" customHeight="1" x14ac:dyDescent="0.2">
      <c r="A788" s="77" t="s">
        <v>48</v>
      </c>
      <c r="B788" s="77" t="s">
        <v>85</v>
      </c>
      <c r="C788" s="77" t="s">
        <v>50</v>
      </c>
      <c r="D788" s="78">
        <v>44154.447199074071</v>
      </c>
      <c r="E788" s="77" t="s">
        <v>5</v>
      </c>
      <c r="F788" s="77" t="s">
        <v>45</v>
      </c>
      <c r="G788" s="77" t="s">
        <v>44</v>
      </c>
      <c r="H788" s="77" t="s">
        <v>14</v>
      </c>
      <c r="I788" s="77" t="s">
        <v>43</v>
      </c>
      <c r="J788" s="77" t="s">
        <v>83</v>
      </c>
      <c r="K788" s="77">
        <v>2.2000000000000002</v>
      </c>
      <c r="L788" s="77">
        <v>1740</v>
      </c>
      <c r="M788" s="77" t="s">
        <v>41</v>
      </c>
      <c r="N788" s="77">
        <v>0.9</v>
      </c>
      <c r="O788" s="77">
        <v>0</v>
      </c>
      <c r="P788" s="77">
        <v>1.28</v>
      </c>
      <c r="Z788" s="77" t="s">
        <v>40</v>
      </c>
      <c r="AA788" s="77" t="s">
        <v>39</v>
      </c>
      <c r="AB788" s="77">
        <v>20</v>
      </c>
    </row>
    <row r="789" spans="1:28" ht="15.75" customHeight="1" x14ac:dyDescent="0.2">
      <c r="A789" s="77" t="s">
        <v>48</v>
      </c>
      <c r="B789" s="77" t="s">
        <v>85</v>
      </c>
      <c r="C789" s="77" t="s">
        <v>50</v>
      </c>
      <c r="D789" s="78">
        <v>44154.447199074071</v>
      </c>
      <c r="E789" s="77" t="s">
        <v>5</v>
      </c>
      <c r="F789" s="77" t="s">
        <v>45</v>
      </c>
      <c r="G789" s="77" t="s">
        <v>44</v>
      </c>
      <c r="H789" s="77" t="s">
        <v>14</v>
      </c>
      <c r="I789" s="77" t="s">
        <v>159</v>
      </c>
      <c r="J789" s="77" t="s">
        <v>42</v>
      </c>
      <c r="K789" s="77">
        <v>2.2000000000000002</v>
      </c>
      <c r="L789" s="77">
        <v>1740</v>
      </c>
      <c r="M789" s="77" t="s">
        <v>41</v>
      </c>
      <c r="N789" s="77">
        <v>12.6</v>
      </c>
      <c r="O789" s="77">
        <v>1.7000000000000001E-2</v>
      </c>
      <c r="P789" s="77">
        <v>1.24</v>
      </c>
      <c r="Z789" s="77" t="s">
        <v>40</v>
      </c>
      <c r="AA789" s="77" t="s">
        <v>39</v>
      </c>
      <c r="AB789" s="77">
        <v>20</v>
      </c>
    </row>
    <row r="790" spans="1:28" ht="15.75" customHeight="1" x14ac:dyDescent="0.2">
      <c r="A790" s="77" t="s">
        <v>48</v>
      </c>
      <c r="B790" s="77" t="s">
        <v>85</v>
      </c>
      <c r="C790" s="77" t="s">
        <v>50</v>
      </c>
      <c r="D790" s="78">
        <v>44154.447199074071</v>
      </c>
      <c r="E790" s="77" t="s">
        <v>5</v>
      </c>
      <c r="F790" s="77" t="s">
        <v>45</v>
      </c>
      <c r="G790" s="77" t="s">
        <v>51</v>
      </c>
      <c r="H790" s="77" t="s">
        <v>14</v>
      </c>
      <c r="I790" s="77" t="s">
        <v>157</v>
      </c>
      <c r="J790" s="77" t="s">
        <v>42</v>
      </c>
      <c r="K790" s="77">
        <v>2.7</v>
      </c>
      <c r="L790" s="77">
        <v>1490</v>
      </c>
      <c r="M790" s="77" t="s">
        <v>41</v>
      </c>
      <c r="N790" s="77">
        <v>15.5</v>
      </c>
      <c r="O790" s="77">
        <v>2.9000000000000001E-2</v>
      </c>
      <c r="P790" s="77">
        <v>1.45</v>
      </c>
      <c r="Z790" s="77" t="s">
        <v>40</v>
      </c>
      <c r="AA790" s="77" t="s">
        <v>39</v>
      </c>
      <c r="AB790" s="77">
        <v>20</v>
      </c>
    </row>
    <row r="791" spans="1:28" ht="15.75" customHeight="1" x14ac:dyDescent="0.2">
      <c r="A791" s="77" t="s">
        <v>48</v>
      </c>
      <c r="B791" s="77" t="s">
        <v>85</v>
      </c>
      <c r="C791" s="77" t="s">
        <v>50</v>
      </c>
      <c r="D791" s="78">
        <v>44154.447199074071</v>
      </c>
      <c r="E791" s="77" t="s">
        <v>5</v>
      </c>
      <c r="F791" s="77" t="s">
        <v>45</v>
      </c>
      <c r="G791" s="77" t="s">
        <v>51</v>
      </c>
      <c r="H791" s="77" t="s">
        <v>14</v>
      </c>
      <c r="I791" s="77" t="s">
        <v>158</v>
      </c>
      <c r="J791" s="77" t="s">
        <v>42</v>
      </c>
      <c r="K791" s="77">
        <v>2.7</v>
      </c>
      <c r="L791" s="77">
        <v>1490</v>
      </c>
      <c r="M791" s="77" t="s">
        <v>41</v>
      </c>
      <c r="N791" s="77">
        <v>28.8</v>
      </c>
      <c r="O791" s="77">
        <v>0.03</v>
      </c>
      <c r="P791" s="77">
        <v>0</v>
      </c>
      <c r="Z791" s="77" t="s">
        <v>40</v>
      </c>
      <c r="AA791" s="77" t="s">
        <v>39</v>
      </c>
      <c r="AB791" s="77">
        <v>20</v>
      </c>
    </row>
    <row r="792" spans="1:28" ht="15.75" customHeight="1" x14ac:dyDescent="0.2">
      <c r="A792" s="77" t="s">
        <v>48</v>
      </c>
      <c r="B792" s="77" t="s">
        <v>85</v>
      </c>
      <c r="C792" s="77" t="s">
        <v>50</v>
      </c>
      <c r="D792" s="78">
        <v>44154.447199074071</v>
      </c>
      <c r="E792" s="77" t="s">
        <v>5</v>
      </c>
      <c r="F792" s="77" t="s">
        <v>45</v>
      </c>
      <c r="G792" s="77" t="s">
        <v>51</v>
      </c>
      <c r="H792" s="77" t="s">
        <v>14</v>
      </c>
      <c r="I792" s="77" t="s">
        <v>43</v>
      </c>
      <c r="J792" s="77" t="s">
        <v>83</v>
      </c>
      <c r="K792" s="77">
        <v>2.7</v>
      </c>
      <c r="L792" s="77">
        <v>1490</v>
      </c>
      <c r="M792" s="77" t="s">
        <v>41</v>
      </c>
      <c r="N792" s="77">
        <v>0.9</v>
      </c>
      <c r="O792" s="77">
        <v>0</v>
      </c>
      <c r="P792" s="77">
        <v>1.41</v>
      </c>
      <c r="Z792" s="77" t="s">
        <v>40</v>
      </c>
      <c r="AA792" s="77" t="s">
        <v>39</v>
      </c>
      <c r="AB792" s="77">
        <v>20</v>
      </c>
    </row>
    <row r="793" spans="1:28" ht="15.75" customHeight="1" x14ac:dyDescent="0.2">
      <c r="A793" s="77" t="s">
        <v>48</v>
      </c>
      <c r="B793" s="77" t="s">
        <v>85</v>
      </c>
      <c r="C793" s="77" t="s">
        <v>50</v>
      </c>
      <c r="D793" s="78">
        <v>44154.447199074071</v>
      </c>
      <c r="E793" s="77" t="s">
        <v>5</v>
      </c>
      <c r="F793" s="77" t="s">
        <v>45</v>
      </c>
      <c r="G793" s="77" t="s">
        <v>51</v>
      </c>
      <c r="H793" s="77" t="s">
        <v>14</v>
      </c>
      <c r="I793" s="77" t="s">
        <v>159</v>
      </c>
      <c r="J793" s="77" t="s">
        <v>42</v>
      </c>
      <c r="K793" s="77">
        <v>2.7</v>
      </c>
      <c r="L793" s="77">
        <v>1490</v>
      </c>
      <c r="M793" s="77" t="s">
        <v>41</v>
      </c>
      <c r="N793" s="77">
        <v>12.8</v>
      </c>
      <c r="O793" s="77">
        <v>2.1999999999999999E-2</v>
      </c>
      <c r="P793" s="77">
        <v>1.36</v>
      </c>
      <c r="Z793" s="77" t="s">
        <v>40</v>
      </c>
      <c r="AA793" s="77" t="s">
        <v>39</v>
      </c>
      <c r="AB793" s="77">
        <v>20</v>
      </c>
    </row>
    <row r="794" spans="1:28" ht="15.75" customHeight="1" x14ac:dyDescent="0.2">
      <c r="A794" s="77" t="s">
        <v>48</v>
      </c>
      <c r="B794" s="77" t="s">
        <v>85</v>
      </c>
      <c r="C794" s="77" t="s">
        <v>50</v>
      </c>
      <c r="D794" s="78">
        <v>44154.447199074071</v>
      </c>
      <c r="E794" s="77" t="s">
        <v>5</v>
      </c>
      <c r="F794" s="77" t="s">
        <v>29</v>
      </c>
      <c r="G794" s="77" t="s">
        <v>44</v>
      </c>
      <c r="H794" s="77" t="s">
        <v>14</v>
      </c>
      <c r="I794" s="77" t="s">
        <v>157</v>
      </c>
      <c r="J794" s="77" t="s">
        <v>42</v>
      </c>
      <c r="K794" s="77">
        <v>3.37</v>
      </c>
      <c r="L794" s="77">
        <v>2420</v>
      </c>
      <c r="M794" s="77" t="s">
        <v>41</v>
      </c>
      <c r="N794" s="77">
        <v>22.1</v>
      </c>
      <c r="O794" s="77">
        <v>3.7499999999999999E-2</v>
      </c>
      <c r="P794" s="77">
        <v>2.15</v>
      </c>
      <c r="Z794" s="77" t="s">
        <v>40</v>
      </c>
      <c r="AA794" s="77" t="s">
        <v>39</v>
      </c>
      <c r="AB794" s="77">
        <v>20</v>
      </c>
    </row>
    <row r="795" spans="1:28" ht="15.75" customHeight="1" x14ac:dyDescent="0.2">
      <c r="A795" s="77" t="s">
        <v>48</v>
      </c>
      <c r="B795" s="77" t="s">
        <v>85</v>
      </c>
      <c r="C795" s="77" t="s">
        <v>50</v>
      </c>
      <c r="D795" s="78">
        <v>44154.447199074071</v>
      </c>
      <c r="E795" s="77" t="s">
        <v>5</v>
      </c>
      <c r="F795" s="77" t="s">
        <v>29</v>
      </c>
      <c r="G795" s="77" t="s">
        <v>44</v>
      </c>
      <c r="H795" s="77" t="s">
        <v>14</v>
      </c>
      <c r="I795" s="77" t="s">
        <v>158</v>
      </c>
      <c r="J795" s="77" t="s">
        <v>42</v>
      </c>
      <c r="K795" s="77">
        <v>3.37</v>
      </c>
      <c r="L795" s="77">
        <v>2420</v>
      </c>
      <c r="M795" s="77" t="s">
        <v>41</v>
      </c>
      <c r="N795" s="77">
        <v>40.5</v>
      </c>
      <c r="O795" s="77">
        <v>3.9199999999999999E-2</v>
      </c>
      <c r="P795" s="77">
        <v>0</v>
      </c>
      <c r="Z795" s="77" t="s">
        <v>40</v>
      </c>
      <c r="AA795" s="77" t="s">
        <v>39</v>
      </c>
      <c r="AB795" s="77">
        <v>20</v>
      </c>
    </row>
    <row r="796" spans="1:28" ht="15.75" customHeight="1" x14ac:dyDescent="0.2">
      <c r="A796" s="77" t="s">
        <v>48</v>
      </c>
      <c r="B796" s="77" t="s">
        <v>85</v>
      </c>
      <c r="C796" s="77" t="s">
        <v>50</v>
      </c>
      <c r="D796" s="78">
        <v>44154.447199074071</v>
      </c>
      <c r="E796" s="77" t="s">
        <v>5</v>
      </c>
      <c r="F796" s="77" t="s">
        <v>29</v>
      </c>
      <c r="G796" s="77" t="s">
        <v>44</v>
      </c>
      <c r="H796" s="77" t="s">
        <v>14</v>
      </c>
      <c r="I796" s="77" t="s">
        <v>43</v>
      </c>
      <c r="J796" s="77" t="s">
        <v>83</v>
      </c>
      <c r="K796" s="77">
        <v>62.614597000000003</v>
      </c>
      <c r="L796" s="77">
        <v>2420</v>
      </c>
      <c r="M796" s="77" t="s">
        <v>41</v>
      </c>
      <c r="N796" s="77">
        <v>7.1044140000000006E-2</v>
      </c>
      <c r="O796" s="77">
        <v>0</v>
      </c>
      <c r="P796" s="77">
        <v>0.11302476</v>
      </c>
      <c r="Z796" s="77" t="s">
        <v>40</v>
      </c>
      <c r="AA796" s="77" t="s">
        <v>39</v>
      </c>
      <c r="AB796" s="77">
        <v>20</v>
      </c>
    </row>
    <row r="797" spans="1:28" ht="15.75" customHeight="1" x14ac:dyDescent="0.2">
      <c r="A797" s="77" t="s">
        <v>48</v>
      </c>
      <c r="B797" s="77" t="s">
        <v>85</v>
      </c>
      <c r="C797" s="77" t="s">
        <v>50</v>
      </c>
      <c r="D797" s="78">
        <v>44154.447199074071</v>
      </c>
      <c r="E797" s="77" t="s">
        <v>5</v>
      </c>
      <c r="F797" s="77" t="s">
        <v>29</v>
      </c>
      <c r="G797" s="77" t="s">
        <v>44</v>
      </c>
      <c r="H797" s="77" t="s">
        <v>14</v>
      </c>
      <c r="I797" s="77" t="s">
        <v>159</v>
      </c>
      <c r="J797" s="77" t="s">
        <v>42</v>
      </c>
      <c r="K797" s="77">
        <v>3.37</v>
      </c>
      <c r="L797" s="77">
        <v>2420</v>
      </c>
      <c r="M797" s="77" t="s">
        <v>41</v>
      </c>
      <c r="N797" s="77">
        <v>18.399999999999999</v>
      </c>
      <c r="O797" s="77">
        <v>2.9499999999999998E-2</v>
      </c>
      <c r="P797" s="77">
        <v>2.0499999999999998</v>
      </c>
      <c r="Z797" s="77" t="s">
        <v>40</v>
      </c>
      <c r="AA797" s="77" t="s">
        <v>39</v>
      </c>
      <c r="AB797" s="77">
        <v>20</v>
      </c>
    </row>
    <row r="798" spans="1:28" ht="15.75" customHeight="1" x14ac:dyDescent="0.2">
      <c r="A798" s="77" t="s">
        <v>48</v>
      </c>
      <c r="B798" s="77" t="s">
        <v>85</v>
      </c>
      <c r="C798" s="77" t="s">
        <v>50</v>
      </c>
      <c r="D798" s="78">
        <v>44154.447199074071</v>
      </c>
      <c r="E798" s="77" t="s">
        <v>5</v>
      </c>
      <c r="F798" s="77" t="s">
        <v>29</v>
      </c>
      <c r="G798" s="77" t="s">
        <v>51</v>
      </c>
      <c r="H798" s="77" t="s">
        <v>14</v>
      </c>
      <c r="I798" s="77" t="s">
        <v>157</v>
      </c>
      <c r="J798" s="77" t="s">
        <v>42</v>
      </c>
      <c r="K798" s="77">
        <v>3.49</v>
      </c>
      <c r="L798" s="77">
        <v>1690</v>
      </c>
      <c r="M798" s="77" t="s">
        <v>41</v>
      </c>
      <c r="N798" s="77">
        <v>22.7</v>
      </c>
      <c r="O798" s="77">
        <v>4.6800000000000001E-2</v>
      </c>
      <c r="P798" s="77">
        <v>2.13</v>
      </c>
      <c r="Z798" s="77" t="s">
        <v>40</v>
      </c>
      <c r="AA798" s="77" t="s">
        <v>39</v>
      </c>
      <c r="AB798" s="77">
        <v>20</v>
      </c>
    </row>
    <row r="799" spans="1:28" ht="15.75" customHeight="1" x14ac:dyDescent="0.2">
      <c r="A799" s="77" t="s">
        <v>48</v>
      </c>
      <c r="B799" s="77" t="s">
        <v>85</v>
      </c>
      <c r="C799" s="77" t="s">
        <v>50</v>
      </c>
      <c r="D799" s="78">
        <v>44154.447199074071</v>
      </c>
      <c r="E799" s="77" t="s">
        <v>5</v>
      </c>
      <c r="F799" s="77" t="s">
        <v>29</v>
      </c>
      <c r="G799" s="77" t="s">
        <v>51</v>
      </c>
      <c r="H799" s="77" t="s">
        <v>14</v>
      </c>
      <c r="I799" s="77" t="s">
        <v>158</v>
      </c>
      <c r="J799" s="77" t="s">
        <v>42</v>
      </c>
      <c r="K799" s="77">
        <v>3.49</v>
      </c>
      <c r="L799" s="77">
        <v>1690</v>
      </c>
      <c r="M799" s="77" t="s">
        <v>41</v>
      </c>
      <c r="N799" s="77">
        <v>43</v>
      </c>
      <c r="O799" s="77">
        <v>4.9299999999999997E-2</v>
      </c>
      <c r="P799" s="77">
        <v>0</v>
      </c>
      <c r="Z799" s="77" t="s">
        <v>40</v>
      </c>
      <c r="AA799" s="77" t="s">
        <v>39</v>
      </c>
      <c r="AB799" s="77">
        <v>20</v>
      </c>
    </row>
    <row r="800" spans="1:28" ht="15.75" customHeight="1" x14ac:dyDescent="0.2">
      <c r="A800" s="77" t="s">
        <v>48</v>
      </c>
      <c r="B800" s="77" t="s">
        <v>85</v>
      </c>
      <c r="C800" s="77" t="s">
        <v>50</v>
      </c>
      <c r="D800" s="78">
        <v>44154.447199074071</v>
      </c>
      <c r="E800" s="77" t="s">
        <v>5</v>
      </c>
      <c r="F800" s="77" t="s">
        <v>29</v>
      </c>
      <c r="G800" s="77" t="s">
        <v>51</v>
      </c>
      <c r="H800" s="77" t="s">
        <v>14</v>
      </c>
      <c r="I800" s="77" t="s">
        <v>43</v>
      </c>
      <c r="J800" s="77" t="s">
        <v>83</v>
      </c>
      <c r="K800" s="77">
        <v>64.844200000000001</v>
      </c>
      <c r="L800" s="77">
        <v>1690</v>
      </c>
      <c r="M800" s="77" t="s">
        <v>41</v>
      </c>
      <c r="N800" s="77">
        <v>7.1044140000000006E-2</v>
      </c>
      <c r="O800" s="77">
        <v>0</v>
      </c>
      <c r="P800" s="77">
        <v>0.11248654</v>
      </c>
      <c r="Z800" s="77" t="s">
        <v>40</v>
      </c>
      <c r="AA800" s="77" t="s">
        <v>39</v>
      </c>
      <c r="AB800" s="77">
        <v>20</v>
      </c>
    </row>
    <row r="801" spans="1:28" ht="15.75" customHeight="1" x14ac:dyDescent="0.2">
      <c r="A801" s="77" t="s">
        <v>48</v>
      </c>
      <c r="B801" s="77" t="s">
        <v>85</v>
      </c>
      <c r="C801" s="77" t="s">
        <v>50</v>
      </c>
      <c r="D801" s="78">
        <v>44154.447199074071</v>
      </c>
      <c r="E801" s="77" t="s">
        <v>5</v>
      </c>
      <c r="F801" s="77" t="s">
        <v>29</v>
      </c>
      <c r="G801" s="77" t="s">
        <v>51</v>
      </c>
      <c r="H801" s="77" t="s">
        <v>14</v>
      </c>
      <c r="I801" s="77" t="s">
        <v>159</v>
      </c>
      <c r="J801" s="77" t="s">
        <v>42</v>
      </c>
      <c r="K801" s="77">
        <v>3.49</v>
      </c>
      <c r="L801" s="77">
        <v>1690</v>
      </c>
      <c r="M801" s="77" t="s">
        <v>41</v>
      </c>
      <c r="N801" s="77">
        <v>19</v>
      </c>
      <c r="O801" s="77">
        <v>3.6799999999999999E-2</v>
      </c>
      <c r="P801" s="77">
        <v>2.0299999999999998</v>
      </c>
      <c r="Z801" s="77" t="s">
        <v>40</v>
      </c>
      <c r="AA801" s="77" t="s">
        <v>39</v>
      </c>
      <c r="AB801" s="77">
        <v>20</v>
      </c>
    </row>
    <row r="802" spans="1:28" ht="15.75" customHeight="1" x14ac:dyDescent="0.2">
      <c r="A802" s="77" t="s">
        <v>48</v>
      </c>
      <c r="B802" s="77" t="s">
        <v>85</v>
      </c>
      <c r="C802" s="77" t="s">
        <v>50</v>
      </c>
      <c r="D802" s="78">
        <v>44154.447199074071</v>
      </c>
      <c r="E802" s="77" t="s">
        <v>5</v>
      </c>
      <c r="F802" s="77" t="s">
        <v>30</v>
      </c>
      <c r="G802" s="77" t="s">
        <v>44</v>
      </c>
      <c r="H802" s="77" t="s">
        <v>16</v>
      </c>
      <c r="I802" s="77" t="s">
        <v>157</v>
      </c>
      <c r="J802" s="77" t="s">
        <v>42</v>
      </c>
      <c r="K802" s="77">
        <v>3.5</v>
      </c>
      <c r="L802" s="77">
        <v>1240</v>
      </c>
      <c r="M802" s="77" t="s">
        <v>41</v>
      </c>
      <c r="N802" s="77">
        <v>119</v>
      </c>
      <c r="O802" s="77">
        <v>5.3800000000000001E-2</v>
      </c>
      <c r="P802" s="77">
        <v>1.78</v>
      </c>
      <c r="Z802" s="77" t="s">
        <v>40</v>
      </c>
      <c r="AA802" s="77" t="s">
        <v>39</v>
      </c>
      <c r="AB802" s="77">
        <v>20</v>
      </c>
    </row>
    <row r="803" spans="1:28" ht="15.75" customHeight="1" x14ac:dyDescent="0.2">
      <c r="A803" s="77" t="s">
        <v>48</v>
      </c>
      <c r="B803" s="77" t="s">
        <v>85</v>
      </c>
      <c r="C803" s="77" t="s">
        <v>50</v>
      </c>
      <c r="D803" s="78">
        <v>44154.447199074071</v>
      </c>
      <c r="E803" s="77" t="s">
        <v>5</v>
      </c>
      <c r="F803" s="77" t="s">
        <v>30</v>
      </c>
      <c r="G803" s="77" t="s">
        <v>44</v>
      </c>
      <c r="H803" s="77" t="s">
        <v>16</v>
      </c>
      <c r="I803" s="77" t="s">
        <v>158</v>
      </c>
      <c r="J803" s="77" t="s">
        <v>42</v>
      </c>
      <c r="K803" s="77">
        <v>3.5</v>
      </c>
      <c r="L803" s="77">
        <v>1240</v>
      </c>
      <c r="M803" s="77" t="s">
        <v>41</v>
      </c>
      <c r="N803" s="77">
        <v>138</v>
      </c>
      <c r="O803" s="77">
        <v>6.0100000000000001E-2</v>
      </c>
      <c r="P803" s="77">
        <v>0</v>
      </c>
      <c r="Z803" s="77" t="s">
        <v>40</v>
      </c>
      <c r="AA803" s="77" t="s">
        <v>39</v>
      </c>
      <c r="AB803" s="77">
        <v>20</v>
      </c>
    </row>
    <row r="804" spans="1:28" ht="15.75" customHeight="1" x14ac:dyDescent="0.2">
      <c r="A804" s="77" t="s">
        <v>48</v>
      </c>
      <c r="B804" s="77" t="s">
        <v>85</v>
      </c>
      <c r="C804" s="77" t="s">
        <v>50</v>
      </c>
      <c r="D804" s="78">
        <v>44154.447199074071</v>
      </c>
      <c r="E804" s="77" t="s">
        <v>5</v>
      </c>
      <c r="F804" s="77" t="s">
        <v>30</v>
      </c>
      <c r="G804" s="77" t="s">
        <v>44</v>
      </c>
      <c r="H804" s="77" t="s">
        <v>16</v>
      </c>
      <c r="I804" s="77" t="s">
        <v>43</v>
      </c>
      <c r="J804" s="77" t="s">
        <v>83</v>
      </c>
      <c r="K804" s="77">
        <v>54.984999999999999</v>
      </c>
      <c r="L804" s="77">
        <v>1240</v>
      </c>
      <c r="M804" s="77" t="s">
        <v>41</v>
      </c>
      <c r="N804" s="77">
        <v>6.4926795999999995E-2</v>
      </c>
      <c r="O804" s="77">
        <v>0</v>
      </c>
      <c r="P804" s="77">
        <v>0.10184596</v>
      </c>
      <c r="Z804" s="77" t="s">
        <v>40</v>
      </c>
      <c r="AA804" s="77" t="s">
        <v>39</v>
      </c>
      <c r="AB804" s="77">
        <v>20</v>
      </c>
    </row>
    <row r="805" spans="1:28" ht="15.75" customHeight="1" x14ac:dyDescent="0.2">
      <c r="A805" s="77" t="s">
        <v>48</v>
      </c>
      <c r="B805" s="77" t="s">
        <v>85</v>
      </c>
      <c r="C805" s="77" t="s">
        <v>50</v>
      </c>
      <c r="D805" s="78">
        <v>44154.447199074071</v>
      </c>
      <c r="E805" s="77" t="s">
        <v>5</v>
      </c>
      <c r="F805" s="77" t="s">
        <v>30</v>
      </c>
      <c r="G805" s="77" t="s">
        <v>44</v>
      </c>
      <c r="H805" s="77" t="s">
        <v>16</v>
      </c>
      <c r="I805" s="77" t="s">
        <v>159</v>
      </c>
      <c r="J805" s="77" t="s">
        <v>42</v>
      </c>
      <c r="K805" s="77">
        <v>3.5</v>
      </c>
      <c r="L805" s="77">
        <v>1240</v>
      </c>
      <c r="M805" s="77" t="s">
        <v>41</v>
      </c>
      <c r="N805" s="77">
        <v>118</v>
      </c>
      <c r="O805" s="77">
        <v>5.3400000000000003E-2</v>
      </c>
      <c r="P805" s="77">
        <v>1.56</v>
      </c>
      <c r="Z805" s="77" t="s">
        <v>40</v>
      </c>
      <c r="AA805" s="77" t="s">
        <v>39</v>
      </c>
      <c r="AB805" s="77">
        <v>20</v>
      </c>
    </row>
    <row r="806" spans="1:28" ht="15.75" customHeight="1" x14ac:dyDescent="0.2">
      <c r="A806" s="77" t="s">
        <v>48</v>
      </c>
      <c r="B806" s="77" t="s">
        <v>85</v>
      </c>
      <c r="C806" s="77" t="s">
        <v>50</v>
      </c>
      <c r="D806" s="78">
        <v>44154.447199074071</v>
      </c>
      <c r="E806" s="77" t="s">
        <v>5</v>
      </c>
      <c r="F806" s="77" t="s">
        <v>30</v>
      </c>
      <c r="G806" s="77" t="s">
        <v>51</v>
      </c>
      <c r="H806" s="77" t="s">
        <v>16</v>
      </c>
      <c r="I806" s="77" t="s">
        <v>157</v>
      </c>
      <c r="J806" s="77" t="s">
        <v>42</v>
      </c>
      <c r="K806" s="77">
        <v>3.5</v>
      </c>
      <c r="L806" s="77">
        <v>1220</v>
      </c>
      <c r="M806" s="77" t="s">
        <v>41</v>
      </c>
      <c r="N806" s="77">
        <v>47.2</v>
      </c>
      <c r="O806" s="77">
        <v>6.7199999999999996E-2</v>
      </c>
      <c r="P806" s="77">
        <v>2.5499999999999998</v>
      </c>
      <c r="Z806" s="77" t="s">
        <v>40</v>
      </c>
      <c r="AA806" s="77" t="s">
        <v>39</v>
      </c>
      <c r="AB806" s="77">
        <v>20</v>
      </c>
    </row>
    <row r="807" spans="1:28" ht="15.75" customHeight="1" x14ac:dyDescent="0.2">
      <c r="A807" s="77" t="s">
        <v>48</v>
      </c>
      <c r="B807" s="77" t="s">
        <v>85</v>
      </c>
      <c r="C807" s="77" t="s">
        <v>50</v>
      </c>
      <c r="D807" s="78">
        <v>44154.447199074071</v>
      </c>
      <c r="E807" s="77" t="s">
        <v>5</v>
      </c>
      <c r="F807" s="77" t="s">
        <v>30</v>
      </c>
      <c r="G807" s="77" t="s">
        <v>51</v>
      </c>
      <c r="H807" s="77" t="s">
        <v>16</v>
      </c>
      <c r="I807" s="77" t="s">
        <v>158</v>
      </c>
      <c r="J807" s="77" t="s">
        <v>42</v>
      </c>
      <c r="K807" s="77">
        <v>3.5</v>
      </c>
      <c r="L807" s="77">
        <v>1220</v>
      </c>
      <c r="M807" s="77" t="s">
        <v>41</v>
      </c>
      <c r="N807" s="77">
        <v>73.8</v>
      </c>
      <c r="O807" s="77">
        <v>7.3899999999999993E-2</v>
      </c>
      <c r="P807" s="77">
        <v>0</v>
      </c>
      <c r="Z807" s="77" t="s">
        <v>40</v>
      </c>
      <c r="AA807" s="77" t="s">
        <v>39</v>
      </c>
      <c r="AB807" s="77">
        <v>20</v>
      </c>
    </row>
    <row r="808" spans="1:28" ht="15.75" customHeight="1" x14ac:dyDescent="0.2">
      <c r="A808" s="77" t="s">
        <v>48</v>
      </c>
      <c r="B808" s="77" t="s">
        <v>85</v>
      </c>
      <c r="C808" s="77" t="s">
        <v>50</v>
      </c>
      <c r="D808" s="78">
        <v>44154.447199074071</v>
      </c>
      <c r="E808" s="77" t="s">
        <v>5</v>
      </c>
      <c r="F808" s="77" t="s">
        <v>30</v>
      </c>
      <c r="G808" s="77" t="s">
        <v>51</v>
      </c>
      <c r="H808" s="77" t="s">
        <v>16</v>
      </c>
      <c r="I808" s="77" t="s">
        <v>43</v>
      </c>
      <c r="J808" s="77" t="s">
        <v>83</v>
      </c>
      <c r="K808" s="77">
        <v>54.984999999999999</v>
      </c>
      <c r="L808" s="77">
        <v>1220</v>
      </c>
      <c r="M808" s="77" t="s">
        <v>41</v>
      </c>
      <c r="N808" s="77">
        <v>9.0388280000000001E-2</v>
      </c>
      <c r="O808" s="77">
        <v>0</v>
      </c>
      <c r="P808" s="77">
        <v>0.14576702</v>
      </c>
      <c r="Z808" s="77" t="s">
        <v>40</v>
      </c>
      <c r="AA808" s="77" t="s">
        <v>39</v>
      </c>
      <c r="AB808" s="77">
        <v>20</v>
      </c>
    </row>
    <row r="809" spans="1:28" ht="15.75" customHeight="1" x14ac:dyDescent="0.2">
      <c r="A809" s="77" t="s">
        <v>48</v>
      </c>
      <c r="B809" s="77" t="s">
        <v>85</v>
      </c>
      <c r="C809" s="77" t="s">
        <v>50</v>
      </c>
      <c r="D809" s="78">
        <v>44154.447199074071</v>
      </c>
      <c r="E809" s="77" t="s">
        <v>5</v>
      </c>
      <c r="F809" s="77" t="s">
        <v>30</v>
      </c>
      <c r="G809" s="77" t="s">
        <v>51</v>
      </c>
      <c r="H809" s="77" t="s">
        <v>16</v>
      </c>
      <c r="I809" s="77" t="s">
        <v>159</v>
      </c>
      <c r="J809" s="77" t="s">
        <v>42</v>
      </c>
      <c r="K809" s="77">
        <v>3.5</v>
      </c>
      <c r="L809" s="77">
        <v>1220</v>
      </c>
      <c r="M809" s="77" t="s">
        <v>41</v>
      </c>
      <c r="N809" s="77">
        <v>49.4</v>
      </c>
      <c r="O809" s="77">
        <v>6.6500000000000004E-2</v>
      </c>
      <c r="P809" s="77">
        <v>2.23</v>
      </c>
      <c r="Z809" s="77" t="s">
        <v>40</v>
      </c>
      <c r="AA809" s="77" t="s">
        <v>39</v>
      </c>
      <c r="AB809" s="77">
        <v>20</v>
      </c>
    </row>
    <row r="810" spans="1:28" ht="15.75" customHeight="1" x14ac:dyDescent="0.2">
      <c r="A810" s="77" t="s">
        <v>48</v>
      </c>
      <c r="B810" s="77" t="s">
        <v>85</v>
      </c>
      <c r="C810" s="77" t="s">
        <v>50</v>
      </c>
      <c r="D810" s="78">
        <v>44154.447199074071</v>
      </c>
      <c r="E810" s="77" t="s">
        <v>5</v>
      </c>
      <c r="F810" s="77" t="s">
        <v>31</v>
      </c>
      <c r="G810" s="77" t="s">
        <v>44</v>
      </c>
      <c r="H810" s="77" t="s">
        <v>16</v>
      </c>
      <c r="I810" s="77" t="s">
        <v>157</v>
      </c>
      <c r="J810" s="77" t="s">
        <v>42</v>
      </c>
      <c r="K810" s="77">
        <v>1</v>
      </c>
      <c r="L810" s="77">
        <v>1070</v>
      </c>
      <c r="M810" s="77" t="s">
        <v>41</v>
      </c>
      <c r="N810" s="77">
        <v>4.58</v>
      </c>
      <c r="O810" s="77">
        <v>7.0000000000000001E-3</v>
      </c>
      <c r="P810" s="77">
        <v>0.35399999999999998</v>
      </c>
      <c r="Z810" s="77" t="s">
        <v>40</v>
      </c>
      <c r="AA810" s="77" t="s">
        <v>39</v>
      </c>
      <c r="AB810" s="77">
        <v>20</v>
      </c>
    </row>
    <row r="811" spans="1:28" ht="15.75" customHeight="1" x14ac:dyDescent="0.2">
      <c r="A811" s="77" t="s">
        <v>48</v>
      </c>
      <c r="B811" s="77" t="s">
        <v>85</v>
      </c>
      <c r="C811" s="77" t="s">
        <v>50</v>
      </c>
      <c r="D811" s="78">
        <v>44154.447199074071</v>
      </c>
      <c r="E811" s="77" t="s">
        <v>5</v>
      </c>
      <c r="F811" s="77" t="s">
        <v>31</v>
      </c>
      <c r="G811" s="77" t="s">
        <v>44</v>
      </c>
      <c r="H811" s="77" t="s">
        <v>16</v>
      </c>
      <c r="I811" s="77" t="s">
        <v>158</v>
      </c>
      <c r="J811" s="77" t="s">
        <v>42</v>
      </c>
      <c r="K811" s="77">
        <v>1</v>
      </c>
      <c r="L811" s="77">
        <v>1070</v>
      </c>
      <c r="M811" s="77" t="s">
        <v>41</v>
      </c>
      <c r="N811" s="77">
        <v>7.73</v>
      </c>
      <c r="O811" s="77">
        <v>7.0800000000000004E-3</v>
      </c>
      <c r="P811" s="77">
        <v>0</v>
      </c>
      <c r="Z811" s="77" t="s">
        <v>40</v>
      </c>
      <c r="AA811" s="77" t="s">
        <v>39</v>
      </c>
      <c r="AB811" s="77">
        <v>20</v>
      </c>
    </row>
    <row r="812" spans="1:28" ht="15.75" customHeight="1" x14ac:dyDescent="0.2">
      <c r="A812" s="77" t="s">
        <v>48</v>
      </c>
      <c r="B812" s="77" t="s">
        <v>85</v>
      </c>
      <c r="C812" s="77" t="s">
        <v>50</v>
      </c>
      <c r="D812" s="78">
        <v>44154.447199074071</v>
      </c>
      <c r="E812" s="77" t="s">
        <v>5</v>
      </c>
      <c r="F812" s="77" t="s">
        <v>31</v>
      </c>
      <c r="G812" s="77" t="s">
        <v>44</v>
      </c>
      <c r="H812" s="77" t="s">
        <v>16</v>
      </c>
      <c r="I812" s="77" t="s">
        <v>43</v>
      </c>
      <c r="J812" s="77" t="s">
        <v>83</v>
      </c>
      <c r="K812" s="77">
        <v>18.68</v>
      </c>
      <c r="L812" s="77">
        <v>1070</v>
      </c>
      <c r="M812" s="77" t="s">
        <v>41</v>
      </c>
      <c r="N812" s="77">
        <v>1.7558888000000002E-2</v>
      </c>
      <c r="O812" s="77">
        <v>0</v>
      </c>
      <c r="P812" s="77">
        <v>1.8094220000000001E-2</v>
      </c>
      <c r="Z812" s="77" t="s">
        <v>40</v>
      </c>
      <c r="AA812" s="77" t="s">
        <v>39</v>
      </c>
      <c r="AB812" s="77">
        <v>20</v>
      </c>
    </row>
    <row r="813" spans="1:28" ht="15.75" customHeight="1" x14ac:dyDescent="0.2">
      <c r="A813" s="77" t="s">
        <v>48</v>
      </c>
      <c r="B813" s="77" t="s">
        <v>85</v>
      </c>
      <c r="C813" s="77" t="s">
        <v>50</v>
      </c>
      <c r="D813" s="78">
        <v>44154.447199074071</v>
      </c>
      <c r="E813" s="77" t="s">
        <v>5</v>
      </c>
      <c r="F813" s="77" t="s">
        <v>31</v>
      </c>
      <c r="G813" s="77" t="s">
        <v>44</v>
      </c>
      <c r="H813" s="77" t="s">
        <v>16</v>
      </c>
      <c r="I813" s="77" t="s">
        <v>159</v>
      </c>
      <c r="J813" s="77" t="s">
        <v>42</v>
      </c>
      <c r="K813" s="77">
        <v>1</v>
      </c>
      <c r="L813" s="77">
        <v>1070</v>
      </c>
      <c r="M813" s="77" t="s">
        <v>41</v>
      </c>
      <c r="N813" s="77">
        <v>4.62</v>
      </c>
      <c r="O813" s="77">
        <v>6.4700000000000001E-3</v>
      </c>
      <c r="P813" s="77">
        <v>0.311</v>
      </c>
      <c r="Z813" s="77" t="s">
        <v>40</v>
      </c>
      <c r="AA813" s="77" t="s">
        <v>39</v>
      </c>
      <c r="AB813" s="77">
        <v>20</v>
      </c>
    </row>
    <row r="814" spans="1:28" ht="15.75" customHeight="1" x14ac:dyDescent="0.2">
      <c r="A814" s="77" t="s">
        <v>48</v>
      </c>
      <c r="B814" s="77" t="s">
        <v>85</v>
      </c>
      <c r="C814" s="77" t="s">
        <v>50</v>
      </c>
      <c r="D814" s="78">
        <v>44154.447199074071</v>
      </c>
      <c r="E814" s="77" t="s">
        <v>5</v>
      </c>
      <c r="F814" s="77" t="s">
        <v>31</v>
      </c>
      <c r="G814" s="77" t="s">
        <v>51</v>
      </c>
      <c r="H814" s="77" t="s">
        <v>16</v>
      </c>
      <c r="I814" s="77" t="s">
        <v>157</v>
      </c>
      <c r="J814" s="77" t="s">
        <v>42</v>
      </c>
      <c r="K814" s="77">
        <v>2.0099999999999998</v>
      </c>
      <c r="L814" s="77">
        <v>1310</v>
      </c>
      <c r="M814" s="77" t="s">
        <v>41</v>
      </c>
      <c r="N814" s="77">
        <v>4.67</v>
      </c>
      <c r="O814" s="77">
        <v>7.5599999999999999E-3</v>
      </c>
      <c r="P814" s="77">
        <v>0.77400000000000002</v>
      </c>
      <c r="Z814" s="77" t="s">
        <v>40</v>
      </c>
      <c r="AA814" s="77" t="s">
        <v>39</v>
      </c>
      <c r="AB814" s="77">
        <v>20</v>
      </c>
    </row>
    <row r="815" spans="1:28" ht="15.75" customHeight="1" x14ac:dyDescent="0.2">
      <c r="A815" s="77" t="s">
        <v>48</v>
      </c>
      <c r="B815" s="77" t="s">
        <v>85</v>
      </c>
      <c r="C815" s="77" t="s">
        <v>50</v>
      </c>
      <c r="D815" s="78">
        <v>44154.447199074071</v>
      </c>
      <c r="E815" s="77" t="s">
        <v>5</v>
      </c>
      <c r="F815" s="77" t="s">
        <v>31</v>
      </c>
      <c r="G815" s="77" t="s">
        <v>51</v>
      </c>
      <c r="H815" s="77" t="s">
        <v>16</v>
      </c>
      <c r="I815" s="77" t="s">
        <v>158</v>
      </c>
      <c r="J815" s="77" t="s">
        <v>42</v>
      </c>
      <c r="K815" s="77">
        <v>2.0099999999999998</v>
      </c>
      <c r="L815" s="77">
        <v>1310</v>
      </c>
      <c r="M815" s="77" t="s">
        <v>41</v>
      </c>
      <c r="N815" s="77">
        <v>11.1</v>
      </c>
      <c r="O815" s="77">
        <v>7.5599999999999999E-3</v>
      </c>
      <c r="P815" s="77">
        <v>0</v>
      </c>
      <c r="Z815" s="77" t="s">
        <v>40</v>
      </c>
      <c r="AA815" s="77" t="s">
        <v>39</v>
      </c>
      <c r="AB815" s="77">
        <v>20</v>
      </c>
    </row>
    <row r="816" spans="1:28" ht="15.75" customHeight="1" x14ac:dyDescent="0.2">
      <c r="A816" s="77" t="s">
        <v>48</v>
      </c>
      <c r="B816" s="77" t="s">
        <v>85</v>
      </c>
      <c r="C816" s="77" t="s">
        <v>50</v>
      </c>
      <c r="D816" s="78">
        <v>44154.447199074071</v>
      </c>
      <c r="E816" s="77" t="s">
        <v>5</v>
      </c>
      <c r="F816" s="77" t="s">
        <v>31</v>
      </c>
      <c r="G816" s="77" t="s">
        <v>51</v>
      </c>
      <c r="H816" s="77" t="s">
        <v>16</v>
      </c>
      <c r="I816" s="77" t="s">
        <v>43</v>
      </c>
      <c r="J816" s="77" t="s">
        <v>83</v>
      </c>
      <c r="K816" s="77">
        <v>37.546799999999998</v>
      </c>
      <c r="L816" s="77">
        <v>1310</v>
      </c>
      <c r="M816" s="77" t="s">
        <v>41</v>
      </c>
      <c r="N816" s="77">
        <v>2.9443255000000002E-2</v>
      </c>
      <c r="O816" s="77">
        <v>0</v>
      </c>
      <c r="P816" s="77">
        <v>4.0042830000000001E-2</v>
      </c>
      <c r="Z816" s="77" t="s">
        <v>40</v>
      </c>
      <c r="AA816" s="77" t="s">
        <v>39</v>
      </c>
      <c r="AB816" s="77">
        <v>20</v>
      </c>
    </row>
    <row r="817" spans="1:28" ht="15.75" customHeight="1" x14ac:dyDescent="0.2">
      <c r="A817" s="77" t="s">
        <v>48</v>
      </c>
      <c r="B817" s="77" t="s">
        <v>85</v>
      </c>
      <c r="C817" s="77" t="s">
        <v>50</v>
      </c>
      <c r="D817" s="78">
        <v>44154.447199074071</v>
      </c>
      <c r="E817" s="77" t="s">
        <v>5</v>
      </c>
      <c r="F817" s="77" t="s">
        <v>31</v>
      </c>
      <c r="G817" s="77" t="s">
        <v>51</v>
      </c>
      <c r="H817" s="77" t="s">
        <v>16</v>
      </c>
      <c r="I817" s="77" t="s">
        <v>159</v>
      </c>
      <c r="J817" s="77" t="s">
        <v>42</v>
      </c>
      <c r="K817" s="77">
        <v>2.0099999999999998</v>
      </c>
      <c r="L817" s="77">
        <v>1310</v>
      </c>
      <c r="M817" s="77" t="s">
        <v>41</v>
      </c>
      <c r="N817" s="77">
        <v>5.1100000000000003</v>
      </c>
      <c r="O817" s="77">
        <v>6.9800000000000001E-3</v>
      </c>
      <c r="P817" s="77">
        <v>0.68200000000000005</v>
      </c>
      <c r="Z817" s="77" t="s">
        <v>40</v>
      </c>
      <c r="AA817" s="77" t="s">
        <v>39</v>
      </c>
      <c r="AB817" s="77">
        <v>20</v>
      </c>
    </row>
    <row r="818" spans="1:28" ht="15.75" customHeight="1" x14ac:dyDescent="0.2">
      <c r="A818" s="77" t="s">
        <v>48</v>
      </c>
      <c r="B818" s="77" t="s">
        <v>85</v>
      </c>
      <c r="C818" s="77" t="s">
        <v>50</v>
      </c>
      <c r="D818" s="78">
        <v>44154.447199074071</v>
      </c>
      <c r="E818" s="77" t="s">
        <v>5</v>
      </c>
      <c r="F818" s="77" t="s">
        <v>45</v>
      </c>
      <c r="G818" s="77" t="s">
        <v>44</v>
      </c>
      <c r="H818" s="77" t="s">
        <v>16</v>
      </c>
      <c r="I818" s="77" t="s">
        <v>157</v>
      </c>
      <c r="J818" s="77" t="s">
        <v>42</v>
      </c>
      <c r="K818" s="77">
        <v>2.5</v>
      </c>
      <c r="L818" s="77">
        <v>1940</v>
      </c>
      <c r="M818" s="77" t="s">
        <v>41</v>
      </c>
      <c r="N818" s="77">
        <v>29.6</v>
      </c>
      <c r="O818" s="77">
        <v>4.1000000000000002E-2</v>
      </c>
      <c r="P818" s="77">
        <v>3.33</v>
      </c>
      <c r="Z818" s="77" t="s">
        <v>40</v>
      </c>
      <c r="AA818" s="77" t="s">
        <v>39</v>
      </c>
      <c r="AB818" s="77">
        <v>20</v>
      </c>
    </row>
    <row r="819" spans="1:28" ht="15.75" customHeight="1" x14ac:dyDescent="0.2">
      <c r="A819" s="77" t="s">
        <v>48</v>
      </c>
      <c r="B819" s="77" t="s">
        <v>85</v>
      </c>
      <c r="C819" s="77" t="s">
        <v>50</v>
      </c>
      <c r="D819" s="78">
        <v>44154.447199074071</v>
      </c>
      <c r="E819" s="77" t="s">
        <v>5</v>
      </c>
      <c r="F819" s="77" t="s">
        <v>45</v>
      </c>
      <c r="G819" s="77" t="s">
        <v>44</v>
      </c>
      <c r="H819" s="77" t="s">
        <v>16</v>
      </c>
      <c r="I819" s="77" t="s">
        <v>158</v>
      </c>
      <c r="J819" s="77" t="s">
        <v>42</v>
      </c>
      <c r="K819" s="77">
        <v>2.5</v>
      </c>
      <c r="L819" s="77">
        <v>1940</v>
      </c>
      <c r="M819" s="77" t="s">
        <v>41</v>
      </c>
      <c r="N819" s="77">
        <v>64.3</v>
      </c>
      <c r="O819" s="77">
        <v>4.1000000000000002E-2</v>
      </c>
      <c r="P819" s="77">
        <v>0</v>
      </c>
      <c r="Z819" s="77" t="s">
        <v>40</v>
      </c>
      <c r="AA819" s="77" t="s">
        <v>39</v>
      </c>
      <c r="AB819" s="77">
        <v>20</v>
      </c>
    </row>
    <row r="820" spans="1:28" ht="15.75" customHeight="1" x14ac:dyDescent="0.2">
      <c r="A820" s="77" t="s">
        <v>48</v>
      </c>
      <c r="B820" s="77" t="s">
        <v>85</v>
      </c>
      <c r="C820" s="77" t="s">
        <v>50</v>
      </c>
      <c r="D820" s="78">
        <v>44154.447199074071</v>
      </c>
      <c r="E820" s="77" t="s">
        <v>5</v>
      </c>
      <c r="F820" s="77" t="s">
        <v>45</v>
      </c>
      <c r="G820" s="77" t="s">
        <v>44</v>
      </c>
      <c r="H820" s="77" t="s">
        <v>16</v>
      </c>
      <c r="I820" s="77" t="s">
        <v>43</v>
      </c>
      <c r="J820" s="77" t="s">
        <v>83</v>
      </c>
      <c r="K820" s="77">
        <v>2.5</v>
      </c>
      <c r="L820" s="77">
        <v>1940</v>
      </c>
      <c r="M820" s="77" t="s">
        <v>41</v>
      </c>
      <c r="N820" s="77">
        <v>2.2000000000000002</v>
      </c>
      <c r="O820" s="77">
        <v>0</v>
      </c>
      <c r="P820" s="77">
        <v>3.25</v>
      </c>
      <c r="Z820" s="77" t="s">
        <v>40</v>
      </c>
      <c r="AA820" s="77" t="s">
        <v>39</v>
      </c>
      <c r="AB820" s="77">
        <v>20</v>
      </c>
    </row>
    <row r="821" spans="1:28" ht="15.75" customHeight="1" x14ac:dyDescent="0.2">
      <c r="A821" s="77" t="s">
        <v>48</v>
      </c>
      <c r="B821" s="77" t="s">
        <v>85</v>
      </c>
      <c r="C821" s="77" t="s">
        <v>50</v>
      </c>
      <c r="D821" s="78">
        <v>44154.447199074071</v>
      </c>
      <c r="E821" s="77" t="s">
        <v>5</v>
      </c>
      <c r="F821" s="77" t="s">
        <v>45</v>
      </c>
      <c r="G821" s="77" t="s">
        <v>44</v>
      </c>
      <c r="H821" s="77" t="s">
        <v>16</v>
      </c>
      <c r="I821" s="77" t="s">
        <v>159</v>
      </c>
      <c r="J821" s="77" t="s">
        <v>42</v>
      </c>
      <c r="K821" s="77">
        <v>2.5</v>
      </c>
      <c r="L821" s="77">
        <v>1940</v>
      </c>
      <c r="M821" s="77" t="s">
        <v>41</v>
      </c>
      <c r="N821" s="77">
        <v>30</v>
      </c>
      <c r="O821" s="77">
        <v>3.9E-2</v>
      </c>
      <c r="P821" s="77">
        <v>3.15</v>
      </c>
      <c r="Z821" s="77" t="s">
        <v>40</v>
      </c>
      <c r="AA821" s="77" t="s">
        <v>39</v>
      </c>
      <c r="AB821" s="77">
        <v>20</v>
      </c>
    </row>
    <row r="822" spans="1:28" ht="15.75" customHeight="1" x14ac:dyDescent="0.2">
      <c r="A822" s="77" t="s">
        <v>48</v>
      </c>
      <c r="B822" s="77" t="s">
        <v>85</v>
      </c>
      <c r="C822" s="77" t="s">
        <v>50</v>
      </c>
      <c r="D822" s="78">
        <v>44154.447199074071</v>
      </c>
      <c r="E822" s="77" t="s">
        <v>5</v>
      </c>
      <c r="F822" s="77" t="s">
        <v>45</v>
      </c>
      <c r="G822" s="77" t="s">
        <v>51</v>
      </c>
      <c r="H822" s="77" t="s">
        <v>16</v>
      </c>
      <c r="I822" s="77" t="s">
        <v>157</v>
      </c>
      <c r="J822" s="77" t="s">
        <v>42</v>
      </c>
      <c r="K822" s="77">
        <v>3.6</v>
      </c>
      <c r="L822" s="77">
        <v>1750</v>
      </c>
      <c r="M822" s="77" t="s">
        <v>41</v>
      </c>
      <c r="N822" s="77">
        <v>16.7</v>
      </c>
      <c r="O822" s="77">
        <v>0.03</v>
      </c>
      <c r="P822" s="77">
        <v>2.17</v>
      </c>
      <c r="Z822" s="77" t="s">
        <v>40</v>
      </c>
      <c r="AA822" s="77" t="s">
        <v>39</v>
      </c>
      <c r="AB822" s="77">
        <v>20</v>
      </c>
    </row>
    <row r="823" spans="1:28" ht="15.75" customHeight="1" x14ac:dyDescent="0.2">
      <c r="A823" s="77" t="s">
        <v>48</v>
      </c>
      <c r="B823" s="77" t="s">
        <v>85</v>
      </c>
      <c r="C823" s="77" t="s">
        <v>50</v>
      </c>
      <c r="D823" s="78">
        <v>44154.447199074071</v>
      </c>
      <c r="E823" s="77" t="s">
        <v>5</v>
      </c>
      <c r="F823" s="77" t="s">
        <v>45</v>
      </c>
      <c r="G823" s="77" t="s">
        <v>51</v>
      </c>
      <c r="H823" s="77" t="s">
        <v>16</v>
      </c>
      <c r="I823" s="77" t="s">
        <v>158</v>
      </c>
      <c r="J823" s="77" t="s">
        <v>42</v>
      </c>
      <c r="K823" s="77">
        <v>3.6</v>
      </c>
      <c r="L823" s="77">
        <v>1750</v>
      </c>
      <c r="M823" s="77" t="s">
        <v>41</v>
      </c>
      <c r="N823" s="77">
        <v>38.299999999999997</v>
      </c>
      <c r="O823" s="77">
        <v>3.2000000000000001E-2</v>
      </c>
      <c r="P823" s="77">
        <v>0</v>
      </c>
      <c r="Z823" s="77" t="s">
        <v>40</v>
      </c>
      <c r="AA823" s="77" t="s">
        <v>39</v>
      </c>
      <c r="AB823" s="77">
        <v>20</v>
      </c>
    </row>
    <row r="824" spans="1:28" ht="15.75" customHeight="1" x14ac:dyDescent="0.2">
      <c r="A824" s="77" t="s">
        <v>48</v>
      </c>
      <c r="B824" s="77" t="s">
        <v>85</v>
      </c>
      <c r="C824" s="77" t="s">
        <v>50</v>
      </c>
      <c r="D824" s="78">
        <v>44154.447199074071</v>
      </c>
      <c r="E824" s="77" t="s">
        <v>5</v>
      </c>
      <c r="F824" s="77" t="s">
        <v>45</v>
      </c>
      <c r="G824" s="77" t="s">
        <v>51</v>
      </c>
      <c r="H824" s="77" t="s">
        <v>16</v>
      </c>
      <c r="I824" s="77" t="s">
        <v>43</v>
      </c>
      <c r="J824" s="77" t="s">
        <v>83</v>
      </c>
      <c r="K824" s="77">
        <v>3.6</v>
      </c>
      <c r="L824" s="77">
        <v>1750</v>
      </c>
      <c r="M824" s="77" t="s">
        <v>41</v>
      </c>
      <c r="N824" s="77">
        <v>1.3</v>
      </c>
      <c r="O824" s="77">
        <v>0</v>
      </c>
      <c r="P824" s="77">
        <v>2.11</v>
      </c>
      <c r="Z824" s="77" t="s">
        <v>40</v>
      </c>
      <c r="AA824" s="77" t="s">
        <v>39</v>
      </c>
      <c r="AB824" s="77">
        <v>20</v>
      </c>
    </row>
    <row r="825" spans="1:28" ht="15.75" customHeight="1" x14ac:dyDescent="0.2">
      <c r="A825" s="77" t="s">
        <v>48</v>
      </c>
      <c r="B825" s="77" t="s">
        <v>85</v>
      </c>
      <c r="C825" s="77" t="s">
        <v>50</v>
      </c>
      <c r="D825" s="78">
        <v>44154.447199074071</v>
      </c>
      <c r="E825" s="77" t="s">
        <v>5</v>
      </c>
      <c r="F825" s="77" t="s">
        <v>45</v>
      </c>
      <c r="G825" s="77" t="s">
        <v>51</v>
      </c>
      <c r="H825" s="77" t="s">
        <v>16</v>
      </c>
      <c r="I825" s="77" t="s">
        <v>159</v>
      </c>
      <c r="J825" s="77" t="s">
        <v>42</v>
      </c>
      <c r="K825" s="77">
        <v>3.6</v>
      </c>
      <c r="L825" s="77">
        <v>1750</v>
      </c>
      <c r="M825" s="77" t="s">
        <v>41</v>
      </c>
      <c r="N825" s="77">
        <v>17.2</v>
      </c>
      <c r="O825" s="77">
        <v>2.9000000000000001E-2</v>
      </c>
      <c r="P825" s="77">
        <v>2.04</v>
      </c>
      <c r="Z825" s="77" t="s">
        <v>40</v>
      </c>
      <c r="AA825" s="77" t="s">
        <v>39</v>
      </c>
      <c r="AB825" s="77">
        <v>20</v>
      </c>
    </row>
    <row r="826" spans="1:28" ht="15.75" customHeight="1" x14ac:dyDescent="0.2">
      <c r="A826" s="77" t="s">
        <v>48</v>
      </c>
      <c r="B826" s="77" t="s">
        <v>85</v>
      </c>
      <c r="C826" s="77" t="s">
        <v>50</v>
      </c>
      <c r="D826" s="78">
        <v>44154.447199074071</v>
      </c>
      <c r="E826" s="77" t="s">
        <v>5</v>
      </c>
      <c r="F826" s="77" t="s">
        <v>29</v>
      </c>
      <c r="G826" s="77" t="s">
        <v>44</v>
      </c>
      <c r="H826" s="77" t="s">
        <v>16</v>
      </c>
      <c r="I826" s="77" t="s">
        <v>157</v>
      </c>
      <c r="J826" s="77" t="s">
        <v>42</v>
      </c>
      <c r="K826" s="77">
        <v>2.5299999999999998</v>
      </c>
      <c r="L826" s="77">
        <v>1950</v>
      </c>
      <c r="M826" s="77" t="s">
        <v>41</v>
      </c>
      <c r="N826" s="77">
        <v>29.5</v>
      </c>
      <c r="O826" s="77">
        <v>4.1000000000000002E-2</v>
      </c>
      <c r="P826" s="77">
        <v>3.37</v>
      </c>
      <c r="Z826" s="77" t="s">
        <v>40</v>
      </c>
      <c r="AA826" s="77" t="s">
        <v>39</v>
      </c>
      <c r="AB826" s="77">
        <v>20</v>
      </c>
    </row>
    <row r="827" spans="1:28" ht="15.75" customHeight="1" x14ac:dyDescent="0.2">
      <c r="A827" s="77" t="s">
        <v>48</v>
      </c>
      <c r="B827" s="77" t="s">
        <v>85</v>
      </c>
      <c r="C827" s="77" t="s">
        <v>50</v>
      </c>
      <c r="D827" s="78">
        <v>44154.447199074071</v>
      </c>
      <c r="E827" s="77" t="s">
        <v>5</v>
      </c>
      <c r="F827" s="77" t="s">
        <v>29</v>
      </c>
      <c r="G827" s="77" t="s">
        <v>44</v>
      </c>
      <c r="H827" s="77" t="s">
        <v>16</v>
      </c>
      <c r="I827" s="77" t="s">
        <v>158</v>
      </c>
      <c r="J827" s="77" t="s">
        <v>42</v>
      </c>
      <c r="K827" s="77">
        <v>2.5299999999999998</v>
      </c>
      <c r="L827" s="77">
        <v>1950</v>
      </c>
      <c r="M827" s="77" t="s">
        <v>41</v>
      </c>
      <c r="N827" s="77">
        <v>64.5</v>
      </c>
      <c r="O827" s="77">
        <v>4.1300000000000003E-2</v>
      </c>
      <c r="P827" s="77">
        <v>0</v>
      </c>
      <c r="Z827" s="77" t="s">
        <v>40</v>
      </c>
      <c r="AA827" s="77" t="s">
        <v>39</v>
      </c>
      <c r="AB827" s="77">
        <v>20</v>
      </c>
    </row>
    <row r="828" spans="1:28" ht="15.75" customHeight="1" x14ac:dyDescent="0.2">
      <c r="A828" s="77" t="s">
        <v>48</v>
      </c>
      <c r="B828" s="77" t="s">
        <v>85</v>
      </c>
      <c r="C828" s="77" t="s">
        <v>50</v>
      </c>
      <c r="D828" s="78">
        <v>44154.447199074071</v>
      </c>
      <c r="E828" s="77" t="s">
        <v>5</v>
      </c>
      <c r="F828" s="77" t="s">
        <v>29</v>
      </c>
      <c r="G828" s="77" t="s">
        <v>44</v>
      </c>
      <c r="H828" s="77" t="s">
        <v>16</v>
      </c>
      <c r="I828" s="77" t="s">
        <v>43</v>
      </c>
      <c r="J828" s="77" t="s">
        <v>83</v>
      </c>
      <c r="K828" s="77">
        <v>47.007399999999997</v>
      </c>
      <c r="L828" s="77">
        <v>1950</v>
      </c>
      <c r="M828" s="77" t="s">
        <v>41</v>
      </c>
      <c r="N828" s="77">
        <v>0.11948331399999999</v>
      </c>
      <c r="O828" s="77">
        <v>0</v>
      </c>
      <c r="P828" s="77">
        <v>0.17707212</v>
      </c>
      <c r="Z828" s="77" t="s">
        <v>40</v>
      </c>
      <c r="AA828" s="77" t="s">
        <v>39</v>
      </c>
      <c r="AB828" s="77">
        <v>20</v>
      </c>
    </row>
    <row r="829" spans="1:28" ht="15.75" customHeight="1" x14ac:dyDescent="0.2">
      <c r="A829" s="77" t="s">
        <v>48</v>
      </c>
      <c r="B829" s="77" t="s">
        <v>85</v>
      </c>
      <c r="C829" s="77" t="s">
        <v>50</v>
      </c>
      <c r="D829" s="78">
        <v>44154.447199074071</v>
      </c>
      <c r="E829" s="77" t="s">
        <v>5</v>
      </c>
      <c r="F829" s="77" t="s">
        <v>29</v>
      </c>
      <c r="G829" s="77" t="s">
        <v>44</v>
      </c>
      <c r="H829" s="77" t="s">
        <v>16</v>
      </c>
      <c r="I829" s="77" t="s">
        <v>159</v>
      </c>
      <c r="J829" s="77" t="s">
        <v>42</v>
      </c>
      <c r="K829" s="77">
        <v>2.5299999999999998</v>
      </c>
      <c r="L829" s="77">
        <v>1950</v>
      </c>
      <c r="M829" s="77" t="s">
        <v>41</v>
      </c>
      <c r="N829" s="77">
        <v>29.8</v>
      </c>
      <c r="O829" s="77">
        <v>3.8800000000000001E-2</v>
      </c>
      <c r="P829" s="77">
        <v>3.19</v>
      </c>
      <c r="Z829" s="77" t="s">
        <v>40</v>
      </c>
      <c r="AA829" s="77" t="s">
        <v>39</v>
      </c>
      <c r="AB829" s="77">
        <v>20</v>
      </c>
    </row>
    <row r="830" spans="1:28" ht="15.75" customHeight="1" x14ac:dyDescent="0.2">
      <c r="A830" s="77" t="s">
        <v>48</v>
      </c>
      <c r="B830" s="77" t="s">
        <v>85</v>
      </c>
      <c r="C830" s="77" t="s">
        <v>50</v>
      </c>
      <c r="D830" s="78">
        <v>44154.447199074071</v>
      </c>
      <c r="E830" s="77" t="s">
        <v>5</v>
      </c>
      <c r="F830" s="77" t="s">
        <v>29</v>
      </c>
      <c r="G830" s="77" t="s">
        <v>51</v>
      </c>
      <c r="H830" s="77" t="s">
        <v>16</v>
      </c>
      <c r="I830" s="77" t="s">
        <v>157</v>
      </c>
      <c r="J830" s="77" t="s">
        <v>42</v>
      </c>
      <c r="K830" s="77">
        <v>3.83</v>
      </c>
      <c r="L830" s="77">
        <v>1830</v>
      </c>
      <c r="M830" s="77" t="s">
        <v>41</v>
      </c>
      <c r="N830" s="77">
        <v>16.5</v>
      </c>
      <c r="O830" s="77">
        <v>3.0800000000000001E-2</v>
      </c>
      <c r="P830" s="77">
        <v>2.31</v>
      </c>
      <c r="Z830" s="77" t="s">
        <v>40</v>
      </c>
      <c r="AA830" s="77" t="s">
        <v>39</v>
      </c>
      <c r="AB830" s="77">
        <v>20</v>
      </c>
    </row>
    <row r="831" spans="1:28" ht="15.75" customHeight="1" x14ac:dyDescent="0.2">
      <c r="A831" s="77" t="s">
        <v>48</v>
      </c>
      <c r="B831" s="77" t="s">
        <v>85</v>
      </c>
      <c r="C831" s="77" t="s">
        <v>50</v>
      </c>
      <c r="D831" s="78">
        <v>44154.447199074071</v>
      </c>
      <c r="E831" s="77" t="s">
        <v>5</v>
      </c>
      <c r="F831" s="77" t="s">
        <v>29</v>
      </c>
      <c r="G831" s="77" t="s">
        <v>51</v>
      </c>
      <c r="H831" s="77" t="s">
        <v>16</v>
      </c>
      <c r="I831" s="77" t="s">
        <v>158</v>
      </c>
      <c r="J831" s="77" t="s">
        <v>42</v>
      </c>
      <c r="K831" s="77">
        <v>3.83</v>
      </c>
      <c r="L831" s="77">
        <v>1830</v>
      </c>
      <c r="M831" s="77" t="s">
        <v>41</v>
      </c>
      <c r="N831" s="77">
        <v>39.6</v>
      </c>
      <c r="O831" s="77">
        <v>3.2800000000000003E-2</v>
      </c>
      <c r="P831" s="77">
        <v>0</v>
      </c>
      <c r="Z831" s="77" t="s">
        <v>40</v>
      </c>
      <c r="AA831" s="77" t="s">
        <v>39</v>
      </c>
      <c r="AB831" s="77">
        <v>20</v>
      </c>
    </row>
    <row r="832" spans="1:28" ht="15.75" customHeight="1" x14ac:dyDescent="0.2">
      <c r="A832" s="77" t="s">
        <v>48</v>
      </c>
      <c r="B832" s="77" t="s">
        <v>85</v>
      </c>
      <c r="C832" s="77" t="s">
        <v>50</v>
      </c>
      <c r="D832" s="78">
        <v>44154.447199074071</v>
      </c>
      <c r="E832" s="77" t="s">
        <v>5</v>
      </c>
      <c r="F832" s="77" t="s">
        <v>29</v>
      </c>
      <c r="G832" s="77" t="s">
        <v>51</v>
      </c>
      <c r="H832" s="77" t="s">
        <v>16</v>
      </c>
      <c r="I832" s="77" t="s">
        <v>43</v>
      </c>
      <c r="J832" s="77" t="s">
        <v>83</v>
      </c>
      <c r="K832" s="77">
        <v>71.1614</v>
      </c>
      <c r="L832" s="77">
        <v>1830</v>
      </c>
      <c r="M832" s="77" t="s">
        <v>41</v>
      </c>
      <c r="N832" s="77">
        <v>7.4273414999999995E-2</v>
      </c>
      <c r="O832" s="77">
        <v>0</v>
      </c>
      <c r="P832" s="77">
        <v>0.12163617</v>
      </c>
      <c r="Z832" s="77" t="s">
        <v>40</v>
      </c>
      <c r="AA832" s="77" t="s">
        <v>39</v>
      </c>
      <c r="AB832" s="77">
        <v>20</v>
      </c>
    </row>
    <row r="833" spans="1:28" ht="15.75" customHeight="1" x14ac:dyDescent="0.2">
      <c r="A833" s="77" t="s">
        <v>48</v>
      </c>
      <c r="B833" s="77" t="s">
        <v>85</v>
      </c>
      <c r="C833" s="77" t="s">
        <v>50</v>
      </c>
      <c r="D833" s="78">
        <v>44154.447199074071</v>
      </c>
      <c r="E833" s="77" t="s">
        <v>5</v>
      </c>
      <c r="F833" s="77" t="s">
        <v>29</v>
      </c>
      <c r="G833" s="77" t="s">
        <v>51</v>
      </c>
      <c r="H833" s="77" t="s">
        <v>16</v>
      </c>
      <c r="I833" s="77" t="s">
        <v>159</v>
      </c>
      <c r="J833" s="77" t="s">
        <v>42</v>
      </c>
      <c r="K833" s="77">
        <v>3.83</v>
      </c>
      <c r="L833" s="77">
        <v>1830</v>
      </c>
      <c r="M833" s="77" t="s">
        <v>41</v>
      </c>
      <c r="N833" s="77">
        <v>16.899999999999999</v>
      </c>
      <c r="O833" s="77">
        <v>2.93E-2</v>
      </c>
      <c r="P833" s="77">
        <v>2.19</v>
      </c>
      <c r="Z833" s="77" t="s">
        <v>40</v>
      </c>
      <c r="AA833" s="77" t="s">
        <v>39</v>
      </c>
      <c r="AB833" s="77">
        <v>20</v>
      </c>
    </row>
    <row r="834" spans="1:28" ht="15.75" customHeight="1" x14ac:dyDescent="0.2">
      <c r="A834" s="77" t="s">
        <v>48</v>
      </c>
      <c r="B834" s="77" t="s">
        <v>85</v>
      </c>
      <c r="C834" s="77" t="s">
        <v>50</v>
      </c>
      <c r="D834" s="78">
        <v>44154.447199074071</v>
      </c>
      <c r="E834" s="77" t="s">
        <v>5</v>
      </c>
      <c r="F834" s="77" t="s">
        <v>30</v>
      </c>
      <c r="G834" s="77" t="s">
        <v>44</v>
      </c>
      <c r="H834" s="77" t="s">
        <v>18</v>
      </c>
      <c r="I834" s="77" t="s">
        <v>157</v>
      </c>
      <c r="J834" s="77" t="s">
        <v>42</v>
      </c>
      <c r="K834" s="77">
        <v>3.5</v>
      </c>
      <c r="L834" s="77">
        <v>1240</v>
      </c>
      <c r="M834" s="77" t="s">
        <v>41</v>
      </c>
      <c r="N834" s="77">
        <v>105</v>
      </c>
      <c r="O834" s="77">
        <v>7.6200000000000004E-2</v>
      </c>
      <c r="P834" s="77">
        <v>3.85</v>
      </c>
      <c r="Z834" s="77" t="s">
        <v>40</v>
      </c>
      <c r="AA834" s="77" t="s">
        <v>39</v>
      </c>
      <c r="AB834" s="77">
        <v>20</v>
      </c>
    </row>
    <row r="835" spans="1:28" ht="15.75" customHeight="1" x14ac:dyDescent="0.2">
      <c r="A835" s="77" t="s">
        <v>48</v>
      </c>
      <c r="B835" s="77" t="s">
        <v>85</v>
      </c>
      <c r="C835" s="77" t="s">
        <v>50</v>
      </c>
      <c r="D835" s="78">
        <v>44154.447199074071</v>
      </c>
      <c r="E835" s="77" t="s">
        <v>5</v>
      </c>
      <c r="F835" s="77" t="s">
        <v>30</v>
      </c>
      <c r="G835" s="77" t="s">
        <v>44</v>
      </c>
      <c r="H835" s="77" t="s">
        <v>18</v>
      </c>
      <c r="I835" s="77" t="s">
        <v>158</v>
      </c>
      <c r="J835" s="77" t="s">
        <v>42</v>
      </c>
      <c r="K835" s="77">
        <v>3.5</v>
      </c>
      <c r="L835" s="77">
        <v>1240</v>
      </c>
      <c r="M835" s="77" t="s">
        <v>41</v>
      </c>
      <c r="N835" s="77">
        <v>145</v>
      </c>
      <c r="O835" s="77">
        <v>7.8899999999999998E-2</v>
      </c>
      <c r="P835" s="77">
        <v>0</v>
      </c>
      <c r="Z835" s="77" t="s">
        <v>40</v>
      </c>
      <c r="AA835" s="77" t="s">
        <v>39</v>
      </c>
      <c r="AB835" s="77">
        <v>20</v>
      </c>
    </row>
    <row r="836" spans="1:28" ht="15.75" customHeight="1" x14ac:dyDescent="0.2">
      <c r="A836" s="77" t="s">
        <v>48</v>
      </c>
      <c r="B836" s="77" t="s">
        <v>85</v>
      </c>
      <c r="C836" s="77" t="s">
        <v>50</v>
      </c>
      <c r="D836" s="78">
        <v>44154.447199074071</v>
      </c>
      <c r="E836" s="77" t="s">
        <v>5</v>
      </c>
      <c r="F836" s="77" t="s">
        <v>30</v>
      </c>
      <c r="G836" s="77" t="s">
        <v>44</v>
      </c>
      <c r="H836" s="77" t="s">
        <v>18</v>
      </c>
      <c r="I836" s="77" t="s">
        <v>43</v>
      </c>
      <c r="J836" s="77" t="s">
        <v>83</v>
      </c>
      <c r="K836" s="77">
        <v>54.984999999999999</v>
      </c>
      <c r="L836" s="77">
        <v>1240</v>
      </c>
      <c r="M836" s="77" t="s">
        <v>41</v>
      </c>
      <c r="N836" s="77">
        <v>0.14067473</v>
      </c>
      <c r="O836" s="77">
        <v>0</v>
      </c>
      <c r="P836" s="77">
        <v>0.21769574</v>
      </c>
      <c r="Z836" s="77" t="s">
        <v>40</v>
      </c>
      <c r="AA836" s="77" t="s">
        <v>39</v>
      </c>
      <c r="AB836" s="77">
        <v>20</v>
      </c>
    </row>
    <row r="837" spans="1:28" ht="15.75" customHeight="1" x14ac:dyDescent="0.2">
      <c r="A837" s="77" t="s">
        <v>48</v>
      </c>
      <c r="B837" s="77" t="s">
        <v>85</v>
      </c>
      <c r="C837" s="77" t="s">
        <v>50</v>
      </c>
      <c r="D837" s="78">
        <v>44154.447199074071</v>
      </c>
      <c r="E837" s="77" t="s">
        <v>5</v>
      </c>
      <c r="F837" s="77" t="s">
        <v>30</v>
      </c>
      <c r="G837" s="77" t="s">
        <v>44</v>
      </c>
      <c r="H837" s="77" t="s">
        <v>18</v>
      </c>
      <c r="I837" s="77" t="s">
        <v>159</v>
      </c>
      <c r="J837" s="77" t="s">
        <v>42</v>
      </c>
      <c r="K837" s="77">
        <v>3.5</v>
      </c>
      <c r="L837" s="77">
        <v>1240</v>
      </c>
      <c r="M837" s="77" t="s">
        <v>41</v>
      </c>
      <c r="N837" s="77">
        <v>103</v>
      </c>
      <c r="O837" s="77">
        <v>7.1599999999999997E-2</v>
      </c>
      <c r="P837" s="77">
        <v>3.37</v>
      </c>
      <c r="Z837" s="77" t="s">
        <v>40</v>
      </c>
      <c r="AA837" s="77" t="s">
        <v>39</v>
      </c>
      <c r="AB837" s="77">
        <v>20</v>
      </c>
    </row>
    <row r="838" spans="1:28" ht="15.75" customHeight="1" x14ac:dyDescent="0.2">
      <c r="A838" s="77" t="s">
        <v>48</v>
      </c>
      <c r="B838" s="77" t="s">
        <v>85</v>
      </c>
      <c r="C838" s="77" t="s">
        <v>50</v>
      </c>
      <c r="D838" s="78">
        <v>44154.447199074071</v>
      </c>
      <c r="E838" s="77" t="s">
        <v>5</v>
      </c>
      <c r="F838" s="77" t="s">
        <v>30</v>
      </c>
      <c r="G838" s="77" t="s">
        <v>51</v>
      </c>
      <c r="H838" s="77" t="s">
        <v>18</v>
      </c>
      <c r="I838" s="77" t="s">
        <v>157</v>
      </c>
      <c r="J838" s="77" t="s">
        <v>42</v>
      </c>
      <c r="K838" s="77">
        <v>3.5</v>
      </c>
      <c r="L838" s="77">
        <v>1220</v>
      </c>
      <c r="M838" s="77" t="s">
        <v>41</v>
      </c>
      <c r="N838" s="77">
        <v>64.5</v>
      </c>
      <c r="O838" s="77">
        <v>9.8299999999999998E-2</v>
      </c>
      <c r="P838" s="77">
        <v>5</v>
      </c>
      <c r="Z838" s="77" t="s">
        <v>40</v>
      </c>
      <c r="AA838" s="77" t="s">
        <v>39</v>
      </c>
      <c r="AB838" s="77">
        <v>20</v>
      </c>
    </row>
    <row r="839" spans="1:28" ht="15.75" customHeight="1" x14ac:dyDescent="0.2">
      <c r="A839" s="77" t="s">
        <v>48</v>
      </c>
      <c r="B839" s="77" t="s">
        <v>85</v>
      </c>
      <c r="C839" s="77" t="s">
        <v>50</v>
      </c>
      <c r="D839" s="78">
        <v>44154.447199074071</v>
      </c>
      <c r="E839" s="77" t="s">
        <v>5</v>
      </c>
      <c r="F839" s="77" t="s">
        <v>30</v>
      </c>
      <c r="G839" s="77" t="s">
        <v>51</v>
      </c>
      <c r="H839" s="77" t="s">
        <v>18</v>
      </c>
      <c r="I839" s="77" t="s">
        <v>158</v>
      </c>
      <c r="J839" s="77" t="s">
        <v>42</v>
      </c>
      <c r="K839" s="77">
        <v>3.5</v>
      </c>
      <c r="L839" s="77">
        <v>1220</v>
      </c>
      <c r="M839" s="77" t="s">
        <v>41</v>
      </c>
      <c r="N839" s="77">
        <v>114</v>
      </c>
      <c r="O839" s="77">
        <v>0.10199999999999999</v>
      </c>
      <c r="P839" s="77">
        <v>0</v>
      </c>
      <c r="Z839" s="77" t="s">
        <v>40</v>
      </c>
      <c r="AA839" s="77" t="s">
        <v>39</v>
      </c>
      <c r="AB839" s="77">
        <v>20</v>
      </c>
    </row>
    <row r="840" spans="1:28" ht="15.75" customHeight="1" x14ac:dyDescent="0.2">
      <c r="A840" s="77" t="s">
        <v>48</v>
      </c>
      <c r="B840" s="77" t="s">
        <v>85</v>
      </c>
      <c r="C840" s="77" t="s">
        <v>50</v>
      </c>
      <c r="D840" s="78">
        <v>44154.447199074071</v>
      </c>
      <c r="E840" s="77" t="s">
        <v>5</v>
      </c>
      <c r="F840" s="77" t="s">
        <v>30</v>
      </c>
      <c r="G840" s="77" t="s">
        <v>51</v>
      </c>
      <c r="H840" s="77" t="s">
        <v>18</v>
      </c>
      <c r="I840" s="77" t="s">
        <v>43</v>
      </c>
      <c r="J840" s="77" t="s">
        <v>83</v>
      </c>
      <c r="K840" s="77">
        <v>54.984999999999999</v>
      </c>
      <c r="L840" s="77">
        <v>1220</v>
      </c>
      <c r="M840" s="77" t="s">
        <v>41</v>
      </c>
      <c r="N840" s="77">
        <v>0.17823042</v>
      </c>
      <c r="O840" s="77">
        <v>0</v>
      </c>
      <c r="P840" s="77">
        <v>0.28453212999999999</v>
      </c>
      <c r="Z840" s="77" t="s">
        <v>40</v>
      </c>
      <c r="AA840" s="77" t="s">
        <v>39</v>
      </c>
      <c r="AB840" s="77">
        <v>20</v>
      </c>
    </row>
    <row r="841" spans="1:28" ht="15.75" customHeight="1" x14ac:dyDescent="0.2">
      <c r="A841" s="77" t="s">
        <v>48</v>
      </c>
      <c r="B841" s="77" t="s">
        <v>85</v>
      </c>
      <c r="C841" s="77" t="s">
        <v>50</v>
      </c>
      <c r="D841" s="78">
        <v>44154.447199074071</v>
      </c>
      <c r="E841" s="77" t="s">
        <v>5</v>
      </c>
      <c r="F841" s="77" t="s">
        <v>30</v>
      </c>
      <c r="G841" s="77" t="s">
        <v>51</v>
      </c>
      <c r="H841" s="77" t="s">
        <v>18</v>
      </c>
      <c r="I841" s="77" t="s">
        <v>159</v>
      </c>
      <c r="J841" s="77" t="s">
        <v>42</v>
      </c>
      <c r="K841" s="77">
        <v>3.5</v>
      </c>
      <c r="L841" s="77">
        <v>1220</v>
      </c>
      <c r="M841" s="77" t="s">
        <v>41</v>
      </c>
      <c r="N841" s="77">
        <v>66.3</v>
      </c>
      <c r="O841" s="77">
        <v>9.2299999999999993E-2</v>
      </c>
      <c r="P841" s="77">
        <v>4.38</v>
      </c>
      <c r="Z841" s="77" t="s">
        <v>40</v>
      </c>
      <c r="AA841" s="77" t="s">
        <v>39</v>
      </c>
      <c r="AB841" s="77">
        <v>20</v>
      </c>
    </row>
    <row r="842" spans="1:28" ht="15.75" customHeight="1" x14ac:dyDescent="0.2">
      <c r="A842" s="77" t="s">
        <v>48</v>
      </c>
      <c r="B842" s="77" t="s">
        <v>85</v>
      </c>
      <c r="C842" s="77" t="s">
        <v>50</v>
      </c>
      <c r="D842" s="78">
        <v>44154.447199074071</v>
      </c>
      <c r="E842" s="77" t="s">
        <v>5</v>
      </c>
      <c r="F842" s="77" t="s">
        <v>31</v>
      </c>
      <c r="G842" s="77" t="s">
        <v>44</v>
      </c>
      <c r="H842" s="77" t="s">
        <v>18</v>
      </c>
      <c r="I842" s="77" t="s">
        <v>157</v>
      </c>
      <c r="J842" s="77" t="s">
        <v>42</v>
      </c>
      <c r="K842" s="77">
        <v>1</v>
      </c>
      <c r="L842" s="77">
        <v>1070</v>
      </c>
      <c r="M842" s="77" t="s">
        <v>41</v>
      </c>
      <c r="N842" s="77">
        <v>11.2</v>
      </c>
      <c r="O842" s="77">
        <v>1.03E-2</v>
      </c>
      <c r="P842" s="77">
        <v>0.91</v>
      </c>
      <c r="Z842" s="77" t="s">
        <v>40</v>
      </c>
      <c r="AA842" s="77" t="s">
        <v>39</v>
      </c>
      <c r="AB842" s="77">
        <v>20</v>
      </c>
    </row>
    <row r="843" spans="1:28" ht="15.75" customHeight="1" x14ac:dyDescent="0.2">
      <c r="A843" s="77" t="s">
        <v>48</v>
      </c>
      <c r="B843" s="77" t="s">
        <v>85</v>
      </c>
      <c r="C843" s="77" t="s">
        <v>50</v>
      </c>
      <c r="D843" s="78">
        <v>44154.447199074071</v>
      </c>
      <c r="E843" s="77" t="s">
        <v>5</v>
      </c>
      <c r="F843" s="77" t="s">
        <v>31</v>
      </c>
      <c r="G843" s="77" t="s">
        <v>44</v>
      </c>
      <c r="H843" s="77" t="s">
        <v>18</v>
      </c>
      <c r="I843" s="77" t="s">
        <v>158</v>
      </c>
      <c r="J843" s="77" t="s">
        <v>42</v>
      </c>
      <c r="K843" s="77">
        <v>1</v>
      </c>
      <c r="L843" s="77">
        <v>1070</v>
      </c>
      <c r="M843" s="77" t="s">
        <v>41</v>
      </c>
      <c r="N843" s="77">
        <v>20.5</v>
      </c>
      <c r="O843" s="77">
        <v>1.03E-2</v>
      </c>
      <c r="P843" s="77">
        <v>0</v>
      </c>
      <c r="Z843" s="77" t="s">
        <v>40</v>
      </c>
      <c r="AA843" s="77" t="s">
        <v>39</v>
      </c>
      <c r="AB843" s="77">
        <v>20</v>
      </c>
    </row>
    <row r="844" spans="1:28" ht="15.75" customHeight="1" x14ac:dyDescent="0.2">
      <c r="A844" s="77" t="s">
        <v>48</v>
      </c>
      <c r="B844" s="77" t="s">
        <v>85</v>
      </c>
      <c r="C844" s="77" t="s">
        <v>50</v>
      </c>
      <c r="D844" s="78">
        <v>44154.447199074071</v>
      </c>
      <c r="E844" s="77" t="s">
        <v>5</v>
      </c>
      <c r="F844" s="77" t="s">
        <v>31</v>
      </c>
      <c r="G844" s="77" t="s">
        <v>44</v>
      </c>
      <c r="H844" s="77" t="s">
        <v>18</v>
      </c>
      <c r="I844" s="77" t="s">
        <v>43</v>
      </c>
      <c r="J844" s="77" t="s">
        <v>83</v>
      </c>
      <c r="K844" s="77">
        <v>18.68</v>
      </c>
      <c r="L844" s="77">
        <v>1070</v>
      </c>
      <c r="M844" s="77" t="s">
        <v>41</v>
      </c>
      <c r="N844" s="77">
        <v>4.4486079999999997E-2</v>
      </c>
      <c r="O844" s="77">
        <v>0</v>
      </c>
      <c r="P844" s="77">
        <v>4.6895076000000001E-2</v>
      </c>
      <c r="Z844" s="77" t="s">
        <v>40</v>
      </c>
      <c r="AA844" s="77" t="s">
        <v>39</v>
      </c>
      <c r="AB844" s="77">
        <v>20</v>
      </c>
    </row>
    <row r="845" spans="1:28" ht="15.75" customHeight="1" x14ac:dyDescent="0.2">
      <c r="A845" s="77" t="s">
        <v>48</v>
      </c>
      <c r="B845" s="77" t="s">
        <v>85</v>
      </c>
      <c r="C845" s="77" t="s">
        <v>50</v>
      </c>
      <c r="D845" s="78">
        <v>44154.447199074071</v>
      </c>
      <c r="E845" s="77" t="s">
        <v>5</v>
      </c>
      <c r="F845" s="77" t="s">
        <v>31</v>
      </c>
      <c r="G845" s="77" t="s">
        <v>44</v>
      </c>
      <c r="H845" s="77" t="s">
        <v>18</v>
      </c>
      <c r="I845" s="77" t="s">
        <v>159</v>
      </c>
      <c r="J845" s="77" t="s">
        <v>42</v>
      </c>
      <c r="K845" s="77">
        <v>1</v>
      </c>
      <c r="L845" s="77">
        <v>1070</v>
      </c>
      <c r="M845" s="77" t="s">
        <v>41</v>
      </c>
      <c r="N845" s="77">
        <v>12</v>
      </c>
      <c r="O845" s="77">
        <v>1.01E-2</v>
      </c>
      <c r="P845" s="77">
        <v>0.79700000000000004</v>
      </c>
      <c r="Z845" s="77" t="s">
        <v>40</v>
      </c>
      <c r="AA845" s="77" t="s">
        <v>39</v>
      </c>
      <c r="AB845" s="77">
        <v>20</v>
      </c>
    </row>
    <row r="846" spans="1:28" ht="15.75" customHeight="1" x14ac:dyDescent="0.2">
      <c r="A846" s="77" t="s">
        <v>48</v>
      </c>
      <c r="B846" s="77" t="s">
        <v>85</v>
      </c>
      <c r="C846" s="77" t="s">
        <v>50</v>
      </c>
      <c r="D846" s="78">
        <v>44154.447199074071</v>
      </c>
      <c r="E846" s="77" t="s">
        <v>5</v>
      </c>
      <c r="F846" s="77" t="s">
        <v>31</v>
      </c>
      <c r="G846" s="77" t="s">
        <v>51</v>
      </c>
      <c r="H846" s="77" t="s">
        <v>18</v>
      </c>
      <c r="I846" s="77" t="s">
        <v>157</v>
      </c>
      <c r="J846" s="77" t="s">
        <v>42</v>
      </c>
      <c r="K846" s="77">
        <v>1.85</v>
      </c>
      <c r="L846" s="77">
        <v>1120</v>
      </c>
      <c r="M846" s="77" t="s">
        <v>41</v>
      </c>
      <c r="N846" s="77">
        <v>6.26</v>
      </c>
      <c r="O846" s="77">
        <v>9.9299999999999996E-3</v>
      </c>
      <c r="P846" s="77">
        <v>0.88200000000000001</v>
      </c>
      <c r="Z846" s="77" t="s">
        <v>40</v>
      </c>
      <c r="AA846" s="77" t="s">
        <v>39</v>
      </c>
      <c r="AB846" s="77">
        <v>20</v>
      </c>
    </row>
    <row r="847" spans="1:28" ht="15.75" customHeight="1" x14ac:dyDescent="0.2">
      <c r="A847" s="77" t="s">
        <v>48</v>
      </c>
      <c r="B847" s="77" t="s">
        <v>85</v>
      </c>
      <c r="C847" s="77" t="s">
        <v>50</v>
      </c>
      <c r="D847" s="78">
        <v>44154.447199074071</v>
      </c>
      <c r="E847" s="77" t="s">
        <v>5</v>
      </c>
      <c r="F847" s="77" t="s">
        <v>31</v>
      </c>
      <c r="G847" s="77" t="s">
        <v>51</v>
      </c>
      <c r="H847" s="77" t="s">
        <v>18</v>
      </c>
      <c r="I847" s="77" t="s">
        <v>158</v>
      </c>
      <c r="J847" s="77" t="s">
        <v>42</v>
      </c>
      <c r="K847" s="77">
        <v>1.85</v>
      </c>
      <c r="L847" s="77">
        <v>1120</v>
      </c>
      <c r="M847" s="77" t="s">
        <v>41</v>
      </c>
      <c r="N847" s="77">
        <v>14.7</v>
      </c>
      <c r="O847" s="77">
        <v>1.0200000000000001E-2</v>
      </c>
      <c r="P847" s="77">
        <v>0</v>
      </c>
      <c r="Z847" s="77" t="s">
        <v>40</v>
      </c>
      <c r="AA847" s="77" t="s">
        <v>39</v>
      </c>
      <c r="AB847" s="77">
        <v>20</v>
      </c>
    </row>
    <row r="848" spans="1:28" ht="15.75" customHeight="1" x14ac:dyDescent="0.2">
      <c r="A848" s="77" t="s">
        <v>48</v>
      </c>
      <c r="B848" s="77" t="s">
        <v>85</v>
      </c>
      <c r="C848" s="77" t="s">
        <v>50</v>
      </c>
      <c r="D848" s="78">
        <v>44154.447199074071</v>
      </c>
      <c r="E848" s="77" t="s">
        <v>5</v>
      </c>
      <c r="F848" s="77" t="s">
        <v>31</v>
      </c>
      <c r="G848" s="77" t="s">
        <v>51</v>
      </c>
      <c r="H848" s="77" t="s">
        <v>18</v>
      </c>
      <c r="I848" s="77" t="s">
        <v>43</v>
      </c>
      <c r="J848" s="77" t="s">
        <v>83</v>
      </c>
      <c r="K848" s="77">
        <v>34.558</v>
      </c>
      <c r="L848" s="77">
        <v>1120</v>
      </c>
      <c r="M848" s="77" t="s">
        <v>41</v>
      </c>
      <c r="N848" s="77">
        <v>3.4314773999999999E-2</v>
      </c>
      <c r="O848" s="77">
        <v>0</v>
      </c>
      <c r="P848" s="77">
        <v>4.5824412000000002E-2</v>
      </c>
      <c r="Z848" s="77" t="s">
        <v>40</v>
      </c>
      <c r="AA848" s="77" t="s">
        <v>39</v>
      </c>
      <c r="AB848" s="77">
        <v>20</v>
      </c>
    </row>
    <row r="849" spans="1:28" ht="15.75" customHeight="1" x14ac:dyDescent="0.2">
      <c r="A849" s="77" t="s">
        <v>48</v>
      </c>
      <c r="B849" s="77" t="s">
        <v>85</v>
      </c>
      <c r="C849" s="77" t="s">
        <v>50</v>
      </c>
      <c r="D849" s="78">
        <v>44154.447199074071</v>
      </c>
      <c r="E849" s="77" t="s">
        <v>5</v>
      </c>
      <c r="F849" s="77" t="s">
        <v>31</v>
      </c>
      <c r="G849" s="77" t="s">
        <v>51</v>
      </c>
      <c r="H849" s="77" t="s">
        <v>18</v>
      </c>
      <c r="I849" s="77" t="s">
        <v>159</v>
      </c>
      <c r="J849" s="77" t="s">
        <v>42</v>
      </c>
      <c r="K849" s="77">
        <v>1.85</v>
      </c>
      <c r="L849" s="77">
        <v>1120</v>
      </c>
      <c r="M849" s="77" t="s">
        <v>41</v>
      </c>
      <c r="N849" s="77">
        <v>7.15</v>
      </c>
      <c r="O849" s="77">
        <v>9.7199999999999995E-3</v>
      </c>
      <c r="P849" s="77">
        <v>0.77400000000000002</v>
      </c>
      <c r="Z849" s="77" t="s">
        <v>40</v>
      </c>
      <c r="AA849" s="77" t="s">
        <v>39</v>
      </c>
      <c r="AB849" s="77">
        <v>20</v>
      </c>
    </row>
    <row r="850" spans="1:28" ht="15.75" customHeight="1" x14ac:dyDescent="0.2">
      <c r="A850" s="77" t="s">
        <v>48</v>
      </c>
      <c r="B850" s="77" t="s">
        <v>85</v>
      </c>
      <c r="C850" s="77" t="s">
        <v>50</v>
      </c>
      <c r="D850" s="78">
        <v>44154.447199074071</v>
      </c>
      <c r="E850" s="77" t="s">
        <v>5</v>
      </c>
      <c r="F850" s="77" t="s">
        <v>45</v>
      </c>
      <c r="G850" s="77" t="s">
        <v>44</v>
      </c>
      <c r="H850" s="77" t="s">
        <v>18</v>
      </c>
      <c r="I850" s="77" t="s">
        <v>157</v>
      </c>
      <c r="J850" s="77" t="s">
        <v>42</v>
      </c>
      <c r="K850" s="77">
        <v>2.7</v>
      </c>
      <c r="L850" s="77">
        <v>1860</v>
      </c>
      <c r="M850" s="77" t="s">
        <v>41</v>
      </c>
      <c r="N850" s="77">
        <v>36.700000000000003</v>
      </c>
      <c r="O850" s="77">
        <v>4.7E-2</v>
      </c>
      <c r="P850" s="77">
        <v>3.21</v>
      </c>
      <c r="Z850" s="77" t="s">
        <v>40</v>
      </c>
      <c r="AA850" s="77" t="s">
        <v>39</v>
      </c>
      <c r="AB850" s="77">
        <v>20</v>
      </c>
    </row>
    <row r="851" spans="1:28" ht="15.75" customHeight="1" x14ac:dyDescent="0.2">
      <c r="A851" s="77" t="s">
        <v>48</v>
      </c>
      <c r="B851" s="77" t="s">
        <v>85</v>
      </c>
      <c r="C851" s="77" t="s">
        <v>50</v>
      </c>
      <c r="D851" s="78">
        <v>44154.447199074071</v>
      </c>
      <c r="E851" s="77" t="s">
        <v>5</v>
      </c>
      <c r="F851" s="77" t="s">
        <v>45</v>
      </c>
      <c r="G851" s="77" t="s">
        <v>44</v>
      </c>
      <c r="H851" s="77" t="s">
        <v>18</v>
      </c>
      <c r="I851" s="77" t="s">
        <v>158</v>
      </c>
      <c r="J851" s="77" t="s">
        <v>42</v>
      </c>
      <c r="K851" s="77">
        <v>2.7</v>
      </c>
      <c r="L851" s="77">
        <v>1860</v>
      </c>
      <c r="M851" s="77" t="s">
        <v>41</v>
      </c>
      <c r="N851" s="77">
        <v>72.599999999999994</v>
      </c>
      <c r="O851" s="77">
        <v>4.8000000000000001E-2</v>
      </c>
      <c r="P851" s="77">
        <v>0</v>
      </c>
      <c r="Z851" s="77" t="s">
        <v>40</v>
      </c>
      <c r="AA851" s="77" t="s">
        <v>39</v>
      </c>
      <c r="AB851" s="77">
        <v>20</v>
      </c>
    </row>
    <row r="852" spans="1:28" ht="15.75" customHeight="1" x14ac:dyDescent="0.2">
      <c r="A852" s="77" t="s">
        <v>48</v>
      </c>
      <c r="B852" s="77" t="s">
        <v>85</v>
      </c>
      <c r="C852" s="77" t="s">
        <v>50</v>
      </c>
      <c r="D852" s="78">
        <v>44154.447199074071</v>
      </c>
      <c r="E852" s="77" t="s">
        <v>5</v>
      </c>
      <c r="F852" s="77" t="s">
        <v>45</v>
      </c>
      <c r="G852" s="77" t="s">
        <v>44</v>
      </c>
      <c r="H852" s="77" t="s">
        <v>18</v>
      </c>
      <c r="I852" s="77" t="s">
        <v>43</v>
      </c>
      <c r="J852" s="77" t="s">
        <v>83</v>
      </c>
      <c r="K852" s="77">
        <v>2.7</v>
      </c>
      <c r="L852" s="77">
        <v>1860</v>
      </c>
      <c r="M852" s="77" t="s">
        <v>41</v>
      </c>
      <c r="N852" s="77">
        <v>2.1</v>
      </c>
      <c r="O852" s="77">
        <v>0</v>
      </c>
      <c r="P852" s="77">
        <v>3.11</v>
      </c>
      <c r="Z852" s="77" t="s">
        <v>40</v>
      </c>
      <c r="AA852" s="77" t="s">
        <v>39</v>
      </c>
      <c r="AB852" s="77">
        <v>20</v>
      </c>
    </row>
    <row r="853" spans="1:28" ht="15.75" customHeight="1" x14ac:dyDescent="0.2">
      <c r="A853" s="77" t="s">
        <v>48</v>
      </c>
      <c r="B853" s="77" t="s">
        <v>85</v>
      </c>
      <c r="C853" s="77" t="s">
        <v>50</v>
      </c>
      <c r="D853" s="78">
        <v>44154.447199074071</v>
      </c>
      <c r="E853" s="77" t="s">
        <v>5</v>
      </c>
      <c r="F853" s="77" t="s">
        <v>45</v>
      </c>
      <c r="G853" s="77" t="s">
        <v>44</v>
      </c>
      <c r="H853" s="77" t="s">
        <v>18</v>
      </c>
      <c r="I853" s="77" t="s">
        <v>159</v>
      </c>
      <c r="J853" s="77" t="s">
        <v>42</v>
      </c>
      <c r="K853" s="77">
        <v>2.7</v>
      </c>
      <c r="L853" s="77">
        <v>1860</v>
      </c>
      <c r="M853" s="77" t="s">
        <v>41</v>
      </c>
      <c r="N853" s="77">
        <v>36.5</v>
      </c>
      <c r="O853" s="77">
        <v>4.3999999999999997E-2</v>
      </c>
      <c r="P853" s="77">
        <v>3.01</v>
      </c>
      <c r="Z853" s="77" t="s">
        <v>40</v>
      </c>
      <c r="AA853" s="77" t="s">
        <v>39</v>
      </c>
      <c r="AB853" s="77">
        <v>20</v>
      </c>
    </row>
    <row r="854" spans="1:28" ht="15.75" customHeight="1" x14ac:dyDescent="0.2">
      <c r="A854" s="77" t="s">
        <v>48</v>
      </c>
      <c r="B854" s="77" t="s">
        <v>85</v>
      </c>
      <c r="C854" s="77" t="s">
        <v>50</v>
      </c>
      <c r="D854" s="78">
        <v>44154.447199074071</v>
      </c>
      <c r="E854" s="77" t="s">
        <v>5</v>
      </c>
      <c r="F854" s="77" t="s">
        <v>45</v>
      </c>
      <c r="G854" s="77" t="s">
        <v>51</v>
      </c>
      <c r="H854" s="77" t="s">
        <v>18</v>
      </c>
      <c r="I854" s="77" t="s">
        <v>157</v>
      </c>
      <c r="J854" s="77" t="s">
        <v>42</v>
      </c>
      <c r="K854" s="77">
        <v>3.4</v>
      </c>
      <c r="L854" s="77">
        <v>1510</v>
      </c>
      <c r="M854" s="77" t="s">
        <v>41</v>
      </c>
      <c r="N854" s="77">
        <v>28</v>
      </c>
      <c r="O854" s="77">
        <v>4.7E-2</v>
      </c>
      <c r="P854" s="77">
        <v>3.32</v>
      </c>
      <c r="Z854" s="77" t="s">
        <v>40</v>
      </c>
      <c r="AA854" s="77" t="s">
        <v>39</v>
      </c>
      <c r="AB854" s="77">
        <v>20</v>
      </c>
    </row>
    <row r="855" spans="1:28" ht="15.75" customHeight="1" x14ac:dyDescent="0.2">
      <c r="A855" s="77" t="s">
        <v>48</v>
      </c>
      <c r="B855" s="77" t="s">
        <v>85</v>
      </c>
      <c r="C855" s="77" t="s">
        <v>50</v>
      </c>
      <c r="D855" s="78">
        <v>44154.447199074071</v>
      </c>
      <c r="E855" s="77" t="s">
        <v>5</v>
      </c>
      <c r="F855" s="77" t="s">
        <v>45</v>
      </c>
      <c r="G855" s="77" t="s">
        <v>51</v>
      </c>
      <c r="H855" s="77" t="s">
        <v>18</v>
      </c>
      <c r="I855" s="77" t="s">
        <v>158</v>
      </c>
      <c r="J855" s="77" t="s">
        <v>42</v>
      </c>
      <c r="K855" s="77">
        <v>3.4</v>
      </c>
      <c r="L855" s="77">
        <v>1510</v>
      </c>
      <c r="M855" s="77" t="s">
        <v>41</v>
      </c>
      <c r="N855" s="77">
        <v>64.8</v>
      </c>
      <c r="O855" s="77">
        <v>4.9000000000000002E-2</v>
      </c>
      <c r="P855" s="77">
        <v>0</v>
      </c>
      <c r="Z855" s="77" t="s">
        <v>40</v>
      </c>
      <c r="AA855" s="77" t="s">
        <v>39</v>
      </c>
      <c r="AB855" s="77">
        <v>20</v>
      </c>
    </row>
    <row r="856" spans="1:28" ht="15.75" customHeight="1" x14ac:dyDescent="0.2">
      <c r="A856" s="77" t="s">
        <v>48</v>
      </c>
      <c r="B856" s="77" t="s">
        <v>85</v>
      </c>
      <c r="C856" s="77" t="s">
        <v>50</v>
      </c>
      <c r="D856" s="78">
        <v>44154.447199074071</v>
      </c>
      <c r="E856" s="77" t="s">
        <v>5</v>
      </c>
      <c r="F856" s="77" t="s">
        <v>45</v>
      </c>
      <c r="G856" s="77" t="s">
        <v>51</v>
      </c>
      <c r="H856" s="77" t="s">
        <v>18</v>
      </c>
      <c r="I856" s="77" t="s">
        <v>43</v>
      </c>
      <c r="J856" s="77" t="s">
        <v>83</v>
      </c>
      <c r="K856" s="77">
        <v>3.4</v>
      </c>
      <c r="L856" s="77">
        <v>1510</v>
      </c>
      <c r="M856" s="77" t="s">
        <v>41</v>
      </c>
      <c r="N856" s="77">
        <v>2</v>
      </c>
      <c r="O856" s="77">
        <v>0</v>
      </c>
      <c r="P856" s="77">
        <v>3.17</v>
      </c>
      <c r="Z856" s="77" t="s">
        <v>40</v>
      </c>
      <c r="AA856" s="77" t="s">
        <v>39</v>
      </c>
      <c r="AB856" s="77">
        <v>20</v>
      </c>
    </row>
    <row r="857" spans="1:28" ht="15.75" customHeight="1" x14ac:dyDescent="0.2">
      <c r="A857" s="77" t="s">
        <v>48</v>
      </c>
      <c r="B857" s="77" t="s">
        <v>85</v>
      </c>
      <c r="C857" s="77" t="s">
        <v>50</v>
      </c>
      <c r="D857" s="78">
        <v>44154.447199074071</v>
      </c>
      <c r="E857" s="77" t="s">
        <v>5</v>
      </c>
      <c r="F857" s="77" t="s">
        <v>45</v>
      </c>
      <c r="G857" s="77" t="s">
        <v>51</v>
      </c>
      <c r="H857" s="77" t="s">
        <v>18</v>
      </c>
      <c r="I857" s="77" t="s">
        <v>159</v>
      </c>
      <c r="J857" s="77" t="s">
        <v>42</v>
      </c>
      <c r="K857" s="77">
        <v>3.4</v>
      </c>
      <c r="L857" s="77">
        <v>1510</v>
      </c>
      <c r="M857" s="77" t="s">
        <v>41</v>
      </c>
      <c r="N857" s="77">
        <v>28.8</v>
      </c>
      <c r="O857" s="77">
        <v>4.3999999999999997E-2</v>
      </c>
      <c r="P857" s="77">
        <v>3.08</v>
      </c>
      <c r="Z857" s="77" t="s">
        <v>40</v>
      </c>
      <c r="AA857" s="77" t="s">
        <v>39</v>
      </c>
      <c r="AB857" s="77">
        <v>20</v>
      </c>
    </row>
    <row r="858" spans="1:28" ht="15.75" customHeight="1" x14ac:dyDescent="0.2">
      <c r="A858" s="77" t="s">
        <v>48</v>
      </c>
      <c r="B858" s="77" t="s">
        <v>85</v>
      </c>
      <c r="C858" s="77" t="s">
        <v>50</v>
      </c>
      <c r="D858" s="78">
        <v>44154.447199074071</v>
      </c>
      <c r="E858" s="77" t="s">
        <v>5</v>
      </c>
      <c r="F858" s="77" t="s">
        <v>29</v>
      </c>
      <c r="G858" s="77" t="s">
        <v>44</v>
      </c>
      <c r="H858" s="77" t="s">
        <v>18</v>
      </c>
      <c r="I858" s="77" t="s">
        <v>157</v>
      </c>
      <c r="J858" s="77" t="s">
        <v>42</v>
      </c>
      <c r="K858" s="77">
        <v>2.66</v>
      </c>
      <c r="L858" s="77">
        <v>1950</v>
      </c>
      <c r="M858" s="77" t="s">
        <v>41</v>
      </c>
      <c r="N858" s="77">
        <v>30.7</v>
      </c>
      <c r="O858" s="77">
        <v>4.48E-2</v>
      </c>
      <c r="P858" s="77">
        <v>3.22</v>
      </c>
      <c r="Z858" s="77" t="s">
        <v>40</v>
      </c>
      <c r="AA858" s="77" t="s">
        <v>39</v>
      </c>
      <c r="AB858" s="77">
        <v>20</v>
      </c>
    </row>
    <row r="859" spans="1:28" ht="15.75" customHeight="1" x14ac:dyDescent="0.2">
      <c r="A859" s="77" t="s">
        <v>48</v>
      </c>
      <c r="B859" s="77" t="s">
        <v>85</v>
      </c>
      <c r="C859" s="77" t="s">
        <v>50</v>
      </c>
      <c r="D859" s="78">
        <v>44154.447199074071</v>
      </c>
      <c r="E859" s="77" t="s">
        <v>5</v>
      </c>
      <c r="F859" s="77" t="s">
        <v>29</v>
      </c>
      <c r="G859" s="77" t="s">
        <v>44</v>
      </c>
      <c r="H859" s="77" t="s">
        <v>18</v>
      </c>
      <c r="I859" s="77" t="s">
        <v>158</v>
      </c>
      <c r="J859" s="77" t="s">
        <v>42</v>
      </c>
      <c r="K859" s="77">
        <v>2.66</v>
      </c>
      <c r="L859" s="77">
        <v>1950</v>
      </c>
      <c r="M859" s="77" t="s">
        <v>41</v>
      </c>
      <c r="N859" s="77">
        <v>67</v>
      </c>
      <c r="O859" s="77">
        <v>4.5999999999999999E-2</v>
      </c>
      <c r="P859" s="77">
        <v>0</v>
      </c>
      <c r="Z859" s="77" t="s">
        <v>40</v>
      </c>
      <c r="AA859" s="77" t="s">
        <v>39</v>
      </c>
      <c r="AB859" s="77">
        <v>20</v>
      </c>
    </row>
    <row r="860" spans="1:28" ht="15.75" customHeight="1" x14ac:dyDescent="0.2">
      <c r="A860" s="77" t="s">
        <v>48</v>
      </c>
      <c r="B860" s="77" t="s">
        <v>85</v>
      </c>
      <c r="C860" s="77" t="s">
        <v>50</v>
      </c>
      <c r="D860" s="78">
        <v>44154.447199074071</v>
      </c>
      <c r="E860" s="77" t="s">
        <v>5</v>
      </c>
      <c r="F860" s="77" t="s">
        <v>29</v>
      </c>
      <c r="G860" s="77" t="s">
        <v>44</v>
      </c>
      <c r="H860" s="77" t="s">
        <v>18</v>
      </c>
      <c r="I860" s="77" t="s">
        <v>43</v>
      </c>
      <c r="J860" s="77" t="s">
        <v>83</v>
      </c>
      <c r="K860" s="77">
        <v>49.422801999999997</v>
      </c>
      <c r="L860" s="77">
        <v>1950</v>
      </c>
      <c r="M860" s="77" t="s">
        <v>41</v>
      </c>
      <c r="N860" s="77">
        <v>0.11248654</v>
      </c>
      <c r="O860" s="77">
        <v>0</v>
      </c>
      <c r="P860" s="77">
        <v>0.16953714</v>
      </c>
      <c r="Z860" s="77" t="s">
        <v>40</v>
      </c>
      <c r="AA860" s="77" t="s">
        <v>39</v>
      </c>
      <c r="AB860" s="77">
        <v>20</v>
      </c>
    </row>
    <row r="861" spans="1:28" ht="15.75" customHeight="1" x14ac:dyDescent="0.2">
      <c r="A861" s="77" t="s">
        <v>48</v>
      </c>
      <c r="B861" s="77" t="s">
        <v>85</v>
      </c>
      <c r="C861" s="77" t="s">
        <v>50</v>
      </c>
      <c r="D861" s="78">
        <v>44154.447199074071</v>
      </c>
      <c r="E861" s="77" t="s">
        <v>5</v>
      </c>
      <c r="F861" s="77" t="s">
        <v>29</v>
      </c>
      <c r="G861" s="77" t="s">
        <v>44</v>
      </c>
      <c r="H861" s="77" t="s">
        <v>18</v>
      </c>
      <c r="I861" s="77" t="s">
        <v>159</v>
      </c>
      <c r="J861" s="77" t="s">
        <v>42</v>
      </c>
      <c r="K861" s="77">
        <v>2.66</v>
      </c>
      <c r="L861" s="77">
        <v>1950</v>
      </c>
      <c r="M861" s="77" t="s">
        <v>41</v>
      </c>
      <c r="N861" s="77">
        <v>30.6</v>
      </c>
      <c r="O861" s="77">
        <v>4.1799999999999997E-2</v>
      </c>
      <c r="P861" s="77">
        <v>3.05</v>
      </c>
      <c r="Z861" s="77" t="s">
        <v>40</v>
      </c>
      <c r="AA861" s="77" t="s">
        <v>39</v>
      </c>
      <c r="AB861" s="77">
        <v>20</v>
      </c>
    </row>
    <row r="862" spans="1:28" ht="15.75" customHeight="1" x14ac:dyDescent="0.2">
      <c r="A862" s="77" t="s">
        <v>48</v>
      </c>
      <c r="B862" s="77" t="s">
        <v>85</v>
      </c>
      <c r="C862" s="77" t="s">
        <v>50</v>
      </c>
      <c r="D862" s="78">
        <v>44154.447199074071</v>
      </c>
      <c r="E862" s="77" t="s">
        <v>5</v>
      </c>
      <c r="F862" s="77" t="s">
        <v>29</v>
      </c>
      <c r="G862" s="77" t="s">
        <v>51</v>
      </c>
      <c r="H862" s="77" t="s">
        <v>18</v>
      </c>
      <c r="I862" s="77" t="s">
        <v>157</v>
      </c>
      <c r="J862" s="77" t="s">
        <v>42</v>
      </c>
      <c r="K862" s="77">
        <v>3.66</v>
      </c>
      <c r="L862" s="77">
        <v>1670</v>
      </c>
      <c r="M862" s="77" t="s">
        <v>41</v>
      </c>
      <c r="N862" s="77">
        <v>23.4</v>
      </c>
      <c r="O862" s="77">
        <v>4.1399999999999999E-2</v>
      </c>
      <c r="P862" s="77">
        <v>3.44</v>
      </c>
      <c r="Z862" s="77" t="s">
        <v>40</v>
      </c>
      <c r="AA862" s="77" t="s">
        <v>39</v>
      </c>
      <c r="AB862" s="77">
        <v>20</v>
      </c>
    </row>
    <row r="863" spans="1:28" ht="15.75" customHeight="1" x14ac:dyDescent="0.2">
      <c r="A863" s="77" t="s">
        <v>48</v>
      </c>
      <c r="B863" s="77" t="s">
        <v>85</v>
      </c>
      <c r="C863" s="77" t="s">
        <v>50</v>
      </c>
      <c r="D863" s="78">
        <v>44154.447199074071</v>
      </c>
      <c r="E863" s="77" t="s">
        <v>5</v>
      </c>
      <c r="F863" s="77" t="s">
        <v>29</v>
      </c>
      <c r="G863" s="77" t="s">
        <v>51</v>
      </c>
      <c r="H863" s="77" t="s">
        <v>18</v>
      </c>
      <c r="I863" s="77" t="s">
        <v>158</v>
      </c>
      <c r="J863" s="77" t="s">
        <v>42</v>
      </c>
      <c r="K863" s="77">
        <v>3.66</v>
      </c>
      <c r="L863" s="77">
        <v>1670</v>
      </c>
      <c r="M863" s="77" t="s">
        <v>41</v>
      </c>
      <c r="N863" s="77">
        <v>63.6</v>
      </c>
      <c r="O863" s="77">
        <v>4.4499999999999998E-2</v>
      </c>
      <c r="P863" s="77">
        <v>0</v>
      </c>
      <c r="Z863" s="77" t="s">
        <v>40</v>
      </c>
      <c r="AA863" s="77" t="s">
        <v>39</v>
      </c>
      <c r="AB863" s="77">
        <v>20</v>
      </c>
    </row>
    <row r="864" spans="1:28" ht="15.75" customHeight="1" x14ac:dyDescent="0.2">
      <c r="A864" s="77" t="s">
        <v>48</v>
      </c>
      <c r="B864" s="77" t="s">
        <v>85</v>
      </c>
      <c r="C864" s="77" t="s">
        <v>50</v>
      </c>
      <c r="D864" s="78">
        <v>44154.447199074071</v>
      </c>
      <c r="E864" s="77" t="s">
        <v>5</v>
      </c>
      <c r="F864" s="77" t="s">
        <v>29</v>
      </c>
      <c r="G864" s="77" t="s">
        <v>51</v>
      </c>
      <c r="H864" s="77" t="s">
        <v>18</v>
      </c>
      <c r="I864" s="77" t="s">
        <v>43</v>
      </c>
      <c r="J864" s="77" t="s">
        <v>83</v>
      </c>
      <c r="K864" s="77">
        <v>68.002799999999993</v>
      </c>
      <c r="L864" s="77">
        <v>1670</v>
      </c>
      <c r="M864" s="77" t="s">
        <v>41</v>
      </c>
      <c r="N864" s="77">
        <v>0.11248654</v>
      </c>
      <c r="O864" s="77">
        <v>0</v>
      </c>
      <c r="P864" s="77">
        <v>0.18083961000000001</v>
      </c>
      <c r="Z864" s="77" t="s">
        <v>40</v>
      </c>
      <c r="AA864" s="77" t="s">
        <v>39</v>
      </c>
      <c r="AB864" s="77">
        <v>20</v>
      </c>
    </row>
    <row r="865" spans="1:28" ht="15.75" customHeight="1" x14ac:dyDescent="0.2">
      <c r="A865" s="77" t="s">
        <v>48</v>
      </c>
      <c r="B865" s="77" t="s">
        <v>85</v>
      </c>
      <c r="C865" s="77" t="s">
        <v>50</v>
      </c>
      <c r="D865" s="78">
        <v>44154.447199074071</v>
      </c>
      <c r="E865" s="77" t="s">
        <v>5</v>
      </c>
      <c r="F865" s="77" t="s">
        <v>29</v>
      </c>
      <c r="G865" s="77" t="s">
        <v>51</v>
      </c>
      <c r="H865" s="77" t="s">
        <v>18</v>
      </c>
      <c r="I865" s="77" t="s">
        <v>159</v>
      </c>
      <c r="J865" s="77" t="s">
        <v>42</v>
      </c>
      <c r="K865" s="77">
        <v>3.66</v>
      </c>
      <c r="L865" s="77">
        <v>1670</v>
      </c>
      <c r="M865" s="77" t="s">
        <v>41</v>
      </c>
      <c r="N865" s="77">
        <v>24</v>
      </c>
      <c r="O865" s="77">
        <v>3.8800000000000001E-2</v>
      </c>
      <c r="P865" s="77">
        <v>3.26</v>
      </c>
      <c r="Z865" s="77" t="s">
        <v>40</v>
      </c>
      <c r="AA865" s="77" t="s">
        <v>39</v>
      </c>
      <c r="AB865" s="77">
        <v>20</v>
      </c>
    </row>
    <row r="866" spans="1:28" ht="15.75" customHeight="1" x14ac:dyDescent="0.2">
      <c r="A866" s="77" t="s">
        <v>48</v>
      </c>
      <c r="B866" s="77" t="s">
        <v>85</v>
      </c>
      <c r="C866" s="77" t="s">
        <v>50</v>
      </c>
      <c r="D866" s="78">
        <v>44154.447199074071</v>
      </c>
      <c r="E866" s="77" t="s">
        <v>5</v>
      </c>
      <c r="F866" s="77" t="s">
        <v>30</v>
      </c>
      <c r="G866" s="77" t="s">
        <v>44</v>
      </c>
      <c r="H866" s="77" t="s">
        <v>20</v>
      </c>
      <c r="I866" s="77" t="s">
        <v>157</v>
      </c>
      <c r="J866" s="77" t="s">
        <v>42</v>
      </c>
      <c r="K866" s="77">
        <v>3.5</v>
      </c>
      <c r="L866" s="77">
        <v>1240</v>
      </c>
      <c r="M866" s="77" t="s">
        <v>41</v>
      </c>
      <c r="N866" s="77">
        <v>105</v>
      </c>
      <c r="O866" s="77">
        <v>5.3499999999999999E-2</v>
      </c>
      <c r="P866" s="77">
        <v>2.68</v>
      </c>
      <c r="Z866" s="77" t="s">
        <v>40</v>
      </c>
      <c r="AA866" s="77" t="s">
        <v>39</v>
      </c>
      <c r="AB866" s="77">
        <v>20</v>
      </c>
    </row>
    <row r="867" spans="1:28" ht="15.75" customHeight="1" x14ac:dyDescent="0.2">
      <c r="A867" s="77" t="s">
        <v>48</v>
      </c>
      <c r="B867" s="77" t="s">
        <v>85</v>
      </c>
      <c r="C867" s="77" t="s">
        <v>50</v>
      </c>
      <c r="D867" s="78">
        <v>44154.447199074071</v>
      </c>
      <c r="E867" s="77" t="s">
        <v>5</v>
      </c>
      <c r="F867" s="77" t="s">
        <v>30</v>
      </c>
      <c r="G867" s="77" t="s">
        <v>44</v>
      </c>
      <c r="H867" s="77" t="s">
        <v>20</v>
      </c>
      <c r="I867" s="77" t="s">
        <v>158</v>
      </c>
      <c r="J867" s="77" t="s">
        <v>42</v>
      </c>
      <c r="K867" s="77">
        <v>3.5</v>
      </c>
      <c r="L867" s="77">
        <v>1240</v>
      </c>
      <c r="M867" s="77" t="s">
        <v>41</v>
      </c>
      <c r="N867" s="77">
        <v>134</v>
      </c>
      <c r="O867" s="77">
        <v>5.8599999999999999E-2</v>
      </c>
      <c r="P867" s="77">
        <v>0</v>
      </c>
      <c r="Z867" s="77" t="s">
        <v>40</v>
      </c>
      <c r="AA867" s="77" t="s">
        <v>39</v>
      </c>
      <c r="AB867" s="77">
        <v>20</v>
      </c>
    </row>
    <row r="868" spans="1:28" ht="15.75" customHeight="1" x14ac:dyDescent="0.2">
      <c r="A868" s="77" t="s">
        <v>48</v>
      </c>
      <c r="B868" s="77" t="s">
        <v>85</v>
      </c>
      <c r="C868" s="77" t="s">
        <v>50</v>
      </c>
      <c r="D868" s="78">
        <v>44154.447199074071</v>
      </c>
      <c r="E868" s="77" t="s">
        <v>5</v>
      </c>
      <c r="F868" s="77" t="s">
        <v>30</v>
      </c>
      <c r="G868" s="77" t="s">
        <v>44</v>
      </c>
      <c r="H868" s="77" t="s">
        <v>20</v>
      </c>
      <c r="I868" s="77" t="s">
        <v>43</v>
      </c>
      <c r="J868" s="77" t="s">
        <v>83</v>
      </c>
      <c r="K868" s="77">
        <v>54.984999999999999</v>
      </c>
      <c r="L868" s="77">
        <v>1240</v>
      </c>
      <c r="M868" s="77" t="s">
        <v>41</v>
      </c>
      <c r="N868" s="77">
        <v>9.9299799999999994E-2</v>
      </c>
      <c r="O868" s="77">
        <v>0</v>
      </c>
      <c r="P868" s="77">
        <v>0.15340546999999999</v>
      </c>
      <c r="Z868" s="77" t="s">
        <v>40</v>
      </c>
      <c r="AA868" s="77" t="s">
        <v>39</v>
      </c>
      <c r="AB868" s="77">
        <v>20</v>
      </c>
    </row>
    <row r="869" spans="1:28" ht="15.75" customHeight="1" x14ac:dyDescent="0.2">
      <c r="A869" s="77" t="s">
        <v>48</v>
      </c>
      <c r="B869" s="77" t="s">
        <v>85</v>
      </c>
      <c r="C869" s="77" t="s">
        <v>50</v>
      </c>
      <c r="D869" s="78">
        <v>44154.447199074071</v>
      </c>
      <c r="E869" s="77" t="s">
        <v>5</v>
      </c>
      <c r="F869" s="77" t="s">
        <v>30</v>
      </c>
      <c r="G869" s="77" t="s">
        <v>44</v>
      </c>
      <c r="H869" s="77" t="s">
        <v>20</v>
      </c>
      <c r="I869" s="77" t="s">
        <v>159</v>
      </c>
      <c r="J869" s="77" t="s">
        <v>42</v>
      </c>
      <c r="K869" s="77">
        <v>3.5</v>
      </c>
      <c r="L869" s="77">
        <v>1240</v>
      </c>
      <c r="M869" s="77" t="s">
        <v>41</v>
      </c>
      <c r="N869" s="77">
        <v>106</v>
      </c>
      <c r="O869" s="77">
        <v>5.2600000000000001E-2</v>
      </c>
      <c r="P869" s="77">
        <v>2.35</v>
      </c>
      <c r="Z869" s="77" t="s">
        <v>40</v>
      </c>
      <c r="AA869" s="77" t="s">
        <v>39</v>
      </c>
      <c r="AB869" s="77">
        <v>20</v>
      </c>
    </row>
    <row r="870" spans="1:28" ht="15.75" customHeight="1" x14ac:dyDescent="0.2">
      <c r="A870" s="77" t="s">
        <v>48</v>
      </c>
      <c r="B870" s="77" t="s">
        <v>85</v>
      </c>
      <c r="C870" s="77" t="s">
        <v>50</v>
      </c>
      <c r="D870" s="78">
        <v>44154.447199074071</v>
      </c>
      <c r="E870" s="77" t="s">
        <v>5</v>
      </c>
      <c r="F870" s="77" t="s">
        <v>30</v>
      </c>
      <c r="G870" s="77" t="s">
        <v>51</v>
      </c>
      <c r="H870" s="77" t="s">
        <v>20</v>
      </c>
      <c r="I870" s="77" t="s">
        <v>157</v>
      </c>
      <c r="J870" s="77" t="s">
        <v>42</v>
      </c>
      <c r="K870" s="77">
        <v>3.5</v>
      </c>
      <c r="L870" s="77">
        <v>1210</v>
      </c>
      <c r="M870" s="77" t="s">
        <v>41</v>
      </c>
      <c r="N870" s="77">
        <v>39.4</v>
      </c>
      <c r="O870" s="77">
        <v>7.0900000000000005E-2</v>
      </c>
      <c r="P870" s="77">
        <v>5.0599999999999996</v>
      </c>
      <c r="Z870" s="77" t="s">
        <v>40</v>
      </c>
      <c r="AA870" s="77" t="s">
        <v>39</v>
      </c>
      <c r="AB870" s="77">
        <v>20</v>
      </c>
    </row>
    <row r="871" spans="1:28" ht="15.75" customHeight="1" x14ac:dyDescent="0.2">
      <c r="A871" s="77" t="s">
        <v>48</v>
      </c>
      <c r="B871" s="77" t="s">
        <v>85</v>
      </c>
      <c r="C871" s="77" t="s">
        <v>50</v>
      </c>
      <c r="D871" s="78">
        <v>44154.447199074071</v>
      </c>
      <c r="E871" s="77" t="s">
        <v>5</v>
      </c>
      <c r="F871" s="77" t="s">
        <v>30</v>
      </c>
      <c r="G871" s="77" t="s">
        <v>51</v>
      </c>
      <c r="H871" s="77" t="s">
        <v>20</v>
      </c>
      <c r="I871" s="77" t="s">
        <v>158</v>
      </c>
      <c r="J871" s="77" t="s">
        <v>42</v>
      </c>
      <c r="K871" s="77">
        <v>3.5</v>
      </c>
      <c r="L871" s="77">
        <v>1210</v>
      </c>
      <c r="M871" s="77" t="s">
        <v>41</v>
      </c>
      <c r="N871" s="77">
        <v>86.2</v>
      </c>
      <c r="O871" s="77">
        <v>7.7299999999999994E-2</v>
      </c>
      <c r="P871" s="77">
        <v>0</v>
      </c>
      <c r="Z871" s="77" t="s">
        <v>40</v>
      </c>
      <c r="AA871" s="77" t="s">
        <v>39</v>
      </c>
      <c r="AB871" s="77">
        <v>20</v>
      </c>
    </row>
    <row r="872" spans="1:28" ht="15.75" customHeight="1" x14ac:dyDescent="0.2">
      <c r="A872" s="77" t="s">
        <v>48</v>
      </c>
      <c r="B872" s="77" t="s">
        <v>85</v>
      </c>
      <c r="C872" s="77" t="s">
        <v>50</v>
      </c>
      <c r="D872" s="78">
        <v>44154.447199074071</v>
      </c>
      <c r="E872" s="77" t="s">
        <v>5</v>
      </c>
      <c r="F872" s="77" t="s">
        <v>30</v>
      </c>
      <c r="G872" s="77" t="s">
        <v>51</v>
      </c>
      <c r="H872" s="77" t="s">
        <v>20</v>
      </c>
      <c r="I872" s="77" t="s">
        <v>43</v>
      </c>
      <c r="J872" s="77" t="s">
        <v>83</v>
      </c>
      <c r="K872" s="77">
        <v>54.984999999999999</v>
      </c>
      <c r="L872" s="77">
        <v>1210</v>
      </c>
      <c r="M872" s="77" t="s">
        <v>41</v>
      </c>
      <c r="N872" s="77">
        <v>0.18014003000000001</v>
      </c>
      <c r="O872" s="77">
        <v>0</v>
      </c>
      <c r="P872" s="77">
        <v>0.28898790000000002</v>
      </c>
      <c r="Z872" s="77" t="s">
        <v>40</v>
      </c>
      <c r="AA872" s="77" t="s">
        <v>39</v>
      </c>
      <c r="AB872" s="77">
        <v>20</v>
      </c>
    </row>
    <row r="873" spans="1:28" ht="15.75" customHeight="1" x14ac:dyDescent="0.2">
      <c r="A873" s="77" t="s">
        <v>48</v>
      </c>
      <c r="B873" s="77" t="s">
        <v>85</v>
      </c>
      <c r="C873" s="77" t="s">
        <v>50</v>
      </c>
      <c r="D873" s="78">
        <v>44154.447199074071</v>
      </c>
      <c r="E873" s="77" t="s">
        <v>5</v>
      </c>
      <c r="F873" s="77" t="s">
        <v>30</v>
      </c>
      <c r="G873" s="77" t="s">
        <v>51</v>
      </c>
      <c r="H873" s="77" t="s">
        <v>20</v>
      </c>
      <c r="I873" s="77" t="s">
        <v>159</v>
      </c>
      <c r="J873" s="77" t="s">
        <v>42</v>
      </c>
      <c r="K873" s="77">
        <v>3.5</v>
      </c>
      <c r="L873" s="77">
        <v>1210</v>
      </c>
      <c r="M873" s="77" t="s">
        <v>41</v>
      </c>
      <c r="N873" s="77">
        <v>44</v>
      </c>
      <c r="O873" s="77">
        <v>6.9699999999999998E-2</v>
      </c>
      <c r="P873" s="77">
        <v>4.43</v>
      </c>
      <c r="Z873" s="77" t="s">
        <v>40</v>
      </c>
      <c r="AA873" s="77" t="s">
        <v>39</v>
      </c>
      <c r="AB873" s="77">
        <v>20</v>
      </c>
    </row>
    <row r="874" spans="1:28" ht="15.75" customHeight="1" x14ac:dyDescent="0.2">
      <c r="A874" s="77" t="s">
        <v>48</v>
      </c>
      <c r="B874" s="77" t="s">
        <v>85</v>
      </c>
      <c r="C874" s="77" t="s">
        <v>50</v>
      </c>
      <c r="D874" s="78">
        <v>44154.447199074071</v>
      </c>
      <c r="E874" s="77" t="s">
        <v>5</v>
      </c>
      <c r="F874" s="77" t="s">
        <v>31</v>
      </c>
      <c r="G874" s="77" t="s">
        <v>44</v>
      </c>
      <c r="H874" s="77" t="s">
        <v>20</v>
      </c>
      <c r="I874" s="77" t="s">
        <v>157</v>
      </c>
      <c r="J874" s="77" t="s">
        <v>42</v>
      </c>
      <c r="K874" s="77">
        <v>1</v>
      </c>
      <c r="L874" s="77">
        <v>1070</v>
      </c>
      <c r="M874" s="77" t="s">
        <v>41</v>
      </c>
      <c r="N874" s="77">
        <v>6.35</v>
      </c>
      <c r="O874" s="77">
        <v>7.0000000000000001E-3</v>
      </c>
      <c r="P874" s="77">
        <v>0.65300000000000002</v>
      </c>
      <c r="Z874" s="77" t="s">
        <v>40</v>
      </c>
      <c r="AA874" s="77" t="s">
        <v>39</v>
      </c>
      <c r="AB874" s="77">
        <v>20</v>
      </c>
    </row>
    <row r="875" spans="1:28" ht="15.75" customHeight="1" x14ac:dyDescent="0.2">
      <c r="A875" s="77" t="s">
        <v>48</v>
      </c>
      <c r="B875" s="77" t="s">
        <v>85</v>
      </c>
      <c r="C875" s="77" t="s">
        <v>50</v>
      </c>
      <c r="D875" s="78">
        <v>44154.447199074071</v>
      </c>
      <c r="E875" s="77" t="s">
        <v>5</v>
      </c>
      <c r="F875" s="77" t="s">
        <v>31</v>
      </c>
      <c r="G875" s="77" t="s">
        <v>44</v>
      </c>
      <c r="H875" s="77" t="s">
        <v>20</v>
      </c>
      <c r="I875" s="77" t="s">
        <v>158</v>
      </c>
      <c r="J875" s="77" t="s">
        <v>42</v>
      </c>
      <c r="K875" s="77">
        <v>1</v>
      </c>
      <c r="L875" s="77">
        <v>1070</v>
      </c>
      <c r="M875" s="77" t="s">
        <v>41</v>
      </c>
      <c r="N875" s="77">
        <v>13.1</v>
      </c>
      <c r="O875" s="77">
        <v>7.1999999999999998E-3</v>
      </c>
      <c r="P875" s="77">
        <v>0</v>
      </c>
      <c r="Z875" s="77" t="s">
        <v>40</v>
      </c>
      <c r="AA875" s="77" t="s">
        <v>39</v>
      </c>
      <c r="AB875" s="77">
        <v>20</v>
      </c>
    </row>
    <row r="876" spans="1:28" ht="15.75" customHeight="1" x14ac:dyDescent="0.2">
      <c r="A876" s="77" t="s">
        <v>48</v>
      </c>
      <c r="B876" s="77" t="s">
        <v>85</v>
      </c>
      <c r="C876" s="77" t="s">
        <v>50</v>
      </c>
      <c r="D876" s="78">
        <v>44154.447199074071</v>
      </c>
      <c r="E876" s="77" t="s">
        <v>5</v>
      </c>
      <c r="F876" s="77" t="s">
        <v>31</v>
      </c>
      <c r="G876" s="77" t="s">
        <v>44</v>
      </c>
      <c r="H876" s="77" t="s">
        <v>20</v>
      </c>
      <c r="I876" s="77" t="s">
        <v>43</v>
      </c>
      <c r="J876" s="77" t="s">
        <v>83</v>
      </c>
      <c r="K876" s="77">
        <v>18.68</v>
      </c>
      <c r="L876" s="77">
        <v>1070</v>
      </c>
      <c r="M876" s="77" t="s">
        <v>41</v>
      </c>
      <c r="N876" s="77">
        <v>3.2334044999999999E-2</v>
      </c>
      <c r="O876" s="77">
        <v>0</v>
      </c>
      <c r="P876" s="77">
        <v>3.2976445E-2</v>
      </c>
      <c r="Z876" s="77" t="s">
        <v>40</v>
      </c>
      <c r="AA876" s="77" t="s">
        <v>39</v>
      </c>
      <c r="AB876" s="77">
        <v>20</v>
      </c>
    </row>
    <row r="877" spans="1:28" ht="15.75" customHeight="1" x14ac:dyDescent="0.2">
      <c r="A877" s="77" t="s">
        <v>48</v>
      </c>
      <c r="B877" s="77" t="s">
        <v>85</v>
      </c>
      <c r="C877" s="77" t="s">
        <v>50</v>
      </c>
      <c r="D877" s="78">
        <v>44154.447199074071</v>
      </c>
      <c r="E877" s="77" t="s">
        <v>5</v>
      </c>
      <c r="F877" s="77" t="s">
        <v>31</v>
      </c>
      <c r="G877" s="77" t="s">
        <v>44</v>
      </c>
      <c r="H877" s="77" t="s">
        <v>20</v>
      </c>
      <c r="I877" s="77" t="s">
        <v>159</v>
      </c>
      <c r="J877" s="77" t="s">
        <v>42</v>
      </c>
      <c r="K877" s="77">
        <v>1</v>
      </c>
      <c r="L877" s="77">
        <v>1070</v>
      </c>
      <c r="M877" s="77" t="s">
        <v>41</v>
      </c>
      <c r="N877" s="77">
        <v>6.43</v>
      </c>
      <c r="O877" s="77">
        <v>6.1999999999999998E-3</v>
      </c>
      <c r="P877" s="77">
        <v>0.57599999999999996</v>
      </c>
      <c r="Z877" s="77" t="s">
        <v>40</v>
      </c>
      <c r="AA877" s="77" t="s">
        <v>39</v>
      </c>
      <c r="AB877" s="77">
        <v>20</v>
      </c>
    </row>
    <row r="878" spans="1:28" ht="15.75" customHeight="1" x14ac:dyDescent="0.2">
      <c r="A878" s="77" t="s">
        <v>48</v>
      </c>
      <c r="B878" s="77" t="s">
        <v>85</v>
      </c>
      <c r="C878" s="77" t="s">
        <v>50</v>
      </c>
      <c r="D878" s="78">
        <v>44154.447199074071</v>
      </c>
      <c r="E878" s="77" t="s">
        <v>5</v>
      </c>
      <c r="F878" s="77" t="s">
        <v>31</v>
      </c>
      <c r="G878" s="77" t="s">
        <v>51</v>
      </c>
      <c r="H878" s="77" t="s">
        <v>20</v>
      </c>
      <c r="I878" s="77" t="s">
        <v>157</v>
      </c>
      <c r="J878" s="77" t="s">
        <v>42</v>
      </c>
      <c r="K878" s="77">
        <v>1.7</v>
      </c>
      <c r="L878" s="77">
        <v>1120</v>
      </c>
      <c r="M878" s="77" t="s">
        <v>41</v>
      </c>
      <c r="N878" s="77">
        <v>5.16</v>
      </c>
      <c r="O878" s="77">
        <v>8.4200000000000004E-3</v>
      </c>
      <c r="P878" s="77">
        <v>0.98499999999999999</v>
      </c>
      <c r="Z878" s="77" t="s">
        <v>40</v>
      </c>
      <c r="AA878" s="77" t="s">
        <v>39</v>
      </c>
      <c r="AB878" s="77">
        <v>20</v>
      </c>
    </row>
    <row r="879" spans="1:28" ht="15.75" customHeight="1" x14ac:dyDescent="0.2">
      <c r="A879" s="77" t="s">
        <v>48</v>
      </c>
      <c r="B879" s="77" t="s">
        <v>85</v>
      </c>
      <c r="C879" s="77" t="s">
        <v>50</v>
      </c>
      <c r="D879" s="78">
        <v>44154.447199074071</v>
      </c>
      <c r="E879" s="77" t="s">
        <v>5</v>
      </c>
      <c r="F879" s="77" t="s">
        <v>31</v>
      </c>
      <c r="G879" s="77" t="s">
        <v>51</v>
      </c>
      <c r="H879" s="77" t="s">
        <v>20</v>
      </c>
      <c r="I879" s="77" t="s">
        <v>158</v>
      </c>
      <c r="J879" s="77" t="s">
        <v>42</v>
      </c>
      <c r="K879" s="77">
        <v>1.7</v>
      </c>
      <c r="L879" s="77">
        <v>1120</v>
      </c>
      <c r="M879" s="77" t="s">
        <v>41</v>
      </c>
      <c r="N879" s="77">
        <v>14.8</v>
      </c>
      <c r="O879" s="77">
        <v>9.1000000000000004E-3</v>
      </c>
      <c r="P879" s="77">
        <v>0</v>
      </c>
      <c r="Z879" s="77" t="s">
        <v>40</v>
      </c>
      <c r="AA879" s="77" t="s">
        <v>39</v>
      </c>
      <c r="AB879" s="77">
        <v>20</v>
      </c>
    </row>
    <row r="880" spans="1:28" ht="15.75" customHeight="1" x14ac:dyDescent="0.2">
      <c r="A880" s="77" t="s">
        <v>48</v>
      </c>
      <c r="B880" s="77" t="s">
        <v>85</v>
      </c>
      <c r="C880" s="77" t="s">
        <v>50</v>
      </c>
      <c r="D880" s="78">
        <v>44154.447199074071</v>
      </c>
      <c r="E880" s="77" t="s">
        <v>5</v>
      </c>
      <c r="F880" s="77" t="s">
        <v>31</v>
      </c>
      <c r="G880" s="77" t="s">
        <v>51</v>
      </c>
      <c r="H880" s="77" t="s">
        <v>20</v>
      </c>
      <c r="I880" s="77" t="s">
        <v>43</v>
      </c>
      <c r="J880" s="77" t="s">
        <v>83</v>
      </c>
      <c r="K880" s="77">
        <v>31.756</v>
      </c>
      <c r="L880" s="77">
        <v>1120</v>
      </c>
      <c r="M880" s="77" t="s">
        <v>41</v>
      </c>
      <c r="N880" s="77">
        <v>3.940043E-2</v>
      </c>
      <c r="O880" s="77">
        <v>0</v>
      </c>
      <c r="P880" s="77">
        <v>5.0803000000000001E-2</v>
      </c>
      <c r="Z880" s="77" t="s">
        <v>40</v>
      </c>
      <c r="AA880" s="77" t="s">
        <v>39</v>
      </c>
      <c r="AB880" s="77">
        <v>20</v>
      </c>
    </row>
    <row r="881" spans="1:28" ht="15.75" customHeight="1" x14ac:dyDescent="0.2">
      <c r="A881" s="77" t="s">
        <v>48</v>
      </c>
      <c r="B881" s="77" t="s">
        <v>85</v>
      </c>
      <c r="C881" s="77" t="s">
        <v>50</v>
      </c>
      <c r="D881" s="78">
        <v>44154.447199074071</v>
      </c>
      <c r="E881" s="77" t="s">
        <v>5</v>
      </c>
      <c r="F881" s="77" t="s">
        <v>31</v>
      </c>
      <c r="G881" s="77" t="s">
        <v>51</v>
      </c>
      <c r="H881" s="77" t="s">
        <v>20</v>
      </c>
      <c r="I881" s="77" t="s">
        <v>159</v>
      </c>
      <c r="J881" s="77" t="s">
        <v>42</v>
      </c>
      <c r="K881" s="77">
        <v>1.7</v>
      </c>
      <c r="L881" s="77">
        <v>1120</v>
      </c>
      <c r="M881" s="77" t="s">
        <v>41</v>
      </c>
      <c r="N881" s="77">
        <v>5.71</v>
      </c>
      <c r="O881" s="77">
        <v>7.5100000000000002E-3</v>
      </c>
      <c r="P881" s="77">
        <v>0.871</v>
      </c>
      <c r="Z881" s="77" t="s">
        <v>40</v>
      </c>
      <c r="AA881" s="77" t="s">
        <v>39</v>
      </c>
      <c r="AB881" s="77">
        <v>20</v>
      </c>
    </row>
    <row r="882" spans="1:28" ht="15.75" customHeight="1" x14ac:dyDescent="0.2">
      <c r="A882" s="77" t="s">
        <v>48</v>
      </c>
      <c r="B882" s="77" t="s">
        <v>85</v>
      </c>
      <c r="C882" s="77" t="s">
        <v>50</v>
      </c>
      <c r="D882" s="78">
        <v>44154.447199074071</v>
      </c>
      <c r="E882" s="77" t="s">
        <v>5</v>
      </c>
      <c r="F882" s="77" t="s">
        <v>45</v>
      </c>
      <c r="G882" s="77" t="s">
        <v>44</v>
      </c>
      <c r="H882" s="77" t="s">
        <v>20</v>
      </c>
      <c r="I882" s="77" t="s">
        <v>157</v>
      </c>
      <c r="J882" s="77" t="s">
        <v>42</v>
      </c>
      <c r="K882" s="77">
        <v>2.1</v>
      </c>
      <c r="L882" s="77">
        <v>1720</v>
      </c>
      <c r="M882" s="77" t="s">
        <v>41</v>
      </c>
      <c r="N882" s="77">
        <v>18</v>
      </c>
      <c r="O882" s="77">
        <v>2.5999999999999999E-2</v>
      </c>
      <c r="P882" s="77">
        <v>3.14</v>
      </c>
      <c r="Z882" s="77" t="s">
        <v>40</v>
      </c>
      <c r="AA882" s="77" t="s">
        <v>39</v>
      </c>
      <c r="AB882" s="77">
        <v>20</v>
      </c>
    </row>
    <row r="883" spans="1:28" ht="15.75" customHeight="1" x14ac:dyDescent="0.2">
      <c r="A883" s="77" t="s">
        <v>48</v>
      </c>
      <c r="B883" s="77" t="s">
        <v>85</v>
      </c>
      <c r="C883" s="77" t="s">
        <v>50</v>
      </c>
      <c r="D883" s="78">
        <v>44154.447199074071</v>
      </c>
      <c r="E883" s="77" t="s">
        <v>5</v>
      </c>
      <c r="F883" s="77" t="s">
        <v>45</v>
      </c>
      <c r="G883" s="77" t="s">
        <v>44</v>
      </c>
      <c r="H883" s="77" t="s">
        <v>20</v>
      </c>
      <c r="I883" s="77" t="s">
        <v>158</v>
      </c>
      <c r="J883" s="77" t="s">
        <v>42</v>
      </c>
      <c r="K883" s="77">
        <v>2.1</v>
      </c>
      <c r="L883" s="77">
        <v>1720</v>
      </c>
      <c r="M883" s="77" t="s">
        <v>41</v>
      </c>
      <c r="N883" s="77">
        <v>51.5</v>
      </c>
      <c r="O883" s="77">
        <v>2.5999999999999999E-2</v>
      </c>
      <c r="P883" s="77">
        <v>0</v>
      </c>
      <c r="Z883" s="77" t="s">
        <v>40</v>
      </c>
      <c r="AA883" s="77" t="s">
        <v>39</v>
      </c>
      <c r="AB883" s="77">
        <v>20</v>
      </c>
    </row>
    <row r="884" spans="1:28" ht="15.75" customHeight="1" x14ac:dyDescent="0.2">
      <c r="A884" s="77" t="s">
        <v>48</v>
      </c>
      <c r="B884" s="77" t="s">
        <v>85</v>
      </c>
      <c r="C884" s="77" t="s">
        <v>50</v>
      </c>
      <c r="D884" s="78">
        <v>44154.447199074071</v>
      </c>
      <c r="E884" s="77" t="s">
        <v>5</v>
      </c>
      <c r="F884" s="77" t="s">
        <v>45</v>
      </c>
      <c r="G884" s="77" t="s">
        <v>44</v>
      </c>
      <c r="H884" s="77" t="s">
        <v>20</v>
      </c>
      <c r="I884" s="77" t="s">
        <v>43</v>
      </c>
      <c r="J884" s="77" t="s">
        <v>83</v>
      </c>
      <c r="K884" s="77">
        <v>2.1</v>
      </c>
      <c r="L884" s="77">
        <v>1720</v>
      </c>
      <c r="M884" s="77" t="s">
        <v>41</v>
      </c>
      <c r="N884" s="77">
        <v>2.1</v>
      </c>
      <c r="O884" s="77">
        <v>0</v>
      </c>
      <c r="P884" s="77">
        <v>3.05</v>
      </c>
      <c r="Z884" s="77" t="s">
        <v>40</v>
      </c>
      <c r="AA884" s="77" t="s">
        <v>39</v>
      </c>
      <c r="AB884" s="77">
        <v>20</v>
      </c>
    </row>
    <row r="885" spans="1:28" ht="15.75" customHeight="1" x14ac:dyDescent="0.2">
      <c r="A885" s="77" t="s">
        <v>48</v>
      </c>
      <c r="B885" s="77" t="s">
        <v>85</v>
      </c>
      <c r="C885" s="77" t="s">
        <v>50</v>
      </c>
      <c r="D885" s="78">
        <v>44154.447199074071</v>
      </c>
      <c r="E885" s="77" t="s">
        <v>5</v>
      </c>
      <c r="F885" s="77" t="s">
        <v>45</v>
      </c>
      <c r="G885" s="77" t="s">
        <v>44</v>
      </c>
      <c r="H885" s="77" t="s">
        <v>20</v>
      </c>
      <c r="I885" s="77" t="s">
        <v>159</v>
      </c>
      <c r="J885" s="77" t="s">
        <v>42</v>
      </c>
      <c r="K885" s="77">
        <v>2.1</v>
      </c>
      <c r="L885" s="77">
        <v>1720</v>
      </c>
      <c r="M885" s="77" t="s">
        <v>41</v>
      </c>
      <c r="N885" s="77">
        <v>18</v>
      </c>
      <c r="O885" s="77">
        <v>2.3E-2</v>
      </c>
      <c r="P885" s="77">
        <v>2.97</v>
      </c>
      <c r="Z885" s="77" t="s">
        <v>40</v>
      </c>
      <c r="AA885" s="77" t="s">
        <v>39</v>
      </c>
      <c r="AB885" s="77">
        <v>20</v>
      </c>
    </row>
    <row r="886" spans="1:28" ht="15.75" customHeight="1" x14ac:dyDescent="0.2">
      <c r="A886" s="77" t="s">
        <v>48</v>
      </c>
      <c r="B886" s="77" t="s">
        <v>85</v>
      </c>
      <c r="C886" s="77" t="s">
        <v>50</v>
      </c>
      <c r="D886" s="78">
        <v>44154.447199074071</v>
      </c>
      <c r="E886" s="77" t="s">
        <v>5</v>
      </c>
      <c r="F886" s="77" t="s">
        <v>45</v>
      </c>
      <c r="G886" s="77" t="s">
        <v>51</v>
      </c>
      <c r="H886" s="77" t="s">
        <v>20</v>
      </c>
      <c r="I886" s="77" t="s">
        <v>157</v>
      </c>
      <c r="J886" s="77" t="s">
        <v>42</v>
      </c>
      <c r="K886" s="77">
        <v>3</v>
      </c>
      <c r="L886" s="77">
        <v>1500</v>
      </c>
      <c r="M886" s="77" t="s">
        <v>41</v>
      </c>
      <c r="N886" s="77">
        <v>14.2</v>
      </c>
      <c r="O886" s="77">
        <v>2.9000000000000001E-2</v>
      </c>
      <c r="P886" s="77">
        <v>2.9</v>
      </c>
      <c r="Z886" s="77" t="s">
        <v>40</v>
      </c>
      <c r="AA886" s="77" t="s">
        <v>39</v>
      </c>
      <c r="AB886" s="77">
        <v>20</v>
      </c>
    </row>
    <row r="887" spans="1:28" ht="15.75" customHeight="1" x14ac:dyDescent="0.2">
      <c r="A887" s="77" t="s">
        <v>48</v>
      </c>
      <c r="B887" s="77" t="s">
        <v>85</v>
      </c>
      <c r="C887" s="77" t="s">
        <v>50</v>
      </c>
      <c r="D887" s="78">
        <v>44154.447199074071</v>
      </c>
      <c r="E887" s="77" t="s">
        <v>5</v>
      </c>
      <c r="F887" s="77" t="s">
        <v>45</v>
      </c>
      <c r="G887" s="77" t="s">
        <v>51</v>
      </c>
      <c r="H887" s="77" t="s">
        <v>20</v>
      </c>
      <c r="I887" s="77" t="s">
        <v>158</v>
      </c>
      <c r="J887" s="77" t="s">
        <v>42</v>
      </c>
      <c r="K887" s="77">
        <v>3</v>
      </c>
      <c r="L887" s="77">
        <v>1500</v>
      </c>
      <c r="M887" s="77" t="s">
        <v>41</v>
      </c>
      <c r="N887" s="77">
        <v>45.3</v>
      </c>
      <c r="O887" s="77">
        <v>3.2000000000000001E-2</v>
      </c>
      <c r="P887" s="77">
        <v>0</v>
      </c>
      <c r="Z887" s="77" t="s">
        <v>40</v>
      </c>
      <c r="AA887" s="77" t="s">
        <v>39</v>
      </c>
      <c r="AB887" s="77">
        <v>20</v>
      </c>
    </row>
    <row r="888" spans="1:28" ht="15.75" customHeight="1" x14ac:dyDescent="0.2">
      <c r="A888" s="77" t="s">
        <v>48</v>
      </c>
      <c r="B888" s="77" t="s">
        <v>85</v>
      </c>
      <c r="C888" s="77" t="s">
        <v>50</v>
      </c>
      <c r="D888" s="78">
        <v>44154.447199074071</v>
      </c>
      <c r="E888" s="77" t="s">
        <v>5</v>
      </c>
      <c r="F888" s="77" t="s">
        <v>45</v>
      </c>
      <c r="G888" s="77" t="s">
        <v>51</v>
      </c>
      <c r="H888" s="77" t="s">
        <v>20</v>
      </c>
      <c r="I888" s="77" t="s">
        <v>43</v>
      </c>
      <c r="J888" s="77" t="s">
        <v>83</v>
      </c>
      <c r="K888" s="77">
        <v>3</v>
      </c>
      <c r="L888" s="77">
        <v>1500</v>
      </c>
      <c r="M888" s="77" t="s">
        <v>41</v>
      </c>
      <c r="N888" s="77">
        <v>1.8</v>
      </c>
      <c r="O888" s="77">
        <v>0</v>
      </c>
      <c r="P888" s="77">
        <v>2.82</v>
      </c>
      <c r="Z888" s="77" t="s">
        <v>40</v>
      </c>
      <c r="AA888" s="77" t="s">
        <v>39</v>
      </c>
      <c r="AB888" s="77">
        <v>20</v>
      </c>
    </row>
    <row r="889" spans="1:28" ht="15.75" customHeight="1" x14ac:dyDescent="0.2">
      <c r="A889" s="77" t="s">
        <v>48</v>
      </c>
      <c r="B889" s="77" t="s">
        <v>85</v>
      </c>
      <c r="C889" s="77" t="s">
        <v>50</v>
      </c>
      <c r="D889" s="78">
        <v>44154.447199074071</v>
      </c>
      <c r="E889" s="77" t="s">
        <v>5</v>
      </c>
      <c r="F889" s="77" t="s">
        <v>45</v>
      </c>
      <c r="G889" s="77" t="s">
        <v>51</v>
      </c>
      <c r="H889" s="77" t="s">
        <v>20</v>
      </c>
      <c r="I889" s="77" t="s">
        <v>159</v>
      </c>
      <c r="J889" s="77" t="s">
        <v>42</v>
      </c>
      <c r="K889" s="77">
        <v>3</v>
      </c>
      <c r="L889" s="77">
        <v>1500</v>
      </c>
      <c r="M889" s="77" t="s">
        <v>41</v>
      </c>
      <c r="N889" s="77">
        <v>14.5</v>
      </c>
      <c r="O889" s="77">
        <v>2.5999999999999999E-2</v>
      </c>
      <c r="P889" s="77">
        <v>2.72</v>
      </c>
      <c r="Z889" s="77" t="s">
        <v>40</v>
      </c>
      <c r="AA889" s="77" t="s">
        <v>39</v>
      </c>
      <c r="AB889" s="77">
        <v>20</v>
      </c>
    </row>
    <row r="890" spans="1:28" ht="15.75" customHeight="1" x14ac:dyDescent="0.2">
      <c r="A890" s="77" t="s">
        <v>48</v>
      </c>
      <c r="B890" s="77" t="s">
        <v>85</v>
      </c>
      <c r="C890" s="77" t="s">
        <v>50</v>
      </c>
      <c r="D890" s="78">
        <v>44154.447199074071</v>
      </c>
      <c r="E890" s="77" t="s">
        <v>5</v>
      </c>
      <c r="F890" s="77" t="s">
        <v>29</v>
      </c>
      <c r="G890" s="77" t="s">
        <v>44</v>
      </c>
      <c r="H890" s="77" t="s">
        <v>20</v>
      </c>
      <c r="I890" s="77" t="s">
        <v>157</v>
      </c>
      <c r="J890" s="77" t="s">
        <v>42</v>
      </c>
      <c r="K890" s="77">
        <v>2.4700000000000002</v>
      </c>
      <c r="L890" s="77">
        <v>1950</v>
      </c>
      <c r="M890" s="77" t="s">
        <v>41</v>
      </c>
      <c r="N890" s="77">
        <v>18.899999999999999</v>
      </c>
      <c r="O890" s="77">
        <v>3.1099999999999999E-2</v>
      </c>
      <c r="P890" s="77">
        <v>3.98</v>
      </c>
      <c r="Z890" s="77" t="s">
        <v>40</v>
      </c>
      <c r="AA890" s="77" t="s">
        <v>39</v>
      </c>
      <c r="AB890" s="77">
        <v>20</v>
      </c>
    </row>
    <row r="891" spans="1:28" ht="15.75" customHeight="1" x14ac:dyDescent="0.2">
      <c r="A891" s="77" t="s">
        <v>48</v>
      </c>
      <c r="B891" s="77" t="s">
        <v>85</v>
      </c>
      <c r="C891" s="77" t="s">
        <v>50</v>
      </c>
      <c r="D891" s="78">
        <v>44154.447199074071</v>
      </c>
      <c r="E891" s="77" t="s">
        <v>5</v>
      </c>
      <c r="F891" s="77" t="s">
        <v>29</v>
      </c>
      <c r="G891" s="77" t="s">
        <v>44</v>
      </c>
      <c r="H891" s="77" t="s">
        <v>20</v>
      </c>
      <c r="I891" s="77" t="s">
        <v>158</v>
      </c>
      <c r="J891" s="77" t="s">
        <v>42</v>
      </c>
      <c r="K891" s="77">
        <v>2.4700000000000002</v>
      </c>
      <c r="L891" s="77">
        <v>1950</v>
      </c>
      <c r="M891" s="77" t="s">
        <v>41</v>
      </c>
      <c r="N891" s="77">
        <v>61.4</v>
      </c>
      <c r="O891" s="77">
        <v>3.1199999999999999E-2</v>
      </c>
      <c r="P891" s="77">
        <v>0</v>
      </c>
      <c r="Z891" s="77" t="s">
        <v>40</v>
      </c>
      <c r="AA891" s="77" t="s">
        <v>39</v>
      </c>
      <c r="AB891" s="77">
        <v>20</v>
      </c>
    </row>
    <row r="892" spans="1:28" ht="15.75" customHeight="1" x14ac:dyDescent="0.2">
      <c r="A892" s="77" t="s">
        <v>48</v>
      </c>
      <c r="B892" s="77" t="s">
        <v>85</v>
      </c>
      <c r="C892" s="77" t="s">
        <v>50</v>
      </c>
      <c r="D892" s="78">
        <v>44154.447199074071</v>
      </c>
      <c r="E892" s="77" t="s">
        <v>5</v>
      </c>
      <c r="F892" s="77" t="s">
        <v>29</v>
      </c>
      <c r="G892" s="77" t="s">
        <v>44</v>
      </c>
      <c r="H892" s="77" t="s">
        <v>20</v>
      </c>
      <c r="I892" s="77" t="s">
        <v>43</v>
      </c>
      <c r="J892" s="77" t="s">
        <v>83</v>
      </c>
      <c r="K892" s="77">
        <v>45.892600000000002</v>
      </c>
      <c r="L892" s="77">
        <v>1950</v>
      </c>
      <c r="M892" s="77" t="s">
        <v>41</v>
      </c>
      <c r="N892" s="77">
        <v>0.14262648</v>
      </c>
      <c r="O892" s="77">
        <v>0</v>
      </c>
      <c r="P892" s="77">
        <v>0.2088267</v>
      </c>
      <c r="Z892" s="77" t="s">
        <v>40</v>
      </c>
      <c r="AA892" s="77" t="s">
        <v>39</v>
      </c>
      <c r="AB892" s="77">
        <v>20</v>
      </c>
    </row>
    <row r="893" spans="1:28" ht="15.75" customHeight="1" x14ac:dyDescent="0.2">
      <c r="A893" s="77" t="s">
        <v>48</v>
      </c>
      <c r="B893" s="77" t="s">
        <v>85</v>
      </c>
      <c r="C893" s="77" t="s">
        <v>50</v>
      </c>
      <c r="D893" s="78">
        <v>44154.447199074071</v>
      </c>
      <c r="E893" s="77" t="s">
        <v>5</v>
      </c>
      <c r="F893" s="77" t="s">
        <v>29</v>
      </c>
      <c r="G893" s="77" t="s">
        <v>44</v>
      </c>
      <c r="H893" s="77" t="s">
        <v>20</v>
      </c>
      <c r="I893" s="77" t="s">
        <v>159</v>
      </c>
      <c r="J893" s="77" t="s">
        <v>42</v>
      </c>
      <c r="K893" s="77">
        <v>2.4700000000000002</v>
      </c>
      <c r="L893" s="77">
        <v>1950</v>
      </c>
      <c r="M893" s="77" t="s">
        <v>41</v>
      </c>
      <c r="N893" s="77">
        <v>18.899999999999999</v>
      </c>
      <c r="O893" s="77">
        <v>2.7300000000000001E-2</v>
      </c>
      <c r="P893" s="77">
        <v>3.78</v>
      </c>
      <c r="Z893" s="77" t="s">
        <v>40</v>
      </c>
      <c r="AA893" s="77" t="s">
        <v>39</v>
      </c>
      <c r="AB893" s="77">
        <v>20</v>
      </c>
    </row>
    <row r="894" spans="1:28" ht="15.75" customHeight="1" x14ac:dyDescent="0.2">
      <c r="A894" s="77" t="s">
        <v>48</v>
      </c>
      <c r="B894" s="77" t="s">
        <v>85</v>
      </c>
      <c r="C894" s="77" t="s">
        <v>50</v>
      </c>
      <c r="D894" s="78">
        <v>44154.447199074071</v>
      </c>
      <c r="E894" s="77" t="s">
        <v>5</v>
      </c>
      <c r="F894" s="77" t="s">
        <v>29</v>
      </c>
      <c r="G894" s="77" t="s">
        <v>51</v>
      </c>
      <c r="H894" s="77" t="s">
        <v>20</v>
      </c>
      <c r="I894" s="77" t="s">
        <v>157</v>
      </c>
      <c r="J894" s="77" t="s">
        <v>42</v>
      </c>
      <c r="K894" s="77">
        <v>3.45</v>
      </c>
      <c r="L894" s="77">
        <v>1650</v>
      </c>
      <c r="M894" s="77" t="s">
        <v>41</v>
      </c>
      <c r="N894" s="77">
        <v>16.100000000000001</v>
      </c>
      <c r="O894" s="77">
        <v>3.4700000000000002E-2</v>
      </c>
      <c r="P894" s="77">
        <v>3.47</v>
      </c>
      <c r="Z894" s="77" t="s">
        <v>40</v>
      </c>
      <c r="AA894" s="77" t="s">
        <v>39</v>
      </c>
      <c r="AB894" s="77">
        <v>20</v>
      </c>
    </row>
    <row r="895" spans="1:28" ht="15.75" customHeight="1" x14ac:dyDescent="0.2">
      <c r="A895" s="77" t="s">
        <v>48</v>
      </c>
      <c r="B895" s="77" t="s">
        <v>85</v>
      </c>
      <c r="C895" s="77" t="s">
        <v>50</v>
      </c>
      <c r="D895" s="78">
        <v>44154.447199074071</v>
      </c>
      <c r="E895" s="77" t="s">
        <v>5</v>
      </c>
      <c r="F895" s="77" t="s">
        <v>29</v>
      </c>
      <c r="G895" s="77" t="s">
        <v>51</v>
      </c>
      <c r="H895" s="77" t="s">
        <v>20</v>
      </c>
      <c r="I895" s="77" t="s">
        <v>158</v>
      </c>
      <c r="J895" s="77" t="s">
        <v>42</v>
      </c>
      <c r="K895" s="77">
        <v>3.45</v>
      </c>
      <c r="L895" s="77">
        <v>1650</v>
      </c>
      <c r="M895" s="77" t="s">
        <v>41</v>
      </c>
      <c r="N895" s="77">
        <v>54.1</v>
      </c>
      <c r="O895" s="77">
        <v>3.7900000000000003E-2</v>
      </c>
      <c r="P895" s="77">
        <v>0</v>
      </c>
      <c r="Z895" s="77" t="s">
        <v>40</v>
      </c>
      <c r="AA895" s="77" t="s">
        <v>39</v>
      </c>
      <c r="AB895" s="77">
        <v>20</v>
      </c>
    </row>
    <row r="896" spans="1:28" ht="15.75" customHeight="1" x14ac:dyDescent="0.2">
      <c r="A896" s="77" t="s">
        <v>48</v>
      </c>
      <c r="B896" s="77" t="s">
        <v>85</v>
      </c>
      <c r="C896" s="77" t="s">
        <v>50</v>
      </c>
      <c r="D896" s="78">
        <v>44154.447199074071</v>
      </c>
      <c r="E896" s="77" t="s">
        <v>5</v>
      </c>
      <c r="F896" s="77" t="s">
        <v>29</v>
      </c>
      <c r="G896" s="77" t="s">
        <v>51</v>
      </c>
      <c r="H896" s="77" t="s">
        <v>20</v>
      </c>
      <c r="I896" s="77" t="s">
        <v>43</v>
      </c>
      <c r="J896" s="77" t="s">
        <v>83</v>
      </c>
      <c r="K896" s="77">
        <v>64.100999999999999</v>
      </c>
      <c r="L896" s="77">
        <v>1650</v>
      </c>
      <c r="M896" s="77" t="s">
        <v>41</v>
      </c>
      <c r="N896" s="77">
        <v>0.11517761999999999</v>
      </c>
      <c r="O896" s="77">
        <v>0</v>
      </c>
      <c r="P896" s="77">
        <v>0.18245426000000001</v>
      </c>
      <c r="Z896" s="77" t="s">
        <v>40</v>
      </c>
      <c r="AA896" s="77" t="s">
        <v>39</v>
      </c>
      <c r="AB896" s="77">
        <v>20</v>
      </c>
    </row>
    <row r="897" spans="1:28" ht="15.75" customHeight="1" x14ac:dyDescent="0.2">
      <c r="A897" s="77" t="s">
        <v>48</v>
      </c>
      <c r="B897" s="77" t="s">
        <v>85</v>
      </c>
      <c r="C897" s="77" t="s">
        <v>50</v>
      </c>
      <c r="D897" s="78">
        <v>44154.447199074071</v>
      </c>
      <c r="E897" s="77" t="s">
        <v>5</v>
      </c>
      <c r="F897" s="77" t="s">
        <v>29</v>
      </c>
      <c r="G897" s="77" t="s">
        <v>51</v>
      </c>
      <c r="H897" s="77" t="s">
        <v>20</v>
      </c>
      <c r="I897" s="77" t="s">
        <v>159</v>
      </c>
      <c r="J897" s="77" t="s">
        <v>42</v>
      </c>
      <c r="K897" s="77">
        <v>3.45</v>
      </c>
      <c r="L897" s="77">
        <v>1650</v>
      </c>
      <c r="M897" s="77" t="s">
        <v>41</v>
      </c>
      <c r="N897" s="77">
        <v>16.2</v>
      </c>
      <c r="O897" s="77">
        <v>3.0599999999999999E-2</v>
      </c>
      <c r="P897" s="77">
        <v>3.29</v>
      </c>
      <c r="Z897" s="77" t="s">
        <v>40</v>
      </c>
      <c r="AA897" s="77" t="s">
        <v>39</v>
      </c>
      <c r="AB897" s="77">
        <v>20</v>
      </c>
    </row>
    <row r="898" spans="1:28" ht="15.75" customHeight="1" x14ac:dyDescent="0.2">
      <c r="A898" s="77" t="s">
        <v>48</v>
      </c>
      <c r="B898" s="77" t="s">
        <v>85</v>
      </c>
      <c r="C898" s="77" t="s">
        <v>50</v>
      </c>
      <c r="D898" s="78">
        <v>44154.447199074071</v>
      </c>
      <c r="E898" s="77" t="s">
        <v>5</v>
      </c>
      <c r="F898" s="77" t="s">
        <v>30</v>
      </c>
      <c r="G898" s="77" t="s">
        <v>44</v>
      </c>
      <c r="H898" s="77" t="s">
        <v>22</v>
      </c>
      <c r="I898" s="77" t="s">
        <v>157</v>
      </c>
      <c r="J898" s="77" t="s">
        <v>42</v>
      </c>
      <c r="K898" s="77">
        <v>3.5</v>
      </c>
      <c r="L898" s="77">
        <v>1240</v>
      </c>
      <c r="M898" s="77" t="s">
        <v>41</v>
      </c>
      <c r="N898" s="77">
        <v>105</v>
      </c>
      <c r="O898" s="77">
        <v>5.21E-2</v>
      </c>
      <c r="P898" s="77">
        <v>2.91</v>
      </c>
      <c r="Z898" s="77" t="s">
        <v>40</v>
      </c>
      <c r="AA898" s="77" t="s">
        <v>39</v>
      </c>
      <c r="AB898" s="77">
        <v>20</v>
      </c>
    </row>
    <row r="899" spans="1:28" ht="15.75" customHeight="1" x14ac:dyDescent="0.2">
      <c r="A899" s="77" t="s">
        <v>48</v>
      </c>
      <c r="B899" s="77" t="s">
        <v>85</v>
      </c>
      <c r="C899" s="77" t="s">
        <v>50</v>
      </c>
      <c r="D899" s="78">
        <v>44154.447199074071</v>
      </c>
      <c r="E899" s="77" t="s">
        <v>5</v>
      </c>
      <c r="F899" s="77" t="s">
        <v>30</v>
      </c>
      <c r="G899" s="77" t="s">
        <v>44</v>
      </c>
      <c r="H899" s="77" t="s">
        <v>22</v>
      </c>
      <c r="I899" s="77" t="s">
        <v>158</v>
      </c>
      <c r="J899" s="77" t="s">
        <v>42</v>
      </c>
      <c r="K899" s="77">
        <v>3.5</v>
      </c>
      <c r="L899" s="77">
        <v>1240</v>
      </c>
      <c r="M899" s="77" t="s">
        <v>41</v>
      </c>
      <c r="N899" s="77">
        <v>135</v>
      </c>
      <c r="O899" s="77">
        <v>5.7500000000000002E-2</v>
      </c>
      <c r="P899" s="77">
        <v>0</v>
      </c>
      <c r="Z899" s="77" t="s">
        <v>40</v>
      </c>
      <c r="AA899" s="77" t="s">
        <v>39</v>
      </c>
      <c r="AB899" s="77">
        <v>20</v>
      </c>
    </row>
    <row r="900" spans="1:28" ht="15.75" customHeight="1" x14ac:dyDescent="0.2">
      <c r="A900" s="77" t="s">
        <v>48</v>
      </c>
      <c r="B900" s="77" t="s">
        <v>85</v>
      </c>
      <c r="C900" s="77" t="s">
        <v>50</v>
      </c>
      <c r="D900" s="78">
        <v>44154.447199074071</v>
      </c>
      <c r="E900" s="77" t="s">
        <v>5</v>
      </c>
      <c r="F900" s="77" t="s">
        <v>30</v>
      </c>
      <c r="G900" s="77" t="s">
        <v>44</v>
      </c>
      <c r="H900" s="77" t="s">
        <v>22</v>
      </c>
      <c r="I900" s="77" t="s">
        <v>43</v>
      </c>
      <c r="J900" s="77" t="s">
        <v>83</v>
      </c>
      <c r="K900" s="77">
        <v>54.984999999999999</v>
      </c>
      <c r="L900" s="77">
        <v>1240</v>
      </c>
      <c r="M900" s="77" t="s">
        <v>41</v>
      </c>
      <c r="N900" s="77">
        <v>0.1075748</v>
      </c>
      <c r="O900" s="77">
        <v>0</v>
      </c>
      <c r="P900" s="77">
        <v>0.16677275</v>
      </c>
      <c r="Z900" s="77" t="s">
        <v>40</v>
      </c>
      <c r="AA900" s="77" t="s">
        <v>39</v>
      </c>
      <c r="AB900" s="77">
        <v>20</v>
      </c>
    </row>
    <row r="901" spans="1:28" ht="15.75" customHeight="1" x14ac:dyDescent="0.2">
      <c r="A901" s="77" t="s">
        <v>48</v>
      </c>
      <c r="B901" s="77" t="s">
        <v>85</v>
      </c>
      <c r="C901" s="77" t="s">
        <v>50</v>
      </c>
      <c r="D901" s="78">
        <v>44154.447199074071</v>
      </c>
      <c r="E901" s="77" t="s">
        <v>5</v>
      </c>
      <c r="F901" s="77" t="s">
        <v>30</v>
      </c>
      <c r="G901" s="77" t="s">
        <v>44</v>
      </c>
      <c r="H901" s="77" t="s">
        <v>22</v>
      </c>
      <c r="I901" s="77" t="s">
        <v>159</v>
      </c>
      <c r="J901" s="77" t="s">
        <v>42</v>
      </c>
      <c r="K901" s="77">
        <v>3.5</v>
      </c>
      <c r="L901" s="77">
        <v>1240</v>
      </c>
      <c r="M901" s="77" t="s">
        <v>41</v>
      </c>
      <c r="N901" s="77">
        <v>102</v>
      </c>
      <c r="O901" s="77">
        <v>4.9700000000000001E-2</v>
      </c>
      <c r="P901" s="77">
        <v>2.5499999999999998</v>
      </c>
      <c r="Z901" s="77" t="s">
        <v>40</v>
      </c>
      <c r="AA901" s="77" t="s">
        <v>39</v>
      </c>
      <c r="AB901" s="77">
        <v>20</v>
      </c>
    </row>
    <row r="902" spans="1:28" ht="15.75" customHeight="1" x14ac:dyDescent="0.2">
      <c r="A902" s="77" t="s">
        <v>48</v>
      </c>
      <c r="B902" s="77" t="s">
        <v>85</v>
      </c>
      <c r="C902" s="77" t="s">
        <v>50</v>
      </c>
      <c r="D902" s="78">
        <v>44154.447199074071</v>
      </c>
      <c r="E902" s="77" t="s">
        <v>5</v>
      </c>
      <c r="F902" s="77" t="s">
        <v>30</v>
      </c>
      <c r="G902" s="77" t="s">
        <v>51</v>
      </c>
      <c r="H902" s="77" t="s">
        <v>22</v>
      </c>
      <c r="I902" s="77" t="s">
        <v>157</v>
      </c>
      <c r="J902" s="77" t="s">
        <v>42</v>
      </c>
      <c r="K902" s="77">
        <v>3.5</v>
      </c>
      <c r="L902" s="77">
        <v>1210</v>
      </c>
      <c r="M902" s="77" t="s">
        <v>41</v>
      </c>
      <c r="N902" s="77">
        <v>68.2</v>
      </c>
      <c r="O902" s="77">
        <v>7.0599999999999996E-2</v>
      </c>
      <c r="P902" s="77">
        <v>3.97</v>
      </c>
      <c r="Z902" s="77" t="s">
        <v>40</v>
      </c>
      <c r="AA902" s="77" t="s">
        <v>39</v>
      </c>
      <c r="AB902" s="77">
        <v>20</v>
      </c>
    </row>
    <row r="903" spans="1:28" ht="15.75" customHeight="1" x14ac:dyDescent="0.2">
      <c r="A903" s="77" t="s">
        <v>48</v>
      </c>
      <c r="B903" s="77" t="s">
        <v>85</v>
      </c>
      <c r="C903" s="77" t="s">
        <v>50</v>
      </c>
      <c r="D903" s="78">
        <v>44154.447199074071</v>
      </c>
      <c r="E903" s="77" t="s">
        <v>5</v>
      </c>
      <c r="F903" s="77" t="s">
        <v>30</v>
      </c>
      <c r="G903" s="77" t="s">
        <v>51</v>
      </c>
      <c r="H903" s="77" t="s">
        <v>22</v>
      </c>
      <c r="I903" s="77" t="s">
        <v>158</v>
      </c>
      <c r="J903" s="77" t="s">
        <v>42</v>
      </c>
      <c r="K903" s="77">
        <v>3.5</v>
      </c>
      <c r="L903" s="77">
        <v>1210</v>
      </c>
      <c r="M903" s="77" t="s">
        <v>41</v>
      </c>
      <c r="N903" s="77">
        <v>109</v>
      </c>
      <c r="O903" s="77">
        <v>7.7399999999999997E-2</v>
      </c>
      <c r="P903" s="77">
        <v>0</v>
      </c>
      <c r="Z903" s="77" t="s">
        <v>40</v>
      </c>
      <c r="AA903" s="77" t="s">
        <v>39</v>
      </c>
      <c r="AB903" s="77">
        <v>20</v>
      </c>
    </row>
    <row r="904" spans="1:28" ht="15.75" customHeight="1" x14ac:dyDescent="0.2">
      <c r="A904" s="77" t="s">
        <v>48</v>
      </c>
      <c r="B904" s="77" t="s">
        <v>85</v>
      </c>
      <c r="C904" s="77" t="s">
        <v>50</v>
      </c>
      <c r="D904" s="78">
        <v>44154.447199074071</v>
      </c>
      <c r="E904" s="77" t="s">
        <v>5</v>
      </c>
      <c r="F904" s="77" t="s">
        <v>30</v>
      </c>
      <c r="G904" s="77" t="s">
        <v>51</v>
      </c>
      <c r="H904" s="77" t="s">
        <v>22</v>
      </c>
      <c r="I904" s="77" t="s">
        <v>43</v>
      </c>
      <c r="J904" s="77" t="s">
        <v>83</v>
      </c>
      <c r="K904" s="77">
        <v>54.984999999999999</v>
      </c>
      <c r="L904" s="77">
        <v>1210</v>
      </c>
      <c r="M904" s="77" t="s">
        <v>41</v>
      </c>
      <c r="N904" s="77">
        <v>0.14194780000000001</v>
      </c>
      <c r="O904" s="77">
        <v>0</v>
      </c>
      <c r="P904" s="77">
        <v>0.22851685999999999</v>
      </c>
      <c r="Z904" s="77" t="s">
        <v>40</v>
      </c>
      <c r="AA904" s="77" t="s">
        <v>39</v>
      </c>
      <c r="AB904" s="77">
        <v>20</v>
      </c>
    </row>
    <row r="905" spans="1:28" ht="15.75" customHeight="1" x14ac:dyDescent="0.2">
      <c r="A905" s="77" t="s">
        <v>48</v>
      </c>
      <c r="B905" s="77" t="s">
        <v>85</v>
      </c>
      <c r="C905" s="77" t="s">
        <v>50</v>
      </c>
      <c r="D905" s="78">
        <v>44154.447199074071</v>
      </c>
      <c r="E905" s="77" t="s">
        <v>5</v>
      </c>
      <c r="F905" s="77" t="s">
        <v>30</v>
      </c>
      <c r="G905" s="77" t="s">
        <v>51</v>
      </c>
      <c r="H905" s="77" t="s">
        <v>22</v>
      </c>
      <c r="I905" s="77" t="s">
        <v>159</v>
      </c>
      <c r="J905" s="77" t="s">
        <v>42</v>
      </c>
      <c r="K905" s="77">
        <v>3.5</v>
      </c>
      <c r="L905" s="77">
        <v>1210</v>
      </c>
      <c r="M905" s="77" t="s">
        <v>41</v>
      </c>
      <c r="N905" s="77">
        <v>69.2</v>
      </c>
      <c r="O905" s="77">
        <v>6.7400000000000002E-2</v>
      </c>
      <c r="P905" s="77">
        <v>3.48</v>
      </c>
      <c r="Z905" s="77" t="s">
        <v>40</v>
      </c>
      <c r="AA905" s="77" t="s">
        <v>39</v>
      </c>
      <c r="AB905" s="77">
        <v>20</v>
      </c>
    </row>
    <row r="906" spans="1:28" ht="15.75" customHeight="1" x14ac:dyDescent="0.2">
      <c r="A906" s="77" t="s">
        <v>48</v>
      </c>
      <c r="B906" s="77" t="s">
        <v>85</v>
      </c>
      <c r="C906" s="77" t="s">
        <v>50</v>
      </c>
      <c r="D906" s="78">
        <v>44154.447199074071</v>
      </c>
      <c r="E906" s="77" t="s">
        <v>5</v>
      </c>
      <c r="F906" s="77" t="s">
        <v>31</v>
      </c>
      <c r="G906" s="77" t="s">
        <v>44</v>
      </c>
      <c r="H906" s="77" t="s">
        <v>22</v>
      </c>
      <c r="I906" s="77" t="s">
        <v>157</v>
      </c>
      <c r="J906" s="77" t="s">
        <v>42</v>
      </c>
      <c r="K906" s="77">
        <v>1</v>
      </c>
      <c r="L906" s="77">
        <v>1070</v>
      </c>
      <c r="M906" s="77" t="s">
        <v>41</v>
      </c>
      <c r="N906" s="77">
        <v>10.3</v>
      </c>
      <c r="O906" s="77">
        <v>8.2100000000000003E-3</v>
      </c>
      <c r="P906" s="77">
        <v>0.76400000000000001</v>
      </c>
      <c r="Z906" s="77" t="s">
        <v>40</v>
      </c>
      <c r="AA906" s="77" t="s">
        <v>39</v>
      </c>
      <c r="AB906" s="77">
        <v>20</v>
      </c>
    </row>
    <row r="907" spans="1:28" ht="15.75" customHeight="1" x14ac:dyDescent="0.2">
      <c r="A907" s="77" t="s">
        <v>48</v>
      </c>
      <c r="B907" s="77" t="s">
        <v>85</v>
      </c>
      <c r="C907" s="77" t="s">
        <v>50</v>
      </c>
      <c r="D907" s="78">
        <v>44154.447199074071</v>
      </c>
      <c r="E907" s="77" t="s">
        <v>5</v>
      </c>
      <c r="F907" s="77" t="s">
        <v>31</v>
      </c>
      <c r="G907" s="77" t="s">
        <v>44</v>
      </c>
      <c r="H907" s="77" t="s">
        <v>22</v>
      </c>
      <c r="I907" s="77" t="s">
        <v>158</v>
      </c>
      <c r="J907" s="77" t="s">
        <v>42</v>
      </c>
      <c r="K907" s="77">
        <v>1</v>
      </c>
      <c r="L907" s="77">
        <v>1070</v>
      </c>
      <c r="M907" s="77" t="s">
        <v>41</v>
      </c>
      <c r="N907" s="77">
        <v>17.899999999999999</v>
      </c>
      <c r="O907" s="77">
        <v>8.9599999999999992E-3</v>
      </c>
      <c r="P907" s="77">
        <v>0</v>
      </c>
      <c r="Z907" s="77" t="s">
        <v>40</v>
      </c>
      <c r="AA907" s="77" t="s">
        <v>39</v>
      </c>
      <c r="AB907" s="77">
        <v>20</v>
      </c>
    </row>
    <row r="908" spans="1:28" ht="15.75" customHeight="1" x14ac:dyDescent="0.2">
      <c r="A908" s="77" t="s">
        <v>48</v>
      </c>
      <c r="B908" s="77" t="s">
        <v>85</v>
      </c>
      <c r="C908" s="77" t="s">
        <v>50</v>
      </c>
      <c r="D908" s="78">
        <v>44154.447199074071</v>
      </c>
      <c r="E908" s="77" t="s">
        <v>5</v>
      </c>
      <c r="F908" s="77" t="s">
        <v>31</v>
      </c>
      <c r="G908" s="77" t="s">
        <v>44</v>
      </c>
      <c r="H908" s="77" t="s">
        <v>22</v>
      </c>
      <c r="I908" s="77" t="s">
        <v>43</v>
      </c>
      <c r="J908" s="77" t="s">
        <v>83</v>
      </c>
      <c r="K908" s="77">
        <v>18.68</v>
      </c>
      <c r="L908" s="77">
        <v>1070</v>
      </c>
      <c r="M908" s="77" t="s">
        <v>41</v>
      </c>
      <c r="N908" s="77">
        <v>3.7312633999999997E-2</v>
      </c>
      <c r="O908" s="77">
        <v>0</v>
      </c>
      <c r="P908" s="77">
        <v>3.8811564E-2</v>
      </c>
      <c r="Z908" s="77" t="s">
        <v>40</v>
      </c>
      <c r="AA908" s="77" t="s">
        <v>39</v>
      </c>
      <c r="AB908" s="77">
        <v>20</v>
      </c>
    </row>
    <row r="909" spans="1:28" ht="15.75" customHeight="1" x14ac:dyDescent="0.2">
      <c r="A909" s="77" t="s">
        <v>48</v>
      </c>
      <c r="B909" s="77" t="s">
        <v>85</v>
      </c>
      <c r="C909" s="77" t="s">
        <v>50</v>
      </c>
      <c r="D909" s="78">
        <v>44154.447199074071</v>
      </c>
      <c r="E909" s="77" t="s">
        <v>5</v>
      </c>
      <c r="F909" s="77" t="s">
        <v>31</v>
      </c>
      <c r="G909" s="77" t="s">
        <v>44</v>
      </c>
      <c r="H909" s="77" t="s">
        <v>22</v>
      </c>
      <c r="I909" s="77" t="s">
        <v>159</v>
      </c>
      <c r="J909" s="77" t="s">
        <v>42</v>
      </c>
      <c r="K909" s="77">
        <v>1</v>
      </c>
      <c r="L909" s="77">
        <v>1070</v>
      </c>
      <c r="M909" s="77" t="s">
        <v>41</v>
      </c>
      <c r="N909" s="77">
        <v>10.9</v>
      </c>
      <c r="O909" s="77">
        <v>8.0599999999999995E-3</v>
      </c>
      <c r="P909" s="77">
        <v>0.67</v>
      </c>
      <c r="Z909" s="77" t="s">
        <v>40</v>
      </c>
      <c r="AA909" s="77" t="s">
        <v>39</v>
      </c>
      <c r="AB909" s="77">
        <v>20</v>
      </c>
    </row>
    <row r="910" spans="1:28" ht="15.75" customHeight="1" x14ac:dyDescent="0.2">
      <c r="A910" s="77" t="s">
        <v>48</v>
      </c>
      <c r="B910" s="77" t="s">
        <v>85</v>
      </c>
      <c r="C910" s="77" t="s">
        <v>50</v>
      </c>
      <c r="D910" s="78">
        <v>44154.447199074071</v>
      </c>
      <c r="E910" s="77" t="s">
        <v>5</v>
      </c>
      <c r="F910" s="77" t="s">
        <v>31</v>
      </c>
      <c r="G910" s="77" t="s">
        <v>51</v>
      </c>
      <c r="H910" s="77" t="s">
        <v>22</v>
      </c>
      <c r="I910" s="77" t="s">
        <v>157</v>
      </c>
      <c r="J910" s="77" t="s">
        <v>42</v>
      </c>
      <c r="K910" s="77">
        <v>1.73</v>
      </c>
      <c r="L910" s="77">
        <v>1110</v>
      </c>
      <c r="M910" s="77" t="s">
        <v>41</v>
      </c>
      <c r="N910" s="77">
        <v>7.98</v>
      </c>
      <c r="O910" s="77">
        <v>8.0000000000000002E-3</v>
      </c>
      <c r="P910" s="77">
        <v>1.03</v>
      </c>
      <c r="Z910" s="77" t="s">
        <v>40</v>
      </c>
      <c r="AA910" s="77" t="s">
        <v>39</v>
      </c>
      <c r="AB910" s="77">
        <v>20</v>
      </c>
    </row>
    <row r="911" spans="1:28" ht="15.75" customHeight="1" x14ac:dyDescent="0.2">
      <c r="A911" s="77" t="s">
        <v>48</v>
      </c>
      <c r="B911" s="77" t="s">
        <v>85</v>
      </c>
      <c r="C911" s="77" t="s">
        <v>50</v>
      </c>
      <c r="D911" s="78">
        <v>44154.447199074071</v>
      </c>
      <c r="E911" s="77" t="s">
        <v>5</v>
      </c>
      <c r="F911" s="77" t="s">
        <v>31</v>
      </c>
      <c r="G911" s="77" t="s">
        <v>51</v>
      </c>
      <c r="H911" s="77" t="s">
        <v>22</v>
      </c>
      <c r="I911" s="77" t="s">
        <v>158</v>
      </c>
      <c r="J911" s="77" t="s">
        <v>42</v>
      </c>
      <c r="K911" s="77">
        <v>1.73</v>
      </c>
      <c r="L911" s="77">
        <v>1110</v>
      </c>
      <c r="M911" s="77" t="s">
        <v>41</v>
      </c>
      <c r="N911" s="77">
        <v>17.8</v>
      </c>
      <c r="O911" s="77">
        <v>8.5800000000000008E-3</v>
      </c>
      <c r="P911" s="77">
        <v>0</v>
      </c>
      <c r="Z911" s="77" t="s">
        <v>40</v>
      </c>
      <c r="AA911" s="77" t="s">
        <v>39</v>
      </c>
      <c r="AB911" s="77">
        <v>20</v>
      </c>
    </row>
    <row r="912" spans="1:28" ht="15.75" customHeight="1" x14ac:dyDescent="0.2">
      <c r="A912" s="77" t="s">
        <v>48</v>
      </c>
      <c r="B912" s="77" t="s">
        <v>85</v>
      </c>
      <c r="C912" s="77" t="s">
        <v>50</v>
      </c>
      <c r="D912" s="78">
        <v>44154.447199074071</v>
      </c>
      <c r="E912" s="77" t="s">
        <v>5</v>
      </c>
      <c r="F912" s="77" t="s">
        <v>31</v>
      </c>
      <c r="G912" s="77" t="s">
        <v>51</v>
      </c>
      <c r="H912" s="77" t="s">
        <v>22</v>
      </c>
      <c r="I912" s="77" t="s">
        <v>43</v>
      </c>
      <c r="J912" s="77" t="s">
        <v>83</v>
      </c>
      <c r="K912" s="77">
        <v>32.316400000000002</v>
      </c>
      <c r="L912" s="77">
        <v>1110</v>
      </c>
      <c r="M912" s="77" t="s">
        <v>41</v>
      </c>
      <c r="N912" s="77">
        <v>4.0471092E-2</v>
      </c>
      <c r="O912" s="77">
        <v>0</v>
      </c>
      <c r="P912" s="77">
        <v>5.3319055999999997E-2</v>
      </c>
      <c r="Z912" s="77" t="s">
        <v>40</v>
      </c>
      <c r="AA912" s="77" t="s">
        <v>39</v>
      </c>
      <c r="AB912" s="77">
        <v>20</v>
      </c>
    </row>
    <row r="913" spans="1:28" ht="15.75" customHeight="1" x14ac:dyDescent="0.2">
      <c r="A913" s="77" t="s">
        <v>48</v>
      </c>
      <c r="B913" s="77" t="s">
        <v>85</v>
      </c>
      <c r="C913" s="77" t="s">
        <v>50</v>
      </c>
      <c r="D913" s="78">
        <v>44154.447199074071</v>
      </c>
      <c r="E913" s="77" t="s">
        <v>5</v>
      </c>
      <c r="F913" s="77" t="s">
        <v>31</v>
      </c>
      <c r="G913" s="77" t="s">
        <v>51</v>
      </c>
      <c r="H913" s="77" t="s">
        <v>22</v>
      </c>
      <c r="I913" s="77" t="s">
        <v>159</v>
      </c>
      <c r="J913" s="77" t="s">
        <v>42</v>
      </c>
      <c r="K913" s="77">
        <v>1.73</v>
      </c>
      <c r="L913" s="77">
        <v>1110</v>
      </c>
      <c r="M913" s="77" t="s">
        <v>41</v>
      </c>
      <c r="N913" s="77">
        <v>8.9700000000000006</v>
      </c>
      <c r="O913" s="77">
        <v>7.8399999999999997E-3</v>
      </c>
      <c r="P913" s="77">
        <v>0.90200000000000002</v>
      </c>
      <c r="Z913" s="77" t="s">
        <v>40</v>
      </c>
      <c r="AA913" s="77" t="s">
        <v>39</v>
      </c>
      <c r="AB913" s="77">
        <v>20</v>
      </c>
    </row>
    <row r="914" spans="1:28" ht="15.75" customHeight="1" x14ac:dyDescent="0.2">
      <c r="A914" s="77" t="s">
        <v>48</v>
      </c>
      <c r="B914" s="77" t="s">
        <v>85</v>
      </c>
      <c r="C914" s="77" t="s">
        <v>50</v>
      </c>
      <c r="D914" s="78">
        <v>44154.447199074071</v>
      </c>
      <c r="E914" s="77" t="s">
        <v>5</v>
      </c>
      <c r="F914" s="77" t="s">
        <v>45</v>
      </c>
      <c r="G914" s="77" t="s">
        <v>44</v>
      </c>
      <c r="H914" s="77" t="s">
        <v>22</v>
      </c>
      <c r="I914" s="77" t="s">
        <v>157</v>
      </c>
      <c r="J914" s="77" t="s">
        <v>42</v>
      </c>
      <c r="K914" s="77">
        <v>2.4</v>
      </c>
      <c r="L914" s="77">
        <v>1850</v>
      </c>
      <c r="M914" s="77" t="s">
        <v>41</v>
      </c>
      <c r="N914" s="77">
        <v>34.9</v>
      </c>
      <c r="O914" s="77">
        <v>3.3000000000000002E-2</v>
      </c>
      <c r="P914" s="77">
        <v>3.19</v>
      </c>
      <c r="Z914" s="77" t="s">
        <v>40</v>
      </c>
      <c r="AA914" s="77" t="s">
        <v>39</v>
      </c>
      <c r="AB914" s="77">
        <v>20</v>
      </c>
    </row>
    <row r="915" spans="1:28" ht="15.75" customHeight="1" x14ac:dyDescent="0.2">
      <c r="A915" s="77" t="s">
        <v>48</v>
      </c>
      <c r="B915" s="77" t="s">
        <v>85</v>
      </c>
      <c r="C915" s="77" t="s">
        <v>50</v>
      </c>
      <c r="D915" s="78">
        <v>44154.447199074071</v>
      </c>
      <c r="E915" s="77" t="s">
        <v>5</v>
      </c>
      <c r="F915" s="77" t="s">
        <v>45</v>
      </c>
      <c r="G915" s="77" t="s">
        <v>44</v>
      </c>
      <c r="H915" s="77" t="s">
        <v>22</v>
      </c>
      <c r="I915" s="77" t="s">
        <v>158</v>
      </c>
      <c r="J915" s="77" t="s">
        <v>42</v>
      </c>
      <c r="K915" s="77">
        <v>2.4</v>
      </c>
      <c r="L915" s="77">
        <v>1850</v>
      </c>
      <c r="M915" s="77" t="s">
        <v>41</v>
      </c>
      <c r="N915" s="77">
        <v>72.099999999999994</v>
      </c>
      <c r="O915" s="77">
        <v>3.4000000000000002E-2</v>
      </c>
      <c r="P915" s="77">
        <v>0</v>
      </c>
      <c r="Z915" s="77" t="s">
        <v>40</v>
      </c>
      <c r="AA915" s="77" t="s">
        <v>39</v>
      </c>
      <c r="AB915" s="77">
        <v>20</v>
      </c>
    </row>
    <row r="916" spans="1:28" ht="15.75" customHeight="1" x14ac:dyDescent="0.2">
      <c r="A916" s="77" t="s">
        <v>48</v>
      </c>
      <c r="B916" s="77" t="s">
        <v>85</v>
      </c>
      <c r="C916" s="77" t="s">
        <v>50</v>
      </c>
      <c r="D916" s="78">
        <v>44154.447199074071</v>
      </c>
      <c r="E916" s="77" t="s">
        <v>5</v>
      </c>
      <c r="F916" s="77" t="s">
        <v>45</v>
      </c>
      <c r="G916" s="77" t="s">
        <v>44</v>
      </c>
      <c r="H916" s="77" t="s">
        <v>22</v>
      </c>
      <c r="I916" s="77" t="s">
        <v>43</v>
      </c>
      <c r="J916" s="77" t="s">
        <v>83</v>
      </c>
      <c r="K916" s="77">
        <v>2.4</v>
      </c>
      <c r="L916" s="77">
        <v>1850</v>
      </c>
      <c r="M916" s="77" t="s">
        <v>41</v>
      </c>
      <c r="N916" s="77">
        <v>2.1</v>
      </c>
      <c r="O916" s="77">
        <v>0</v>
      </c>
      <c r="P916" s="77">
        <v>3.1</v>
      </c>
      <c r="Z916" s="77" t="s">
        <v>40</v>
      </c>
      <c r="AA916" s="77" t="s">
        <v>39</v>
      </c>
      <c r="AB916" s="77">
        <v>20</v>
      </c>
    </row>
    <row r="917" spans="1:28" ht="15.75" customHeight="1" x14ac:dyDescent="0.2">
      <c r="A917" s="77" t="s">
        <v>48</v>
      </c>
      <c r="B917" s="77" t="s">
        <v>85</v>
      </c>
      <c r="C917" s="77" t="s">
        <v>50</v>
      </c>
      <c r="D917" s="78">
        <v>44154.447199074071</v>
      </c>
      <c r="E917" s="77" t="s">
        <v>5</v>
      </c>
      <c r="F917" s="77" t="s">
        <v>45</v>
      </c>
      <c r="G917" s="77" t="s">
        <v>44</v>
      </c>
      <c r="H917" s="77" t="s">
        <v>22</v>
      </c>
      <c r="I917" s="77" t="s">
        <v>159</v>
      </c>
      <c r="J917" s="77" t="s">
        <v>42</v>
      </c>
      <c r="K917" s="77">
        <v>2.4</v>
      </c>
      <c r="L917" s="77">
        <v>1850</v>
      </c>
      <c r="M917" s="77" t="s">
        <v>41</v>
      </c>
      <c r="N917" s="77">
        <v>35.6</v>
      </c>
      <c r="O917" s="77">
        <v>3.1E-2</v>
      </c>
      <c r="P917" s="77">
        <v>3.01</v>
      </c>
      <c r="Z917" s="77" t="s">
        <v>40</v>
      </c>
      <c r="AA917" s="77" t="s">
        <v>39</v>
      </c>
      <c r="AB917" s="77">
        <v>20</v>
      </c>
    </row>
    <row r="918" spans="1:28" ht="15.75" customHeight="1" x14ac:dyDescent="0.2">
      <c r="A918" s="77" t="s">
        <v>48</v>
      </c>
      <c r="B918" s="77" t="s">
        <v>85</v>
      </c>
      <c r="C918" s="77" t="s">
        <v>50</v>
      </c>
      <c r="D918" s="78">
        <v>44154.447199074071</v>
      </c>
      <c r="E918" s="77" t="s">
        <v>5</v>
      </c>
      <c r="F918" s="77" t="s">
        <v>45</v>
      </c>
      <c r="G918" s="77" t="s">
        <v>51</v>
      </c>
      <c r="H918" s="77" t="s">
        <v>22</v>
      </c>
      <c r="I918" s="77" t="s">
        <v>157</v>
      </c>
      <c r="J918" s="77" t="s">
        <v>42</v>
      </c>
      <c r="K918" s="77">
        <v>3.1</v>
      </c>
      <c r="L918" s="77">
        <v>1500</v>
      </c>
      <c r="M918" s="77" t="s">
        <v>41</v>
      </c>
      <c r="N918" s="77">
        <v>26.5</v>
      </c>
      <c r="O918" s="77">
        <v>0.03</v>
      </c>
      <c r="P918" s="77">
        <v>2.76</v>
      </c>
      <c r="Z918" s="77" t="s">
        <v>40</v>
      </c>
      <c r="AA918" s="77" t="s">
        <v>39</v>
      </c>
      <c r="AB918" s="77">
        <v>20</v>
      </c>
    </row>
    <row r="919" spans="1:28" ht="15.75" customHeight="1" x14ac:dyDescent="0.2">
      <c r="A919" s="77" t="s">
        <v>48</v>
      </c>
      <c r="B919" s="77" t="s">
        <v>85</v>
      </c>
      <c r="C919" s="77" t="s">
        <v>50</v>
      </c>
      <c r="D919" s="78">
        <v>44154.447199074071</v>
      </c>
      <c r="E919" s="77" t="s">
        <v>5</v>
      </c>
      <c r="F919" s="77" t="s">
        <v>45</v>
      </c>
      <c r="G919" s="77" t="s">
        <v>51</v>
      </c>
      <c r="H919" s="77" t="s">
        <v>22</v>
      </c>
      <c r="I919" s="77" t="s">
        <v>158</v>
      </c>
      <c r="J919" s="77" t="s">
        <v>42</v>
      </c>
      <c r="K919" s="77">
        <v>3.1</v>
      </c>
      <c r="L919" s="77">
        <v>1500</v>
      </c>
      <c r="M919" s="77" t="s">
        <v>41</v>
      </c>
      <c r="N919" s="77">
        <v>57.2</v>
      </c>
      <c r="O919" s="77">
        <v>3.4000000000000002E-2</v>
      </c>
      <c r="P919" s="77">
        <v>0</v>
      </c>
      <c r="Z919" s="77" t="s">
        <v>40</v>
      </c>
      <c r="AA919" s="77" t="s">
        <v>39</v>
      </c>
      <c r="AB919" s="77">
        <v>20</v>
      </c>
    </row>
    <row r="920" spans="1:28" ht="15.75" customHeight="1" x14ac:dyDescent="0.2">
      <c r="A920" s="77" t="s">
        <v>48</v>
      </c>
      <c r="B920" s="77" t="s">
        <v>85</v>
      </c>
      <c r="C920" s="77" t="s">
        <v>50</v>
      </c>
      <c r="D920" s="78">
        <v>44154.447199074071</v>
      </c>
      <c r="E920" s="77" t="s">
        <v>5</v>
      </c>
      <c r="F920" s="77" t="s">
        <v>45</v>
      </c>
      <c r="G920" s="77" t="s">
        <v>51</v>
      </c>
      <c r="H920" s="77" t="s">
        <v>22</v>
      </c>
      <c r="I920" s="77" t="s">
        <v>43</v>
      </c>
      <c r="J920" s="77" t="s">
        <v>83</v>
      </c>
      <c r="K920" s="77">
        <v>3.1</v>
      </c>
      <c r="L920" s="77">
        <v>1500</v>
      </c>
      <c r="M920" s="77" t="s">
        <v>41</v>
      </c>
      <c r="N920" s="77">
        <v>1.7</v>
      </c>
      <c r="O920" s="77">
        <v>0</v>
      </c>
      <c r="P920" s="77">
        <v>2.68</v>
      </c>
      <c r="Z920" s="77" t="s">
        <v>40</v>
      </c>
      <c r="AA920" s="77" t="s">
        <v>39</v>
      </c>
      <c r="AB920" s="77">
        <v>20</v>
      </c>
    </row>
    <row r="921" spans="1:28" ht="15.75" customHeight="1" x14ac:dyDescent="0.2">
      <c r="A921" s="77" t="s">
        <v>48</v>
      </c>
      <c r="B921" s="77" t="s">
        <v>85</v>
      </c>
      <c r="C921" s="77" t="s">
        <v>50</v>
      </c>
      <c r="D921" s="78">
        <v>44154.447199074071</v>
      </c>
      <c r="E921" s="77" t="s">
        <v>5</v>
      </c>
      <c r="F921" s="77" t="s">
        <v>45</v>
      </c>
      <c r="G921" s="77" t="s">
        <v>51</v>
      </c>
      <c r="H921" s="77" t="s">
        <v>22</v>
      </c>
      <c r="I921" s="77" t="s">
        <v>159</v>
      </c>
      <c r="J921" s="77" t="s">
        <v>42</v>
      </c>
      <c r="K921" s="77">
        <v>3.1</v>
      </c>
      <c r="L921" s="77">
        <v>1500</v>
      </c>
      <c r="M921" s="77" t="s">
        <v>41</v>
      </c>
      <c r="N921" s="77">
        <v>27.4</v>
      </c>
      <c r="O921" s="77">
        <v>2.9000000000000001E-2</v>
      </c>
      <c r="P921" s="77">
        <v>2.57</v>
      </c>
      <c r="Z921" s="77" t="s">
        <v>40</v>
      </c>
      <c r="AA921" s="77" t="s">
        <v>39</v>
      </c>
      <c r="AB921" s="77">
        <v>20</v>
      </c>
    </row>
    <row r="922" spans="1:28" ht="15.75" customHeight="1" x14ac:dyDescent="0.2">
      <c r="A922" s="77" t="s">
        <v>48</v>
      </c>
      <c r="B922" s="77" t="s">
        <v>85</v>
      </c>
      <c r="C922" s="77" t="s">
        <v>50</v>
      </c>
      <c r="D922" s="78">
        <v>44154.447199074071</v>
      </c>
      <c r="E922" s="77" t="s">
        <v>5</v>
      </c>
      <c r="F922" s="77" t="s">
        <v>29</v>
      </c>
      <c r="G922" s="77" t="s">
        <v>44</v>
      </c>
      <c r="H922" s="77" t="s">
        <v>22</v>
      </c>
      <c r="I922" s="77" t="s">
        <v>157</v>
      </c>
      <c r="J922" s="77" t="s">
        <v>42</v>
      </c>
      <c r="K922" s="77">
        <v>2.5499999999999998</v>
      </c>
      <c r="L922" s="77">
        <v>1950</v>
      </c>
      <c r="M922" s="77" t="s">
        <v>41</v>
      </c>
      <c r="N922" s="77">
        <v>34.5</v>
      </c>
      <c r="O922" s="77">
        <v>3.4200000000000001E-2</v>
      </c>
      <c r="P922" s="77">
        <v>3.44</v>
      </c>
      <c r="Z922" s="77" t="s">
        <v>40</v>
      </c>
      <c r="AA922" s="77" t="s">
        <v>39</v>
      </c>
      <c r="AB922" s="77">
        <v>20</v>
      </c>
    </row>
    <row r="923" spans="1:28" ht="15.75" customHeight="1" x14ac:dyDescent="0.2">
      <c r="A923" s="77" t="s">
        <v>48</v>
      </c>
      <c r="B923" s="77" t="s">
        <v>85</v>
      </c>
      <c r="C923" s="77" t="s">
        <v>50</v>
      </c>
      <c r="D923" s="78">
        <v>44154.447199074071</v>
      </c>
      <c r="E923" s="77" t="s">
        <v>5</v>
      </c>
      <c r="F923" s="77" t="s">
        <v>29</v>
      </c>
      <c r="G923" s="77" t="s">
        <v>44</v>
      </c>
      <c r="H923" s="77" t="s">
        <v>22</v>
      </c>
      <c r="I923" s="77" t="s">
        <v>158</v>
      </c>
      <c r="J923" s="77" t="s">
        <v>42</v>
      </c>
      <c r="K923" s="77">
        <v>2.5499999999999998</v>
      </c>
      <c r="L923" s="77">
        <v>1950</v>
      </c>
      <c r="M923" s="77" t="s">
        <v>41</v>
      </c>
      <c r="N923" s="77">
        <v>74.900000000000006</v>
      </c>
      <c r="O923" s="77">
        <v>3.5999999999999997E-2</v>
      </c>
      <c r="P923" s="77">
        <v>0</v>
      </c>
      <c r="Z923" s="77" t="s">
        <v>40</v>
      </c>
      <c r="AA923" s="77" t="s">
        <v>39</v>
      </c>
      <c r="AB923" s="77">
        <v>20</v>
      </c>
    </row>
    <row r="924" spans="1:28" ht="15.75" customHeight="1" x14ac:dyDescent="0.2">
      <c r="A924" s="77" t="s">
        <v>48</v>
      </c>
      <c r="B924" s="77" t="s">
        <v>85</v>
      </c>
      <c r="C924" s="77" t="s">
        <v>50</v>
      </c>
      <c r="D924" s="78">
        <v>44154.447199074071</v>
      </c>
      <c r="E924" s="77" t="s">
        <v>5</v>
      </c>
      <c r="F924" s="77" t="s">
        <v>29</v>
      </c>
      <c r="G924" s="77" t="s">
        <v>44</v>
      </c>
      <c r="H924" s="77" t="s">
        <v>22</v>
      </c>
      <c r="I924" s="77" t="s">
        <v>43</v>
      </c>
      <c r="J924" s="77" t="s">
        <v>83</v>
      </c>
      <c r="K924" s="77">
        <v>47.378998000000003</v>
      </c>
      <c r="L924" s="77">
        <v>1950</v>
      </c>
      <c r="M924" s="77" t="s">
        <v>41</v>
      </c>
      <c r="N924" s="77">
        <v>0.12217438</v>
      </c>
      <c r="O924" s="77">
        <v>0</v>
      </c>
      <c r="P924" s="77">
        <v>0.18083961000000001</v>
      </c>
      <c r="Z924" s="77" t="s">
        <v>40</v>
      </c>
      <c r="AA924" s="77" t="s">
        <v>39</v>
      </c>
      <c r="AB924" s="77">
        <v>20</v>
      </c>
    </row>
    <row r="925" spans="1:28" ht="15.75" customHeight="1" x14ac:dyDescent="0.2">
      <c r="A925" s="77" t="s">
        <v>48</v>
      </c>
      <c r="B925" s="77" t="s">
        <v>85</v>
      </c>
      <c r="C925" s="77" t="s">
        <v>50</v>
      </c>
      <c r="D925" s="78">
        <v>44154.447199074071</v>
      </c>
      <c r="E925" s="77" t="s">
        <v>5</v>
      </c>
      <c r="F925" s="77" t="s">
        <v>29</v>
      </c>
      <c r="G925" s="77" t="s">
        <v>44</v>
      </c>
      <c r="H925" s="77" t="s">
        <v>22</v>
      </c>
      <c r="I925" s="77" t="s">
        <v>159</v>
      </c>
      <c r="J925" s="77" t="s">
        <v>42</v>
      </c>
      <c r="K925" s="77">
        <v>2.5499999999999998</v>
      </c>
      <c r="L925" s="77">
        <v>1950</v>
      </c>
      <c r="M925" s="77" t="s">
        <v>41</v>
      </c>
      <c r="N925" s="77">
        <v>35.4</v>
      </c>
      <c r="O925" s="77">
        <v>3.2899999999999999E-2</v>
      </c>
      <c r="P925" s="77">
        <v>3.26</v>
      </c>
      <c r="Z925" s="77" t="s">
        <v>40</v>
      </c>
      <c r="AA925" s="77" t="s">
        <v>39</v>
      </c>
      <c r="AB925" s="77">
        <v>20</v>
      </c>
    </row>
    <row r="926" spans="1:28" ht="15.75" customHeight="1" x14ac:dyDescent="0.2">
      <c r="A926" s="77" t="s">
        <v>48</v>
      </c>
      <c r="B926" s="77" t="s">
        <v>85</v>
      </c>
      <c r="C926" s="77" t="s">
        <v>50</v>
      </c>
      <c r="D926" s="78">
        <v>44154.447199074071</v>
      </c>
      <c r="E926" s="77" t="s">
        <v>5</v>
      </c>
      <c r="F926" s="77" t="s">
        <v>29</v>
      </c>
      <c r="G926" s="77" t="s">
        <v>51</v>
      </c>
      <c r="H926" s="77" t="s">
        <v>22</v>
      </c>
      <c r="I926" s="77" t="s">
        <v>157</v>
      </c>
      <c r="J926" s="77" t="s">
        <v>42</v>
      </c>
      <c r="K926" s="77">
        <v>3.49</v>
      </c>
      <c r="L926" s="77">
        <v>1670</v>
      </c>
      <c r="M926" s="77" t="s">
        <v>41</v>
      </c>
      <c r="N926" s="77">
        <v>28.4</v>
      </c>
      <c r="O926" s="77">
        <v>3.39E-2</v>
      </c>
      <c r="P926" s="77">
        <v>3.23</v>
      </c>
      <c r="Z926" s="77" t="s">
        <v>40</v>
      </c>
      <c r="AA926" s="77" t="s">
        <v>39</v>
      </c>
      <c r="AB926" s="77">
        <v>20</v>
      </c>
    </row>
    <row r="927" spans="1:28" ht="15.75" customHeight="1" x14ac:dyDescent="0.2">
      <c r="A927" s="77" t="s">
        <v>48</v>
      </c>
      <c r="B927" s="77" t="s">
        <v>85</v>
      </c>
      <c r="C927" s="77" t="s">
        <v>50</v>
      </c>
      <c r="D927" s="78">
        <v>44154.447199074071</v>
      </c>
      <c r="E927" s="77" t="s">
        <v>5</v>
      </c>
      <c r="F927" s="77" t="s">
        <v>29</v>
      </c>
      <c r="G927" s="77" t="s">
        <v>51</v>
      </c>
      <c r="H927" s="77" t="s">
        <v>22</v>
      </c>
      <c r="I927" s="77" t="s">
        <v>158</v>
      </c>
      <c r="J927" s="77" t="s">
        <v>42</v>
      </c>
      <c r="K927" s="77">
        <v>3.49</v>
      </c>
      <c r="L927" s="77">
        <v>1670</v>
      </c>
      <c r="M927" s="77" t="s">
        <v>41</v>
      </c>
      <c r="N927" s="77">
        <v>65.3</v>
      </c>
      <c r="O927" s="77">
        <v>3.7600000000000001E-2</v>
      </c>
      <c r="P927" s="77">
        <v>0</v>
      </c>
      <c r="Z927" s="77" t="s">
        <v>40</v>
      </c>
      <c r="AA927" s="77" t="s">
        <v>39</v>
      </c>
      <c r="AB927" s="77">
        <v>20</v>
      </c>
    </row>
    <row r="928" spans="1:28" ht="15.75" customHeight="1" x14ac:dyDescent="0.2">
      <c r="A928" s="77" t="s">
        <v>48</v>
      </c>
      <c r="B928" s="77" t="s">
        <v>85</v>
      </c>
      <c r="C928" s="77" t="s">
        <v>50</v>
      </c>
      <c r="D928" s="78">
        <v>44154.447199074071</v>
      </c>
      <c r="E928" s="77" t="s">
        <v>5</v>
      </c>
      <c r="F928" s="77" t="s">
        <v>29</v>
      </c>
      <c r="G928" s="77" t="s">
        <v>51</v>
      </c>
      <c r="H928" s="77" t="s">
        <v>22</v>
      </c>
      <c r="I928" s="77" t="s">
        <v>43</v>
      </c>
      <c r="J928" s="77" t="s">
        <v>83</v>
      </c>
      <c r="K928" s="77">
        <v>64.844200000000001</v>
      </c>
      <c r="L928" s="77">
        <v>1670</v>
      </c>
      <c r="M928" s="77" t="s">
        <v>41</v>
      </c>
      <c r="N928" s="77">
        <v>0.10710441</v>
      </c>
      <c r="O928" s="77">
        <v>0</v>
      </c>
      <c r="P928" s="77">
        <v>0.17007536000000001</v>
      </c>
      <c r="Z928" s="77" t="s">
        <v>40</v>
      </c>
      <c r="AA928" s="77" t="s">
        <v>39</v>
      </c>
      <c r="AB928" s="77">
        <v>20</v>
      </c>
    </row>
    <row r="929" spans="1:28" ht="15.75" customHeight="1" x14ac:dyDescent="0.2">
      <c r="A929" s="77" t="s">
        <v>48</v>
      </c>
      <c r="B929" s="77" t="s">
        <v>85</v>
      </c>
      <c r="C929" s="77" t="s">
        <v>50</v>
      </c>
      <c r="D929" s="78">
        <v>44154.447199074071</v>
      </c>
      <c r="E929" s="77" t="s">
        <v>5</v>
      </c>
      <c r="F929" s="77" t="s">
        <v>29</v>
      </c>
      <c r="G929" s="77" t="s">
        <v>51</v>
      </c>
      <c r="H929" s="77" t="s">
        <v>22</v>
      </c>
      <c r="I929" s="77" t="s">
        <v>159</v>
      </c>
      <c r="J929" s="77" t="s">
        <v>42</v>
      </c>
      <c r="K929" s="77">
        <v>3.49</v>
      </c>
      <c r="L929" s="77">
        <v>1670</v>
      </c>
      <c r="M929" s="77" t="s">
        <v>41</v>
      </c>
      <c r="N929" s="77">
        <v>29.3</v>
      </c>
      <c r="O929" s="77">
        <v>3.2800000000000003E-2</v>
      </c>
      <c r="P929" s="77">
        <v>3.05</v>
      </c>
      <c r="Z929" s="77" t="s">
        <v>40</v>
      </c>
      <c r="AA929" s="77" t="s">
        <v>39</v>
      </c>
      <c r="AB929" s="77">
        <v>20</v>
      </c>
    </row>
    <row r="930" spans="1:28" ht="15.75" customHeight="1" x14ac:dyDescent="0.2">
      <c r="A930" s="77" t="s">
        <v>48</v>
      </c>
      <c r="B930" s="77" t="s">
        <v>85</v>
      </c>
      <c r="C930" s="77" t="s">
        <v>46</v>
      </c>
      <c r="D930" s="78">
        <v>44154.447199074071</v>
      </c>
      <c r="E930" s="77" t="s">
        <v>5</v>
      </c>
      <c r="F930" s="77" t="s">
        <v>30</v>
      </c>
      <c r="G930" s="77" t="s">
        <v>44</v>
      </c>
      <c r="H930" s="77" t="s">
        <v>24</v>
      </c>
      <c r="I930" s="77" t="s">
        <v>157</v>
      </c>
      <c r="J930" s="77" t="s">
        <v>42</v>
      </c>
      <c r="K930" s="77">
        <v>3.5</v>
      </c>
      <c r="L930" s="77">
        <v>1240</v>
      </c>
      <c r="M930" s="77" t="s">
        <v>41</v>
      </c>
      <c r="N930" s="77">
        <v>69.8</v>
      </c>
      <c r="O930" s="77">
        <v>7.2099999999999997E-2</v>
      </c>
      <c r="P930" s="77">
        <v>4.22</v>
      </c>
      <c r="Z930" s="77" t="s">
        <v>40</v>
      </c>
      <c r="AA930" s="77" t="s">
        <v>39</v>
      </c>
      <c r="AB930" s="77">
        <v>1</v>
      </c>
    </row>
    <row r="931" spans="1:28" ht="15.75" customHeight="1" x14ac:dyDescent="0.2">
      <c r="A931" s="77" t="s">
        <v>48</v>
      </c>
      <c r="B931" s="77" t="s">
        <v>85</v>
      </c>
      <c r="C931" s="77" t="s">
        <v>46</v>
      </c>
      <c r="D931" s="78">
        <v>44154.447199074071</v>
      </c>
      <c r="E931" s="77" t="s">
        <v>5</v>
      </c>
      <c r="F931" s="77" t="s">
        <v>30</v>
      </c>
      <c r="G931" s="77" t="s">
        <v>44</v>
      </c>
      <c r="H931" s="77" t="s">
        <v>24</v>
      </c>
      <c r="I931" s="77" t="s">
        <v>158</v>
      </c>
      <c r="J931" s="77" t="s">
        <v>42</v>
      </c>
      <c r="K931" s="77">
        <v>3.5</v>
      </c>
      <c r="L931" s="77">
        <v>1240</v>
      </c>
      <c r="M931" s="77" t="s">
        <v>41</v>
      </c>
      <c r="N931" s="77">
        <v>127</v>
      </c>
      <c r="O931" s="77">
        <v>8.3299999999999999E-2</v>
      </c>
      <c r="P931" s="77">
        <v>0</v>
      </c>
      <c r="Z931" s="77" t="s">
        <v>40</v>
      </c>
      <c r="AA931" s="77" t="s">
        <v>39</v>
      </c>
      <c r="AB931" s="77">
        <v>1</v>
      </c>
    </row>
    <row r="932" spans="1:28" ht="15.75" customHeight="1" x14ac:dyDescent="0.2">
      <c r="A932" s="77" t="s">
        <v>48</v>
      </c>
      <c r="B932" s="77" t="s">
        <v>85</v>
      </c>
      <c r="C932" s="77" t="s">
        <v>46</v>
      </c>
      <c r="D932" s="78">
        <v>44154.447199074071</v>
      </c>
      <c r="E932" s="77" t="s">
        <v>5</v>
      </c>
      <c r="F932" s="77" t="s">
        <v>30</v>
      </c>
      <c r="G932" s="77" t="s">
        <v>44</v>
      </c>
      <c r="H932" s="77" t="s">
        <v>24</v>
      </c>
      <c r="I932" s="77" t="s">
        <v>43</v>
      </c>
      <c r="J932" s="77" t="s">
        <v>83</v>
      </c>
      <c r="K932" s="77">
        <v>54.984999999999999</v>
      </c>
      <c r="L932" s="77">
        <v>1240</v>
      </c>
      <c r="M932" s="77" t="s">
        <v>41</v>
      </c>
      <c r="N932" s="77">
        <v>0.15467855</v>
      </c>
      <c r="O932" s="77">
        <v>0</v>
      </c>
      <c r="P932" s="77">
        <v>0.23615532</v>
      </c>
      <c r="Z932" s="77" t="s">
        <v>40</v>
      </c>
      <c r="AA932" s="77" t="s">
        <v>39</v>
      </c>
      <c r="AB932" s="77">
        <v>1</v>
      </c>
    </row>
    <row r="933" spans="1:28" ht="15.75" customHeight="1" x14ac:dyDescent="0.2">
      <c r="A933" s="77" t="s">
        <v>48</v>
      </c>
      <c r="B933" s="77" t="s">
        <v>85</v>
      </c>
      <c r="C933" s="77" t="s">
        <v>46</v>
      </c>
      <c r="D933" s="78">
        <v>44154.447199074071</v>
      </c>
      <c r="E933" s="77" t="s">
        <v>5</v>
      </c>
      <c r="F933" s="77" t="s">
        <v>30</v>
      </c>
      <c r="G933" s="77" t="s">
        <v>44</v>
      </c>
      <c r="H933" s="77" t="s">
        <v>24</v>
      </c>
      <c r="I933" s="77" t="s">
        <v>159</v>
      </c>
      <c r="J933" s="77" t="s">
        <v>42</v>
      </c>
      <c r="K933" s="77">
        <v>3.5</v>
      </c>
      <c r="L933" s="77">
        <v>1240</v>
      </c>
      <c r="M933" s="77" t="s">
        <v>41</v>
      </c>
      <c r="N933" s="77">
        <v>72.808300000000003</v>
      </c>
      <c r="O933" s="77">
        <v>6.9419999999999996E-2</v>
      </c>
      <c r="P933" s="77">
        <v>3.69347</v>
      </c>
      <c r="Z933" s="77" t="s">
        <v>40</v>
      </c>
      <c r="AA933" s="77" t="s">
        <v>39</v>
      </c>
      <c r="AB933" s="77">
        <v>1</v>
      </c>
    </row>
    <row r="934" spans="1:28" ht="15.75" customHeight="1" x14ac:dyDescent="0.2">
      <c r="A934" s="77" t="s">
        <v>48</v>
      </c>
      <c r="B934" s="77" t="s">
        <v>85</v>
      </c>
      <c r="C934" s="77" t="s">
        <v>50</v>
      </c>
      <c r="D934" s="78">
        <v>44154.447199074071</v>
      </c>
      <c r="E934" s="77" t="s">
        <v>5</v>
      </c>
      <c r="F934" s="77" t="s">
        <v>30</v>
      </c>
      <c r="G934" s="77" t="s">
        <v>51</v>
      </c>
      <c r="H934" s="77" t="s">
        <v>24</v>
      </c>
      <c r="I934" s="77" t="s">
        <v>157</v>
      </c>
      <c r="J934" s="77" t="s">
        <v>42</v>
      </c>
      <c r="K934" s="77">
        <v>3.5</v>
      </c>
      <c r="L934" s="77">
        <v>1230</v>
      </c>
      <c r="M934" s="77" t="s">
        <v>41</v>
      </c>
      <c r="N934" s="77">
        <v>82</v>
      </c>
      <c r="O934" s="77">
        <v>8.0799999999999997E-2</v>
      </c>
      <c r="P934" s="77">
        <v>6.17</v>
      </c>
      <c r="Z934" s="77" t="s">
        <v>40</v>
      </c>
      <c r="AA934" s="77" t="s">
        <v>39</v>
      </c>
      <c r="AB934" s="77">
        <v>20</v>
      </c>
    </row>
    <row r="935" spans="1:28" ht="15.75" customHeight="1" x14ac:dyDescent="0.2">
      <c r="A935" s="77" t="s">
        <v>48</v>
      </c>
      <c r="B935" s="77" t="s">
        <v>85</v>
      </c>
      <c r="C935" s="77" t="s">
        <v>50</v>
      </c>
      <c r="D935" s="78">
        <v>44154.447199074071</v>
      </c>
      <c r="E935" s="77" t="s">
        <v>5</v>
      </c>
      <c r="F935" s="77" t="s">
        <v>30</v>
      </c>
      <c r="G935" s="77" t="s">
        <v>51</v>
      </c>
      <c r="H935" s="77" t="s">
        <v>24</v>
      </c>
      <c r="I935" s="77" t="s">
        <v>158</v>
      </c>
      <c r="J935" s="77" t="s">
        <v>42</v>
      </c>
      <c r="K935" s="77">
        <v>3.5</v>
      </c>
      <c r="L935" s="77">
        <v>1230</v>
      </c>
      <c r="M935" s="77" t="s">
        <v>41</v>
      </c>
      <c r="N935" s="77">
        <v>152</v>
      </c>
      <c r="O935" s="77">
        <v>8.6800000000000002E-2</v>
      </c>
      <c r="P935" s="77">
        <v>0</v>
      </c>
      <c r="Z935" s="77" t="s">
        <v>40</v>
      </c>
      <c r="AA935" s="77" t="s">
        <v>39</v>
      </c>
      <c r="AB935" s="77">
        <v>20</v>
      </c>
    </row>
    <row r="936" spans="1:28" ht="15.75" customHeight="1" x14ac:dyDescent="0.2">
      <c r="A936" s="77" t="s">
        <v>48</v>
      </c>
      <c r="B936" s="77" t="s">
        <v>85</v>
      </c>
      <c r="C936" s="77" t="s">
        <v>50</v>
      </c>
      <c r="D936" s="78">
        <v>44154.447199074071</v>
      </c>
      <c r="E936" s="77" t="s">
        <v>5</v>
      </c>
      <c r="F936" s="77" t="s">
        <v>30</v>
      </c>
      <c r="G936" s="77" t="s">
        <v>51</v>
      </c>
      <c r="H936" s="77" t="s">
        <v>24</v>
      </c>
      <c r="I936" s="77" t="s">
        <v>43</v>
      </c>
      <c r="J936" s="77" t="s">
        <v>83</v>
      </c>
      <c r="K936" s="77">
        <v>54.984999999999999</v>
      </c>
      <c r="L936" s="77">
        <v>1230</v>
      </c>
      <c r="M936" s="77" t="s">
        <v>41</v>
      </c>
      <c r="N936" s="77">
        <v>0.21578612999999999</v>
      </c>
      <c r="O936" s="77">
        <v>0</v>
      </c>
      <c r="P936" s="77">
        <v>0.34309357000000001</v>
      </c>
      <c r="Z936" s="77" t="s">
        <v>40</v>
      </c>
      <c r="AA936" s="77" t="s">
        <v>39</v>
      </c>
      <c r="AB936" s="77">
        <v>20</v>
      </c>
    </row>
    <row r="937" spans="1:28" ht="15.75" customHeight="1" x14ac:dyDescent="0.2">
      <c r="A937" s="77" t="s">
        <v>48</v>
      </c>
      <c r="B937" s="77" t="s">
        <v>85</v>
      </c>
      <c r="C937" s="77" t="s">
        <v>50</v>
      </c>
      <c r="D937" s="78">
        <v>44154.447199074071</v>
      </c>
      <c r="E937" s="77" t="s">
        <v>5</v>
      </c>
      <c r="F937" s="77" t="s">
        <v>30</v>
      </c>
      <c r="G937" s="77" t="s">
        <v>51</v>
      </c>
      <c r="H937" s="77" t="s">
        <v>24</v>
      </c>
      <c r="I937" s="77" t="s">
        <v>159</v>
      </c>
      <c r="J937" s="77" t="s">
        <v>42</v>
      </c>
      <c r="K937" s="77">
        <v>3.5</v>
      </c>
      <c r="L937" s="77">
        <v>1230</v>
      </c>
      <c r="M937" s="77" t="s">
        <v>41</v>
      </c>
      <c r="N937" s="77">
        <v>68.400000000000006</v>
      </c>
      <c r="O937" s="77">
        <v>6.0699999999999997E-2</v>
      </c>
      <c r="P937" s="77">
        <v>5.39</v>
      </c>
      <c r="Z937" s="77" t="s">
        <v>40</v>
      </c>
      <c r="AA937" s="77" t="s">
        <v>39</v>
      </c>
      <c r="AB937" s="77">
        <v>20</v>
      </c>
    </row>
    <row r="938" spans="1:28" ht="15.75" customHeight="1" x14ac:dyDescent="0.2">
      <c r="A938" s="77" t="s">
        <v>48</v>
      </c>
      <c r="B938" s="77" t="s">
        <v>85</v>
      </c>
      <c r="C938" s="77" t="s">
        <v>46</v>
      </c>
      <c r="D938" s="78">
        <v>44154.447199074071</v>
      </c>
      <c r="E938" s="77" t="s">
        <v>5</v>
      </c>
      <c r="F938" s="77" t="s">
        <v>31</v>
      </c>
      <c r="G938" s="77" t="s">
        <v>44</v>
      </c>
      <c r="H938" s="77" t="s">
        <v>24</v>
      </c>
      <c r="I938" s="77" t="s">
        <v>157</v>
      </c>
      <c r="J938" s="77" t="s">
        <v>42</v>
      </c>
      <c r="K938" s="77">
        <v>1.07</v>
      </c>
      <c r="L938" s="77">
        <v>1090</v>
      </c>
      <c r="M938" s="77" t="s">
        <v>41</v>
      </c>
      <c r="N938" s="77">
        <v>15.5</v>
      </c>
      <c r="O938" s="77">
        <v>9.1199999999999996E-3</v>
      </c>
      <c r="P938" s="77">
        <v>1.07</v>
      </c>
      <c r="Z938" s="77" t="s">
        <v>40</v>
      </c>
      <c r="AA938" s="77" t="s">
        <v>39</v>
      </c>
      <c r="AB938" s="77">
        <v>1</v>
      </c>
    </row>
    <row r="939" spans="1:28" ht="15.75" customHeight="1" x14ac:dyDescent="0.2">
      <c r="A939" s="77" t="s">
        <v>48</v>
      </c>
      <c r="B939" s="77" t="s">
        <v>85</v>
      </c>
      <c r="C939" s="77" t="s">
        <v>46</v>
      </c>
      <c r="D939" s="78">
        <v>44154.447199074071</v>
      </c>
      <c r="E939" s="77" t="s">
        <v>5</v>
      </c>
      <c r="F939" s="77" t="s">
        <v>31</v>
      </c>
      <c r="G939" s="77" t="s">
        <v>44</v>
      </c>
      <c r="H939" s="77" t="s">
        <v>24</v>
      </c>
      <c r="I939" s="77" t="s">
        <v>158</v>
      </c>
      <c r="J939" s="77" t="s">
        <v>42</v>
      </c>
      <c r="K939" s="77">
        <v>1.07</v>
      </c>
      <c r="L939" s="77">
        <v>1090</v>
      </c>
      <c r="M939" s="77" t="s">
        <v>41</v>
      </c>
      <c r="N939" s="77">
        <v>29.5</v>
      </c>
      <c r="O939" s="77">
        <v>1.03E-2</v>
      </c>
      <c r="P939" s="77">
        <v>0</v>
      </c>
      <c r="Z939" s="77" t="s">
        <v>40</v>
      </c>
      <c r="AA939" s="77" t="s">
        <v>39</v>
      </c>
      <c r="AB939" s="77">
        <v>1</v>
      </c>
    </row>
    <row r="940" spans="1:28" ht="15.75" customHeight="1" x14ac:dyDescent="0.2">
      <c r="A940" s="77" t="s">
        <v>48</v>
      </c>
      <c r="B940" s="77" t="s">
        <v>85</v>
      </c>
      <c r="C940" s="77" t="s">
        <v>46</v>
      </c>
      <c r="D940" s="78">
        <v>44154.447199074071</v>
      </c>
      <c r="E940" s="77" t="s">
        <v>5</v>
      </c>
      <c r="F940" s="77" t="s">
        <v>31</v>
      </c>
      <c r="G940" s="77" t="s">
        <v>44</v>
      </c>
      <c r="H940" s="77" t="s">
        <v>24</v>
      </c>
      <c r="I940" s="77" t="s">
        <v>43</v>
      </c>
      <c r="J940" s="77" t="s">
        <v>83</v>
      </c>
      <c r="K940" s="77">
        <v>19.9876</v>
      </c>
      <c r="L940" s="77">
        <v>1090</v>
      </c>
      <c r="M940" s="77" t="s">
        <v>41</v>
      </c>
      <c r="N940" s="77">
        <v>5.1231264999999998E-2</v>
      </c>
      <c r="O940" s="77">
        <v>0</v>
      </c>
      <c r="P940" s="77">
        <v>5.5139184000000001E-2</v>
      </c>
      <c r="Z940" s="77" t="s">
        <v>40</v>
      </c>
      <c r="AA940" s="77" t="s">
        <v>39</v>
      </c>
      <c r="AB940" s="77">
        <v>1</v>
      </c>
    </row>
    <row r="941" spans="1:28" ht="15.75" customHeight="1" x14ac:dyDescent="0.2">
      <c r="A941" s="77" t="s">
        <v>48</v>
      </c>
      <c r="B941" s="77" t="s">
        <v>85</v>
      </c>
      <c r="C941" s="77" t="s">
        <v>46</v>
      </c>
      <c r="D941" s="78">
        <v>44154.447199074071</v>
      </c>
      <c r="E941" s="77" t="s">
        <v>5</v>
      </c>
      <c r="F941" s="77" t="s">
        <v>31</v>
      </c>
      <c r="G941" s="77" t="s">
        <v>44</v>
      </c>
      <c r="H941" s="77" t="s">
        <v>24</v>
      </c>
      <c r="I941" s="77" t="s">
        <v>159</v>
      </c>
      <c r="J941" s="77" t="s">
        <v>42</v>
      </c>
      <c r="K941" s="77">
        <v>1.07</v>
      </c>
      <c r="L941" s="77">
        <v>1090</v>
      </c>
      <c r="M941" s="77" t="s">
        <v>41</v>
      </c>
      <c r="N941" s="77">
        <v>17.260100000000001</v>
      </c>
      <c r="O941" s="77">
        <v>9.2700000000000005E-3</v>
      </c>
      <c r="P941" s="77">
        <v>0.93547999999999998</v>
      </c>
      <c r="Z941" s="77" t="s">
        <v>40</v>
      </c>
      <c r="AA941" s="77" t="s">
        <v>39</v>
      </c>
      <c r="AB941" s="77">
        <v>1</v>
      </c>
    </row>
    <row r="942" spans="1:28" ht="15.75" customHeight="1" x14ac:dyDescent="0.2">
      <c r="A942" s="77" t="s">
        <v>48</v>
      </c>
      <c r="B942" s="77" t="s">
        <v>85</v>
      </c>
      <c r="C942" s="77" t="s">
        <v>50</v>
      </c>
      <c r="D942" s="78">
        <v>44154.447199074071</v>
      </c>
      <c r="E942" s="77" t="s">
        <v>5</v>
      </c>
      <c r="F942" s="77" t="s">
        <v>31</v>
      </c>
      <c r="G942" s="77" t="s">
        <v>51</v>
      </c>
      <c r="H942" s="77" t="s">
        <v>24</v>
      </c>
      <c r="I942" s="77" t="s">
        <v>157</v>
      </c>
      <c r="J942" s="77" t="s">
        <v>42</v>
      </c>
      <c r="K942" s="77">
        <v>2.3199999999999998</v>
      </c>
      <c r="L942" s="77">
        <v>1390</v>
      </c>
      <c r="M942" s="77" t="s">
        <v>41</v>
      </c>
      <c r="N942" s="77">
        <v>10.8</v>
      </c>
      <c r="O942" s="77">
        <v>8.3599999999999994E-3</v>
      </c>
      <c r="P942" s="77">
        <v>0.79</v>
      </c>
      <c r="Z942" s="77" t="s">
        <v>40</v>
      </c>
      <c r="AA942" s="77" t="s">
        <v>39</v>
      </c>
      <c r="AB942" s="77">
        <v>20</v>
      </c>
    </row>
    <row r="943" spans="1:28" ht="15.75" customHeight="1" x14ac:dyDescent="0.2">
      <c r="A943" s="77" t="s">
        <v>48</v>
      </c>
      <c r="B943" s="77" t="s">
        <v>85</v>
      </c>
      <c r="C943" s="77" t="s">
        <v>50</v>
      </c>
      <c r="D943" s="78">
        <v>44154.447199074071</v>
      </c>
      <c r="E943" s="77" t="s">
        <v>5</v>
      </c>
      <c r="F943" s="77" t="s">
        <v>31</v>
      </c>
      <c r="G943" s="77" t="s">
        <v>51</v>
      </c>
      <c r="H943" s="77" t="s">
        <v>24</v>
      </c>
      <c r="I943" s="77" t="s">
        <v>158</v>
      </c>
      <c r="J943" s="77" t="s">
        <v>42</v>
      </c>
      <c r="K943" s="77">
        <v>2.3199999999999998</v>
      </c>
      <c r="L943" s="77">
        <v>1390</v>
      </c>
      <c r="M943" s="77" t="s">
        <v>41</v>
      </c>
      <c r="N943" s="77">
        <v>19.8</v>
      </c>
      <c r="O943" s="77">
        <v>8.4700000000000001E-3</v>
      </c>
      <c r="P943" s="77">
        <v>0</v>
      </c>
      <c r="Z943" s="77" t="s">
        <v>40</v>
      </c>
      <c r="AA943" s="77" t="s">
        <v>39</v>
      </c>
      <c r="AB943" s="77">
        <v>20</v>
      </c>
    </row>
    <row r="944" spans="1:28" ht="15.75" customHeight="1" x14ac:dyDescent="0.2">
      <c r="A944" s="77" t="s">
        <v>48</v>
      </c>
      <c r="B944" s="77" t="s">
        <v>85</v>
      </c>
      <c r="C944" s="77" t="s">
        <v>50</v>
      </c>
      <c r="D944" s="78">
        <v>44154.447199074071</v>
      </c>
      <c r="E944" s="77" t="s">
        <v>5</v>
      </c>
      <c r="F944" s="77" t="s">
        <v>31</v>
      </c>
      <c r="G944" s="77" t="s">
        <v>51</v>
      </c>
      <c r="H944" s="77" t="s">
        <v>24</v>
      </c>
      <c r="I944" s="77" t="s">
        <v>43</v>
      </c>
      <c r="J944" s="77" t="s">
        <v>83</v>
      </c>
      <c r="K944" s="77">
        <v>43.337597000000002</v>
      </c>
      <c r="L944" s="77">
        <v>1390</v>
      </c>
      <c r="M944" s="77" t="s">
        <v>41</v>
      </c>
      <c r="N944" s="77">
        <v>2.9550320000000001E-2</v>
      </c>
      <c r="O944" s="77">
        <v>0</v>
      </c>
      <c r="P944" s="77">
        <v>4.0845826000000002E-2</v>
      </c>
      <c r="Z944" s="77" t="s">
        <v>40</v>
      </c>
      <c r="AA944" s="77" t="s">
        <v>39</v>
      </c>
      <c r="AB944" s="77">
        <v>20</v>
      </c>
    </row>
    <row r="945" spans="1:28" ht="15.75" customHeight="1" x14ac:dyDescent="0.2">
      <c r="A945" s="77" t="s">
        <v>48</v>
      </c>
      <c r="B945" s="77" t="s">
        <v>85</v>
      </c>
      <c r="C945" s="77" t="s">
        <v>50</v>
      </c>
      <c r="D945" s="78">
        <v>44154.447199074071</v>
      </c>
      <c r="E945" s="77" t="s">
        <v>5</v>
      </c>
      <c r="F945" s="77" t="s">
        <v>31</v>
      </c>
      <c r="G945" s="77" t="s">
        <v>51</v>
      </c>
      <c r="H945" s="77" t="s">
        <v>24</v>
      </c>
      <c r="I945" s="77" t="s">
        <v>159</v>
      </c>
      <c r="J945" s="77" t="s">
        <v>42</v>
      </c>
      <c r="K945" s="77">
        <v>2.3199999999999998</v>
      </c>
      <c r="L945" s="77">
        <v>1390</v>
      </c>
      <c r="M945" s="77" t="s">
        <v>41</v>
      </c>
      <c r="N945" s="77">
        <v>11.9</v>
      </c>
      <c r="O945" s="77">
        <v>8.3700000000000007E-3</v>
      </c>
      <c r="P945" s="77">
        <v>0.69099999999999995</v>
      </c>
      <c r="Z945" s="77" t="s">
        <v>40</v>
      </c>
      <c r="AA945" s="77" t="s">
        <v>39</v>
      </c>
      <c r="AB945" s="77">
        <v>20</v>
      </c>
    </row>
    <row r="946" spans="1:28" ht="15.75" customHeight="1" x14ac:dyDescent="0.2">
      <c r="A946" s="77" t="s">
        <v>48</v>
      </c>
      <c r="B946" s="77" t="s">
        <v>85</v>
      </c>
      <c r="C946" s="77" t="s">
        <v>46</v>
      </c>
      <c r="D946" s="78">
        <v>44154.447199074071</v>
      </c>
      <c r="E946" s="77" t="s">
        <v>5</v>
      </c>
      <c r="F946" s="77" t="s">
        <v>45</v>
      </c>
      <c r="G946" s="77" t="s">
        <v>44</v>
      </c>
      <c r="H946" s="77" t="s">
        <v>24</v>
      </c>
      <c r="I946" s="77" t="s">
        <v>157</v>
      </c>
      <c r="J946" s="77" t="s">
        <v>42</v>
      </c>
      <c r="K946" s="77">
        <v>3.17</v>
      </c>
      <c r="L946" s="77">
        <v>2128</v>
      </c>
      <c r="M946" s="77" t="s">
        <v>41</v>
      </c>
      <c r="N946" s="77">
        <v>56.17</v>
      </c>
      <c r="O946" s="77">
        <v>4.65E-2</v>
      </c>
      <c r="P946" s="77">
        <v>3.649</v>
      </c>
      <c r="Z946" s="77" t="s">
        <v>40</v>
      </c>
      <c r="AA946" s="77" t="s">
        <v>39</v>
      </c>
      <c r="AB946" s="77">
        <v>1</v>
      </c>
    </row>
    <row r="947" spans="1:28" ht="15.75" customHeight="1" x14ac:dyDescent="0.2">
      <c r="A947" s="77" t="s">
        <v>48</v>
      </c>
      <c r="B947" s="77" t="s">
        <v>85</v>
      </c>
      <c r="C947" s="77" t="s">
        <v>46</v>
      </c>
      <c r="D947" s="78">
        <v>44154.447199074071</v>
      </c>
      <c r="E947" s="77" t="s">
        <v>5</v>
      </c>
      <c r="F947" s="77" t="s">
        <v>45</v>
      </c>
      <c r="G947" s="77" t="s">
        <v>44</v>
      </c>
      <c r="H947" s="77" t="s">
        <v>24</v>
      </c>
      <c r="I947" s="77" t="s">
        <v>158</v>
      </c>
      <c r="J947" s="77" t="s">
        <v>42</v>
      </c>
      <c r="K947" s="77">
        <v>3.17</v>
      </c>
      <c r="L947" s="77">
        <v>2128</v>
      </c>
      <c r="M947" s="77" t="s">
        <v>41</v>
      </c>
      <c r="N947" s="77">
        <v>110.55</v>
      </c>
      <c r="O947" s="77">
        <v>5.33E-2</v>
      </c>
      <c r="P947" s="77">
        <v>0</v>
      </c>
      <c r="Z947" s="77" t="s">
        <v>40</v>
      </c>
      <c r="AA947" s="77" t="s">
        <v>39</v>
      </c>
      <c r="AB947" s="77">
        <v>1</v>
      </c>
    </row>
    <row r="948" spans="1:28" ht="15.75" customHeight="1" x14ac:dyDescent="0.2">
      <c r="A948" s="77" t="s">
        <v>48</v>
      </c>
      <c r="B948" s="77" t="s">
        <v>85</v>
      </c>
      <c r="C948" s="77" t="s">
        <v>46</v>
      </c>
      <c r="D948" s="78">
        <v>44154.447199074071</v>
      </c>
      <c r="E948" s="77" t="s">
        <v>5</v>
      </c>
      <c r="F948" s="77" t="s">
        <v>45</v>
      </c>
      <c r="G948" s="77" t="s">
        <v>44</v>
      </c>
      <c r="H948" s="77" t="s">
        <v>24</v>
      </c>
      <c r="I948" s="77" t="s">
        <v>43</v>
      </c>
      <c r="J948" s="77" t="s">
        <v>83</v>
      </c>
      <c r="K948" s="77">
        <v>3.17</v>
      </c>
      <c r="L948" s="77">
        <v>2128</v>
      </c>
      <c r="M948" s="77" t="s">
        <v>41</v>
      </c>
      <c r="N948" s="77">
        <v>2.29</v>
      </c>
      <c r="O948" s="77">
        <v>0</v>
      </c>
      <c r="P948" s="77">
        <v>3.5259999999999998</v>
      </c>
      <c r="Z948" s="77" t="s">
        <v>40</v>
      </c>
      <c r="AA948" s="77" t="s">
        <v>39</v>
      </c>
      <c r="AB948" s="77">
        <v>1</v>
      </c>
    </row>
    <row r="949" spans="1:28" ht="15.75" customHeight="1" x14ac:dyDescent="0.2">
      <c r="A949" s="77" t="s">
        <v>48</v>
      </c>
      <c r="B949" s="77" t="s">
        <v>85</v>
      </c>
      <c r="C949" s="77" t="s">
        <v>46</v>
      </c>
      <c r="D949" s="78">
        <v>44154.447199074071</v>
      </c>
      <c r="E949" s="77" t="s">
        <v>5</v>
      </c>
      <c r="F949" s="77" t="s">
        <v>45</v>
      </c>
      <c r="G949" s="77" t="s">
        <v>44</v>
      </c>
      <c r="H949" s="77" t="s">
        <v>24</v>
      </c>
      <c r="I949" s="77" t="s">
        <v>159</v>
      </c>
      <c r="J949" s="77" t="s">
        <v>42</v>
      </c>
      <c r="K949" s="77">
        <v>3.17</v>
      </c>
      <c r="L949" s="77">
        <v>2128</v>
      </c>
      <c r="M949" s="77" t="s">
        <v>41</v>
      </c>
      <c r="N949" s="77">
        <v>56.99</v>
      </c>
      <c r="O949" s="77">
        <v>0.05</v>
      </c>
      <c r="P949" s="77">
        <v>3.44</v>
      </c>
      <c r="Z949" s="77" t="s">
        <v>40</v>
      </c>
      <c r="AA949" s="77" t="s">
        <v>39</v>
      </c>
      <c r="AB949" s="77">
        <v>1</v>
      </c>
    </row>
    <row r="950" spans="1:28" ht="15.75" customHeight="1" x14ac:dyDescent="0.2">
      <c r="A950" s="77" t="s">
        <v>48</v>
      </c>
      <c r="B950" s="77" t="s">
        <v>85</v>
      </c>
      <c r="C950" s="77" t="s">
        <v>50</v>
      </c>
      <c r="D950" s="78">
        <v>44154.447199074071</v>
      </c>
      <c r="E950" s="77" t="s">
        <v>5</v>
      </c>
      <c r="F950" s="77" t="s">
        <v>45</v>
      </c>
      <c r="G950" s="77" t="s">
        <v>51</v>
      </c>
      <c r="H950" s="77" t="s">
        <v>24</v>
      </c>
      <c r="I950" s="77" t="s">
        <v>157</v>
      </c>
      <c r="J950" s="77" t="s">
        <v>42</v>
      </c>
      <c r="K950" s="77">
        <v>3.8</v>
      </c>
      <c r="L950" s="77">
        <v>1660</v>
      </c>
      <c r="M950" s="77" t="s">
        <v>41</v>
      </c>
      <c r="N950" s="77">
        <v>34.799999999999997</v>
      </c>
      <c r="O950" s="77">
        <v>3.5999999999999997E-2</v>
      </c>
      <c r="P950" s="77">
        <v>2.93</v>
      </c>
      <c r="Z950" s="77" t="s">
        <v>40</v>
      </c>
      <c r="AA950" s="77" t="s">
        <v>39</v>
      </c>
      <c r="AB950" s="77">
        <v>20</v>
      </c>
    </row>
    <row r="951" spans="1:28" ht="15.75" customHeight="1" x14ac:dyDescent="0.2">
      <c r="A951" s="77" t="s">
        <v>48</v>
      </c>
      <c r="B951" s="77" t="s">
        <v>85</v>
      </c>
      <c r="C951" s="77" t="s">
        <v>50</v>
      </c>
      <c r="D951" s="78">
        <v>44154.447199074071</v>
      </c>
      <c r="E951" s="77" t="s">
        <v>5</v>
      </c>
      <c r="F951" s="77" t="s">
        <v>45</v>
      </c>
      <c r="G951" s="77" t="s">
        <v>51</v>
      </c>
      <c r="H951" s="77" t="s">
        <v>24</v>
      </c>
      <c r="I951" s="77" t="s">
        <v>158</v>
      </c>
      <c r="J951" s="77" t="s">
        <v>42</v>
      </c>
      <c r="K951" s="77">
        <v>3.8</v>
      </c>
      <c r="L951" s="77">
        <v>1660</v>
      </c>
      <c r="M951" s="77" t="s">
        <v>41</v>
      </c>
      <c r="N951" s="77">
        <v>75.8</v>
      </c>
      <c r="O951" s="77">
        <v>0.04</v>
      </c>
      <c r="P951" s="77">
        <v>0</v>
      </c>
      <c r="Z951" s="77" t="s">
        <v>40</v>
      </c>
      <c r="AA951" s="77" t="s">
        <v>39</v>
      </c>
      <c r="AB951" s="77">
        <v>20</v>
      </c>
    </row>
    <row r="952" spans="1:28" ht="15.75" customHeight="1" x14ac:dyDescent="0.2">
      <c r="A952" s="77" t="s">
        <v>48</v>
      </c>
      <c r="B952" s="77" t="s">
        <v>85</v>
      </c>
      <c r="C952" s="77" t="s">
        <v>50</v>
      </c>
      <c r="D952" s="78">
        <v>44154.447199074071</v>
      </c>
      <c r="E952" s="77" t="s">
        <v>5</v>
      </c>
      <c r="F952" s="77" t="s">
        <v>45</v>
      </c>
      <c r="G952" s="77" t="s">
        <v>51</v>
      </c>
      <c r="H952" s="77" t="s">
        <v>24</v>
      </c>
      <c r="I952" s="77" t="s">
        <v>43</v>
      </c>
      <c r="J952" s="77" t="s">
        <v>83</v>
      </c>
      <c r="K952" s="77">
        <v>3.8</v>
      </c>
      <c r="L952" s="77">
        <v>1660</v>
      </c>
      <c r="M952" s="77" t="s">
        <v>41</v>
      </c>
      <c r="N952" s="77">
        <v>1.8</v>
      </c>
      <c r="O952" s="77">
        <v>0</v>
      </c>
      <c r="P952" s="77">
        <v>2.82</v>
      </c>
      <c r="Z952" s="77" t="s">
        <v>40</v>
      </c>
      <c r="AA952" s="77" t="s">
        <v>39</v>
      </c>
      <c r="AB952" s="77">
        <v>20</v>
      </c>
    </row>
    <row r="953" spans="1:28" ht="15.75" customHeight="1" x14ac:dyDescent="0.2">
      <c r="A953" s="77" t="s">
        <v>48</v>
      </c>
      <c r="B953" s="77" t="s">
        <v>85</v>
      </c>
      <c r="C953" s="77" t="s">
        <v>50</v>
      </c>
      <c r="D953" s="78">
        <v>44154.447199074071</v>
      </c>
      <c r="E953" s="77" t="s">
        <v>5</v>
      </c>
      <c r="F953" s="77" t="s">
        <v>45</v>
      </c>
      <c r="G953" s="77" t="s">
        <v>51</v>
      </c>
      <c r="H953" s="77" t="s">
        <v>24</v>
      </c>
      <c r="I953" s="77" t="s">
        <v>159</v>
      </c>
      <c r="J953" s="77" t="s">
        <v>42</v>
      </c>
      <c r="K953" s="77">
        <v>3.8</v>
      </c>
      <c r="L953" s="77">
        <v>1660</v>
      </c>
      <c r="M953" s="77" t="s">
        <v>41</v>
      </c>
      <c r="N953" s="77">
        <v>36.700000000000003</v>
      </c>
      <c r="O953" s="77">
        <v>3.5999999999999997E-2</v>
      </c>
      <c r="P953" s="77">
        <v>2.76</v>
      </c>
      <c r="Z953" s="77" t="s">
        <v>40</v>
      </c>
      <c r="AA953" s="77" t="s">
        <v>39</v>
      </c>
      <c r="AB953" s="77">
        <v>20</v>
      </c>
    </row>
    <row r="954" spans="1:28" ht="15.75" customHeight="1" x14ac:dyDescent="0.2">
      <c r="A954" s="77" t="s">
        <v>48</v>
      </c>
      <c r="B954" s="77" t="s">
        <v>85</v>
      </c>
      <c r="C954" s="77" t="s">
        <v>50</v>
      </c>
      <c r="D954" s="78">
        <v>44154.447199074071</v>
      </c>
      <c r="E954" s="77" t="s">
        <v>5</v>
      </c>
      <c r="F954" s="77" t="s">
        <v>29</v>
      </c>
      <c r="G954" s="77" t="s">
        <v>44</v>
      </c>
      <c r="H954" s="77" t="s">
        <v>24</v>
      </c>
      <c r="I954" s="77" t="s">
        <v>157</v>
      </c>
      <c r="J954" s="77" t="s">
        <v>42</v>
      </c>
      <c r="K954" s="77">
        <v>3.16</v>
      </c>
      <c r="L954" s="77">
        <v>2160</v>
      </c>
      <c r="M954" s="77" t="s">
        <v>41</v>
      </c>
      <c r="N954" s="77">
        <v>59.9</v>
      </c>
      <c r="O954" s="77">
        <v>4.9200000000000001E-2</v>
      </c>
      <c r="P954" s="77">
        <v>3.67</v>
      </c>
      <c r="Z954" s="77" t="s">
        <v>40</v>
      </c>
      <c r="AA954" s="77" t="s">
        <v>39</v>
      </c>
      <c r="AB954" s="77">
        <v>20</v>
      </c>
    </row>
    <row r="955" spans="1:28" ht="15.75" customHeight="1" x14ac:dyDescent="0.2">
      <c r="A955" s="77" t="s">
        <v>48</v>
      </c>
      <c r="B955" s="77" t="s">
        <v>85</v>
      </c>
      <c r="C955" s="77" t="s">
        <v>50</v>
      </c>
      <c r="D955" s="78">
        <v>44154.447199074071</v>
      </c>
      <c r="E955" s="77" t="s">
        <v>5</v>
      </c>
      <c r="F955" s="77" t="s">
        <v>29</v>
      </c>
      <c r="G955" s="77" t="s">
        <v>44</v>
      </c>
      <c r="H955" s="77" t="s">
        <v>24</v>
      </c>
      <c r="I955" s="77" t="s">
        <v>158</v>
      </c>
      <c r="J955" s="77" t="s">
        <v>42</v>
      </c>
      <c r="K955" s="77">
        <v>3.16</v>
      </c>
      <c r="L955" s="77">
        <v>2160</v>
      </c>
      <c r="M955" s="77" t="s">
        <v>41</v>
      </c>
      <c r="N955" s="77">
        <v>109</v>
      </c>
      <c r="O955" s="77">
        <v>5.3800000000000001E-2</v>
      </c>
      <c r="P955" s="77">
        <v>0</v>
      </c>
      <c r="Z955" s="77" t="s">
        <v>40</v>
      </c>
      <c r="AA955" s="77" t="s">
        <v>39</v>
      </c>
      <c r="AB955" s="77">
        <v>20</v>
      </c>
    </row>
    <row r="956" spans="1:28" ht="15.75" customHeight="1" x14ac:dyDescent="0.2">
      <c r="A956" s="77" t="s">
        <v>48</v>
      </c>
      <c r="B956" s="77" t="s">
        <v>85</v>
      </c>
      <c r="C956" s="77" t="s">
        <v>50</v>
      </c>
      <c r="D956" s="78">
        <v>44154.447199074071</v>
      </c>
      <c r="E956" s="77" t="s">
        <v>5</v>
      </c>
      <c r="F956" s="77" t="s">
        <v>29</v>
      </c>
      <c r="G956" s="77" t="s">
        <v>44</v>
      </c>
      <c r="H956" s="77" t="s">
        <v>24</v>
      </c>
      <c r="I956" s="77" t="s">
        <v>43</v>
      </c>
      <c r="J956" s="77" t="s">
        <v>83</v>
      </c>
      <c r="K956" s="77">
        <v>58.712803000000001</v>
      </c>
      <c r="L956" s="77">
        <v>2160</v>
      </c>
      <c r="M956" s="77" t="s">
        <v>41</v>
      </c>
      <c r="N956" s="77">
        <v>0.12271259</v>
      </c>
      <c r="O956" s="77">
        <v>0</v>
      </c>
      <c r="P956" s="77">
        <v>0.19160387000000001</v>
      </c>
      <c r="Z956" s="77" t="s">
        <v>40</v>
      </c>
      <c r="AA956" s="77" t="s">
        <v>39</v>
      </c>
      <c r="AB956" s="77">
        <v>20</v>
      </c>
    </row>
    <row r="957" spans="1:28" ht="15.75" customHeight="1" x14ac:dyDescent="0.2">
      <c r="A957" s="77" t="s">
        <v>48</v>
      </c>
      <c r="B957" s="77" t="s">
        <v>85</v>
      </c>
      <c r="C957" s="77" t="s">
        <v>50</v>
      </c>
      <c r="D957" s="78">
        <v>44154.447199074071</v>
      </c>
      <c r="E957" s="77" t="s">
        <v>5</v>
      </c>
      <c r="F957" s="77" t="s">
        <v>29</v>
      </c>
      <c r="G957" s="77" t="s">
        <v>44</v>
      </c>
      <c r="H957" s="77" t="s">
        <v>24</v>
      </c>
      <c r="I957" s="77" t="s">
        <v>159</v>
      </c>
      <c r="J957" s="77" t="s">
        <v>42</v>
      </c>
      <c r="K957" s="77">
        <v>3.16</v>
      </c>
      <c r="L957" s="77">
        <v>2160</v>
      </c>
      <c r="M957" s="77" t="s">
        <v>41</v>
      </c>
      <c r="N957" s="77">
        <v>62.2</v>
      </c>
      <c r="O957" s="77">
        <v>4.9099999999999998E-2</v>
      </c>
      <c r="P957" s="77">
        <v>3.47</v>
      </c>
      <c r="Z957" s="77" t="s">
        <v>40</v>
      </c>
      <c r="AA957" s="77" t="s">
        <v>39</v>
      </c>
      <c r="AB957" s="77">
        <v>20</v>
      </c>
    </row>
    <row r="958" spans="1:28" ht="15.75" customHeight="1" x14ac:dyDescent="0.2">
      <c r="A958" s="77" t="s">
        <v>48</v>
      </c>
      <c r="B958" s="77" t="s">
        <v>85</v>
      </c>
      <c r="C958" s="77" t="s">
        <v>50</v>
      </c>
      <c r="D958" s="78">
        <v>44154.447199074071</v>
      </c>
      <c r="E958" s="77" t="s">
        <v>5</v>
      </c>
      <c r="F958" s="77" t="s">
        <v>29</v>
      </c>
      <c r="G958" s="77" t="s">
        <v>51</v>
      </c>
      <c r="H958" s="77" t="s">
        <v>24</v>
      </c>
      <c r="I958" s="77" t="s">
        <v>157</v>
      </c>
      <c r="J958" s="77" t="s">
        <v>42</v>
      </c>
      <c r="K958" s="77">
        <v>4.03</v>
      </c>
      <c r="L958" s="77">
        <v>1710</v>
      </c>
      <c r="M958" s="77" t="s">
        <v>41</v>
      </c>
      <c r="N958" s="77">
        <v>38.299999999999997</v>
      </c>
      <c r="O958" s="77">
        <v>4.0800000000000003E-2</v>
      </c>
      <c r="P958" s="77">
        <v>3.26</v>
      </c>
      <c r="Z958" s="77" t="s">
        <v>40</v>
      </c>
      <c r="AA958" s="77" t="s">
        <v>39</v>
      </c>
      <c r="AB958" s="77">
        <v>20</v>
      </c>
    </row>
    <row r="959" spans="1:28" ht="15.75" customHeight="1" x14ac:dyDescent="0.2">
      <c r="A959" s="77" t="s">
        <v>48</v>
      </c>
      <c r="B959" s="77" t="s">
        <v>85</v>
      </c>
      <c r="C959" s="77" t="s">
        <v>50</v>
      </c>
      <c r="D959" s="78">
        <v>44154.447199074071</v>
      </c>
      <c r="E959" s="77" t="s">
        <v>5</v>
      </c>
      <c r="F959" s="77" t="s">
        <v>29</v>
      </c>
      <c r="G959" s="77" t="s">
        <v>51</v>
      </c>
      <c r="H959" s="77" t="s">
        <v>24</v>
      </c>
      <c r="I959" s="77" t="s">
        <v>158</v>
      </c>
      <c r="J959" s="77" t="s">
        <v>42</v>
      </c>
      <c r="K959" s="77">
        <v>4.03</v>
      </c>
      <c r="L959" s="77">
        <v>1710</v>
      </c>
      <c r="M959" s="77" t="s">
        <v>41</v>
      </c>
      <c r="N959" s="77">
        <v>84.4</v>
      </c>
      <c r="O959" s="77">
        <v>4.48E-2</v>
      </c>
      <c r="P959" s="77">
        <v>0</v>
      </c>
      <c r="Z959" s="77" t="s">
        <v>40</v>
      </c>
      <c r="AA959" s="77" t="s">
        <v>39</v>
      </c>
      <c r="AB959" s="77">
        <v>20</v>
      </c>
    </row>
    <row r="960" spans="1:28" ht="15.75" customHeight="1" x14ac:dyDescent="0.2">
      <c r="A960" s="77" t="s">
        <v>48</v>
      </c>
      <c r="B960" s="77" t="s">
        <v>85</v>
      </c>
      <c r="C960" s="77" t="s">
        <v>50</v>
      </c>
      <c r="D960" s="78">
        <v>44154.447199074071</v>
      </c>
      <c r="E960" s="77" t="s">
        <v>5</v>
      </c>
      <c r="F960" s="77" t="s">
        <v>29</v>
      </c>
      <c r="G960" s="77" t="s">
        <v>51</v>
      </c>
      <c r="H960" s="77" t="s">
        <v>24</v>
      </c>
      <c r="I960" s="77" t="s">
        <v>43</v>
      </c>
      <c r="J960" s="77" t="s">
        <v>83</v>
      </c>
      <c r="K960" s="77">
        <v>74.877399999999994</v>
      </c>
      <c r="L960" s="77">
        <v>1710</v>
      </c>
      <c r="M960" s="77" t="s">
        <v>41</v>
      </c>
      <c r="N960" s="77">
        <v>0.10495156</v>
      </c>
      <c r="O960" s="77">
        <v>0</v>
      </c>
      <c r="P960" s="77">
        <v>0.16953714</v>
      </c>
      <c r="Z960" s="77" t="s">
        <v>40</v>
      </c>
      <c r="AA960" s="77" t="s">
        <v>39</v>
      </c>
      <c r="AB960" s="77">
        <v>20</v>
      </c>
    </row>
    <row r="961" spans="1:28" ht="15.75" customHeight="1" x14ac:dyDescent="0.2">
      <c r="A961" s="77" t="s">
        <v>48</v>
      </c>
      <c r="B961" s="77" t="s">
        <v>85</v>
      </c>
      <c r="C961" s="77" t="s">
        <v>50</v>
      </c>
      <c r="D961" s="78">
        <v>44154.447199074071</v>
      </c>
      <c r="E961" s="77" t="s">
        <v>5</v>
      </c>
      <c r="F961" s="77" t="s">
        <v>29</v>
      </c>
      <c r="G961" s="77" t="s">
        <v>51</v>
      </c>
      <c r="H961" s="77" t="s">
        <v>24</v>
      </c>
      <c r="I961" s="77" t="s">
        <v>159</v>
      </c>
      <c r="J961" s="77" t="s">
        <v>42</v>
      </c>
      <c r="K961" s="77">
        <v>4.03</v>
      </c>
      <c r="L961" s="77">
        <v>1710</v>
      </c>
      <c r="M961" s="77" t="s">
        <v>41</v>
      </c>
      <c r="N961" s="77">
        <v>40.6</v>
      </c>
      <c r="O961" s="77">
        <v>4.07E-2</v>
      </c>
      <c r="P961" s="77">
        <v>3.08</v>
      </c>
      <c r="Z961" s="77" t="s">
        <v>40</v>
      </c>
      <c r="AA961" s="77" t="s">
        <v>39</v>
      </c>
      <c r="AB961" s="77">
        <v>20</v>
      </c>
    </row>
    <row r="962" spans="1:28" ht="15.75" customHeight="1" x14ac:dyDescent="0.2">
      <c r="A962" s="77" t="s">
        <v>48</v>
      </c>
      <c r="B962" s="77" t="s">
        <v>85</v>
      </c>
      <c r="C962" s="77" t="s">
        <v>50</v>
      </c>
      <c r="D962" s="78">
        <v>44154.447199074071</v>
      </c>
      <c r="E962" s="77" t="s">
        <v>5</v>
      </c>
      <c r="F962" s="77" t="s">
        <v>30</v>
      </c>
      <c r="G962" s="77" t="s">
        <v>44</v>
      </c>
      <c r="H962" s="77" t="s">
        <v>25</v>
      </c>
      <c r="I962" s="77" t="s">
        <v>157</v>
      </c>
      <c r="J962" s="77" t="s">
        <v>42</v>
      </c>
      <c r="K962" s="77">
        <v>3.5</v>
      </c>
      <c r="L962" s="77">
        <v>1240</v>
      </c>
      <c r="M962" s="77" t="s">
        <v>41</v>
      </c>
      <c r="N962" s="77">
        <v>155</v>
      </c>
      <c r="O962" s="77">
        <v>5.7799999999999997E-2</v>
      </c>
      <c r="P962" s="77">
        <v>1.1100000000000001</v>
      </c>
      <c r="Z962" s="77" t="s">
        <v>40</v>
      </c>
      <c r="AA962" s="77" t="s">
        <v>39</v>
      </c>
      <c r="AB962" s="77">
        <v>20</v>
      </c>
    </row>
    <row r="963" spans="1:28" ht="15.75" customHeight="1" x14ac:dyDescent="0.2">
      <c r="A963" s="77" t="s">
        <v>48</v>
      </c>
      <c r="B963" s="77" t="s">
        <v>85</v>
      </c>
      <c r="C963" s="77" t="s">
        <v>50</v>
      </c>
      <c r="D963" s="78">
        <v>44154.447199074071</v>
      </c>
      <c r="E963" s="77" t="s">
        <v>5</v>
      </c>
      <c r="F963" s="77" t="s">
        <v>30</v>
      </c>
      <c r="G963" s="77" t="s">
        <v>44</v>
      </c>
      <c r="H963" s="77" t="s">
        <v>25</v>
      </c>
      <c r="I963" s="77" t="s">
        <v>158</v>
      </c>
      <c r="J963" s="77" t="s">
        <v>42</v>
      </c>
      <c r="K963" s="77">
        <v>3.5</v>
      </c>
      <c r="L963" s="77">
        <v>1240</v>
      </c>
      <c r="M963" s="77" t="s">
        <v>41</v>
      </c>
      <c r="N963" s="77">
        <v>168</v>
      </c>
      <c r="O963" s="77">
        <v>0.06</v>
      </c>
      <c r="P963" s="77">
        <v>0</v>
      </c>
      <c r="Z963" s="77" t="s">
        <v>40</v>
      </c>
      <c r="AA963" s="77" t="s">
        <v>39</v>
      </c>
      <c r="AB963" s="77">
        <v>20</v>
      </c>
    </row>
    <row r="964" spans="1:28" ht="15.75" customHeight="1" x14ac:dyDescent="0.2">
      <c r="A964" s="77" t="s">
        <v>48</v>
      </c>
      <c r="B964" s="77" t="s">
        <v>85</v>
      </c>
      <c r="C964" s="77" t="s">
        <v>50</v>
      </c>
      <c r="D964" s="78">
        <v>44154.447199074071</v>
      </c>
      <c r="E964" s="77" t="s">
        <v>5</v>
      </c>
      <c r="F964" s="77" t="s">
        <v>30</v>
      </c>
      <c r="G964" s="77" t="s">
        <v>44</v>
      </c>
      <c r="H964" s="77" t="s">
        <v>25</v>
      </c>
      <c r="I964" s="77" t="s">
        <v>43</v>
      </c>
      <c r="J964" s="77" t="s">
        <v>83</v>
      </c>
      <c r="K964" s="77">
        <v>54.984999999999999</v>
      </c>
      <c r="L964" s="77">
        <v>1240</v>
      </c>
      <c r="M964" s="77" t="s">
        <v>41</v>
      </c>
      <c r="N964" s="77">
        <v>4.0865693000000002E-2</v>
      </c>
      <c r="O964" s="77">
        <v>0</v>
      </c>
      <c r="P964" s="77">
        <v>6.3080839999999999E-2</v>
      </c>
      <c r="Z964" s="77" t="s">
        <v>40</v>
      </c>
      <c r="AA964" s="77" t="s">
        <v>39</v>
      </c>
      <c r="AB964" s="77">
        <v>20</v>
      </c>
    </row>
    <row r="965" spans="1:28" ht="15.75" customHeight="1" x14ac:dyDescent="0.2">
      <c r="A965" s="77" t="s">
        <v>48</v>
      </c>
      <c r="B965" s="77" t="s">
        <v>85</v>
      </c>
      <c r="C965" s="77" t="s">
        <v>50</v>
      </c>
      <c r="D965" s="78">
        <v>44154.447199074071</v>
      </c>
      <c r="E965" s="77" t="s">
        <v>5</v>
      </c>
      <c r="F965" s="77" t="s">
        <v>30</v>
      </c>
      <c r="G965" s="77" t="s">
        <v>44</v>
      </c>
      <c r="H965" s="77" t="s">
        <v>25</v>
      </c>
      <c r="I965" s="77" t="s">
        <v>159</v>
      </c>
      <c r="J965" s="77" t="s">
        <v>42</v>
      </c>
      <c r="K965" s="77">
        <v>3.5</v>
      </c>
      <c r="L965" s="77">
        <v>1240</v>
      </c>
      <c r="M965" s="77" t="s">
        <v>41</v>
      </c>
      <c r="N965" s="77">
        <v>157</v>
      </c>
      <c r="O965" s="77">
        <v>5.8099999999999999E-2</v>
      </c>
      <c r="P965" s="77">
        <v>0.97299999999999998</v>
      </c>
      <c r="Z965" s="77" t="s">
        <v>40</v>
      </c>
      <c r="AA965" s="77" t="s">
        <v>39</v>
      </c>
      <c r="AB965" s="77">
        <v>20</v>
      </c>
    </row>
    <row r="966" spans="1:28" ht="15.75" customHeight="1" x14ac:dyDescent="0.2">
      <c r="A966" s="77" t="s">
        <v>48</v>
      </c>
      <c r="B966" s="77" t="s">
        <v>85</v>
      </c>
      <c r="C966" s="77" t="s">
        <v>50</v>
      </c>
      <c r="D966" s="78">
        <v>44154.447199074071</v>
      </c>
      <c r="E966" s="77" t="s">
        <v>5</v>
      </c>
      <c r="F966" s="77" t="s">
        <v>30</v>
      </c>
      <c r="G966" s="77" t="s">
        <v>51</v>
      </c>
      <c r="H966" s="77" t="s">
        <v>25</v>
      </c>
      <c r="I966" s="77" t="s">
        <v>157</v>
      </c>
      <c r="J966" s="77" t="s">
        <v>42</v>
      </c>
      <c r="K966" s="77">
        <v>3.5</v>
      </c>
      <c r="L966" s="77">
        <v>1230</v>
      </c>
      <c r="M966" s="77" t="s">
        <v>41</v>
      </c>
      <c r="N966" s="77">
        <v>108</v>
      </c>
      <c r="O966" s="77">
        <v>7.8899999999999998E-2</v>
      </c>
      <c r="P966" s="77">
        <v>1.95</v>
      </c>
      <c r="Z966" s="77" t="s">
        <v>40</v>
      </c>
      <c r="AA966" s="77" t="s">
        <v>39</v>
      </c>
      <c r="AB966" s="77">
        <v>20</v>
      </c>
    </row>
    <row r="967" spans="1:28" ht="15.75" customHeight="1" x14ac:dyDescent="0.2">
      <c r="A967" s="77" t="s">
        <v>48</v>
      </c>
      <c r="B967" s="77" t="s">
        <v>85</v>
      </c>
      <c r="C967" s="77" t="s">
        <v>50</v>
      </c>
      <c r="D967" s="78">
        <v>44154.447199074071</v>
      </c>
      <c r="E967" s="77" t="s">
        <v>5</v>
      </c>
      <c r="F967" s="77" t="s">
        <v>30</v>
      </c>
      <c r="G967" s="77" t="s">
        <v>51</v>
      </c>
      <c r="H967" s="77" t="s">
        <v>25</v>
      </c>
      <c r="I967" s="77" t="s">
        <v>158</v>
      </c>
      <c r="J967" s="77" t="s">
        <v>42</v>
      </c>
      <c r="K967" s="77">
        <v>3.5</v>
      </c>
      <c r="L967" s="77">
        <v>1230</v>
      </c>
      <c r="M967" s="77" t="s">
        <v>41</v>
      </c>
      <c r="N967" s="77">
        <v>126</v>
      </c>
      <c r="O967" s="77">
        <v>8.2100000000000006E-2</v>
      </c>
      <c r="P967" s="77">
        <v>0</v>
      </c>
      <c r="Z967" s="77" t="s">
        <v>40</v>
      </c>
      <c r="AA967" s="77" t="s">
        <v>39</v>
      </c>
      <c r="AB967" s="77">
        <v>20</v>
      </c>
    </row>
    <row r="968" spans="1:28" ht="15.75" customHeight="1" x14ac:dyDescent="0.2">
      <c r="A968" s="77" t="s">
        <v>48</v>
      </c>
      <c r="B968" s="77" t="s">
        <v>85</v>
      </c>
      <c r="C968" s="77" t="s">
        <v>50</v>
      </c>
      <c r="D968" s="78">
        <v>44154.447199074071</v>
      </c>
      <c r="E968" s="77" t="s">
        <v>5</v>
      </c>
      <c r="F968" s="77" t="s">
        <v>30</v>
      </c>
      <c r="G968" s="77" t="s">
        <v>51</v>
      </c>
      <c r="H968" s="77" t="s">
        <v>25</v>
      </c>
      <c r="I968" s="77" t="s">
        <v>43</v>
      </c>
      <c r="J968" s="77" t="s">
        <v>83</v>
      </c>
      <c r="K968" s="77">
        <v>54.984999999999999</v>
      </c>
      <c r="L968" s="77">
        <v>1230</v>
      </c>
      <c r="M968" s="77" t="s">
        <v>41</v>
      </c>
      <c r="N968" s="77">
        <v>7.0019096000000003E-2</v>
      </c>
      <c r="O968" s="77">
        <v>0</v>
      </c>
      <c r="P968" s="77">
        <v>0.110120945</v>
      </c>
      <c r="Z968" s="77" t="s">
        <v>40</v>
      </c>
      <c r="AA968" s="77" t="s">
        <v>39</v>
      </c>
      <c r="AB968" s="77">
        <v>20</v>
      </c>
    </row>
    <row r="969" spans="1:28" ht="15.75" customHeight="1" x14ac:dyDescent="0.2">
      <c r="A969" s="77" t="s">
        <v>48</v>
      </c>
      <c r="B969" s="77" t="s">
        <v>85</v>
      </c>
      <c r="C969" s="77" t="s">
        <v>50</v>
      </c>
      <c r="D969" s="78">
        <v>44154.447199074071</v>
      </c>
      <c r="E969" s="77" t="s">
        <v>5</v>
      </c>
      <c r="F969" s="77" t="s">
        <v>30</v>
      </c>
      <c r="G969" s="77" t="s">
        <v>51</v>
      </c>
      <c r="H969" s="77" t="s">
        <v>25</v>
      </c>
      <c r="I969" s="77" t="s">
        <v>159</v>
      </c>
      <c r="J969" s="77" t="s">
        <v>42</v>
      </c>
      <c r="K969" s="77">
        <v>3.5</v>
      </c>
      <c r="L969" s="77">
        <v>1230</v>
      </c>
      <c r="M969" s="77" t="s">
        <v>41</v>
      </c>
      <c r="N969" s="77">
        <v>110</v>
      </c>
      <c r="O969" s="77">
        <v>7.9299999999999995E-2</v>
      </c>
      <c r="P969" s="77">
        <v>1.71</v>
      </c>
      <c r="Z969" s="77" t="s">
        <v>40</v>
      </c>
      <c r="AA969" s="77" t="s">
        <v>39</v>
      </c>
      <c r="AB969" s="77">
        <v>20</v>
      </c>
    </row>
    <row r="970" spans="1:28" ht="15.75" customHeight="1" x14ac:dyDescent="0.2">
      <c r="A970" s="77" t="s">
        <v>48</v>
      </c>
      <c r="B970" s="77" t="s">
        <v>85</v>
      </c>
      <c r="C970" s="77" t="s">
        <v>46</v>
      </c>
      <c r="D970" s="78">
        <v>44154.447199074071</v>
      </c>
      <c r="E970" s="77" t="s">
        <v>5</v>
      </c>
      <c r="F970" s="77" t="s">
        <v>31</v>
      </c>
      <c r="G970" s="77" t="s">
        <v>44</v>
      </c>
      <c r="H970" s="77" t="s">
        <v>25</v>
      </c>
      <c r="I970" s="77" t="s">
        <v>157</v>
      </c>
      <c r="J970" s="77" t="s">
        <v>42</v>
      </c>
      <c r="K970" s="77">
        <v>1.1599999999999999</v>
      </c>
      <c r="L970" s="77">
        <v>1090</v>
      </c>
      <c r="M970" s="77" t="s">
        <v>41</v>
      </c>
      <c r="N970" s="77">
        <v>15.1</v>
      </c>
      <c r="O970" s="77">
        <v>8.43E-3</v>
      </c>
      <c r="P970" s="77">
        <v>0.32</v>
      </c>
      <c r="Z970" s="77" t="s">
        <v>40</v>
      </c>
      <c r="AA970" s="77" t="s">
        <v>39</v>
      </c>
      <c r="AB970" s="77">
        <v>1</v>
      </c>
    </row>
    <row r="971" spans="1:28" ht="15.75" customHeight="1" x14ac:dyDescent="0.2">
      <c r="A971" s="77" t="s">
        <v>48</v>
      </c>
      <c r="B971" s="77" t="s">
        <v>85</v>
      </c>
      <c r="C971" s="77" t="s">
        <v>46</v>
      </c>
      <c r="D971" s="78">
        <v>44154.447199074071</v>
      </c>
      <c r="E971" s="77" t="s">
        <v>5</v>
      </c>
      <c r="F971" s="77" t="s">
        <v>31</v>
      </c>
      <c r="G971" s="77" t="s">
        <v>44</v>
      </c>
      <c r="H971" s="77" t="s">
        <v>25</v>
      </c>
      <c r="I971" s="77" t="s">
        <v>158</v>
      </c>
      <c r="J971" s="77" t="s">
        <v>42</v>
      </c>
      <c r="K971" s="77">
        <v>1.1599999999999999</v>
      </c>
      <c r="L971" s="77">
        <v>1090</v>
      </c>
      <c r="M971" s="77" t="s">
        <v>41</v>
      </c>
      <c r="N971" s="77">
        <v>18</v>
      </c>
      <c r="O971" s="77">
        <v>8.2100000000000003E-3</v>
      </c>
      <c r="P971" s="77">
        <v>0</v>
      </c>
      <c r="Z971" s="77" t="s">
        <v>40</v>
      </c>
      <c r="AA971" s="77" t="s">
        <v>39</v>
      </c>
      <c r="AB971" s="77">
        <v>1</v>
      </c>
    </row>
    <row r="972" spans="1:28" ht="15.75" customHeight="1" x14ac:dyDescent="0.2">
      <c r="A972" s="77" t="s">
        <v>48</v>
      </c>
      <c r="B972" s="77" t="s">
        <v>85</v>
      </c>
      <c r="C972" s="77" t="s">
        <v>46</v>
      </c>
      <c r="D972" s="78">
        <v>44154.447199074071</v>
      </c>
      <c r="E972" s="77" t="s">
        <v>5</v>
      </c>
      <c r="F972" s="77" t="s">
        <v>31</v>
      </c>
      <c r="G972" s="77" t="s">
        <v>44</v>
      </c>
      <c r="H972" s="77" t="s">
        <v>25</v>
      </c>
      <c r="I972" s="77" t="s">
        <v>43</v>
      </c>
      <c r="J972" s="77" t="s">
        <v>83</v>
      </c>
      <c r="K972" s="77">
        <v>21.668797999999999</v>
      </c>
      <c r="L972" s="77">
        <v>1090</v>
      </c>
      <c r="M972" s="77" t="s">
        <v>41</v>
      </c>
      <c r="N972" s="77">
        <v>1.4989293000000001E-2</v>
      </c>
      <c r="O972" s="77">
        <v>0</v>
      </c>
      <c r="P972" s="77">
        <v>1.6434689999999998E-2</v>
      </c>
      <c r="Z972" s="77" t="s">
        <v>40</v>
      </c>
      <c r="AA972" s="77" t="s">
        <v>39</v>
      </c>
      <c r="AB972" s="77">
        <v>1</v>
      </c>
    </row>
    <row r="973" spans="1:28" ht="15.75" customHeight="1" x14ac:dyDescent="0.2">
      <c r="A973" s="77" t="s">
        <v>48</v>
      </c>
      <c r="B973" s="77" t="s">
        <v>85</v>
      </c>
      <c r="C973" s="77" t="s">
        <v>46</v>
      </c>
      <c r="D973" s="78">
        <v>44154.447199074071</v>
      </c>
      <c r="E973" s="77" t="s">
        <v>5</v>
      </c>
      <c r="F973" s="77" t="s">
        <v>31</v>
      </c>
      <c r="G973" s="77" t="s">
        <v>44</v>
      </c>
      <c r="H973" s="77" t="s">
        <v>25</v>
      </c>
      <c r="I973" s="77" t="s">
        <v>159</v>
      </c>
      <c r="J973" s="77" t="s">
        <v>42</v>
      </c>
      <c r="K973" s="77">
        <v>1.1599999999999999</v>
      </c>
      <c r="L973" s="77">
        <v>1090</v>
      </c>
      <c r="M973" s="77" t="s">
        <v>41</v>
      </c>
      <c r="N973" s="77">
        <v>15.3123</v>
      </c>
      <c r="O973" s="77">
        <v>8.3199999999999993E-3</v>
      </c>
      <c r="P973" s="77">
        <v>0.28004000000000001</v>
      </c>
      <c r="Z973" s="77" t="s">
        <v>40</v>
      </c>
      <c r="AA973" s="77" t="s">
        <v>39</v>
      </c>
      <c r="AB973" s="77">
        <v>1</v>
      </c>
    </row>
    <row r="974" spans="1:28" ht="15.75" customHeight="1" x14ac:dyDescent="0.2">
      <c r="A974" s="77" t="s">
        <v>48</v>
      </c>
      <c r="B974" s="77" t="s">
        <v>85</v>
      </c>
      <c r="C974" s="77" t="s">
        <v>50</v>
      </c>
      <c r="D974" s="78">
        <v>44154.447199074071</v>
      </c>
      <c r="E974" s="77" t="s">
        <v>5</v>
      </c>
      <c r="F974" s="77" t="s">
        <v>31</v>
      </c>
      <c r="G974" s="77" t="s">
        <v>51</v>
      </c>
      <c r="H974" s="77" t="s">
        <v>25</v>
      </c>
      <c r="I974" s="77" t="s">
        <v>157</v>
      </c>
      <c r="J974" s="77" t="s">
        <v>42</v>
      </c>
      <c r="K974" s="77">
        <v>2.5</v>
      </c>
      <c r="L974" s="77">
        <v>1410</v>
      </c>
      <c r="M974" s="77" t="s">
        <v>41</v>
      </c>
      <c r="N974" s="77">
        <v>15.1</v>
      </c>
      <c r="O974" s="77">
        <v>8.94E-3</v>
      </c>
      <c r="P974" s="77">
        <v>0.33400000000000002</v>
      </c>
      <c r="Z974" s="77" t="s">
        <v>40</v>
      </c>
      <c r="AA974" s="77" t="s">
        <v>39</v>
      </c>
      <c r="AB974" s="77">
        <v>20</v>
      </c>
    </row>
    <row r="975" spans="1:28" ht="15.75" customHeight="1" x14ac:dyDescent="0.2">
      <c r="A975" s="77" t="s">
        <v>48</v>
      </c>
      <c r="B975" s="77" t="s">
        <v>85</v>
      </c>
      <c r="C975" s="77" t="s">
        <v>50</v>
      </c>
      <c r="D975" s="78">
        <v>44154.447199074071</v>
      </c>
      <c r="E975" s="77" t="s">
        <v>5</v>
      </c>
      <c r="F975" s="77" t="s">
        <v>31</v>
      </c>
      <c r="G975" s="77" t="s">
        <v>51</v>
      </c>
      <c r="H975" s="77" t="s">
        <v>25</v>
      </c>
      <c r="I975" s="77" t="s">
        <v>158</v>
      </c>
      <c r="J975" s="77" t="s">
        <v>42</v>
      </c>
      <c r="K975" s="77">
        <v>2.5</v>
      </c>
      <c r="L975" s="77">
        <v>1410</v>
      </c>
      <c r="M975" s="77" t="s">
        <v>41</v>
      </c>
      <c r="N975" s="77">
        <v>18</v>
      </c>
      <c r="O975" s="77">
        <v>8.94E-3</v>
      </c>
      <c r="P975" s="77">
        <v>0</v>
      </c>
      <c r="Z975" s="77" t="s">
        <v>40</v>
      </c>
      <c r="AA975" s="77" t="s">
        <v>39</v>
      </c>
      <c r="AB975" s="77">
        <v>20</v>
      </c>
    </row>
    <row r="976" spans="1:28" ht="15.75" customHeight="1" x14ac:dyDescent="0.2">
      <c r="A976" s="77" t="s">
        <v>48</v>
      </c>
      <c r="B976" s="77" t="s">
        <v>85</v>
      </c>
      <c r="C976" s="77" t="s">
        <v>50</v>
      </c>
      <c r="D976" s="78">
        <v>44154.447199074071</v>
      </c>
      <c r="E976" s="77" t="s">
        <v>5</v>
      </c>
      <c r="F976" s="77" t="s">
        <v>31</v>
      </c>
      <c r="G976" s="77" t="s">
        <v>51</v>
      </c>
      <c r="H976" s="77" t="s">
        <v>25</v>
      </c>
      <c r="I976" s="77" t="s">
        <v>43</v>
      </c>
      <c r="J976" s="77" t="s">
        <v>83</v>
      </c>
      <c r="K976" s="77">
        <v>46.7</v>
      </c>
      <c r="L976" s="77">
        <v>1410</v>
      </c>
      <c r="M976" s="77" t="s">
        <v>41</v>
      </c>
      <c r="N976" s="77">
        <v>1.2366167000000001E-2</v>
      </c>
      <c r="O976" s="77">
        <v>0</v>
      </c>
      <c r="P976" s="77">
        <v>1.7184155E-2</v>
      </c>
      <c r="Z976" s="77" t="s">
        <v>40</v>
      </c>
      <c r="AA976" s="77" t="s">
        <v>39</v>
      </c>
      <c r="AB976" s="77">
        <v>20</v>
      </c>
    </row>
    <row r="977" spans="1:28" ht="15.75" customHeight="1" x14ac:dyDescent="0.2">
      <c r="A977" s="77" t="s">
        <v>48</v>
      </c>
      <c r="B977" s="77" t="s">
        <v>85</v>
      </c>
      <c r="C977" s="77" t="s">
        <v>50</v>
      </c>
      <c r="D977" s="78">
        <v>44154.447199074071</v>
      </c>
      <c r="E977" s="77" t="s">
        <v>5</v>
      </c>
      <c r="F977" s="77" t="s">
        <v>31</v>
      </c>
      <c r="G977" s="77" t="s">
        <v>51</v>
      </c>
      <c r="H977" s="77" t="s">
        <v>25</v>
      </c>
      <c r="I977" s="77" t="s">
        <v>159</v>
      </c>
      <c r="J977" s="77" t="s">
        <v>42</v>
      </c>
      <c r="K977" s="77">
        <v>2.5</v>
      </c>
      <c r="L977" s="77">
        <v>1410</v>
      </c>
      <c r="M977" s="77" t="s">
        <v>41</v>
      </c>
      <c r="N977" s="77">
        <v>15.3</v>
      </c>
      <c r="O977" s="77">
        <v>8.8599999999999998E-3</v>
      </c>
      <c r="P977" s="77">
        <v>0.29199999999999998</v>
      </c>
      <c r="Z977" s="77" t="s">
        <v>40</v>
      </c>
      <c r="AA977" s="77" t="s">
        <v>39</v>
      </c>
      <c r="AB977" s="77">
        <v>20</v>
      </c>
    </row>
    <row r="978" spans="1:28" ht="15.75" customHeight="1" x14ac:dyDescent="0.2">
      <c r="A978" s="77" t="s">
        <v>48</v>
      </c>
      <c r="B978" s="77" t="s">
        <v>85</v>
      </c>
      <c r="C978" s="77" t="s">
        <v>46</v>
      </c>
      <c r="D978" s="78">
        <v>44154.447199074071</v>
      </c>
      <c r="E978" s="77" t="s">
        <v>5</v>
      </c>
      <c r="F978" s="77" t="s">
        <v>45</v>
      </c>
      <c r="G978" s="77" t="s">
        <v>44</v>
      </c>
      <c r="H978" s="77" t="s">
        <v>25</v>
      </c>
      <c r="I978" s="77" t="s">
        <v>157</v>
      </c>
      <c r="J978" s="77" t="s">
        <v>42</v>
      </c>
      <c r="K978" s="77">
        <v>3.43</v>
      </c>
      <c r="L978" s="77">
        <v>1886</v>
      </c>
      <c r="M978" s="77" t="s">
        <v>41</v>
      </c>
      <c r="N978" s="77">
        <v>68.98</v>
      </c>
      <c r="O978" s="77">
        <v>4.5499999999999999E-2</v>
      </c>
      <c r="P978" s="77">
        <v>1.5229999999999999</v>
      </c>
      <c r="Z978" s="77" t="s">
        <v>40</v>
      </c>
      <c r="AA978" s="77" t="s">
        <v>39</v>
      </c>
      <c r="AB978" s="77">
        <v>1</v>
      </c>
    </row>
    <row r="979" spans="1:28" ht="15.75" customHeight="1" x14ac:dyDescent="0.2">
      <c r="A979" s="77" t="s">
        <v>48</v>
      </c>
      <c r="B979" s="77" t="s">
        <v>85</v>
      </c>
      <c r="C979" s="77" t="s">
        <v>46</v>
      </c>
      <c r="D979" s="78">
        <v>44154.447199074071</v>
      </c>
      <c r="E979" s="77" t="s">
        <v>5</v>
      </c>
      <c r="F979" s="77" t="s">
        <v>45</v>
      </c>
      <c r="G979" s="77" t="s">
        <v>44</v>
      </c>
      <c r="H979" s="77" t="s">
        <v>25</v>
      </c>
      <c r="I979" s="77" t="s">
        <v>158</v>
      </c>
      <c r="J979" s="77" t="s">
        <v>42</v>
      </c>
      <c r="K979" s="77">
        <v>3.43</v>
      </c>
      <c r="L979" s="77">
        <v>1886</v>
      </c>
      <c r="M979" s="77" t="s">
        <v>41</v>
      </c>
      <c r="N979" s="77">
        <v>91.52</v>
      </c>
      <c r="O979" s="77">
        <v>5.1299999999999998E-2</v>
      </c>
      <c r="P979" s="77">
        <v>0</v>
      </c>
      <c r="Z979" s="77" t="s">
        <v>40</v>
      </c>
      <c r="AA979" s="77" t="s">
        <v>39</v>
      </c>
      <c r="AB979" s="77">
        <v>1</v>
      </c>
    </row>
    <row r="980" spans="1:28" ht="15.75" customHeight="1" x14ac:dyDescent="0.2">
      <c r="A980" s="77" t="s">
        <v>48</v>
      </c>
      <c r="B980" s="77" t="s">
        <v>85</v>
      </c>
      <c r="C980" s="77" t="s">
        <v>46</v>
      </c>
      <c r="D980" s="78">
        <v>44154.447199074071</v>
      </c>
      <c r="E980" s="77" t="s">
        <v>5</v>
      </c>
      <c r="F980" s="77" t="s">
        <v>45</v>
      </c>
      <c r="G980" s="77" t="s">
        <v>44</v>
      </c>
      <c r="H980" s="77" t="s">
        <v>25</v>
      </c>
      <c r="I980" s="77" t="s">
        <v>43</v>
      </c>
      <c r="J980" s="77" t="s">
        <v>83</v>
      </c>
      <c r="K980" s="77">
        <v>3.43</v>
      </c>
      <c r="L980" s="77">
        <v>1886</v>
      </c>
      <c r="M980" s="77" t="s">
        <v>41</v>
      </c>
      <c r="N980" s="77">
        <v>0.93</v>
      </c>
      <c r="O980" s="77">
        <v>0</v>
      </c>
      <c r="P980" s="77">
        <v>1.4450000000000001</v>
      </c>
      <c r="Z980" s="77" t="s">
        <v>40</v>
      </c>
      <c r="AA980" s="77" t="s">
        <v>39</v>
      </c>
      <c r="AB980" s="77">
        <v>1</v>
      </c>
    </row>
    <row r="981" spans="1:28" ht="15.75" customHeight="1" x14ac:dyDescent="0.2">
      <c r="A981" s="77" t="s">
        <v>48</v>
      </c>
      <c r="B981" s="77" t="s">
        <v>85</v>
      </c>
      <c r="C981" s="77" t="s">
        <v>46</v>
      </c>
      <c r="D981" s="78">
        <v>44154.447199074071</v>
      </c>
      <c r="E981" s="77" t="s">
        <v>5</v>
      </c>
      <c r="F981" s="77" t="s">
        <v>45</v>
      </c>
      <c r="G981" s="77" t="s">
        <v>44</v>
      </c>
      <c r="H981" s="77" t="s">
        <v>25</v>
      </c>
      <c r="I981" s="77" t="s">
        <v>159</v>
      </c>
      <c r="J981" s="77" t="s">
        <v>42</v>
      </c>
      <c r="K981" s="77">
        <v>3.43</v>
      </c>
      <c r="L981" s="77">
        <v>1886</v>
      </c>
      <c r="M981" s="77" t="s">
        <v>41</v>
      </c>
      <c r="N981" s="77">
        <v>70.430000000000007</v>
      </c>
      <c r="O981" s="77">
        <v>0.05</v>
      </c>
      <c r="P981" s="77">
        <v>1.41</v>
      </c>
      <c r="Z981" s="77" t="s">
        <v>40</v>
      </c>
      <c r="AA981" s="77" t="s">
        <v>39</v>
      </c>
      <c r="AB981" s="77">
        <v>1</v>
      </c>
    </row>
    <row r="982" spans="1:28" ht="15.75" customHeight="1" x14ac:dyDescent="0.2">
      <c r="A982" s="77" t="s">
        <v>48</v>
      </c>
      <c r="B982" s="77" t="s">
        <v>85</v>
      </c>
      <c r="C982" s="77" t="s">
        <v>50</v>
      </c>
      <c r="D982" s="78">
        <v>44154.447199074071</v>
      </c>
      <c r="E982" s="77" t="s">
        <v>5</v>
      </c>
      <c r="F982" s="77" t="s">
        <v>45</v>
      </c>
      <c r="G982" s="77" t="s">
        <v>51</v>
      </c>
      <c r="H982" s="77" t="s">
        <v>25</v>
      </c>
      <c r="I982" s="77" t="s">
        <v>157</v>
      </c>
      <c r="J982" s="77" t="s">
        <v>42</v>
      </c>
      <c r="K982" s="77">
        <v>3.6</v>
      </c>
      <c r="L982" s="77">
        <v>1480</v>
      </c>
      <c r="M982" s="77" t="s">
        <v>41</v>
      </c>
      <c r="N982" s="77">
        <v>27.4</v>
      </c>
      <c r="O982" s="77">
        <v>1.9E-2</v>
      </c>
      <c r="P982" s="77">
        <v>0.67</v>
      </c>
      <c r="Z982" s="77" t="s">
        <v>40</v>
      </c>
      <c r="AA982" s="77" t="s">
        <v>39</v>
      </c>
      <c r="AB982" s="77">
        <v>20</v>
      </c>
    </row>
    <row r="983" spans="1:28" ht="15.75" customHeight="1" x14ac:dyDescent="0.2">
      <c r="A983" s="77" t="s">
        <v>48</v>
      </c>
      <c r="B983" s="77" t="s">
        <v>85</v>
      </c>
      <c r="C983" s="77" t="s">
        <v>50</v>
      </c>
      <c r="D983" s="78">
        <v>44154.447199074071</v>
      </c>
      <c r="E983" s="77" t="s">
        <v>5</v>
      </c>
      <c r="F983" s="77" t="s">
        <v>45</v>
      </c>
      <c r="G983" s="77" t="s">
        <v>51</v>
      </c>
      <c r="H983" s="77" t="s">
        <v>25</v>
      </c>
      <c r="I983" s="77" t="s">
        <v>158</v>
      </c>
      <c r="J983" s="77" t="s">
        <v>42</v>
      </c>
      <c r="K983" s="77">
        <v>3.6</v>
      </c>
      <c r="L983" s="77">
        <v>1480</v>
      </c>
      <c r="M983" s="77" t="s">
        <v>41</v>
      </c>
      <c r="N983" s="77">
        <v>35.200000000000003</v>
      </c>
      <c r="O983" s="77">
        <v>0.02</v>
      </c>
      <c r="P983" s="77">
        <v>0</v>
      </c>
      <c r="Z983" s="77" t="s">
        <v>40</v>
      </c>
      <c r="AA983" s="77" t="s">
        <v>39</v>
      </c>
      <c r="AB983" s="77">
        <v>20</v>
      </c>
    </row>
    <row r="984" spans="1:28" ht="15.75" customHeight="1" x14ac:dyDescent="0.2">
      <c r="A984" s="77" t="s">
        <v>48</v>
      </c>
      <c r="B984" s="77" t="s">
        <v>85</v>
      </c>
      <c r="C984" s="77" t="s">
        <v>50</v>
      </c>
      <c r="D984" s="78">
        <v>44154.447199074071</v>
      </c>
      <c r="E984" s="77" t="s">
        <v>5</v>
      </c>
      <c r="F984" s="77" t="s">
        <v>45</v>
      </c>
      <c r="G984" s="77" t="s">
        <v>51</v>
      </c>
      <c r="H984" s="77" t="s">
        <v>25</v>
      </c>
      <c r="I984" s="77" t="s">
        <v>43</v>
      </c>
      <c r="J984" s="77" t="s">
        <v>83</v>
      </c>
      <c r="K984" s="77">
        <v>3.6</v>
      </c>
      <c r="L984" s="77">
        <v>1480</v>
      </c>
      <c r="M984" s="77" t="s">
        <v>41</v>
      </c>
      <c r="N984" s="77">
        <v>0.4</v>
      </c>
      <c r="O984" s="77">
        <v>0</v>
      </c>
      <c r="P984" s="77">
        <v>0.63</v>
      </c>
      <c r="Z984" s="77" t="s">
        <v>40</v>
      </c>
      <c r="AA984" s="77" t="s">
        <v>39</v>
      </c>
      <c r="AB984" s="77">
        <v>20</v>
      </c>
    </row>
    <row r="985" spans="1:28" ht="15.75" customHeight="1" x14ac:dyDescent="0.2">
      <c r="A985" s="77" t="s">
        <v>48</v>
      </c>
      <c r="B985" s="77" t="s">
        <v>85</v>
      </c>
      <c r="C985" s="77" t="s">
        <v>50</v>
      </c>
      <c r="D985" s="78">
        <v>44154.447199074071</v>
      </c>
      <c r="E985" s="77" t="s">
        <v>5</v>
      </c>
      <c r="F985" s="77" t="s">
        <v>45</v>
      </c>
      <c r="G985" s="77" t="s">
        <v>51</v>
      </c>
      <c r="H985" s="77" t="s">
        <v>25</v>
      </c>
      <c r="I985" s="77" t="s">
        <v>159</v>
      </c>
      <c r="J985" s="77" t="s">
        <v>42</v>
      </c>
      <c r="K985" s="77">
        <v>3.6</v>
      </c>
      <c r="L985" s="77">
        <v>1480</v>
      </c>
      <c r="M985" s="77" t="s">
        <v>41</v>
      </c>
      <c r="N985" s="77">
        <v>27.7</v>
      </c>
      <c r="O985" s="77">
        <v>1.9E-2</v>
      </c>
      <c r="P985" s="77">
        <v>0.62</v>
      </c>
      <c r="Z985" s="77" t="s">
        <v>40</v>
      </c>
      <c r="AA985" s="77" t="s">
        <v>39</v>
      </c>
      <c r="AB985" s="77">
        <v>20</v>
      </c>
    </row>
    <row r="986" spans="1:28" ht="15.75" customHeight="1" x14ac:dyDescent="0.2">
      <c r="A986" s="77" t="s">
        <v>48</v>
      </c>
      <c r="B986" s="77" t="s">
        <v>85</v>
      </c>
      <c r="C986" s="77" t="s">
        <v>50</v>
      </c>
      <c r="D986" s="78">
        <v>44154.447199074071</v>
      </c>
      <c r="E986" s="77" t="s">
        <v>5</v>
      </c>
      <c r="F986" s="77" t="s">
        <v>29</v>
      </c>
      <c r="G986" s="77" t="s">
        <v>44</v>
      </c>
      <c r="H986" s="77" t="s">
        <v>25</v>
      </c>
      <c r="I986" s="77" t="s">
        <v>157</v>
      </c>
      <c r="J986" s="77" t="s">
        <v>42</v>
      </c>
      <c r="K986" s="77">
        <v>3.4</v>
      </c>
      <c r="L986" s="77">
        <v>2160</v>
      </c>
      <c r="M986" s="77" t="s">
        <v>41</v>
      </c>
      <c r="N986" s="77">
        <v>56.2</v>
      </c>
      <c r="O986" s="77">
        <v>3.6200000000000003E-2</v>
      </c>
      <c r="P986" s="77">
        <v>1.53</v>
      </c>
      <c r="Z986" s="77" t="s">
        <v>40</v>
      </c>
      <c r="AA986" s="77" t="s">
        <v>39</v>
      </c>
      <c r="AB986" s="77">
        <v>20</v>
      </c>
    </row>
    <row r="987" spans="1:28" ht="15.75" customHeight="1" x14ac:dyDescent="0.2">
      <c r="A987" s="77" t="s">
        <v>48</v>
      </c>
      <c r="B987" s="77" t="s">
        <v>85</v>
      </c>
      <c r="C987" s="77" t="s">
        <v>50</v>
      </c>
      <c r="D987" s="78">
        <v>44154.447199074071</v>
      </c>
      <c r="E987" s="77" t="s">
        <v>5</v>
      </c>
      <c r="F987" s="77" t="s">
        <v>29</v>
      </c>
      <c r="G987" s="77" t="s">
        <v>44</v>
      </c>
      <c r="H987" s="77" t="s">
        <v>25</v>
      </c>
      <c r="I987" s="77" t="s">
        <v>158</v>
      </c>
      <c r="J987" s="77" t="s">
        <v>42</v>
      </c>
      <c r="K987" s="77">
        <v>3.4</v>
      </c>
      <c r="L987" s="77">
        <v>2160</v>
      </c>
      <c r="M987" s="77" t="s">
        <v>41</v>
      </c>
      <c r="N987" s="77">
        <v>77.599999999999994</v>
      </c>
      <c r="O987" s="77">
        <v>3.9600000000000003E-2</v>
      </c>
      <c r="P987" s="77">
        <v>0</v>
      </c>
      <c r="Z987" s="77" t="s">
        <v>40</v>
      </c>
      <c r="AA987" s="77" t="s">
        <v>39</v>
      </c>
      <c r="AB987" s="77">
        <v>20</v>
      </c>
    </row>
    <row r="988" spans="1:28" ht="15.75" customHeight="1" x14ac:dyDescent="0.2">
      <c r="A988" s="77" t="s">
        <v>48</v>
      </c>
      <c r="B988" s="77" t="s">
        <v>85</v>
      </c>
      <c r="C988" s="77" t="s">
        <v>50</v>
      </c>
      <c r="D988" s="78">
        <v>44154.447199074071</v>
      </c>
      <c r="E988" s="77" t="s">
        <v>5</v>
      </c>
      <c r="F988" s="77" t="s">
        <v>29</v>
      </c>
      <c r="G988" s="77" t="s">
        <v>44</v>
      </c>
      <c r="H988" s="77" t="s">
        <v>25</v>
      </c>
      <c r="I988" s="77" t="s">
        <v>43</v>
      </c>
      <c r="J988" s="77" t="s">
        <v>83</v>
      </c>
      <c r="K988" s="77">
        <v>63.171999999999997</v>
      </c>
      <c r="L988" s="77">
        <v>2160</v>
      </c>
      <c r="M988" s="77" t="s">
        <v>41</v>
      </c>
      <c r="N988" s="77">
        <v>5.0322928000000003E-2</v>
      </c>
      <c r="O988" s="77">
        <v>0</v>
      </c>
      <c r="P988" s="77">
        <v>8.0193760000000003E-2</v>
      </c>
      <c r="Z988" s="77" t="s">
        <v>40</v>
      </c>
      <c r="AA988" s="77" t="s">
        <v>39</v>
      </c>
      <c r="AB988" s="77">
        <v>20</v>
      </c>
    </row>
    <row r="989" spans="1:28" ht="15.75" customHeight="1" x14ac:dyDescent="0.2">
      <c r="A989" s="77" t="s">
        <v>48</v>
      </c>
      <c r="B989" s="77" t="s">
        <v>85</v>
      </c>
      <c r="C989" s="77" t="s">
        <v>50</v>
      </c>
      <c r="D989" s="78">
        <v>44154.447199074071</v>
      </c>
      <c r="E989" s="77" t="s">
        <v>5</v>
      </c>
      <c r="F989" s="77" t="s">
        <v>29</v>
      </c>
      <c r="G989" s="77" t="s">
        <v>44</v>
      </c>
      <c r="H989" s="77" t="s">
        <v>25</v>
      </c>
      <c r="I989" s="77" t="s">
        <v>159</v>
      </c>
      <c r="J989" s="77" t="s">
        <v>42</v>
      </c>
      <c r="K989" s="77">
        <v>3.4</v>
      </c>
      <c r="L989" s="77">
        <v>2160</v>
      </c>
      <c r="M989" s="77" t="s">
        <v>41</v>
      </c>
      <c r="N989" s="77">
        <v>56.6</v>
      </c>
      <c r="O989" s="77">
        <v>3.5900000000000001E-2</v>
      </c>
      <c r="P989" s="77">
        <v>1.44</v>
      </c>
      <c r="Z989" s="77" t="s">
        <v>40</v>
      </c>
      <c r="AA989" s="77" t="s">
        <v>39</v>
      </c>
      <c r="AB989" s="77">
        <v>20</v>
      </c>
    </row>
    <row r="990" spans="1:28" ht="15.75" customHeight="1" x14ac:dyDescent="0.2">
      <c r="A990" s="77" t="s">
        <v>48</v>
      </c>
      <c r="B990" s="77" t="s">
        <v>85</v>
      </c>
      <c r="C990" s="77" t="s">
        <v>50</v>
      </c>
      <c r="D990" s="78">
        <v>44154.447199074071</v>
      </c>
      <c r="E990" s="77" t="s">
        <v>5</v>
      </c>
      <c r="F990" s="77" t="s">
        <v>29</v>
      </c>
      <c r="G990" s="77" t="s">
        <v>51</v>
      </c>
      <c r="H990" s="77" t="s">
        <v>25</v>
      </c>
      <c r="I990" s="77" t="s">
        <v>157</v>
      </c>
      <c r="J990" s="77" t="s">
        <v>42</v>
      </c>
      <c r="K990" s="77">
        <v>5.32</v>
      </c>
      <c r="L990" s="77">
        <v>1640</v>
      </c>
      <c r="M990" s="77" t="s">
        <v>41</v>
      </c>
      <c r="N990" s="77">
        <v>38</v>
      </c>
      <c r="O990" s="77">
        <v>2.8899999999999999E-2</v>
      </c>
      <c r="P990" s="77">
        <v>1.08</v>
      </c>
      <c r="Z990" s="77" t="s">
        <v>40</v>
      </c>
      <c r="AA990" s="77" t="s">
        <v>39</v>
      </c>
      <c r="AB990" s="77">
        <v>20</v>
      </c>
    </row>
    <row r="991" spans="1:28" ht="15.75" customHeight="1" x14ac:dyDescent="0.2">
      <c r="A991" s="77" t="s">
        <v>48</v>
      </c>
      <c r="B991" s="77" t="s">
        <v>85</v>
      </c>
      <c r="C991" s="77" t="s">
        <v>50</v>
      </c>
      <c r="D991" s="78">
        <v>44154.447199074071</v>
      </c>
      <c r="E991" s="77" t="s">
        <v>5</v>
      </c>
      <c r="F991" s="77" t="s">
        <v>29</v>
      </c>
      <c r="G991" s="77" t="s">
        <v>51</v>
      </c>
      <c r="H991" s="77" t="s">
        <v>25</v>
      </c>
      <c r="I991" s="77" t="s">
        <v>158</v>
      </c>
      <c r="J991" s="77" t="s">
        <v>42</v>
      </c>
      <c r="K991" s="77">
        <v>5.32</v>
      </c>
      <c r="L991" s="77">
        <v>1640</v>
      </c>
      <c r="M991" s="77" t="s">
        <v>41</v>
      </c>
      <c r="N991" s="77">
        <v>52.4</v>
      </c>
      <c r="O991" s="77">
        <v>3.1899999999999998E-2</v>
      </c>
      <c r="P991" s="77">
        <v>0</v>
      </c>
      <c r="Z991" s="77" t="s">
        <v>40</v>
      </c>
      <c r="AA991" s="77" t="s">
        <v>39</v>
      </c>
      <c r="AB991" s="77">
        <v>20</v>
      </c>
    </row>
    <row r="992" spans="1:28" ht="15.75" customHeight="1" x14ac:dyDescent="0.2">
      <c r="A992" s="77" t="s">
        <v>48</v>
      </c>
      <c r="B992" s="77" t="s">
        <v>85</v>
      </c>
      <c r="C992" s="77" t="s">
        <v>50</v>
      </c>
      <c r="D992" s="78">
        <v>44154.447199074071</v>
      </c>
      <c r="E992" s="77" t="s">
        <v>5</v>
      </c>
      <c r="F992" s="77" t="s">
        <v>29</v>
      </c>
      <c r="G992" s="77" t="s">
        <v>51</v>
      </c>
      <c r="H992" s="77" t="s">
        <v>25</v>
      </c>
      <c r="I992" s="77" t="s">
        <v>43</v>
      </c>
      <c r="J992" s="77" t="s">
        <v>83</v>
      </c>
      <c r="K992" s="77">
        <v>98.845603999999994</v>
      </c>
      <c r="L992" s="77">
        <v>1640</v>
      </c>
      <c r="M992" s="77" t="s">
        <v>41</v>
      </c>
      <c r="N992" s="77">
        <v>3.3476855999999999E-2</v>
      </c>
      <c r="O992" s="77">
        <v>0</v>
      </c>
      <c r="P992" s="77">
        <v>5.4359524999999999E-2</v>
      </c>
      <c r="Z992" s="77" t="s">
        <v>40</v>
      </c>
      <c r="AA992" s="77" t="s">
        <v>39</v>
      </c>
      <c r="AB992" s="77">
        <v>20</v>
      </c>
    </row>
    <row r="993" spans="1:28" ht="15.75" customHeight="1" x14ac:dyDescent="0.2">
      <c r="A993" s="77" t="s">
        <v>48</v>
      </c>
      <c r="B993" s="77" t="s">
        <v>85</v>
      </c>
      <c r="C993" s="77" t="s">
        <v>50</v>
      </c>
      <c r="D993" s="78">
        <v>44154.447199074071</v>
      </c>
      <c r="E993" s="77" t="s">
        <v>5</v>
      </c>
      <c r="F993" s="77" t="s">
        <v>29</v>
      </c>
      <c r="G993" s="77" t="s">
        <v>51</v>
      </c>
      <c r="H993" s="77" t="s">
        <v>25</v>
      </c>
      <c r="I993" s="77" t="s">
        <v>159</v>
      </c>
      <c r="J993" s="77" t="s">
        <v>42</v>
      </c>
      <c r="K993" s="77">
        <v>5.32</v>
      </c>
      <c r="L993" s="77">
        <v>1640</v>
      </c>
      <c r="M993" s="77" t="s">
        <v>41</v>
      </c>
      <c r="N993" s="77">
        <v>38.200000000000003</v>
      </c>
      <c r="O993" s="77">
        <v>2.86E-2</v>
      </c>
      <c r="P993" s="77">
        <v>1.02</v>
      </c>
      <c r="Z993" s="77" t="s">
        <v>40</v>
      </c>
      <c r="AA993" s="77" t="s">
        <v>39</v>
      </c>
      <c r="AB993" s="77">
        <v>20</v>
      </c>
    </row>
    <row r="994" spans="1:28" ht="15.75" customHeight="1" x14ac:dyDescent="0.2">
      <c r="A994" s="77" t="s">
        <v>48</v>
      </c>
      <c r="B994" s="77" t="s">
        <v>85</v>
      </c>
      <c r="C994" s="77" t="s">
        <v>50</v>
      </c>
      <c r="D994" s="78">
        <v>44154.447199074071</v>
      </c>
      <c r="E994" s="77" t="s">
        <v>5</v>
      </c>
      <c r="F994" s="77" t="s">
        <v>30</v>
      </c>
      <c r="G994" s="77" t="s">
        <v>44</v>
      </c>
      <c r="H994" s="77" t="s">
        <v>26</v>
      </c>
      <c r="I994" s="77" t="s">
        <v>157</v>
      </c>
      <c r="J994" s="77" t="s">
        <v>42</v>
      </c>
      <c r="K994" s="77">
        <v>3.5</v>
      </c>
      <c r="L994" s="77">
        <v>1240</v>
      </c>
      <c r="M994" s="77" t="s">
        <v>41</v>
      </c>
      <c r="N994" s="77">
        <v>83.7</v>
      </c>
      <c r="O994" s="77">
        <v>2.5000000000000001E-2</v>
      </c>
      <c r="P994" s="77">
        <v>4.13</v>
      </c>
      <c r="Z994" s="77" t="s">
        <v>40</v>
      </c>
      <c r="AA994" s="77" t="s">
        <v>39</v>
      </c>
      <c r="AB994" s="77">
        <v>20</v>
      </c>
    </row>
    <row r="995" spans="1:28" ht="15.75" customHeight="1" x14ac:dyDescent="0.2">
      <c r="A995" s="77" t="s">
        <v>48</v>
      </c>
      <c r="B995" s="77" t="s">
        <v>85</v>
      </c>
      <c r="C995" s="77" t="s">
        <v>50</v>
      </c>
      <c r="D995" s="78">
        <v>44154.447199074071</v>
      </c>
      <c r="E995" s="77" t="s">
        <v>5</v>
      </c>
      <c r="F995" s="77" t="s">
        <v>30</v>
      </c>
      <c r="G995" s="77" t="s">
        <v>44</v>
      </c>
      <c r="H995" s="77" t="s">
        <v>26</v>
      </c>
      <c r="I995" s="77" t="s">
        <v>158</v>
      </c>
      <c r="J995" s="77" t="s">
        <v>42</v>
      </c>
      <c r="K995" s="77">
        <v>3.5</v>
      </c>
      <c r="L995" s="77">
        <v>1240</v>
      </c>
      <c r="M995" s="77" t="s">
        <v>41</v>
      </c>
      <c r="N995" s="77">
        <v>138</v>
      </c>
      <c r="O995" s="77">
        <v>2.86E-2</v>
      </c>
      <c r="P995" s="77">
        <v>0</v>
      </c>
      <c r="Z995" s="77" t="s">
        <v>40</v>
      </c>
      <c r="AA995" s="77" t="s">
        <v>39</v>
      </c>
      <c r="AB995" s="77">
        <v>20</v>
      </c>
    </row>
    <row r="996" spans="1:28" ht="15.75" customHeight="1" x14ac:dyDescent="0.2">
      <c r="A996" s="77" t="s">
        <v>48</v>
      </c>
      <c r="B996" s="77" t="s">
        <v>85</v>
      </c>
      <c r="C996" s="77" t="s">
        <v>50</v>
      </c>
      <c r="D996" s="78">
        <v>44154.447199074071</v>
      </c>
      <c r="E996" s="77" t="s">
        <v>5</v>
      </c>
      <c r="F996" s="77" t="s">
        <v>30</v>
      </c>
      <c r="G996" s="77" t="s">
        <v>44</v>
      </c>
      <c r="H996" s="77" t="s">
        <v>26</v>
      </c>
      <c r="I996" s="77" t="s">
        <v>43</v>
      </c>
      <c r="J996" s="77" t="s">
        <v>83</v>
      </c>
      <c r="K996" s="77">
        <v>54.984999999999999</v>
      </c>
      <c r="L996" s="77">
        <v>1240</v>
      </c>
      <c r="M996" s="77" t="s">
        <v>41</v>
      </c>
      <c r="N996" s="77">
        <v>0.15149587</v>
      </c>
      <c r="O996" s="77">
        <v>0</v>
      </c>
      <c r="P996" s="77">
        <v>0.23297264000000001</v>
      </c>
      <c r="Z996" s="77" t="s">
        <v>40</v>
      </c>
      <c r="AA996" s="77" t="s">
        <v>39</v>
      </c>
      <c r="AB996" s="77">
        <v>20</v>
      </c>
    </row>
    <row r="997" spans="1:28" ht="15.75" customHeight="1" x14ac:dyDescent="0.2">
      <c r="A997" s="77" t="s">
        <v>48</v>
      </c>
      <c r="B997" s="77" t="s">
        <v>85</v>
      </c>
      <c r="C997" s="77" t="s">
        <v>50</v>
      </c>
      <c r="D997" s="78">
        <v>44154.447199074071</v>
      </c>
      <c r="E997" s="77" t="s">
        <v>5</v>
      </c>
      <c r="F997" s="77" t="s">
        <v>30</v>
      </c>
      <c r="G997" s="77" t="s">
        <v>44</v>
      </c>
      <c r="H997" s="77" t="s">
        <v>26</v>
      </c>
      <c r="I997" s="77" t="s">
        <v>159</v>
      </c>
      <c r="J997" s="77" t="s">
        <v>42</v>
      </c>
      <c r="K997" s="77">
        <v>3.5</v>
      </c>
      <c r="L997" s="77">
        <v>1240</v>
      </c>
      <c r="M997" s="77" t="s">
        <v>41</v>
      </c>
      <c r="N997" s="77">
        <v>90.4</v>
      </c>
      <c r="O997" s="77">
        <v>2.5399999999999999E-2</v>
      </c>
      <c r="P997" s="77">
        <v>3.61</v>
      </c>
      <c r="Z997" s="77" t="s">
        <v>40</v>
      </c>
      <c r="AA997" s="77" t="s">
        <v>39</v>
      </c>
      <c r="AB997" s="77">
        <v>20</v>
      </c>
    </row>
    <row r="998" spans="1:28" ht="15.75" customHeight="1" x14ac:dyDescent="0.2">
      <c r="A998" s="77" t="s">
        <v>48</v>
      </c>
      <c r="B998" s="77" t="s">
        <v>85</v>
      </c>
      <c r="C998" s="77" t="s">
        <v>50</v>
      </c>
      <c r="D998" s="78">
        <v>44154.447199074071</v>
      </c>
      <c r="E998" s="77" t="s">
        <v>5</v>
      </c>
      <c r="F998" s="77" t="s">
        <v>30</v>
      </c>
      <c r="G998" s="77" t="s">
        <v>51</v>
      </c>
      <c r="H998" s="77" t="s">
        <v>26</v>
      </c>
      <c r="I998" s="77" t="s">
        <v>157</v>
      </c>
      <c r="J998" s="77" t="s">
        <v>42</v>
      </c>
      <c r="K998" s="77">
        <v>3.5</v>
      </c>
      <c r="L998" s="77">
        <v>1240</v>
      </c>
      <c r="M998" s="77" t="s">
        <v>41</v>
      </c>
      <c r="N998" s="77">
        <v>30.4</v>
      </c>
      <c r="O998" s="77">
        <v>3.6299999999999999E-2</v>
      </c>
      <c r="P998" s="77">
        <v>12.6</v>
      </c>
      <c r="Z998" s="77" t="s">
        <v>40</v>
      </c>
      <c r="AA998" s="77" t="s">
        <v>39</v>
      </c>
      <c r="AB998" s="77">
        <v>20</v>
      </c>
    </row>
    <row r="999" spans="1:28" ht="15.75" customHeight="1" x14ac:dyDescent="0.2">
      <c r="A999" s="77" t="s">
        <v>48</v>
      </c>
      <c r="B999" s="77" t="s">
        <v>85</v>
      </c>
      <c r="C999" s="77" t="s">
        <v>50</v>
      </c>
      <c r="D999" s="78">
        <v>44154.447199074071</v>
      </c>
      <c r="E999" s="77" t="s">
        <v>5</v>
      </c>
      <c r="F999" s="77" t="s">
        <v>30</v>
      </c>
      <c r="G999" s="77" t="s">
        <v>51</v>
      </c>
      <c r="H999" s="77" t="s">
        <v>26</v>
      </c>
      <c r="I999" s="77" t="s">
        <v>158</v>
      </c>
      <c r="J999" s="77" t="s">
        <v>42</v>
      </c>
      <c r="K999" s="77">
        <v>3.5</v>
      </c>
      <c r="L999" s="77">
        <v>1240</v>
      </c>
      <c r="M999" s="77" t="s">
        <v>41</v>
      </c>
      <c r="N999" s="77">
        <v>183</v>
      </c>
      <c r="O999" s="77">
        <v>4.0599999999999997E-2</v>
      </c>
      <c r="P999" s="77">
        <v>0</v>
      </c>
      <c r="Z999" s="77" t="s">
        <v>40</v>
      </c>
      <c r="AA999" s="77" t="s">
        <v>39</v>
      </c>
      <c r="AB999" s="77">
        <v>20</v>
      </c>
    </row>
    <row r="1000" spans="1:28" ht="15.75" customHeight="1" x14ac:dyDescent="0.2">
      <c r="A1000" s="77" t="s">
        <v>48</v>
      </c>
      <c r="B1000" s="77" t="s">
        <v>85</v>
      </c>
      <c r="C1000" s="77" t="s">
        <v>50</v>
      </c>
      <c r="D1000" s="78">
        <v>44154.447199074071</v>
      </c>
      <c r="E1000" s="77" t="s">
        <v>5</v>
      </c>
      <c r="F1000" s="77" t="s">
        <v>30</v>
      </c>
      <c r="G1000" s="77" t="s">
        <v>51</v>
      </c>
      <c r="H1000" s="77" t="s">
        <v>26</v>
      </c>
      <c r="I1000" s="77" t="s">
        <v>43</v>
      </c>
      <c r="J1000" s="77" t="s">
        <v>83</v>
      </c>
      <c r="K1000" s="77">
        <v>54.984999999999999</v>
      </c>
      <c r="L1000" s="77">
        <v>1240</v>
      </c>
      <c r="M1000" s="77" t="s">
        <v>41</v>
      </c>
      <c r="N1000" s="77">
        <v>0.43857414</v>
      </c>
      <c r="O1000" s="77">
        <v>0</v>
      </c>
      <c r="P1000" s="77">
        <v>0.69382553999999996</v>
      </c>
      <c r="Z1000" s="77" t="s">
        <v>40</v>
      </c>
      <c r="AA1000" s="77" t="s">
        <v>39</v>
      </c>
      <c r="AB1000" s="77">
        <v>20</v>
      </c>
    </row>
    <row r="1001" spans="1:28" ht="15.75" customHeight="1" x14ac:dyDescent="0.2">
      <c r="A1001" s="77" t="s">
        <v>48</v>
      </c>
      <c r="B1001" s="77" t="s">
        <v>85</v>
      </c>
      <c r="C1001" s="77" t="s">
        <v>50</v>
      </c>
      <c r="D1001" s="78">
        <v>44154.447199074071</v>
      </c>
      <c r="E1001" s="77" t="s">
        <v>5</v>
      </c>
      <c r="F1001" s="77" t="s">
        <v>30</v>
      </c>
      <c r="G1001" s="77" t="s">
        <v>51</v>
      </c>
      <c r="H1001" s="77" t="s">
        <v>26</v>
      </c>
      <c r="I1001" s="77" t="s">
        <v>159</v>
      </c>
      <c r="J1001" s="77" t="s">
        <v>42</v>
      </c>
      <c r="K1001" s="77">
        <v>3.5</v>
      </c>
      <c r="L1001" s="77">
        <v>1240</v>
      </c>
      <c r="M1001" s="77" t="s">
        <v>41</v>
      </c>
      <c r="N1001" s="77">
        <v>49.5</v>
      </c>
      <c r="O1001" s="77">
        <v>3.6799999999999999E-2</v>
      </c>
      <c r="P1001" s="77">
        <v>11</v>
      </c>
      <c r="Z1001" s="77" t="s">
        <v>40</v>
      </c>
      <c r="AA1001" s="77" t="s">
        <v>39</v>
      </c>
      <c r="AB1001" s="77">
        <v>20</v>
      </c>
    </row>
    <row r="1002" spans="1:28" ht="15.75" customHeight="1" x14ac:dyDescent="0.2">
      <c r="A1002" s="77" t="s">
        <v>48</v>
      </c>
      <c r="B1002" s="77" t="s">
        <v>85</v>
      </c>
      <c r="C1002" s="77" t="s">
        <v>46</v>
      </c>
      <c r="D1002" s="78">
        <v>44154.447199074071</v>
      </c>
      <c r="E1002" s="77" t="s">
        <v>5</v>
      </c>
      <c r="F1002" s="77" t="s">
        <v>31</v>
      </c>
      <c r="G1002" s="77" t="s">
        <v>44</v>
      </c>
      <c r="H1002" s="77" t="s">
        <v>26</v>
      </c>
      <c r="I1002" s="77" t="s">
        <v>157</v>
      </c>
      <c r="J1002" s="77" t="s">
        <v>42</v>
      </c>
      <c r="K1002" s="77">
        <v>1</v>
      </c>
      <c r="L1002" s="77">
        <v>999</v>
      </c>
      <c r="M1002" s="77" t="s">
        <v>41</v>
      </c>
      <c r="N1002" s="77">
        <v>7.95</v>
      </c>
      <c r="O1002" s="77">
        <v>7.2500000000000004E-3</v>
      </c>
      <c r="P1002" s="77">
        <v>1.88</v>
      </c>
      <c r="Z1002" s="77" t="s">
        <v>40</v>
      </c>
      <c r="AA1002" s="77" t="s">
        <v>39</v>
      </c>
      <c r="AB1002" s="77">
        <v>1</v>
      </c>
    </row>
    <row r="1003" spans="1:28" ht="15.75" customHeight="1" x14ac:dyDescent="0.2">
      <c r="A1003" s="77" t="s">
        <v>48</v>
      </c>
      <c r="B1003" s="77" t="s">
        <v>85</v>
      </c>
      <c r="C1003" s="77" t="s">
        <v>46</v>
      </c>
      <c r="D1003" s="78">
        <v>44154.447199074071</v>
      </c>
      <c r="E1003" s="77" t="s">
        <v>5</v>
      </c>
      <c r="F1003" s="77" t="s">
        <v>31</v>
      </c>
      <c r="G1003" s="77" t="s">
        <v>44</v>
      </c>
      <c r="H1003" s="77" t="s">
        <v>26</v>
      </c>
      <c r="I1003" s="77" t="s">
        <v>158</v>
      </c>
      <c r="J1003" s="77" t="s">
        <v>42</v>
      </c>
      <c r="K1003" s="77">
        <v>1</v>
      </c>
      <c r="L1003" s="77">
        <v>999</v>
      </c>
      <c r="M1003" s="77" t="s">
        <v>41</v>
      </c>
      <c r="N1003" s="77">
        <v>38.4</v>
      </c>
      <c r="O1003" s="77">
        <v>8.5000000000000006E-3</v>
      </c>
      <c r="P1003" s="77">
        <v>0</v>
      </c>
      <c r="Z1003" s="77" t="s">
        <v>40</v>
      </c>
      <c r="AA1003" s="77" t="s">
        <v>39</v>
      </c>
      <c r="AB1003" s="77">
        <v>1</v>
      </c>
    </row>
    <row r="1004" spans="1:28" ht="15.75" customHeight="1" x14ac:dyDescent="0.2">
      <c r="A1004" s="77" t="s">
        <v>48</v>
      </c>
      <c r="B1004" s="77" t="s">
        <v>85</v>
      </c>
      <c r="C1004" s="77" t="s">
        <v>46</v>
      </c>
      <c r="D1004" s="78">
        <v>44154.447199074071</v>
      </c>
      <c r="E1004" s="77" t="s">
        <v>5</v>
      </c>
      <c r="F1004" s="77" t="s">
        <v>31</v>
      </c>
      <c r="G1004" s="77" t="s">
        <v>44</v>
      </c>
      <c r="H1004" s="77" t="s">
        <v>26</v>
      </c>
      <c r="I1004" s="77" t="s">
        <v>43</v>
      </c>
      <c r="J1004" s="77" t="s">
        <v>83</v>
      </c>
      <c r="K1004" s="77">
        <v>18.68</v>
      </c>
      <c r="L1004" s="77">
        <v>999</v>
      </c>
      <c r="M1004" s="77" t="s">
        <v>41</v>
      </c>
      <c r="N1004" s="77">
        <v>9.154176E-2</v>
      </c>
      <c r="O1004" s="77">
        <v>0</v>
      </c>
      <c r="P1004" s="77">
        <v>9.5824406000000001E-2</v>
      </c>
      <c r="Z1004" s="77" t="s">
        <v>40</v>
      </c>
      <c r="AA1004" s="77" t="s">
        <v>39</v>
      </c>
      <c r="AB1004" s="77">
        <v>1</v>
      </c>
    </row>
    <row r="1005" spans="1:28" ht="15.75" customHeight="1" x14ac:dyDescent="0.2">
      <c r="A1005" s="77" t="s">
        <v>48</v>
      </c>
      <c r="B1005" s="77" t="s">
        <v>85</v>
      </c>
      <c r="C1005" s="77" t="s">
        <v>46</v>
      </c>
      <c r="D1005" s="78">
        <v>44154.447199074071</v>
      </c>
      <c r="E1005" s="77" t="s">
        <v>5</v>
      </c>
      <c r="F1005" s="77" t="s">
        <v>31</v>
      </c>
      <c r="G1005" s="77" t="s">
        <v>44</v>
      </c>
      <c r="H1005" s="77" t="s">
        <v>26</v>
      </c>
      <c r="I1005" s="77" t="s">
        <v>159</v>
      </c>
      <c r="J1005" s="77" t="s">
        <v>42</v>
      </c>
      <c r="K1005" s="77">
        <v>1</v>
      </c>
      <c r="L1005" s="77">
        <v>999</v>
      </c>
      <c r="M1005" s="77" t="s">
        <v>41</v>
      </c>
      <c r="N1005" s="77">
        <v>9.5010200000000005</v>
      </c>
      <c r="O1005" s="77">
        <v>5.7299999999999999E-3</v>
      </c>
      <c r="P1005" s="77">
        <v>1.67676</v>
      </c>
      <c r="Z1005" s="77" t="s">
        <v>40</v>
      </c>
      <c r="AA1005" s="77" t="s">
        <v>39</v>
      </c>
      <c r="AB1005" s="77">
        <v>1</v>
      </c>
    </row>
    <row r="1006" spans="1:28" ht="15.75" customHeight="1" x14ac:dyDescent="0.2">
      <c r="A1006" s="77" t="s">
        <v>48</v>
      </c>
      <c r="B1006" s="77" t="s">
        <v>85</v>
      </c>
      <c r="C1006" s="77" t="s">
        <v>50</v>
      </c>
      <c r="D1006" s="78">
        <v>44154.447199074071</v>
      </c>
      <c r="E1006" s="77" t="s">
        <v>5</v>
      </c>
      <c r="F1006" s="77" t="s">
        <v>31</v>
      </c>
      <c r="G1006" s="77" t="s">
        <v>51</v>
      </c>
      <c r="H1006" s="77" t="s">
        <v>26</v>
      </c>
      <c r="I1006" s="77" t="s">
        <v>157</v>
      </c>
      <c r="J1006" s="77" t="s">
        <v>42</v>
      </c>
      <c r="K1006" s="77">
        <v>1.52</v>
      </c>
      <c r="L1006" s="77">
        <v>1130</v>
      </c>
      <c r="M1006" s="77" t="s">
        <v>41</v>
      </c>
      <c r="N1006" s="77">
        <v>6.39</v>
      </c>
      <c r="O1006" s="77">
        <v>6.13E-3</v>
      </c>
      <c r="P1006" s="77">
        <v>1.72</v>
      </c>
      <c r="Z1006" s="77" t="s">
        <v>40</v>
      </c>
      <c r="AA1006" s="77" t="s">
        <v>39</v>
      </c>
      <c r="AB1006" s="77">
        <v>20</v>
      </c>
    </row>
    <row r="1007" spans="1:28" ht="15.75" customHeight="1" x14ac:dyDescent="0.2">
      <c r="A1007" s="77" t="s">
        <v>48</v>
      </c>
      <c r="B1007" s="77" t="s">
        <v>85</v>
      </c>
      <c r="C1007" s="77" t="s">
        <v>50</v>
      </c>
      <c r="D1007" s="78">
        <v>44154.447199074071</v>
      </c>
      <c r="E1007" s="77" t="s">
        <v>5</v>
      </c>
      <c r="F1007" s="77" t="s">
        <v>31</v>
      </c>
      <c r="G1007" s="77" t="s">
        <v>51</v>
      </c>
      <c r="H1007" s="77" t="s">
        <v>26</v>
      </c>
      <c r="I1007" s="77" t="s">
        <v>158</v>
      </c>
      <c r="J1007" s="77" t="s">
        <v>42</v>
      </c>
      <c r="K1007" s="77">
        <v>1.52</v>
      </c>
      <c r="L1007" s="77">
        <v>1130</v>
      </c>
      <c r="M1007" s="77" t="s">
        <v>41</v>
      </c>
      <c r="N1007" s="77">
        <v>29.6</v>
      </c>
      <c r="O1007" s="77">
        <v>6.7999999999999996E-3</v>
      </c>
      <c r="P1007" s="77">
        <v>0</v>
      </c>
      <c r="Z1007" s="77" t="s">
        <v>40</v>
      </c>
      <c r="AA1007" s="77" t="s">
        <v>39</v>
      </c>
      <c r="AB1007" s="77">
        <v>20</v>
      </c>
    </row>
    <row r="1008" spans="1:28" ht="15.75" customHeight="1" x14ac:dyDescent="0.2">
      <c r="A1008" s="77" t="s">
        <v>48</v>
      </c>
      <c r="B1008" s="77" t="s">
        <v>85</v>
      </c>
      <c r="C1008" s="77" t="s">
        <v>50</v>
      </c>
      <c r="D1008" s="78">
        <v>44154.447199074071</v>
      </c>
      <c r="E1008" s="77" t="s">
        <v>5</v>
      </c>
      <c r="F1008" s="77" t="s">
        <v>31</v>
      </c>
      <c r="G1008" s="77" t="s">
        <v>51</v>
      </c>
      <c r="H1008" s="77" t="s">
        <v>26</v>
      </c>
      <c r="I1008" s="77" t="s">
        <v>43</v>
      </c>
      <c r="J1008" s="77" t="s">
        <v>83</v>
      </c>
      <c r="K1008" s="77">
        <v>28.393599999999999</v>
      </c>
      <c r="L1008" s="77">
        <v>1130</v>
      </c>
      <c r="M1008" s="77" t="s">
        <v>41</v>
      </c>
      <c r="N1008" s="77">
        <v>7.1734480000000003E-2</v>
      </c>
      <c r="O1008" s="77">
        <v>0</v>
      </c>
      <c r="P1008" s="77">
        <v>8.8329759999999993E-2</v>
      </c>
      <c r="Z1008" s="77" t="s">
        <v>40</v>
      </c>
      <c r="AA1008" s="77" t="s">
        <v>39</v>
      </c>
      <c r="AB1008" s="77">
        <v>20</v>
      </c>
    </row>
    <row r="1009" spans="1:28" ht="15.75" customHeight="1" x14ac:dyDescent="0.2">
      <c r="A1009" s="77" t="s">
        <v>48</v>
      </c>
      <c r="B1009" s="77" t="s">
        <v>85</v>
      </c>
      <c r="C1009" s="77" t="s">
        <v>50</v>
      </c>
      <c r="D1009" s="78">
        <v>44154.447199074071</v>
      </c>
      <c r="E1009" s="77" t="s">
        <v>5</v>
      </c>
      <c r="F1009" s="77" t="s">
        <v>31</v>
      </c>
      <c r="G1009" s="77" t="s">
        <v>51</v>
      </c>
      <c r="H1009" s="77" t="s">
        <v>26</v>
      </c>
      <c r="I1009" s="77" t="s">
        <v>159</v>
      </c>
      <c r="J1009" s="77" t="s">
        <v>42</v>
      </c>
      <c r="K1009" s="77">
        <v>1.52</v>
      </c>
      <c r="L1009" s="77">
        <v>1130</v>
      </c>
      <c r="M1009" s="77" t="s">
        <v>41</v>
      </c>
      <c r="N1009" s="77">
        <v>9.31</v>
      </c>
      <c r="O1009" s="77">
        <v>6.2100000000000002E-3</v>
      </c>
      <c r="P1009" s="77">
        <v>1.51</v>
      </c>
      <c r="Z1009" s="77" t="s">
        <v>40</v>
      </c>
      <c r="AA1009" s="77" t="s">
        <v>39</v>
      </c>
      <c r="AB1009" s="77">
        <v>20</v>
      </c>
    </row>
    <row r="1010" spans="1:28" ht="15.75" customHeight="1" x14ac:dyDescent="0.2">
      <c r="A1010" s="77" t="s">
        <v>48</v>
      </c>
      <c r="B1010" s="77" t="s">
        <v>85</v>
      </c>
      <c r="C1010" s="77" t="s">
        <v>46</v>
      </c>
      <c r="D1010" s="78">
        <v>44154.447199074071</v>
      </c>
      <c r="E1010" s="77" t="s">
        <v>5</v>
      </c>
      <c r="F1010" s="77" t="s">
        <v>45</v>
      </c>
      <c r="G1010" s="77" t="s">
        <v>44</v>
      </c>
      <c r="H1010" s="77" t="s">
        <v>26</v>
      </c>
      <c r="I1010" s="77" t="s">
        <v>157</v>
      </c>
      <c r="J1010" s="77" t="s">
        <v>42</v>
      </c>
      <c r="K1010" s="77">
        <v>3.59</v>
      </c>
      <c r="L1010" s="77">
        <v>2116</v>
      </c>
      <c r="M1010" s="77" t="s">
        <v>41</v>
      </c>
      <c r="N1010" s="77">
        <v>7.56</v>
      </c>
      <c r="O1010" s="77">
        <v>1.34E-2</v>
      </c>
      <c r="P1010" s="77">
        <v>3.4060000000000001</v>
      </c>
      <c r="Z1010" s="77" t="s">
        <v>40</v>
      </c>
      <c r="AA1010" s="77" t="s">
        <v>39</v>
      </c>
      <c r="AB1010" s="77">
        <v>1</v>
      </c>
    </row>
    <row r="1011" spans="1:28" ht="15.75" customHeight="1" x14ac:dyDescent="0.2">
      <c r="A1011" s="77" t="s">
        <v>48</v>
      </c>
      <c r="B1011" s="77" t="s">
        <v>85</v>
      </c>
      <c r="C1011" s="77" t="s">
        <v>46</v>
      </c>
      <c r="D1011" s="78">
        <v>44154.447199074071</v>
      </c>
      <c r="E1011" s="77" t="s">
        <v>5</v>
      </c>
      <c r="F1011" s="77" t="s">
        <v>45</v>
      </c>
      <c r="G1011" s="77" t="s">
        <v>44</v>
      </c>
      <c r="H1011" s="77" t="s">
        <v>26</v>
      </c>
      <c r="I1011" s="77" t="s">
        <v>158</v>
      </c>
      <c r="J1011" s="77" t="s">
        <v>42</v>
      </c>
      <c r="K1011" s="77">
        <v>3.59</v>
      </c>
      <c r="L1011" s="77">
        <v>2116</v>
      </c>
      <c r="M1011" s="77" t="s">
        <v>41</v>
      </c>
      <c r="N1011" s="77">
        <v>58.55</v>
      </c>
      <c r="O1011" s="77">
        <v>1.4E-2</v>
      </c>
      <c r="P1011" s="77">
        <v>0</v>
      </c>
      <c r="Z1011" s="77" t="s">
        <v>40</v>
      </c>
      <c r="AA1011" s="77" t="s">
        <v>39</v>
      </c>
      <c r="AB1011" s="77">
        <v>1</v>
      </c>
    </row>
    <row r="1012" spans="1:28" ht="15.75" customHeight="1" x14ac:dyDescent="0.2">
      <c r="A1012" s="77" t="s">
        <v>48</v>
      </c>
      <c r="B1012" s="77" t="s">
        <v>85</v>
      </c>
      <c r="C1012" s="77" t="s">
        <v>46</v>
      </c>
      <c r="D1012" s="78">
        <v>44154.447199074071</v>
      </c>
      <c r="E1012" s="77" t="s">
        <v>5</v>
      </c>
      <c r="F1012" s="77" t="s">
        <v>45</v>
      </c>
      <c r="G1012" s="77" t="s">
        <v>44</v>
      </c>
      <c r="H1012" s="77" t="s">
        <v>26</v>
      </c>
      <c r="I1012" s="77" t="s">
        <v>43</v>
      </c>
      <c r="J1012" s="77" t="s">
        <v>83</v>
      </c>
      <c r="K1012" s="77">
        <v>3.59</v>
      </c>
      <c r="L1012" s="77">
        <v>2116</v>
      </c>
      <c r="M1012" s="77" t="s">
        <v>41</v>
      </c>
      <c r="N1012" s="77">
        <v>2.0699999999999998</v>
      </c>
      <c r="O1012" s="77">
        <v>0</v>
      </c>
      <c r="P1012" s="77">
        <v>3.2269999999999999</v>
      </c>
      <c r="Z1012" s="77" t="s">
        <v>40</v>
      </c>
      <c r="AA1012" s="77" t="s">
        <v>39</v>
      </c>
      <c r="AB1012" s="77">
        <v>1</v>
      </c>
    </row>
    <row r="1013" spans="1:28" ht="15.75" customHeight="1" x14ac:dyDescent="0.2">
      <c r="A1013" s="77" t="s">
        <v>48</v>
      </c>
      <c r="B1013" s="77" t="s">
        <v>85</v>
      </c>
      <c r="C1013" s="77" t="s">
        <v>46</v>
      </c>
      <c r="D1013" s="78">
        <v>44154.447199074071</v>
      </c>
      <c r="E1013" s="77" t="s">
        <v>5</v>
      </c>
      <c r="F1013" s="77" t="s">
        <v>45</v>
      </c>
      <c r="G1013" s="77" t="s">
        <v>44</v>
      </c>
      <c r="H1013" s="77" t="s">
        <v>26</v>
      </c>
      <c r="I1013" s="77" t="s">
        <v>159</v>
      </c>
      <c r="J1013" s="77" t="s">
        <v>42</v>
      </c>
      <c r="K1013" s="77">
        <v>3.59</v>
      </c>
      <c r="L1013" s="77">
        <v>2116</v>
      </c>
      <c r="M1013" s="77" t="s">
        <v>41</v>
      </c>
      <c r="N1013" s="77">
        <v>9.6199999999999992</v>
      </c>
      <c r="O1013" s="77">
        <v>0.01</v>
      </c>
      <c r="P1013" s="77">
        <v>3.17</v>
      </c>
      <c r="Z1013" s="77" t="s">
        <v>40</v>
      </c>
      <c r="AA1013" s="77" t="s">
        <v>39</v>
      </c>
      <c r="AB1013" s="77">
        <v>1</v>
      </c>
    </row>
    <row r="1014" spans="1:28" ht="15.75" customHeight="1" x14ac:dyDescent="0.2">
      <c r="A1014" s="77" t="s">
        <v>48</v>
      </c>
      <c r="B1014" s="77" t="s">
        <v>85</v>
      </c>
      <c r="C1014" s="77" t="s">
        <v>50</v>
      </c>
      <c r="D1014" s="78">
        <v>44154.447199074071</v>
      </c>
      <c r="E1014" s="77" t="s">
        <v>5</v>
      </c>
      <c r="F1014" s="77" t="s">
        <v>45</v>
      </c>
      <c r="G1014" s="77" t="s">
        <v>51</v>
      </c>
      <c r="H1014" s="77" t="s">
        <v>26</v>
      </c>
      <c r="I1014" s="77" t="s">
        <v>157</v>
      </c>
      <c r="J1014" s="77" t="s">
        <v>42</v>
      </c>
      <c r="K1014" s="77">
        <v>2.9</v>
      </c>
      <c r="L1014" s="77">
        <v>1570</v>
      </c>
      <c r="M1014" s="77" t="s">
        <v>41</v>
      </c>
      <c r="N1014" s="77">
        <v>15.3</v>
      </c>
      <c r="O1014" s="77">
        <v>2.3E-2</v>
      </c>
      <c r="P1014" s="77">
        <v>5.08</v>
      </c>
      <c r="Z1014" s="77" t="s">
        <v>40</v>
      </c>
      <c r="AA1014" s="77" t="s">
        <v>39</v>
      </c>
      <c r="AB1014" s="77">
        <v>20</v>
      </c>
    </row>
    <row r="1015" spans="1:28" ht="15.75" customHeight="1" x14ac:dyDescent="0.2">
      <c r="A1015" s="77" t="s">
        <v>48</v>
      </c>
      <c r="B1015" s="77" t="s">
        <v>85</v>
      </c>
      <c r="C1015" s="77" t="s">
        <v>50</v>
      </c>
      <c r="D1015" s="78">
        <v>44154.447199074071</v>
      </c>
      <c r="E1015" s="77" t="s">
        <v>5</v>
      </c>
      <c r="F1015" s="77" t="s">
        <v>45</v>
      </c>
      <c r="G1015" s="77" t="s">
        <v>51</v>
      </c>
      <c r="H1015" s="77" t="s">
        <v>26</v>
      </c>
      <c r="I1015" s="77" t="s">
        <v>158</v>
      </c>
      <c r="J1015" s="77" t="s">
        <v>42</v>
      </c>
      <c r="K1015" s="77">
        <v>2.9</v>
      </c>
      <c r="L1015" s="77">
        <v>1570</v>
      </c>
      <c r="M1015" s="77" t="s">
        <v>41</v>
      </c>
      <c r="N1015" s="77">
        <v>89.3</v>
      </c>
      <c r="O1015" s="77">
        <v>2.4E-2</v>
      </c>
      <c r="P1015" s="77">
        <v>0</v>
      </c>
      <c r="Z1015" s="77" t="s">
        <v>40</v>
      </c>
      <c r="AA1015" s="77" t="s">
        <v>39</v>
      </c>
      <c r="AB1015" s="77">
        <v>20</v>
      </c>
    </row>
    <row r="1016" spans="1:28" ht="15.75" customHeight="1" x14ac:dyDescent="0.2">
      <c r="A1016" s="77" t="s">
        <v>48</v>
      </c>
      <c r="B1016" s="77" t="s">
        <v>85</v>
      </c>
      <c r="C1016" s="77" t="s">
        <v>50</v>
      </c>
      <c r="D1016" s="78">
        <v>44154.447199074071</v>
      </c>
      <c r="E1016" s="77" t="s">
        <v>5</v>
      </c>
      <c r="F1016" s="77" t="s">
        <v>45</v>
      </c>
      <c r="G1016" s="77" t="s">
        <v>51</v>
      </c>
      <c r="H1016" s="77" t="s">
        <v>26</v>
      </c>
      <c r="I1016" s="77" t="s">
        <v>43</v>
      </c>
      <c r="J1016" s="77" t="s">
        <v>83</v>
      </c>
      <c r="K1016" s="77">
        <v>2.9</v>
      </c>
      <c r="L1016" s="77">
        <v>1570</v>
      </c>
      <c r="M1016" s="77" t="s">
        <v>41</v>
      </c>
      <c r="N1016" s="77">
        <v>3.3</v>
      </c>
      <c r="O1016" s="77">
        <v>0</v>
      </c>
      <c r="P1016" s="77">
        <v>4.96</v>
      </c>
      <c r="Z1016" s="77" t="s">
        <v>40</v>
      </c>
      <c r="AA1016" s="77" t="s">
        <v>39</v>
      </c>
      <c r="AB1016" s="77">
        <v>20</v>
      </c>
    </row>
    <row r="1017" spans="1:28" ht="15.75" customHeight="1" x14ac:dyDescent="0.2">
      <c r="A1017" s="77" t="s">
        <v>48</v>
      </c>
      <c r="B1017" s="77" t="s">
        <v>85</v>
      </c>
      <c r="C1017" s="77" t="s">
        <v>50</v>
      </c>
      <c r="D1017" s="78">
        <v>44154.447199074071</v>
      </c>
      <c r="E1017" s="77" t="s">
        <v>5</v>
      </c>
      <c r="F1017" s="77" t="s">
        <v>45</v>
      </c>
      <c r="G1017" s="77" t="s">
        <v>51</v>
      </c>
      <c r="H1017" s="77" t="s">
        <v>26</v>
      </c>
      <c r="I1017" s="77" t="s">
        <v>159</v>
      </c>
      <c r="J1017" s="77" t="s">
        <v>42</v>
      </c>
      <c r="K1017" s="77">
        <v>2.9</v>
      </c>
      <c r="L1017" s="77">
        <v>1570</v>
      </c>
      <c r="M1017" s="77" t="s">
        <v>41</v>
      </c>
      <c r="N1017" s="77">
        <v>14.8</v>
      </c>
      <c r="O1017" s="77">
        <v>1.6E-2</v>
      </c>
      <c r="P1017" s="77">
        <v>4.83</v>
      </c>
      <c r="Z1017" s="77" t="s">
        <v>40</v>
      </c>
      <c r="AA1017" s="77" t="s">
        <v>39</v>
      </c>
      <c r="AB1017" s="77">
        <v>20</v>
      </c>
    </row>
    <row r="1018" spans="1:28" ht="15.75" customHeight="1" x14ac:dyDescent="0.2">
      <c r="A1018" s="77" t="s">
        <v>48</v>
      </c>
      <c r="B1018" s="77" t="s">
        <v>85</v>
      </c>
      <c r="C1018" s="77" t="s">
        <v>50</v>
      </c>
      <c r="D1018" s="78">
        <v>44154.447199074071</v>
      </c>
      <c r="E1018" s="77" t="s">
        <v>5</v>
      </c>
      <c r="F1018" s="77" t="s">
        <v>29</v>
      </c>
      <c r="G1018" s="77" t="s">
        <v>44</v>
      </c>
      <c r="H1018" s="77" t="s">
        <v>26</v>
      </c>
      <c r="I1018" s="77" t="s">
        <v>157</v>
      </c>
      <c r="J1018" s="77" t="s">
        <v>42</v>
      </c>
      <c r="K1018" s="77">
        <v>3.61</v>
      </c>
      <c r="L1018" s="77">
        <v>2300</v>
      </c>
      <c r="M1018" s="77" t="s">
        <v>41</v>
      </c>
      <c r="N1018" s="77">
        <v>5.81</v>
      </c>
      <c r="O1018" s="77">
        <v>1.1599999999999999E-2</v>
      </c>
      <c r="P1018" s="77">
        <v>3</v>
      </c>
      <c r="Z1018" s="77" t="s">
        <v>40</v>
      </c>
      <c r="AA1018" s="77" t="s">
        <v>39</v>
      </c>
      <c r="AB1018" s="77">
        <v>20</v>
      </c>
    </row>
    <row r="1019" spans="1:28" ht="15.75" customHeight="1" x14ac:dyDescent="0.2">
      <c r="A1019" s="77" t="s">
        <v>48</v>
      </c>
      <c r="B1019" s="77" t="s">
        <v>85</v>
      </c>
      <c r="C1019" s="77" t="s">
        <v>50</v>
      </c>
      <c r="D1019" s="78">
        <v>44154.447199074071</v>
      </c>
      <c r="E1019" s="77" t="s">
        <v>5</v>
      </c>
      <c r="F1019" s="77" t="s">
        <v>29</v>
      </c>
      <c r="G1019" s="77" t="s">
        <v>44</v>
      </c>
      <c r="H1019" s="77" t="s">
        <v>26</v>
      </c>
      <c r="I1019" s="77" t="s">
        <v>158</v>
      </c>
      <c r="J1019" s="77" t="s">
        <v>42</v>
      </c>
      <c r="K1019" s="77">
        <v>3.61</v>
      </c>
      <c r="L1019" s="77">
        <v>2300</v>
      </c>
      <c r="M1019" s="77" t="s">
        <v>41</v>
      </c>
      <c r="N1019" s="77">
        <v>48</v>
      </c>
      <c r="O1019" s="77">
        <v>1.1599999999999999E-2</v>
      </c>
      <c r="P1019" s="77">
        <v>0</v>
      </c>
      <c r="Z1019" s="77" t="s">
        <v>40</v>
      </c>
      <c r="AA1019" s="77" t="s">
        <v>39</v>
      </c>
      <c r="AB1019" s="77">
        <v>20</v>
      </c>
    </row>
    <row r="1020" spans="1:28" ht="15.75" customHeight="1" x14ac:dyDescent="0.2">
      <c r="A1020" s="77" t="s">
        <v>48</v>
      </c>
      <c r="B1020" s="77" t="s">
        <v>85</v>
      </c>
      <c r="C1020" s="77" t="s">
        <v>50</v>
      </c>
      <c r="D1020" s="78">
        <v>44154.447199074071</v>
      </c>
      <c r="E1020" s="77" t="s">
        <v>5</v>
      </c>
      <c r="F1020" s="77" t="s">
        <v>29</v>
      </c>
      <c r="G1020" s="77" t="s">
        <v>44</v>
      </c>
      <c r="H1020" s="77" t="s">
        <v>26</v>
      </c>
      <c r="I1020" s="77" t="s">
        <v>43</v>
      </c>
      <c r="J1020" s="77" t="s">
        <v>83</v>
      </c>
      <c r="K1020" s="77">
        <v>67.073800000000006</v>
      </c>
      <c r="L1020" s="77">
        <v>2300</v>
      </c>
      <c r="M1020" s="77" t="s">
        <v>41</v>
      </c>
      <c r="N1020" s="77">
        <v>9.7954794999999997E-2</v>
      </c>
      <c r="O1020" s="77">
        <v>0</v>
      </c>
      <c r="P1020" s="77">
        <v>0.15662002999999999</v>
      </c>
      <c r="Z1020" s="77" t="s">
        <v>40</v>
      </c>
      <c r="AA1020" s="77" t="s">
        <v>39</v>
      </c>
      <c r="AB1020" s="77">
        <v>20</v>
      </c>
    </row>
    <row r="1021" spans="1:28" ht="15.75" customHeight="1" x14ac:dyDescent="0.2">
      <c r="A1021" s="77" t="s">
        <v>48</v>
      </c>
      <c r="B1021" s="77" t="s">
        <v>85</v>
      </c>
      <c r="C1021" s="77" t="s">
        <v>50</v>
      </c>
      <c r="D1021" s="78">
        <v>44154.447199074071</v>
      </c>
      <c r="E1021" s="77" t="s">
        <v>5</v>
      </c>
      <c r="F1021" s="77" t="s">
        <v>29</v>
      </c>
      <c r="G1021" s="77" t="s">
        <v>44</v>
      </c>
      <c r="H1021" s="77" t="s">
        <v>26</v>
      </c>
      <c r="I1021" s="77" t="s">
        <v>159</v>
      </c>
      <c r="J1021" s="77" t="s">
        <v>42</v>
      </c>
      <c r="K1021" s="77">
        <v>3.61</v>
      </c>
      <c r="L1021" s="77">
        <v>2300</v>
      </c>
      <c r="M1021" s="77" t="s">
        <v>41</v>
      </c>
      <c r="N1021" s="77">
        <v>6.01</v>
      </c>
      <c r="O1021" s="77">
        <v>7.7099999999999998E-3</v>
      </c>
      <c r="P1021" s="77">
        <v>2.86</v>
      </c>
      <c r="Z1021" s="77" t="s">
        <v>40</v>
      </c>
      <c r="AA1021" s="77" t="s">
        <v>39</v>
      </c>
      <c r="AB1021" s="77">
        <v>20</v>
      </c>
    </row>
    <row r="1022" spans="1:28" ht="15.75" customHeight="1" x14ac:dyDescent="0.2">
      <c r="A1022" s="77" t="s">
        <v>48</v>
      </c>
      <c r="B1022" s="77" t="s">
        <v>85</v>
      </c>
      <c r="C1022" s="77" t="s">
        <v>50</v>
      </c>
      <c r="D1022" s="78">
        <v>44154.447199074071</v>
      </c>
      <c r="E1022" s="77" t="s">
        <v>5</v>
      </c>
      <c r="F1022" s="77" t="s">
        <v>29</v>
      </c>
      <c r="G1022" s="77" t="s">
        <v>51</v>
      </c>
      <c r="H1022" s="77" t="s">
        <v>26</v>
      </c>
      <c r="I1022" s="77" t="s">
        <v>157</v>
      </c>
      <c r="J1022" s="77" t="s">
        <v>42</v>
      </c>
      <c r="K1022" s="77">
        <v>3.26</v>
      </c>
      <c r="L1022" s="77">
        <v>1690</v>
      </c>
      <c r="M1022" s="77" t="s">
        <v>41</v>
      </c>
      <c r="N1022" s="77">
        <v>17.7</v>
      </c>
      <c r="O1022" s="77">
        <v>2.7799999999999998E-2</v>
      </c>
      <c r="P1022" s="77">
        <v>6</v>
      </c>
      <c r="Z1022" s="77" t="s">
        <v>40</v>
      </c>
      <c r="AA1022" s="77" t="s">
        <v>39</v>
      </c>
      <c r="AB1022" s="77">
        <v>20</v>
      </c>
    </row>
    <row r="1023" spans="1:28" ht="15.75" customHeight="1" x14ac:dyDescent="0.2">
      <c r="A1023" s="77" t="s">
        <v>48</v>
      </c>
      <c r="B1023" s="77" t="s">
        <v>85</v>
      </c>
      <c r="C1023" s="77" t="s">
        <v>50</v>
      </c>
      <c r="D1023" s="78">
        <v>44154.447199074071</v>
      </c>
      <c r="E1023" s="77" t="s">
        <v>5</v>
      </c>
      <c r="F1023" s="77" t="s">
        <v>29</v>
      </c>
      <c r="G1023" s="77" t="s">
        <v>51</v>
      </c>
      <c r="H1023" s="77" t="s">
        <v>26</v>
      </c>
      <c r="I1023" s="77" t="s">
        <v>158</v>
      </c>
      <c r="J1023" s="77" t="s">
        <v>42</v>
      </c>
      <c r="K1023" s="77">
        <v>3.26</v>
      </c>
      <c r="L1023" s="77">
        <v>1690</v>
      </c>
      <c r="M1023" s="77" t="s">
        <v>41</v>
      </c>
      <c r="N1023" s="77">
        <v>106</v>
      </c>
      <c r="O1023" s="77">
        <v>2.9100000000000001E-2</v>
      </c>
      <c r="P1023" s="77">
        <v>0</v>
      </c>
      <c r="Z1023" s="77" t="s">
        <v>40</v>
      </c>
      <c r="AA1023" s="77" t="s">
        <v>39</v>
      </c>
      <c r="AB1023" s="77">
        <v>20</v>
      </c>
    </row>
    <row r="1024" spans="1:28" ht="15.75" customHeight="1" x14ac:dyDescent="0.2">
      <c r="A1024" s="77" t="s">
        <v>48</v>
      </c>
      <c r="B1024" s="77" t="s">
        <v>85</v>
      </c>
      <c r="C1024" s="77" t="s">
        <v>50</v>
      </c>
      <c r="D1024" s="78">
        <v>44154.447199074071</v>
      </c>
      <c r="E1024" s="77" t="s">
        <v>5</v>
      </c>
      <c r="F1024" s="77" t="s">
        <v>29</v>
      </c>
      <c r="G1024" s="77" t="s">
        <v>51</v>
      </c>
      <c r="H1024" s="77" t="s">
        <v>26</v>
      </c>
      <c r="I1024" s="77" t="s">
        <v>43</v>
      </c>
      <c r="J1024" s="77" t="s">
        <v>83</v>
      </c>
      <c r="K1024" s="77">
        <v>60.570799999999998</v>
      </c>
      <c r="L1024" s="77">
        <v>1690</v>
      </c>
      <c r="M1024" s="77" t="s">
        <v>41</v>
      </c>
      <c r="N1024" s="77">
        <v>0.20828848</v>
      </c>
      <c r="O1024" s="77">
        <v>0</v>
      </c>
      <c r="P1024" s="77">
        <v>0.31539289999999998</v>
      </c>
      <c r="Z1024" s="77" t="s">
        <v>40</v>
      </c>
      <c r="AA1024" s="77" t="s">
        <v>39</v>
      </c>
      <c r="AB1024" s="77">
        <v>20</v>
      </c>
    </row>
    <row r="1025" spans="1:29" ht="15.75" customHeight="1" x14ac:dyDescent="0.2">
      <c r="A1025" s="77" t="s">
        <v>48</v>
      </c>
      <c r="B1025" s="77" t="s">
        <v>85</v>
      </c>
      <c r="C1025" s="77" t="s">
        <v>50</v>
      </c>
      <c r="D1025" s="78">
        <v>44154.447199074071</v>
      </c>
      <c r="E1025" s="77" t="s">
        <v>5</v>
      </c>
      <c r="F1025" s="77" t="s">
        <v>29</v>
      </c>
      <c r="G1025" s="77" t="s">
        <v>51</v>
      </c>
      <c r="H1025" s="77" t="s">
        <v>26</v>
      </c>
      <c r="I1025" s="77" t="s">
        <v>159</v>
      </c>
      <c r="J1025" s="77" t="s">
        <v>42</v>
      </c>
      <c r="K1025" s="77">
        <v>3.26</v>
      </c>
      <c r="L1025" s="77">
        <v>1690</v>
      </c>
      <c r="M1025" s="77" t="s">
        <v>41</v>
      </c>
      <c r="N1025" s="77">
        <v>16.3</v>
      </c>
      <c r="O1025" s="77">
        <v>1.8599999999999998E-2</v>
      </c>
      <c r="P1025" s="77">
        <v>5.74</v>
      </c>
      <c r="Z1025" s="77" t="s">
        <v>40</v>
      </c>
      <c r="AA1025" s="77" t="s">
        <v>39</v>
      </c>
      <c r="AB1025" s="77">
        <v>20</v>
      </c>
    </row>
    <row r="1026" spans="1:29" ht="15.75" customHeight="1" x14ac:dyDescent="0.2">
      <c r="A1026" s="80" t="s">
        <v>49</v>
      </c>
      <c r="B1026" s="80" t="s">
        <v>47</v>
      </c>
      <c r="C1026" s="80" t="s">
        <v>50</v>
      </c>
      <c r="D1026" s="81">
        <v>43775.663148148145</v>
      </c>
      <c r="E1026" s="80" t="s">
        <v>5</v>
      </c>
      <c r="F1026" s="80" t="s">
        <v>30</v>
      </c>
      <c r="G1026" s="80" t="s">
        <v>44</v>
      </c>
      <c r="H1026" s="80" t="s">
        <v>6</v>
      </c>
      <c r="I1026" s="80" t="s">
        <v>157</v>
      </c>
      <c r="J1026" s="80" t="s">
        <v>42</v>
      </c>
      <c r="K1026" s="80">
        <v>3.5</v>
      </c>
      <c r="L1026" s="80">
        <v>1240</v>
      </c>
      <c r="M1026" s="80" t="s">
        <v>41</v>
      </c>
      <c r="N1026" s="80">
        <v>3.76</v>
      </c>
      <c r="O1026" s="80">
        <v>0</v>
      </c>
      <c r="P1026" s="80">
        <v>4.6100000000000003</v>
      </c>
      <c r="Q1026" s="80"/>
      <c r="R1026" s="80"/>
      <c r="S1026" s="80"/>
      <c r="T1026" s="80"/>
      <c r="U1026" s="80"/>
      <c r="V1026" s="80"/>
      <c r="W1026" s="80"/>
      <c r="X1026" s="80"/>
      <c r="Y1026" s="80"/>
      <c r="Z1026" s="80" t="s">
        <v>40</v>
      </c>
      <c r="AA1026" s="80" t="s">
        <v>39</v>
      </c>
      <c r="AB1026" s="80">
        <v>20</v>
      </c>
      <c r="AC1026" s="80"/>
    </row>
    <row r="1027" spans="1:29" ht="15.75" customHeight="1" x14ac:dyDescent="0.2">
      <c r="A1027" s="80" t="s">
        <v>49</v>
      </c>
      <c r="B1027" s="80" t="s">
        <v>47</v>
      </c>
      <c r="C1027" s="80" t="s">
        <v>50</v>
      </c>
      <c r="D1027" s="81">
        <v>43775.663148148145</v>
      </c>
      <c r="E1027" s="80" t="s">
        <v>5</v>
      </c>
      <c r="F1027" s="80" t="s">
        <v>30</v>
      </c>
      <c r="G1027" s="80" t="s">
        <v>44</v>
      </c>
      <c r="H1027" s="80" t="s">
        <v>6</v>
      </c>
      <c r="I1027" s="80" t="s">
        <v>158</v>
      </c>
      <c r="J1027" s="80" t="s">
        <v>42</v>
      </c>
      <c r="K1027" s="80">
        <v>3.5</v>
      </c>
      <c r="L1027" s="80">
        <v>1240</v>
      </c>
      <c r="M1027" s="80" t="s">
        <v>41</v>
      </c>
      <c r="N1027" s="80">
        <v>41.6</v>
      </c>
      <c r="O1027" s="80">
        <v>0</v>
      </c>
      <c r="P1027" s="80">
        <v>0</v>
      </c>
      <c r="Q1027" s="80"/>
      <c r="R1027" s="80"/>
      <c r="S1027" s="80"/>
      <c r="T1027" s="80"/>
      <c r="U1027" s="80"/>
      <c r="V1027" s="80"/>
      <c r="W1027" s="80"/>
      <c r="X1027" s="80"/>
      <c r="Y1027" s="80"/>
      <c r="Z1027" s="80" t="s">
        <v>40</v>
      </c>
      <c r="AA1027" s="80" t="s">
        <v>39</v>
      </c>
      <c r="AB1027" s="80">
        <v>20</v>
      </c>
      <c r="AC1027" s="80"/>
    </row>
    <row r="1028" spans="1:29" ht="15.75" customHeight="1" x14ac:dyDescent="0.2">
      <c r="A1028" s="80" t="s">
        <v>49</v>
      </c>
      <c r="B1028" s="80" t="s">
        <v>47</v>
      </c>
      <c r="C1028" s="80" t="s">
        <v>50</v>
      </c>
      <c r="D1028" s="81">
        <v>43775.663148148145</v>
      </c>
      <c r="E1028" s="80" t="s">
        <v>5</v>
      </c>
      <c r="F1028" s="80" t="s">
        <v>30</v>
      </c>
      <c r="G1028" s="80" t="s">
        <v>44</v>
      </c>
      <c r="H1028" s="80" t="s">
        <v>6</v>
      </c>
      <c r="I1028" s="80" t="s">
        <v>43</v>
      </c>
      <c r="J1028" s="80" t="s">
        <v>42</v>
      </c>
      <c r="K1028" s="80">
        <v>3.5</v>
      </c>
      <c r="L1028" s="80">
        <v>1240</v>
      </c>
      <c r="M1028" s="80" t="s">
        <v>41</v>
      </c>
      <c r="N1028" s="80">
        <v>2.67</v>
      </c>
      <c r="O1028" s="80">
        <v>0</v>
      </c>
      <c r="P1028" s="80">
        <v>4.13</v>
      </c>
      <c r="Q1028" s="80"/>
      <c r="R1028" s="80"/>
      <c r="S1028" s="80"/>
      <c r="T1028" s="80"/>
      <c r="U1028" s="80"/>
      <c r="V1028" s="80"/>
      <c r="W1028" s="80"/>
      <c r="X1028" s="80"/>
      <c r="Y1028" s="80"/>
      <c r="Z1028" s="80" t="s">
        <v>40</v>
      </c>
      <c r="AA1028" s="80" t="s">
        <v>39</v>
      </c>
      <c r="AB1028" s="80">
        <v>20</v>
      </c>
      <c r="AC1028" s="80"/>
    </row>
    <row r="1029" spans="1:29" ht="15.75" customHeight="1" x14ac:dyDescent="0.2">
      <c r="A1029" s="80" t="s">
        <v>49</v>
      </c>
      <c r="B1029" s="80" t="s">
        <v>47</v>
      </c>
      <c r="C1029" s="80" t="s">
        <v>50</v>
      </c>
      <c r="D1029" s="81">
        <v>44091.745416666665</v>
      </c>
      <c r="E1029" s="80" t="s">
        <v>5</v>
      </c>
      <c r="F1029" s="80" t="s">
        <v>30</v>
      </c>
      <c r="G1029" s="80" t="s">
        <v>44</v>
      </c>
      <c r="H1029" s="80" t="s">
        <v>6</v>
      </c>
      <c r="I1029" s="80" t="s">
        <v>159</v>
      </c>
      <c r="J1029" s="80" t="s">
        <v>42</v>
      </c>
      <c r="K1029" s="80">
        <v>3.5</v>
      </c>
      <c r="L1029" s="80">
        <v>1240</v>
      </c>
      <c r="M1029" s="80" t="s">
        <v>41</v>
      </c>
      <c r="N1029" s="80">
        <v>3.47</v>
      </c>
      <c r="O1029" s="80">
        <v>0</v>
      </c>
      <c r="P1029" s="80">
        <v>4.12</v>
      </c>
      <c r="Q1029" s="80"/>
      <c r="R1029" s="80"/>
      <c r="S1029" s="80"/>
      <c r="T1029" s="80"/>
      <c r="U1029" s="80"/>
      <c r="V1029" s="80"/>
      <c r="W1029" s="80"/>
      <c r="X1029" s="80"/>
      <c r="Y1029" s="80"/>
      <c r="Z1029" s="80" t="s">
        <v>40</v>
      </c>
      <c r="AA1029" s="80" t="s">
        <v>39</v>
      </c>
      <c r="AB1029" s="80">
        <v>20</v>
      </c>
      <c r="AC1029" s="80"/>
    </row>
    <row r="1030" spans="1:29" ht="15.75" customHeight="1" x14ac:dyDescent="0.2">
      <c r="A1030" s="80" t="s">
        <v>49</v>
      </c>
      <c r="B1030" s="80" t="s">
        <v>47</v>
      </c>
      <c r="C1030" s="80" t="s">
        <v>50</v>
      </c>
      <c r="D1030" s="81">
        <v>43775.663148148145</v>
      </c>
      <c r="E1030" s="80" t="s">
        <v>5</v>
      </c>
      <c r="F1030" s="80" t="s">
        <v>30</v>
      </c>
      <c r="G1030" s="80" t="s">
        <v>51</v>
      </c>
      <c r="H1030" s="80" t="s">
        <v>6</v>
      </c>
      <c r="I1030" s="80" t="s">
        <v>157</v>
      </c>
      <c r="J1030" s="80" t="s">
        <v>42</v>
      </c>
      <c r="K1030" s="80">
        <v>3.5</v>
      </c>
      <c r="L1030" s="80">
        <v>1210</v>
      </c>
      <c r="M1030" s="80" t="s">
        <v>41</v>
      </c>
      <c r="N1030" s="80">
        <v>9.3000000000000007</v>
      </c>
      <c r="O1030" s="80">
        <v>0</v>
      </c>
      <c r="P1030" s="80">
        <v>11.8</v>
      </c>
      <c r="Q1030" s="80"/>
      <c r="R1030" s="80"/>
      <c r="S1030" s="80"/>
      <c r="T1030" s="80"/>
      <c r="U1030" s="80"/>
      <c r="V1030" s="80"/>
      <c r="W1030" s="80"/>
      <c r="X1030" s="80"/>
      <c r="Y1030" s="80"/>
      <c r="Z1030" s="80" t="s">
        <v>40</v>
      </c>
      <c r="AA1030" s="80" t="s">
        <v>39</v>
      </c>
      <c r="AB1030" s="80">
        <v>20</v>
      </c>
      <c r="AC1030" s="80"/>
    </row>
    <row r="1031" spans="1:29" ht="15.75" customHeight="1" x14ac:dyDescent="0.2">
      <c r="A1031" s="80" t="s">
        <v>49</v>
      </c>
      <c r="B1031" s="80" t="s">
        <v>47</v>
      </c>
      <c r="C1031" s="80" t="s">
        <v>50</v>
      </c>
      <c r="D1031" s="81">
        <v>43775.663148148145</v>
      </c>
      <c r="E1031" s="80" t="s">
        <v>5</v>
      </c>
      <c r="F1031" s="80" t="s">
        <v>30</v>
      </c>
      <c r="G1031" s="80" t="s">
        <v>51</v>
      </c>
      <c r="H1031" s="80" t="s">
        <v>6</v>
      </c>
      <c r="I1031" s="80" t="s">
        <v>158</v>
      </c>
      <c r="J1031" s="80" t="s">
        <v>42</v>
      </c>
      <c r="K1031" s="80">
        <v>3.5</v>
      </c>
      <c r="L1031" s="80">
        <v>1210</v>
      </c>
      <c r="M1031" s="80" t="s">
        <v>41</v>
      </c>
      <c r="N1031" s="80">
        <v>105</v>
      </c>
      <c r="O1031" s="80">
        <v>0</v>
      </c>
      <c r="P1031" s="80">
        <v>0</v>
      </c>
      <c r="Q1031" s="80"/>
      <c r="R1031" s="80"/>
      <c r="S1031" s="80"/>
      <c r="T1031" s="80"/>
      <c r="U1031" s="80"/>
      <c r="V1031" s="80"/>
      <c r="W1031" s="80"/>
      <c r="X1031" s="80"/>
      <c r="Y1031" s="80"/>
      <c r="Z1031" s="80" t="s">
        <v>40</v>
      </c>
      <c r="AA1031" s="80" t="s">
        <v>39</v>
      </c>
      <c r="AB1031" s="80">
        <v>20</v>
      </c>
      <c r="AC1031" s="80"/>
    </row>
    <row r="1032" spans="1:29" ht="15.75" customHeight="1" x14ac:dyDescent="0.2">
      <c r="A1032" s="80" t="s">
        <v>49</v>
      </c>
      <c r="B1032" s="80" t="s">
        <v>47</v>
      </c>
      <c r="C1032" s="80" t="s">
        <v>50</v>
      </c>
      <c r="D1032" s="81">
        <v>43775.663148148145</v>
      </c>
      <c r="E1032" s="80" t="s">
        <v>5</v>
      </c>
      <c r="F1032" s="80" t="s">
        <v>30</v>
      </c>
      <c r="G1032" s="80" t="s">
        <v>51</v>
      </c>
      <c r="H1032" s="80" t="s">
        <v>6</v>
      </c>
      <c r="I1032" s="80" t="s">
        <v>43</v>
      </c>
      <c r="J1032" s="80" t="s">
        <v>42</v>
      </c>
      <c r="K1032" s="80">
        <v>3.5</v>
      </c>
      <c r="L1032" s="80">
        <v>1210</v>
      </c>
      <c r="M1032" s="80" t="s">
        <v>41</v>
      </c>
      <c r="N1032" s="80">
        <v>6.61</v>
      </c>
      <c r="O1032" s="80">
        <v>0</v>
      </c>
      <c r="P1032" s="80">
        <v>10.6</v>
      </c>
      <c r="Q1032" s="80"/>
      <c r="R1032" s="80"/>
      <c r="S1032" s="80"/>
      <c r="T1032" s="80"/>
      <c r="U1032" s="80"/>
      <c r="V1032" s="80"/>
      <c r="W1032" s="80"/>
      <c r="X1032" s="80"/>
      <c r="Y1032" s="80"/>
      <c r="Z1032" s="80" t="s">
        <v>40</v>
      </c>
      <c r="AA1032" s="80" t="s">
        <v>39</v>
      </c>
      <c r="AB1032" s="80">
        <v>20</v>
      </c>
      <c r="AC1032" s="80"/>
    </row>
    <row r="1033" spans="1:29" ht="15.75" customHeight="1" x14ac:dyDescent="0.2">
      <c r="A1033" s="80" t="s">
        <v>49</v>
      </c>
      <c r="B1033" s="80" t="s">
        <v>47</v>
      </c>
      <c r="C1033" s="80" t="s">
        <v>50</v>
      </c>
      <c r="D1033" s="81">
        <v>44091.745416666665</v>
      </c>
      <c r="E1033" s="80" t="s">
        <v>5</v>
      </c>
      <c r="F1033" s="80" t="s">
        <v>30</v>
      </c>
      <c r="G1033" s="80" t="s">
        <v>51</v>
      </c>
      <c r="H1033" s="80" t="s">
        <v>6</v>
      </c>
      <c r="I1033" s="80" t="s">
        <v>159</v>
      </c>
      <c r="J1033" s="80" t="s">
        <v>42</v>
      </c>
      <c r="K1033" s="80">
        <v>3.5</v>
      </c>
      <c r="L1033" s="80">
        <v>1210</v>
      </c>
      <c r="M1033" s="80" t="s">
        <v>41</v>
      </c>
      <c r="N1033" s="80">
        <v>8.6300000000000008</v>
      </c>
      <c r="O1033" s="80">
        <v>0</v>
      </c>
      <c r="P1033" s="80">
        <v>10.5</v>
      </c>
      <c r="Q1033" s="80"/>
      <c r="R1033" s="80"/>
      <c r="S1033" s="80"/>
      <c r="T1033" s="80"/>
      <c r="U1033" s="80"/>
      <c r="V1033" s="80"/>
      <c r="W1033" s="80"/>
      <c r="X1033" s="80"/>
      <c r="Y1033" s="80"/>
      <c r="Z1033" s="80" t="s">
        <v>40</v>
      </c>
      <c r="AA1033" s="80" t="s">
        <v>39</v>
      </c>
      <c r="AB1033" s="80">
        <v>20</v>
      </c>
      <c r="AC1033" s="80"/>
    </row>
    <row r="1034" spans="1:29" ht="15.75" customHeight="1" x14ac:dyDescent="0.2">
      <c r="A1034" s="80" t="s">
        <v>49</v>
      </c>
      <c r="B1034" s="80" t="s">
        <v>47</v>
      </c>
      <c r="C1034" s="80" t="s">
        <v>50</v>
      </c>
      <c r="D1034" s="81">
        <v>43775.663148148145</v>
      </c>
      <c r="E1034" s="80" t="s">
        <v>5</v>
      </c>
      <c r="F1034" s="80" t="s">
        <v>31</v>
      </c>
      <c r="G1034" s="80" t="s">
        <v>44</v>
      </c>
      <c r="H1034" s="80" t="s">
        <v>6</v>
      </c>
      <c r="I1034" s="80" t="s">
        <v>157</v>
      </c>
      <c r="J1034" s="80" t="s">
        <v>42</v>
      </c>
      <c r="K1034" s="80">
        <v>1</v>
      </c>
      <c r="L1034" s="80">
        <v>999</v>
      </c>
      <c r="M1034" s="80" t="s">
        <v>41</v>
      </c>
      <c r="N1034" s="80">
        <v>2.91</v>
      </c>
      <c r="O1034" s="80">
        <v>0</v>
      </c>
      <c r="P1034" s="80">
        <v>2.37</v>
      </c>
      <c r="Q1034" s="80"/>
      <c r="R1034" s="80"/>
      <c r="S1034" s="80"/>
      <c r="T1034" s="80"/>
      <c r="U1034" s="80"/>
      <c r="V1034" s="80"/>
      <c r="W1034" s="80"/>
      <c r="X1034" s="80"/>
      <c r="Y1034" s="80"/>
      <c r="Z1034" s="80" t="s">
        <v>40</v>
      </c>
      <c r="AA1034" s="80" t="s">
        <v>39</v>
      </c>
      <c r="AB1034" s="80">
        <v>20</v>
      </c>
      <c r="AC1034" s="80"/>
    </row>
    <row r="1035" spans="1:29" ht="15.75" customHeight="1" x14ac:dyDescent="0.2">
      <c r="A1035" s="80" t="s">
        <v>49</v>
      </c>
      <c r="B1035" s="80" t="s">
        <v>47</v>
      </c>
      <c r="C1035" s="80" t="s">
        <v>50</v>
      </c>
      <c r="D1035" s="81">
        <v>43775.663148148145</v>
      </c>
      <c r="E1035" s="80" t="s">
        <v>5</v>
      </c>
      <c r="F1035" s="80" t="s">
        <v>31</v>
      </c>
      <c r="G1035" s="80" t="s">
        <v>44</v>
      </c>
      <c r="H1035" s="80" t="s">
        <v>6</v>
      </c>
      <c r="I1035" s="80" t="s">
        <v>158</v>
      </c>
      <c r="J1035" s="80" t="s">
        <v>42</v>
      </c>
      <c r="K1035" s="80">
        <v>1</v>
      </c>
      <c r="L1035" s="80">
        <v>999</v>
      </c>
      <c r="M1035" s="80" t="s">
        <v>41</v>
      </c>
      <c r="N1035" s="80">
        <v>26.6</v>
      </c>
      <c r="O1035" s="80">
        <v>0</v>
      </c>
      <c r="P1035" s="80">
        <v>0</v>
      </c>
      <c r="Q1035" s="80"/>
      <c r="R1035" s="80"/>
      <c r="S1035" s="80"/>
      <c r="T1035" s="80"/>
      <c r="U1035" s="80"/>
      <c r="V1035" s="80"/>
      <c r="W1035" s="80"/>
      <c r="X1035" s="80"/>
      <c r="Y1035" s="80"/>
      <c r="Z1035" s="80" t="s">
        <v>40</v>
      </c>
      <c r="AA1035" s="80" t="s">
        <v>39</v>
      </c>
      <c r="AB1035" s="80">
        <v>20</v>
      </c>
      <c r="AC1035" s="80"/>
    </row>
    <row r="1036" spans="1:29" ht="15.75" customHeight="1" x14ac:dyDescent="0.2">
      <c r="A1036" s="80" t="s">
        <v>49</v>
      </c>
      <c r="B1036" s="80" t="s">
        <v>47</v>
      </c>
      <c r="C1036" s="80" t="s">
        <v>50</v>
      </c>
      <c r="D1036" s="81">
        <v>43775.663148148145</v>
      </c>
      <c r="E1036" s="80" t="s">
        <v>5</v>
      </c>
      <c r="F1036" s="80" t="s">
        <v>31</v>
      </c>
      <c r="G1036" s="80" t="s">
        <v>44</v>
      </c>
      <c r="H1036" s="80" t="s">
        <v>6</v>
      </c>
      <c r="I1036" s="80" t="s">
        <v>43</v>
      </c>
      <c r="J1036" s="80" t="s">
        <v>42</v>
      </c>
      <c r="K1036" s="80">
        <v>1</v>
      </c>
      <c r="L1036" s="80">
        <v>999</v>
      </c>
      <c r="M1036" s="80" t="s">
        <v>41</v>
      </c>
      <c r="N1036" s="80">
        <v>2.19</v>
      </c>
      <c r="O1036" s="80">
        <v>0</v>
      </c>
      <c r="P1036" s="80">
        <v>2.08</v>
      </c>
      <c r="Q1036" s="80"/>
      <c r="R1036" s="80"/>
      <c r="S1036" s="80"/>
      <c r="T1036" s="80"/>
      <c r="U1036" s="80"/>
      <c r="V1036" s="80"/>
      <c r="W1036" s="80"/>
      <c r="X1036" s="80"/>
      <c r="Y1036" s="80"/>
      <c r="Z1036" s="80" t="s">
        <v>40</v>
      </c>
      <c r="AA1036" s="80" t="s">
        <v>39</v>
      </c>
      <c r="AB1036" s="80">
        <v>20</v>
      </c>
      <c r="AC1036" s="80"/>
    </row>
    <row r="1037" spans="1:29" ht="15.75" customHeight="1" x14ac:dyDescent="0.2">
      <c r="A1037" s="80" t="s">
        <v>49</v>
      </c>
      <c r="B1037" s="80" t="s">
        <v>47</v>
      </c>
      <c r="C1037" s="80" t="s">
        <v>50</v>
      </c>
      <c r="D1037" s="81">
        <v>44091.745416666665</v>
      </c>
      <c r="E1037" s="80" t="s">
        <v>5</v>
      </c>
      <c r="F1037" s="80" t="s">
        <v>31</v>
      </c>
      <c r="G1037" s="80" t="s">
        <v>44</v>
      </c>
      <c r="H1037" s="80" t="s">
        <v>6</v>
      </c>
      <c r="I1037" s="80" t="s">
        <v>159</v>
      </c>
      <c r="J1037" s="80" t="s">
        <v>42</v>
      </c>
      <c r="K1037" s="80">
        <v>1</v>
      </c>
      <c r="L1037" s="80">
        <v>999</v>
      </c>
      <c r="M1037" s="80" t="s">
        <v>41</v>
      </c>
      <c r="N1037" s="80">
        <v>2.3199999999999998</v>
      </c>
      <c r="O1037" s="80">
        <v>0</v>
      </c>
      <c r="P1037" s="80">
        <v>2.08</v>
      </c>
      <c r="Q1037" s="80"/>
      <c r="R1037" s="80"/>
      <c r="S1037" s="80"/>
      <c r="T1037" s="80"/>
      <c r="U1037" s="80"/>
      <c r="V1037" s="80"/>
      <c r="W1037" s="80"/>
      <c r="X1037" s="80"/>
      <c r="Y1037" s="80"/>
      <c r="Z1037" s="80" t="s">
        <v>40</v>
      </c>
      <c r="AA1037" s="80" t="s">
        <v>39</v>
      </c>
      <c r="AB1037" s="80">
        <v>20</v>
      </c>
      <c r="AC1037" s="80"/>
    </row>
    <row r="1038" spans="1:29" ht="15.75" customHeight="1" x14ac:dyDescent="0.2">
      <c r="A1038" s="80" t="s">
        <v>49</v>
      </c>
      <c r="B1038" s="80" t="s">
        <v>47</v>
      </c>
      <c r="C1038" s="80" t="s">
        <v>50</v>
      </c>
      <c r="D1038" s="81">
        <v>43775.663148148145</v>
      </c>
      <c r="E1038" s="80" t="s">
        <v>5</v>
      </c>
      <c r="F1038" s="80" t="s">
        <v>31</v>
      </c>
      <c r="G1038" s="80" t="s">
        <v>51</v>
      </c>
      <c r="H1038" s="80" t="s">
        <v>6</v>
      </c>
      <c r="I1038" s="80" t="s">
        <v>157</v>
      </c>
      <c r="J1038" s="80" t="s">
        <v>42</v>
      </c>
      <c r="K1038" s="80">
        <v>1.06</v>
      </c>
      <c r="L1038" s="80">
        <v>1050</v>
      </c>
      <c r="M1038" s="80" t="s">
        <v>41</v>
      </c>
      <c r="N1038" s="80">
        <v>3.97</v>
      </c>
      <c r="O1038" s="80">
        <v>0</v>
      </c>
      <c r="P1038" s="80">
        <v>3.69</v>
      </c>
      <c r="Q1038" s="80"/>
      <c r="R1038" s="80"/>
      <c r="S1038" s="80"/>
      <c r="T1038" s="80"/>
      <c r="U1038" s="80"/>
      <c r="V1038" s="80"/>
      <c r="W1038" s="80"/>
      <c r="X1038" s="80"/>
      <c r="Y1038" s="80"/>
      <c r="Z1038" s="80" t="s">
        <v>40</v>
      </c>
      <c r="AA1038" s="80" t="s">
        <v>39</v>
      </c>
      <c r="AB1038" s="80">
        <v>20</v>
      </c>
      <c r="AC1038" s="80"/>
    </row>
    <row r="1039" spans="1:29" ht="15.75" customHeight="1" x14ac:dyDescent="0.2">
      <c r="A1039" s="80" t="s">
        <v>49</v>
      </c>
      <c r="B1039" s="80" t="s">
        <v>47</v>
      </c>
      <c r="C1039" s="80" t="s">
        <v>50</v>
      </c>
      <c r="D1039" s="81">
        <v>43775.663148148145</v>
      </c>
      <c r="E1039" s="80" t="s">
        <v>5</v>
      </c>
      <c r="F1039" s="80" t="s">
        <v>31</v>
      </c>
      <c r="G1039" s="80" t="s">
        <v>51</v>
      </c>
      <c r="H1039" s="80" t="s">
        <v>6</v>
      </c>
      <c r="I1039" s="80" t="s">
        <v>158</v>
      </c>
      <c r="J1039" s="80" t="s">
        <v>42</v>
      </c>
      <c r="K1039" s="80">
        <v>1.06</v>
      </c>
      <c r="L1039" s="80">
        <v>1050</v>
      </c>
      <c r="M1039" s="80" t="s">
        <v>41</v>
      </c>
      <c r="N1039" s="80">
        <v>39.1</v>
      </c>
      <c r="O1039" s="80">
        <v>0</v>
      </c>
      <c r="P1039" s="80">
        <v>0</v>
      </c>
      <c r="Q1039" s="80"/>
      <c r="R1039" s="80"/>
      <c r="S1039" s="80"/>
      <c r="T1039" s="80"/>
      <c r="U1039" s="80"/>
      <c r="V1039" s="80"/>
      <c r="W1039" s="80"/>
      <c r="X1039" s="80"/>
      <c r="Y1039" s="80"/>
      <c r="Z1039" s="80" t="s">
        <v>40</v>
      </c>
      <c r="AA1039" s="80" t="s">
        <v>39</v>
      </c>
      <c r="AB1039" s="80">
        <v>20</v>
      </c>
      <c r="AC1039" s="80"/>
    </row>
    <row r="1040" spans="1:29" ht="15.75" customHeight="1" x14ac:dyDescent="0.2">
      <c r="A1040" s="80" t="s">
        <v>49</v>
      </c>
      <c r="B1040" s="80" t="s">
        <v>47</v>
      </c>
      <c r="C1040" s="80" t="s">
        <v>50</v>
      </c>
      <c r="D1040" s="81">
        <v>43775.663148148145</v>
      </c>
      <c r="E1040" s="80" t="s">
        <v>5</v>
      </c>
      <c r="F1040" s="80" t="s">
        <v>31</v>
      </c>
      <c r="G1040" s="80" t="s">
        <v>51</v>
      </c>
      <c r="H1040" s="80" t="s">
        <v>6</v>
      </c>
      <c r="I1040" s="80" t="s">
        <v>43</v>
      </c>
      <c r="J1040" s="80" t="s">
        <v>42</v>
      </c>
      <c r="K1040" s="80">
        <v>1.06</v>
      </c>
      <c r="L1040" s="80">
        <v>1050</v>
      </c>
      <c r="M1040" s="80" t="s">
        <v>41</v>
      </c>
      <c r="N1040" s="80">
        <v>3.31</v>
      </c>
      <c r="O1040" s="80">
        <v>0</v>
      </c>
      <c r="P1040" s="80">
        <v>3.46</v>
      </c>
      <c r="Q1040" s="80"/>
      <c r="R1040" s="80"/>
      <c r="S1040" s="80"/>
      <c r="T1040" s="80"/>
      <c r="U1040" s="80"/>
      <c r="V1040" s="80"/>
      <c r="W1040" s="80"/>
      <c r="X1040" s="80"/>
      <c r="Y1040" s="80"/>
      <c r="Z1040" s="80" t="s">
        <v>40</v>
      </c>
      <c r="AA1040" s="80" t="s">
        <v>39</v>
      </c>
      <c r="AB1040" s="80">
        <v>20</v>
      </c>
      <c r="AC1040" s="80"/>
    </row>
    <row r="1041" spans="1:29" ht="15.75" customHeight="1" x14ac:dyDescent="0.2">
      <c r="A1041" s="80" t="s">
        <v>49</v>
      </c>
      <c r="B1041" s="80" t="s">
        <v>47</v>
      </c>
      <c r="C1041" s="80" t="s">
        <v>50</v>
      </c>
      <c r="D1041" s="81">
        <v>44091.745416666665</v>
      </c>
      <c r="E1041" s="80" t="s">
        <v>5</v>
      </c>
      <c r="F1041" s="80" t="s">
        <v>31</v>
      </c>
      <c r="G1041" s="80" t="s">
        <v>51</v>
      </c>
      <c r="H1041" s="80" t="s">
        <v>6</v>
      </c>
      <c r="I1041" s="80" t="s">
        <v>159</v>
      </c>
      <c r="J1041" s="80" t="s">
        <v>42</v>
      </c>
      <c r="K1041" s="80">
        <v>1.06</v>
      </c>
      <c r="L1041" s="80">
        <v>1050</v>
      </c>
      <c r="M1041" s="80" t="s">
        <v>41</v>
      </c>
      <c r="N1041" s="80">
        <v>3.49</v>
      </c>
      <c r="O1041" s="80">
        <v>0</v>
      </c>
      <c r="P1041" s="80">
        <v>3.45</v>
      </c>
      <c r="Q1041" s="80"/>
      <c r="R1041" s="80"/>
      <c r="S1041" s="80"/>
      <c r="T1041" s="80"/>
      <c r="U1041" s="80"/>
      <c r="V1041" s="80"/>
      <c r="W1041" s="80"/>
      <c r="X1041" s="80"/>
      <c r="Y1041" s="80"/>
      <c r="Z1041" s="80" t="s">
        <v>40</v>
      </c>
      <c r="AA1041" s="80" t="s">
        <v>39</v>
      </c>
      <c r="AB1041" s="80">
        <v>20</v>
      </c>
      <c r="AC1041" s="80"/>
    </row>
    <row r="1042" spans="1:29" ht="15.75" customHeight="1" x14ac:dyDescent="0.2">
      <c r="A1042" s="80" t="s">
        <v>49</v>
      </c>
      <c r="B1042" s="80" t="s">
        <v>47</v>
      </c>
      <c r="C1042" s="80" t="s">
        <v>50</v>
      </c>
      <c r="D1042" s="81">
        <v>43775.663148148145</v>
      </c>
      <c r="E1042" s="80" t="s">
        <v>5</v>
      </c>
      <c r="F1042" s="80" t="s">
        <v>45</v>
      </c>
      <c r="G1042" s="80" t="s">
        <v>44</v>
      </c>
      <c r="H1042" s="80" t="s">
        <v>6</v>
      </c>
      <c r="I1042" s="80" t="s">
        <v>157</v>
      </c>
      <c r="J1042" s="80" t="s">
        <v>42</v>
      </c>
      <c r="K1042" s="80">
        <v>1.8</v>
      </c>
      <c r="L1042" s="80">
        <v>1750</v>
      </c>
      <c r="M1042" s="80" t="s">
        <v>41</v>
      </c>
      <c r="N1042" s="80">
        <v>6</v>
      </c>
      <c r="O1042" s="80">
        <v>0</v>
      </c>
      <c r="P1042" s="80">
        <v>7.42</v>
      </c>
      <c r="Q1042" s="80"/>
      <c r="R1042" s="80"/>
      <c r="S1042" s="80"/>
      <c r="T1042" s="80"/>
      <c r="U1042" s="80"/>
      <c r="V1042" s="80"/>
      <c r="W1042" s="80"/>
      <c r="X1042" s="80"/>
      <c r="Y1042" s="80"/>
      <c r="Z1042" s="80" t="s">
        <v>40</v>
      </c>
      <c r="AA1042" s="80" t="s">
        <v>39</v>
      </c>
      <c r="AB1042" s="80">
        <v>20</v>
      </c>
      <c r="AC1042" s="80"/>
    </row>
    <row r="1043" spans="1:29" ht="15.75" customHeight="1" x14ac:dyDescent="0.2">
      <c r="A1043" s="80" t="s">
        <v>49</v>
      </c>
      <c r="B1043" s="80" t="s">
        <v>47</v>
      </c>
      <c r="C1043" s="80" t="s">
        <v>50</v>
      </c>
      <c r="D1043" s="81">
        <v>43775.663148148145</v>
      </c>
      <c r="E1043" s="80" t="s">
        <v>5</v>
      </c>
      <c r="F1043" s="80" t="s">
        <v>45</v>
      </c>
      <c r="G1043" s="80" t="s">
        <v>44</v>
      </c>
      <c r="H1043" s="80" t="s">
        <v>6</v>
      </c>
      <c r="I1043" s="80" t="s">
        <v>158</v>
      </c>
      <c r="J1043" s="80" t="s">
        <v>42</v>
      </c>
      <c r="K1043" s="80">
        <v>1.8</v>
      </c>
      <c r="L1043" s="80">
        <v>1750</v>
      </c>
      <c r="M1043" s="80" t="s">
        <v>41</v>
      </c>
      <c r="N1043" s="80">
        <v>77.2</v>
      </c>
      <c r="O1043" s="80">
        <v>0</v>
      </c>
      <c r="P1043" s="80">
        <v>0</v>
      </c>
      <c r="Q1043" s="80"/>
      <c r="R1043" s="80"/>
      <c r="S1043" s="80"/>
      <c r="T1043" s="80"/>
      <c r="U1043" s="80"/>
      <c r="V1043" s="80"/>
      <c r="W1043" s="80"/>
      <c r="X1043" s="80"/>
      <c r="Y1043" s="80"/>
      <c r="Z1043" s="80" t="s">
        <v>40</v>
      </c>
      <c r="AA1043" s="80" t="s">
        <v>39</v>
      </c>
      <c r="AB1043" s="80">
        <v>20</v>
      </c>
      <c r="AC1043" s="80"/>
    </row>
    <row r="1044" spans="1:29" ht="15.75" customHeight="1" x14ac:dyDescent="0.2">
      <c r="A1044" s="80" t="s">
        <v>49</v>
      </c>
      <c r="B1044" s="80" t="s">
        <v>47</v>
      </c>
      <c r="C1044" s="80" t="s">
        <v>50</v>
      </c>
      <c r="D1044" s="81">
        <v>43775.663148148145</v>
      </c>
      <c r="E1044" s="80" t="s">
        <v>5</v>
      </c>
      <c r="F1044" s="80" t="s">
        <v>45</v>
      </c>
      <c r="G1044" s="80" t="s">
        <v>44</v>
      </c>
      <c r="H1044" s="80" t="s">
        <v>6</v>
      </c>
      <c r="I1044" s="80" t="s">
        <v>43</v>
      </c>
      <c r="J1044" s="80" t="s">
        <v>42</v>
      </c>
      <c r="K1044" s="80">
        <v>1.8</v>
      </c>
      <c r="L1044" s="80">
        <v>1750</v>
      </c>
      <c r="M1044" s="80" t="s">
        <v>41</v>
      </c>
      <c r="N1044" s="80">
        <v>5.3</v>
      </c>
      <c r="O1044" s="80">
        <v>0</v>
      </c>
      <c r="P1044" s="80">
        <v>7.15</v>
      </c>
      <c r="Q1044" s="80"/>
      <c r="R1044" s="80"/>
      <c r="S1044" s="80"/>
      <c r="T1044" s="80"/>
      <c r="U1044" s="80"/>
      <c r="V1044" s="80"/>
      <c r="W1044" s="80"/>
      <c r="X1044" s="80"/>
      <c r="Y1044" s="80"/>
      <c r="Z1044" s="80" t="s">
        <v>40</v>
      </c>
      <c r="AA1044" s="80" t="s">
        <v>39</v>
      </c>
      <c r="AB1044" s="80">
        <v>20</v>
      </c>
      <c r="AC1044" s="80"/>
    </row>
    <row r="1045" spans="1:29" ht="15.75" customHeight="1" x14ac:dyDescent="0.2">
      <c r="A1045" s="80" t="s">
        <v>49</v>
      </c>
      <c r="B1045" s="80" t="s">
        <v>47</v>
      </c>
      <c r="C1045" s="80" t="s">
        <v>50</v>
      </c>
      <c r="D1045" s="81">
        <v>44091.745416666665</v>
      </c>
      <c r="E1045" s="80" t="s">
        <v>5</v>
      </c>
      <c r="F1045" s="80" t="s">
        <v>45</v>
      </c>
      <c r="G1045" s="80" t="s">
        <v>44</v>
      </c>
      <c r="H1045" s="80" t="s">
        <v>6</v>
      </c>
      <c r="I1045" s="80" t="s">
        <v>159</v>
      </c>
      <c r="J1045" s="80" t="s">
        <v>42</v>
      </c>
      <c r="K1045" s="80">
        <v>1.8</v>
      </c>
      <c r="L1045" s="80">
        <v>1750</v>
      </c>
      <c r="M1045" s="80" t="s">
        <v>41</v>
      </c>
      <c r="N1045" s="80">
        <v>5.4</v>
      </c>
      <c r="O1045" s="80">
        <v>0</v>
      </c>
      <c r="P1045" s="80">
        <v>7.15</v>
      </c>
      <c r="Q1045" s="80"/>
      <c r="R1045" s="80"/>
      <c r="S1045" s="80"/>
      <c r="T1045" s="80"/>
      <c r="U1045" s="80"/>
      <c r="V1045" s="80"/>
      <c r="W1045" s="80"/>
      <c r="X1045" s="80"/>
      <c r="Y1045" s="80"/>
      <c r="Z1045" s="80" t="s">
        <v>40</v>
      </c>
      <c r="AA1045" s="80" t="s">
        <v>39</v>
      </c>
      <c r="AB1045" s="80">
        <v>20</v>
      </c>
      <c r="AC1045" s="80"/>
    </row>
    <row r="1046" spans="1:29" ht="15.75" customHeight="1" x14ac:dyDescent="0.2">
      <c r="A1046" s="80" t="s">
        <v>49</v>
      </c>
      <c r="B1046" s="80" t="s">
        <v>47</v>
      </c>
      <c r="C1046" s="80" t="s">
        <v>50</v>
      </c>
      <c r="D1046" s="81">
        <v>43775.663148148145</v>
      </c>
      <c r="E1046" s="80" t="s">
        <v>5</v>
      </c>
      <c r="F1046" s="80" t="s">
        <v>45</v>
      </c>
      <c r="G1046" s="80" t="s">
        <v>51</v>
      </c>
      <c r="H1046" s="80" t="s">
        <v>6</v>
      </c>
      <c r="I1046" s="80" t="s">
        <v>157</v>
      </c>
      <c r="J1046" s="80" t="s">
        <v>42</v>
      </c>
      <c r="K1046" s="80">
        <v>1.9</v>
      </c>
      <c r="L1046" s="80">
        <v>1620</v>
      </c>
      <c r="M1046" s="80" t="s">
        <v>41</v>
      </c>
      <c r="N1046" s="80">
        <v>10.9</v>
      </c>
      <c r="O1046" s="80">
        <v>0</v>
      </c>
      <c r="P1046" s="80">
        <v>13.3</v>
      </c>
      <c r="Q1046" s="80"/>
      <c r="R1046" s="80"/>
      <c r="S1046" s="80"/>
      <c r="T1046" s="80"/>
      <c r="U1046" s="80"/>
      <c r="V1046" s="80"/>
      <c r="W1046" s="80"/>
      <c r="X1046" s="80"/>
      <c r="Y1046" s="80"/>
      <c r="Z1046" s="80" t="s">
        <v>40</v>
      </c>
      <c r="AA1046" s="80" t="s">
        <v>39</v>
      </c>
      <c r="AB1046" s="80">
        <v>20</v>
      </c>
      <c r="AC1046" s="80"/>
    </row>
    <row r="1047" spans="1:29" ht="15.75" customHeight="1" x14ac:dyDescent="0.2">
      <c r="A1047" s="80" t="s">
        <v>49</v>
      </c>
      <c r="B1047" s="80" t="s">
        <v>47</v>
      </c>
      <c r="C1047" s="80" t="s">
        <v>50</v>
      </c>
      <c r="D1047" s="81">
        <v>43775.663148148145</v>
      </c>
      <c r="E1047" s="80" t="s">
        <v>5</v>
      </c>
      <c r="F1047" s="80" t="s">
        <v>45</v>
      </c>
      <c r="G1047" s="80" t="s">
        <v>51</v>
      </c>
      <c r="H1047" s="80" t="s">
        <v>6</v>
      </c>
      <c r="I1047" s="80" t="s">
        <v>158</v>
      </c>
      <c r="J1047" s="80" t="s">
        <v>42</v>
      </c>
      <c r="K1047" s="80">
        <v>1.9</v>
      </c>
      <c r="L1047" s="80">
        <v>1620</v>
      </c>
      <c r="M1047" s="80" t="s">
        <v>41</v>
      </c>
      <c r="N1047" s="80">
        <v>146</v>
      </c>
      <c r="O1047" s="80">
        <v>0</v>
      </c>
      <c r="P1047" s="80">
        <v>0</v>
      </c>
      <c r="Q1047" s="80"/>
      <c r="R1047" s="80"/>
      <c r="S1047" s="80"/>
      <c r="T1047" s="80"/>
      <c r="U1047" s="80"/>
      <c r="V1047" s="80"/>
      <c r="W1047" s="80"/>
      <c r="X1047" s="80"/>
      <c r="Y1047" s="80"/>
      <c r="Z1047" s="80" t="s">
        <v>40</v>
      </c>
      <c r="AA1047" s="80" t="s">
        <v>39</v>
      </c>
      <c r="AB1047" s="80">
        <v>20</v>
      </c>
      <c r="AC1047" s="80"/>
    </row>
    <row r="1048" spans="1:29" ht="15.75" customHeight="1" x14ac:dyDescent="0.2">
      <c r="A1048" s="80" t="s">
        <v>49</v>
      </c>
      <c r="B1048" s="80" t="s">
        <v>47</v>
      </c>
      <c r="C1048" s="80" t="s">
        <v>50</v>
      </c>
      <c r="D1048" s="81">
        <v>43775.663148148145</v>
      </c>
      <c r="E1048" s="80" t="s">
        <v>5</v>
      </c>
      <c r="F1048" s="80" t="s">
        <v>45</v>
      </c>
      <c r="G1048" s="80" t="s">
        <v>51</v>
      </c>
      <c r="H1048" s="80" t="s">
        <v>6</v>
      </c>
      <c r="I1048" s="80" t="s">
        <v>43</v>
      </c>
      <c r="J1048" s="80" t="s">
        <v>42</v>
      </c>
      <c r="K1048" s="80">
        <v>1.9</v>
      </c>
      <c r="L1048" s="80">
        <v>1620</v>
      </c>
      <c r="M1048" s="80" t="s">
        <v>41</v>
      </c>
      <c r="N1048" s="80">
        <v>9.8000000000000007</v>
      </c>
      <c r="O1048" s="80">
        <v>0</v>
      </c>
      <c r="P1048" s="80">
        <v>13</v>
      </c>
      <c r="Q1048" s="80"/>
      <c r="R1048" s="80"/>
      <c r="S1048" s="80"/>
      <c r="T1048" s="80"/>
      <c r="U1048" s="80"/>
      <c r="V1048" s="80"/>
      <c r="W1048" s="80"/>
      <c r="X1048" s="80"/>
      <c r="Y1048" s="80"/>
      <c r="Z1048" s="80" t="s">
        <v>40</v>
      </c>
      <c r="AA1048" s="80" t="s">
        <v>39</v>
      </c>
      <c r="AB1048" s="80">
        <v>20</v>
      </c>
      <c r="AC1048" s="80"/>
    </row>
    <row r="1049" spans="1:29" ht="15.75" customHeight="1" x14ac:dyDescent="0.2">
      <c r="A1049" s="80" t="s">
        <v>49</v>
      </c>
      <c r="B1049" s="80" t="s">
        <v>47</v>
      </c>
      <c r="C1049" s="80" t="s">
        <v>50</v>
      </c>
      <c r="D1049" s="81">
        <v>44091.745416666665</v>
      </c>
      <c r="E1049" s="80" t="s">
        <v>5</v>
      </c>
      <c r="F1049" s="80" t="s">
        <v>45</v>
      </c>
      <c r="G1049" s="80" t="s">
        <v>51</v>
      </c>
      <c r="H1049" s="80" t="s">
        <v>6</v>
      </c>
      <c r="I1049" s="80" t="s">
        <v>159</v>
      </c>
      <c r="J1049" s="80" t="s">
        <v>42</v>
      </c>
      <c r="K1049" s="80">
        <v>1.9</v>
      </c>
      <c r="L1049" s="80">
        <v>1620</v>
      </c>
      <c r="M1049" s="80" t="s">
        <v>41</v>
      </c>
      <c r="N1049" s="80">
        <v>10.1</v>
      </c>
      <c r="O1049" s="80">
        <v>0</v>
      </c>
      <c r="P1049" s="80">
        <v>13</v>
      </c>
      <c r="Q1049" s="80"/>
      <c r="R1049" s="80"/>
      <c r="S1049" s="80"/>
      <c r="T1049" s="80"/>
      <c r="U1049" s="80"/>
      <c r="V1049" s="80"/>
      <c r="W1049" s="80"/>
      <c r="X1049" s="80"/>
      <c r="Y1049" s="80"/>
      <c r="Z1049" s="80" t="s">
        <v>40</v>
      </c>
      <c r="AA1049" s="80" t="s">
        <v>39</v>
      </c>
      <c r="AB1049" s="80">
        <v>20</v>
      </c>
      <c r="AC1049" s="80"/>
    </row>
    <row r="1050" spans="1:29" ht="15.75" customHeight="1" x14ac:dyDescent="0.2">
      <c r="A1050" s="80" t="s">
        <v>49</v>
      </c>
      <c r="B1050" s="80" t="s">
        <v>47</v>
      </c>
      <c r="C1050" s="80" t="s">
        <v>50</v>
      </c>
      <c r="D1050" s="81">
        <v>43775.663148148145</v>
      </c>
      <c r="E1050" s="80" t="s">
        <v>5</v>
      </c>
      <c r="F1050" s="80" t="s">
        <v>29</v>
      </c>
      <c r="G1050" s="80" t="s">
        <v>44</v>
      </c>
      <c r="H1050" s="80" t="s">
        <v>6</v>
      </c>
      <c r="I1050" s="80" t="s">
        <v>157</v>
      </c>
      <c r="J1050" s="80" t="s">
        <v>42</v>
      </c>
      <c r="K1050" s="80">
        <v>2.33</v>
      </c>
      <c r="L1050" s="80">
        <v>2300</v>
      </c>
      <c r="M1050" s="80" t="s">
        <v>41</v>
      </c>
      <c r="N1050" s="80">
        <v>8.2100000000000009</v>
      </c>
      <c r="O1050" s="80">
        <v>0</v>
      </c>
      <c r="P1050" s="80">
        <v>11.1</v>
      </c>
      <c r="Q1050" s="80"/>
      <c r="R1050" s="80"/>
      <c r="S1050" s="80"/>
      <c r="T1050" s="80"/>
      <c r="U1050" s="80"/>
      <c r="V1050" s="80"/>
      <c r="W1050" s="80"/>
      <c r="X1050" s="80"/>
      <c r="Y1050" s="80"/>
      <c r="Z1050" s="80" t="s">
        <v>40</v>
      </c>
      <c r="AA1050" s="80" t="s">
        <v>39</v>
      </c>
      <c r="AB1050" s="80">
        <v>20</v>
      </c>
      <c r="AC1050" s="80"/>
    </row>
    <row r="1051" spans="1:29" ht="15.75" customHeight="1" x14ac:dyDescent="0.2">
      <c r="A1051" s="80" t="s">
        <v>49</v>
      </c>
      <c r="B1051" s="80" t="s">
        <v>47</v>
      </c>
      <c r="C1051" s="80" t="s">
        <v>50</v>
      </c>
      <c r="D1051" s="81">
        <v>43775.663148148145</v>
      </c>
      <c r="E1051" s="80" t="s">
        <v>5</v>
      </c>
      <c r="F1051" s="80" t="s">
        <v>29</v>
      </c>
      <c r="G1051" s="80" t="s">
        <v>44</v>
      </c>
      <c r="H1051" s="80" t="s">
        <v>6</v>
      </c>
      <c r="I1051" s="80" t="s">
        <v>158</v>
      </c>
      <c r="J1051" s="80" t="s">
        <v>42</v>
      </c>
      <c r="K1051" s="80">
        <v>2.33</v>
      </c>
      <c r="L1051" s="80">
        <v>2300</v>
      </c>
      <c r="M1051" s="80" t="s">
        <v>41</v>
      </c>
      <c r="N1051" s="80">
        <v>114</v>
      </c>
      <c r="O1051" s="80">
        <v>0</v>
      </c>
      <c r="P1051" s="80">
        <v>0</v>
      </c>
      <c r="Q1051" s="80"/>
      <c r="R1051" s="80"/>
      <c r="S1051" s="80"/>
      <c r="T1051" s="80"/>
      <c r="U1051" s="80"/>
      <c r="V1051" s="80"/>
      <c r="W1051" s="80"/>
      <c r="X1051" s="80"/>
      <c r="Y1051" s="80"/>
      <c r="Z1051" s="80" t="s">
        <v>40</v>
      </c>
      <c r="AA1051" s="80" t="s">
        <v>39</v>
      </c>
      <c r="AB1051" s="80">
        <v>20</v>
      </c>
      <c r="AC1051" s="80"/>
    </row>
    <row r="1052" spans="1:29" ht="15.75" customHeight="1" x14ac:dyDescent="0.2">
      <c r="A1052" s="80" t="s">
        <v>49</v>
      </c>
      <c r="B1052" s="80" t="s">
        <v>47</v>
      </c>
      <c r="C1052" s="80" t="s">
        <v>50</v>
      </c>
      <c r="D1052" s="81">
        <v>43775.663148148145</v>
      </c>
      <c r="E1052" s="80" t="s">
        <v>5</v>
      </c>
      <c r="F1052" s="80" t="s">
        <v>29</v>
      </c>
      <c r="G1052" s="80" t="s">
        <v>44</v>
      </c>
      <c r="H1052" s="80" t="s">
        <v>6</v>
      </c>
      <c r="I1052" s="80" t="s">
        <v>43</v>
      </c>
      <c r="J1052" s="80" t="s">
        <v>42</v>
      </c>
      <c r="K1052" s="80">
        <v>2.33</v>
      </c>
      <c r="L1052" s="80">
        <v>2300</v>
      </c>
      <c r="M1052" s="80" t="s">
        <v>41</v>
      </c>
      <c r="N1052" s="80">
        <v>7.58</v>
      </c>
      <c r="O1052" s="80">
        <v>0</v>
      </c>
      <c r="P1052" s="80">
        <v>10.8</v>
      </c>
      <c r="Q1052" s="80"/>
      <c r="R1052" s="80"/>
      <c r="S1052" s="80"/>
      <c r="T1052" s="80"/>
      <c r="U1052" s="80"/>
      <c r="V1052" s="80"/>
      <c r="W1052" s="80"/>
      <c r="X1052" s="80"/>
      <c r="Y1052" s="80"/>
      <c r="Z1052" s="80" t="s">
        <v>40</v>
      </c>
      <c r="AA1052" s="80" t="s">
        <v>39</v>
      </c>
      <c r="AB1052" s="80">
        <v>20</v>
      </c>
      <c r="AC1052" s="80"/>
    </row>
    <row r="1053" spans="1:29" ht="15.75" customHeight="1" x14ac:dyDescent="0.2">
      <c r="A1053" s="80" t="s">
        <v>49</v>
      </c>
      <c r="B1053" s="80" t="s">
        <v>47</v>
      </c>
      <c r="C1053" s="80" t="s">
        <v>50</v>
      </c>
      <c r="D1053" s="81">
        <v>44091.745416666665</v>
      </c>
      <c r="E1053" s="80" t="s">
        <v>5</v>
      </c>
      <c r="F1053" s="80" t="s">
        <v>29</v>
      </c>
      <c r="G1053" s="80" t="s">
        <v>44</v>
      </c>
      <c r="H1053" s="80" t="s">
        <v>6</v>
      </c>
      <c r="I1053" s="80" t="s">
        <v>159</v>
      </c>
      <c r="J1053" s="80" t="s">
        <v>42</v>
      </c>
      <c r="K1053" s="80">
        <v>2.33</v>
      </c>
      <c r="L1053" s="80">
        <v>2300</v>
      </c>
      <c r="M1053" s="80" t="s">
        <v>41</v>
      </c>
      <c r="N1053" s="80">
        <v>7.67</v>
      </c>
      <c r="O1053" s="80">
        <v>0</v>
      </c>
      <c r="P1053" s="80">
        <v>10.8</v>
      </c>
      <c r="Q1053" s="80"/>
      <c r="R1053" s="80"/>
      <c r="S1053" s="80"/>
      <c r="T1053" s="80"/>
      <c r="U1053" s="80"/>
      <c r="V1053" s="80"/>
      <c r="W1053" s="80"/>
      <c r="X1053" s="80"/>
      <c r="Y1053" s="80"/>
      <c r="Z1053" s="80" t="s">
        <v>40</v>
      </c>
      <c r="AA1053" s="80" t="s">
        <v>39</v>
      </c>
      <c r="AB1053" s="80">
        <v>20</v>
      </c>
      <c r="AC1053" s="80"/>
    </row>
    <row r="1054" spans="1:29" ht="15.75" customHeight="1" x14ac:dyDescent="0.2">
      <c r="A1054" s="80" t="s">
        <v>49</v>
      </c>
      <c r="B1054" s="80" t="s">
        <v>47</v>
      </c>
      <c r="C1054" s="80" t="s">
        <v>50</v>
      </c>
      <c r="D1054" s="81">
        <v>43775.663148148145</v>
      </c>
      <c r="E1054" s="80" t="s">
        <v>5</v>
      </c>
      <c r="F1054" s="80" t="s">
        <v>29</v>
      </c>
      <c r="G1054" s="80" t="s">
        <v>51</v>
      </c>
      <c r="H1054" s="80" t="s">
        <v>6</v>
      </c>
      <c r="I1054" s="80" t="s">
        <v>157</v>
      </c>
      <c r="J1054" s="80" t="s">
        <v>42</v>
      </c>
      <c r="K1054" s="80">
        <v>2.06</v>
      </c>
      <c r="L1054" s="80">
        <v>1830</v>
      </c>
      <c r="M1054" s="80" t="s">
        <v>41</v>
      </c>
      <c r="N1054" s="80">
        <v>13.2</v>
      </c>
      <c r="O1054" s="80">
        <v>0</v>
      </c>
      <c r="P1054" s="80">
        <v>16.399999999999999</v>
      </c>
      <c r="Q1054" s="80"/>
      <c r="R1054" s="80"/>
      <c r="S1054" s="80"/>
      <c r="T1054" s="80"/>
      <c r="U1054" s="80"/>
      <c r="V1054" s="80"/>
      <c r="W1054" s="80"/>
      <c r="X1054" s="80"/>
      <c r="Y1054" s="80"/>
      <c r="Z1054" s="80" t="s">
        <v>40</v>
      </c>
      <c r="AA1054" s="80" t="s">
        <v>39</v>
      </c>
      <c r="AB1054" s="80">
        <v>20</v>
      </c>
      <c r="AC1054" s="80"/>
    </row>
    <row r="1055" spans="1:29" ht="15.75" customHeight="1" x14ac:dyDescent="0.2">
      <c r="A1055" s="80" t="s">
        <v>49</v>
      </c>
      <c r="B1055" s="80" t="s">
        <v>47</v>
      </c>
      <c r="C1055" s="80" t="s">
        <v>50</v>
      </c>
      <c r="D1055" s="81">
        <v>43775.663148148145</v>
      </c>
      <c r="E1055" s="80" t="s">
        <v>5</v>
      </c>
      <c r="F1055" s="80" t="s">
        <v>29</v>
      </c>
      <c r="G1055" s="80" t="s">
        <v>51</v>
      </c>
      <c r="H1055" s="80" t="s">
        <v>6</v>
      </c>
      <c r="I1055" s="80" t="s">
        <v>158</v>
      </c>
      <c r="J1055" s="80" t="s">
        <v>42</v>
      </c>
      <c r="K1055" s="80">
        <v>2.06</v>
      </c>
      <c r="L1055" s="80">
        <v>1830</v>
      </c>
      <c r="M1055" s="80" t="s">
        <v>41</v>
      </c>
      <c r="N1055" s="80">
        <v>182</v>
      </c>
      <c r="O1055" s="80">
        <v>0</v>
      </c>
      <c r="P1055" s="80">
        <v>0</v>
      </c>
      <c r="Q1055" s="80"/>
      <c r="R1055" s="80"/>
      <c r="S1055" s="80"/>
      <c r="T1055" s="80"/>
      <c r="U1055" s="80"/>
      <c r="V1055" s="80"/>
      <c r="W1055" s="80"/>
      <c r="X1055" s="80"/>
      <c r="Y1055" s="80"/>
      <c r="Z1055" s="80" t="s">
        <v>40</v>
      </c>
      <c r="AA1055" s="80" t="s">
        <v>39</v>
      </c>
      <c r="AB1055" s="80">
        <v>20</v>
      </c>
      <c r="AC1055" s="80"/>
    </row>
    <row r="1056" spans="1:29" ht="15.75" customHeight="1" x14ac:dyDescent="0.2">
      <c r="A1056" s="80" t="s">
        <v>49</v>
      </c>
      <c r="B1056" s="80" t="s">
        <v>47</v>
      </c>
      <c r="C1056" s="80" t="s">
        <v>50</v>
      </c>
      <c r="D1056" s="81">
        <v>43775.663148148145</v>
      </c>
      <c r="E1056" s="80" t="s">
        <v>5</v>
      </c>
      <c r="F1056" s="80" t="s">
        <v>29</v>
      </c>
      <c r="G1056" s="80" t="s">
        <v>51</v>
      </c>
      <c r="H1056" s="80" t="s">
        <v>6</v>
      </c>
      <c r="I1056" s="80" t="s">
        <v>43</v>
      </c>
      <c r="J1056" s="80" t="s">
        <v>42</v>
      </c>
      <c r="K1056" s="80">
        <v>2.06</v>
      </c>
      <c r="L1056" s="80">
        <v>1830</v>
      </c>
      <c r="M1056" s="80" t="s">
        <v>41</v>
      </c>
      <c r="N1056" s="80">
        <v>12.1</v>
      </c>
      <c r="O1056" s="80">
        <v>0</v>
      </c>
      <c r="P1056" s="80">
        <v>16.2</v>
      </c>
      <c r="Q1056" s="80"/>
      <c r="R1056" s="80"/>
      <c r="S1056" s="80"/>
      <c r="T1056" s="80"/>
      <c r="U1056" s="80"/>
      <c r="V1056" s="80"/>
      <c r="W1056" s="80"/>
      <c r="X1056" s="80"/>
      <c r="Y1056" s="80"/>
      <c r="Z1056" s="80" t="s">
        <v>40</v>
      </c>
      <c r="AA1056" s="80" t="s">
        <v>39</v>
      </c>
      <c r="AB1056" s="80">
        <v>20</v>
      </c>
      <c r="AC1056" s="80"/>
    </row>
    <row r="1057" spans="1:29" ht="15.75" customHeight="1" x14ac:dyDescent="0.2">
      <c r="A1057" s="80" t="s">
        <v>49</v>
      </c>
      <c r="B1057" s="80" t="s">
        <v>47</v>
      </c>
      <c r="C1057" s="80" t="s">
        <v>50</v>
      </c>
      <c r="D1057" s="81">
        <v>44091.745416666665</v>
      </c>
      <c r="E1057" s="80" t="s">
        <v>5</v>
      </c>
      <c r="F1057" s="80" t="s">
        <v>29</v>
      </c>
      <c r="G1057" s="80" t="s">
        <v>51</v>
      </c>
      <c r="H1057" s="80" t="s">
        <v>6</v>
      </c>
      <c r="I1057" s="80" t="s">
        <v>159</v>
      </c>
      <c r="J1057" s="80" t="s">
        <v>42</v>
      </c>
      <c r="K1057" s="80">
        <v>2.06</v>
      </c>
      <c r="L1057" s="80">
        <v>1830</v>
      </c>
      <c r="M1057" s="80" t="s">
        <v>41</v>
      </c>
      <c r="N1057" s="80">
        <v>12.2</v>
      </c>
      <c r="O1057" s="80">
        <v>0</v>
      </c>
      <c r="P1057" s="80">
        <v>16.2</v>
      </c>
      <c r="Q1057" s="80"/>
      <c r="R1057" s="80"/>
      <c r="S1057" s="80"/>
      <c r="T1057" s="80"/>
      <c r="U1057" s="80"/>
      <c r="V1057" s="80"/>
      <c r="W1057" s="80"/>
      <c r="X1057" s="80"/>
      <c r="Y1057" s="80"/>
      <c r="Z1057" s="80" t="s">
        <v>40</v>
      </c>
      <c r="AA1057" s="80" t="s">
        <v>39</v>
      </c>
      <c r="AB1057" s="80">
        <v>20</v>
      </c>
      <c r="AC1057" s="80"/>
    </row>
    <row r="1058" spans="1:29" ht="15.75" customHeight="1" x14ac:dyDescent="0.2">
      <c r="A1058" s="80" t="s">
        <v>49</v>
      </c>
      <c r="B1058" s="80" t="s">
        <v>47</v>
      </c>
      <c r="C1058" s="80" t="s">
        <v>50</v>
      </c>
      <c r="D1058" s="81">
        <v>43775.663946759261</v>
      </c>
      <c r="E1058" s="80" t="s">
        <v>5</v>
      </c>
      <c r="F1058" s="80" t="s">
        <v>30</v>
      </c>
      <c r="G1058" s="80" t="s">
        <v>44</v>
      </c>
      <c r="H1058" s="80" t="s">
        <v>7</v>
      </c>
      <c r="I1058" s="80" t="s">
        <v>157</v>
      </c>
      <c r="J1058" s="80" t="s">
        <v>42</v>
      </c>
      <c r="K1058" s="80">
        <v>3.5</v>
      </c>
      <c r="L1058" s="80">
        <v>1240</v>
      </c>
      <c r="M1058" s="80" t="s">
        <v>41</v>
      </c>
      <c r="N1058" s="80">
        <v>143</v>
      </c>
      <c r="O1058" s="80">
        <v>7.8899999999999998E-2</v>
      </c>
      <c r="P1058" s="80">
        <v>6.07</v>
      </c>
      <c r="Q1058" s="80"/>
      <c r="R1058" s="80"/>
      <c r="S1058" s="80"/>
      <c r="T1058" s="80"/>
      <c r="U1058" s="80"/>
      <c r="V1058" s="80"/>
      <c r="W1058" s="80"/>
      <c r="X1058" s="80"/>
      <c r="Y1058" s="80"/>
      <c r="Z1058" s="80" t="s">
        <v>40</v>
      </c>
      <c r="AA1058" s="80" t="s">
        <v>39</v>
      </c>
      <c r="AB1058" s="80">
        <v>20</v>
      </c>
      <c r="AC1058" s="80"/>
    </row>
    <row r="1059" spans="1:29" ht="15.75" customHeight="1" x14ac:dyDescent="0.2">
      <c r="A1059" s="80" t="s">
        <v>49</v>
      </c>
      <c r="B1059" s="80" t="s">
        <v>47</v>
      </c>
      <c r="C1059" s="80" t="s">
        <v>50</v>
      </c>
      <c r="D1059" s="81">
        <v>43775.663946759261</v>
      </c>
      <c r="E1059" s="80" t="s">
        <v>5</v>
      </c>
      <c r="F1059" s="80" t="s">
        <v>30</v>
      </c>
      <c r="G1059" s="80" t="s">
        <v>44</v>
      </c>
      <c r="H1059" s="80" t="s">
        <v>7</v>
      </c>
      <c r="I1059" s="80" t="s">
        <v>158</v>
      </c>
      <c r="J1059" s="80" t="s">
        <v>42</v>
      </c>
      <c r="K1059" s="80">
        <v>3.5</v>
      </c>
      <c r="L1059" s="80">
        <v>1240</v>
      </c>
      <c r="M1059" s="80" t="s">
        <v>41</v>
      </c>
      <c r="N1059" s="80">
        <v>202</v>
      </c>
      <c r="O1059" s="80">
        <v>8.5900000000000004E-2</v>
      </c>
      <c r="P1059" s="80">
        <v>0</v>
      </c>
      <c r="Q1059" s="80"/>
      <c r="R1059" s="80"/>
      <c r="S1059" s="80"/>
      <c r="T1059" s="80"/>
      <c r="U1059" s="80"/>
      <c r="V1059" s="80"/>
      <c r="W1059" s="80"/>
      <c r="X1059" s="80"/>
      <c r="Y1059" s="80"/>
      <c r="Z1059" s="80" t="s">
        <v>40</v>
      </c>
      <c r="AA1059" s="80" t="s">
        <v>39</v>
      </c>
      <c r="AB1059" s="80">
        <v>20</v>
      </c>
      <c r="AC1059" s="80"/>
    </row>
    <row r="1060" spans="1:29" ht="15.75" customHeight="1" x14ac:dyDescent="0.2">
      <c r="A1060" s="80" t="s">
        <v>49</v>
      </c>
      <c r="B1060" s="80" t="s">
        <v>47</v>
      </c>
      <c r="C1060" s="80" t="s">
        <v>50</v>
      </c>
      <c r="D1060" s="81">
        <v>43775.663946759261</v>
      </c>
      <c r="E1060" s="80" t="s">
        <v>5</v>
      </c>
      <c r="F1060" s="80" t="s">
        <v>30</v>
      </c>
      <c r="G1060" s="80" t="s">
        <v>44</v>
      </c>
      <c r="H1060" s="80" t="s">
        <v>7</v>
      </c>
      <c r="I1060" s="80" t="s">
        <v>43</v>
      </c>
      <c r="J1060" s="80" t="s">
        <v>42</v>
      </c>
      <c r="K1060" s="80">
        <v>3.5</v>
      </c>
      <c r="L1060" s="80">
        <v>1240</v>
      </c>
      <c r="M1060" s="80" t="s">
        <v>41</v>
      </c>
      <c r="N1060" s="80">
        <v>3.5</v>
      </c>
      <c r="O1060" s="80">
        <v>0</v>
      </c>
      <c r="P1060" s="80">
        <v>5.41</v>
      </c>
      <c r="Q1060" s="80"/>
      <c r="R1060" s="80"/>
      <c r="S1060" s="80"/>
      <c r="T1060" s="80"/>
      <c r="U1060" s="80"/>
      <c r="V1060" s="80"/>
      <c r="W1060" s="80"/>
      <c r="X1060" s="80"/>
      <c r="Y1060" s="80"/>
      <c r="Z1060" s="80" t="s">
        <v>40</v>
      </c>
      <c r="AA1060" s="80" t="s">
        <v>39</v>
      </c>
      <c r="AB1060" s="80">
        <v>20</v>
      </c>
      <c r="AC1060" s="80"/>
    </row>
    <row r="1061" spans="1:29" ht="15.75" customHeight="1" x14ac:dyDescent="0.2">
      <c r="A1061" s="80" t="s">
        <v>49</v>
      </c>
      <c r="B1061" s="80" t="s">
        <v>47</v>
      </c>
      <c r="C1061" s="80" t="s">
        <v>50</v>
      </c>
      <c r="D1061" s="81">
        <v>44091.745416666665</v>
      </c>
      <c r="E1061" s="80" t="s">
        <v>5</v>
      </c>
      <c r="F1061" s="80" t="s">
        <v>30</v>
      </c>
      <c r="G1061" s="80" t="s">
        <v>44</v>
      </c>
      <c r="H1061" s="80" t="s">
        <v>7</v>
      </c>
      <c r="I1061" s="80" t="s">
        <v>159</v>
      </c>
      <c r="J1061" s="80" t="s">
        <v>42</v>
      </c>
      <c r="K1061" s="80">
        <v>3.5</v>
      </c>
      <c r="L1061" s="80">
        <v>1240</v>
      </c>
      <c r="M1061" s="80" t="s">
        <v>41</v>
      </c>
      <c r="N1061" s="80">
        <v>139</v>
      </c>
      <c r="O1061" s="80">
        <v>7.3599999999999999E-2</v>
      </c>
      <c r="P1061" s="80">
        <v>5.32</v>
      </c>
      <c r="Q1061" s="80"/>
      <c r="R1061" s="80"/>
      <c r="S1061" s="80"/>
      <c r="T1061" s="80"/>
      <c r="U1061" s="80"/>
      <c r="V1061" s="80"/>
      <c r="W1061" s="80"/>
      <c r="X1061" s="80"/>
      <c r="Y1061" s="80"/>
      <c r="Z1061" s="80" t="s">
        <v>40</v>
      </c>
      <c r="AA1061" s="80" t="s">
        <v>39</v>
      </c>
      <c r="AB1061" s="80">
        <v>20</v>
      </c>
      <c r="AC1061" s="80"/>
    </row>
    <row r="1062" spans="1:29" ht="15.75" customHeight="1" x14ac:dyDescent="0.2">
      <c r="A1062" s="80" t="s">
        <v>49</v>
      </c>
      <c r="B1062" s="80" t="s">
        <v>47</v>
      </c>
      <c r="C1062" s="80" t="s">
        <v>50</v>
      </c>
      <c r="D1062" s="81">
        <v>43775.663946759261</v>
      </c>
      <c r="E1062" s="80" t="s">
        <v>5</v>
      </c>
      <c r="F1062" s="80" t="s">
        <v>30</v>
      </c>
      <c r="G1062" s="80" t="s">
        <v>51</v>
      </c>
      <c r="H1062" s="80" t="s">
        <v>7</v>
      </c>
      <c r="I1062" s="80" t="s">
        <v>157</v>
      </c>
      <c r="J1062" s="80" t="s">
        <v>42</v>
      </c>
      <c r="K1062" s="80">
        <v>3.5</v>
      </c>
      <c r="L1062" s="80">
        <v>1210</v>
      </c>
      <c r="M1062" s="80" t="s">
        <v>41</v>
      </c>
      <c r="N1062" s="80">
        <v>36.200000000000003</v>
      </c>
      <c r="O1062" s="80">
        <v>0.104</v>
      </c>
      <c r="P1062" s="80">
        <v>12.1</v>
      </c>
      <c r="Q1062" s="80"/>
      <c r="R1062" s="80"/>
      <c r="S1062" s="80"/>
      <c r="T1062" s="80"/>
      <c r="U1062" s="80"/>
      <c r="V1062" s="80"/>
      <c r="W1062" s="80"/>
      <c r="X1062" s="80"/>
      <c r="Y1062" s="80"/>
      <c r="Z1062" s="80" t="s">
        <v>40</v>
      </c>
      <c r="AA1062" s="80" t="s">
        <v>39</v>
      </c>
      <c r="AB1062" s="80">
        <v>20</v>
      </c>
      <c r="AC1062" s="80"/>
    </row>
    <row r="1063" spans="1:29" ht="15.75" customHeight="1" x14ac:dyDescent="0.2">
      <c r="A1063" s="80" t="s">
        <v>49</v>
      </c>
      <c r="B1063" s="80" t="s">
        <v>47</v>
      </c>
      <c r="C1063" s="80" t="s">
        <v>50</v>
      </c>
      <c r="D1063" s="81">
        <v>43775.663946759261</v>
      </c>
      <c r="E1063" s="80" t="s">
        <v>5</v>
      </c>
      <c r="F1063" s="80" t="s">
        <v>30</v>
      </c>
      <c r="G1063" s="80" t="s">
        <v>51</v>
      </c>
      <c r="H1063" s="80" t="s">
        <v>7</v>
      </c>
      <c r="I1063" s="80" t="s">
        <v>158</v>
      </c>
      <c r="J1063" s="80" t="s">
        <v>42</v>
      </c>
      <c r="K1063" s="80">
        <v>3.5</v>
      </c>
      <c r="L1063" s="80">
        <v>1210</v>
      </c>
      <c r="M1063" s="80" t="s">
        <v>41</v>
      </c>
      <c r="N1063" s="80">
        <v>154</v>
      </c>
      <c r="O1063" s="80">
        <v>0.115</v>
      </c>
      <c r="P1063" s="80">
        <v>0</v>
      </c>
      <c r="Q1063" s="80"/>
      <c r="R1063" s="80"/>
      <c r="S1063" s="80"/>
      <c r="T1063" s="80"/>
      <c r="U1063" s="80"/>
      <c r="V1063" s="80"/>
      <c r="W1063" s="80"/>
      <c r="X1063" s="80"/>
      <c r="Y1063" s="80"/>
      <c r="Z1063" s="80" t="s">
        <v>40</v>
      </c>
      <c r="AA1063" s="80" t="s">
        <v>39</v>
      </c>
      <c r="AB1063" s="80">
        <v>20</v>
      </c>
      <c r="AC1063" s="80"/>
    </row>
    <row r="1064" spans="1:29" ht="15.75" customHeight="1" x14ac:dyDescent="0.2">
      <c r="A1064" s="80" t="s">
        <v>49</v>
      </c>
      <c r="B1064" s="80" t="s">
        <v>47</v>
      </c>
      <c r="C1064" s="80" t="s">
        <v>50</v>
      </c>
      <c r="D1064" s="81">
        <v>43775.663946759261</v>
      </c>
      <c r="E1064" s="80" t="s">
        <v>5</v>
      </c>
      <c r="F1064" s="80" t="s">
        <v>30</v>
      </c>
      <c r="G1064" s="80" t="s">
        <v>51</v>
      </c>
      <c r="H1064" s="80" t="s">
        <v>7</v>
      </c>
      <c r="I1064" s="80" t="s">
        <v>43</v>
      </c>
      <c r="J1064" s="80" t="s">
        <v>42</v>
      </c>
      <c r="K1064" s="80">
        <v>3.5</v>
      </c>
      <c r="L1064" s="80">
        <v>1210</v>
      </c>
      <c r="M1064" s="80" t="s">
        <v>41</v>
      </c>
      <c r="N1064" s="80">
        <v>6.69</v>
      </c>
      <c r="O1064" s="80">
        <v>0</v>
      </c>
      <c r="P1064" s="80">
        <v>10.7</v>
      </c>
      <c r="Q1064" s="80"/>
      <c r="R1064" s="80"/>
      <c r="S1064" s="80"/>
      <c r="T1064" s="80"/>
      <c r="U1064" s="80"/>
      <c r="V1064" s="80"/>
      <c r="W1064" s="80"/>
      <c r="X1064" s="80"/>
      <c r="Y1064" s="80"/>
      <c r="Z1064" s="80" t="s">
        <v>40</v>
      </c>
      <c r="AA1064" s="80" t="s">
        <v>39</v>
      </c>
      <c r="AB1064" s="80">
        <v>20</v>
      </c>
      <c r="AC1064" s="80"/>
    </row>
    <row r="1065" spans="1:29" ht="15.75" customHeight="1" x14ac:dyDescent="0.2">
      <c r="A1065" s="80" t="s">
        <v>49</v>
      </c>
      <c r="B1065" s="80" t="s">
        <v>47</v>
      </c>
      <c r="C1065" s="80" t="s">
        <v>50</v>
      </c>
      <c r="D1065" s="81">
        <v>44091.745416666665</v>
      </c>
      <c r="E1065" s="80" t="s">
        <v>5</v>
      </c>
      <c r="F1065" s="80" t="s">
        <v>30</v>
      </c>
      <c r="G1065" s="80" t="s">
        <v>51</v>
      </c>
      <c r="H1065" s="80" t="s">
        <v>7</v>
      </c>
      <c r="I1065" s="80" t="s">
        <v>159</v>
      </c>
      <c r="J1065" s="80" t="s">
        <v>42</v>
      </c>
      <c r="K1065" s="80">
        <v>3.5</v>
      </c>
      <c r="L1065" s="80">
        <v>1210</v>
      </c>
      <c r="M1065" s="80" t="s">
        <v>41</v>
      </c>
      <c r="N1065" s="80">
        <v>47.5</v>
      </c>
      <c r="O1065" s="80">
        <v>9.74E-2</v>
      </c>
      <c r="P1065" s="80">
        <v>10.6</v>
      </c>
      <c r="Q1065" s="80"/>
      <c r="R1065" s="80"/>
      <c r="S1065" s="80"/>
      <c r="T1065" s="80"/>
      <c r="U1065" s="80"/>
      <c r="V1065" s="80"/>
      <c r="W1065" s="80"/>
      <c r="X1065" s="80"/>
      <c r="Y1065" s="80"/>
      <c r="Z1065" s="80" t="s">
        <v>40</v>
      </c>
      <c r="AA1065" s="80" t="s">
        <v>39</v>
      </c>
      <c r="AB1065" s="80">
        <v>20</v>
      </c>
      <c r="AC1065" s="80"/>
    </row>
    <row r="1066" spans="1:29" ht="15.75" customHeight="1" x14ac:dyDescent="0.2">
      <c r="A1066" s="80" t="s">
        <v>49</v>
      </c>
      <c r="B1066" s="80" t="s">
        <v>47</v>
      </c>
      <c r="C1066" s="80" t="s">
        <v>50</v>
      </c>
      <c r="D1066" s="81">
        <v>43775.663946759261</v>
      </c>
      <c r="E1066" s="80" t="s">
        <v>5</v>
      </c>
      <c r="F1066" s="80" t="s">
        <v>31</v>
      </c>
      <c r="G1066" s="80" t="s">
        <v>44</v>
      </c>
      <c r="H1066" s="80" t="s">
        <v>7</v>
      </c>
      <c r="I1066" s="80" t="s">
        <v>157</v>
      </c>
      <c r="J1066" s="80" t="s">
        <v>42</v>
      </c>
      <c r="K1066" s="80">
        <v>1</v>
      </c>
      <c r="L1066" s="80">
        <v>1070</v>
      </c>
      <c r="M1066" s="80" t="s">
        <v>41</v>
      </c>
      <c r="N1066" s="80">
        <v>6.37</v>
      </c>
      <c r="O1066" s="80">
        <v>1.34E-2</v>
      </c>
      <c r="P1066" s="80">
        <v>1.51</v>
      </c>
      <c r="Q1066" s="80"/>
      <c r="R1066" s="80"/>
      <c r="S1066" s="80"/>
      <c r="T1066" s="80"/>
      <c r="U1066" s="80"/>
      <c r="V1066" s="80"/>
      <c r="W1066" s="80"/>
      <c r="X1066" s="80"/>
      <c r="Y1066" s="80"/>
      <c r="Z1066" s="80" t="s">
        <v>40</v>
      </c>
      <c r="AA1066" s="80" t="s">
        <v>39</v>
      </c>
      <c r="AB1066" s="80">
        <v>20</v>
      </c>
      <c r="AC1066" s="80"/>
    </row>
    <row r="1067" spans="1:29" ht="15.75" customHeight="1" x14ac:dyDescent="0.2">
      <c r="A1067" s="80" t="s">
        <v>49</v>
      </c>
      <c r="B1067" s="80" t="s">
        <v>47</v>
      </c>
      <c r="C1067" s="80" t="s">
        <v>50</v>
      </c>
      <c r="D1067" s="81">
        <v>43775.663946759261</v>
      </c>
      <c r="E1067" s="80" t="s">
        <v>5</v>
      </c>
      <c r="F1067" s="80" t="s">
        <v>31</v>
      </c>
      <c r="G1067" s="80" t="s">
        <v>44</v>
      </c>
      <c r="H1067" s="80" t="s">
        <v>7</v>
      </c>
      <c r="I1067" s="80" t="s">
        <v>158</v>
      </c>
      <c r="J1067" s="80" t="s">
        <v>42</v>
      </c>
      <c r="K1067" s="80">
        <v>1</v>
      </c>
      <c r="L1067" s="80">
        <v>1070</v>
      </c>
      <c r="M1067" s="80" t="s">
        <v>41</v>
      </c>
      <c r="N1067" s="80">
        <v>21.8</v>
      </c>
      <c r="O1067" s="80">
        <v>1.41E-2</v>
      </c>
      <c r="P1067" s="80">
        <v>0</v>
      </c>
      <c r="Q1067" s="80"/>
      <c r="R1067" s="80"/>
      <c r="S1067" s="80"/>
      <c r="T1067" s="80"/>
      <c r="U1067" s="80"/>
      <c r="V1067" s="80"/>
      <c r="W1067" s="80"/>
      <c r="X1067" s="80"/>
      <c r="Y1067" s="80"/>
      <c r="Z1067" s="80" t="s">
        <v>40</v>
      </c>
      <c r="AA1067" s="80" t="s">
        <v>39</v>
      </c>
      <c r="AB1067" s="80">
        <v>20</v>
      </c>
      <c r="AC1067" s="80"/>
    </row>
    <row r="1068" spans="1:29" ht="15.75" customHeight="1" x14ac:dyDescent="0.2">
      <c r="A1068" s="80" t="s">
        <v>49</v>
      </c>
      <c r="B1068" s="80" t="s">
        <v>47</v>
      </c>
      <c r="C1068" s="80" t="s">
        <v>50</v>
      </c>
      <c r="D1068" s="81">
        <v>43775.663946759261</v>
      </c>
      <c r="E1068" s="80" t="s">
        <v>5</v>
      </c>
      <c r="F1068" s="80" t="s">
        <v>31</v>
      </c>
      <c r="G1068" s="80" t="s">
        <v>44</v>
      </c>
      <c r="H1068" s="80" t="s">
        <v>7</v>
      </c>
      <c r="I1068" s="80" t="s">
        <v>43</v>
      </c>
      <c r="J1068" s="80" t="s">
        <v>42</v>
      </c>
      <c r="K1068" s="80">
        <v>1</v>
      </c>
      <c r="L1068" s="80">
        <v>1070</v>
      </c>
      <c r="M1068" s="80" t="s">
        <v>41</v>
      </c>
      <c r="N1068" s="80">
        <v>1.42</v>
      </c>
      <c r="O1068" s="80">
        <v>0</v>
      </c>
      <c r="P1068" s="80">
        <v>1.38</v>
      </c>
      <c r="Q1068" s="80"/>
      <c r="R1068" s="80"/>
      <c r="S1068" s="80"/>
      <c r="T1068" s="80"/>
      <c r="U1068" s="80"/>
      <c r="V1068" s="80"/>
      <c r="W1068" s="80"/>
      <c r="X1068" s="80"/>
      <c r="Y1068" s="80"/>
      <c r="Z1068" s="80" t="s">
        <v>40</v>
      </c>
      <c r="AA1068" s="80" t="s">
        <v>39</v>
      </c>
      <c r="AB1068" s="80">
        <v>20</v>
      </c>
      <c r="AC1068" s="80"/>
    </row>
    <row r="1069" spans="1:29" ht="15.75" customHeight="1" x14ac:dyDescent="0.2">
      <c r="A1069" s="80" t="s">
        <v>49</v>
      </c>
      <c r="B1069" s="80" t="s">
        <v>47</v>
      </c>
      <c r="C1069" s="80" t="s">
        <v>50</v>
      </c>
      <c r="D1069" s="81">
        <v>44091.745416666665</v>
      </c>
      <c r="E1069" s="80" t="s">
        <v>5</v>
      </c>
      <c r="F1069" s="80" t="s">
        <v>31</v>
      </c>
      <c r="G1069" s="80" t="s">
        <v>44</v>
      </c>
      <c r="H1069" s="80" t="s">
        <v>7</v>
      </c>
      <c r="I1069" s="80" t="s">
        <v>159</v>
      </c>
      <c r="J1069" s="80" t="s">
        <v>42</v>
      </c>
      <c r="K1069" s="80">
        <v>1</v>
      </c>
      <c r="L1069" s="80">
        <v>1070</v>
      </c>
      <c r="M1069" s="80" t="s">
        <v>41</v>
      </c>
      <c r="N1069" s="80">
        <v>4.28</v>
      </c>
      <c r="O1069" s="80">
        <v>5.5700000000000003E-3</v>
      </c>
      <c r="P1069" s="80">
        <v>1.36</v>
      </c>
      <c r="Q1069" s="80"/>
      <c r="R1069" s="80"/>
      <c r="S1069" s="80"/>
      <c r="T1069" s="80"/>
      <c r="U1069" s="80"/>
      <c r="V1069" s="80"/>
      <c r="W1069" s="80"/>
      <c r="X1069" s="80"/>
      <c r="Y1069" s="80"/>
      <c r="Z1069" s="80" t="s">
        <v>40</v>
      </c>
      <c r="AA1069" s="80" t="s">
        <v>39</v>
      </c>
      <c r="AB1069" s="80">
        <v>20</v>
      </c>
      <c r="AC1069" s="80"/>
    </row>
    <row r="1070" spans="1:29" ht="15.75" customHeight="1" x14ac:dyDescent="0.2">
      <c r="A1070" s="80" t="s">
        <v>49</v>
      </c>
      <c r="B1070" s="80" t="s">
        <v>47</v>
      </c>
      <c r="C1070" s="80" t="s">
        <v>50</v>
      </c>
      <c r="D1070" s="81">
        <v>43775.663946759261</v>
      </c>
      <c r="E1070" s="80" t="s">
        <v>5</v>
      </c>
      <c r="F1070" s="80" t="s">
        <v>31</v>
      </c>
      <c r="G1070" s="80" t="s">
        <v>51</v>
      </c>
      <c r="H1070" s="80" t="s">
        <v>7</v>
      </c>
      <c r="I1070" s="80" t="s">
        <v>157</v>
      </c>
      <c r="J1070" s="80" t="s">
        <v>42</v>
      </c>
      <c r="K1070" s="80">
        <v>1.48</v>
      </c>
      <c r="L1070" s="80">
        <v>1080</v>
      </c>
      <c r="M1070" s="80" t="s">
        <v>41</v>
      </c>
      <c r="N1070" s="80">
        <v>6.61</v>
      </c>
      <c r="O1070" s="80">
        <v>1.5599999999999999E-2</v>
      </c>
      <c r="P1070" s="80">
        <v>2.29</v>
      </c>
      <c r="Q1070" s="80"/>
      <c r="R1070" s="80"/>
      <c r="S1070" s="80"/>
      <c r="T1070" s="80"/>
      <c r="U1070" s="80"/>
      <c r="V1070" s="80"/>
      <c r="W1070" s="80"/>
      <c r="X1070" s="80"/>
      <c r="Y1070" s="80"/>
      <c r="Z1070" s="80" t="s">
        <v>40</v>
      </c>
      <c r="AA1070" s="80" t="s">
        <v>39</v>
      </c>
      <c r="AB1070" s="80">
        <v>20</v>
      </c>
      <c r="AC1070" s="80"/>
    </row>
    <row r="1071" spans="1:29" ht="15.75" customHeight="1" x14ac:dyDescent="0.2">
      <c r="A1071" s="80" t="s">
        <v>49</v>
      </c>
      <c r="B1071" s="80" t="s">
        <v>47</v>
      </c>
      <c r="C1071" s="80" t="s">
        <v>50</v>
      </c>
      <c r="D1071" s="81">
        <v>43775.663946759261</v>
      </c>
      <c r="E1071" s="80" t="s">
        <v>5</v>
      </c>
      <c r="F1071" s="80" t="s">
        <v>31</v>
      </c>
      <c r="G1071" s="80" t="s">
        <v>51</v>
      </c>
      <c r="H1071" s="80" t="s">
        <v>7</v>
      </c>
      <c r="I1071" s="80" t="s">
        <v>158</v>
      </c>
      <c r="J1071" s="80" t="s">
        <v>42</v>
      </c>
      <c r="K1071" s="80">
        <v>1.48</v>
      </c>
      <c r="L1071" s="80">
        <v>1080</v>
      </c>
      <c r="M1071" s="80" t="s">
        <v>41</v>
      </c>
      <c r="N1071" s="80">
        <v>30.1</v>
      </c>
      <c r="O1071" s="80">
        <v>1.6500000000000001E-2</v>
      </c>
      <c r="P1071" s="80">
        <v>0</v>
      </c>
      <c r="Q1071" s="80"/>
      <c r="R1071" s="80"/>
      <c r="S1071" s="80"/>
      <c r="T1071" s="80"/>
      <c r="U1071" s="80"/>
      <c r="V1071" s="80"/>
      <c r="W1071" s="80"/>
      <c r="X1071" s="80"/>
      <c r="Y1071" s="80"/>
      <c r="Z1071" s="80" t="s">
        <v>40</v>
      </c>
      <c r="AA1071" s="80" t="s">
        <v>39</v>
      </c>
      <c r="AB1071" s="80">
        <v>20</v>
      </c>
      <c r="AC1071" s="80"/>
    </row>
    <row r="1072" spans="1:29" ht="15.75" customHeight="1" x14ac:dyDescent="0.2">
      <c r="A1072" s="80" t="s">
        <v>49</v>
      </c>
      <c r="B1072" s="80" t="s">
        <v>47</v>
      </c>
      <c r="C1072" s="80" t="s">
        <v>50</v>
      </c>
      <c r="D1072" s="81">
        <v>43775.663946759261</v>
      </c>
      <c r="E1072" s="80" t="s">
        <v>5</v>
      </c>
      <c r="F1072" s="80" t="s">
        <v>31</v>
      </c>
      <c r="G1072" s="80" t="s">
        <v>51</v>
      </c>
      <c r="H1072" s="80" t="s">
        <v>7</v>
      </c>
      <c r="I1072" s="80" t="s">
        <v>43</v>
      </c>
      <c r="J1072" s="80" t="s">
        <v>42</v>
      </c>
      <c r="K1072" s="80">
        <v>1.48</v>
      </c>
      <c r="L1072" s="80">
        <v>1080</v>
      </c>
      <c r="M1072" s="80" t="s">
        <v>41</v>
      </c>
      <c r="N1072" s="80">
        <v>1.81</v>
      </c>
      <c r="O1072" s="80">
        <v>0</v>
      </c>
      <c r="P1072" s="80">
        <v>2.21</v>
      </c>
      <c r="Q1072" s="80"/>
      <c r="R1072" s="80"/>
      <c r="S1072" s="80"/>
      <c r="T1072" s="80"/>
      <c r="U1072" s="80"/>
      <c r="V1072" s="80"/>
      <c r="W1072" s="80"/>
      <c r="X1072" s="80"/>
      <c r="Y1072" s="80"/>
      <c r="Z1072" s="80" t="s">
        <v>40</v>
      </c>
      <c r="AA1072" s="80" t="s">
        <v>39</v>
      </c>
      <c r="AB1072" s="80">
        <v>20</v>
      </c>
      <c r="AC1072" s="80"/>
    </row>
    <row r="1073" spans="1:29" ht="15.75" customHeight="1" x14ac:dyDescent="0.2">
      <c r="A1073" s="80" t="s">
        <v>49</v>
      </c>
      <c r="B1073" s="80" t="s">
        <v>47</v>
      </c>
      <c r="C1073" s="80" t="s">
        <v>50</v>
      </c>
      <c r="D1073" s="81">
        <v>44091.745416666665</v>
      </c>
      <c r="E1073" s="80" t="s">
        <v>5</v>
      </c>
      <c r="F1073" s="80" t="s">
        <v>31</v>
      </c>
      <c r="G1073" s="80" t="s">
        <v>51</v>
      </c>
      <c r="H1073" s="80" t="s">
        <v>7</v>
      </c>
      <c r="I1073" s="80" t="s">
        <v>159</v>
      </c>
      <c r="J1073" s="80" t="s">
        <v>42</v>
      </c>
      <c r="K1073" s="80">
        <v>1.48</v>
      </c>
      <c r="L1073" s="80">
        <v>1080</v>
      </c>
      <c r="M1073" s="80" t="s">
        <v>41</v>
      </c>
      <c r="N1073" s="80">
        <v>5.0199999999999996</v>
      </c>
      <c r="O1073" s="80">
        <v>6.4999999999999997E-3</v>
      </c>
      <c r="P1073" s="80">
        <v>2.13</v>
      </c>
      <c r="Q1073" s="80"/>
      <c r="R1073" s="80"/>
      <c r="S1073" s="80"/>
      <c r="T1073" s="80"/>
      <c r="U1073" s="80"/>
      <c r="V1073" s="80"/>
      <c r="W1073" s="80"/>
      <c r="X1073" s="80"/>
      <c r="Y1073" s="80"/>
      <c r="Z1073" s="80" t="s">
        <v>40</v>
      </c>
      <c r="AA1073" s="80" t="s">
        <v>39</v>
      </c>
      <c r="AB1073" s="80">
        <v>20</v>
      </c>
      <c r="AC1073" s="80"/>
    </row>
    <row r="1074" spans="1:29" ht="15.75" customHeight="1" x14ac:dyDescent="0.2">
      <c r="A1074" s="80" t="s">
        <v>49</v>
      </c>
      <c r="B1074" s="80" t="s">
        <v>47</v>
      </c>
      <c r="C1074" s="80" t="s">
        <v>50</v>
      </c>
      <c r="D1074" s="81">
        <v>43775.663946759261</v>
      </c>
      <c r="E1074" s="80" t="s">
        <v>5</v>
      </c>
      <c r="F1074" s="80" t="s">
        <v>45</v>
      </c>
      <c r="G1074" s="80" t="s">
        <v>44</v>
      </c>
      <c r="H1074" s="80" t="s">
        <v>7</v>
      </c>
      <c r="I1074" s="80" t="s">
        <v>157</v>
      </c>
      <c r="J1074" s="80" t="s">
        <v>42</v>
      </c>
      <c r="K1074" s="80">
        <v>1.6</v>
      </c>
      <c r="L1074" s="80">
        <v>1410</v>
      </c>
      <c r="M1074" s="80" t="s">
        <v>41</v>
      </c>
      <c r="N1074" s="80">
        <v>25.7</v>
      </c>
      <c r="O1074" s="80">
        <v>3.9E-2</v>
      </c>
      <c r="P1074" s="80">
        <v>6.44</v>
      </c>
      <c r="Q1074" s="80"/>
      <c r="R1074" s="80"/>
      <c r="S1074" s="80"/>
      <c r="T1074" s="80"/>
      <c r="U1074" s="80"/>
      <c r="V1074" s="80"/>
      <c r="W1074" s="80"/>
      <c r="X1074" s="80"/>
      <c r="Y1074" s="80"/>
      <c r="Z1074" s="80" t="s">
        <v>40</v>
      </c>
      <c r="AA1074" s="80" t="s">
        <v>39</v>
      </c>
      <c r="AB1074" s="80">
        <v>20</v>
      </c>
      <c r="AC1074" s="80"/>
    </row>
    <row r="1075" spans="1:29" ht="15.75" customHeight="1" x14ac:dyDescent="0.2">
      <c r="A1075" s="80" t="s">
        <v>49</v>
      </c>
      <c r="B1075" s="80" t="s">
        <v>47</v>
      </c>
      <c r="C1075" s="80" t="s">
        <v>50</v>
      </c>
      <c r="D1075" s="81">
        <v>43775.663946759261</v>
      </c>
      <c r="E1075" s="80" t="s">
        <v>5</v>
      </c>
      <c r="F1075" s="80" t="s">
        <v>45</v>
      </c>
      <c r="G1075" s="80" t="s">
        <v>44</v>
      </c>
      <c r="H1075" s="80" t="s">
        <v>7</v>
      </c>
      <c r="I1075" s="80" t="s">
        <v>158</v>
      </c>
      <c r="J1075" s="80" t="s">
        <v>42</v>
      </c>
      <c r="K1075" s="80">
        <v>1.6</v>
      </c>
      <c r="L1075" s="80">
        <v>1410</v>
      </c>
      <c r="M1075" s="80" t="s">
        <v>41</v>
      </c>
      <c r="N1075" s="80">
        <v>95.2</v>
      </c>
      <c r="O1075" s="80">
        <v>4.1000000000000002E-2</v>
      </c>
      <c r="P1075" s="80">
        <v>0</v>
      </c>
      <c r="Q1075" s="80"/>
      <c r="R1075" s="80"/>
      <c r="S1075" s="80"/>
      <c r="T1075" s="80"/>
      <c r="U1075" s="80"/>
      <c r="V1075" s="80"/>
      <c r="W1075" s="80"/>
      <c r="X1075" s="80"/>
      <c r="Y1075" s="80"/>
      <c r="Z1075" s="80" t="s">
        <v>40</v>
      </c>
      <c r="AA1075" s="80" t="s">
        <v>39</v>
      </c>
      <c r="AB1075" s="80">
        <v>20</v>
      </c>
      <c r="AC1075" s="80"/>
    </row>
    <row r="1076" spans="1:29" ht="15.75" customHeight="1" x14ac:dyDescent="0.2">
      <c r="A1076" s="80" t="s">
        <v>49</v>
      </c>
      <c r="B1076" s="80" t="s">
        <v>47</v>
      </c>
      <c r="C1076" s="80" t="s">
        <v>50</v>
      </c>
      <c r="D1076" s="81">
        <v>43775.663946759261</v>
      </c>
      <c r="E1076" s="80" t="s">
        <v>5</v>
      </c>
      <c r="F1076" s="80" t="s">
        <v>45</v>
      </c>
      <c r="G1076" s="80" t="s">
        <v>44</v>
      </c>
      <c r="H1076" s="80" t="s">
        <v>7</v>
      </c>
      <c r="I1076" s="80" t="s">
        <v>43</v>
      </c>
      <c r="J1076" s="80" t="s">
        <v>42</v>
      </c>
      <c r="K1076" s="80">
        <v>1.6</v>
      </c>
      <c r="L1076" s="80">
        <v>1410</v>
      </c>
      <c r="M1076" s="80" t="s">
        <v>41</v>
      </c>
      <c r="N1076" s="80">
        <v>4.5999999999999996</v>
      </c>
      <c r="O1076" s="80">
        <v>0</v>
      </c>
      <c r="P1076" s="80">
        <v>6.2</v>
      </c>
      <c r="Q1076" s="80"/>
      <c r="R1076" s="80"/>
      <c r="S1076" s="80"/>
      <c r="T1076" s="80"/>
      <c r="U1076" s="80"/>
      <c r="V1076" s="80"/>
      <c r="W1076" s="80"/>
      <c r="X1076" s="80"/>
      <c r="Y1076" s="80"/>
      <c r="Z1076" s="80" t="s">
        <v>40</v>
      </c>
      <c r="AA1076" s="80" t="s">
        <v>39</v>
      </c>
      <c r="AB1076" s="80">
        <v>20</v>
      </c>
      <c r="AC1076" s="80"/>
    </row>
    <row r="1077" spans="1:29" ht="15.75" customHeight="1" x14ac:dyDescent="0.2">
      <c r="A1077" s="80" t="s">
        <v>49</v>
      </c>
      <c r="B1077" s="80" t="s">
        <v>47</v>
      </c>
      <c r="C1077" s="80" t="s">
        <v>50</v>
      </c>
      <c r="D1077" s="81">
        <v>44091.745416666665</v>
      </c>
      <c r="E1077" s="80" t="s">
        <v>5</v>
      </c>
      <c r="F1077" s="80" t="s">
        <v>45</v>
      </c>
      <c r="G1077" s="80" t="s">
        <v>44</v>
      </c>
      <c r="H1077" s="80" t="s">
        <v>7</v>
      </c>
      <c r="I1077" s="80" t="s">
        <v>159</v>
      </c>
      <c r="J1077" s="80" t="s">
        <v>42</v>
      </c>
      <c r="K1077" s="80">
        <v>1.6</v>
      </c>
      <c r="L1077" s="80">
        <v>1410</v>
      </c>
      <c r="M1077" s="80" t="s">
        <v>41</v>
      </c>
      <c r="N1077" s="80">
        <v>21.1</v>
      </c>
      <c r="O1077" s="80">
        <v>1.9E-2</v>
      </c>
      <c r="P1077" s="80">
        <v>6.11</v>
      </c>
      <c r="Q1077" s="80"/>
      <c r="R1077" s="80"/>
      <c r="S1077" s="80"/>
      <c r="T1077" s="80"/>
      <c r="U1077" s="80"/>
      <c r="V1077" s="80"/>
      <c r="W1077" s="80"/>
      <c r="X1077" s="80"/>
      <c r="Y1077" s="80"/>
      <c r="Z1077" s="80" t="s">
        <v>40</v>
      </c>
      <c r="AA1077" s="80" t="s">
        <v>39</v>
      </c>
      <c r="AB1077" s="80">
        <v>20</v>
      </c>
      <c r="AC1077" s="80"/>
    </row>
    <row r="1078" spans="1:29" ht="15.75" customHeight="1" x14ac:dyDescent="0.2">
      <c r="A1078" s="80" t="s">
        <v>49</v>
      </c>
      <c r="B1078" s="80" t="s">
        <v>47</v>
      </c>
      <c r="C1078" s="80" t="s">
        <v>50</v>
      </c>
      <c r="D1078" s="81">
        <v>43775.663946759261</v>
      </c>
      <c r="E1078" s="80" t="s">
        <v>5</v>
      </c>
      <c r="F1078" s="80" t="s">
        <v>45</v>
      </c>
      <c r="G1078" s="80" t="s">
        <v>51</v>
      </c>
      <c r="H1078" s="80" t="s">
        <v>7</v>
      </c>
      <c r="I1078" s="80" t="s">
        <v>157</v>
      </c>
      <c r="J1078" s="80" t="s">
        <v>42</v>
      </c>
      <c r="K1078" s="80">
        <v>3</v>
      </c>
      <c r="L1078" s="80">
        <v>1560</v>
      </c>
      <c r="M1078" s="80" t="s">
        <v>41</v>
      </c>
      <c r="N1078" s="80">
        <v>14.2</v>
      </c>
      <c r="O1078" s="80">
        <v>4.3999999999999997E-2</v>
      </c>
      <c r="P1078" s="80">
        <v>8.9700000000000006</v>
      </c>
      <c r="Q1078" s="80"/>
      <c r="R1078" s="80"/>
      <c r="S1078" s="80"/>
      <c r="T1078" s="80"/>
      <c r="U1078" s="80"/>
      <c r="V1078" s="80"/>
      <c r="W1078" s="80"/>
      <c r="X1078" s="80"/>
      <c r="Y1078" s="80"/>
      <c r="Z1078" s="80" t="s">
        <v>40</v>
      </c>
      <c r="AA1078" s="80" t="s">
        <v>39</v>
      </c>
      <c r="AB1078" s="80">
        <v>20</v>
      </c>
      <c r="AC1078" s="80"/>
    </row>
    <row r="1079" spans="1:29" ht="15.75" customHeight="1" x14ac:dyDescent="0.2">
      <c r="A1079" s="80" t="s">
        <v>49</v>
      </c>
      <c r="B1079" s="80" t="s">
        <v>47</v>
      </c>
      <c r="C1079" s="80" t="s">
        <v>50</v>
      </c>
      <c r="D1079" s="81">
        <v>43775.663946759261</v>
      </c>
      <c r="E1079" s="80" t="s">
        <v>5</v>
      </c>
      <c r="F1079" s="80" t="s">
        <v>45</v>
      </c>
      <c r="G1079" s="80" t="s">
        <v>51</v>
      </c>
      <c r="H1079" s="80" t="s">
        <v>7</v>
      </c>
      <c r="I1079" s="80" t="s">
        <v>158</v>
      </c>
      <c r="J1079" s="80" t="s">
        <v>42</v>
      </c>
      <c r="K1079" s="80">
        <v>3</v>
      </c>
      <c r="L1079" s="80">
        <v>1560</v>
      </c>
      <c r="M1079" s="80" t="s">
        <v>41</v>
      </c>
      <c r="N1079" s="80">
        <v>112</v>
      </c>
      <c r="O1079" s="80">
        <v>4.5999999999999999E-2</v>
      </c>
      <c r="P1079" s="80">
        <v>0</v>
      </c>
      <c r="Q1079" s="80"/>
      <c r="R1079" s="80"/>
      <c r="S1079" s="80"/>
      <c r="T1079" s="80"/>
      <c r="U1079" s="80"/>
      <c r="V1079" s="80"/>
      <c r="W1079" s="80"/>
      <c r="X1079" s="80"/>
      <c r="Y1079" s="80"/>
      <c r="Z1079" s="80" t="s">
        <v>40</v>
      </c>
      <c r="AA1079" s="80" t="s">
        <v>39</v>
      </c>
      <c r="AB1079" s="80">
        <v>20</v>
      </c>
      <c r="AC1079" s="80"/>
    </row>
    <row r="1080" spans="1:29" ht="15.75" customHeight="1" x14ac:dyDescent="0.2">
      <c r="A1080" s="80" t="s">
        <v>49</v>
      </c>
      <c r="B1080" s="80" t="s">
        <v>47</v>
      </c>
      <c r="C1080" s="80" t="s">
        <v>50</v>
      </c>
      <c r="D1080" s="81">
        <v>43775.663946759261</v>
      </c>
      <c r="E1080" s="80" t="s">
        <v>5</v>
      </c>
      <c r="F1080" s="80" t="s">
        <v>45</v>
      </c>
      <c r="G1080" s="80" t="s">
        <v>51</v>
      </c>
      <c r="H1080" s="80" t="s">
        <v>7</v>
      </c>
      <c r="I1080" s="80" t="s">
        <v>43</v>
      </c>
      <c r="J1080" s="80" t="s">
        <v>42</v>
      </c>
      <c r="K1080" s="80">
        <v>3</v>
      </c>
      <c r="L1080" s="80">
        <v>1560</v>
      </c>
      <c r="M1080" s="80" t="s">
        <v>41</v>
      </c>
      <c r="N1080" s="80">
        <v>5.7</v>
      </c>
      <c r="O1080" s="80">
        <v>0</v>
      </c>
      <c r="P1080" s="80">
        <v>8.69</v>
      </c>
      <c r="Q1080" s="80"/>
      <c r="R1080" s="80"/>
      <c r="S1080" s="80"/>
      <c r="T1080" s="80"/>
      <c r="U1080" s="80"/>
      <c r="V1080" s="80"/>
      <c r="W1080" s="80"/>
      <c r="X1080" s="80"/>
      <c r="Y1080" s="80"/>
      <c r="Z1080" s="80" t="s">
        <v>40</v>
      </c>
      <c r="AA1080" s="80" t="s">
        <v>39</v>
      </c>
      <c r="AB1080" s="80">
        <v>20</v>
      </c>
      <c r="AC1080" s="80"/>
    </row>
    <row r="1081" spans="1:29" ht="15.75" customHeight="1" x14ac:dyDescent="0.2">
      <c r="A1081" s="80" t="s">
        <v>49</v>
      </c>
      <c r="B1081" s="80" t="s">
        <v>47</v>
      </c>
      <c r="C1081" s="80" t="s">
        <v>50</v>
      </c>
      <c r="D1081" s="81">
        <v>44091.745416666665</v>
      </c>
      <c r="E1081" s="80" t="s">
        <v>5</v>
      </c>
      <c r="F1081" s="80" t="s">
        <v>45</v>
      </c>
      <c r="G1081" s="80" t="s">
        <v>51</v>
      </c>
      <c r="H1081" s="80" t="s">
        <v>7</v>
      </c>
      <c r="I1081" s="80" t="s">
        <v>159</v>
      </c>
      <c r="J1081" s="80" t="s">
        <v>42</v>
      </c>
      <c r="K1081" s="80">
        <v>3</v>
      </c>
      <c r="L1081" s="80">
        <v>1560</v>
      </c>
      <c r="M1081" s="80" t="s">
        <v>41</v>
      </c>
      <c r="N1081" s="80">
        <v>13</v>
      </c>
      <c r="O1081" s="80">
        <v>2.1000000000000001E-2</v>
      </c>
      <c r="P1081" s="80">
        <v>8.57</v>
      </c>
      <c r="Q1081" s="80"/>
      <c r="R1081" s="80"/>
      <c r="S1081" s="80"/>
      <c r="T1081" s="80"/>
      <c r="U1081" s="80"/>
      <c r="V1081" s="80"/>
      <c r="W1081" s="80"/>
      <c r="X1081" s="80"/>
      <c r="Y1081" s="80"/>
      <c r="Z1081" s="80" t="s">
        <v>40</v>
      </c>
      <c r="AA1081" s="80" t="s">
        <v>39</v>
      </c>
      <c r="AB1081" s="80">
        <v>20</v>
      </c>
      <c r="AC1081" s="80"/>
    </row>
    <row r="1082" spans="1:29" ht="15.75" customHeight="1" x14ac:dyDescent="0.2">
      <c r="A1082" s="80" t="s">
        <v>49</v>
      </c>
      <c r="B1082" s="80" t="s">
        <v>47</v>
      </c>
      <c r="C1082" s="80" t="s">
        <v>50</v>
      </c>
      <c r="D1082" s="81">
        <v>43775.663946759261</v>
      </c>
      <c r="E1082" s="80" t="s">
        <v>5</v>
      </c>
      <c r="F1082" s="80" t="s">
        <v>29</v>
      </c>
      <c r="G1082" s="80" t="s">
        <v>44</v>
      </c>
      <c r="H1082" s="80" t="s">
        <v>7</v>
      </c>
      <c r="I1082" s="80" t="s">
        <v>157</v>
      </c>
      <c r="J1082" s="80" t="s">
        <v>42</v>
      </c>
      <c r="K1082" s="80">
        <v>2.21</v>
      </c>
      <c r="L1082" s="80">
        <v>1950</v>
      </c>
      <c r="M1082" s="80" t="s">
        <v>41</v>
      </c>
      <c r="N1082" s="80">
        <v>29.2</v>
      </c>
      <c r="O1082" s="80">
        <v>6.9500000000000006E-2</v>
      </c>
      <c r="P1082" s="80">
        <v>13.9</v>
      </c>
      <c r="Q1082" s="80"/>
      <c r="R1082" s="80"/>
      <c r="S1082" s="80"/>
      <c r="T1082" s="80"/>
      <c r="U1082" s="80"/>
      <c r="V1082" s="80"/>
      <c r="W1082" s="80"/>
      <c r="X1082" s="80"/>
      <c r="Y1082" s="80"/>
      <c r="Z1082" s="80" t="s">
        <v>40</v>
      </c>
      <c r="AA1082" s="80" t="s">
        <v>39</v>
      </c>
      <c r="AB1082" s="80">
        <v>20</v>
      </c>
      <c r="AC1082" s="80"/>
    </row>
    <row r="1083" spans="1:29" ht="15.75" customHeight="1" x14ac:dyDescent="0.2">
      <c r="A1083" s="80" t="s">
        <v>49</v>
      </c>
      <c r="B1083" s="80" t="s">
        <v>47</v>
      </c>
      <c r="C1083" s="80" t="s">
        <v>50</v>
      </c>
      <c r="D1083" s="81">
        <v>43775.663946759261</v>
      </c>
      <c r="E1083" s="80" t="s">
        <v>5</v>
      </c>
      <c r="F1083" s="80" t="s">
        <v>29</v>
      </c>
      <c r="G1083" s="80" t="s">
        <v>44</v>
      </c>
      <c r="H1083" s="80" t="s">
        <v>7</v>
      </c>
      <c r="I1083" s="80" t="s">
        <v>158</v>
      </c>
      <c r="J1083" s="80" t="s">
        <v>42</v>
      </c>
      <c r="K1083" s="80">
        <v>2.21</v>
      </c>
      <c r="L1083" s="80">
        <v>1950</v>
      </c>
      <c r="M1083" s="80" t="s">
        <v>41</v>
      </c>
      <c r="N1083" s="80">
        <v>182</v>
      </c>
      <c r="O1083" s="80">
        <v>7.0000000000000007E-2</v>
      </c>
      <c r="P1083" s="80">
        <v>0</v>
      </c>
      <c r="Q1083" s="80"/>
      <c r="R1083" s="80"/>
      <c r="S1083" s="80"/>
      <c r="T1083" s="80"/>
      <c r="U1083" s="80"/>
      <c r="V1083" s="80"/>
      <c r="W1083" s="80"/>
      <c r="X1083" s="80"/>
      <c r="Y1083" s="80"/>
      <c r="Z1083" s="80" t="s">
        <v>40</v>
      </c>
      <c r="AA1083" s="80" t="s">
        <v>39</v>
      </c>
      <c r="AB1083" s="80">
        <v>20</v>
      </c>
      <c r="AC1083" s="80"/>
    </row>
    <row r="1084" spans="1:29" ht="15.75" customHeight="1" x14ac:dyDescent="0.2">
      <c r="A1084" s="80" t="s">
        <v>49</v>
      </c>
      <c r="B1084" s="80" t="s">
        <v>47</v>
      </c>
      <c r="C1084" s="80" t="s">
        <v>50</v>
      </c>
      <c r="D1084" s="81">
        <v>43775.663946759261</v>
      </c>
      <c r="E1084" s="80" t="s">
        <v>5</v>
      </c>
      <c r="F1084" s="80" t="s">
        <v>29</v>
      </c>
      <c r="G1084" s="80" t="s">
        <v>44</v>
      </c>
      <c r="H1084" s="80" t="s">
        <v>7</v>
      </c>
      <c r="I1084" s="80" t="s">
        <v>43</v>
      </c>
      <c r="J1084" s="80" t="s">
        <v>42</v>
      </c>
      <c r="K1084" s="80">
        <v>2.21</v>
      </c>
      <c r="L1084" s="80">
        <v>1950</v>
      </c>
      <c r="M1084" s="80" t="s">
        <v>41</v>
      </c>
      <c r="N1084" s="80">
        <v>9.68</v>
      </c>
      <c r="O1084" s="80">
        <v>0</v>
      </c>
      <c r="P1084" s="80">
        <v>13.6</v>
      </c>
      <c r="Q1084" s="80"/>
      <c r="R1084" s="80"/>
      <c r="S1084" s="80"/>
      <c r="T1084" s="80"/>
      <c r="U1084" s="80"/>
      <c r="V1084" s="80"/>
      <c r="W1084" s="80"/>
      <c r="X1084" s="80"/>
      <c r="Y1084" s="80"/>
      <c r="Z1084" s="80" t="s">
        <v>40</v>
      </c>
      <c r="AA1084" s="80" t="s">
        <v>39</v>
      </c>
      <c r="AB1084" s="80">
        <v>20</v>
      </c>
      <c r="AC1084" s="80"/>
    </row>
    <row r="1085" spans="1:29" ht="15.75" customHeight="1" x14ac:dyDescent="0.2">
      <c r="A1085" s="80" t="s">
        <v>49</v>
      </c>
      <c r="B1085" s="80" t="s">
        <v>47</v>
      </c>
      <c r="C1085" s="80" t="s">
        <v>50</v>
      </c>
      <c r="D1085" s="81">
        <v>44091.745416666665</v>
      </c>
      <c r="E1085" s="80" t="s">
        <v>5</v>
      </c>
      <c r="F1085" s="80" t="s">
        <v>29</v>
      </c>
      <c r="G1085" s="80" t="s">
        <v>44</v>
      </c>
      <c r="H1085" s="80" t="s">
        <v>7</v>
      </c>
      <c r="I1085" s="80" t="s">
        <v>159</v>
      </c>
      <c r="J1085" s="80" t="s">
        <v>42</v>
      </c>
      <c r="K1085" s="80">
        <v>2.21</v>
      </c>
      <c r="L1085" s="80">
        <v>1950</v>
      </c>
      <c r="M1085" s="80" t="s">
        <v>41</v>
      </c>
      <c r="N1085" s="80">
        <v>20.7</v>
      </c>
      <c r="O1085" s="80">
        <v>2.75E-2</v>
      </c>
      <c r="P1085" s="80">
        <v>13.4</v>
      </c>
      <c r="Q1085" s="80"/>
      <c r="R1085" s="80"/>
      <c r="S1085" s="80"/>
      <c r="T1085" s="80"/>
      <c r="U1085" s="80"/>
      <c r="V1085" s="80"/>
      <c r="W1085" s="80"/>
      <c r="X1085" s="80"/>
      <c r="Y1085" s="80"/>
      <c r="Z1085" s="80" t="s">
        <v>40</v>
      </c>
      <c r="AA1085" s="80" t="s">
        <v>39</v>
      </c>
      <c r="AB1085" s="80">
        <v>20</v>
      </c>
      <c r="AC1085" s="80"/>
    </row>
    <row r="1086" spans="1:29" ht="15.75" customHeight="1" x14ac:dyDescent="0.2">
      <c r="A1086" s="80" t="s">
        <v>49</v>
      </c>
      <c r="B1086" s="80" t="s">
        <v>47</v>
      </c>
      <c r="C1086" s="80" t="s">
        <v>50</v>
      </c>
      <c r="D1086" s="81">
        <v>43775.663946759261</v>
      </c>
      <c r="E1086" s="80" t="s">
        <v>5</v>
      </c>
      <c r="F1086" s="80" t="s">
        <v>29</v>
      </c>
      <c r="G1086" s="80" t="s">
        <v>51</v>
      </c>
      <c r="H1086" s="80" t="s">
        <v>7</v>
      </c>
      <c r="I1086" s="80" t="s">
        <v>157</v>
      </c>
      <c r="J1086" s="80" t="s">
        <v>42</v>
      </c>
      <c r="K1086" s="80">
        <v>3.42</v>
      </c>
      <c r="L1086" s="80">
        <v>1720</v>
      </c>
      <c r="M1086" s="80" t="s">
        <v>41</v>
      </c>
      <c r="N1086" s="80">
        <v>14.3</v>
      </c>
      <c r="O1086" s="80">
        <v>4.6100000000000002E-2</v>
      </c>
      <c r="P1086" s="80">
        <v>10.6</v>
      </c>
      <c r="Q1086" s="80"/>
      <c r="R1086" s="80"/>
      <c r="S1086" s="80"/>
      <c r="T1086" s="80"/>
      <c r="U1086" s="80"/>
      <c r="V1086" s="80"/>
      <c r="W1086" s="80"/>
      <c r="X1086" s="80"/>
      <c r="Y1086" s="80"/>
      <c r="Z1086" s="80" t="s">
        <v>40</v>
      </c>
      <c r="AA1086" s="80" t="s">
        <v>39</v>
      </c>
      <c r="AB1086" s="80">
        <v>20</v>
      </c>
      <c r="AC1086" s="80"/>
    </row>
    <row r="1087" spans="1:29" ht="15.75" customHeight="1" x14ac:dyDescent="0.2">
      <c r="A1087" s="80" t="s">
        <v>49</v>
      </c>
      <c r="B1087" s="80" t="s">
        <v>47</v>
      </c>
      <c r="C1087" s="80" t="s">
        <v>50</v>
      </c>
      <c r="D1087" s="81">
        <v>43775.663946759261</v>
      </c>
      <c r="E1087" s="80" t="s">
        <v>5</v>
      </c>
      <c r="F1087" s="80" t="s">
        <v>29</v>
      </c>
      <c r="G1087" s="80" t="s">
        <v>51</v>
      </c>
      <c r="H1087" s="80" t="s">
        <v>7</v>
      </c>
      <c r="I1087" s="80" t="s">
        <v>158</v>
      </c>
      <c r="J1087" s="80" t="s">
        <v>42</v>
      </c>
      <c r="K1087" s="80">
        <v>3.42</v>
      </c>
      <c r="L1087" s="80">
        <v>1720</v>
      </c>
      <c r="M1087" s="80" t="s">
        <v>41</v>
      </c>
      <c r="N1087" s="80">
        <v>131</v>
      </c>
      <c r="O1087" s="80">
        <v>4.87E-2</v>
      </c>
      <c r="P1087" s="80">
        <v>0</v>
      </c>
      <c r="Q1087" s="80"/>
      <c r="R1087" s="80"/>
      <c r="S1087" s="80"/>
      <c r="T1087" s="80"/>
      <c r="U1087" s="80"/>
      <c r="V1087" s="80"/>
      <c r="W1087" s="80"/>
      <c r="X1087" s="80"/>
      <c r="Y1087" s="80"/>
      <c r="Z1087" s="80" t="s">
        <v>40</v>
      </c>
      <c r="AA1087" s="80" t="s">
        <v>39</v>
      </c>
      <c r="AB1087" s="80">
        <v>20</v>
      </c>
      <c r="AC1087" s="80"/>
    </row>
    <row r="1088" spans="1:29" ht="15.75" customHeight="1" x14ac:dyDescent="0.2">
      <c r="A1088" s="80" t="s">
        <v>49</v>
      </c>
      <c r="B1088" s="80" t="s">
        <v>47</v>
      </c>
      <c r="C1088" s="80" t="s">
        <v>50</v>
      </c>
      <c r="D1088" s="81">
        <v>43775.663946759261</v>
      </c>
      <c r="E1088" s="80" t="s">
        <v>5</v>
      </c>
      <c r="F1088" s="80" t="s">
        <v>29</v>
      </c>
      <c r="G1088" s="80" t="s">
        <v>51</v>
      </c>
      <c r="H1088" s="80" t="s">
        <v>7</v>
      </c>
      <c r="I1088" s="80" t="s">
        <v>43</v>
      </c>
      <c r="J1088" s="80" t="s">
        <v>42</v>
      </c>
      <c r="K1088" s="80">
        <v>3.42</v>
      </c>
      <c r="L1088" s="80">
        <v>1720</v>
      </c>
      <c r="M1088" s="80" t="s">
        <v>41</v>
      </c>
      <c r="N1088" s="80">
        <v>6.65</v>
      </c>
      <c r="O1088" s="80">
        <v>0</v>
      </c>
      <c r="P1088" s="80">
        <v>10.3</v>
      </c>
      <c r="Q1088" s="80"/>
      <c r="R1088" s="80"/>
      <c r="S1088" s="80"/>
      <c r="T1088" s="80"/>
      <c r="U1088" s="80"/>
      <c r="V1088" s="80"/>
      <c r="W1088" s="80"/>
      <c r="X1088" s="80"/>
      <c r="Y1088" s="80"/>
      <c r="Z1088" s="80" t="s">
        <v>40</v>
      </c>
      <c r="AA1088" s="80" t="s">
        <v>39</v>
      </c>
      <c r="AB1088" s="80">
        <v>20</v>
      </c>
      <c r="AC1088" s="80"/>
    </row>
    <row r="1089" spans="1:29" ht="15.75" customHeight="1" x14ac:dyDescent="0.2">
      <c r="A1089" s="80" t="s">
        <v>49</v>
      </c>
      <c r="B1089" s="80" t="s">
        <v>47</v>
      </c>
      <c r="C1089" s="80" t="s">
        <v>50</v>
      </c>
      <c r="D1089" s="81">
        <v>44091.745416666665</v>
      </c>
      <c r="E1089" s="80" t="s">
        <v>5</v>
      </c>
      <c r="F1089" s="80" t="s">
        <v>29</v>
      </c>
      <c r="G1089" s="80" t="s">
        <v>51</v>
      </c>
      <c r="H1089" s="80" t="s">
        <v>7</v>
      </c>
      <c r="I1089" s="80" t="s">
        <v>159</v>
      </c>
      <c r="J1089" s="80" t="s">
        <v>42</v>
      </c>
      <c r="K1089" s="80">
        <v>3.42</v>
      </c>
      <c r="L1089" s="80">
        <v>1720</v>
      </c>
      <c r="M1089" s="80" t="s">
        <v>41</v>
      </c>
      <c r="N1089" s="80">
        <v>12.2</v>
      </c>
      <c r="O1089" s="80">
        <v>1.8200000000000001E-2</v>
      </c>
      <c r="P1089" s="80">
        <v>10.199999999999999</v>
      </c>
      <c r="Q1089" s="80"/>
      <c r="R1089" s="80"/>
      <c r="S1089" s="80"/>
      <c r="T1089" s="80"/>
      <c r="U1089" s="80"/>
      <c r="V1089" s="80"/>
      <c r="W1089" s="80"/>
      <c r="X1089" s="80"/>
      <c r="Y1089" s="80"/>
      <c r="Z1089" s="80" t="s">
        <v>40</v>
      </c>
      <c r="AA1089" s="80" t="s">
        <v>39</v>
      </c>
      <c r="AB1089" s="80">
        <v>20</v>
      </c>
      <c r="AC1089" s="80"/>
    </row>
    <row r="1090" spans="1:29" ht="15.75" customHeight="1" x14ac:dyDescent="0.2">
      <c r="A1090" s="80" t="s">
        <v>49</v>
      </c>
      <c r="B1090" s="80" t="s">
        <v>47</v>
      </c>
      <c r="C1090" s="80" t="s">
        <v>50</v>
      </c>
      <c r="D1090" s="81">
        <v>43775.664826388886</v>
      </c>
      <c r="E1090" s="80" t="s">
        <v>5</v>
      </c>
      <c r="F1090" s="80" t="s">
        <v>30</v>
      </c>
      <c r="G1090" s="80" t="s">
        <v>44</v>
      </c>
      <c r="H1090" s="80" t="s">
        <v>8</v>
      </c>
      <c r="I1090" s="80" t="s">
        <v>157</v>
      </c>
      <c r="J1090" s="80" t="s">
        <v>42</v>
      </c>
      <c r="K1090" s="80">
        <v>3.5</v>
      </c>
      <c r="L1090" s="80">
        <v>1240</v>
      </c>
      <c r="M1090" s="80" t="s">
        <v>41</v>
      </c>
      <c r="N1090" s="80">
        <v>141</v>
      </c>
      <c r="O1090" s="80">
        <v>3.7499999999999999E-2</v>
      </c>
      <c r="P1090" s="80">
        <v>5.8</v>
      </c>
      <c r="Q1090" s="80"/>
      <c r="R1090" s="80"/>
      <c r="S1090" s="80"/>
      <c r="T1090" s="80"/>
      <c r="U1090" s="80"/>
      <c r="V1090" s="80"/>
      <c r="W1090" s="80"/>
      <c r="X1090" s="80"/>
      <c r="Y1090" s="80"/>
      <c r="Z1090" s="80" t="s">
        <v>40</v>
      </c>
      <c r="AA1090" s="80" t="s">
        <v>39</v>
      </c>
      <c r="AB1090" s="80">
        <v>20</v>
      </c>
      <c r="AC1090" s="80"/>
    </row>
    <row r="1091" spans="1:29" ht="15.75" customHeight="1" x14ac:dyDescent="0.2">
      <c r="A1091" s="80" t="s">
        <v>49</v>
      </c>
      <c r="B1091" s="80" t="s">
        <v>47</v>
      </c>
      <c r="C1091" s="80" t="s">
        <v>50</v>
      </c>
      <c r="D1091" s="81">
        <v>43775.664826388886</v>
      </c>
      <c r="E1091" s="80" t="s">
        <v>5</v>
      </c>
      <c r="F1091" s="80" t="s">
        <v>30</v>
      </c>
      <c r="G1091" s="80" t="s">
        <v>44</v>
      </c>
      <c r="H1091" s="80" t="s">
        <v>8</v>
      </c>
      <c r="I1091" s="80" t="s">
        <v>158</v>
      </c>
      <c r="J1091" s="80" t="s">
        <v>42</v>
      </c>
      <c r="K1091" s="80">
        <v>3.5</v>
      </c>
      <c r="L1091" s="80">
        <v>1240</v>
      </c>
      <c r="M1091" s="80" t="s">
        <v>41</v>
      </c>
      <c r="N1091" s="80">
        <v>185</v>
      </c>
      <c r="O1091" s="80">
        <v>4.2999999999999997E-2</v>
      </c>
      <c r="P1091" s="80">
        <v>0</v>
      </c>
      <c r="Q1091" s="80"/>
      <c r="R1091" s="80"/>
      <c r="S1091" s="80"/>
      <c r="T1091" s="80"/>
      <c r="U1091" s="80"/>
      <c r="V1091" s="80"/>
      <c r="W1091" s="80"/>
      <c r="X1091" s="80"/>
      <c r="Y1091" s="80"/>
      <c r="Z1091" s="80" t="s">
        <v>40</v>
      </c>
      <c r="AA1091" s="80" t="s">
        <v>39</v>
      </c>
      <c r="AB1091" s="80">
        <v>20</v>
      </c>
      <c r="AC1091" s="80"/>
    </row>
    <row r="1092" spans="1:29" ht="15.75" customHeight="1" x14ac:dyDescent="0.2">
      <c r="A1092" s="80" t="s">
        <v>49</v>
      </c>
      <c r="B1092" s="80" t="s">
        <v>47</v>
      </c>
      <c r="C1092" s="80" t="s">
        <v>50</v>
      </c>
      <c r="D1092" s="81">
        <v>43775.664826388886</v>
      </c>
      <c r="E1092" s="80" t="s">
        <v>5</v>
      </c>
      <c r="F1092" s="80" t="s">
        <v>30</v>
      </c>
      <c r="G1092" s="80" t="s">
        <v>44</v>
      </c>
      <c r="H1092" s="80" t="s">
        <v>8</v>
      </c>
      <c r="I1092" s="80" t="s">
        <v>43</v>
      </c>
      <c r="J1092" s="80" t="s">
        <v>42</v>
      </c>
      <c r="K1092" s="80">
        <v>3.5</v>
      </c>
      <c r="L1092" s="80">
        <v>1240</v>
      </c>
      <c r="M1092" s="80" t="s">
        <v>41</v>
      </c>
      <c r="N1092" s="80">
        <v>3.36</v>
      </c>
      <c r="O1092" s="80">
        <v>0</v>
      </c>
      <c r="P1092" s="80">
        <v>5.23</v>
      </c>
      <c r="Q1092" s="80"/>
      <c r="R1092" s="80"/>
      <c r="S1092" s="80"/>
      <c r="T1092" s="80"/>
      <c r="U1092" s="80"/>
      <c r="V1092" s="80"/>
      <c r="W1092" s="80"/>
      <c r="X1092" s="80"/>
      <c r="Y1092" s="80"/>
      <c r="Z1092" s="80" t="s">
        <v>40</v>
      </c>
      <c r="AA1092" s="80" t="s">
        <v>39</v>
      </c>
      <c r="AB1092" s="80">
        <v>20</v>
      </c>
      <c r="AC1092" s="80"/>
    </row>
    <row r="1093" spans="1:29" ht="15.75" customHeight="1" x14ac:dyDescent="0.2">
      <c r="A1093" s="80" t="s">
        <v>49</v>
      </c>
      <c r="B1093" s="80" t="s">
        <v>47</v>
      </c>
      <c r="C1093" s="80" t="s">
        <v>50</v>
      </c>
      <c r="D1093" s="81">
        <v>44091.745416666665</v>
      </c>
      <c r="E1093" s="80" t="s">
        <v>5</v>
      </c>
      <c r="F1093" s="80" t="s">
        <v>30</v>
      </c>
      <c r="G1093" s="80" t="s">
        <v>44</v>
      </c>
      <c r="H1093" s="80" t="s">
        <v>8</v>
      </c>
      <c r="I1093" s="80" t="s">
        <v>159</v>
      </c>
      <c r="J1093" s="80" t="s">
        <v>42</v>
      </c>
      <c r="K1093" s="80">
        <v>3.5</v>
      </c>
      <c r="L1093" s="80">
        <v>1240</v>
      </c>
      <c r="M1093" s="80" t="s">
        <v>41</v>
      </c>
      <c r="N1093" s="80">
        <v>88.2</v>
      </c>
      <c r="O1093" s="80">
        <v>2.2599999999999999E-2</v>
      </c>
      <c r="P1093" s="80">
        <v>5.14</v>
      </c>
      <c r="Q1093" s="80"/>
      <c r="R1093" s="80"/>
      <c r="S1093" s="80"/>
      <c r="T1093" s="80"/>
      <c r="U1093" s="80"/>
      <c r="V1093" s="80"/>
      <c r="W1093" s="80"/>
      <c r="X1093" s="80"/>
      <c r="Y1093" s="80"/>
      <c r="Z1093" s="80" t="s">
        <v>40</v>
      </c>
      <c r="AA1093" s="80" t="s">
        <v>39</v>
      </c>
      <c r="AB1093" s="80">
        <v>20</v>
      </c>
      <c r="AC1093" s="80"/>
    </row>
    <row r="1094" spans="1:29" ht="15.75" customHeight="1" x14ac:dyDescent="0.2">
      <c r="A1094" s="80" t="s">
        <v>49</v>
      </c>
      <c r="B1094" s="80" t="s">
        <v>47</v>
      </c>
      <c r="C1094" s="80" t="s">
        <v>50</v>
      </c>
      <c r="D1094" s="81">
        <v>43775.664826388886</v>
      </c>
      <c r="E1094" s="80" t="s">
        <v>5</v>
      </c>
      <c r="F1094" s="80" t="s">
        <v>30</v>
      </c>
      <c r="G1094" s="80" t="s">
        <v>51</v>
      </c>
      <c r="H1094" s="80" t="s">
        <v>8</v>
      </c>
      <c r="I1094" s="80" t="s">
        <v>157</v>
      </c>
      <c r="J1094" s="80" t="s">
        <v>42</v>
      </c>
      <c r="K1094" s="80">
        <v>3.5</v>
      </c>
      <c r="L1094" s="80">
        <v>1210</v>
      </c>
      <c r="M1094" s="80" t="s">
        <v>41</v>
      </c>
      <c r="N1094" s="80">
        <v>23.7</v>
      </c>
      <c r="O1094" s="80">
        <v>6.3100000000000003E-2</v>
      </c>
      <c r="P1094" s="80">
        <v>9.2899999999999991</v>
      </c>
      <c r="Q1094" s="80"/>
      <c r="R1094" s="80"/>
      <c r="S1094" s="80"/>
      <c r="T1094" s="80"/>
      <c r="U1094" s="80"/>
      <c r="V1094" s="80"/>
      <c r="W1094" s="80"/>
      <c r="X1094" s="80"/>
      <c r="Y1094" s="80"/>
      <c r="Z1094" s="80" t="s">
        <v>40</v>
      </c>
      <c r="AA1094" s="80" t="s">
        <v>39</v>
      </c>
      <c r="AB1094" s="80">
        <v>20</v>
      </c>
      <c r="AC1094" s="80"/>
    </row>
    <row r="1095" spans="1:29" ht="15.75" customHeight="1" x14ac:dyDescent="0.2">
      <c r="A1095" s="80" t="s">
        <v>49</v>
      </c>
      <c r="B1095" s="80" t="s">
        <v>47</v>
      </c>
      <c r="C1095" s="80" t="s">
        <v>50</v>
      </c>
      <c r="D1095" s="81">
        <v>43775.664826388886</v>
      </c>
      <c r="E1095" s="80" t="s">
        <v>5</v>
      </c>
      <c r="F1095" s="80" t="s">
        <v>30</v>
      </c>
      <c r="G1095" s="80" t="s">
        <v>51</v>
      </c>
      <c r="H1095" s="80" t="s">
        <v>8</v>
      </c>
      <c r="I1095" s="80" t="s">
        <v>158</v>
      </c>
      <c r="J1095" s="80" t="s">
        <v>42</v>
      </c>
      <c r="K1095" s="80">
        <v>3.5</v>
      </c>
      <c r="L1095" s="80">
        <v>1210</v>
      </c>
      <c r="M1095" s="80" t="s">
        <v>41</v>
      </c>
      <c r="N1095" s="80">
        <v>91.7</v>
      </c>
      <c r="O1095" s="80">
        <v>7.4099999999999999E-2</v>
      </c>
      <c r="P1095" s="80">
        <v>0</v>
      </c>
      <c r="Q1095" s="80"/>
      <c r="R1095" s="80"/>
      <c r="S1095" s="80"/>
      <c r="T1095" s="80"/>
      <c r="U1095" s="80"/>
      <c r="V1095" s="80"/>
      <c r="W1095" s="80"/>
      <c r="X1095" s="80"/>
      <c r="Y1095" s="80"/>
      <c r="Z1095" s="80" t="s">
        <v>40</v>
      </c>
      <c r="AA1095" s="80" t="s">
        <v>39</v>
      </c>
      <c r="AB1095" s="80">
        <v>20</v>
      </c>
      <c r="AC1095" s="80"/>
    </row>
    <row r="1096" spans="1:29" ht="15.75" customHeight="1" x14ac:dyDescent="0.2">
      <c r="A1096" s="80" t="s">
        <v>49</v>
      </c>
      <c r="B1096" s="80" t="s">
        <v>47</v>
      </c>
      <c r="C1096" s="80" t="s">
        <v>50</v>
      </c>
      <c r="D1096" s="81">
        <v>43775.664826388886</v>
      </c>
      <c r="E1096" s="80" t="s">
        <v>5</v>
      </c>
      <c r="F1096" s="80" t="s">
        <v>30</v>
      </c>
      <c r="G1096" s="80" t="s">
        <v>51</v>
      </c>
      <c r="H1096" s="80" t="s">
        <v>8</v>
      </c>
      <c r="I1096" s="80" t="s">
        <v>43</v>
      </c>
      <c r="J1096" s="80" t="s">
        <v>42</v>
      </c>
      <c r="K1096" s="80">
        <v>3.5</v>
      </c>
      <c r="L1096" s="80">
        <v>1210</v>
      </c>
      <c r="M1096" s="80" t="s">
        <v>41</v>
      </c>
      <c r="N1096" s="80">
        <v>5.21</v>
      </c>
      <c r="O1096" s="80">
        <v>0</v>
      </c>
      <c r="P1096" s="80">
        <v>8.39</v>
      </c>
      <c r="Q1096" s="80"/>
      <c r="R1096" s="80"/>
      <c r="S1096" s="80"/>
      <c r="T1096" s="80"/>
      <c r="U1096" s="80"/>
      <c r="V1096" s="80"/>
      <c r="W1096" s="80"/>
      <c r="X1096" s="80"/>
      <c r="Y1096" s="80"/>
      <c r="Z1096" s="80" t="s">
        <v>40</v>
      </c>
      <c r="AA1096" s="80" t="s">
        <v>39</v>
      </c>
      <c r="AB1096" s="80">
        <v>20</v>
      </c>
      <c r="AC1096" s="80"/>
    </row>
    <row r="1097" spans="1:29" ht="15.75" customHeight="1" x14ac:dyDescent="0.2">
      <c r="A1097" s="80" t="s">
        <v>49</v>
      </c>
      <c r="B1097" s="80" t="s">
        <v>47</v>
      </c>
      <c r="C1097" s="80" t="s">
        <v>50</v>
      </c>
      <c r="D1097" s="81">
        <v>44091.745416666665</v>
      </c>
      <c r="E1097" s="80" t="s">
        <v>5</v>
      </c>
      <c r="F1097" s="80" t="s">
        <v>30</v>
      </c>
      <c r="G1097" s="80" t="s">
        <v>51</v>
      </c>
      <c r="H1097" s="80" t="s">
        <v>8</v>
      </c>
      <c r="I1097" s="80" t="s">
        <v>159</v>
      </c>
      <c r="J1097" s="80" t="s">
        <v>42</v>
      </c>
      <c r="K1097" s="80">
        <v>3.5</v>
      </c>
      <c r="L1097" s="80">
        <v>1210</v>
      </c>
      <c r="M1097" s="80" t="s">
        <v>41</v>
      </c>
      <c r="N1097" s="80">
        <v>21.2</v>
      </c>
      <c r="O1097" s="80">
        <v>3.8100000000000002E-2</v>
      </c>
      <c r="P1097" s="80">
        <v>8.23</v>
      </c>
      <c r="Q1097" s="80"/>
      <c r="R1097" s="80"/>
      <c r="S1097" s="80"/>
      <c r="T1097" s="80"/>
      <c r="U1097" s="80"/>
      <c r="V1097" s="80"/>
      <c r="W1097" s="80"/>
      <c r="X1097" s="80"/>
      <c r="Y1097" s="80"/>
      <c r="Z1097" s="80" t="s">
        <v>40</v>
      </c>
      <c r="AA1097" s="80" t="s">
        <v>39</v>
      </c>
      <c r="AB1097" s="80">
        <v>20</v>
      </c>
      <c r="AC1097" s="80"/>
    </row>
    <row r="1098" spans="1:29" ht="15.75" customHeight="1" x14ac:dyDescent="0.2">
      <c r="A1098" s="80" t="s">
        <v>49</v>
      </c>
      <c r="B1098" s="80" t="s">
        <v>47</v>
      </c>
      <c r="C1098" s="80" t="s">
        <v>50</v>
      </c>
      <c r="D1098" s="81">
        <v>43775.664826388886</v>
      </c>
      <c r="E1098" s="80" t="s">
        <v>5</v>
      </c>
      <c r="F1098" s="80" t="s">
        <v>31</v>
      </c>
      <c r="G1098" s="80" t="s">
        <v>44</v>
      </c>
      <c r="H1098" s="80" t="s">
        <v>8</v>
      </c>
      <c r="I1098" s="80" t="s">
        <v>157</v>
      </c>
      <c r="J1098" s="80" t="s">
        <v>42</v>
      </c>
      <c r="K1098" s="80">
        <v>1</v>
      </c>
      <c r="L1098" s="80">
        <v>999</v>
      </c>
      <c r="M1098" s="80" t="s">
        <v>41</v>
      </c>
      <c r="N1098" s="80">
        <v>2.5299999999999998</v>
      </c>
      <c r="O1098" s="80">
        <v>3.9399999999999999E-3</v>
      </c>
      <c r="P1098" s="80">
        <v>1.84</v>
      </c>
      <c r="Q1098" s="80"/>
      <c r="R1098" s="80"/>
      <c r="S1098" s="80"/>
      <c r="T1098" s="80"/>
      <c r="U1098" s="80"/>
      <c r="V1098" s="80"/>
      <c r="W1098" s="80"/>
      <c r="X1098" s="80"/>
      <c r="Y1098" s="80"/>
      <c r="Z1098" s="80" t="s">
        <v>40</v>
      </c>
      <c r="AA1098" s="80" t="s">
        <v>39</v>
      </c>
      <c r="AB1098" s="80">
        <v>20</v>
      </c>
      <c r="AC1098" s="80"/>
    </row>
    <row r="1099" spans="1:29" ht="15.75" customHeight="1" x14ac:dyDescent="0.2">
      <c r="A1099" s="80" t="s">
        <v>49</v>
      </c>
      <c r="B1099" s="80" t="s">
        <v>47</v>
      </c>
      <c r="C1099" s="80" t="s">
        <v>50</v>
      </c>
      <c r="D1099" s="81">
        <v>43775.664826388886</v>
      </c>
      <c r="E1099" s="80" t="s">
        <v>5</v>
      </c>
      <c r="F1099" s="80" t="s">
        <v>31</v>
      </c>
      <c r="G1099" s="80" t="s">
        <v>44</v>
      </c>
      <c r="H1099" s="80" t="s">
        <v>8</v>
      </c>
      <c r="I1099" s="80" t="s">
        <v>158</v>
      </c>
      <c r="J1099" s="80" t="s">
        <v>42</v>
      </c>
      <c r="K1099" s="80">
        <v>1</v>
      </c>
      <c r="L1099" s="80">
        <v>999</v>
      </c>
      <c r="M1099" s="80" t="s">
        <v>41</v>
      </c>
      <c r="N1099" s="80">
        <v>18.2</v>
      </c>
      <c r="O1099" s="80">
        <v>4.4200000000000003E-3</v>
      </c>
      <c r="P1099" s="80">
        <v>0</v>
      </c>
      <c r="Q1099" s="80"/>
      <c r="R1099" s="80"/>
      <c r="S1099" s="80"/>
      <c r="T1099" s="80"/>
      <c r="U1099" s="80"/>
      <c r="V1099" s="80"/>
      <c r="W1099" s="80"/>
      <c r="X1099" s="80"/>
      <c r="Y1099" s="80"/>
      <c r="Z1099" s="80" t="s">
        <v>40</v>
      </c>
      <c r="AA1099" s="80" t="s">
        <v>39</v>
      </c>
      <c r="AB1099" s="80">
        <v>20</v>
      </c>
      <c r="AC1099" s="80"/>
    </row>
    <row r="1100" spans="1:29" ht="15.75" customHeight="1" x14ac:dyDescent="0.2">
      <c r="A1100" s="80" t="s">
        <v>49</v>
      </c>
      <c r="B1100" s="80" t="s">
        <v>47</v>
      </c>
      <c r="C1100" s="80" t="s">
        <v>50</v>
      </c>
      <c r="D1100" s="81">
        <v>43775.664826388886</v>
      </c>
      <c r="E1100" s="80" t="s">
        <v>5</v>
      </c>
      <c r="F1100" s="80" t="s">
        <v>31</v>
      </c>
      <c r="G1100" s="80" t="s">
        <v>44</v>
      </c>
      <c r="H1100" s="80" t="s">
        <v>8</v>
      </c>
      <c r="I1100" s="80" t="s">
        <v>43</v>
      </c>
      <c r="J1100" s="80" t="s">
        <v>42</v>
      </c>
      <c r="K1100" s="80">
        <v>1</v>
      </c>
      <c r="L1100" s="80">
        <v>999</v>
      </c>
      <c r="M1100" s="80" t="s">
        <v>41</v>
      </c>
      <c r="N1100" s="80">
        <v>1.68</v>
      </c>
      <c r="O1100" s="80">
        <v>0</v>
      </c>
      <c r="P1100" s="80">
        <v>1.77</v>
      </c>
      <c r="Q1100" s="80"/>
      <c r="R1100" s="80"/>
      <c r="S1100" s="80"/>
      <c r="T1100" s="80"/>
      <c r="U1100" s="80"/>
      <c r="V1100" s="80"/>
      <c r="W1100" s="80"/>
      <c r="X1100" s="80"/>
      <c r="Y1100" s="80"/>
      <c r="Z1100" s="80" t="s">
        <v>40</v>
      </c>
      <c r="AA1100" s="80" t="s">
        <v>39</v>
      </c>
      <c r="AB1100" s="80">
        <v>20</v>
      </c>
      <c r="AC1100" s="80"/>
    </row>
    <row r="1101" spans="1:29" ht="15.75" customHeight="1" x14ac:dyDescent="0.2">
      <c r="A1101" s="80" t="s">
        <v>49</v>
      </c>
      <c r="B1101" s="80" t="s">
        <v>47</v>
      </c>
      <c r="C1101" s="80" t="s">
        <v>50</v>
      </c>
      <c r="D1101" s="81">
        <v>44091.745416666665</v>
      </c>
      <c r="E1101" s="80" t="s">
        <v>5</v>
      </c>
      <c r="F1101" s="80" t="s">
        <v>31</v>
      </c>
      <c r="G1101" s="80" t="s">
        <v>44</v>
      </c>
      <c r="H1101" s="80" t="s">
        <v>8</v>
      </c>
      <c r="I1101" s="80" t="s">
        <v>159</v>
      </c>
      <c r="J1101" s="80" t="s">
        <v>42</v>
      </c>
      <c r="K1101" s="80">
        <v>1</v>
      </c>
      <c r="L1101" s="80">
        <v>999</v>
      </c>
      <c r="M1101" s="80" t="s">
        <v>41</v>
      </c>
      <c r="N1101" s="80">
        <v>1.93</v>
      </c>
      <c r="O1101" s="82">
        <v>3.5E-4</v>
      </c>
      <c r="P1101" s="80">
        <v>1.75</v>
      </c>
      <c r="Q1101" s="80"/>
      <c r="R1101" s="80"/>
      <c r="S1101" s="80"/>
      <c r="T1101" s="80"/>
      <c r="U1101" s="80"/>
      <c r="V1101" s="80"/>
      <c r="W1101" s="80"/>
      <c r="X1101" s="80"/>
      <c r="Y1101" s="80"/>
      <c r="Z1101" s="80" t="s">
        <v>40</v>
      </c>
      <c r="AA1101" s="80" t="s">
        <v>39</v>
      </c>
      <c r="AB1101" s="80">
        <v>20</v>
      </c>
      <c r="AC1101" s="80"/>
    </row>
    <row r="1102" spans="1:29" ht="15.75" customHeight="1" x14ac:dyDescent="0.2">
      <c r="A1102" s="80" t="s">
        <v>49</v>
      </c>
      <c r="B1102" s="80" t="s">
        <v>47</v>
      </c>
      <c r="C1102" s="80" t="s">
        <v>50</v>
      </c>
      <c r="D1102" s="81">
        <v>43775.664826388886</v>
      </c>
      <c r="E1102" s="80" t="s">
        <v>5</v>
      </c>
      <c r="F1102" s="80" t="s">
        <v>31</v>
      </c>
      <c r="G1102" s="80" t="s">
        <v>51</v>
      </c>
      <c r="H1102" s="80" t="s">
        <v>8</v>
      </c>
      <c r="I1102" s="80" t="s">
        <v>157</v>
      </c>
      <c r="J1102" s="80" t="s">
        <v>42</v>
      </c>
      <c r="K1102" s="80">
        <v>1.39</v>
      </c>
      <c r="L1102" s="80">
        <v>1080</v>
      </c>
      <c r="M1102" s="80" t="s">
        <v>41</v>
      </c>
      <c r="N1102" s="80">
        <v>2.86</v>
      </c>
      <c r="O1102" s="80">
        <v>4.9300000000000004E-3</v>
      </c>
      <c r="P1102" s="80">
        <v>2.41</v>
      </c>
      <c r="Q1102" s="80"/>
      <c r="R1102" s="80"/>
      <c r="S1102" s="80"/>
      <c r="T1102" s="80"/>
      <c r="U1102" s="80"/>
      <c r="V1102" s="80"/>
      <c r="W1102" s="80"/>
      <c r="X1102" s="80"/>
      <c r="Y1102" s="80"/>
      <c r="Z1102" s="80" t="s">
        <v>40</v>
      </c>
      <c r="AA1102" s="80" t="s">
        <v>39</v>
      </c>
      <c r="AB1102" s="80">
        <v>20</v>
      </c>
      <c r="AC1102" s="80"/>
    </row>
    <row r="1103" spans="1:29" ht="15.75" customHeight="1" x14ac:dyDescent="0.2">
      <c r="A1103" s="80" t="s">
        <v>49</v>
      </c>
      <c r="B1103" s="80" t="s">
        <v>47</v>
      </c>
      <c r="C1103" s="80" t="s">
        <v>50</v>
      </c>
      <c r="D1103" s="81">
        <v>43775.664826388886</v>
      </c>
      <c r="E1103" s="80" t="s">
        <v>5</v>
      </c>
      <c r="F1103" s="80" t="s">
        <v>31</v>
      </c>
      <c r="G1103" s="80" t="s">
        <v>51</v>
      </c>
      <c r="H1103" s="80" t="s">
        <v>8</v>
      </c>
      <c r="I1103" s="80" t="s">
        <v>158</v>
      </c>
      <c r="J1103" s="80" t="s">
        <v>42</v>
      </c>
      <c r="K1103" s="80">
        <v>1.39</v>
      </c>
      <c r="L1103" s="80">
        <v>1080</v>
      </c>
      <c r="M1103" s="80" t="s">
        <v>41</v>
      </c>
      <c r="N1103" s="80">
        <v>22.1</v>
      </c>
      <c r="O1103" s="80">
        <v>4.9899999999999996E-3</v>
      </c>
      <c r="P1103" s="80">
        <v>0</v>
      </c>
      <c r="Q1103" s="80"/>
      <c r="R1103" s="80"/>
      <c r="S1103" s="80"/>
      <c r="T1103" s="80"/>
      <c r="U1103" s="80"/>
      <c r="V1103" s="80"/>
      <c r="W1103" s="80"/>
      <c r="X1103" s="80"/>
      <c r="Y1103" s="80"/>
      <c r="Z1103" s="80" t="s">
        <v>40</v>
      </c>
      <c r="AA1103" s="80" t="s">
        <v>39</v>
      </c>
      <c r="AB1103" s="80">
        <v>20</v>
      </c>
      <c r="AC1103" s="80"/>
    </row>
    <row r="1104" spans="1:29" ht="15.75" customHeight="1" x14ac:dyDescent="0.2">
      <c r="A1104" s="80" t="s">
        <v>49</v>
      </c>
      <c r="B1104" s="80" t="s">
        <v>47</v>
      </c>
      <c r="C1104" s="80" t="s">
        <v>50</v>
      </c>
      <c r="D1104" s="81">
        <v>43775.664826388886</v>
      </c>
      <c r="E1104" s="80" t="s">
        <v>5</v>
      </c>
      <c r="F1104" s="80" t="s">
        <v>31</v>
      </c>
      <c r="G1104" s="80" t="s">
        <v>51</v>
      </c>
      <c r="H1104" s="80" t="s">
        <v>8</v>
      </c>
      <c r="I1104" s="80" t="s">
        <v>43</v>
      </c>
      <c r="J1104" s="80" t="s">
        <v>42</v>
      </c>
      <c r="K1104" s="80">
        <v>1.39</v>
      </c>
      <c r="L1104" s="80">
        <v>1080</v>
      </c>
      <c r="M1104" s="80" t="s">
        <v>41</v>
      </c>
      <c r="N1104" s="80">
        <v>1.93</v>
      </c>
      <c r="O1104" s="80">
        <v>0</v>
      </c>
      <c r="P1104" s="80">
        <v>2.33</v>
      </c>
      <c r="Q1104" s="80"/>
      <c r="R1104" s="80"/>
      <c r="S1104" s="80"/>
      <c r="T1104" s="80"/>
      <c r="U1104" s="80"/>
      <c r="V1104" s="80"/>
      <c r="W1104" s="80"/>
      <c r="X1104" s="80"/>
      <c r="Y1104" s="80"/>
      <c r="Z1104" s="80" t="s">
        <v>40</v>
      </c>
      <c r="AA1104" s="80" t="s">
        <v>39</v>
      </c>
      <c r="AB1104" s="80">
        <v>20</v>
      </c>
      <c r="AC1104" s="80"/>
    </row>
    <row r="1105" spans="1:29" ht="15.75" customHeight="1" x14ac:dyDescent="0.2">
      <c r="A1105" s="80" t="s">
        <v>49</v>
      </c>
      <c r="B1105" s="80" t="s">
        <v>47</v>
      </c>
      <c r="C1105" s="80" t="s">
        <v>50</v>
      </c>
      <c r="D1105" s="81">
        <v>44091.745416666665</v>
      </c>
      <c r="E1105" s="80" t="s">
        <v>5</v>
      </c>
      <c r="F1105" s="80" t="s">
        <v>31</v>
      </c>
      <c r="G1105" s="80" t="s">
        <v>51</v>
      </c>
      <c r="H1105" s="80" t="s">
        <v>8</v>
      </c>
      <c r="I1105" s="80" t="s">
        <v>159</v>
      </c>
      <c r="J1105" s="80" t="s">
        <v>42</v>
      </c>
      <c r="K1105" s="80">
        <v>1.39</v>
      </c>
      <c r="L1105" s="80">
        <v>1080</v>
      </c>
      <c r="M1105" s="80" t="s">
        <v>41</v>
      </c>
      <c r="N1105" s="80">
        <v>2.23</v>
      </c>
      <c r="O1105" s="82">
        <v>4.4000000000000002E-4</v>
      </c>
      <c r="P1105" s="80">
        <v>2.31</v>
      </c>
      <c r="Q1105" s="80"/>
      <c r="R1105" s="80"/>
      <c r="S1105" s="80"/>
      <c r="T1105" s="80"/>
      <c r="U1105" s="80"/>
      <c r="V1105" s="80"/>
      <c r="W1105" s="80"/>
      <c r="X1105" s="80"/>
      <c r="Y1105" s="80"/>
      <c r="Z1105" s="80" t="s">
        <v>40</v>
      </c>
      <c r="AA1105" s="80" t="s">
        <v>39</v>
      </c>
      <c r="AB1105" s="80">
        <v>20</v>
      </c>
      <c r="AC1105" s="80"/>
    </row>
    <row r="1106" spans="1:29" ht="15.75" customHeight="1" x14ac:dyDescent="0.2">
      <c r="A1106" s="80" t="s">
        <v>49</v>
      </c>
      <c r="B1106" s="80" t="s">
        <v>47</v>
      </c>
      <c r="C1106" s="80" t="s">
        <v>50</v>
      </c>
      <c r="D1106" s="81">
        <v>43775.664826388886</v>
      </c>
      <c r="E1106" s="80" t="s">
        <v>5</v>
      </c>
      <c r="F1106" s="80" t="s">
        <v>45</v>
      </c>
      <c r="G1106" s="80" t="s">
        <v>44</v>
      </c>
      <c r="H1106" s="80" t="s">
        <v>8</v>
      </c>
      <c r="I1106" s="80" t="s">
        <v>157</v>
      </c>
      <c r="J1106" s="80" t="s">
        <v>42</v>
      </c>
      <c r="K1106" s="80">
        <v>1.9</v>
      </c>
      <c r="L1106" s="80">
        <v>1510</v>
      </c>
      <c r="M1106" s="80" t="s">
        <v>41</v>
      </c>
      <c r="N1106" s="80">
        <v>6.7</v>
      </c>
      <c r="O1106" s="80">
        <v>1.2999999999999999E-2</v>
      </c>
      <c r="P1106" s="80">
        <v>4.4400000000000004</v>
      </c>
      <c r="Q1106" s="80"/>
      <c r="R1106" s="80"/>
      <c r="S1106" s="80"/>
      <c r="T1106" s="80"/>
      <c r="U1106" s="80"/>
      <c r="V1106" s="80"/>
      <c r="W1106" s="80"/>
      <c r="X1106" s="80"/>
      <c r="Y1106" s="80"/>
      <c r="Z1106" s="80" t="s">
        <v>40</v>
      </c>
      <c r="AA1106" s="80" t="s">
        <v>39</v>
      </c>
      <c r="AB1106" s="80">
        <v>20</v>
      </c>
      <c r="AC1106" s="80"/>
    </row>
    <row r="1107" spans="1:29" ht="15.75" customHeight="1" x14ac:dyDescent="0.2">
      <c r="A1107" s="80" t="s">
        <v>49</v>
      </c>
      <c r="B1107" s="80" t="s">
        <v>47</v>
      </c>
      <c r="C1107" s="80" t="s">
        <v>50</v>
      </c>
      <c r="D1107" s="81">
        <v>43775.664826388886</v>
      </c>
      <c r="E1107" s="80" t="s">
        <v>5</v>
      </c>
      <c r="F1107" s="80" t="s">
        <v>45</v>
      </c>
      <c r="G1107" s="80" t="s">
        <v>44</v>
      </c>
      <c r="H1107" s="80" t="s">
        <v>8</v>
      </c>
      <c r="I1107" s="80" t="s">
        <v>158</v>
      </c>
      <c r="J1107" s="80" t="s">
        <v>42</v>
      </c>
      <c r="K1107" s="80">
        <v>1.9</v>
      </c>
      <c r="L1107" s="80">
        <v>1510</v>
      </c>
      <c r="M1107" s="80" t="s">
        <v>41</v>
      </c>
      <c r="N1107" s="80">
        <v>42.5</v>
      </c>
      <c r="O1107" s="80">
        <v>1.4E-2</v>
      </c>
      <c r="P1107" s="80">
        <v>0</v>
      </c>
      <c r="Q1107" s="80"/>
      <c r="R1107" s="80"/>
      <c r="S1107" s="80"/>
      <c r="T1107" s="80"/>
      <c r="U1107" s="80"/>
      <c r="V1107" s="80"/>
      <c r="W1107" s="80"/>
      <c r="X1107" s="80"/>
      <c r="Y1107" s="80"/>
      <c r="Z1107" s="80" t="s">
        <v>40</v>
      </c>
      <c r="AA1107" s="80" t="s">
        <v>39</v>
      </c>
      <c r="AB1107" s="80">
        <v>20</v>
      </c>
      <c r="AC1107" s="80"/>
    </row>
    <row r="1108" spans="1:29" ht="15.75" customHeight="1" x14ac:dyDescent="0.2">
      <c r="A1108" s="80" t="s">
        <v>49</v>
      </c>
      <c r="B1108" s="80" t="s">
        <v>47</v>
      </c>
      <c r="C1108" s="80" t="s">
        <v>50</v>
      </c>
      <c r="D1108" s="81">
        <v>43775.664826388886</v>
      </c>
      <c r="E1108" s="80" t="s">
        <v>5</v>
      </c>
      <c r="F1108" s="80" t="s">
        <v>45</v>
      </c>
      <c r="G1108" s="80" t="s">
        <v>44</v>
      </c>
      <c r="H1108" s="80" t="s">
        <v>8</v>
      </c>
      <c r="I1108" s="80" t="s">
        <v>43</v>
      </c>
      <c r="J1108" s="80" t="s">
        <v>42</v>
      </c>
      <c r="K1108" s="80">
        <v>1.9</v>
      </c>
      <c r="L1108" s="80">
        <v>1510</v>
      </c>
      <c r="M1108" s="80" t="s">
        <v>41</v>
      </c>
      <c r="N1108" s="80">
        <v>3.1</v>
      </c>
      <c r="O1108" s="80">
        <v>0</v>
      </c>
      <c r="P1108" s="80">
        <v>4.3099999999999996</v>
      </c>
      <c r="Q1108" s="80"/>
      <c r="R1108" s="80"/>
      <c r="S1108" s="80"/>
      <c r="T1108" s="80"/>
      <c r="U1108" s="80"/>
      <c r="V1108" s="80"/>
      <c r="W1108" s="80"/>
      <c r="X1108" s="80"/>
      <c r="Y1108" s="80"/>
      <c r="Z1108" s="80" t="s">
        <v>40</v>
      </c>
      <c r="AA1108" s="80" t="s">
        <v>39</v>
      </c>
      <c r="AB1108" s="80">
        <v>20</v>
      </c>
      <c r="AC1108" s="80"/>
    </row>
    <row r="1109" spans="1:29" ht="15.75" customHeight="1" x14ac:dyDescent="0.2">
      <c r="A1109" s="80" t="s">
        <v>49</v>
      </c>
      <c r="B1109" s="80" t="s">
        <v>47</v>
      </c>
      <c r="C1109" s="80" t="s">
        <v>50</v>
      </c>
      <c r="D1109" s="81">
        <v>44091.745416666665</v>
      </c>
      <c r="E1109" s="80" t="s">
        <v>5</v>
      </c>
      <c r="F1109" s="80" t="s">
        <v>45</v>
      </c>
      <c r="G1109" s="80" t="s">
        <v>44</v>
      </c>
      <c r="H1109" s="80" t="s">
        <v>8</v>
      </c>
      <c r="I1109" s="80" t="s">
        <v>159</v>
      </c>
      <c r="J1109" s="80" t="s">
        <v>42</v>
      </c>
      <c r="K1109" s="80">
        <v>1.9</v>
      </c>
      <c r="L1109" s="80">
        <v>1510</v>
      </c>
      <c r="M1109" s="80" t="s">
        <v>41</v>
      </c>
      <c r="N1109" s="80">
        <v>4.4000000000000004</v>
      </c>
      <c r="O1109" s="80">
        <v>2E-3</v>
      </c>
      <c r="P1109" s="80">
        <v>4.29</v>
      </c>
      <c r="Q1109" s="80"/>
      <c r="R1109" s="80"/>
      <c r="S1109" s="80"/>
      <c r="T1109" s="80"/>
      <c r="U1109" s="80"/>
      <c r="V1109" s="80"/>
      <c r="W1109" s="80"/>
      <c r="X1109" s="80"/>
      <c r="Y1109" s="80"/>
      <c r="Z1109" s="80" t="s">
        <v>40</v>
      </c>
      <c r="AA1109" s="80" t="s">
        <v>39</v>
      </c>
      <c r="AB1109" s="80">
        <v>20</v>
      </c>
      <c r="AC1109" s="80"/>
    </row>
    <row r="1110" spans="1:29" ht="15.75" customHeight="1" x14ac:dyDescent="0.2">
      <c r="A1110" s="80" t="s">
        <v>49</v>
      </c>
      <c r="B1110" s="80" t="s">
        <v>47</v>
      </c>
      <c r="C1110" s="80" t="s">
        <v>50</v>
      </c>
      <c r="D1110" s="81">
        <v>43775.664826388886</v>
      </c>
      <c r="E1110" s="80" t="s">
        <v>5</v>
      </c>
      <c r="F1110" s="80" t="s">
        <v>45</v>
      </c>
      <c r="G1110" s="80" t="s">
        <v>51</v>
      </c>
      <c r="H1110" s="80" t="s">
        <v>8</v>
      </c>
      <c r="I1110" s="80" t="s">
        <v>157</v>
      </c>
      <c r="J1110" s="80" t="s">
        <v>42</v>
      </c>
      <c r="K1110" s="80">
        <v>2.2000000000000002</v>
      </c>
      <c r="L1110" s="80">
        <v>1410</v>
      </c>
      <c r="M1110" s="80" t="s">
        <v>41</v>
      </c>
      <c r="N1110" s="80">
        <v>8</v>
      </c>
      <c r="O1110" s="80">
        <v>0.02</v>
      </c>
      <c r="P1110" s="80">
        <v>6.82</v>
      </c>
      <c r="Q1110" s="80"/>
      <c r="R1110" s="80"/>
      <c r="S1110" s="80"/>
      <c r="T1110" s="80"/>
      <c r="U1110" s="80"/>
      <c r="V1110" s="80"/>
      <c r="W1110" s="80"/>
      <c r="X1110" s="80"/>
      <c r="Y1110" s="80"/>
      <c r="Z1110" s="80" t="s">
        <v>40</v>
      </c>
      <c r="AA1110" s="80" t="s">
        <v>39</v>
      </c>
      <c r="AB1110" s="80">
        <v>20</v>
      </c>
      <c r="AC1110" s="80"/>
    </row>
    <row r="1111" spans="1:29" ht="15.75" customHeight="1" x14ac:dyDescent="0.2">
      <c r="A1111" s="80" t="s">
        <v>49</v>
      </c>
      <c r="B1111" s="80" t="s">
        <v>47</v>
      </c>
      <c r="C1111" s="80" t="s">
        <v>50</v>
      </c>
      <c r="D1111" s="81">
        <v>43775.664826388886</v>
      </c>
      <c r="E1111" s="80" t="s">
        <v>5</v>
      </c>
      <c r="F1111" s="80" t="s">
        <v>45</v>
      </c>
      <c r="G1111" s="80" t="s">
        <v>51</v>
      </c>
      <c r="H1111" s="80" t="s">
        <v>8</v>
      </c>
      <c r="I1111" s="80" t="s">
        <v>158</v>
      </c>
      <c r="J1111" s="80" t="s">
        <v>42</v>
      </c>
      <c r="K1111" s="80">
        <v>2.2000000000000002</v>
      </c>
      <c r="L1111" s="80">
        <v>1410</v>
      </c>
      <c r="M1111" s="80" t="s">
        <v>41</v>
      </c>
      <c r="N1111" s="80">
        <v>62.2</v>
      </c>
      <c r="O1111" s="80">
        <v>2.1999999999999999E-2</v>
      </c>
      <c r="P1111" s="80">
        <v>0</v>
      </c>
      <c r="Q1111" s="80"/>
      <c r="R1111" s="80"/>
      <c r="S1111" s="80"/>
      <c r="T1111" s="80"/>
      <c r="U1111" s="80"/>
      <c r="V1111" s="80"/>
      <c r="W1111" s="80"/>
      <c r="X1111" s="80"/>
      <c r="Y1111" s="80"/>
      <c r="Z1111" s="80" t="s">
        <v>40</v>
      </c>
      <c r="AA1111" s="80" t="s">
        <v>39</v>
      </c>
      <c r="AB1111" s="80">
        <v>20</v>
      </c>
      <c r="AC1111" s="80"/>
    </row>
    <row r="1112" spans="1:29" ht="15.75" customHeight="1" x14ac:dyDescent="0.2">
      <c r="A1112" s="80" t="s">
        <v>49</v>
      </c>
      <c r="B1112" s="80" t="s">
        <v>47</v>
      </c>
      <c r="C1112" s="80" t="s">
        <v>50</v>
      </c>
      <c r="D1112" s="81">
        <v>43775.664826388886</v>
      </c>
      <c r="E1112" s="80" t="s">
        <v>5</v>
      </c>
      <c r="F1112" s="80" t="s">
        <v>45</v>
      </c>
      <c r="G1112" s="80" t="s">
        <v>51</v>
      </c>
      <c r="H1112" s="80" t="s">
        <v>8</v>
      </c>
      <c r="I1112" s="80" t="s">
        <v>43</v>
      </c>
      <c r="J1112" s="80" t="s">
        <v>42</v>
      </c>
      <c r="K1112" s="80">
        <v>2.2000000000000002</v>
      </c>
      <c r="L1112" s="80">
        <v>1410</v>
      </c>
      <c r="M1112" s="80" t="s">
        <v>41</v>
      </c>
      <c r="N1112" s="80">
        <v>4.5999999999999996</v>
      </c>
      <c r="O1112" s="80">
        <v>0</v>
      </c>
      <c r="P1112" s="80">
        <v>6.69</v>
      </c>
      <c r="Q1112" s="80"/>
      <c r="R1112" s="80"/>
      <c r="S1112" s="80"/>
      <c r="T1112" s="80"/>
      <c r="U1112" s="80"/>
      <c r="V1112" s="80"/>
      <c r="W1112" s="80"/>
      <c r="X1112" s="80"/>
      <c r="Y1112" s="80"/>
      <c r="Z1112" s="80" t="s">
        <v>40</v>
      </c>
      <c r="AA1112" s="80" t="s">
        <v>39</v>
      </c>
      <c r="AB1112" s="80">
        <v>20</v>
      </c>
      <c r="AC1112" s="80"/>
    </row>
    <row r="1113" spans="1:29" ht="15.75" customHeight="1" x14ac:dyDescent="0.2">
      <c r="A1113" s="80" t="s">
        <v>49</v>
      </c>
      <c r="B1113" s="80" t="s">
        <v>47</v>
      </c>
      <c r="C1113" s="80" t="s">
        <v>50</v>
      </c>
      <c r="D1113" s="81">
        <v>44091.745416666665</v>
      </c>
      <c r="E1113" s="80" t="s">
        <v>5</v>
      </c>
      <c r="F1113" s="80" t="s">
        <v>45</v>
      </c>
      <c r="G1113" s="80" t="s">
        <v>51</v>
      </c>
      <c r="H1113" s="80" t="s">
        <v>8</v>
      </c>
      <c r="I1113" s="80" t="s">
        <v>159</v>
      </c>
      <c r="J1113" s="80" t="s">
        <v>42</v>
      </c>
      <c r="K1113" s="80">
        <v>2.2000000000000002</v>
      </c>
      <c r="L1113" s="80">
        <v>1410</v>
      </c>
      <c r="M1113" s="80" t="s">
        <v>41</v>
      </c>
      <c r="N1113" s="80">
        <v>5.6</v>
      </c>
      <c r="O1113" s="80">
        <v>3.0000000000000001E-3</v>
      </c>
      <c r="P1113" s="80">
        <v>6.65</v>
      </c>
      <c r="Q1113" s="80"/>
      <c r="R1113" s="80"/>
      <c r="S1113" s="80"/>
      <c r="T1113" s="80"/>
      <c r="U1113" s="80"/>
      <c r="V1113" s="80"/>
      <c r="W1113" s="80"/>
      <c r="X1113" s="80"/>
      <c r="Y1113" s="80"/>
      <c r="Z1113" s="80" t="s">
        <v>40</v>
      </c>
      <c r="AA1113" s="80" t="s">
        <v>39</v>
      </c>
      <c r="AB1113" s="80">
        <v>20</v>
      </c>
      <c r="AC1113" s="80"/>
    </row>
    <row r="1114" spans="1:29" ht="15.75" customHeight="1" x14ac:dyDescent="0.2">
      <c r="A1114" s="80" t="s">
        <v>49</v>
      </c>
      <c r="B1114" s="80" t="s">
        <v>47</v>
      </c>
      <c r="C1114" s="80" t="s">
        <v>50</v>
      </c>
      <c r="D1114" s="81">
        <v>43775.664826388886</v>
      </c>
      <c r="E1114" s="80" t="s">
        <v>5</v>
      </c>
      <c r="F1114" s="80" t="s">
        <v>29</v>
      </c>
      <c r="G1114" s="80" t="s">
        <v>44</v>
      </c>
      <c r="H1114" s="80" t="s">
        <v>8</v>
      </c>
      <c r="I1114" s="80" t="s">
        <v>157</v>
      </c>
      <c r="J1114" s="80" t="s">
        <v>42</v>
      </c>
      <c r="K1114" s="80">
        <v>3.23</v>
      </c>
      <c r="L1114" s="80">
        <v>2300</v>
      </c>
      <c r="M1114" s="80" t="s">
        <v>41</v>
      </c>
      <c r="N1114" s="80">
        <v>10.199999999999999</v>
      </c>
      <c r="O1114" s="80">
        <v>2.6800000000000001E-2</v>
      </c>
      <c r="P1114" s="80">
        <v>8.44</v>
      </c>
      <c r="Q1114" s="80"/>
      <c r="R1114" s="80"/>
      <c r="S1114" s="80"/>
      <c r="T1114" s="80"/>
      <c r="U1114" s="80"/>
      <c r="V1114" s="80"/>
      <c r="W1114" s="80"/>
      <c r="X1114" s="80"/>
      <c r="Y1114" s="80"/>
      <c r="Z1114" s="80" t="s">
        <v>40</v>
      </c>
      <c r="AA1114" s="80" t="s">
        <v>39</v>
      </c>
      <c r="AB1114" s="80">
        <v>20</v>
      </c>
      <c r="AC1114" s="80"/>
    </row>
    <row r="1115" spans="1:29" ht="15.75" customHeight="1" x14ac:dyDescent="0.2">
      <c r="A1115" s="80" t="s">
        <v>49</v>
      </c>
      <c r="B1115" s="80" t="s">
        <v>47</v>
      </c>
      <c r="C1115" s="80" t="s">
        <v>50</v>
      </c>
      <c r="D1115" s="81">
        <v>43775.664826388886</v>
      </c>
      <c r="E1115" s="80" t="s">
        <v>5</v>
      </c>
      <c r="F1115" s="80" t="s">
        <v>29</v>
      </c>
      <c r="G1115" s="80" t="s">
        <v>44</v>
      </c>
      <c r="H1115" s="80" t="s">
        <v>8</v>
      </c>
      <c r="I1115" s="80" t="s">
        <v>158</v>
      </c>
      <c r="J1115" s="80" t="s">
        <v>42</v>
      </c>
      <c r="K1115" s="80">
        <v>3.23</v>
      </c>
      <c r="L1115" s="80">
        <v>2300</v>
      </c>
      <c r="M1115" s="80" t="s">
        <v>41</v>
      </c>
      <c r="N1115" s="80">
        <v>77</v>
      </c>
      <c r="O1115" s="80">
        <v>2.7199999999999998E-2</v>
      </c>
      <c r="P1115" s="80">
        <v>0</v>
      </c>
      <c r="Q1115" s="80"/>
      <c r="R1115" s="80"/>
      <c r="S1115" s="80"/>
      <c r="T1115" s="80"/>
      <c r="U1115" s="80"/>
      <c r="V1115" s="80"/>
      <c r="W1115" s="80"/>
      <c r="X1115" s="80"/>
      <c r="Y1115" s="80"/>
      <c r="Z1115" s="80" t="s">
        <v>40</v>
      </c>
      <c r="AA1115" s="80" t="s">
        <v>39</v>
      </c>
      <c r="AB1115" s="80">
        <v>20</v>
      </c>
      <c r="AC1115" s="80"/>
    </row>
    <row r="1116" spans="1:29" ht="15.75" customHeight="1" x14ac:dyDescent="0.2">
      <c r="A1116" s="80" t="s">
        <v>49</v>
      </c>
      <c r="B1116" s="80" t="s">
        <v>47</v>
      </c>
      <c r="C1116" s="80" t="s">
        <v>50</v>
      </c>
      <c r="D1116" s="81">
        <v>43775.664826388886</v>
      </c>
      <c r="E1116" s="80" t="s">
        <v>5</v>
      </c>
      <c r="F1116" s="80" t="s">
        <v>29</v>
      </c>
      <c r="G1116" s="80" t="s">
        <v>44</v>
      </c>
      <c r="H1116" s="80" t="s">
        <v>8</v>
      </c>
      <c r="I1116" s="80" t="s">
        <v>43</v>
      </c>
      <c r="J1116" s="80" t="s">
        <v>42</v>
      </c>
      <c r="K1116" s="80">
        <v>3.23</v>
      </c>
      <c r="L1116" s="80">
        <v>2300</v>
      </c>
      <c r="M1116" s="80" t="s">
        <v>41</v>
      </c>
      <c r="N1116" s="80">
        <v>5.27</v>
      </c>
      <c r="O1116" s="80">
        <v>0</v>
      </c>
      <c r="P1116" s="80">
        <v>8.23</v>
      </c>
      <c r="Q1116" s="80"/>
      <c r="R1116" s="80"/>
      <c r="S1116" s="80"/>
      <c r="T1116" s="80"/>
      <c r="U1116" s="80"/>
      <c r="V1116" s="80"/>
      <c r="W1116" s="80"/>
      <c r="X1116" s="80"/>
      <c r="Y1116" s="80"/>
      <c r="Z1116" s="80" t="s">
        <v>40</v>
      </c>
      <c r="AA1116" s="80" t="s">
        <v>39</v>
      </c>
      <c r="AB1116" s="80">
        <v>20</v>
      </c>
      <c r="AC1116" s="80"/>
    </row>
    <row r="1117" spans="1:29" ht="15.75" customHeight="1" x14ac:dyDescent="0.2">
      <c r="A1117" s="80" t="s">
        <v>49</v>
      </c>
      <c r="B1117" s="80" t="s">
        <v>47</v>
      </c>
      <c r="C1117" s="80" t="s">
        <v>50</v>
      </c>
      <c r="D1117" s="81">
        <v>44091.745416666665</v>
      </c>
      <c r="E1117" s="80" t="s">
        <v>5</v>
      </c>
      <c r="F1117" s="80" t="s">
        <v>29</v>
      </c>
      <c r="G1117" s="80" t="s">
        <v>44</v>
      </c>
      <c r="H1117" s="80" t="s">
        <v>8</v>
      </c>
      <c r="I1117" s="80" t="s">
        <v>159</v>
      </c>
      <c r="J1117" s="80" t="s">
        <v>42</v>
      </c>
      <c r="K1117" s="80">
        <v>3.23</v>
      </c>
      <c r="L1117" s="80">
        <v>2300</v>
      </c>
      <c r="M1117" s="80" t="s">
        <v>41</v>
      </c>
      <c r="N1117" s="80">
        <v>6.39</v>
      </c>
      <c r="O1117" s="80">
        <v>3.5000000000000001E-3</v>
      </c>
      <c r="P1117" s="80">
        <v>8.19</v>
      </c>
      <c r="Q1117" s="80"/>
      <c r="R1117" s="80"/>
      <c r="S1117" s="80"/>
      <c r="T1117" s="80"/>
      <c r="U1117" s="80"/>
      <c r="V1117" s="80"/>
      <c r="W1117" s="80"/>
      <c r="X1117" s="80"/>
      <c r="Y1117" s="80"/>
      <c r="Z1117" s="80" t="s">
        <v>40</v>
      </c>
      <c r="AA1117" s="80" t="s">
        <v>39</v>
      </c>
      <c r="AB1117" s="80">
        <v>20</v>
      </c>
      <c r="AC1117" s="80"/>
    </row>
    <row r="1118" spans="1:29" ht="15.75" customHeight="1" x14ac:dyDescent="0.2">
      <c r="A1118" s="80" t="s">
        <v>49</v>
      </c>
      <c r="B1118" s="80" t="s">
        <v>47</v>
      </c>
      <c r="C1118" s="80" t="s">
        <v>50</v>
      </c>
      <c r="D1118" s="81">
        <v>43775.664826388886</v>
      </c>
      <c r="E1118" s="80" t="s">
        <v>5</v>
      </c>
      <c r="F1118" s="80" t="s">
        <v>29</v>
      </c>
      <c r="G1118" s="80" t="s">
        <v>51</v>
      </c>
      <c r="H1118" s="80" t="s">
        <v>8</v>
      </c>
      <c r="I1118" s="80" t="s">
        <v>157</v>
      </c>
      <c r="J1118" s="80" t="s">
        <v>42</v>
      </c>
      <c r="K1118" s="80">
        <v>2.9</v>
      </c>
      <c r="L1118" s="80">
        <v>1690</v>
      </c>
      <c r="M1118" s="80" t="s">
        <v>41</v>
      </c>
      <c r="N1118" s="80">
        <v>11.8</v>
      </c>
      <c r="O1118" s="80">
        <v>3.1600000000000003E-2</v>
      </c>
      <c r="P1118" s="80">
        <v>10.4</v>
      </c>
      <c r="Q1118" s="80"/>
      <c r="R1118" s="80"/>
      <c r="S1118" s="80"/>
      <c r="T1118" s="80"/>
      <c r="U1118" s="80"/>
      <c r="V1118" s="80"/>
      <c r="W1118" s="80"/>
      <c r="X1118" s="80"/>
      <c r="Y1118" s="80"/>
      <c r="Z1118" s="80" t="s">
        <v>40</v>
      </c>
      <c r="AA1118" s="80" t="s">
        <v>39</v>
      </c>
      <c r="AB1118" s="80">
        <v>20</v>
      </c>
      <c r="AC1118" s="80"/>
    </row>
    <row r="1119" spans="1:29" ht="15.75" customHeight="1" x14ac:dyDescent="0.2">
      <c r="A1119" s="80" t="s">
        <v>49</v>
      </c>
      <c r="B1119" s="80" t="s">
        <v>47</v>
      </c>
      <c r="C1119" s="80" t="s">
        <v>50</v>
      </c>
      <c r="D1119" s="81">
        <v>43775.664826388886</v>
      </c>
      <c r="E1119" s="80" t="s">
        <v>5</v>
      </c>
      <c r="F1119" s="80" t="s">
        <v>29</v>
      </c>
      <c r="G1119" s="80" t="s">
        <v>51</v>
      </c>
      <c r="H1119" s="80" t="s">
        <v>8</v>
      </c>
      <c r="I1119" s="80" t="s">
        <v>158</v>
      </c>
      <c r="J1119" s="80" t="s">
        <v>42</v>
      </c>
      <c r="K1119" s="80">
        <v>2.9</v>
      </c>
      <c r="L1119" s="80">
        <v>1690</v>
      </c>
      <c r="M1119" s="80" t="s">
        <v>41</v>
      </c>
      <c r="N1119" s="80">
        <v>94.2</v>
      </c>
      <c r="O1119" s="80">
        <v>3.4599999999999999E-2</v>
      </c>
      <c r="P1119" s="80">
        <v>0</v>
      </c>
      <c r="Q1119" s="80"/>
      <c r="R1119" s="80"/>
      <c r="S1119" s="80"/>
      <c r="T1119" s="80"/>
      <c r="U1119" s="80"/>
      <c r="V1119" s="80"/>
      <c r="W1119" s="80"/>
      <c r="X1119" s="80"/>
      <c r="Y1119" s="80"/>
      <c r="Z1119" s="80" t="s">
        <v>40</v>
      </c>
      <c r="AA1119" s="80" t="s">
        <v>39</v>
      </c>
      <c r="AB1119" s="80">
        <v>20</v>
      </c>
      <c r="AC1119" s="80"/>
    </row>
    <row r="1120" spans="1:29" ht="15.75" customHeight="1" x14ac:dyDescent="0.2">
      <c r="A1120" s="80" t="s">
        <v>49</v>
      </c>
      <c r="B1120" s="80" t="s">
        <v>47</v>
      </c>
      <c r="C1120" s="80" t="s">
        <v>50</v>
      </c>
      <c r="D1120" s="81">
        <v>43775.665127314816</v>
      </c>
      <c r="E1120" s="80" t="s">
        <v>5</v>
      </c>
      <c r="F1120" s="80" t="s">
        <v>29</v>
      </c>
      <c r="G1120" s="80" t="s">
        <v>51</v>
      </c>
      <c r="H1120" s="80" t="s">
        <v>8</v>
      </c>
      <c r="I1120" s="80" t="s">
        <v>43</v>
      </c>
      <c r="J1120" s="80" t="s">
        <v>42</v>
      </c>
      <c r="K1120" s="80">
        <v>2.9</v>
      </c>
      <c r="L1120" s="80">
        <v>1690</v>
      </c>
      <c r="M1120" s="80" t="s">
        <v>41</v>
      </c>
      <c r="N1120" s="80">
        <v>6.77</v>
      </c>
      <c r="O1120" s="80">
        <v>0</v>
      </c>
      <c r="P1120" s="80">
        <v>10.199999999999999</v>
      </c>
      <c r="Q1120" s="80"/>
      <c r="R1120" s="80"/>
      <c r="S1120" s="80"/>
      <c r="T1120" s="80"/>
      <c r="U1120" s="80"/>
      <c r="V1120" s="80"/>
      <c r="W1120" s="80"/>
      <c r="X1120" s="80"/>
      <c r="Y1120" s="80"/>
      <c r="Z1120" s="80" t="s">
        <v>40</v>
      </c>
      <c r="AA1120" s="80" t="s">
        <v>39</v>
      </c>
      <c r="AB1120" s="80">
        <v>20</v>
      </c>
      <c r="AC1120" s="80"/>
    </row>
    <row r="1121" spans="1:29" ht="15.75" customHeight="1" x14ac:dyDescent="0.2">
      <c r="A1121" s="80" t="s">
        <v>49</v>
      </c>
      <c r="B1121" s="80" t="s">
        <v>47</v>
      </c>
      <c r="C1121" s="80" t="s">
        <v>50</v>
      </c>
      <c r="D1121" s="81">
        <v>44091.745416666665</v>
      </c>
      <c r="E1121" s="80" t="s">
        <v>5</v>
      </c>
      <c r="F1121" s="80" t="s">
        <v>29</v>
      </c>
      <c r="G1121" s="80" t="s">
        <v>51</v>
      </c>
      <c r="H1121" s="80" t="s">
        <v>8</v>
      </c>
      <c r="I1121" s="80" t="s">
        <v>159</v>
      </c>
      <c r="J1121" s="80" t="s">
        <v>42</v>
      </c>
      <c r="K1121" s="80">
        <v>2.9</v>
      </c>
      <c r="L1121" s="80">
        <v>1690</v>
      </c>
      <c r="M1121" s="80" t="s">
        <v>41</v>
      </c>
      <c r="N1121" s="80">
        <v>8.01</v>
      </c>
      <c r="O1121" s="80">
        <v>4.15E-3</v>
      </c>
      <c r="P1121" s="80">
        <v>10.1</v>
      </c>
      <c r="Q1121" s="80"/>
      <c r="R1121" s="80"/>
      <c r="S1121" s="80"/>
      <c r="T1121" s="80"/>
      <c r="U1121" s="80"/>
      <c r="V1121" s="80"/>
      <c r="W1121" s="80"/>
      <c r="X1121" s="80"/>
      <c r="Y1121" s="80"/>
      <c r="Z1121" s="80" t="s">
        <v>40</v>
      </c>
      <c r="AA1121" s="80" t="s">
        <v>39</v>
      </c>
      <c r="AB1121" s="80">
        <v>20</v>
      </c>
      <c r="AC1121" s="80"/>
    </row>
    <row r="1122" spans="1:29" ht="15.75" customHeight="1" x14ac:dyDescent="0.2">
      <c r="A1122" s="80" t="s">
        <v>49</v>
      </c>
      <c r="B1122" s="80" t="s">
        <v>47</v>
      </c>
      <c r="C1122" s="80" t="s">
        <v>50</v>
      </c>
      <c r="D1122" s="81">
        <v>43775.665486111109</v>
      </c>
      <c r="E1122" s="80" t="s">
        <v>5</v>
      </c>
      <c r="F1122" s="80" t="s">
        <v>30</v>
      </c>
      <c r="G1122" s="80" t="s">
        <v>44</v>
      </c>
      <c r="H1122" s="80" t="s">
        <v>9</v>
      </c>
      <c r="I1122" s="80" t="s">
        <v>157</v>
      </c>
      <c r="J1122" s="80" t="s">
        <v>42</v>
      </c>
      <c r="K1122" s="80">
        <v>3.5</v>
      </c>
      <c r="L1122" s="80">
        <v>1240</v>
      </c>
      <c r="M1122" s="80" t="s">
        <v>41</v>
      </c>
      <c r="N1122" s="80">
        <v>156</v>
      </c>
      <c r="O1122" s="80">
        <v>6.8199999999999997E-2</v>
      </c>
      <c r="P1122" s="80">
        <v>6.94</v>
      </c>
      <c r="Q1122" s="80"/>
      <c r="R1122" s="80"/>
      <c r="S1122" s="80"/>
      <c r="T1122" s="80"/>
      <c r="U1122" s="80"/>
      <c r="V1122" s="80"/>
      <c r="W1122" s="80"/>
      <c r="X1122" s="80"/>
      <c r="Y1122" s="80"/>
      <c r="Z1122" s="80" t="s">
        <v>40</v>
      </c>
      <c r="AA1122" s="80" t="s">
        <v>39</v>
      </c>
      <c r="AB1122" s="80">
        <v>20</v>
      </c>
      <c r="AC1122" s="80"/>
    </row>
    <row r="1123" spans="1:29" ht="15.75" customHeight="1" x14ac:dyDescent="0.2">
      <c r="A1123" s="80" t="s">
        <v>49</v>
      </c>
      <c r="B1123" s="80" t="s">
        <v>47</v>
      </c>
      <c r="C1123" s="80" t="s">
        <v>50</v>
      </c>
      <c r="D1123" s="81">
        <v>43775.665486111109</v>
      </c>
      <c r="E1123" s="80" t="s">
        <v>5</v>
      </c>
      <c r="F1123" s="80" t="s">
        <v>30</v>
      </c>
      <c r="G1123" s="80" t="s">
        <v>44</v>
      </c>
      <c r="H1123" s="80" t="s">
        <v>9</v>
      </c>
      <c r="I1123" s="80" t="s">
        <v>158</v>
      </c>
      <c r="J1123" s="80" t="s">
        <v>42</v>
      </c>
      <c r="K1123" s="80">
        <v>3.5</v>
      </c>
      <c r="L1123" s="80">
        <v>1240</v>
      </c>
      <c r="M1123" s="80" t="s">
        <v>41</v>
      </c>
      <c r="N1123" s="80">
        <v>231</v>
      </c>
      <c r="O1123" s="80">
        <v>7.5499999999999998E-2</v>
      </c>
      <c r="P1123" s="80">
        <v>0</v>
      </c>
      <c r="Q1123" s="80"/>
      <c r="R1123" s="80"/>
      <c r="S1123" s="80"/>
      <c r="T1123" s="80"/>
      <c r="U1123" s="80"/>
      <c r="V1123" s="80"/>
      <c r="W1123" s="80"/>
      <c r="X1123" s="80"/>
      <c r="Y1123" s="80"/>
      <c r="Z1123" s="80" t="s">
        <v>40</v>
      </c>
      <c r="AA1123" s="80" t="s">
        <v>39</v>
      </c>
      <c r="AB1123" s="80">
        <v>20</v>
      </c>
      <c r="AC1123" s="80"/>
    </row>
    <row r="1124" spans="1:29" ht="15.75" customHeight="1" x14ac:dyDescent="0.2">
      <c r="A1124" s="80" t="s">
        <v>49</v>
      </c>
      <c r="B1124" s="80" t="s">
        <v>47</v>
      </c>
      <c r="C1124" s="80" t="s">
        <v>50</v>
      </c>
      <c r="D1124" s="81">
        <v>43775.665486111109</v>
      </c>
      <c r="E1124" s="80" t="s">
        <v>5</v>
      </c>
      <c r="F1124" s="80" t="s">
        <v>30</v>
      </c>
      <c r="G1124" s="80" t="s">
        <v>44</v>
      </c>
      <c r="H1124" s="80" t="s">
        <v>9</v>
      </c>
      <c r="I1124" s="80" t="s">
        <v>43</v>
      </c>
      <c r="J1124" s="80" t="s">
        <v>42</v>
      </c>
      <c r="K1124" s="80">
        <v>3.5</v>
      </c>
      <c r="L1124" s="80">
        <v>1240</v>
      </c>
      <c r="M1124" s="80" t="s">
        <v>41</v>
      </c>
      <c r="N1124" s="80">
        <v>3.95</v>
      </c>
      <c r="O1124" s="80">
        <v>0</v>
      </c>
      <c r="P1124" s="80">
        <v>6.1</v>
      </c>
      <c r="Q1124" s="80"/>
      <c r="R1124" s="80"/>
      <c r="S1124" s="80"/>
      <c r="T1124" s="80"/>
      <c r="U1124" s="80"/>
      <c r="V1124" s="80"/>
      <c r="W1124" s="80"/>
      <c r="X1124" s="80"/>
      <c r="Y1124" s="80"/>
      <c r="Z1124" s="80" t="s">
        <v>40</v>
      </c>
      <c r="AA1124" s="80" t="s">
        <v>39</v>
      </c>
      <c r="AB1124" s="80">
        <v>20</v>
      </c>
      <c r="AC1124" s="80"/>
    </row>
    <row r="1125" spans="1:29" ht="15.75" customHeight="1" x14ac:dyDescent="0.2">
      <c r="A1125" s="80" t="s">
        <v>49</v>
      </c>
      <c r="B1125" s="80" t="s">
        <v>47</v>
      </c>
      <c r="C1125" s="80" t="s">
        <v>50</v>
      </c>
      <c r="D1125" s="81">
        <v>44091.745416666665</v>
      </c>
      <c r="E1125" s="80" t="s">
        <v>5</v>
      </c>
      <c r="F1125" s="80" t="s">
        <v>30</v>
      </c>
      <c r="G1125" s="80" t="s">
        <v>44</v>
      </c>
      <c r="H1125" s="80" t="s">
        <v>9</v>
      </c>
      <c r="I1125" s="80" t="s">
        <v>159</v>
      </c>
      <c r="J1125" s="80" t="s">
        <v>42</v>
      </c>
      <c r="K1125" s="80">
        <v>3.5</v>
      </c>
      <c r="L1125" s="80">
        <v>1240</v>
      </c>
      <c r="M1125" s="80" t="s">
        <v>41</v>
      </c>
      <c r="N1125" s="80">
        <v>127</v>
      </c>
      <c r="O1125" s="80">
        <v>5.2999999999999999E-2</v>
      </c>
      <c r="P1125" s="80">
        <v>6.08</v>
      </c>
      <c r="Q1125" s="80"/>
      <c r="R1125" s="80"/>
      <c r="S1125" s="80"/>
      <c r="T1125" s="80"/>
      <c r="U1125" s="80"/>
      <c r="V1125" s="80"/>
      <c r="W1125" s="80"/>
      <c r="X1125" s="80"/>
      <c r="Y1125" s="80"/>
      <c r="Z1125" s="80" t="s">
        <v>40</v>
      </c>
      <c r="AA1125" s="80" t="s">
        <v>39</v>
      </c>
      <c r="AB1125" s="80">
        <v>20</v>
      </c>
      <c r="AC1125" s="80"/>
    </row>
    <row r="1126" spans="1:29" ht="15.75" customHeight="1" x14ac:dyDescent="0.2">
      <c r="A1126" s="80" t="s">
        <v>49</v>
      </c>
      <c r="B1126" s="80" t="s">
        <v>47</v>
      </c>
      <c r="C1126" s="80" t="s">
        <v>50</v>
      </c>
      <c r="D1126" s="81">
        <v>43775.665486111109</v>
      </c>
      <c r="E1126" s="80" t="s">
        <v>5</v>
      </c>
      <c r="F1126" s="80" t="s">
        <v>30</v>
      </c>
      <c r="G1126" s="80" t="s">
        <v>51</v>
      </c>
      <c r="H1126" s="80" t="s">
        <v>9</v>
      </c>
      <c r="I1126" s="80" t="s">
        <v>157</v>
      </c>
      <c r="J1126" s="80" t="s">
        <v>42</v>
      </c>
      <c r="K1126" s="80">
        <v>3.5</v>
      </c>
      <c r="L1126" s="80">
        <v>1210</v>
      </c>
      <c r="M1126" s="80" t="s">
        <v>41</v>
      </c>
      <c r="N1126" s="80">
        <v>58.7</v>
      </c>
      <c r="O1126" s="80">
        <v>0.11600000000000001</v>
      </c>
      <c r="P1126" s="80">
        <v>7.99</v>
      </c>
      <c r="Q1126" s="80"/>
      <c r="R1126" s="80"/>
      <c r="S1126" s="80"/>
      <c r="T1126" s="80"/>
      <c r="U1126" s="80"/>
      <c r="V1126" s="80"/>
      <c r="W1126" s="80"/>
      <c r="X1126" s="80"/>
      <c r="Y1126" s="80"/>
      <c r="Z1126" s="80" t="s">
        <v>40</v>
      </c>
      <c r="AA1126" s="80" t="s">
        <v>39</v>
      </c>
      <c r="AB1126" s="80">
        <v>20</v>
      </c>
      <c r="AC1126" s="80"/>
    </row>
    <row r="1127" spans="1:29" ht="15.75" customHeight="1" x14ac:dyDescent="0.2">
      <c r="A1127" s="80" t="s">
        <v>49</v>
      </c>
      <c r="B1127" s="80" t="s">
        <v>47</v>
      </c>
      <c r="C1127" s="80" t="s">
        <v>50</v>
      </c>
      <c r="D1127" s="81">
        <v>43775.665486111109</v>
      </c>
      <c r="E1127" s="80" t="s">
        <v>5</v>
      </c>
      <c r="F1127" s="80" t="s">
        <v>30</v>
      </c>
      <c r="G1127" s="80" t="s">
        <v>51</v>
      </c>
      <c r="H1127" s="80" t="s">
        <v>9</v>
      </c>
      <c r="I1127" s="80" t="s">
        <v>158</v>
      </c>
      <c r="J1127" s="80" t="s">
        <v>42</v>
      </c>
      <c r="K1127" s="80">
        <v>3.5</v>
      </c>
      <c r="L1127" s="80">
        <v>1210</v>
      </c>
      <c r="M1127" s="80" t="s">
        <v>41</v>
      </c>
      <c r="N1127" s="80">
        <v>144</v>
      </c>
      <c r="O1127" s="80">
        <v>0.125</v>
      </c>
      <c r="P1127" s="80">
        <v>0</v>
      </c>
      <c r="Q1127" s="80"/>
      <c r="R1127" s="80"/>
      <c r="S1127" s="80"/>
      <c r="T1127" s="80"/>
      <c r="U1127" s="80"/>
      <c r="V1127" s="80"/>
      <c r="W1127" s="80"/>
      <c r="X1127" s="80"/>
      <c r="Y1127" s="80"/>
      <c r="Z1127" s="80" t="s">
        <v>40</v>
      </c>
      <c r="AA1127" s="80" t="s">
        <v>39</v>
      </c>
      <c r="AB1127" s="80">
        <v>20</v>
      </c>
      <c r="AC1127" s="80"/>
    </row>
    <row r="1128" spans="1:29" ht="15.75" customHeight="1" x14ac:dyDescent="0.2">
      <c r="A1128" s="80" t="s">
        <v>49</v>
      </c>
      <c r="B1128" s="80" t="s">
        <v>47</v>
      </c>
      <c r="C1128" s="80" t="s">
        <v>50</v>
      </c>
      <c r="D1128" s="81">
        <v>43775.665486111109</v>
      </c>
      <c r="E1128" s="80" t="s">
        <v>5</v>
      </c>
      <c r="F1128" s="80" t="s">
        <v>30</v>
      </c>
      <c r="G1128" s="80" t="s">
        <v>51</v>
      </c>
      <c r="H1128" s="80" t="s">
        <v>9</v>
      </c>
      <c r="I1128" s="80" t="s">
        <v>43</v>
      </c>
      <c r="J1128" s="80" t="s">
        <v>42</v>
      </c>
      <c r="K1128" s="80">
        <v>3.5</v>
      </c>
      <c r="L1128" s="80">
        <v>1210</v>
      </c>
      <c r="M1128" s="80" t="s">
        <v>41</v>
      </c>
      <c r="N1128" s="80">
        <v>4.4400000000000004</v>
      </c>
      <c r="O1128" s="80">
        <v>0</v>
      </c>
      <c r="P1128" s="80">
        <v>7.08</v>
      </c>
      <c r="Q1128" s="80"/>
      <c r="R1128" s="80"/>
      <c r="S1128" s="80"/>
      <c r="T1128" s="80"/>
      <c r="U1128" s="80"/>
      <c r="V1128" s="80"/>
      <c r="W1128" s="80"/>
      <c r="X1128" s="80"/>
      <c r="Y1128" s="80"/>
      <c r="Z1128" s="80" t="s">
        <v>40</v>
      </c>
      <c r="AA1128" s="80" t="s">
        <v>39</v>
      </c>
      <c r="AB1128" s="80">
        <v>20</v>
      </c>
      <c r="AC1128" s="80"/>
    </row>
    <row r="1129" spans="1:29" ht="15.75" customHeight="1" x14ac:dyDescent="0.2">
      <c r="A1129" s="80" t="s">
        <v>49</v>
      </c>
      <c r="B1129" s="80" t="s">
        <v>47</v>
      </c>
      <c r="C1129" s="80" t="s">
        <v>50</v>
      </c>
      <c r="D1129" s="81">
        <v>44091.745416666665</v>
      </c>
      <c r="E1129" s="80" t="s">
        <v>5</v>
      </c>
      <c r="F1129" s="80" t="s">
        <v>30</v>
      </c>
      <c r="G1129" s="80" t="s">
        <v>51</v>
      </c>
      <c r="H1129" s="80" t="s">
        <v>9</v>
      </c>
      <c r="I1129" s="80" t="s">
        <v>159</v>
      </c>
      <c r="J1129" s="80" t="s">
        <v>42</v>
      </c>
      <c r="K1129" s="80">
        <v>3.5</v>
      </c>
      <c r="L1129" s="80">
        <v>1210</v>
      </c>
      <c r="M1129" s="80" t="s">
        <v>41</v>
      </c>
      <c r="N1129" s="80">
        <v>54.2</v>
      </c>
      <c r="O1129" s="80">
        <v>8.9599999999999999E-2</v>
      </c>
      <c r="P1129" s="80">
        <v>7.02</v>
      </c>
      <c r="Q1129" s="80"/>
      <c r="R1129" s="80"/>
      <c r="S1129" s="80"/>
      <c r="T1129" s="80"/>
      <c r="U1129" s="80"/>
      <c r="V1129" s="80"/>
      <c r="W1129" s="80"/>
      <c r="X1129" s="80"/>
      <c r="Y1129" s="80"/>
      <c r="Z1129" s="80" t="s">
        <v>40</v>
      </c>
      <c r="AA1129" s="80" t="s">
        <v>39</v>
      </c>
      <c r="AB1129" s="80">
        <v>20</v>
      </c>
      <c r="AC1129" s="80"/>
    </row>
    <row r="1130" spans="1:29" ht="15.75" customHeight="1" x14ac:dyDescent="0.2">
      <c r="A1130" s="80" t="s">
        <v>49</v>
      </c>
      <c r="B1130" s="80" t="s">
        <v>47</v>
      </c>
      <c r="C1130" s="80" t="s">
        <v>50</v>
      </c>
      <c r="D1130" s="81">
        <v>43775.665486111109</v>
      </c>
      <c r="E1130" s="80" t="s">
        <v>5</v>
      </c>
      <c r="F1130" s="80" t="s">
        <v>31</v>
      </c>
      <c r="G1130" s="80" t="s">
        <v>44</v>
      </c>
      <c r="H1130" s="80" t="s">
        <v>9</v>
      </c>
      <c r="I1130" s="80" t="s">
        <v>157</v>
      </c>
      <c r="J1130" s="80" t="s">
        <v>42</v>
      </c>
      <c r="K1130" s="80">
        <v>1</v>
      </c>
      <c r="L1130" s="80">
        <v>999</v>
      </c>
      <c r="M1130" s="80" t="s">
        <v>41</v>
      </c>
      <c r="N1130" s="80">
        <v>8.51</v>
      </c>
      <c r="O1130" s="80">
        <v>1.4500000000000001E-2</v>
      </c>
      <c r="P1130" s="80">
        <v>0.97599999999999998</v>
      </c>
      <c r="Q1130" s="80"/>
      <c r="R1130" s="80"/>
      <c r="S1130" s="80"/>
      <c r="T1130" s="80"/>
      <c r="U1130" s="80"/>
      <c r="V1130" s="80"/>
      <c r="W1130" s="80"/>
      <c r="X1130" s="80"/>
      <c r="Y1130" s="80"/>
      <c r="Z1130" s="80" t="s">
        <v>40</v>
      </c>
      <c r="AA1130" s="80" t="s">
        <v>39</v>
      </c>
      <c r="AB1130" s="80">
        <v>20</v>
      </c>
      <c r="AC1130" s="80"/>
    </row>
    <row r="1131" spans="1:29" ht="15.75" customHeight="1" x14ac:dyDescent="0.2">
      <c r="A1131" s="80" t="s">
        <v>49</v>
      </c>
      <c r="B1131" s="80" t="s">
        <v>47</v>
      </c>
      <c r="C1131" s="80" t="s">
        <v>50</v>
      </c>
      <c r="D1131" s="81">
        <v>43775.665486111109</v>
      </c>
      <c r="E1131" s="80" t="s">
        <v>5</v>
      </c>
      <c r="F1131" s="80" t="s">
        <v>31</v>
      </c>
      <c r="G1131" s="80" t="s">
        <v>44</v>
      </c>
      <c r="H1131" s="80" t="s">
        <v>9</v>
      </c>
      <c r="I1131" s="80" t="s">
        <v>158</v>
      </c>
      <c r="J1131" s="80" t="s">
        <v>42</v>
      </c>
      <c r="K1131" s="80">
        <v>1</v>
      </c>
      <c r="L1131" s="80">
        <v>999</v>
      </c>
      <c r="M1131" s="80" t="s">
        <v>41</v>
      </c>
      <c r="N1131" s="80">
        <v>20.100000000000001</v>
      </c>
      <c r="O1131" s="80">
        <v>1.5299999999999999E-2</v>
      </c>
      <c r="P1131" s="80">
        <v>0</v>
      </c>
      <c r="Q1131" s="80"/>
      <c r="R1131" s="80"/>
      <c r="S1131" s="80"/>
      <c r="T1131" s="80"/>
      <c r="U1131" s="80"/>
      <c r="V1131" s="80"/>
      <c r="W1131" s="80"/>
      <c r="X1131" s="80"/>
      <c r="Y1131" s="80"/>
      <c r="Z1131" s="80" t="s">
        <v>40</v>
      </c>
      <c r="AA1131" s="80" t="s">
        <v>39</v>
      </c>
      <c r="AB1131" s="80">
        <v>20</v>
      </c>
      <c r="AC1131" s="80"/>
    </row>
    <row r="1132" spans="1:29" ht="15.75" customHeight="1" x14ac:dyDescent="0.2">
      <c r="A1132" s="80" t="s">
        <v>49</v>
      </c>
      <c r="B1132" s="80" t="s">
        <v>47</v>
      </c>
      <c r="C1132" s="80" t="s">
        <v>50</v>
      </c>
      <c r="D1132" s="81">
        <v>43775.665486111109</v>
      </c>
      <c r="E1132" s="80" t="s">
        <v>5</v>
      </c>
      <c r="F1132" s="80" t="s">
        <v>31</v>
      </c>
      <c r="G1132" s="80" t="s">
        <v>44</v>
      </c>
      <c r="H1132" s="80" t="s">
        <v>9</v>
      </c>
      <c r="I1132" s="80" t="s">
        <v>43</v>
      </c>
      <c r="J1132" s="80" t="s">
        <v>42</v>
      </c>
      <c r="K1132" s="80">
        <v>1</v>
      </c>
      <c r="L1132" s="80">
        <v>999</v>
      </c>
      <c r="M1132" s="80" t="s">
        <v>41</v>
      </c>
      <c r="N1132" s="80">
        <v>0.91300000000000003</v>
      </c>
      <c r="O1132" s="80">
        <v>0</v>
      </c>
      <c r="P1132" s="80">
        <v>0.93</v>
      </c>
      <c r="Q1132" s="80"/>
      <c r="R1132" s="80"/>
      <c r="S1132" s="80"/>
      <c r="T1132" s="80"/>
      <c r="U1132" s="80"/>
      <c r="V1132" s="80"/>
      <c r="W1132" s="80"/>
      <c r="X1132" s="80"/>
      <c r="Y1132" s="80"/>
      <c r="Z1132" s="80" t="s">
        <v>40</v>
      </c>
      <c r="AA1132" s="80" t="s">
        <v>39</v>
      </c>
      <c r="AB1132" s="80">
        <v>20</v>
      </c>
      <c r="AC1132" s="80"/>
    </row>
    <row r="1133" spans="1:29" ht="15.75" customHeight="1" x14ac:dyDescent="0.2">
      <c r="A1133" s="80" t="s">
        <v>49</v>
      </c>
      <c r="B1133" s="80" t="s">
        <v>47</v>
      </c>
      <c r="C1133" s="80" t="s">
        <v>50</v>
      </c>
      <c r="D1133" s="81">
        <v>44091.745416666665</v>
      </c>
      <c r="E1133" s="80" t="s">
        <v>5</v>
      </c>
      <c r="F1133" s="80" t="s">
        <v>31</v>
      </c>
      <c r="G1133" s="80" t="s">
        <v>44</v>
      </c>
      <c r="H1133" s="80" t="s">
        <v>9</v>
      </c>
      <c r="I1133" s="80" t="s">
        <v>159</v>
      </c>
      <c r="J1133" s="80" t="s">
        <v>42</v>
      </c>
      <c r="K1133" s="80">
        <v>1</v>
      </c>
      <c r="L1133" s="80">
        <v>999</v>
      </c>
      <c r="M1133" s="80" t="s">
        <v>41</v>
      </c>
      <c r="N1133" s="80">
        <v>4.91</v>
      </c>
      <c r="O1133" s="80">
        <v>6.43E-3</v>
      </c>
      <c r="P1133" s="80">
        <v>0.89600000000000002</v>
      </c>
      <c r="Q1133" s="80"/>
      <c r="R1133" s="80"/>
      <c r="S1133" s="80"/>
      <c r="T1133" s="80"/>
      <c r="U1133" s="80"/>
      <c r="V1133" s="80"/>
      <c r="W1133" s="80"/>
      <c r="X1133" s="80"/>
      <c r="Y1133" s="80"/>
      <c r="Z1133" s="80" t="s">
        <v>40</v>
      </c>
      <c r="AA1133" s="80" t="s">
        <v>39</v>
      </c>
      <c r="AB1133" s="80">
        <v>20</v>
      </c>
      <c r="AC1133" s="80"/>
    </row>
    <row r="1134" spans="1:29" ht="15.75" customHeight="1" x14ac:dyDescent="0.2">
      <c r="A1134" s="80" t="s">
        <v>49</v>
      </c>
      <c r="B1134" s="80" t="s">
        <v>47</v>
      </c>
      <c r="C1134" s="80" t="s">
        <v>50</v>
      </c>
      <c r="D1134" s="81">
        <v>43775.665486111109</v>
      </c>
      <c r="E1134" s="80" t="s">
        <v>5</v>
      </c>
      <c r="F1134" s="80" t="s">
        <v>31</v>
      </c>
      <c r="G1134" s="80" t="s">
        <v>51</v>
      </c>
      <c r="H1134" s="80" t="s">
        <v>9</v>
      </c>
      <c r="I1134" s="80" t="s">
        <v>157</v>
      </c>
      <c r="J1134" s="80" t="s">
        <v>42</v>
      </c>
      <c r="K1134" s="80">
        <v>1.36</v>
      </c>
      <c r="L1134" s="80">
        <v>1090</v>
      </c>
      <c r="M1134" s="80" t="s">
        <v>41</v>
      </c>
      <c r="N1134" s="80">
        <v>7.31</v>
      </c>
      <c r="O1134" s="80">
        <v>1.5299999999999999E-2</v>
      </c>
      <c r="P1134" s="80">
        <v>1.86</v>
      </c>
      <c r="Q1134" s="80"/>
      <c r="R1134" s="80"/>
      <c r="S1134" s="80"/>
      <c r="T1134" s="80"/>
      <c r="U1134" s="80"/>
      <c r="V1134" s="80"/>
      <c r="W1134" s="80"/>
      <c r="X1134" s="80"/>
      <c r="Y1134" s="80"/>
      <c r="Z1134" s="80" t="s">
        <v>40</v>
      </c>
      <c r="AA1134" s="80" t="s">
        <v>39</v>
      </c>
      <c r="AB1134" s="80">
        <v>20</v>
      </c>
      <c r="AC1134" s="80"/>
    </row>
    <row r="1135" spans="1:29" ht="15.75" customHeight="1" x14ac:dyDescent="0.2">
      <c r="A1135" s="80" t="s">
        <v>49</v>
      </c>
      <c r="B1135" s="80" t="s">
        <v>47</v>
      </c>
      <c r="C1135" s="80" t="s">
        <v>50</v>
      </c>
      <c r="D1135" s="81">
        <v>43775.665486111109</v>
      </c>
      <c r="E1135" s="80" t="s">
        <v>5</v>
      </c>
      <c r="F1135" s="80" t="s">
        <v>31</v>
      </c>
      <c r="G1135" s="80" t="s">
        <v>51</v>
      </c>
      <c r="H1135" s="80" t="s">
        <v>9</v>
      </c>
      <c r="I1135" s="80" t="s">
        <v>158</v>
      </c>
      <c r="J1135" s="80" t="s">
        <v>42</v>
      </c>
      <c r="K1135" s="80">
        <v>1.36</v>
      </c>
      <c r="L1135" s="80">
        <v>1090</v>
      </c>
      <c r="M1135" s="80" t="s">
        <v>41</v>
      </c>
      <c r="N1135" s="80">
        <v>27.5</v>
      </c>
      <c r="O1135" s="80">
        <v>1.6199999999999999E-2</v>
      </c>
      <c r="P1135" s="80">
        <v>0</v>
      </c>
      <c r="Q1135" s="80"/>
      <c r="R1135" s="80"/>
      <c r="S1135" s="80"/>
      <c r="T1135" s="80"/>
      <c r="U1135" s="80"/>
      <c r="V1135" s="80"/>
      <c r="W1135" s="80"/>
      <c r="X1135" s="80"/>
      <c r="Y1135" s="80"/>
      <c r="Z1135" s="80" t="s">
        <v>40</v>
      </c>
      <c r="AA1135" s="80" t="s">
        <v>39</v>
      </c>
      <c r="AB1135" s="80">
        <v>20</v>
      </c>
      <c r="AC1135" s="80"/>
    </row>
    <row r="1136" spans="1:29" ht="15.75" customHeight="1" x14ac:dyDescent="0.2">
      <c r="A1136" s="80" t="s">
        <v>49</v>
      </c>
      <c r="B1136" s="80" t="s">
        <v>47</v>
      </c>
      <c r="C1136" s="80" t="s">
        <v>50</v>
      </c>
      <c r="D1136" s="81">
        <v>43775.665486111109</v>
      </c>
      <c r="E1136" s="80" t="s">
        <v>5</v>
      </c>
      <c r="F1136" s="80" t="s">
        <v>31</v>
      </c>
      <c r="G1136" s="80" t="s">
        <v>51</v>
      </c>
      <c r="H1136" s="80" t="s">
        <v>9</v>
      </c>
      <c r="I1136" s="80" t="s">
        <v>43</v>
      </c>
      <c r="J1136" s="80" t="s">
        <v>42</v>
      </c>
      <c r="K1136" s="80">
        <v>1.36</v>
      </c>
      <c r="L1136" s="80">
        <v>1090</v>
      </c>
      <c r="M1136" s="80" t="s">
        <v>41</v>
      </c>
      <c r="N1136" s="80">
        <v>1.51</v>
      </c>
      <c r="O1136" s="80">
        <v>0</v>
      </c>
      <c r="P1136" s="80">
        <v>1.79</v>
      </c>
      <c r="Q1136" s="80"/>
      <c r="R1136" s="80"/>
      <c r="S1136" s="80"/>
      <c r="T1136" s="80"/>
      <c r="U1136" s="80"/>
      <c r="V1136" s="80"/>
      <c r="W1136" s="80"/>
      <c r="X1136" s="80"/>
      <c r="Y1136" s="80"/>
      <c r="Z1136" s="80" t="s">
        <v>40</v>
      </c>
      <c r="AA1136" s="80" t="s">
        <v>39</v>
      </c>
      <c r="AB1136" s="80">
        <v>20</v>
      </c>
      <c r="AC1136" s="80"/>
    </row>
    <row r="1137" spans="1:29" ht="15.75" customHeight="1" x14ac:dyDescent="0.2">
      <c r="A1137" s="80" t="s">
        <v>49</v>
      </c>
      <c r="B1137" s="80" t="s">
        <v>47</v>
      </c>
      <c r="C1137" s="80" t="s">
        <v>50</v>
      </c>
      <c r="D1137" s="81">
        <v>44091.745416666665</v>
      </c>
      <c r="E1137" s="80" t="s">
        <v>5</v>
      </c>
      <c r="F1137" s="80" t="s">
        <v>31</v>
      </c>
      <c r="G1137" s="80" t="s">
        <v>51</v>
      </c>
      <c r="H1137" s="80" t="s">
        <v>9</v>
      </c>
      <c r="I1137" s="80" t="s">
        <v>159</v>
      </c>
      <c r="J1137" s="80" t="s">
        <v>42</v>
      </c>
      <c r="K1137" s="80">
        <v>1.36</v>
      </c>
      <c r="L1137" s="80">
        <v>1090</v>
      </c>
      <c r="M1137" s="80" t="s">
        <v>41</v>
      </c>
      <c r="N1137" s="80">
        <v>5.19</v>
      </c>
      <c r="O1137" s="80">
        <v>6.7999999999999996E-3</v>
      </c>
      <c r="P1137" s="80">
        <v>1.71</v>
      </c>
      <c r="Q1137" s="80"/>
      <c r="R1137" s="80"/>
      <c r="S1137" s="80"/>
      <c r="T1137" s="80"/>
      <c r="U1137" s="80"/>
      <c r="V1137" s="80"/>
      <c r="W1137" s="80"/>
      <c r="X1137" s="80"/>
      <c r="Y1137" s="80"/>
      <c r="Z1137" s="80" t="s">
        <v>40</v>
      </c>
      <c r="AA1137" s="80" t="s">
        <v>39</v>
      </c>
      <c r="AB1137" s="80">
        <v>20</v>
      </c>
      <c r="AC1137" s="80"/>
    </row>
    <row r="1138" spans="1:29" ht="15.75" customHeight="1" x14ac:dyDescent="0.2">
      <c r="A1138" s="80" t="s">
        <v>49</v>
      </c>
      <c r="B1138" s="80" t="s">
        <v>47</v>
      </c>
      <c r="C1138" s="80" t="s">
        <v>50</v>
      </c>
      <c r="D1138" s="81">
        <v>43775.665486111109</v>
      </c>
      <c r="E1138" s="80" t="s">
        <v>5</v>
      </c>
      <c r="F1138" s="80" t="s">
        <v>45</v>
      </c>
      <c r="G1138" s="80" t="s">
        <v>44</v>
      </c>
      <c r="H1138" s="80" t="s">
        <v>9</v>
      </c>
      <c r="I1138" s="80" t="s">
        <v>157</v>
      </c>
      <c r="J1138" s="80" t="s">
        <v>42</v>
      </c>
      <c r="K1138" s="80">
        <v>2.2000000000000002</v>
      </c>
      <c r="L1138" s="80">
        <v>1650</v>
      </c>
      <c r="M1138" s="80" t="s">
        <v>41</v>
      </c>
      <c r="N1138" s="80">
        <v>28.8</v>
      </c>
      <c r="O1138" s="80">
        <v>4.2999999999999997E-2</v>
      </c>
      <c r="P1138" s="80">
        <v>5.12</v>
      </c>
      <c r="Q1138" s="80"/>
      <c r="R1138" s="80"/>
      <c r="S1138" s="80"/>
      <c r="T1138" s="80"/>
      <c r="U1138" s="80"/>
      <c r="V1138" s="80"/>
      <c r="W1138" s="80"/>
      <c r="X1138" s="80"/>
      <c r="Y1138" s="80"/>
      <c r="Z1138" s="80" t="s">
        <v>40</v>
      </c>
      <c r="AA1138" s="80" t="s">
        <v>39</v>
      </c>
      <c r="AB1138" s="80">
        <v>20</v>
      </c>
      <c r="AC1138" s="80"/>
    </row>
    <row r="1139" spans="1:29" ht="15.75" customHeight="1" x14ac:dyDescent="0.2">
      <c r="A1139" s="80" t="s">
        <v>49</v>
      </c>
      <c r="B1139" s="80" t="s">
        <v>47</v>
      </c>
      <c r="C1139" s="80" t="s">
        <v>50</v>
      </c>
      <c r="D1139" s="81">
        <v>43775.665486111109</v>
      </c>
      <c r="E1139" s="80" t="s">
        <v>5</v>
      </c>
      <c r="F1139" s="80" t="s">
        <v>45</v>
      </c>
      <c r="G1139" s="80" t="s">
        <v>44</v>
      </c>
      <c r="H1139" s="80" t="s">
        <v>9</v>
      </c>
      <c r="I1139" s="80" t="s">
        <v>158</v>
      </c>
      <c r="J1139" s="80" t="s">
        <v>42</v>
      </c>
      <c r="K1139" s="80">
        <v>2.2000000000000002</v>
      </c>
      <c r="L1139" s="80">
        <v>1650</v>
      </c>
      <c r="M1139" s="80" t="s">
        <v>41</v>
      </c>
      <c r="N1139" s="80">
        <v>85.1</v>
      </c>
      <c r="O1139" s="80">
        <v>4.4999999999999998E-2</v>
      </c>
      <c r="P1139" s="80">
        <v>0</v>
      </c>
      <c r="Q1139" s="80"/>
      <c r="R1139" s="80"/>
      <c r="S1139" s="80"/>
      <c r="T1139" s="80"/>
      <c r="U1139" s="80"/>
      <c r="V1139" s="80"/>
      <c r="W1139" s="80"/>
      <c r="X1139" s="80"/>
      <c r="Y1139" s="80"/>
      <c r="Z1139" s="80" t="s">
        <v>40</v>
      </c>
      <c r="AA1139" s="80" t="s">
        <v>39</v>
      </c>
      <c r="AB1139" s="80">
        <v>20</v>
      </c>
      <c r="AC1139" s="80"/>
    </row>
    <row r="1140" spans="1:29" ht="15.75" customHeight="1" x14ac:dyDescent="0.2">
      <c r="A1140" s="80" t="s">
        <v>49</v>
      </c>
      <c r="B1140" s="80" t="s">
        <v>47</v>
      </c>
      <c r="C1140" s="80" t="s">
        <v>50</v>
      </c>
      <c r="D1140" s="81">
        <v>43775.665486111109</v>
      </c>
      <c r="E1140" s="80" t="s">
        <v>5</v>
      </c>
      <c r="F1140" s="80" t="s">
        <v>45</v>
      </c>
      <c r="G1140" s="80" t="s">
        <v>44</v>
      </c>
      <c r="H1140" s="80" t="s">
        <v>9</v>
      </c>
      <c r="I1140" s="80" t="s">
        <v>43</v>
      </c>
      <c r="J1140" s="80" t="s">
        <v>42</v>
      </c>
      <c r="K1140" s="80">
        <v>2.2000000000000002</v>
      </c>
      <c r="L1140" s="80">
        <v>1650</v>
      </c>
      <c r="M1140" s="80" t="s">
        <v>41</v>
      </c>
      <c r="N1140" s="80">
        <v>3.3</v>
      </c>
      <c r="O1140" s="80">
        <v>0</v>
      </c>
      <c r="P1140" s="80">
        <v>4.93</v>
      </c>
      <c r="Q1140" s="80"/>
      <c r="R1140" s="80"/>
      <c r="S1140" s="80"/>
      <c r="T1140" s="80"/>
      <c r="U1140" s="80"/>
      <c r="V1140" s="80"/>
      <c r="W1140" s="80"/>
      <c r="X1140" s="80"/>
      <c r="Y1140" s="80"/>
      <c r="Z1140" s="80" t="s">
        <v>40</v>
      </c>
      <c r="AA1140" s="80" t="s">
        <v>39</v>
      </c>
      <c r="AB1140" s="80">
        <v>20</v>
      </c>
      <c r="AC1140" s="80"/>
    </row>
    <row r="1141" spans="1:29" ht="15.75" customHeight="1" x14ac:dyDescent="0.2">
      <c r="A1141" s="80" t="s">
        <v>49</v>
      </c>
      <c r="B1141" s="80" t="s">
        <v>47</v>
      </c>
      <c r="C1141" s="80" t="s">
        <v>50</v>
      </c>
      <c r="D1141" s="81">
        <v>44091.745416666665</v>
      </c>
      <c r="E1141" s="80" t="s">
        <v>5</v>
      </c>
      <c r="F1141" s="80" t="s">
        <v>45</v>
      </c>
      <c r="G1141" s="80" t="s">
        <v>44</v>
      </c>
      <c r="H1141" s="80" t="s">
        <v>9</v>
      </c>
      <c r="I1141" s="80" t="s">
        <v>159</v>
      </c>
      <c r="J1141" s="80" t="s">
        <v>42</v>
      </c>
      <c r="K1141" s="80">
        <v>2.2000000000000002</v>
      </c>
      <c r="L1141" s="80">
        <v>1650</v>
      </c>
      <c r="M1141" s="80" t="s">
        <v>41</v>
      </c>
      <c r="N1141" s="80">
        <v>20.8</v>
      </c>
      <c r="O1141" s="80">
        <v>2.3E-2</v>
      </c>
      <c r="P1141" s="80">
        <v>4.8499999999999996</v>
      </c>
      <c r="Q1141" s="80"/>
      <c r="R1141" s="80"/>
      <c r="S1141" s="80"/>
      <c r="T1141" s="80"/>
      <c r="U1141" s="80"/>
      <c r="V1141" s="80"/>
      <c r="W1141" s="80"/>
      <c r="X1141" s="80"/>
      <c r="Y1141" s="80"/>
      <c r="Z1141" s="80" t="s">
        <v>40</v>
      </c>
      <c r="AA1141" s="80" t="s">
        <v>39</v>
      </c>
      <c r="AB1141" s="80">
        <v>20</v>
      </c>
      <c r="AC1141" s="80"/>
    </row>
    <row r="1142" spans="1:29" ht="15.75" customHeight="1" x14ac:dyDescent="0.2">
      <c r="A1142" s="80" t="s">
        <v>49</v>
      </c>
      <c r="B1142" s="80" t="s">
        <v>47</v>
      </c>
      <c r="C1142" s="80" t="s">
        <v>50</v>
      </c>
      <c r="D1142" s="81">
        <v>43775.665486111109</v>
      </c>
      <c r="E1142" s="80" t="s">
        <v>5</v>
      </c>
      <c r="F1142" s="80" t="s">
        <v>45</v>
      </c>
      <c r="G1142" s="80" t="s">
        <v>51</v>
      </c>
      <c r="H1142" s="80" t="s">
        <v>9</v>
      </c>
      <c r="I1142" s="80" t="s">
        <v>157</v>
      </c>
      <c r="J1142" s="80" t="s">
        <v>42</v>
      </c>
      <c r="K1142" s="80">
        <v>2.2999999999999998</v>
      </c>
      <c r="L1142" s="80">
        <v>1450</v>
      </c>
      <c r="M1142" s="80" t="s">
        <v>41</v>
      </c>
      <c r="N1142" s="80">
        <v>21.1</v>
      </c>
      <c r="O1142" s="80">
        <v>4.4999999999999998E-2</v>
      </c>
      <c r="P1142" s="80">
        <v>6.14</v>
      </c>
      <c r="Q1142" s="80"/>
      <c r="R1142" s="80"/>
      <c r="S1142" s="80"/>
      <c r="T1142" s="80"/>
      <c r="U1142" s="80"/>
      <c r="V1142" s="80"/>
      <c r="W1142" s="80"/>
      <c r="X1142" s="80"/>
      <c r="Y1142" s="80"/>
      <c r="Z1142" s="80" t="s">
        <v>40</v>
      </c>
      <c r="AA1142" s="80" t="s">
        <v>39</v>
      </c>
      <c r="AB1142" s="80">
        <v>20</v>
      </c>
      <c r="AC1142" s="80"/>
    </row>
    <row r="1143" spans="1:29" ht="15.75" customHeight="1" x14ac:dyDescent="0.2">
      <c r="A1143" s="80" t="s">
        <v>49</v>
      </c>
      <c r="B1143" s="80" t="s">
        <v>47</v>
      </c>
      <c r="C1143" s="80" t="s">
        <v>50</v>
      </c>
      <c r="D1143" s="81">
        <v>43775.665486111109</v>
      </c>
      <c r="E1143" s="80" t="s">
        <v>5</v>
      </c>
      <c r="F1143" s="80" t="s">
        <v>45</v>
      </c>
      <c r="G1143" s="80" t="s">
        <v>51</v>
      </c>
      <c r="H1143" s="80" t="s">
        <v>9</v>
      </c>
      <c r="I1143" s="80" t="s">
        <v>158</v>
      </c>
      <c r="J1143" s="80" t="s">
        <v>42</v>
      </c>
      <c r="K1143" s="80">
        <v>2.2999999999999998</v>
      </c>
      <c r="L1143" s="80">
        <v>1450</v>
      </c>
      <c r="M1143" s="80" t="s">
        <v>41</v>
      </c>
      <c r="N1143" s="80">
        <v>88.3</v>
      </c>
      <c r="O1143" s="80">
        <v>4.7E-2</v>
      </c>
      <c r="P1143" s="80">
        <v>0</v>
      </c>
      <c r="Q1143" s="80"/>
      <c r="R1143" s="80"/>
      <c r="S1143" s="80"/>
      <c r="T1143" s="80"/>
      <c r="U1143" s="80"/>
      <c r="V1143" s="80"/>
      <c r="W1143" s="80"/>
      <c r="X1143" s="80"/>
      <c r="Y1143" s="80"/>
      <c r="Z1143" s="80" t="s">
        <v>40</v>
      </c>
      <c r="AA1143" s="80" t="s">
        <v>39</v>
      </c>
      <c r="AB1143" s="80">
        <v>20</v>
      </c>
      <c r="AC1143" s="80"/>
    </row>
    <row r="1144" spans="1:29" ht="15.75" customHeight="1" x14ac:dyDescent="0.2">
      <c r="A1144" s="80" t="s">
        <v>49</v>
      </c>
      <c r="B1144" s="80" t="s">
        <v>47</v>
      </c>
      <c r="C1144" s="80" t="s">
        <v>50</v>
      </c>
      <c r="D1144" s="81">
        <v>43775.665486111109</v>
      </c>
      <c r="E1144" s="80" t="s">
        <v>5</v>
      </c>
      <c r="F1144" s="80" t="s">
        <v>45</v>
      </c>
      <c r="G1144" s="80" t="s">
        <v>51</v>
      </c>
      <c r="H1144" s="80" t="s">
        <v>9</v>
      </c>
      <c r="I1144" s="80" t="s">
        <v>43</v>
      </c>
      <c r="J1144" s="80" t="s">
        <v>42</v>
      </c>
      <c r="K1144" s="80">
        <v>2.2999999999999998</v>
      </c>
      <c r="L1144" s="80">
        <v>1450</v>
      </c>
      <c r="M1144" s="80" t="s">
        <v>41</v>
      </c>
      <c r="N1144" s="80">
        <v>4.2</v>
      </c>
      <c r="O1144" s="80">
        <v>0</v>
      </c>
      <c r="P1144" s="80">
        <v>6</v>
      </c>
      <c r="Q1144" s="80"/>
      <c r="R1144" s="80"/>
      <c r="S1144" s="80"/>
      <c r="T1144" s="80"/>
      <c r="U1144" s="80"/>
      <c r="V1144" s="80"/>
      <c r="W1144" s="80"/>
      <c r="X1144" s="80"/>
      <c r="Y1144" s="80"/>
      <c r="Z1144" s="80" t="s">
        <v>40</v>
      </c>
      <c r="AA1144" s="80" t="s">
        <v>39</v>
      </c>
      <c r="AB1144" s="80">
        <v>20</v>
      </c>
      <c r="AC1144" s="80"/>
    </row>
    <row r="1145" spans="1:29" ht="15.75" customHeight="1" x14ac:dyDescent="0.2">
      <c r="A1145" s="80" t="s">
        <v>49</v>
      </c>
      <c r="B1145" s="80" t="s">
        <v>47</v>
      </c>
      <c r="C1145" s="80" t="s">
        <v>50</v>
      </c>
      <c r="D1145" s="81">
        <v>44091.745416666665</v>
      </c>
      <c r="E1145" s="80" t="s">
        <v>5</v>
      </c>
      <c r="F1145" s="80" t="s">
        <v>45</v>
      </c>
      <c r="G1145" s="80" t="s">
        <v>51</v>
      </c>
      <c r="H1145" s="80" t="s">
        <v>9</v>
      </c>
      <c r="I1145" s="80" t="s">
        <v>159</v>
      </c>
      <c r="J1145" s="80" t="s">
        <v>42</v>
      </c>
      <c r="K1145" s="80">
        <v>2.2999999999999998</v>
      </c>
      <c r="L1145" s="80">
        <v>1450</v>
      </c>
      <c r="M1145" s="80" t="s">
        <v>41</v>
      </c>
      <c r="N1145" s="80">
        <v>15.1</v>
      </c>
      <c r="O1145" s="80">
        <v>2.3E-2</v>
      </c>
      <c r="P1145" s="80">
        <v>5.87</v>
      </c>
      <c r="Q1145" s="80"/>
      <c r="R1145" s="80"/>
      <c r="S1145" s="80"/>
      <c r="T1145" s="80"/>
      <c r="U1145" s="80"/>
      <c r="V1145" s="80"/>
      <c r="W1145" s="80"/>
      <c r="X1145" s="80"/>
      <c r="Y1145" s="80"/>
      <c r="Z1145" s="80" t="s">
        <v>40</v>
      </c>
      <c r="AA1145" s="80" t="s">
        <v>39</v>
      </c>
      <c r="AB1145" s="80">
        <v>20</v>
      </c>
      <c r="AC1145" s="80"/>
    </row>
    <row r="1146" spans="1:29" ht="15.75" customHeight="1" x14ac:dyDescent="0.2">
      <c r="A1146" s="80" t="s">
        <v>49</v>
      </c>
      <c r="B1146" s="80" t="s">
        <v>47</v>
      </c>
      <c r="C1146" s="80" t="s">
        <v>50</v>
      </c>
      <c r="D1146" s="81">
        <v>43775.665486111109</v>
      </c>
      <c r="E1146" s="80" t="s">
        <v>5</v>
      </c>
      <c r="F1146" s="80" t="s">
        <v>29</v>
      </c>
      <c r="G1146" s="80" t="s">
        <v>44</v>
      </c>
      <c r="H1146" s="80" t="s">
        <v>9</v>
      </c>
      <c r="I1146" s="80" t="s">
        <v>157</v>
      </c>
      <c r="J1146" s="80" t="s">
        <v>42</v>
      </c>
      <c r="K1146" s="80">
        <v>3.17</v>
      </c>
      <c r="L1146" s="80">
        <v>2300</v>
      </c>
      <c r="M1146" s="80" t="s">
        <v>41</v>
      </c>
      <c r="N1146" s="80">
        <v>29.7</v>
      </c>
      <c r="O1146" s="80">
        <v>6.5799999999999997E-2</v>
      </c>
      <c r="P1146" s="80">
        <v>8.6300000000000008</v>
      </c>
      <c r="Q1146" s="80"/>
      <c r="R1146" s="80"/>
      <c r="S1146" s="80"/>
      <c r="T1146" s="80"/>
      <c r="U1146" s="80"/>
      <c r="V1146" s="80"/>
      <c r="W1146" s="80"/>
      <c r="X1146" s="80"/>
      <c r="Y1146" s="80"/>
      <c r="Z1146" s="80" t="s">
        <v>40</v>
      </c>
      <c r="AA1146" s="80" t="s">
        <v>39</v>
      </c>
      <c r="AB1146" s="80">
        <v>20</v>
      </c>
      <c r="AC1146" s="80"/>
    </row>
    <row r="1147" spans="1:29" ht="15.75" customHeight="1" x14ac:dyDescent="0.2">
      <c r="A1147" s="80" t="s">
        <v>49</v>
      </c>
      <c r="B1147" s="80" t="s">
        <v>47</v>
      </c>
      <c r="C1147" s="80" t="s">
        <v>50</v>
      </c>
      <c r="D1147" s="81">
        <v>43775.665486111109</v>
      </c>
      <c r="E1147" s="80" t="s">
        <v>5</v>
      </c>
      <c r="F1147" s="80" t="s">
        <v>29</v>
      </c>
      <c r="G1147" s="80" t="s">
        <v>44</v>
      </c>
      <c r="H1147" s="80" t="s">
        <v>9</v>
      </c>
      <c r="I1147" s="80" t="s">
        <v>158</v>
      </c>
      <c r="J1147" s="80" t="s">
        <v>42</v>
      </c>
      <c r="K1147" s="80">
        <v>3.17</v>
      </c>
      <c r="L1147" s="80">
        <v>2300</v>
      </c>
      <c r="M1147" s="80" t="s">
        <v>41</v>
      </c>
      <c r="N1147" s="80">
        <v>124</v>
      </c>
      <c r="O1147" s="80">
        <v>6.7299999999999999E-2</v>
      </c>
      <c r="P1147" s="80">
        <v>0</v>
      </c>
      <c r="Q1147" s="80"/>
      <c r="R1147" s="80"/>
      <c r="S1147" s="80"/>
      <c r="T1147" s="80"/>
      <c r="U1147" s="80"/>
      <c r="V1147" s="80"/>
      <c r="W1147" s="80"/>
      <c r="X1147" s="80"/>
      <c r="Y1147" s="80"/>
      <c r="Z1147" s="80" t="s">
        <v>40</v>
      </c>
      <c r="AA1147" s="80" t="s">
        <v>39</v>
      </c>
      <c r="AB1147" s="80">
        <v>20</v>
      </c>
      <c r="AC1147" s="80"/>
    </row>
    <row r="1148" spans="1:29" ht="15.75" customHeight="1" x14ac:dyDescent="0.2">
      <c r="A1148" s="80" t="s">
        <v>49</v>
      </c>
      <c r="B1148" s="80" t="s">
        <v>47</v>
      </c>
      <c r="C1148" s="80" t="s">
        <v>50</v>
      </c>
      <c r="D1148" s="81">
        <v>43775.665486111109</v>
      </c>
      <c r="E1148" s="80" t="s">
        <v>5</v>
      </c>
      <c r="F1148" s="80" t="s">
        <v>29</v>
      </c>
      <c r="G1148" s="80" t="s">
        <v>44</v>
      </c>
      <c r="H1148" s="80" t="s">
        <v>9</v>
      </c>
      <c r="I1148" s="80" t="s">
        <v>43</v>
      </c>
      <c r="J1148" s="80" t="s">
        <v>42</v>
      </c>
      <c r="K1148" s="80">
        <v>3.17</v>
      </c>
      <c r="L1148" s="80">
        <v>2300</v>
      </c>
      <c r="M1148" s="80" t="s">
        <v>41</v>
      </c>
      <c r="N1148" s="80">
        <v>5.43</v>
      </c>
      <c r="O1148" s="80">
        <v>0</v>
      </c>
      <c r="P1148" s="80">
        <v>8.41</v>
      </c>
      <c r="Q1148" s="80"/>
      <c r="R1148" s="80"/>
      <c r="S1148" s="80"/>
      <c r="T1148" s="80"/>
      <c r="U1148" s="80"/>
      <c r="V1148" s="80"/>
      <c r="W1148" s="80"/>
      <c r="X1148" s="80"/>
      <c r="Y1148" s="80"/>
      <c r="Z1148" s="80" t="s">
        <v>40</v>
      </c>
      <c r="AA1148" s="80" t="s">
        <v>39</v>
      </c>
      <c r="AB1148" s="80">
        <v>20</v>
      </c>
      <c r="AC1148" s="80"/>
    </row>
    <row r="1149" spans="1:29" ht="15.75" customHeight="1" x14ac:dyDescent="0.2">
      <c r="A1149" s="80" t="s">
        <v>49</v>
      </c>
      <c r="B1149" s="80" t="s">
        <v>47</v>
      </c>
      <c r="C1149" s="80" t="s">
        <v>50</v>
      </c>
      <c r="D1149" s="81">
        <v>44091.745416666665</v>
      </c>
      <c r="E1149" s="80" t="s">
        <v>5</v>
      </c>
      <c r="F1149" s="80" t="s">
        <v>29</v>
      </c>
      <c r="G1149" s="80" t="s">
        <v>44</v>
      </c>
      <c r="H1149" s="80" t="s">
        <v>9</v>
      </c>
      <c r="I1149" s="80" t="s">
        <v>159</v>
      </c>
      <c r="J1149" s="80" t="s">
        <v>42</v>
      </c>
      <c r="K1149" s="80">
        <v>3.17</v>
      </c>
      <c r="L1149" s="80">
        <v>2300</v>
      </c>
      <c r="M1149" s="80" t="s">
        <v>41</v>
      </c>
      <c r="N1149" s="80">
        <v>20.5</v>
      </c>
      <c r="O1149" s="80">
        <v>3.3799999999999997E-2</v>
      </c>
      <c r="P1149" s="80">
        <v>8.2799999999999994</v>
      </c>
      <c r="Q1149" s="80"/>
      <c r="R1149" s="80"/>
      <c r="S1149" s="80"/>
      <c r="T1149" s="80"/>
      <c r="U1149" s="80"/>
      <c r="V1149" s="80"/>
      <c r="W1149" s="80"/>
      <c r="X1149" s="80"/>
      <c r="Y1149" s="80"/>
      <c r="Z1149" s="80" t="s">
        <v>40</v>
      </c>
      <c r="AA1149" s="80" t="s">
        <v>39</v>
      </c>
      <c r="AB1149" s="80">
        <v>20</v>
      </c>
      <c r="AC1149" s="80"/>
    </row>
    <row r="1150" spans="1:29" ht="15.75" customHeight="1" x14ac:dyDescent="0.2">
      <c r="A1150" s="80" t="s">
        <v>49</v>
      </c>
      <c r="B1150" s="80" t="s">
        <v>47</v>
      </c>
      <c r="C1150" s="80" t="s">
        <v>50</v>
      </c>
      <c r="D1150" s="81">
        <v>43775.665775462963</v>
      </c>
      <c r="E1150" s="80" t="s">
        <v>5</v>
      </c>
      <c r="F1150" s="80" t="s">
        <v>29</v>
      </c>
      <c r="G1150" s="80" t="s">
        <v>51</v>
      </c>
      <c r="H1150" s="80" t="s">
        <v>9</v>
      </c>
      <c r="I1150" s="80" t="s">
        <v>157</v>
      </c>
      <c r="J1150" s="80" t="s">
        <v>42</v>
      </c>
      <c r="K1150" s="80">
        <v>2.79</v>
      </c>
      <c r="L1150" s="80">
        <v>1670</v>
      </c>
      <c r="M1150" s="80" t="s">
        <v>41</v>
      </c>
      <c r="N1150" s="80">
        <v>28.2</v>
      </c>
      <c r="O1150" s="80">
        <v>6.0600000000000001E-2</v>
      </c>
      <c r="P1150" s="80">
        <v>8.61</v>
      </c>
      <c r="Q1150" s="80"/>
      <c r="R1150" s="80"/>
      <c r="S1150" s="80"/>
      <c r="T1150" s="80"/>
      <c r="U1150" s="80"/>
      <c r="V1150" s="80"/>
      <c r="W1150" s="80"/>
      <c r="X1150" s="80"/>
      <c r="Y1150" s="80"/>
      <c r="Z1150" s="80" t="s">
        <v>40</v>
      </c>
      <c r="AA1150" s="80" t="s">
        <v>39</v>
      </c>
      <c r="AB1150" s="80">
        <v>20</v>
      </c>
      <c r="AC1150" s="80"/>
    </row>
    <row r="1151" spans="1:29" ht="15.75" customHeight="1" x14ac:dyDescent="0.2">
      <c r="A1151" s="80" t="s">
        <v>49</v>
      </c>
      <c r="B1151" s="80" t="s">
        <v>47</v>
      </c>
      <c r="C1151" s="80" t="s">
        <v>50</v>
      </c>
      <c r="D1151" s="81">
        <v>43775.665775462963</v>
      </c>
      <c r="E1151" s="80" t="s">
        <v>5</v>
      </c>
      <c r="F1151" s="80" t="s">
        <v>29</v>
      </c>
      <c r="G1151" s="80" t="s">
        <v>51</v>
      </c>
      <c r="H1151" s="80" t="s">
        <v>9</v>
      </c>
      <c r="I1151" s="80" t="s">
        <v>158</v>
      </c>
      <c r="J1151" s="80" t="s">
        <v>42</v>
      </c>
      <c r="K1151" s="80">
        <v>2.79</v>
      </c>
      <c r="L1151" s="80">
        <v>1670</v>
      </c>
      <c r="M1151" s="80" t="s">
        <v>41</v>
      </c>
      <c r="N1151" s="80">
        <v>122</v>
      </c>
      <c r="O1151" s="80">
        <v>6.2899999999999998E-2</v>
      </c>
      <c r="P1151" s="80">
        <v>0</v>
      </c>
      <c r="Q1151" s="80"/>
      <c r="R1151" s="80"/>
      <c r="S1151" s="80"/>
      <c r="T1151" s="80"/>
      <c r="U1151" s="80"/>
      <c r="V1151" s="80"/>
      <c r="W1151" s="80"/>
      <c r="X1151" s="80"/>
      <c r="Y1151" s="80"/>
      <c r="Z1151" s="80" t="s">
        <v>40</v>
      </c>
      <c r="AA1151" s="80" t="s">
        <v>39</v>
      </c>
      <c r="AB1151" s="80">
        <v>20</v>
      </c>
      <c r="AC1151" s="80"/>
    </row>
    <row r="1152" spans="1:29" ht="15.75" customHeight="1" x14ac:dyDescent="0.2">
      <c r="A1152" s="80" t="s">
        <v>49</v>
      </c>
      <c r="B1152" s="80" t="s">
        <v>47</v>
      </c>
      <c r="C1152" s="80" t="s">
        <v>50</v>
      </c>
      <c r="D1152" s="81">
        <v>43775.665775462963</v>
      </c>
      <c r="E1152" s="80" t="s">
        <v>5</v>
      </c>
      <c r="F1152" s="80" t="s">
        <v>29</v>
      </c>
      <c r="G1152" s="80" t="s">
        <v>51</v>
      </c>
      <c r="H1152" s="80" t="s">
        <v>9</v>
      </c>
      <c r="I1152" s="80" t="s">
        <v>43</v>
      </c>
      <c r="J1152" s="80" t="s">
        <v>42</v>
      </c>
      <c r="K1152" s="80">
        <v>2.79</v>
      </c>
      <c r="L1152" s="80">
        <v>1670</v>
      </c>
      <c r="M1152" s="80" t="s">
        <v>41</v>
      </c>
      <c r="N1152" s="80">
        <v>5.7</v>
      </c>
      <c r="O1152" s="80">
        <v>0</v>
      </c>
      <c r="P1152" s="80">
        <v>8.44</v>
      </c>
      <c r="Q1152" s="80"/>
      <c r="R1152" s="80"/>
      <c r="S1152" s="80"/>
      <c r="T1152" s="80"/>
      <c r="U1152" s="80"/>
      <c r="V1152" s="80"/>
      <c r="W1152" s="80"/>
      <c r="X1152" s="80"/>
      <c r="Y1152" s="80"/>
      <c r="Z1152" s="80" t="s">
        <v>40</v>
      </c>
      <c r="AA1152" s="80" t="s">
        <v>39</v>
      </c>
      <c r="AB1152" s="80">
        <v>20</v>
      </c>
      <c r="AC1152" s="80"/>
    </row>
    <row r="1153" spans="1:29" ht="15.75" customHeight="1" x14ac:dyDescent="0.2">
      <c r="A1153" s="80" t="s">
        <v>49</v>
      </c>
      <c r="B1153" s="80" t="s">
        <v>47</v>
      </c>
      <c r="C1153" s="80" t="s">
        <v>50</v>
      </c>
      <c r="D1153" s="81">
        <v>44091.745416666665</v>
      </c>
      <c r="E1153" s="80" t="s">
        <v>5</v>
      </c>
      <c r="F1153" s="80" t="s">
        <v>29</v>
      </c>
      <c r="G1153" s="80" t="s">
        <v>51</v>
      </c>
      <c r="H1153" s="80" t="s">
        <v>9</v>
      </c>
      <c r="I1153" s="80" t="s">
        <v>159</v>
      </c>
      <c r="J1153" s="80" t="s">
        <v>42</v>
      </c>
      <c r="K1153" s="80">
        <v>2.79</v>
      </c>
      <c r="L1153" s="80">
        <v>1670</v>
      </c>
      <c r="M1153" s="80" t="s">
        <v>41</v>
      </c>
      <c r="N1153" s="80">
        <v>19.8</v>
      </c>
      <c r="O1153" s="80">
        <v>3.1099999999999999E-2</v>
      </c>
      <c r="P1153" s="80">
        <v>8.2899999999999991</v>
      </c>
      <c r="Q1153" s="80"/>
      <c r="R1153" s="80"/>
      <c r="S1153" s="80"/>
      <c r="T1153" s="80"/>
      <c r="U1153" s="80"/>
      <c r="V1153" s="80"/>
      <c r="W1153" s="80"/>
      <c r="X1153" s="80"/>
      <c r="Y1153" s="80"/>
      <c r="Z1153" s="80" t="s">
        <v>40</v>
      </c>
      <c r="AA1153" s="80" t="s">
        <v>39</v>
      </c>
      <c r="AB1153" s="80">
        <v>20</v>
      </c>
      <c r="AC1153" s="80"/>
    </row>
    <row r="1154" spans="1:29" ht="15.75" customHeight="1" x14ac:dyDescent="0.2">
      <c r="A1154" s="80" t="s">
        <v>49</v>
      </c>
      <c r="B1154" s="80" t="s">
        <v>47</v>
      </c>
      <c r="C1154" s="80" t="s">
        <v>50</v>
      </c>
      <c r="D1154" s="81">
        <v>43775.666828703703</v>
      </c>
      <c r="E1154" s="80" t="s">
        <v>5</v>
      </c>
      <c r="F1154" s="80" t="s">
        <v>30</v>
      </c>
      <c r="G1154" s="80" t="s">
        <v>44</v>
      </c>
      <c r="H1154" s="80" t="s">
        <v>10</v>
      </c>
      <c r="I1154" s="80" t="s">
        <v>157</v>
      </c>
      <c r="J1154" s="80" t="s">
        <v>42</v>
      </c>
      <c r="K1154" s="80">
        <v>3.5</v>
      </c>
      <c r="L1154" s="80">
        <v>1240</v>
      </c>
      <c r="M1154" s="80" t="s">
        <v>41</v>
      </c>
      <c r="N1154" s="80">
        <v>78.099999999999994</v>
      </c>
      <c r="O1154" s="80">
        <v>4.58E-2</v>
      </c>
      <c r="P1154" s="80">
        <v>9.02</v>
      </c>
      <c r="Q1154" s="80"/>
      <c r="R1154" s="80"/>
      <c r="S1154" s="80"/>
      <c r="T1154" s="80"/>
      <c r="U1154" s="80"/>
      <c r="V1154" s="80"/>
      <c r="W1154" s="80"/>
      <c r="X1154" s="80"/>
      <c r="Y1154" s="80"/>
      <c r="Z1154" s="80" t="s">
        <v>40</v>
      </c>
      <c r="AA1154" s="80" t="s">
        <v>39</v>
      </c>
      <c r="AB1154" s="80">
        <v>20</v>
      </c>
      <c r="AC1154" s="80"/>
    </row>
    <row r="1155" spans="1:29" ht="15.75" customHeight="1" x14ac:dyDescent="0.2">
      <c r="A1155" s="80" t="s">
        <v>49</v>
      </c>
      <c r="B1155" s="80" t="s">
        <v>47</v>
      </c>
      <c r="C1155" s="80" t="s">
        <v>50</v>
      </c>
      <c r="D1155" s="81">
        <v>43775.666828703703</v>
      </c>
      <c r="E1155" s="80" t="s">
        <v>5</v>
      </c>
      <c r="F1155" s="80" t="s">
        <v>30</v>
      </c>
      <c r="G1155" s="80" t="s">
        <v>44</v>
      </c>
      <c r="H1155" s="80" t="s">
        <v>10</v>
      </c>
      <c r="I1155" s="80" t="s">
        <v>158</v>
      </c>
      <c r="J1155" s="80" t="s">
        <v>42</v>
      </c>
      <c r="K1155" s="80">
        <v>3.5</v>
      </c>
      <c r="L1155" s="80">
        <v>1240</v>
      </c>
      <c r="M1155" s="80" t="s">
        <v>41</v>
      </c>
      <c r="N1155" s="80">
        <v>152</v>
      </c>
      <c r="O1155" s="80">
        <v>5.0700000000000002E-2</v>
      </c>
      <c r="P1155" s="80">
        <v>0</v>
      </c>
      <c r="Q1155" s="80"/>
      <c r="R1155" s="80"/>
      <c r="S1155" s="80"/>
      <c r="T1155" s="80"/>
      <c r="U1155" s="80"/>
      <c r="V1155" s="80"/>
      <c r="W1155" s="80"/>
      <c r="X1155" s="80"/>
      <c r="Y1155" s="80"/>
      <c r="Z1155" s="80" t="s">
        <v>40</v>
      </c>
      <c r="AA1155" s="80" t="s">
        <v>39</v>
      </c>
      <c r="AB1155" s="80">
        <v>20</v>
      </c>
      <c r="AC1155" s="80"/>
    </row>
    <row r="1156" spans="1:29" ht="15.75" customHeight="1" x14ac:dyDescent="0.2">
      <c r="A1156" s="80" t="s">
        <v>49</v>
      </c>
      <c r="B1156" s="80" t="s">
        <v>47</v>
      </c>
      <c r="C1156" s="80" t="s">
        <v>50</v>
      </c>
      <c r="D1156" s="81">
        <v>43775.666828703703</v>
      </c>
      <c r="E1156" s="80" t="s">
        <v>5</v>
      </c>
      <c r="F1156" s="80" t="s">
        <v>30</v>
      </c>
      <c r="G1156" s="80" t="s">
        <v>44</v>
      </c>
      <c r="H1156" s="80" t="s">
        <v>10</v>
      </c>
      <c r="I1156" s="80" t="s">
        <v>43</v>
      </c>
      <c r="J1156" s="80" t="s">
        <v>42</v>
      </c>
      <c r="K1156" s="80">
        <v>3.5</v>
      </c>
      <c r="L1156" s="80">
        <v>1240</v>
      </c>
      <c r="M1156" s="80" t="s">
        <v>41</v>
      </c>
      <c r="N1156" s="80">
        <v>5.15</v>
      </c>
      <c r="O1156" s="80">
        <v>0</v>
      </c>
      <c r="P1156" s="80">
        <v>7.99</v>
      </c>
      <c r="Q1156" s="80"/>
      <c r="R1156" s="80"/>
      <c r="S1156" s="80"/>
      <c r="T1156" s="80"/>
      <c r="U1156" s="80"/>
      <c r="V1156" s="80"/>
      <c r="W1156" s="80"/>
      <c r="X1156" s="80"/>
      <c r="Y1156" s="80"/>
      <c r="Z1156" s="80" t="s">
        <v>40</v>
      </c>
      <c r="AA1156" s="80" t="s">
        <v>39</v>
      </c>
      <c r="AB1156" s="80">
        <v>20</v>
      </c>
      <c r="AC1156" s="80"/>
    </row>
    <row r="1157" spans="1:29" ht="15.75" customHeight="1" x14ac:dyDescent="0.2">
      <c r="A1157" s="80" t="s">
        <v>49</v>
      </c>
      <c r="B1157" s="80" t="s">
        <v>47</v>
      </c>
      <c r="C1157" s="80" t="s">
        <v>50</v>
      </c>
      <c r="D1157" s="81">
        <v>44091.745416666665</v>
      </c>
      <c r="E1157" s="80" t="s">
        <v>5</v>
      </c>
      <c r="F1157" s="80" t="s">
        <v>30</v>
      </c>
      <c r="G1157" s="80" t="s">
        <v>44</v>
      </c>
      <c r="H1157" s="80" t="s">
        <v>10</v>
      </c>
      <c r="I1157" s="80" t="s">
        <v>159</v>
      </c>
      <c r="J1157" s="80" t="s">
        <v>42</v>
      </c>
      <c r="K1157" s="80">
        <v>3.5</v>
      </c>
      <c r="L1157" s="80">
        <v>1240</v>
      </c>
      <c r="M1157" s="80" t="s">
        <v>41</v>
      </c>
      <c r="N1157" s="80">
        <v>17.399999999999999</v>
      </c>
      <c r="O1157" s="80">
        <v>6.9300000000000004E-3</v>
      </c>
      <c r="P1157" s="80">
        <v>7.98</v>
      </c>
      <c r="Q1157" s="80"/>
      <c r="R1157" s="80"/>
      <c r="S1157" s="80"/>
      <c r="T1157" s="80"/>
      <c r="U1157" s="80"/>
      <c r="V1157" s="80"/>
      <c r="W1157" s="80"/>
      <c r="X1157" s="80"/>
      <c r="Y1157" s="80"/>
      <c r="Z1157" s="80" t="s">
        <v>40</v>
      </c>
      <c r="AA1157" s="80" t="s">
        <v>39</v>
      </c>
      <c r="AB1157" s="80">
        <v>20</v>
      </c>
      <c r="AC1157" s="80"/>
    </row>
    <row r="1158" spans="1:29" ht="15.75" customHeight="1" x14ac:dyDescent="0.2">
      <c r="A1158" s="80" t="s">
        <v>49</v>
      </c>
      <c r="B1158" s="80" t="s">
        <v>47</v>
      </c>
      <c r="C1158" s="80" t="s">
        <v>50</v>
      </c>
      <c r="D1158" s="81">
        <v>43775.667094907411</v>
      </c>
      <c r="E1158" s="80" t="s">
        <v>5</v>
      </c>
      <c r="F1158" s="80" t="s">
        <v>30</v>
      </c>
      <c r="G1158" s="80" t="s">
        <v>51</v>
      </c>
      <c r="H1158" s="80" t="s">
        <v>10</v>
      </c>
      <c r="I1158" s="80" t="s">
        <v>157</v>
      </c>
      <c r="J1158" s="80" t="s">
        <v>42</v>
      </c>
      <c r="K1158" s="80">
        <v>3.5</v>
      </c>
      <c r="L1158" s="80">
        <v>1210</v>
      </c>
      <c r="M1158" s="80" t="s">
        <v>41</v>
      </c>
      <c r="N1158" s="80">
        <v>20.2</v>
      </c>
      <c r="O1158" s="80">
        <v>4.8399999999999999E-2</v>
      </c>
      <c r="P1158" s="80">
        <v>10.1</v>
      </c>
      <c r="Q1158" s="80"/>
      <c r="R1158" s="80"/>
      <c r="S1158" s="80"/>
      <c r="T1158" s="80"/>
      <c r="U1158" s="80"/>
      <c r="V1158" s="80"/>
      <c r="W1158" s="80"/>
      <c r="X1158" s="80"/>
      <c r="Y1158" s="80"/>
      <c r="Z1158" s="80" t="s">
        <v>40</v>
      </c>
      <c r="AA1158" s="80" t="s">
        <v>39</v>
      </c>
      <c r="AB1158" s="80">
        <v>20</v>
      </c>
      <c r="AC1158" s="80"/>
    </row>
    <row r="1159" spans="1:29" ht="15.75" customHeight="1" x14ac:dyDescent="0.2">
      <c r="A1159" s="80" t="s">
        <v>49</v>
      </c>
      <c r="B1159" s="80" t="s">
        <v>47</v>
      </c>
      <c r="C1159" s="80" t="s">
        <v>50</v>
      </c>
      <c r="D1159" s="81">
        <v>43775.667094907411</v>
      </c>
      <c r="E1159" s="80" t="s">
        <v>5</v>
      </c>
      <c r="F1159" s="80" t="s">
        <v>30</v>
      </c>
      <c r="G1159" s="80" t="s">
        <v>51</v>
      </c>
      <c r="H1159" s="80" t="s">
        <v>10</v>
      </c>
      <c r="I1159" s="80" t="s">
        <v>158</v>
      </c>
      <c r="J1159" s="80" t="s">
        <v>42</v>
      </c>
      <c r="K1159" s="80">
        <v>3.5</v>
      </c>
      <c r="L1159" s="80">
        <v>1210</v>
      </c>
      <c r="M1159" s="80" t="s">
        <v>41</v>
      </c>
      <c r="N1159" s="80">
        <v>102</v>
      </c>
      <c r="O1159" s="80">
        <v>5.4800000000000001E-2</v>
      </c>
      <c r="P1159" s="80">
        <v>0</v>
      </c>
      <c r="Q1159" s="80"/>
      <c r="R1159" s="80"/>
      <c r="S1159" s="80"/>
      <c r="T1159" s="80"/>
      <c r="U1159" s="80"/>
      <c r="V1159" s="80"/>
      <c r="W1159" s="80"/>
      <c r="X1159" s="80"/>
      <c r="Y1159" s="80"/>
      <c r="Z1159" s="80" t="s">
        <v>40</v>
      </c>
      <c r="AA1159" s="80" t="s">
        <v>39</v>
      </c>
      <c r="AB1159" s="80">
        <v>20</v>
      </c>
      <c r="AC1159" s="80"/>
    </row>
    <row r="1160" spans="1:29" ht="15.75" customHeight="1" x14ac:dyDescent="0.2">
      <c r="A1160" s="80" t="s">
        <v>49</v>
      </c>
      <c r="B1160" s="80" t="s">
        <v>47</v>
      </c>
      <c r="C1160" s="80" t="s">
        <v>50</v>
      </c>
      <c r="D1160" s="81">
        <v>43775.667094907411</v>
      </c>
      <c r="E1160" s="80" t="s">
        <v>5</v>
      </c>
      <c r="F1160" s="80" t="s">
        <v>30</v>
      </c>
      <c r="G1160" s="80" t="s">
        <v>51</v>
      </c>
      <c r="H1160" s="80" t="s">
        <v>10</v>
      </c>
      <c r="I1160" s="80" t="s">
        <v>43</v>
      </c>
      <c r="J1160" s="80" t="s">
        <v>42</v>
      </c>
      <c r="K1160" s="80">
        <v>3.5</v>
      </c>
      <c r="L1160" s="80">
        <v>1210</v>
      </c>
      <c r="M1160" s="80" t="s">
        <v>41</v>
      </c>
      <c r="N1160" s="80">
        <v>5.62</v>
      </c>
      <c r="O1160" s="80">
        <v>0</v>
      </c>
      <c r="P1160" s="80">
        <v>9.01</v>
      </c>
      <c r="Q1160" s="80"/>
      <c r="R1160" s="80"/>
      <c r="S1160" s="80"/>
      <c r="T1160" s="80"/>
      <c r="U1160" s="80"/>
      <c r="V1160" s="80"/>
      <c r="W1160" s="80"/>
      <c r="X1160" s="80"/>
      <c r="Y1160" s="80"/>
      <c r="Z1160" s="80" t="s">
        <v>40</v>
      </c>
      <c r="AA1160" s="80" t="s">
        <v>39</v>
      </c>
      <c r="AB1160" s="80">
        <v>20</v>
      </c>
      <c r="AC1160" s="80"/>
    </row>
    <row r="1161" spans="1:29" ht="15.75" customHeight="1" x14ac:dyDescent="0.2">
      <c r="A1161" s="80" t="s">
        <v>49</v>
      </c>
      <c r="B1161" s="80" t="s">
        <v>47</v>
      </c>
      <c r="C1161" s="80" t="s">
        <v>50</v>
      </c>
      <c r="D1161" s="81">
        <v>44091.745416666665</v>
      </c>
      <c r="E1161" s="80" t="s">
        <v>5</v>
      </c>
      <c r="F1161" s="80" t="s">
        <v>30</v>
      </c>
      <c r="G1161" s="80" t="s">
        <v>51</v>
      </c>
      <c r="H1161" s="80" t="s">
        <v>10</v>
      </c>
      <c r="I1161" s="80" t="s">
        <v>159</v>
      </c>
      <c r="J1161" s="80" t="s">
        <v>42</v>
      </c>
      <c r="K1161" s="80">
        <v>3.5</v>
      </c>
      <c r="L1161" s="80">
        <v>1210</v>
      </c>
      <c r="M1161" s="80" t="s">
        <v>41</v>
      </c>
      <c r="N1161" s="80">
        <v>9.32</v>
      </c>
      <c r="O1161" s="80">
        <v>7.3499999999999998E-3</v>
      </c>
      <c r="P1161" s="80">
        <v>8.98</v>
      </c>
      <c r="Q1161" s="80"/>
      <c r="R1161" s="80"/>
      <c r="S1161" s="80"/>
      <c r="T1161" s="80"/>
      <c r="U1161" s="80"/>
      <c r="V1161" s="80"/>
      <c r="W1161" s="80"/>
      <c r="X1161" s="80"/>
      <c r="Y1161" s="80"/>
      <c r="Z1161" s="80" t="s">
        <v>40</v>
      </c>
      <c r="AA1161" s="80" t="s">
        <v>39</v>
      </c>
      <c r="AB1161" s="80">
        <v>20</v>
      </c>
      <c r="AC1161" s="80"/>
    </row>
    <row r="1162" spans="1:29" ht="15.75" customHeight="1" x14ac:dyDescent="0.2">
      <c r="A1162" s="80" t="s">
        <v>49</v>
      </c>
      <c r="B1162" s="80" t="s">
        <v>47</v>
      </c>
      <c r="C1162" s="80" t="s">
        <v>50</v>
      </c>
      <c r="D1162" s="81">
        <v>43775.666828703703</v>
      </c>
      <c r="E1162" s="80" t="s">
        <v>5</v>
      </c>
      <c r="F1162" s="80" t="s">
        <v>31</v>
      </c>
      <c r="G1162" s="80" t="s">
        <v>44</v>
      </c>
      <c r="H1162" s="80" t="s">
        <v>10</v>
      </c>
      <c r="I1162" s="80" t="s">
        <v>157</v>
      </c>
      <c r="J1162" s="80" t="s">
        <v>42</v>
      </c>
      <c r="K1162" s="80">
        <v>1.04</v>
      </c>
      <c r="L1162" s="80">
        <v>999</v>
      </c>
      <c r="M1162" s="80" t="s">
        <v>41</v>
      </c>
      <c r="N1162" s="80">
        <v>2.02</v>
      </c>
      <c r="O1162" s="80">
        <v>2.4099999999999998E-3</v>
      </c>
      <c r="P1162" s="80">
        <v>1.38</v>
      </c>
      <c r="Q1162" s="80"/>
      <c r="R1162" s="80"/>
      <c r="S1162" s="80"/>
      <c r="T1162" s="80"/>
      <c r="U1162" s="80"/>
      <c r="V1162" s="80"/>
      <c r="W1162" s="80"/>
      <c r="X1162" s="80"/>
      <c r="Y1162" s="80"/>
      <c r="Z1162" s="80" t="s">
        <v>40</v>
      </c>
      <c r="AA1162" s="80" t="s">
        <v>39</v>
      </c>
      <c r="AB1162" s="80">
        <v>20</v>
      </c>
      <c r="AC1162" s="80"/>
    </row>
    <row r="1163" spans="1:29" ht="15.75" customHeight="1" x14ac:dyDescent="0.2">
      <c r="A1163" s="80" t="s">
        <v>49</v>
      </c>
      <c r="B1163" s="80" t="s">
        <v>47</v>
      </c>
      <c r="C1163" s="80" t="s">
        <v>50</v>
      </c>
      <c r="D1163" s="81">
        <v>43775.666828703703</v>
      </c>
      <c r="E1163" s="80" t="s">
        <v>5</v>
      </c>
      <c r="F1163" s="80" t="s">
        <v>31</v>
      </c>
      <c r="G1163" s="80" t="s">
        <v>44</v>
      </c>
      <c r="H1163" s="80" t="s">
        <v>10</v>
      </c>
      <c r="I1163" s="80" t="s">
        <v>158</v>
      </c>
      <c r="J1163" s="80" t="s">
        <v>42</v>
      </c>
      <c r="K1163" s="80">
        <v>1.04</v>
      </c>
      <c r="L1163" s="80">
        <v>999</v>
      </c>
      <c r="M1163" s="80" t="s">
        <v>41</v>
      </c>
      <c r="N1163" s="80">
        <v>16.100000000000001</v>
      </c>
      <c r="O1163" s="80">
        <v>2.8900000000000002E-3</v>
      </c>
      <c r="P1163" s="80">
        <v>0</v>
      </c>
      <c r="Q1163" s="80"/>
      <c r="R1163" s="80"/>
      <c r="S1163" s="80"/>
      <c r="T1163" s="80"/>
      <c r="U1163" s="80"/>
      <c r="V1163" s="80"/>
      <c r="W1163" s="80"/>
      <c r="X1163" s="80"/>
      <c r="Y1163" s="80"/>
      <c r="Z1163" s="80" t="s">
        <v>40</v>
      </c>
      <c r="AA1163" s="80" t="s">
        <v>39</v>
      </c>
      <c r="AB1163" s="80">
        <v>20</v>
      </c>
      <c r="AC1163" s="80"/>
    </row>
    <row r="1164" spans="1:29" ht="15.75" customHeight="1" x14ac:dyDescent="0.2">
      <c r="A1164" s="80" t="s">
        <v>49</v>
      </c>
      <c r="B1164" s="80" t="s">
        <v>47</v>
      </c>
      <c r="C1164" s="80" t="s">
        <v>50</v>
      </c>
      <c r="D1164" s="81">
        <v>43775.666828703703</v>
      </c>
      <c r="E1164" s="80" t="s">
        <v>5</v>
      </c>
      <c r="F1164" s="80" t="s">
        <v>31</v>
      </c>
      <c r="G1164" s="80" t="s">
        <v>44</v>
      </c>
      <c r="H1164" s="80" t="s">
        <v>10</v>
      </c>
      <c r="I1164" s="80" t="s">
        <v>43</v>
      </c>
      <c r="J1164" s="80" t="s">
        <v>42</v>
      </c>
      <c r="K1164" s="80">
        <v>1.04</v>
      </c>
      <c r="L1164" s="80">
        <v>999</v>
      </c>
      <c r="M1164" s="80" t="s">
        <v>41</v>
      </c>
      <c r="N1164" s="80">
        <v>1.24</v>
      </c>
      <c r="O1164" s="80">
        <v>0</v>
      </c>
      <c r="P1164" s="80">
        <v>1.32</v>
      </c>
      <c r="Q1164" s="80"/>
      <c r="R1164" s="80"/>
      <c r="S1164" s="80"/>
      <c r="T1164" s="80"/>
      <c r="U1164" s="80"/>
      <c r="V1164" s="80"/>
      <c r="W1164" s="80"/>
      <c r="X1164" s="80"/>
      <c r="Y1164" s="80"/>
      <c r="Z1164" s="80" t="s">
        <v>40</v>
      </c>
      <c r="AA1164" s="80" t="s">
        <v>39</v>
      </c>
      <c r="AB1164" s="80">
        <v>20</v>
      </c>
      <c r="AC1164" s="80"/>
    </row>
    <row r="1165" spans="1:29" ht="15.75" customHeight="1" x14ac:dyDescent="0.2">
      <c r="A1165" s="80" t="s">
        <v>49</v>
      </c>
      <c r="B1165" s="80" t="s">
        <v>47</v>
      </c>
      <c r="C1165" s="80" t="s">
        <v>50</v>
      </c>
      <c r="D1165" s="81">
        <v>44091.745416666665</v>
      </c>
      <c r="E1165" s="80" t="s">
        <v>5</v>
      </c>
      <c r="F1165" s="80" t="s">
        <v>31</v>
      </c>
      <c r="G1165" s="80" t="s">
        <v>44</v>
      </c>
      <c r="H1165" s="80" t="s">
        <v>10</v>
      </c>
      <c r="I1165" s="80" t="s">
        <v>159</v>
      </c>
      <c r="J1165" s="80" t="s">
        <v>42</v>
      </c>
      <c r="K1165" s="80">
        <v>1.04</v>
      </c>
      <c r="L1165" s="80">
        <v>999</v>
      </c>
      <c r="M1165" s="80" t="s">
        <v>41</v>
      </c>
      <c r="N1165" s="80">
        <v>2.02</v>
      </c>
      <c r="O1165" s="82">
        <v>7.6000000000000004E-4</v>
      </c>
      <c r="P1165" s="80">
        <v>1.29</v>
      </c>
      <c r="Q1165" s="80"/>
      <c r="R1165" s="80"/>
      <c r="S1165" s="80"/>
      <c r="T1165" s="80"/>
      <c r="U1165" s="80"/>
      <c r="V1165" s="80"/>
      <c r="W1165" s="80"/>
      <c r="X1165" s="80"/>
      <c r="Y1165" s="80"/>
      <c r="Z1165" s="80" t="s">
        <v>40</v>
      </c>
      <c r="AA1165" s="80" t="s">
        <v>39</v>
      </c>
      <c r="AB1165" s="80">
        <v>20</v>
      </c>
      <c r="AC1165" s="80"/>
    </row>
    <row r="1166" spans="1:29" ht="15.75" customHeight="1" x14ac:dyDescent="0.2">
      <c r="A1166" s="80" t="s">
        <v>49</v>
      </c>
      <c r="B1166" s="80" t="s">
        <v>47</v>
      </c>
      <c r="C1166" s="80" t="s">
        <v>50</v>
      </c>
      <c r="D1166" s="81">
        <v>43775.667094907411</v>
      </c>
      <c r="E1166" s="80" t="s">
        <v>5</v>
      </c>
      <c r="F1166" s="80" t="s">
        <v>31</v>
      </c>
      <c r="G1166" s="80" t="s">
        <v>51</v>
      </c>
      <c r="H1166" s="80" t="s">
        <v>10</v>
      </c>
      <c r="I1166" s="80" t="s">
        <v>157</v>
      </c>
      <c r="J1166" s="80" t="s">
        <v>42</v>
      </c>
      <c r="K1166" s="80">
        <v>1.39</v>
      </c>
      <c r="L1166" s="80">
        <v>1060</v>
      </c>
      <c r="M1166" s="80" t="s">
        <v>41</v>
      </c>
      <c r="N1166" s="80">
        <v>2.46</v>
      </c>
      <c r="O1166" s="80">
        <v>1.7700000000000001E-3</v>
      </c>
      <c r="P1166" s="80">
        <v>2.2999999999999998</v>
      </c>
      <c r="Q1166" s="80"/>
      <c r="R1166" s="80"/>
      <c r="S1166" s="80"/>
      <c r="T1166" s="80"/>
      <c r="U1166" s="80"/>
      <c r="V1166" s="80"/>
      <c r="W1166" s="80"/>
      <c r="X1166" s="80"/>
      <c r="Y1166" s="80"/>
      <c r="Z1166" s="80" t="s">
        <v>40</v>
      </c>
      <c r="AA1166" s="80" t="s">
        <v>39</v>
      </c>
      <c r="AB1166" s="80">
        <v>20</v>
      </c>
      <c r="AC1166" s="80"/>
    </row>
    <row r="1167" spans="1:29" ht="15.75" customHeight="1" x14ac:dyDescent="0.2">
      <c r="A1167" s="80" t="s">
        <v>49</v>
      </c>
      <c r="B1167" s="80" t="s">
        <v>47</v>
      </c>
      <c r="C1167" s="80" t="s">
        <v>50</v>
      </c>
      <c r="D1167" s="81">
        <v>43775.667094907411</v>
      </c>
      <c r="E1167" s="80" t="s">
        <v>5</v>
      </c>
      <c r="F1167" s="80" t="s">
        <v>31</v>
      </c>
      <c r="G1167" s="80" t="s">
        <v>51</v>
      </c>
      <c r="H1167" s="80" t="s">
        <v>10</v>
      </c>
      <c r="I1167" s="80" t="s">
        <v>158</v>
      </c>
      <c r="J1167" s="80" t="s">
        <v>42</v>
      </c>
      <c r="K1167" s="80">
        <v>1.39</v>
      </c>
      <c r="L1167" s="80">
        <v>1060</v>
      </c>
      <c r="M1167" s="80" t="s">
        <v>41</v>
      </c>
      <c r="N1167" s="80">
        <v>23.4</v>
      </c>
      <c r="O1167" s="80">
        <v>1.3500000000000001E-3</v>
      </c>
      <c r="P1167" s="80">
        <v>0</v>
      </c>
      <c r="Q1167" s="80"/>
      <c r="R1167" s="80"/>
      <c r="S1167" s="80"/>
      <c r="T1167" s="80"/>
      <c r="U1167" s="80"/>
      <c r="V1167" s="80"/>
      <c r="W1167" s="80"/>
      <c r="X1167" s="80"/>
      <c r="Y1167" s="80"/>
      <c r="Z1167" s="80" t="s">
        <v>40</v>
      </c>
      <c r="AA1167" s="80" t="s">
        <v>39</v>
      </c>
      <c r="AB1167" s="80">
        <v>20</v>
      </c>
      <c r="AC1167" s="80"/>
    </row>
    <row r="1168" spans="1:29" ht="15.75" customHeight="1" x14ac:dyDescent="0.2">
      <c r="A1168" s="80" t="s">
        <v>49</v>
      </c>
      <c r="B1168" s="80" t="s">
        <v>47</v>
      </c>
      <c r="C1168" s="80" t="s">
        <v>50</v>
      </c>
      <c r="D1168" s="81">
        <v>43775.667094907411</v>
      </c>
      <c r="E1168" s="80" t="s">
        <v>5</v>
      </c>
      <c r="F1168" s="80" t="s">
        <v>31</v>
      </c>
      <c r="G1168" s="80" t="s">
        <v>51</v>
      </c>
      <c r="H1168" s="80" t="s">
        <v>10</v>
      </c>
      <c r="I1168" s="80" t="s">
        <v>43</v>
      </c>
      <c r="J1168" s="80" t="s">
        <v>42</v>
      </c>
      <c r="K1168" s="80">
        <v>1.39</v>
      </c>
      <c r="L1168" s="80">
        <v>1060</v>
      </c>
      <c r="M1168" s="80" t="s">
        <v>41</v>
      </c>
      <c r="N1168" s="80">
        <v>1.86</v>
      </c>
      <c r="O1168" s="80">
        <v>0</v>
      </c>
      <c r="P1168" s="80">
        <v>2.2200000000000002</v>
      </c>
      <c r="Q1168" s="80"/>
      <c r="R1168" s="80"/>
      <c r="S1168" s="80"/>
      <c r="T1168" s="80"/>
      <c r="U1168" s="80"/>
      <c r="V1168" s="80"/>
      <c r="W1168" s="80"/>
      <c r="X1168" s="80"/>
      <c r="Y1168" s="80"/>
      <c r="Z1168" s="80" t="s">
        <v>40</v>
      </c>
      <c r="AA1168" s="80" t="s">
        <v>39</v>
      </c>
      <c r="AB1168" s="80">
        <v>20</v>
      </c>
      <c r="AC1168" s="80"/>
    </row>
    <row r="1169" spans="1:29" ht="15.75" customHeight="1" x14ac:dyDescent="0.2">
      <c r="A1169" s="80" t="s">
        <v>49</v>
      </c>
      <c r="B1169" s="80" t="s">
        <v>47</v>
      </c>
      <c r="C1169" s="80" t="s">
        <v>50</v>
      </c>
      <c r="D1169" s="81">
        <v>44091.745416666665</v>
      </c>
      <c r="E1169" s="80" t="s">
        <v>5</v>
      </c>
      <c r="F1169" s="80" t="s">
        <v>31</v>
      </c>
      <c r="G1169" s="80" t="s">
        <v>51</v>
      </c>
      <c r="H1169" s="80" t="s">
        <v>10</v>
      </c>
      <c r="I1169" s="80" t="s">
        <v>159</v>
      </c>
      <c r="J1169" s="80" t="s">
        <v>42</v>
      </c>
      <c r="K1169" s="80">
        <v>1.39</v>
      </c>
      <c r="L1169" s="80">
        <v>1060</v>
      </c>
      <c r="M1169" s="80" t="s">
        <v>41</v>
      </c>
      <c r="N1169" s="80">
        <v>2.84</v>
      </c>
      <c r="O1169" s="82">
        <v>5.2999999999999998E-4</v>
      </c>
      <c r="P1169" s="80">
        <v>2.16</v>
      </c>
      <c r="Q1169" s="80"/>
      <c r="R1169" s="80"/>
      <c r="S1169" s="80"/>
      <c r="T1169" s="80"/>
      <c r="U1169" s="80"/>
      <c r="V1169" s="80"/>
      <c r="W1169" s="80"/>
      <c r="X1169" s="80"/>
      <c r="Y1169" s="80"/>
      <c r="Z1169" s="80" t="s">
        <v>40</v>
      </c>
      <c r="AA1169" s="80" t="s">
        <v>39</v>
      </c>
      <c r="AB1169" s="80">
        <v>20</v>
      </c>
      <c r="AC1169" s="80"/>
    </row>
    <row r="1170" spans="1:29" ht="15.75" customHeight="1" x14ac:dyDescent="0.2">
      <c r="A1170" s="80" t="s">
        <v>49</v>
      </c>
      <c r="B1170" s="80" t="s">
        <v>47</v>
      </c>
      <c r="C1170" s="80" t="s">
        <v>50</v>
      </c>
      <c r="D1170" s="81">
        <v>43775.666828703703</v>
      </c>
      <c r="E1170" s="80" t="s">
        <v>5</v>
      </c>
      <c r="F1170" s="80" t="s">
        <v>45</v>
      </c>
      <c r="G1170" s="80" t="s">
        <v>44</v>
      </c>
      <c r="H1170" s="80" t="s">
        <v>10</v>
      </c>
      <c r="I1170" s="80" t="s">
        <v>157</v>
      </c>
      <c r="J1170" s="80" t="s">
        <v>42</v>
      </c>
      <c r="K1170" s="80">
        <v>3.5</v>
      </c>
      <c r="L1170" s="80">
        <v>2130</v>
      </c>
      <c r="M1170" s="80" t="s">
        <v>41</v>
      </c>
      <c r="N1170" s="80">
        <v>20.399999999999999</v>
      </c>
      <c r="O1170" s="80">
        <v>2.5999999999999999E-2</v>
      </c>
      <c r="P1170" s="80">
        <v>9.08</v>
      </c>
      <c r="Q1170" s="80"/>
      <c r="R1170" s="80"/>
      <c r="S1170" s="80"/>
      <c r="T1170" s="80"/>
      <c r="U1170" s="80"/>
      <c r="V1170" s="80"/>
      <c r="W1170" s="80"/>
      <c r="X1170" s="80"/>
      <c r="Y1170" s="80"/>
      <c r="Z1170" s="80" t="s">
        <v>40</v>
      </c>
      <c r="AA1170" s="80" t="s">
        <v>39</v>
      </c>
      <c r="AB1170" s="80">
        <v>20</v>
      </c>
      <c r="AC1170" s="80"/>
    </row>
    <row r="1171" spans="1:29" ht="15.75" customHeight="1" x14ac:dyDescent="0.2">
      <c r="A1171" s="80" t="s">
        <v>49</v>
      </c>
      <c r="B1171" s="80" t="s">
        <v>47</v>
      </c>
      <c r="C1171" s="80" t="s">
        <v>50</v>
      </c>
      <c r="D1171" s="81">
        <v>43775.666828703703</v>
      </c>
      <c r="E1171" s="80" t="s">
        <v>5</v>
      </c>
      <c r="F1171" s="80" t="s">
        <v>45</v>
      </c>
      <c r="G1171" s="80" t="s">
        <v>44</v>
      </c>
      <c r="H1171" s="80" t="s">
        <v>10</v>
      </c>
      <c r="I1171" s="80" t="s">
        <v>158</v>
      </c>
      <c r="J1171" s="80" t="s">
        <v>42</v>
      </c>
      <c r="K1171" s="80">
        <v>3.5</v>
      </c>
      <c r="L1171" s="80">
        <v>2130</v>
      </c>
      <c r="M1171" s="80" t="s">
        <v>41</v>
      </c>
      <c r="N1171" s="80">
        <v>101</v>
      </c>
      <c r="O1171" s="80">
        <v>2.5999999999999999E-2</v>
      </c>
      <c r="P1171" s="80">
        <v>0</v>
      </c>
      <c r="Q1171" s="80"/>
      <c r="R1171" s="80"/>
      <c r="S1171" s="80"/>
      <c r="T1171" s="80"/>
      <c r="U1171" s="80"/>
      <c r="V1171" s="80"/>
      <c r="W1171" s="80"/>
      <c r="X1171" s="80"/>
      <c r="Y1171" s="80"/>
      <c r="Z1171" s="80" t="s">
        <v>40</v>
      </c>
      <c r="AA1171" s="80" t="s">
        <v>39</v>
      </c>
      <c r="AB1171" s="80">
        <v>20</v>
      </c>
      <c r="AC1171" s="80"/>
    </row>
    <row r="1172" spans="1:29" ht="15.75" customHeight="1" x14ac:dyDescent="0.2">
      <c r="A1172" s="80" t="s">
        <v>49</v>
      </c>
      <c r="B1172" s="80" t="s">
        <v>47</v>
      </c>
      <c r="C1172" s="80" t="s">
        <v>50</v>
      </c>
      <c r="D1172" s="81">
        <v>43775.666828703703</v>
      </c>
      <c r="E1172" s="80" t="s">
        <v>5</v>
      </c>
      <c r="F1172" s="80" t="s">
        <v>45</v>
      </c>
      <c r="G1172" s="80" t="s">
        <v>44</v>
      </c>
      <c r="H1172" s="80" t="s">
        <v>10</v>
      </c>
      <c r="I1172" s="80" t="s">
        <v>43</v>
      </c>
      <c r="J1172" s="80" t="s">
        <v>42</v>
      </c>
      <c r="K1172" s="80">
        <v>3.5</v>
      </c>
      <c r="L1172" s="80">
        <v>2130</v>
      </c>
      <c r="M1172" s="80" t="s">
        <v>41</v>
      </c>
      <c r="N1172" s="80">
        <v>5.5</v>
      </c>
      <c r="O1172" s="80">
        <v>0</v>
      </c>
      <c r="P1172" s="80">
        <v>8.69</v>
      </c>
      <c r="Q1172" s="80"/>
      <c r="R1172" s="80"/>
      <c r="S1172" s="80"/>
      <c r="T1172" s="80"/>
      <c r="U1172" s="80"/>
      <c r="V1172" s="80"/>
      <c r="W1172" s="80"/>
      <c r="X1172" s="80"/>
      <c r="Y1172" s="80"/>
      <c r="Z1172" s="80" t="s">
        <v>40</v>
      </c>
      <c r="AA1172" s="80" t="s">
        <v>39</v>
      </c>
      <c r="AB1172" s="80">
        <v>20</v>
      </c>
      <c r="AC1172" s="80"/>
    </row>
    <row r="1173" spans="1:29" ht="15.75" customHeight="1" x14ac:dyDescent="0.2">
      <c r="A1173" s="80" t="s">
        <v>49</v>
      </c>
      <c r="B1173" s="80" t="s">
        <v>47</v>
      </c>
      <c r="C1173" s="80" t="s">
        <v>50</v>
      </c>
      <c r="D1173" s="81">
        <v>44091.745416666665</v>
      </c>
      <c r="E1173" s="80" t="s">
        <v>5</v>
      </c>
      <c r="F1173" s="80" t="s">
        <v>45</v>
      </c>
      <c r="G1173" s="80" t="s">
        <v>44</v>
      </c>
      <c r="H1173" s="80" t="s">
        <v>10</v>
      </c>
      <c r="I1173" s="80" t="s">
        <v>159</v>
      </c>
      <c r="J1173" s="80" t="s">
        <v>42</v>
      </c>
      <c r="K1173" s="80">
        <v>3.5</v>
      </c>
      <c r="L1173" s="80">
        <v>2130</v>
      </c>
      <c r="M1173" s="80" t="s">
        <v>41</v>
      </c>
      <c r="N1173" s="80">
        <v>8.9</v>
      </c>
      <c r="O1173" s="80">
        <v>5.0000000000000001E-3</v>
      </c>
      <c r="P1173" s="80">
        <v>8.65</v>
      </c>
      <c r="Q1173" s="80"/>
      <c r="R1173" s="80"/>
      <c r="S1173" s="80"/>
      <c r="T1173" s="80"/>
      <c r="U1173" s="80"/>
      <c r="V1173" s="80"/>
      <c r="W1173" s="80"/>
      <c r="X1173" s="80"/>
      <c r="Y1173" s="80"/>
      <c r="Z1173" s="80" t="s">
        <v>40</v>
      </c>
      <c r="AA1173" s="80" t="s">
        <v>39</v>
      </c>
      <c r="AB1173" s="80">
        <v>20</v>
      </c>
      <c r="AC1173" s="80"/>
    </row>
    <row r="1174" spans="1:29" ht="15.75" customHeight="1" x14ac:dyDescent="0.2">
      <c r="A1174" s="80" t="s">
        <v>49</v>
      </c>
      <c r="B1174" s="80" t="s">
        <v>47</v>
      </c>
      <c r="C1174" s="80" t="s">
        <v>50</v>
      </c>
      <c r="D1174" s="81">
        <v>43775.667094907411</v>
      </c>
      <c r="E1174" s="80" t="s">
        <v>5</v>
      </c>
      <c r="F1174" s="80" t="s">
        <v>45</v>
      </c>
      <c r="G1174" s="80" t="s">
        <v>51</v>
      </c>
      <c r="H1174" s="80" t="s">
        <v>10</v>
      </c>
      <c r="I1174" s="80" t="s">
        <v>157</v>
      </c>
      <c r="J1174" s="80" t="s">
        <v>42</v>
      </c>
      <c r="K1174" s="80">
        <v>2.8</v>
      </c>
      <c r="L1174" s="80">
        <v>1540</v>
      </c>
      <c r="M1174" s="80" t="s">
        <v>41</v>
      </c>
      <c r="N1174" s="80">
        <v>10.199999999999999</v>
      </c>
      <c r="O1174" s="80">
        <v>2.3E-2</v>
      </c>
      <c r="P1174" s="80">
        <v>9.61</v>
      </c>
      <c r="Q1174" s="80"/>
      <c r="R1174" s="80"/>
      <c r="S1174" s="80"/>
      <c r="T1174" s="80"/>
      <c r="U1174" s="80"/>
      <c r="V1174" s="80"/>
      <c r="W1174" s="80"/>
      <c r="X1174" s="80"/>
      <c r="Y1174" s="80"/>
      <c r="Z1174" s="80" t="s">
        <v>40</v>
      </c>
      <c r="AA1174" s="80" t="s">
        <v>39</v>
      </c>
      <c r="AB1174" s="80">
        <v>20</v>
      </c>
      <c r="AC1174" s="80"/>
    </row>
    <row r="1175" spans="1:29" ht="15.75" customHeight="1" x14ac:dyDescent="0.2">
      <c r="A1175" s="80" t="s">
        <v>49</v>
      </c>
      <c r="B1175" s="80" t="s">
        <v>47</v>
      </c>
      <c r="C1175" s="80" t="s">
        <v>50</v>
      </c>
      <c r="D1175" s="81">
        <v>43775.667094907411</v>
      </c>
      <c r="E1175" s="80" t="s">
        <v>5</v>
      </c>
      <c r="F1175" s="80" t="s">
        <v>45</v>
      </c>
      <c r="G1175" s="80" t="s">
        <v>51</v>
      </c>
      <c r="H1175" s="80" t="s">
        <v>10</v>
      </c>
      <c r="I1175" s="80" t="s">
        <v>158</v>
      </c>
      <c r="J1175" s="80" t="s">
        <v>42</v>
      </c>
      <c r="K1175" s="80">
        <v>2.8</v>
      </c>
      <c r="L1175" s="80">
        <v>1540</v>
      </c>
      <c r="M1175" s="80" t="s">
        <v>41</v>
      </c>
      <c r="N1175" s="80">
        <v>95.7</v>
      </c>
      <c r="O1175" s="80">
        <v>2.4E-2</v>
      </c>
      <c r="P1175" s="80">
        <v>0</v>
      </c>
      <c r="Q1175" s="80"/>
      <c r="R1175" s="80"/>
      <c r="S1175" s="80"/>
      <c r="T1175" s="80"/>
      <c r="U1175" s="80"/>
      <c r="V1175" s="80"/>
      <c r="W1175" s="80"/>
      <c r="X1175" s="80"/>
      <c r="Y1175" s="80"/>
      <c r="Z1175" s="80" t="s">
        <v>40</v>
      </c>
      <c r="AA1175" s="80" t="s">
        <v>39</v>
      </c>
      <c r="AB1175" s="80">
        <v>20</v>
      </c>
      <c r="AC1175" s="80"/>
    </row>
    <row r="1176" spans="1:29" ht="15.75" customHeight="1" x14ac:dyDescent="0.2">
      <c r="A1176" s="80" t="s">
        <v>49</v>
      </c>
      <c r="B1176" s="80" t="s">
        <v>47</v>
      </c>
      <c r="C1176" s="80" t="s">
        <v>50</v>
      </c>
      <c r="D1176" s="81">
        <v>43775.667094907411</v>
      </c>
      <c r="E1176" s="80" t="s">
        <v>5</v>
      </c>
      <c r="F1176" s="80" t="s">
        <v>45</v>
      </c>
      <c r="G1176" s="80" t="s">
        <v>51</v>
      </c>
      <c r="H1176" s="80" t="s">
        <v>10</v>
      </c>
      <c r="I1176" s="80" t="s">
        <v>43</v>
      </c>
      <c r="J1176" s="80" t="s">
        <v>42</v>
      </c>
      <c r="K1176" s="80">
        <v>2.8</v>
      </c>
      <c r="L1176" s="80">
        <v>1540</v>
      </c>
      <c r="M1176" s="80" t="s">
        <v>41</v>
      </c>
      <c r="N1176" s="80">
        <v>6.1</v>
      </c>
      <c r="O1176" s="80">
        <v>0</v>
      </c>
      <c r="P1176" s="80">
        <v>9.31</v>
      </c>
      <c r="Q1176" s="80"/>
      <c r="R1176" s="80"/>
      <c r="S1176" s="80"/>
      <c r="T1176" s="80"/>
      <c r="U1176" s="80"/>
      <c r="V1176" s="80"/>
      <c r="W1176" s="80"/>
      <c r="X1176" s="80"/>
      <c r="Y1176" s="80"/>
      <c r="Z1176" s="80" t="s">
        <v>40</v>
      </c>
      <c r="AA1176" s="80" t="s">
        <v>39</v>
      </c>
      <c r="AB1176" s="80">
        <v>20</v>
      </c>
      <c r="AC1176" s="80"/>
    </row>
    <row r="1177" spans="1:29" ht="15.75" customHeight="1" x14ac:dyDescent="0.2">
      <c r="A1177" s="80" t="s">
        <v>49</v>
      </c>
      <c r="B1177" s="80" t="s">
        <v>47</v>
      </c>
      <c r="C1177" s="80" t="s">
        <v>50</v>
      </c>
      <c r="D1177" s="81">
        <v>44091.745416666665</v>
      </c>
      <c r="E1177" s="80" t="s">
        <v>5</v>
      </c>
      <c r="F1177" s="80" t="s">
        <v>45</v>
      </c>
      <c r="G1177" s="80" t="s">
        <v>51</v>
      </c>
      <c r="H1177" s="80" t="s">
        <v>10</v>
      </c>
      <c r="I1177" s="80" t="s">
        <v>159</v>
      </c>
      <c r="J1177" s="80" t="s">
        <v>42</v>
      </c>
      <c r="K1177" s="80">
        <v>2.8</v>
      </c>
      <c r="L1177" s="80">
        <v>1540</v>
      </c>
      <c r="M1177" s="80" t="s">
        <v>41</v>
      </c>
      <c r="N1177" s="80">
        <v>8</v>
      </c>
      <c r="O1177" s="80">
        <v>4.0000000000000001E-3</v>
      </c>
      <c r="P1177" s="80">
        <v>9.24</v>
      </c>
      <c r="Q1177" s="80"/>
      <c r="R1177" s="80"/>
      <c r="S1177" s="80"/>
      <c r="T1177" s="80"/>
      <c r="U1177" s="80"/>
      <c r="V1177" s="80"/>
      <c r="W1177" s="80"/>
      <c r="X1177" s="80"/>
      <c r="Y1177" s="80"/>
      <c r="Z1177" s="80" t="s">
        <v>40</v>
      </c>
      <c r="AA1177" s="80" t="s">
        <v>39</v>
      </c>
      <c r="AB1177" s="80">
        <v>20</v>
      </c>
      <c r="AC1177" s="80"/>
    </row>
    <row r="1178" spans="1:29" ht="15.75" customHeight="1" x14ac:dyDescent="0.2">
      <c r="A1178" s="80" t="s">
        <v>49</v>
      </c>
      <c r="B1178" s="80" t="s">
        <v>47</v>
      </c>
      <c r="C1178" s="80" t="s">
        <v>50</v>
      </c>
      <c r="D1178" s="81">
        <v>43775.666828703703</v>
      </c>
      <c r="E1178" s="80" t="s">
        <v>5</v>
      </c>
      <c r="F1178" s="80" t="s">
        <v>29</v>
      </c>
      <c r="G1178" s="80" t="s">
        <v>44</v>
      </c>
      <c r="H1178" s="80" t="s">
        <v>10</v>
      </c>
      <c r="I1178" s="80" t="s">
        <v>157</v>
      </c>
      <c r="J1178" s="80" t="s">
        <v>42</v>
      </c>
      <c r="K1178" s="80">
        <v>3.55</v>
      </c>
      <c r="L1178" s="80">
        <v>2300</v>
      </c>
      <c r="M1178" s="80" t="s">
        <v>41</v>
      </c>
      <c r="N1178" s="80">
        <v>9.0399999999999991</v>
      </c>
      <c r="O1178" s="80">
        <v>2.2200000000000001E-2</v>
      </c>
      <c r="P1178" s="80">
        <v>9.1</v>
      </c>
      <c r="Q1178" s="80"/>
      <c r="R1178" s="80"/>
      <c r="S1178" s="80"/>
      <c r="T1178" s="80"/>
      <c r="U1178" s="80"/>
      <c r="V1178" s="80"/>
      <c r="W1178" s="80"/>
      <c r="X1178" s="80"/>
      <c r="Y1178" s="80"/>
      <c r="Z1178" s="80" t="s">
        <v>40</v>
      </c>
      <c r="AA1178" s="80" t="s">
        <v>39</v>
      </c>
      <c r="AB1178" s="80">
        <v>20</v>
      </c>
      <c r="AC1178" s="80"/>
    </row>
    <row r="1179" spans="1:29" ht="15.75" customHeight="1" x14ac:dyDescent="0.2">
      <c r="A1179" s="80" t="s">
        <v>49</v>
      </c>
      <c r="B1179" s="80" t="s">
        <v>47</v>
      </c>
      <c r="C1179" s="80" t="s">
        <v>50</v>
      </c>
      <c r="D1179" s="81">
        <v>43775.666828703703</v>
      </c>
      <c r="E1179" s="80" t="s">
        <v>5</v>
      </c>
      <c r="F1179" s="80" t="s">
        <v>29</v>
      </c>
      <c r="G1179" s="80" t="s">
        <v>44</v>
      </c>
      <c r="H1179" s="80" t="s">
        <v>10</v>
      </c>
      <c r="I1179" s="80" t="s">
        <v>158</v>
      </c>
      <c r="J1179" s="80" t="s">
        <v>42</v>
      </c>
      <c r="K1179" s="80">
        <v>3.55</v>
      </c>
      <c r="L1179" s="80">
        <v>2300</v>
      </c>
      <c r="M1179" s="80" t="s">
        <v>41</v>
      </c>
      <c r="N1179" s="80">
        <v>91.1</v>
      </c>
      <c r="O1179" s="80">
        <v>2.1299999999999999E-2</v>
      </c>
      <c r="P1179" s="80">
        <v>0</v>
      </c>
      <c r="Q1179" s="80"/>
      <c r="R1179" s="80"/>
      <c r="S1179" s="80"/>
      <c r="T1179" s="80"/>
      <c r="U1179" s="80"/>
      <c r="V1179" s="80"/>
      <c r="W1179" s="80"/>
      <c r="X1179" s="80"/>
      <c r="Y1179" s="80"/>
      <c r="Z1179" s="80" t="s">
        <v>40</v>
      </c>
      <c r="AA1179" s="80" t="s">
        <v>39</v>
      </c>
      <c r="AB1179" s="80">
        <v>20</v>
      </c>
      <c r="AC1179" s="80"/>
    </row>
    <row r="1180" spans="1:29" ht="15.75" customHeight="1" x14ac:dyDescent="0.2">
      <c r="A1180" s="80" t="s">
        <v>49</v>
      </c>
      <c r="B1180" s="80" t="s">
        <v>47</v>
      </c>
      <c r="C1180" s="80" t="s">
        <v>50</v>
      </c>
      <c r="D1180" s="81">
        <v>43775.666828703703</v>
      </c>
      <c r="E1180" s="80" t="s">
        <v>5</v>
      </c>
      <c r="F1180" s="80" t="s">
        <v>29</v>
      </c>
      <c r="G1180" s="80" t="s">
        <v>44</v>
      </c>
      <c r="H1180" s="80" t="s">
        <v>10</v>
      </c>
      <c r="I1180" s="80" t="s">
        <v>43</v>
      </c>
      <c r="J1180" s="80" t="s">
        <v>42</v>
      </c>
      <c r="K1180" s="80">
        <v>3.55</v>
      </c>
      <c r="L1180" s="80">
        <v>2300</v>
      </c>
      <c r="M1180" s="80" t="s">
        <v>41</v>
      </c>
      <c r="N1180" s="80">
        <v>5.56</v>
      </c>
      <c r="O1180" s="80">
        <v>0</v>
      </c>
      <c r="P1180" s="80">
        <v>8.84</v>
      </c>
      <c r="Q1180" s="80"/>
      <c r="R1180" s="80"/>
      <c r="S1180" s="80"/>
      <c r="T1180" s="80"/>
      <c r="U1180" s="80"/>
      <c r="V1180" s="80"/>
      <c r="W1180" s="80"/>
      <c r="X1180" s="80"/>
      <c r="Y1180" s="80"/>
      <c r="Z1180" s="80" t="s">
        <v>40</v>
      </c>
      <c r="AA1180" s="80" t="s">
        <v>39</v>
      </c>
      <c r="AB1180" s="80">
        <v>20</v>
      </c>
      <c r="AC1180" s="80"/>
    </row>
    <row r="1181" spans="1:29" ht="15.75" customHeight="1" x14ac:dyDescent="0.2">
      <c r="A1181" s="80" t="s">
        <v>49</v>
      </c>
      <c r="B1181" s="80" t="s">
        <v>47</v>
      </c>
      <c r="C1181" s="80" t="s">
        <v>50</v>
      </c>
      <c r="D1181" s="81">
        <v>44091.745416666665</v>
      </c>
      <c r="E1181" s="80" t="s">
        <v>5</v>
      </c>
      <c r="F1181" s="80" t="s">
        <v>29</v>
      </c>
      <c r="G1181" s="80" t="s">
        <v>44</v>
      </c>
      <c r="H1181" s="80" t="s">
        <v>10</v>
      </c>
      <c r="I1181" s="80" t="s">
        <v>159</v>
      </c>
      <c r="J1181" s="80" t="s">
        <v>42</v>
      </c>
      <c r="K1181" s="80">
        <v>3.55</v>
      </c>
      <c r="L1181" s="80">
        <v>2300</v>
      </c>
      <c r="M1181" s="80" t="s">
        <v>41</v>
      </c>
      <c r="N1181" s="80">
        <v>7.21</v>
      </c>
      <c r="O1181" s="80">
        <v>4.5900000000000003E-3</v>
      </c>
      <c r="P1181" s="80">
        <v>8.7899999999999991</v>
      </c>
      <c r="Q1181" s="80"/>
      <c r="R1181" s="80"/>
      <c r="S1181" s="80"/>
      <c r="T1181" s="80"/>
      <c r="U1181" s="80"/>
      <c r="V1181" s="80"/>
      <c r="W1181" s="80"/>
      <c r="X1181" s="80"/>
      <c r="Y1181" s="80"/>
      <c r="Z1181" s="80" t="s">
        <v>40</v>
      </c>
      <c r="AA1181" s="80" t="s">
        <v>39</v>
      </c>
      <c r="AB1181" s="80">
        <v>20</v>
      </c>
      <c r="AC1181" s="80"/>
    </row>
    <row r="1182" spans="1:29" ht="15.75" customHeight="1" x14ac:dyDescent="0.2">
      <c r="A1182" s="80" t="s">
        <v>49</v>
      </c>
      <c r="B1182" s="80" t="s">
        <v>47</v>
      </c>
      <c r="C1182" s="80" t="s">
        <v>50</v>
      </c>
      <c r="D1182" s="81">
        <v>43775.667094907411</v>
      </c>
      <c r="E1182" s="80" t="s">
        <v>5</v>
      </c>
      <c r="F1182" s="80" t="s">
        <v>29</v>
      </c>
      <c r="G1182" s="80" t="s">
        <v>51</v>
      </c>
      <c r="H1182" s="80" t="s">
        <v>10</v>
      </c>
      <c r="I1182" s="80" t="s">
        <v>157</v>
      </c>
      <c r="J1182" s="80" t="s">
        <v>42</v>
      </c>
      <c r="K1182" s="80">
        <v>3.17</v>
      </c>
      <c r="L1182" s="80">
        <v>1730</v>
      </c>
      <c r="M1182" s="80" t="s">
        <v>41</v>
      </c>
      <c r="N1182" s="80">
        <v>11</v>
      </c>
      <c r="O1182" s="80">
        <v>2.5000000000000001E-2</v>
      </c>
      <c r="P1182" s="80">
        <v>11.7</v>
      </c>
      <c r="Q1182" s="80"/>
      <c r="R1182" s="80"/>
      <c r="S1182" s="80"/>
      <c r="T1182" s="80"/>
      <c r="U1182" s="80"/>
      <c r="V1182" s="80"/>
      <c r="W1182" s="80"/>
      <c r="X1182" s="80"/>
      <c r="Y1182" s="80"/>
      <c r="Z1182" s="80" t="s">
        <v>40</v>
      </c>
      <c r="AA1182" s="80" t="s">
        <v>39</v>
      </c>
      <c r="AB1182" s="80">
        <v>20</v>
      </c>
      <c r="AC1182" s="80"/>
    </row>
    <row r="1183" spans="1:29" ht="15.75" customHeight="1" x14ac:dyDescent="0.2">
      <c r="A1183" s="80" t="s">
        <v>49</v>
      </c>
      <c r="B1183" s="80" t="s">
        <v>47</v>
      </c>
      <c r="C1183" s="80" t="s">
        <v>50</v>
      </c>
      <c r="D1183" s="81">
        <v>43775.667094907411</v>
      </c>
      <c r="E1183" s="80" t="s">
        <v>5</v>
      </c>
      <c r="F1183" s="80" t="s">
        <v>29</v>
      </c>
      <c r="G1183" s="80" t="s">
        <v>51</v>
      </c>
      <c r="H1183" s="80" t="s">
        <v>10</v>
      </c>
      <c r="I1183" s="80" t="s">
        <v>158</v>
      </c>
      <c r="J1183" s="80" t="s">
        <v>42</v>
      </c>
      <c r="K1183" s="80">
        <v>3.17</v>
      </c>
      <c r="L1183" s="80">
        <v>1730</v>
      </c>
      <c r="M1183" s="80" t="s">
        <v>41</v>
      </c>
      <c r="N1183" s="80">
        <v>117</v>
      </c>
      <c r="O1183" s="80">
        <v>2.6599999999999999E-2</v>
      </c>
      <c r="P1183" s="80">
        <v>0</v>
      </c>
      <c r="Q1183" s="80"/>
      <c r="R1183" s="80"/>
      <c r="S1183" s="80"/>
      <c r="T1183" s="80"/>
      <c r="U1183" s="80"/>
      <c r="V1183" s="80"/>
      <c r="W1183" s="80"/>
      <c r="X1183" s="80"/>
      <c r="Y1183" s="80"/>
      <c r="Z1183" s="80" t="s">
        <v>40</v>
      </c>
      <c r="AA1183" s="80" t="s">
        <v>39</v>
      </c>
      <c r="AB1183" s="80">
        <v>20</v>
      </c>
      <c r="AC1183" s="80"/>
    </row>
    <row r="1184" spans="1:29" ht="15.75" customHeight="1" x14ac:dyDescent="0.2">
      <c r="A1184" s="80" t="s">
        <v>49</v>
      </c>
      <c r="B1184" s="80" t="s">
        <v>47</v>
      </c>
      <c r="C1184" s="80" t="s">
        <v>50</v>
      </c>
      <c r="D1184" s="81">
        <v>43775.667094907411</v>
      </c>
      <c r="E1184" s="80" t="s">
        <v>5</v>
      </c>
      <c r="F1184" s="80" t="s">
        <v>29</v>
      </c>
      <c r="G1184" s="80" t="s">
        <v>51</v>
      </c>
      <c r="H1184" s="80" t="s">
        <v>10</v>
      </c>
      <c r="I1184" s="80" t="s">
        <v>43</v>
      </c>
      <c r="J1184" s="80" t="s">
        <v>42</v>
      </c>
      <c r="K1184" s="80">
        <v>3.17</v>
      </c>
      <c r="L1184" s="80">
        <v>1730</v>
      </c>
      <c r="M1184" s="80" t="s">
        <v>41</v>
      </c>
      <c r="N1184" s="80">
        <v>7.47</v>
      </c>
      <c r="O1184" s="80">
        <v>0</v>
      </c>
      <c r="P1184" s="80">
        <v>11.5</v>
      </c>
      <c r="Q1184" s="80"/>
      <c r="R1184" s="80"/>
      <c r="S1184" s="80"/>
      <c r="T1184" s="80"/>
      <c r="U1184" s="80"/>
      <c r="V1184" s="80"/>
      <c r="W1184" s="80"/>
      <c r="X1184" s="80"/>
      <c r="Y1184" s="80"/>
      <c r="Z1184" s="80" t="s">
        <v>40</v>
      </c>
      <c r="AA1184" s="80" t="s">
        <v>39</v>
      </c>
      <c r="AB1184" s="80">
        <v>20</v>
      </c>
      <c r="AC1184" s="80"/>
    </row>
    <row r="1185" spans="1:29" ht="15.75" customHeight="1" x14ac:dyDescent="0.2">
      <c r="A1185" s="80" t="s">
        <v>49</v>
      </c>
      <c r="B1185" s="80" t="s">
        <v>47</v>
      </c>
      <c r="C1185" s="80" t="s">
        <v>50</v>
      </c>
      <c r="D1185" s="81">
        <v>44091.745416666665</v>
      </c>
      <c r="E1185" s="80" t="s">
        <v>5</v>
      </c>
      <c r="F1185" s="80" t="s">
        <v>29</v>
      </c>
      <c r="G1185" s="80" t="s">
        <v>51</v>
      </c>
      <c r="H1185" s="80" t="s">
        <v>10</v>
      </c>
      <c r="I1185" s="80" t="s">
        <v>159</v>
      </c>
      <c r="J1185" s="80" t="s">
        <v>42</v>
      </c>
      <c r="K1185" s="80">
        <v>3.17</v>
      </c>
      <c r="L1185" s="80">
        <v>1730</v>
      </c>
      <c r="M1185" s="80" t="s">
        <v>41</v>
      </c>
      <c r="N1185" s="80">
        <v>9.4</v>
      </c>
      <c r="O1185" s="80">
        <v>5.2100000000000002E-3</v>
      </c>
      <c r="P1185" s="80">
        <v>11.4</v>
      </c>
      <c r="Q1185" s="80"/>
      <c r="R1185" s="80"/>
      <c r="S1185" s="80"/>
      <c r="T1185" s="80"/>
      <c r="U1185" s="80"/>
      <c r="V1185" s="80"/>
      <c r="W1185" s="80"/>
      <c r="X1185" s="80"/>
      <c r="Y1185" s="80"/>
      <c r="Z1185" s="80" t="s">
        <v>40</v>
      </c>
      <c r="AA1185" s="80" t="s">
        <v>39</v>
      </c>
      <c r="AB1185" s="80">
        <v>20</v>
      </c>
      <c r="AC1185" s="80"/>
    </row>
    <row r="1186" spans="1:29" ht="15.75" customHeight="1" x14ac:dyDescent="0.2">
      <c r="A1186" s="80" t="s">
        <v>49</v>
      </c>
      <c r="B1186" s="80" t="s">
        <v>47</v>
      </c>
      <c r="C1186" s="80" t="s">
        <v>50</v>
      </c>
      <c r="D1186" s="81">
        <v>43775.667870370373</v>
      </c>
      <c r="E1186" s="80" t="s">
        <v>5</v>
      </c>
      <c r="F1186" s="80" t="s">
        <v>30</v>
      </c>
      <c r="G1186" s="80" t="s">
        <v>44</v>
      </c>
      <c r="H1186" s="80" t="s">
        <v>11</v>
      </c>
      <c r="I1186" s="80" t="s">
        <v>157</v>
      </c>
      <c r="J1186" s="80" t="s">
        <v>42</v>
      </c>
      <c r="K1186" s="80">
        <v>3.5</v>
      </c>
      <c r="L1186" s="80">
        <v>1240</v>
      </c>
      <c r="M1186" s="80" t="s">
        <v>41</v>
      </c>
      <c r="N1186" s="80">
        <v>160</v>
      </c>
      <c r="O1186" s="80">
        <v>7.1599999999999997E-2</v>
      </c>
      <c r="P1186" s="80">
        <v>3.89</v>
      </c>
      <c r="Q1186" s="80"/>
      <c r="R1186" s="80"/>
      <c r="S1186" s="80"/>
      <c r="T1186" s="80"/>
      <c r="U1186" s="80"/>
      <c r="V1186" s="80"/>
      <c r="W1186" s="80"/>
      <c r="X1186" s="80"/>
      <c r="Y1186" s="80"/>
      <c r="Z1186" s="80" t="s">
        <v>40</v>
      </c>
      <c r="AA1186" s="80" t="s">
        <v>39</v>
      </c>
      <c r="AB1186" s="80">
        <v>20</v>
      </c>
      <c r="AC1186" s="80"/>
    </row>
    <row r="1187" spans="1:29" ht="15.75" customHeight="1" x14ac:dyDescent="0.2">
      <c r="A1187" s="80" t="s">
        <v>49</v>
      </c>
      <c r="B1187" s="80" t="s">
        <v>47</v>
      </c>
      <c r="C1187" s="80" t="s">
        <v>50</v>
      </c>
      <c r="D1187" s="81">
        <v>43775.667870370373</v>
      </c>
      <c r="E1187" s="80" t="s">
        <v>5</v>
      </c>
      <c r="F1187" s="80" t="s">
        <v>30</v>
      </c>
      <c r="G1187" s="80" t="s">
        <v>44</v>
      </c>
      <c r="H1187" s="80" t="s">
        <v>11</v>
      </c>
      <c r="I1187" s="80" t="s">
        <v>158</v>
      </c>
      <c r="J1187" s="80" t="s">
        <v>42</v>
      </c>
      <c r="K1187" s="80">
        <v>3.5</v>
      </c>
      <c r="L1187" s="80">
        <v>1240</v>
      </c>
      <c r="M1187" s="80" t="s">
        <v>41</v>
      </c>
      <c r="N1187" s="80">
        <v>195</v>
      </c>
      <c r="O1187" s="80">
        <v>8.1299999999999997E-2</v>
      </c>
      <c r="P1187" s="80">
        <v>0</v>
      </c>
      <c r="Q1187" s="80"/>
      <c r="R1187" s="80"/>
      <c r="S1187" s="80"/>
      <c r="T1187" s="80"/>
      <c r="U1187" s="80"/>
      <c r="V1187" s="80"/>
      <c r="W1187" s="80"/>
      <c r="X1187" s="80"/>
      <c r="Y1187" s="80"/>
      <c r="Z1187" s="80" t="s">
        <v>40</v>
      </c>
      <c r="AA1187" s="80" t="s">
        <v>39</v>
      </c>
      <c r="AB1187" s="80">
        <v>20</v>
      </c>
      <c r="AC1187" s="80"/>
    </row>
    <row r="1188" spans="1:29" ht="15.75" customHeight="1" x14ac:dyDescent="0.2">
      <c r="A1188" s="80" t="s">
        <v>49</v>
      </c>
      <c r="B1188" s="80" t="s">
        <v>47</v>
      </c>
      <c r="C1188" s="80" t="s">
        <v>50</v>
      </c>
      <c r="D1188" s="81">
        <v>43775.667870370373</v>
      </c>
      <c r="E1188" s="80" t="s">
        <v>5</v>
      </c>
      <c r="F1188" s="80" t="s">
        <v>30</v>
      </c>
      <c r="G1188" s="80" t="s">
        <v>44</v>
      </c>
      <c r="H1188" s="80" t="s">
        <v>11</v>
      </c>
      <c r="I1188" s="80" t="s">
        <v>43</v>
      </c>
      <c r="J1188" s="80" t="s">
        <v>42</v>
      </c>
      <c r="K1188" s="80">
        <v>3.5</v>
      </c>
      <c r="L1188" s="80">
        <v>1240</v>
      </c>
      <c r="M1188" s="80" t="s">
        <v>41</v>
      </c>
      <c r="N1188" s="80">
        <v>2.2200000000000002</v>
      </c>
      <c r="O1188" s="80">
        <v>0</v>
      </c>
      <c r="P1188" s="80">
        <v>3.45</v>
      </c>
      <c r="Q1188" s="80"/>
      <c r="R1188" s="80"/>
      <c r="S1188" s="80"/>
      <c r="T1188" s="80"/>
      <c r="U1188" s="80"/>
      <c r="V1188" s="80"/>
      <c r="W1188" s="80"/>
      <c r="X1188" s="80"/>
      <c r="Y1188" s="80"/>
      <c r="Z1188" s="80" t="s">
        <v>40</v>
      </c>
      <c r="AA1188" s="80" t="s">
        <v>39</v>
      </c>
      <c r="AB1188" s="80">
        <v>20</v>
      </c>
      <c r="AC1188" s="80"/>
    </row>
    <row r="1189" spans="1:29" ht="15.75" customHeight="1" x14ac:dyDescent="0.2">
      <c r="A1189" s="80" t="s">
        <v>49</v>
      </c>
      <c r="B1189" s="80" t="s">
        <v>47</v>
      </c>
      <c r="C1189" s="80" t="s">
        <v>50</v>
      </c>
      <c r="D1189" s="81">
        <v>44091.745416666665</v>
      </c>
      <c r="E1189" s="80" t="s">
        <v>5</v>
      </c>
      <c r="F1189" s="80" t="s">
        <v>30</v>
      </c>
      <c r="G1189" s="80" t="s">
        <v>44</v>
      </c>
      <c r="H1189" s="80" t="s">
        <v>11</v>
      </c>
      <c r="I1189" s="80" t="s">
        <v>159</v>
      </c>
      <c r="J1189" s="80" t="s">
        <v>42</v>
      </c>
      <c r="K1189" s="80">
        <v>3.5</v>
      </c>
      <c r="L1189" s="80">
        <v>1240</v>
      </c>
      <c r="M1189" s="80" t="s">
        <v>41</v>
      </c>
      <c r="N1189" s="80">
        <v>25.9</v>
      </c>
      <c r="O1189" s="80">
        <v>1.0700001000000001E-2</v>
      </c>
      <c r="P1189" s="80">
        <v>3.45</v>
      </c>
      <c r="Q1189" s="80"/>
      <c r="R1189" s="80"/>
      <c r="S1189" s="80"/>
      <c r="T1189" s="80"/>
      <c r="U1189" s="80"/>
      <c r="V1189" s="80"/>
      <c r="W1189" s="80"/>
      <c r="X1189" s="80"/>
      <c r="Y1189" s="80"/>
      <c r="Z1189" s="80" t="s">
        <v>40</v>
      </c>
      <c r="AA1189" s="80" t="s">
        <v>39</v>
      </c>
      <c r="AB1189" s="80">
        <v>20</v>
      </c>
      <c r="AC1189" s="80"/>
    </row>
    <row r="1190" spans="1:29" ht="15.75" customHeight="1" x14ac:dyDescent="0.2">
      <c r="A1190" s="80" t="s">
        <v>49</v>
      </c>
      <c r="B1190" s="80" t="s">
        <v>47</v>
      </c>
      <c r="C1190" s="80" t="s">
        <v>50</v>
      </c>
      <c r="D1190" s="81">
        <v>43775.667870370373</v>
      </c>
      <c r="E1190" s="80" t="s">
        <v>5</v>
      </c>
      <c r="F1190" s="80" t="s">
        <v>30</v>
      </c>
      <c r="G1190" s="80" t="s">
        <v>51</v>
      </c>
      <c r="H1190" s="80" t="s">
        <v>11</v>
      </c>
      <c r="I1190" s="80" t="s">
        <v>157</v>
      </c>
      <c r="J1190" s="80" t="s">
        <v>42</v>
      </c>
      <c r="K1190" s="80">
        <v>3.5</v>
      </c>
      <c r="L1190" s="80">
        <v>1210</v>
      </c>
      <c r="M1190" s="80" t="s">
        <v>41</v>
      </c>
      <c r="N1190" s="80">
        <v>50.3</v>
      </c>
      <c r="O1190" s="80">
        <v>0.106</v>
      </c>
      <c r="P1190" s="80">
        <v>3.78</v>
      </c>
      <c r="Q1190" s="80"/>
      <c r="R1190" s="80"/>
      <c r="S1190" s="80"/>
      <c r="T1190" s="80"/>
      <c r="U1190" s="80"/>
      <c r="V1190" s="80"/>
      <c r="W1190" s="80"/>
      <c r="X1190" s="80"/>
      <c r="Y1190" s="80"/>
      <c r="Z1190" s="80" t="s">
        <v>40</v>
      </c>
      <c r="AA1190" s="80" t="s">
        <v>39</v>
      </c>
      <c r="AB1190" s="80">
        <v>20</v>
      </c>
      <c r="AC1190" s="80"/>
    </row>
    <row r="1191" spans="1:29" ht="15.75" customHeight="1" x14ac:dyDescent="0.2">
      <c r="A1191" s="80" t="s">
        <v>49</v>
      </c>
      <c r="B1191" s="80" t="s">
        <v>47</v>
      </c>
      <c r="C1191" s="80" t="s">
        <v>50</v>
      </c>
      <c r="D1191" s="81">
        <v>43775.667870370373</v>
      </c>
      <c r="E1191" s="80" t="s">
        <v>5</v>
      </c>
      <c r="F1191" s="80" t="s">
        <v>30</v>
      </c>
      <c r="G1191" s="80" t="s">
        <v>51</v>
      </c>
      <c r="H1191" s="80" t="s">
        <v>11</v>
      </c>
      <c r="I1191" s="80" t="s">
        <v>158</v>
      </c>
      <c r="J1191" s="80" t="s">
        <v>42</v>
      </c>
      <c r="K1191" s="80">
        <v>3.5</v>
      </c>
      <c r="L1191" s="80">
        <v>1210</v>
      </c>
      <c r="M1191" s="80" t="s">
        <v>41</v>
      </c>
      <c r="N1191" s="80">
        <v>88.2</v>
      </c>
      <c r="O1191" s="80">
        <v>0.11899999999999999</v>
      </c>
      <c r="P1191" s="80">
        <v>0</v>
      </c>
      <c r="Q1191" s="80"/>
      <c r="R1191" s="80"/>
      <c r="S1191" s="80"/>
      <c r="T1191" s="80"/>
      <c r="U1191" s="80"/>
      <c r="V1191" s="80"/>
      <c r="W1191" s="80"/>
      <c r="X1191" s="80"/>
      <c r="Y1191" s="80"/>
      <c r="Z1191" s="80" t="s">
        <v>40</v>
      </c>
      <c r="AA1191" s="80" t="s">
        <v>39</v>
      </c>
      <c r="AB1191" s="80">
        <v>20</v>
      </c>
      <c r="AC1191" s="80"/>
    </row>
    <row r="1192" spans="1:29" ht="15.75" customHeight="1" x14ac:dyDescent="0.2">
      <c r="A1192" s="80" t="s">
        <v>49</v>
      </c>
      <c r="B1192" s="80" t="s">
        <v>47</v>
      </c>
      <c r="C1192" s="80" t="s">
        <v>50</v>
      </c>
      <c r="D1192" s="81">
        <v>43775.667870370373</v>
      </c>
      <c r="E1192" s="80" t="s">
        <v>5</v>
      </c>
      <c r="F1192" s="80" t="s">
        <v>30</v>
      </c>
      <c r="G1192" s="80" t="s">
        <v>51</v>
      </c>
      <c r="H1192" s="80" t="s">
        <v>11</v>
      </c>
      <c r="I1192" s="80" t="s">
        <v>43</v>
      </c>
      <c r="J1192" s="80" t="s">
        <v>42</v>
      </c>
      <c r="K1192" s="80">
        <v>3.5</v>
      </c>
      <c r="L1192" s="80">
        <v>1210</v>
      </c>
      <c r="M1192" s="80" t="s">
        <v>41</v>
      </c>
      <c r="N1192" s="80">
        <v>2.11</v>
      </c>
      <c r="O1192" s="80">
        <v>0</v>
      </c>
      <c r="P1192" s="80">
        <v>3.39</v>
      </c>
      <c r="Q1192" s="80"/>
      <c r="R1192" s="80"/>
      <c r="S1192" s="80"/>
      <c r="T1192" s="80"/>
      <c r="U1192" s="80"/>
      <c r="V1192" s="80"/>
      <c r="W1192" s="80"/>
      <c r="X1192" s="80"/>
      <c r="Y1192" s="80"/>
      <c r="Z1192" s="80" t="s">
        <v>40</v>
      </c>
      <c r="AA1192" s="80" t="s">
        <v>39</v>
      </c>
      <c r="AB1192" s="80">
        <v>20</v>
      </c>
      <c r="AC1192" s="80"/>
    </row>
    <row r="1193" spans="1:29" ht="15.75" customHeight="1" x14ac:dyDescent="0.2">
      <c r="A1193" s="80" t="s">
        <v>49</v>
      </c>
      <c r="B1193" s="80" t="s">
        <v>47</v>
      </c>
      <c r="C1193" s="80" t="s">
        <v>50</v>
      </c>
      <c r="D1193" s="81">
        <v>44091.745416666665</v>
      </c>
      <c r="E1193" s="80" t="s">
        <v>5</v>
      </c>
      <c r="F1193" s="80" t="s">
        <v>30</v>
      </c>
      <c r="G1193" s="80" t="s">
        <v>51</v>
      </c>
      <c r="H1193" s="80" t="s">
        <v>11</v>
      </c>
      <c r="I1193" s="80" t="s">
        <v>159</v>
      </c>
      <c r="J1193" s="80" t="s">
        <v>42</v>
      </c>
      <c r="K1193" s="80">
        <v>3.5</v>
      </c>
      <c r="L1193" s="80">
        <v>1210</v>
      </c>
      <c r="M1193" s="80" t="s">
        <v>41</v>
      </c>
      <c r="N1193" s="80">
        <v>9.86</v>
      </c>
      <c r="O1193" s="80">
        <v>1.5699999999999999E-2</v>
      </c>
      <c r="P1193" s="80">
        <v>3.38</v>
      </c>
      <c r="Q1193" s="80"/>
      <c r="R1193" s="80"/>
      <c r="S1193" s="80"/>
      <c r="T1193" s="80"/>
      <c r="U1193" s="80"/>
      <c r="V1193" s="80"/>
      <c r="W1193" s="80"/>
      <c r="X1193" s="80"/>
      <c r="Y1193" s="80"/>
      <c r="Z1193" s="80" t="s">
        <v>40</v>
      </c>
      <c r="AA1193" s="80" t="s">
        <v>39</v>
      </c>
      <c r="AB1193" s="80">
        <v>20</v>
      </c>
      <c r="AC1193" s="80"/>
    </row>
    <row r="1194" spans="1:29" ht="15.75" customHeight="1" x14ac:dyDescent="0.2">
      <c r="A1194" s="80" t="s">
        <v>49</v>
      </c>
      <c r="B1194" s="80" t="s">
        <v>47</v>
      </c>
      <c r="C1194" s="80" t="s">
        <v>50</v>
      </c>
      <c r="D1194" s="81">
        <v>43775.667870370373</v>
      </c>
      <c r="E1194" s="80" t="s">
        <v>5</v>
      </c>
      <c r="F1194" s="80" t="s">
        <v>31</v>
      </c>
      <c r="G1194" s="80" t="s">
        <v>44</v>
      </c>
      <c r="H1194" s="80" t="s">
        <v>11</v>
      </c>
      <c r="I1194" s="80" t="s">
        <v>157</v>
      </c>
      <c r="J1194" s="80" t="s">
        <v>42</v>
      </c>
      <c r="K1194" s="80">
        <v>1.28</v>
      </c>
      <c r="L1194" s="80">
        <v>1210</v>
      </c>
      <c r="M1194" s="80" t="s">
        <v>41</v>
      </c>
      <c r="N1194" s="80">
        <v>5.51</v>
      </c>
      <c r="O1194" s="80">
        <v>1.14E-2</v>
      </c>
      <c r="P1194" s="80">
        <v>0.92100000000000004</v>
      </c>
      <c r="Q1194" s="80"/>
      <c r="R1194" s="80"/>
      <c r="S1194" s="80"/>
      <c r="T1194" s="80"/>
      <c r="U1194" s="80"/>
      <c r="V1194" s="80"/>
      <c r="W1194" s="80"/>
      <c r="X1194" s="80"/>
      <c r="Y1194" s="80"/>
      <c r="Z1194" s="80" t="s">
        <v>40</v>
      </c>
      <c r="AA1194" s="80" t="s">
        <v>39</v>
      </c>
      <c r="AB1194" s="80">
        <v>20</v>
      </c>
      <c r="AC1194" s="80"/>
    </row>
    <row r="1195" spans="1:29" ht="15.75" customHeight="1" x14ac:dyDescent="0.2">
      <c r="A1195" s="80" t="s">
        <v>49</v>
      </c>
      <c r="B1195" s="80" t="s">
        <v>47</v>
      </c>
      <c r="C1195" s="80" t="s">
        <v>50</v>
      </c>
      <c r="D1195" s="81">
        <v>43775.667870370373</v>
      </c>
      <c r="E1195" s="80" t="s">
        <v>5</v>
      </c>
      <c r="F1195" s="80" t="s">
        <v>31</v>
      </c>
      <c r="G1195" s="80" t="s">
        <v>44</v>
      </c>
      <c r="H1195" s="80" t="s">
        <v>11</v>
      </c>
      <c r="I1195" s="80" t="s">
        <v>158</v>
      </c>
      <c r="J1195" s="80" t="s">
        <v>42</v>
      </c>
      <c r="K1195" s="80">
        <v>1.28</v>
      </c>
      <c r="L1195" s="80">
        <v>1210</v>
      </c>
      <c r="M1195" s="80" t="s">
        <v>41</v>
      </c>
      <c r="N1195" s="80">
        <v>13.7</v>
      </c>
      <c r="O1195" s="80">
        <v>1.2699999999999999E-2</v>
      </c>
      <c r="P1195" s="80">
        <v>0</v>
      </c>
      <c r="Q1195" s="80"/>
      <c r="R1195" s="80"/>
      <c r="S1195" s="80"/>
      <c r="T1195" s="80"/>
      <c r="U1195" s="80"/>
      <c r="V1195" s="80"/>
      <c r="W1195" s="80"/>
      <c r="X1195" s="80"/>
      <c r="Y1195" s="80"/>
      <c r="Z1195" s="80" t="s">
        <v>40</v>
      </c>
      <c r="AA1195" s="80" t="s">
        <v>39</v>
      </c>
      <c r="AB1195" s="80">
        <v>20</v>
      </c>
      <c r="AC1195" s="80"/>
    </row>
    <row r="1196" spans="1:29" ht="15.75" customHeight="1" x14ac:dyDescent="0.2">
      <c r="A1196" s="80" t="s">
        <v>49</v>
      </c>
      <c r="B1196" s="80" t="s">
        <v>47</v>
      </c>
      <c r="C1196" s="80" t="s">
        <v>50</v>
      </c>
      <c r="D1196" s="81">
        <v>43775.667870370373</v>
      </c>
      <c r="E1196" s="80" t="s">
        <v>5</v>
      </c>
      <c r="F1196" s="80" t="s">
        <v>31</v>
      </c>
      <c r="G1196" s="80" t="s">
        <v>44</v>
      </c>
      <c r="H1196" s="80" t="s">
        <v>11</v>
      </c>
      <c r="I1196" s="80" t="s">
        <v>43</v>
      </c>
      <c r="J1196" s="80" t="s">
        <v>42</v>
      </c>
      <c r="K1196" s="80">
        <v>1.28</v>
      </c>
      <c r="L1196" s="80">
        <v>1210</v>
      </c>
      <c r="M1196" s="80" t="s">
        <v>41</v>
      </c>
      <c r="N1196" s="80">
        <v>0.76300000000000001</v>
      </c>
      <c r="O1196" s="80">
        <v>0</v>
      </c>
      <c r="P1196" s="80">
        <v>0.88300000000000001</v>
      </c>
      <c r="Q1196" s="80"/>
      <c r="R1196" s="80"/>
      <c r="S1196" s="80"/>
      <c r="T1196" s="80"/>
      <c r="U1196" s="80"/>
      <c r="V1196" s="80"/>
      <c r="W1196" s="80"/>
      <c r="X1196" s="80"/>
      <c r="Y1196" s="80"/>
      <c r="Z1196" s="80" t="s">
        <v>40</v>
      </c>
      <c r="AA1196" s="80" t="s">
        <v>39</v>
      </c>
      <c r="AB1196" s="80">
        <v>20</v>
      </c>
      <c r="AC1196" s="80"/>
    </row>
    <row r="1197" spans="1:29" ht="15.75" customHeight="1" x14ac:dyDescent="0.2">
      <c r="A1197" s="80" t="s">
        <v>49</v>
      </c>
      <c r="B1197" s="80" t="s">
        <v>47</v>
      </c>
      <c r="C1197" s="80" t="s">
        <v>50</v>
      </c>
      <c r="D1197" s="81">
        <v>44091.745416666665</v>
      </c>
      <c r="E1197" s="80" t="s">
        <v>5</v>
      </c>
      <c r="F1197" s="80" t="s">
        <v>31</v>
      </c>
      <c r="G1197" s="80" t="s">
        <v>44</v>
      </c>
      <c r="H1197" s="80" t="s">
        <v>11</v>
      </c>
      <c r="I1197" s="80" t="s">
        <v>159</v>
      </c>
      <c r="J1197" s="80" t="s">
        <v>42</v>
      </c>
      <c r="K1197" s="80">
        <v>1.28</v>
      </c>
      <c r="L1197" s="80">
        <v>1210</v>
      </c>
      <c r="M1197" s="80" t="s">
        <v>41</v>
      </c>
      <c r="N1197" s="80">
        <v>3.5</v>
      </c>
      <c r="O1197" s="80">
        <v>5.4799999999999996E-3</v>
      </c>
      <c r="P1197" s="80">
        <v>0.84699999999999998</v>
      </c>
      <c r="Q1197" s="80"/>
      <c r="R1197" s="80"/>
      <c r="S1197" s="80"/>
      <c r="T1197" s="80"/>
      <c r="U1197" s="80"/>
      <c r="V1197" s="80"/>
      <c r="W1197" s="80"/>
      <c r="X1197" s="80"/>
      <c r="Y1197" s="80"/>
      <c r="Z1197" s="80" t="s">
        <v>40</v>
      </c>
      <c r="AA1197" s="80" t="s">
        <v>39</v>
      </c>
      <c r="AB1197" s="80">
        <v>20</v>
      </c>
      <c r="AC1197" s="80"/>
    </row>
    <row r="1198" spans="1:29" ht="15.75" customHeight="1" x14ac:dyDescent="0.2">
      <c r="A1198" s="80" t="s">
        <v>49</v>
      </c>
      <c r="B1198" s="80" t="s">
        <v>47</v>
      </c>
      <c r="C1198" s="80" t="s">
        <v>50</v>
      </c>
      <c r="D1198" s="81">
        <v>43775.667870370373</v>
      </c>
      <c r="E1198" s="80" t="s">
        <v>5</v>
      </c>
      <c r="F1198" s="80" t="s">
        <v>31</v>
      </c>
      <c r="G1198" s="80" t="s">
        <v>51</v>
      </c>
      <c r="H1198" s="80" t="s">
        <v>11</v>
      </c>
      <c r="I1198" s="80" t="s">
        <v>157</v>
      </c>
      <c r="J1198" s="80" t="s">
        <v>42</v>
      </c>
      <c r="K1198" s="80">
        <v>1.58</v>
      </c>
      <c r="L1198" s="80">
        <v>1150</v>
      </c>
      <c r="M1198" s="80" t="s">
        <v>41</v>
      </c>
      <c r="N1198" s="80">
        <v>7.38</v>
      </c>
      <c r="O1198" s="80">
        <v>1.2E-2</v>
      </c>
      <c r="P1198" s="80">
        <v>1.33</v>
      </c>
      <c r="Q1198" s="80"/>
      <c r="R1198" s="80"/>
      <c r="S1198" s="80"/>
      <c r="T1198" s="80"/>
      <c r="U1198" s="80"/>
      <c r="V1198" s="80"/>
      <c r="W1198" s="80"/>
      <c r="X1198" s="80"/>
      <c r="Y1198" s="80"/>
      <c r="Z1198" s="80" t="s">
        <v>40</v>
      </c>
      <c r="AA1198" s="80" t="s">
        <v>39</v>
      </c>
      <c r="AB1198" s="80">
        <v>20</v>
      </c>
      <c r="AC1198" s="80"/>
    </row>
    <row r="1199" spans="1:29" ht="15.75" customHeight="1" x14ac:dyDescent="0.2">
      <c r="A1199" s="80" t="s">
        <v>49</v>
      </c>
      <c r="B1199" s="80" t="s">
        <v>47</v>
      </c>
      <c r="C1199" s="80" t="s">
        <v>50</v>
      </c>
      <c r="D1199" s="81">
        <v>43775.667870370373</v>
      </c>
      <c r="E1199" s="80" t="s">
        <v>5</v>
      </c>
      <c r="F1199" s="80" t="s">
        <v>31</v>
      </c>
      <c r="G1199" s="80" t="s">
        <v>51</v>
      </c>
      <c r="H1199" s="80" t="s">
        <v>11</v>
      </c>
      <c r="I1199" s="80" t="s">
        <v>158</v>
      </c>
      <c r="J1199" s="80" t="s">
        <v>42</v>
      </c>
      <c r="K1199" s="80">
        <v>1.58</v>
      </c>
      <c r="L1199" s="80">
        <v>1150</v>
      </c>
      <c r="M1199" s="80" t="s">
        <v>41</v>
      </c>
      <c r="N1199" s="80">
        <v>18.7</v>
      </c>
      <c r="O1199" s="80">
        <v>1.2500000000000001E-2</v>
      </c>
      <c r="P1199" s="80">
        <v>0</v>
      </c>
      <c r="Q1199" s="80"/>
      <c r="R1199" s="80"/>
      <c r="S1199" s="80"/>
      <c r="T1199" s="80"/>
      <c r="U1199" s="80"/>
      <c r="V1199" s="80"/>
      <c r="W1199" s="80"/>
      <c r="X1199" s="80"/>
      <c r="Y1199" s="80"/>
      <c r="Z1199" s="80" t="s">
        <v>40</v>
      </c>
      <c r="AA1199" s="80" t="s">
        <v>39</v>
      </c>
      <c r="AB1199" s="80">
        <v>20</v>
      </c>
      <c r="AC1199" s="80"/>
    </row>
    <row r="1200" spans="1:29" ht="15.75" customHeight="1" x14ac:dyDescent="0.2">
      <c r="A1200" s="80" t="s">
        <v>49</v>
      </c>
      <c r="B1200" s="80" t="s">
        <v>47</v>
      </c>
      <c r="C1200" s="80" t="s">
        <v>50</v>
      </c>
      <c r="D1200" s="81">
        <v>43775.667870370373</v>
      </c>
      <c r="E1200" s="80" t="s">
        <v>5</v>
      </c>
      <c r="F1200" s="80" t="s">
        <v>31</v>
      </c>
      <c r="G1200" s="80" t="s">
        <v>51</v>
      </c>
      <c r="H1200" s="80" t="s">
        <v>11</v>
      </c>
      <c r="I1200" s="80" t="s">
        <v>43</v>
      </c>
      <c r="J1200" s="80" t="s">
        <v>42</v>
      </c>
      <c r="K1200" s="80">
        <v>1.58</v>
      </c>
      <c r="L1200" s="80">
        <v>1150</v>
      </c>
      <c r="M1200" s="80" t="s">
        <v>41</v>
      </c>
      <c r="N1200" s="80">
        <v>1.02</v>
      </c>
      <c r="O1200" s="80">
        <v>0</v>
      </c>
      <c r="P1200" s="80">
        <v>1.28</v>
      </c>
      <c r="Q1200" s="80"/>
      <c r="R1200" s="80"/>
      <c r="S1200" s="80"/>
      <c r="T1200" s="80"/>
      <c r="U1200" s="80"/>
      <c r="V1200" s="80"/>
      <c r="W1200" s="80"/>
      <c r="X1200" s="80"/>
      <c r="Y1200" s="80"/>
      <c r="Z1200" s="80" t="s">
        <v>40</v>
      </c>
      <c r="AA1200" s="80" t="s">
        <v>39</v>
      </c>
      <c r="AB1200" s="80">
        <v>20</v>
      </c>
      <c r="AC1200" s="80"/>
    </row>
    <row r="1201" spans="1:29" ht="15.75" customHeight="1" x14ac:dyDescent="0.2">
      <c r="A1201" s="80" t="s">
        <v>49</v>
      </c>
      <c r="B1201" s="80" t="s">
        <v>47</v>
      </c>
      <c r="C1201" s="80" t="s">
        <v>50</v>
      </c>
      <c r="D1201" s="81">
        <v>44091.745416666665</v>
      </c>
      <c r="E1201" s="80" t="s">
        <v>5</v>
      </c>
      <c r="F1201" s="80" t="s">
        <v>31</v>
      </c>
      <c r="G1201" s="80" t="s">
        <v>51</v>
      </c>
      <c r="H1201" s="80" t="s">
        <v>11</v>
      </c>
      <c r="I1201" s="80" t="s">
        <v>159</v>
      </c>
      <c r="J1201" s="80" t="s">
        <v>42</v>
      </c>
      <c r="K1201" s="80">
        <v>1.58</v>
      </c>
      <c r="L1201" s="80">
        <v>1150</v>
      </c>
      <c r="M1201" s="80" t="s">
        <v>41</v>
      </c>
      <c r="N1201" s="80">
        <v>4.7</v>
      </c>
      <c r="O1201" s="80">
        <v>5.7000000000000002E-3</v>
      </c>
      <c r="P1201" s="80">
        <v>1.23</v>
      </c>
      <c r="Q1201" s="80"/>
      <c r="R1201" s="80"/>
      <c r="S1201" s="80"/>
      <c r="T1201" s="80"/>
      <c r="U1201" s="80"/>
      <c r="V1201" s="80"/>
      <c r="W1201" s="80"/>
      <c r="X1201" s="80"/>
      <c r="Y1201" s="80"/>
      <c r="Z1201" s="80" t="s">
        <v>40</v>
      </c>
      <c r="AA1201" s="80" t="s">
        <v>39</v>
      </c>
      <c r="AB1201" s="80">
        <v>20</v>
      </c>
      <c r="AC1201" s="80"/>
    </row>
    <row r="1202" spans="1:29" ht="15.75" customHeight="1" x14ac:dyDescent="0.2">
      <c r="A1202" s="80" t="s">
        <v>49</v>
      </c>
      <c r="B1202" s="80" t="s">
        <v>47</v>
      </c>
      <c r="C1202" s="80" t="s">
        <v>50</v>
      </c>
      <c r="D1202" s="81">
        <v>43775.667870370373</v>
      </c>
      <c r="E1202" s="80" t="s">
        <v>5</v>
      </c>
      <c r="F1202" s="80" t="s">
        <v>45</v>
      </c>
      <c r="G1202" s="80" t="s">
        <v>44</v>
      </c>
      <c r="H1202" s="80" t="s">
        <v>11</v>
      </c>
      <c r="I1202" s="80" t="s">
        <v>157</v>
      </c>
      <c r="J1202" s="80" t="s">
        <v>42</v>
      </c>
      <c r="K1202" s="80">
        <v>3</v>
      </c>
      <c r="L1202" s="80">
        <v>1920</v>
      </c>
      <c r="M1202" s="80" t="s">
        <v>41</v>
      </c>
      <c r="N1202" s="80">
        <v>22.7</v>
      </c>
      <c r="O1202" s="80">
        <v>4.1000000000000002E-2</v>
      </c>
      <c r="P1202" s="80">
        <v>2.59</v>
      </c>
      <c r="Q1202" s="80"/>
      <c r="R1202" s="80"/>
      <c r="S1202" s="80"/>
      <c r="T1202" s="80"/>
      <c r="U1202" s="80"/>
      <c r="V1202" s="80"/>
      <c r="W1202" s="80"/>
      <c r="X1202" s="80"/>
      <c r="Y1202" s="80"/>
      <c r="Z1202" s="80" t="s">
        <v>40</v>
      </c>
      <c r="AA1202" s="80" t="s">
        <v>39</v>
      </c>
      <c r="AB1202" s="80">
        <v>20</v>
      </c>
      <c r="AC1202" s="80"/>
    </row>
    <row r="1203" spans="1:29" ht="15.75" customHeight="1" x14ac:dyDescent="0.2">
      <c r="A1203" s="80" t="s">
        <v>49</v>
      </c>
      <c r="B1203" s="80" t="s">
        <v>47</v>
      </c>
      <c r="C1203" s="80" t="s">
        <v>50</v>
      </c>
      <c r="D1203" s="81">
        <v>43775.667870370373</v>
      </c>
      <c r="E1203" s="80" t="s">
        <v>5</v>
      </c>
      <c r="F1203" s="80" t="s">
        <v>45</v>
      </c>
      <c r="G1203" s="80" t="s">
        <v>44</v>
      </c>
      <c r="H1203" s="80" t="s">
        <v>11</v>
      </c>
      <c r="I1203" s="80" t="s">
        <v>158</v>
      </c>
      <c r="J1203" s="80" t="s">
        <v>42</v>
      </c>
      <c r="K1203" s="80">
        <v>3</v>
      </c>
      <c r="L1203" s="80">
        <v>1920</v>
      </c>
      <c r="M1203" s="80" t="s">
        <v>41</v>
      </c>
      <c r="N1203" s="80">
        <v>45.9</v>
      </c>
      <c r="O1203" s="80">
        <v>4.2999999999999997E-2</v>
      </c>
      <c r="P1203" s="80">
        <v>0</v>
      </c>
      <c r="Q1203" s="80"/>
      <c r="R1203" s="80"/>
      <c r="S1203" s="80"/>
      <c r="T1203" s="80"/>
      <c r="U1203" s="80"/>
      <c r="V1203" s="80"/>
      <c r="W1203" s="80"/>
      <c r="X1203" s="80"/>
      <c r="Y1203" s="80"/>
      <c r="Z1203" s="80" t="s">
        <v>40</v>
      </c>
      <c r="AA1203" s="80" t="s">
        <v>39</v>
      </c>
      <c r="AB1203" s="80">
        <v>20</v>
      </c>
      <c r="AC1203" s="80"/>
    </row>
    <row r="1204" spans="1:29" ht="15.75" customHeight="1" x14ac:dyDescent="0.2">
      <c r="A1204" s="80" t="s">
        <v>49</v>
      </c>
      <c r="B1204" s="80" t="s">
        <v>47</v>
      </c>
      <c r="C1204" s="80" t="s">
        <v>50</v>
      </c>
      <c r="D1204" s="81">
        <v>43775.667870370373</v>
      </c>
      <c r="E1204" s="80" t="s">
        <v>5</v>
      </c>
      <c r="F1204" s="80" t="s">
        <v>45</v>
      </c>
      <c r="G1204" s="80" t="s">
        <v>44</v>
      </c>
      <c r="H1204" s="80" t="s">
        <v>11</v>
      </c>
      <c r="I1204" s="80" t="s">
        <v>43</v>
      </c>
      <c r="J1204" s="80" t="s">
        <v>42</v>
      </c>
      <c r="K1204" s="80">
        <v>3</v>
      </c>
      <c r="L1204" s="80">
        <v>1920</v>
      </c>
      <c r="M1204" s="80" t="s">
        <v>41</v>
      </c>
      <c r="N1204" s="80">
        <v>1.6</v>
      </c>
      <c r="O1204" s="80">
        <v>0</v>
      </c>
      <c r="P1204" s="80">
        <v>2.5</v>
      </c>
      <c r="Q1204" s="80"/>
      <c r="R1204" s="80"/>
      <c r="S1204" s="80"/>
      <c r="T1204" s="80"/>
      <c r="U1204" s="80"/>
      <c r="V1204" s="80"/>
      <c r="W1204" s="80"/>
      <c r="X1204" s="80"/>
      <c r="Y1204" s="80"/>
      <c r="Z1204" s="80" t="s">
        <v>40</v>
      </c>
      <c r="AA1204" s="80" t="s">
        <v>39</v>
      </c>
      <c r="AB1204" s="80">
        <v>20</v>
      </c>
      <c r="AC1204" s="80"/>
    </row>
    <row r="1205" spans="1:29" ht="15.75" customHeight="1" x14ac:dyDescent="0.2">
      <c r="A1205" s="80" t="s">
        <v>49</v>
      </c>
      <c r="B1205" s="80" t="s">
        <v>47</v>
      </c>
      <c r="C1205" s="80" t="s">
        <v>50</v>
      </c>
      <c r="D1205" s="81">
        <v>44091.745416666665</v>
      </c>
      <c r="E1205" s="80" t="s">
        <v>5</v>
      </c>
      <c r="F1205" s="80" t="s">
        <v>45</v>
      </c>
      <c r="G1205" s="80" t="s">
        <v>44</v>
      </c>
      <c r="H1205" s="80" t="s">
        <v>11</v>
      </c>
      <c r="I1205" s="80" t="s">
        <v>159</v>
      </c>
      <c r="J1205" s="80" t="s">
        <v>42</v>
      </c>
      <c r="K1205" s="80">
        <v>3</v>
      </c>
      <c r="L1205" s="80">
        <v>1920</v>
      </c>
      <c r="M1205" s="80" t="s">
        <v>41</v>
      </c>
      <c r="N1205" s="80">
        <v>8.8000000000000007</v>
      </c>
      <c r="O1205" s="80">
        <v>1.6E-2</v>
      </c>
      <c r="P1205" s="80">
        <v>2.46</v>
      </c>
      <c r="Q1205" s="80"/>
      <c r="R1205" s="80"/>
      <c r="S1205" s="80"/>
      <c r="T1205" s="80"/>
      <c r="U1205" s="80"/>
      <c r="V1205" s="80"/>
      <c r="W1205" s="80"/>
      <c r="X1205" s="80"/>
      <c r="Y1205" s="80"/>
      <c r="Z1205" s="80" t="s">
        <v>40</v>
      </c>
      <c r="AA1205" s="80" t="s">
        <v>39</v>
      </c>
      <c r="AB1205" s="80">
        <v>20</v>
      </c>
      <c r="AC1205" s="80"/>
    </row>
    <row r="1206" spans="1:29" ht="15.75" customHeight="1" x14ac:dyDescent="0.2">
      <c r="A1206" s="80" t="s">
        <v>49</v>
      </c>
      <c r="B1206" s="80" t="s">
        <v>47</v>
      </c>
      <c r="C1206" s="80" t="s">
        <v>50</v>
      </c>
      <c r="D1206" s="81">
        <v>43775.667870370373</v>
      </c>
      <c r="E1206" s="80" t="s">
        <v>5</v>
      </c>
      <c r="F1206" s="80" t="s">
        <v>45</v>
      </c>
      <c r="G1206" s="80" t="s">
        <v>51</v>
      </c>
      <c r="H1206" s="80" t="s">
        <v>11</v>
      </c>
      <c r="I1206" s="80" t="s">
        <v>157</v>
      </c>
      <c r="J1206" s="80" t="s">
        <v>42</v>
      </c>
      <c r="K1206" s="80">
        <v>2.7</v>
      </c>
      <c r="L1206" s="80">
        <v>1500</v>
      </c>
      <c r="M1206" s="80" t="s">
        <v>41</v>
      </c>
      <c r="N1206" s="80">
        <v>15.9</v>
      </c>
      <c r="O1206" s="80">
        <v>4.3999999999999997E-2</v>
      </c>
      <c r="P1206" s="80">
        <v>3.18</v>
      </c>
      <c r="Q1206" s="80"/>
      <c r="R1206" s="80"/>
      <c r="S1206" s="80"/>
      <c r="T1206" s="80"/>
      <c r="U1206" s="80"/>
      <c r="V1206" s="80"/>
      <c r="W1206" s="80"/>
      <c r="X1206" s="80"/>
      <c r="Y1206" s="80"/>
      <c r="Z1206" s="80" t="s">
        <v>40</v>
      </c>
      <c r="AA1206" s="80" t="s">
        <v>39</v>
      </c>
      <c r="AB1206" s="80">
        <v>20</v>
      </c>
      <c r="AC1206" s="80"/>
    </row>
    <row r="1207" spans="1:29" ht="15.75" customHeight="1" x14ac:dyDescent="0.2">
      <c r="A1207" s="80" t="s">
        <v>49</v>
      </c>
      <c r="B1207" s="80" t="s">
        <v>47</v>
      </c>
      <c r="C1207" s="80" t="s">
        <v>50</v>
      </c>
      <c r="D1207" s="81">
        <v>43775.667870370373</v>
      </c>
      <c r="E1207" s="80" t="s">
        <v>5</v>
      </c>
      <c r="F1207" s="80" t="s">
        <v>45</v>
      </c>
      <c r="G1207" s="80" t="s">
        <v>51</v>
      </c>
      <c r="H1207" s="80" t="s">
        <v>11</v>
      </c>
      <c r="I1207" s="80" t="s">
        <v>158</v>
      </c>
      <c r="J1207" s="80" t="s">
        <v>42</v>
      </c>
      <c r="K1207" s="80">
        <v>2.7</v>
      </c>
      <c r="L1207" s="80">
        <v>1500</v>
      </c>
      <c r="M1207" s="80" t="s">
        <v>41</v>
      </c>
      <c r="N1207" s="80">
        <v>43.4</v>
      </c>
      <c r="O1207" s="80">
        <v>4.4999999999999998E-2</v>
      </c>
      <c r="P1207" s="80">
        <v>0</v>
      </c>
      <c r="Q1207" s="80"/>
      <c r="R1207" s="80"/>
      <c r="S1207" s="80"/>
      <c r="T1207" s="80"/>
      <c r="U1207" s="80"/>
      <c r="V1207" s="80"/>
      <c r="W1207" s="80"/>
      <c r="X1207" s="80"/>
      <c r="Y1207" s="80"/>
      <c r="Z1207" s="80" t="s">
        <v>40</v>
      </c>
      <c r="AA1207" s="80" t="s">
        <v>39</v>
      </c>
      <c r="AB1207" s="80">
        <v>20</v>
      </c>
      <c r="AC1207" s="80"/>
    </row>
    <row r="1208" spans="1:29" ht="15.75" customHeight="1" x14ac:dyDescent="0.2">
      <c r="A1208" s="80" t="s">
        <v>49</v>
      </c>
      <c r="B1208" s="80" t="s">
        <v>47</v>
      </c>
      <c r="C1208" s="80" t="s">
        <v>50</v>
      </c>
      <c r="D1208" s="81">
        <v>43775.667870370373</v>
      </c>
      <c r="E1208" s="80" t="s">
        <v>5</v>
      </c>
      <c r="F1208" s="80" t="s">
        <v>45</v>
      </c>
      <c r="G1208" s="80" t="s">
        <v>51</v>
      </c>
      <c r="H1208" s="80" t="s">
        <v>11</v>
      </c>
      <c r="I1208" s="80" t="s">
        <v>43</v>
      </c>
      <c r="J1208" s="80" t="s">
        <v>42</v>
      </c>
      <c r="K1208" s="80">
        <v>2.7</v>
      </c>
      <c r="L1208" s="80">
        <v>1500</v>
      </c>
      <c r="M1208" s="80" t="s">
        <v>41</v>
      </c>
      <c r="N1208" s="80">
        <v>2</v>
      </c>
      <c r="O1208" s="80">
        <v>0</v>
      </c>
      <c r="P1208" s="80">
        <v>3.1</v>
      </c>
      <c r="Q1208" s="80"/>
      <c r="R1208" s="80"/>
      <c r="S1208" s="80"/>
      <c r="T1208" s="80"/>
      <c r="U1208" s="80"/>
      <c r="V1208" s="80"/>
      <c r="W1208" s="80"/>
      <c r="X1208" s="80"/>
      <c r="Y1208" s="80"/>
      <c r="Z1208" s="80" t="s">
        <v>40</v>
      </c>
      <c r="AA1208" s="80" t="s">
        <v>39</v>
      </c>
      <c r="AB1208" s="80">
        <v>20</v>
      </c>
      <c r="AC1208" s="80"/>
    </row>
    <row r="1209" spans="1:29" ht="15.75" customHeight="1" x14ac:dyDescent="0.2">
      <c r="A1209" s="80" t="s">
        <v>49</v>
      </c>
      <c r="B1209" s="80" t="s">
        <v>47</v>
      </c>
      <c r="C1209" s="80" t="s">
        <v>50</v>
      </c>
      <c r="D1209" s="81">
        <v>44091.745416666665</v>
      </c>
      <c r="E1209" s="80" t="s">
        <v>5</v>
      </c>
      <c r="F1209" s="80" t="s">
        <v>45</v>
      </c>
      <c r="G1209" s="80" t="s">
        <v>51</v>
      </c>
      <c r="H1209" s="80" t="s">
        <v>11</v>
      </c>
      <c r="I1209" s="80" t="s">
        <v>159</v>
      </c>
      <c r="J1209" s="80" t="s">
        <v>42</v>
      </c>
      <c r="K1209" s="80">
        <v>2.7</v>
      </c>
      <c r="L1209" s="80">
        <v>1500</v>
      </c>
      <c r="M1209" s="80" t="s">
        <v>41</v>
      </c>
      <c r="N1209" s="80">
        <v>8.6</v>
      </c>
      <c r="O1209" s="80">
        <v>1.7999999999999999E-2</v>
      </c>
      <c r="P1209" s="80">
        <v>3.04</v>
      </c>
      <c r="Q1209" s="80"/>
      <c r="R1209" s="80"/>
      <c r="S1209" s="80"/>
      <c r="T1209" s="80"/>
      <c r="U1209" s="80"/>
      <c r="V1209" s="80"/>
      <c r="W1209" s="80"/>
      <c r="X1209" s="80"/>
      <c r="Y1209" s="80"/>
      <c r="Z1209" s="80" t="s">
        <v>40</v>
      </c>
      <c r="AA1209" s="80" t="s">
        <v>39</v>
      </c>
      <c r="AB1209" s="80">
        <v>20</v>
      </c>
      <c r="AC1209" s="80"/>
    </row>
    <row r="1210" spans="1:29" ht="15.75" customHeight="1" x14ac:dyDescent="0.2">
      <c r="A1210" s="80" t="s">
        <v>49</v>
      </c>
      <c r="B1210" s="80" t="s">
        <v>47</v>
      </c>
      <c r="C1210" s="80" t="s">
        <v>50</v>
      </c>
      <c r="D1210" s="81">
        <v>43775.667870370373</v>
      </c>
      <c r="E1210" s="80" t="s">
        <v>5</v>
      </c>
      <c r="F1210" s="80" t="s">
        <v>29</v>
      </c>
      <c r="G1210" s="80" t="s">
        <v>44</v>
      </c>
      <c r="H1210" s="80" t="s">
        <v>11</v>
      </c>
      <c r="I1210" s="80" t="s">
        <v>157</v>
      </c>
      <c r="J1210" s="80" t="s">
        <v>42</v>
      </c>
      <c r="K1210" s="80">
        <v>4.01</v>
      </c>
      <c r="L1210" s="80">
        <v>2390</v>
      </c>
      <c r="M1210" s="80" t="s">
        <v>41</v>
      </c>
      <c r="N1210" s="80">
        <v>20.2</v>
      </c>
      <c r="O1210" s="80">
        <v>5.4600000000000003E-2</v>
      </c>
      <c r="P1210" s="80">
        <v>3.43</v>
      </c>
      <c r="Q1210" s="80"/>
      <c r="R1210" s="80"/>
      <c r="S1210" s="80"/>
      <c r="T1210" s="80"/>
      <c r="U1210" s="80"/>
      <c r="V1210" s="80"/>
      <c r="W1210" s="80"/>
      <c r="X1210" s="80"/>
      <c r="Y1210" s="80"/>
      <c r="Z1210" s="80" t="s">
        <v>40</v>
      </c>
      <c r="AA1210" s="80" t="s">
        <v>39</v>
      </c>
      <c r="AB1210" s="80">
        <v>20</v>
      </c>
      <c r="AC1210" s="80"/>
    </row>
    <row r="1211" spans="1:29" ht="15.75" customHeight="1" x14ac:dyDescent="0.2">
      <c r="A1211" s="80" t="s">
        <v>49</v>
      </c>
      <c r="B1211" s="80" t="s">
        <v>47</v>
      </c>
      <c r="C1211" s="80" t="s">
        <v>50</v>
      </c>
      <c r="D1211" s="81">
        <v>43775.667870370373</v>
      </c>
      <c r="E1211" s="80" t="s">
        <v>5</v>
      </c>
      <c r="F1211" s="80" t="s">
        <v>29</v>
      </c>
      <c r="G1211" s="80" t="s">
        <v>44</v>
      </c>
      <c r="H1211" s="80" t="s">
        <v>11</v>
      </c>
      <c r="I1211" s="80" t="s">
        <v>158</v>
      </c>
      <c r="J1211" s="80" t="s">
        <v>42</v>
      </c>
      <c r="K1211" s="80">
        <v>4.01</v>
      </c>
      <c r="L1211" s="80">
        <v>2390</v>
      </c>
      <c r="M1211" s="80" t="s">
        <v>41</v>
      </c>
      <c r="N1211" s="80">
        <v>50.6</v>
      </c>
      <c r="O1211" s="80">
        <v>5.6000000000000001E-2</v>
      </c>
      <c r="P1211" s="80">
        <v>0</v>
      </c>
      <c r="Q1211" s="80"/>
      <c r="R1211" s="80"/>
      <c r="S1211" s="80"/>
      <c r="T1211" s="80"/>
      <c r="U1211" s="80"/>
      <c r="V1211" s="80"/>
      <c r="W1211" s="80"/>
      <c r="X1211" s="80"/>
      <c r="Y1211" s="80"/>
      <c r="Z1211" s="80" t="s">
        <v>40</v>
      </c>
      <c r="AA1211" s="80" t="s">
        <v>39</v>
      </c>
      <c r="AB1211" s="80">
        <v>20</v>
      </c>
      <c r="AC1211" s="80"/>
    </row>
    <row r="1212" spans="1:29" ht="15.75" customHeight="1" x14ac:dyDescent="0.2">
      <c r="A1212" s="80" t="s">
        <v>49</v>
      </c>
      <c r="B1212" s="80" t="s">
        <v>47</v>
      </c>
      <c r="C1212" s="80" t="s">
        <v>50</v>
      </c>
      <c r="D1212" s="81">
        <v>43775.667870370373</v>
      </c>
      <c r="E1212" s="80" t="s">
        <v>5</v>
      </c>
      <c r="F1212" s="80" t="s">
        <v>29</v>
      </c>
      <c r="G1212" s="80" t="s">
        <v>44</v>
      </c>
      <c r="H1212" s="80" t="s">
        <v>11</v>
      </c>
      <c r="I1212" s="80" t="s">
        <v>43</v>
      </c>
      <c r="J1212" s="80" t="s">
        <v>42</v>
      </c>
      <c r="K1212" s="80">
        <v>4.01</v>
      </c>
      <c r="L1212" s="80">
        <v>2390</v>
      </c>
      <c r="M1212" s="80" t="s">
        <v>41</v>
      </c>
      <c r="N1212" s="80">
        <v>2.0299999999999998</v>
      </c>
      <c r="O1212" s="80">
        <v>0</v>
      </c>
      <c r="P1212" s="80">
        <v>3.33</v>
      </c>
      <c r="Q1212" s="80"/>
      <c r="R1212" s="80"/>
      <c r="S1212" s="80"/>
      <c r="T1212" s="80"/>
      <c r="U1212" s="80"/>
      <c r="V1212" s="80"/>
      <c r="W1212" s="80"/>
      <c r="X1212" s="80"/>
      <c r="Y1212" s="80"/>
      <c r="Z1212" s="80" t="s">
        <v>40</v>
      </c>
      <c r="AA1212" s="80" t="s">
        <v>39</v>
      </c>
      <c r="AB1212" s="80">
        <v>20</v>
      </c>
      <c r="AC1212" s="80"/>
    </row>
    <row r="1213" spans="1:29" ht="15.75" customHeight="1" x14ac:dyDescent="0.2">
      <c r="A1213" s="80" t="s">
        <v>49</v>
      </c>
      <c r="B1213" s="80" t="s">
        <v>47</v>
      </c>
      <c r="C1213" s="80" t="s">
        <v>50</v>
      </c>
      <c r="D1213" s="81">
        <v>44091.745416666665</v>
      </c>
      <c r="E1213" s="80" t="s">
        <v>5</v>
      </c>
      <c r="F1213" s="80" t="s">
        <v>29</v>
      </c>
      <c r="G1213" s="80" t="s">
        <v>44</v>
      </c>
      <c r="H1213" s="80" t="s">
        <v>11</v>
      </c>
      <c r="I1213" s="80" t="s">
        <v>159</v>
      </c>
      <c r="J1213" s="80" t="s">
        <v>42</v>
      </c>
      <c r="K1213" s="80">
        <v>4.01</v>
      </c>
      <c r="L1213" s="80">
        <v>2390</v>
      </c>
      <c r="M1213" s="80" t="s">
        <v>41</v>
      </c>
      <c r="N1213" s="80">
        <v>10.3</v>
      </c>
      <c r="O1213" s="80">
        <v>2.2700000000000001E-2</v>
      </c>
      <c r="P1213" s="80">
        <v>3.29</v>
      </c>
      <c r="Q1213" s="80"/>
      <c r="R1213" s="80"/>
      <c r="S1213" s="80"/>
      <c r="T1213" s="80"/>
      <c r="U1213" s="80"/>
      <c r="V1213" s="80"/>
      <c r="W1213" s="80"/>
      <c r="X1213" s="80"/>
      <c r="Y1213" s="80"/>
      <c r="Z1213" s="80" t="s">
        <v>40</v>
      </c>
      <c r="AA1213" s="80" t="s">
        <v>39</v>
      </c>
      <c r="AB1213" s="80">
        <v>20</v>
      </c>
      <c r="AC1213" s="80"/>
    </row>
    <row r="1214" spans="1:29" ht="15.75" customHeight="1" x14ac:dyDescent="0.2">
      <c r="A1214" s="80" t="s">
        <v>49</v>
      </c>
      <c r="B1214" s="80" t="s">
        <v>47</v>
      </c>
      <c r="C1214" s="80" t="s">
        <v>50</v>
      </c>
      <c r="D1214" s="81">
        <v>43775.667870370373</v>
      </c>
      <c r="E1214" s="80" t="s">
        <v>5</v>
      </c>
      <c r="F1214" s="80" t="s">
        <v>29</v>
      </c>
      <c r="G1214" s="80" t="s">
        <v>51</v>
      </c>
      <c r="H1214" s="80" t="s">
        <v>11</v>
      </c>
      <c r="I1214" s="80" t="s">
        <v>157</v>
      </c>
      <c r="J1214" s="80" t="s">
        <v>42</v>
      </c>
      <c r="K1214" s="80">
        <v>3.36</v>
      </c>
      <c r="L1214" s="80">
        <v>1730</v>
      </c>
      <c r="M1214" s="80" t="s">
        <v>41</v>
      </c>
      <c r="N1214" s="80">
        <v>20.9</v>
      </c>
      <c r="O1214" s="80">
        <v>6.3399999999999998E-2</v>
      </c>
      <c r="P1214" s="80">
        <v>4.3499999999999996</v>
      </c>
      <c r="Q1214" s="80"/>
      <c r="R1214" s="80"/>
      <c r="S1214" s="80"/>
      <c r="T1214" s="80"/>
      <c r="U1214" s="80"/>
      <c r="V1214" s="80"/>
      <c r="W1214" s="80"/>
      <c r="X1214" s="80"/>
      <c r="Y1214" s="80"/>
      <c r="Z1214" s="80" t="s">
        <v>40</v>
      </c>
      <c r="AA1214" s="80" t="s">
        <v>39</v>
      </c>
      <c r="AB1214" s="80">
        <v>20</v>
      </c>
      <c r="AC1214" s="80"/>
    </row>
    <row r="1215" spans="1:29" ht="15.75" customHeight="1" x14ac:dyDescent="0.2">
      <c r="A1215" s="80" t="s">
        <v>49</v>
      </c>
      <c r="B1215" s="80" t="s">
        <v>47</v>
      </c>
      <c r="C1215" s="80" t="s">
        <v>50</v>
      </c>
      <c r="D1215" s="81">
        <v>43775.667870370373</v>
      </c>
      <c r="E1215" s="80" t="s">
        <v>5</v>
      </c>
      <c r="F1215" s="80" t="s">
        <v>29</v>
      </c>
      <c r="G1215" s="80" t="s">
        <v>51</v>
      </c>
      <c r="H1215" s="80" t="s">
        <v>11</v>
      </c>
      <c r="I1215" s="80" t="s">
        <v>158</v>
      </c>
      <c r="J1215" s="80" t="s">
        <v>42</v>
      </c>
      <c r="K1215" s="80">
        <v>3.36</v>
      </c>
      <c r="L1215" s="80">
        <v>1730</v>
      </c>
      <c r="M1215" s="80" t="s">
        <v>41</v>
      </c>
      <c r="N1215" s="80">
        <v>58.7</v>
      </c>
      <c r="O1215" s="80">
        <v>6.5299999999999997E-2</v>
      </c>
      <c r="P1215" s="80">
        <v>0</v>
      </c>
      <c r="Q1215" s="80"/>
      <c r="R1215" s="80"/>
      <c r="S1215" s="80"/>
      <c r="T1215" s="80"/>
      <c r="U1215" s="80"/>
      <c r="V1215" s="80"/>
      <c r="W1215" s="80"/>
      <c r="X1215" s="80"/>
      <c r="Y1215" s="80"/>
      <c r="Z1215" s="80" t="s">
        <v>40</v>
      </c>
      <c r="AA1215" s="80" t="s">
        <v>39</v>
      </c>
      <c r="AB1215" s="80">
        <v>20</v>
      </c>
      <c r="AC1215" s="80"/>
    </row>
    <row r="1216" spans="1:29" ht="15.75" customHeight="1" x14ac:dyDescent="0.2">
      <c r="A1216" s="80" t="s">
        <v>49</v>
      </c>
      <c r="B1216" s="80" t="s">
        <v>47</v>
      </c>
      <c r="C1216" s="80" t="s">
        <v>50</v>
      </c>
      <c r="D1216" s="81">
        <v>43775.667870370373</v>
      </c>
      <c r="E1216" s="80" t="s">
        <v>5</v>
      </c>
      <c r="F1216" s="80" t="s">
        <v>29</v>
      </c>
      <c r="G1216" s="80" t="s">
        <v>51</v>
      </c>
      <c r="H1216" s="80" t="s">
        <v>11</v>
      </c>
      <c r="I1216" s="80" t="s">
        <v>43</v>
      </c>
      <c r="J1216" s="80" t="s">
        <v>42</v>
      </c>
      <c r="K1216" s="80">
        <v>3.36</v>
      </c>
      <c r="L1216" s="80">
        <v>1730</v>
      </c>
      <c r="M1216" s="80" t="s">
        <v>41</v>
      </c>
      <c r="N1216" s="80">
        <v>2.7</v>
      </c>
      <c r="O1216" s="80">
        <v>0</v>
      </c>
      <c r="P1216" s="80">
        <v>4.26</v>
      </c>
      <c r="Q1216" s="80"/>
      <c r="R1216" s="80"/>
      <c r="S1216" s="80"/>
      <c r="T1216" s="80"/>
      <c r="U1216" s="80"/>
      <c r="V1216" s="80"/>
      <c r="W1216" s="80"/>
      <c r="X1216" s="80"/>
      <c r="Y1216" s="80"/>
      <c r="Z1216" s="80" t="s">
        <v>40</v>
      </c>
      <c r="AA1216" s="80" t="s">
        <v>39</v>
      </c>
      <c r="AB1216" s="80">
        <v>20</v>
      </c>
      <c r="AC1216" s="80"/>
    </row>
    <row r="1217" spans="1:29" ht="15.75" customHeight="1" x14ac:dyDescent="0.2">
      <c r="A1217" s="80" t="s">
        <v>49</v>
      </c>
      <c r="B1217" s="80" t="s">
        <v>47</v>
      </c>
      <c r="C1217" s="80" t="s">
        <v>50</v>
      </c>
      <c r="D1217" s="81">
        <v>44091.745416666665</v>
      </c>
      <c r="E1217" s="80" t="s">
        <v>5</v>
      </c>
      <c r="F1217" s="80" t="s">
        <v>29</v>
      </c>
      <c r="G1217" s="80" t="s">
        <v>51</v>
      </c>
      <c r="H1217" s="80" t="s">
        <v>11</v>
      </c>
      <c r="I1217" s="80" t="s">
        <v>159</v>
      </c>
      <c r="J1217" s="80" t="s">
        <v>42</v>
      </c>
      <c r="K1217" s="80">
        <v>3.36</v>
      </c>
      <c r="L1217" s="80">
        <v>1730</v>
      </c>
      <c r="M1217" s="80" t="s">
        <v>41</v>
      </c>
      <c r="N1217" s="80">
        <v>11.1</v>
      </c>
      <c r="O1217" s="80">
        <v>2.63E-2</v>
      </c>
      <c r="P1217" s="80">
        <v>4.2</v>
      </c>
      <c r="Q1217" s="80"/>
      <c r="R1217" s="80"/>
      <c r="S1217" s="80"/>
      <c r="T1217" s="80"/>
      <c r="U1217" s="80"/>
      <c r="V1217" s="80"/>
      <c r="W1217" s="80"/>
      <c r="X1217" s="80"/>
      <c r="Y1217" s="80"/>
      <c r="Z1217" s="80" t="s">
        <v>40</v>
      </c>
      <c r="AA1217" s="80" t="s">
        <v>39</v>
      </c>
      <c r="AB1217" s="80">
        <v>20</v>
      </c>
      <c r="AC1217" s="80"/>
    </row>
    <row r="1218" spans="1:29" ht="15.75" customHeight="1" x14ac:dyDescent="0.2">
      <c r="A1218" s="80" t="s">
        <v>49</v>
      </c>
      <c r="B1218" s="80" t="s">
        <v>47</v>
      </c>
      <c r="C1218" s="80" t="s">
        <v>50</v>
      </c>
      <c r="D1218" s="81">
        <v>43775.668576388889</v>
      </c>
      <c r="E1218" s="80" t="s">
        <v>5</v>
      </c>
      <c r="F1218" s="80" t="s">
        <v>30</v>
      </c>
      <c r="G1218" s="80" t="s">
        <v>44</v>
      </c>
      <c r="H1218" s="80" t="s">
        <v>12</v>
      </c>
      <c r="I1218" s="80" t="s">
        <v>157</v>
      </c>
      <c r="J1218" s="80" t="s">
        <v>42</v>
      </c>
      <c r="K1218" s="80">
        <v>3.5</v>
      </c>
      <c r="L1218" s="80">
        <v>1240</v>
      </c>
      <c r="M1218" s="80" t="s">
        <v>41</v>
      </c>
      <c r="N1218" s="80">
        <v>171</v>
      </c>
      <c r="O1218" s="80">
        <v>3.4799999999999998E-2</v>
      </c>
      <c r="P1218" s="80">
        <v>2.2200000000000002</v>
      </c>
      <c r="Q1218" s="80"/>
      <c r="R1218" s="80"/>
      <c r="S1218" s="80"/>
      <c r="T1218" s="80"/>
      <c r="U1218" s="80"/>
      <c r="V1218" s="80"/>
      <c r="W1218" s="80"/>
      <c r="X1218" s="80"/>
      <c r="Y1218" s="80"/>
      <c r="Z1218" s="80" t="s">
        <v>40</v>
      </c>
      <c r="AA1218" s="80" t="s">
        <v>39</v>
      </c>
      <c r="AB1218" s="80">
        <v>20</v>
      </c>
      <c r="AC1218" s="80"/>
    </row>
    <row r="1219" spans="1:29" ht="15.75" customHeight="1" x14ac:dyDescent="0.2">
      <c r="A1219" s="80" t="s">
        <v>49</v>
      </c>
      <c r="B1219" s="80" t="s">
        <v>47</v>
      </c>
      <c r="C1219" s="80" t="s">
        <v>50</v>
      </c>
      <c r="D1219" s="81">
        <v>43775.668576388889</v>
      </c>
      <c r="E1219" s="80" t="s">
        <v>5</v>
      </c>
      <c r="F1219" s="80" t="s">
        <v>30</v>
      </c>
      <c r="G1219" s="80" t="s">
        <v>44</v>
      </c>
      <c r="H1219" s="80" t="s">
        <v>12</v>
      </c>
      <c r="I1219" s="80" t="s">
        <v>158</v>
      </c>
      <c r="J1219" s="80" t="s">
        <v>42</v>
      </c>
      <c r="K1219" s="80">
        <v>3.5</v>
      </c>
      <c r="L1219" s="80">
        <v>1240</v>
      </c>
      <c r="M1219" s="80" t="s">
        <v>41</v>
      </c>
      <c r="N1219" s="80">
        <v>189</v>
      </c>
      <c r="O1219" s="80">
        <v>4.0599999999999997E-2</v>
      </c>
      <c r="P1219" s="80">
        <v>0</v>
      </c>
      <c r="Q1219" s="80"/>
      <c r="R1219" s="80"/>
      <c r="S1219" s="80"/>
      <c r="T1219" s="80"/>
      <c r="U1219" s="80"/>
      <c r="V1219" s="80"/>
      <c r="W1219" s="80"/>
      <c r="X1219" s="80"/>
      <c r="Y1219" s="80"/>
      <c r="Z1219" s="80" t="s">
        <v>40</v>
      </c>
      <c r="AA1219" s="80" t="s">
        <v>39</v>
      </c>
      <c r="AB1219" s="80">
        <v>20</v>
      </c>
      <c r="AC1219" s="80"/>
    </row>
    <row r="1220" spans="1:29" ht="15.75" customHeight="1" x14ac:dyDescent="0.2">
      <c r="A1220" s="80" t="s">
        <v>49</v>
      </c>
      <c r="B1220" s="80" t="s">
        <v>47</v>
      </c>
      <c r="C1220" s="80" t="s">
        <v>50</v>
      </c>
      <c r="D1220" s="81">
        <v>43775.668576388889</v>
      </c>
      <c r="E1220" s="80" t="s">
        <v>5</v>
      </c>
      <c r="F1220" s="80" t="s">
        <v>30</v>
      </c>
      <c r="G1220" s="80" t="s">
        <v>44</v>
      </c>
      <c r="H1220" s="80" t="s">
        <v>12</v>
      </c>
      <c r="I1220" s="80" t="s">
        <v>43</v>
      </c>
      <c r="J1220" s="80" t="s">
        <v>42</v>
      </c>
      <c r="K1220" s="80">
        <v>3.5</v>
      </c>
      <c r="L1220" s="80">
        <v>1240</v>
      </c>
      <c r="M1220" s="80" t="s">
        <v>41</v>
      </c>
      <c r="N1220" s="80">
        <v>1.29</v>
      </c>
      <c r="O1220" s="80">
        <v>0</v>
      </c>
      <c r="P1220" s="80">
        <v>2.02</v>
      </c>
      <c r="Q1220" s="80"/>
      <c r="R1220" s="80"/>
      <c r="S1220" s="80"/>
      <c r="T1220" s="80"/>
      <c r="U1220" s="80"/>
      <c r="V1220" s="80"/>
      <c r="W1220" s="80"/>
      <c r="X1220" s="80"/>
      <c r="Y1220" s="80"/>
      <c r="Z1220" s="80" t="s">
        <v>40</v>
      </c>
      <c r="AA1220" s="80" t="s">
        <v>39</v>
      </c>
      <c r="AB1220" s="80">
        <v>20</v>
      </c>
      <c r="AC1220" s="80"/>
    </row>
    <row r="1221" spans="1:29" ht="15.75" customHeight="1" x14ac:dyDescent="0.2">
      <c r="A1221" s="80" t="s">
        <v>49</v>
      </c>
      <c r="B1221" s="80" t="s">
        <v>47</v>
      </c>
      <c r="C1221" s="80" t="s">
        <v>50</v>
      </c>
      <c r="D1221" s="81">
        <v>44091.745416666665</v>
      </c>
      <c r="E1221" s="80" t="s">
        <v>5</v>
      </c>
      <c r="F1221" s="80" t="s">
        <v>30</v>
      </c>
      <c r="G1221" s="80" t="s">
        <v>44</v>
      </c>
      <c r="H1221" s="80" t="s">
        <v>12</v>
      </c>
      <c r="I1221" s="80" t="s">
        <v>159</v>
      </c>
      <c r="J1221" s="80" t="s">
        <v>42</v>
      </c>
      <c r="K1221" s="80">
        <v>3.5</v>
      </c>
      <c r="L1221" s="80">
        <v>1240</v>
      </c>
      <c r="M1221" s="80" t="s">
        <v>41</v>
      </c>
      <c r="N1221" s="80">
        <v>43</v>
      </c>
      <c r="O1221" s="80">
        <v>8.6199999999999992E-3</v>
      </c>
      <c r="P1221" s="80">
        <v>2</v>
      </c>
      <c r="Q1221" s="80"/>
      <c r="R1221" s="80"/>
      <c r="S1221" s="80"/>
      <c r="T1221" s="80"/>
      <c r="U1221" s="80"/>
      <c r="V1221" s="80"/>
      <c r="W1221" s="80"/>
      <c r="X1221" s="80"/>
      <c r="Y1221" s="80"/>
      <c r="Z1221" s="80" t="s">
        <v>40</v>
      </c>
      <c r="AA1221" s="80" t="s">
        <v>39</v>
      </c>
      <c r="AB1221" s="80">
        <v>20</v>
      </c>
      <c r="AC1221" s="80"/>
    </row>
    <row r="1222" spans="1:29" ht="15.75" customHeight="1" x14ac:dyDescent="0.2">
      <c r="A1222" s="80" t="s">
        <v>49</v>
      </c>
      <c r="B1222" s="80" t="s">
        <v>47</v>
      </c>
      <c r="C1222" s="80" t="s">
        <v>50</v>
      </c>
      <c r="D1222" s="81">
        <v>43775.668576388889</v>
      </c>
      <c r="E1222" s="80" t="s">
        <v>5</v>
      </c>
      <c r="F1222" s="80" t="s">
        <v>30</v>
      </c>
      <c r="G1222" s="80" t="s">
        <v>51</v>
      </c>
      <c r="H1222" s="80" t="s">
        <v>12</v>
      </c>
      <c r="I1222" s="80" t="s">
        <v>157</v>
      </c>
      <c r="J1222" s="80" t="s">
        <v>42</v>
      </c>
      <c r="K1222" s="80">
        <v>3.5</v>
      </c>
      <c r="L1222" s="80">
        <v>1210</v>
      </c>
      <c r="M1222" s="80" t="s">
        <v>41</v>
      </c>
      <c r="N1222" s="80">
        <v>49.2</v>
      </c>
      <c r="O1222" s="80">
        <v>6.7400000000000002E-2</v>
      </c>
      <c r="P1222" s="80">
        <v>2.57</v>
      </c>
      <c r="Q1222" s="80"/>
      <c r="R1222" s="80"/>
      <c r="S1222" s="80"/>
      <c r="T1222" s="80"/>
      <c r="U1222" s="80"/>
      <c r="V1222" s="80"/>
      <c r="W1222" s="80"/>
      <c r="X1222" s="80"/>
      <c r="Y1222" s="80"/>
      <c r="Z1222" s="80" t="s">
        <v>40</v>
      </c>
      <c r="AA1222" s="80" t="s">
        <v>39</v>
      </c>
      <c r="AB1222" s="80">
        <v>20</v>
      </c>
      <c r="AC1222" s="80"/>
    </row>
    <row r="1223" spans="1:29" ht="15.75" customHeight="1" x14ac:dyDescent="0.2">
      <c r="A1223" s="80" t="s">
        <v>49</v>
      </c>
      <c r="B1223" s="80" t="s">
        <v>47</v>
      </c>
      <c r="C1223" s="80" t="s">
        <v>50</v>
      </c>
      <c r="D1223" s="81">
        <v>43775.668576388889</v>
      </c>
      <c r="E1223" s="80" t="s">
        <v>5</v>
      </c>
      <c r="F1223" s="80" t="s">
        <v>30</v>
      </c>
      <c r="G1223" s="80" t="s">
        <v>51</v>
      </c>
      <c r="H1223" s="80" t="s">
        <v>12</v>
      </c>
      <c r="I1223" s="80" t="s">
        <v>158</v>
      </c>
      <c r="J1223" s="80" t="s">
        <v>42</v>
      </c>
      <c r="K1223" s="80">
        <v>3.5</v>
      </c>
      <c r="L1223" s="80">
        <v>1210</v>
      </c>
      <c r="M1223" s="80" t="s">
        <v>41</v>
      </c>
      <c r="N1223" s="80">
        <v>75.2</v>
      </c>
      <c r="O1223" s="80">
        <v>7.9699999999999993E-2</v>
      </c>
      <c r="P1223" s="80">
        <v>0</v>
      </c>
      <c r="Q1223" s="80"/>
      <c r="R1223" s="80"/>
      <c r="S1223" s="80"/>
      <c r="T1223" s="80"/>
      <c r="U1223" s="80"/>
      <c r="V1223" s="80"/>
      <c r="W1223" s="80"/>
      <c r="X1223" s="80"/>
      <c r="Y1223" s="80"/>
      <c r="Z1223" s="80" t="s">
        <v>40</v>
      </c>
      <c r="AA1223" s="80" t="s">
        <v>39</v>
      </c>
      <c r="AB1223" s="80">
        <v>20</v>
      </c>
      <c r="AC1223" s="80"/>
    </row>
    <row r="1224" spans="1:29" ht="15.75" customHeight="1" x14ac:dyDescent="0.2">
      <c r="A1224" s="80" t="s">
        <v>49</v>
      </c>
      <c r="B1224" s="80" t="s">
        <v>47</v>
      </c>
      <c r="C1224" s="80" t="s">
        <v>50</v>
      </c>
      <c r="D1224" s="81">
        <v>43775.668576388889</v>
      </c>
      <c r="E1224" s="80" t="s">
        <v>5</v>
      </c>
      <c r="F1224" s="80" t="s">
        <v>30</v>
      </c>
      <c r="G1224" s="80" t="s">
        <v>51</v>
      </c>
      <c r="H1224" s="80" t="s">
        <v>12</v>
      </c>
      <c r="I1224" s="80" t="s">
        <v>43</v>
      </c>
      <c r="J1224" s="80" t="s">
        <v>42</v>
      </c>
      <c r="K1224" s="80">
        <v>3.5</v>
      </c>
      <c r="L1224" s="80">
        <v>1210</v>
      </c>
      <c r="M1224" s="80" t="s">
        <v>41</v>
      </c>
      <c r="N1224" s="80">
        <v>1.45</v>
      </c>
      <c r="O1224" s="80">
        <v>0</v>
      </c>
      <c r="P1224" s="80">
        <v>2.35</v>
      </c>
      <c r="Q1224" s="80"/>
      <c r="R1224" s="80"/>
      <c r="S1224" s="80"/>
      <c r="T1224" s="80"/>
      <c r="U1224" s="80"/>
      <c r="V1224" s="80"/>
      <c r="W1224" s="80"/>
      <c r="X1224" s="80"/>
      <c r="Y1224" s="80"/>
      <c r="Z1224" s="80" t="s">
        <v>40</v>
      </c>
      <c r="AA1224" s="80" t="s">
        <v>39</v>
      </c>
      <c r="AB1224" s="80">
        <v>20</v>
      </c>
      <c r="AC1224" s="80"/>
    </row>
    <row r="1225" spans="1:29" ht="15.75" customHeight="1" x14ac:dyDescent="0.2">
      <c r="A1225" s="80" t="s">
        <v>49</v>
      </c>
      <c r="B1225" s="80" t="s">
        <v>47</v>
      </c>
      <c r="C1225" s="80" t="s">
        <v>50</v>
      </c>
      <c r="D1225" s="81">
        <v>44091.745416666665</v>
      </c>
      <c r="E1225" s="80" t="s">
        <v>5</v>
      </c>
      <c r="F1225" s="80" t="s">
        <v>30</v>
      </c>
      <c r="G1225" s="80" t="s">
        <v>51</v>
      </c>
      <c r="H1225" s="80" t="s">
        <v>12</v>
      </c>
      <c r="I1225" s="80" t="s">
        <v>159</v>
      </c>
      <c r="J1225" s="80" t="s">
        <v>42</v>
      </c>
      <c r="K1225" s="80">
        <v>3.5</v>
      </c>
      <c r="L1225" s="80">
        <v>1210</v>
      </c>
      <c r="M1225" s="80" t="s">
        <v>41</v>
      </c>
      <c r="N1225" s="80">
        <v>13.8</v>
      </c>
      <c r="O1225" s="80">
        <v>1.67E-2</v>
      </c>
      <c r="P1225" s="80">
        <v>2.33</v>
      </c>
      <c r="Q1225" s="80"/>
      <c r="R1225" s="80"/>
      <c r="S1225" s="80"/>
      <c r="T1225" s="80"/>
      <c r="U1225" s="80"/>
      <c r="V1225" s="80"/>
      <c r="W1225" s="80"/>
      <c r="X1225" s="80"/>
      <c r="Y1225" s="80"/>
      <c r="Z1225" s="80" t="s">
        <v>40</v>
      </c>
      <c r="AA1225" s="80" t="s">
        <v>39</v>
      </c>
      <c r="AB1225" s="80">
        <v>20</v>
      </c>
      <c r="AC1225" s="80"/>
    </row>
    <row r="1226" spans="1:29" ht="15.75" customHeight="1" x14ac:dyDescent="0.2">
      <c r="A1226" s="80" t="s">
        <v>49</v>
      </c>
      <c r="B1226" s="80" t="s">
        <v>47</v>
      </c>
      <c r="C1226" s="80" t="s">
        <v>50</v>
      </c>
      <c r="D1226" s="81">
        <v>43775.668576388889</v>
      </c>
      <c r="E1226" s="80" t="s">
        <v>5</v>
      </c>
      <c r="F1226" s="80" t="s">
        <v>31</v>
      </c>
      <c r="G1226" s="80" t="s">
        <v>44</v>
      </c>
      <c r="H1226" s="80" t="s">
        <v>12</v>
      </c>
      <c r="I1226" s="80" t="s">
        <v>157</v>
      </c>
      <c r="J1226" s="80" t="s">
        <v>42</v>
      </c>
      <c r="K1226" s="80">
        <v>1.1100000000000001</v>
      </c>
      <c r="L1226" s="80">
        <v>1210</v>
      </c>
      <c r="M1226" s="80" t="s">
        <v>41</v>
      </c>
      <c r="N1226" s="80">
        <v>7.91</v>
      </c>
      <c r="O1226" s="80">
        <v>8.5500000000000003E-3</v>
      </c>
      <c r="P1226" s="80">
        <v>0.77600000000000002</v>
      </c>
      <c r="Q1226" s="80"/>
      <c r="R1226" s="80"/>
      <c r="S1226" s="80"/>
      <c r="T1226" s="80"/>
      <c r="U1226" s="80"/>
      <c r="V1226" s="80"/>
      <c r="W1226" s="80"/>
      <c r="X1226" s="80"/>
      <c r="Y1226" s="80"/>
      <c r="Z1226" s="80" t="s">
        <v>40</v>
      </c>
      <c r="AA1226" s="80" t="s">
        <v>39</v>
      </c>
      <c r="AB1226" s="80">
        <v>20</v>
      </c>
      <c r="AC1226" s="80"/>
    </row>
    <row r="1227" spans="1:29" ht="15.75" customHeight="1" x14ac:dyDescent="0.2">
      <c r="A1227" s="80" t="s">
        <v>49</v>
      </c>
      <c r="B1227" s="80" t="s">
        <v>47</v>
      </c>
      <c r="C1227" s="80" t="s">
        <v>50</v>
      </c>
      <c r="D1227" s="81">
        <v>43775.668576388889</v>
      </c>
      <c r="E1227" s="80" t="s">
        <v>5</v>
      </c>
      <c r="F1227" s="80" t="s">
        <v>31</v>
      </c>
      <c r="G1227" s="80" t="s">
        <v>44</v>
      </c>
      <c r="H1227" s="80" t="s">
        <v>12</v>
      </c>
      <c r="I1227" s="80" t="s">
        <v>158</v>
      </c>
      <c r="J1227" s="80" t="s">
        <v>42</v>
      </c>
      <c r="K1227" s="80">
        <v>1.1100000000000001</v>
      </c>
      <c r="L1227" s="80">
        <v>1210</v>
      </c>
      <c r="M1227" s="80" t="s">
        <v>41</v>
      </c>
      <c r="N1227" s="80">
        <v>13.7</v>
      </c>
      <c r="O1227" s="80">
        <v>8.9499999999999996E-3</v>
      </c>
      <c r="P1227" s="80">
        <v>0</v>
      </c>
      <c r="Q1227" s="80"/>
      <c r="R1227" s="80"/>
      <c r="S1227" s="80"/>
      <c r="T1227" s="80"/>
      <c r="U1227" s="80"/>
      <c r="V1227" s="80"/>
      <c r="W1227" s="80"/>
      <c r="X1227" s="80"/>
      <c r="Y1227" s="80"/>
      <c r="Z1227" s="80" t="s">
        <v>40</v>
      </c>
      <c r="AA1227" s="80" t="s">
        <v>39</v>
      </c>
      <c r="AB1227" s="80">
        <v>20</v>
      </c>
      <c r="AC1227" s="80"/>
    </row>
    <row r="1228" spans="1:29" ht="15.75" customHeight="1" x14ac:dyDescent="0.2">
      <c r="A1228" s="80" t="s">
        <v>49</v>
      </c>
      <c r="B1228" s="80" t="s">
        <v>47</v>
      </c>
      <c r="C1228" s="80" t="s">
        <v>50</v>
      </c>
      <c r="D1228" s="81">
        <v>43775.668576388889</v>
      </c>
      <c r="E1228" s="80" t="s">
        <v>5</v>
      </c>
      <c r="F1228" s="80" t="s">
        <v>31</v>
      </c>
      <c r="G1228" s="80" t="s">
        <v>44</v>
      </c>
      <c r="H1228" s="80" t="s">
        <v>12</v>
      </c>
      <c r="I1228" s="80" t="s">
        <v>43</v>
      </c>
      <c r="J1228" s="80" t="s">
        <v>42</v>
      </c>
      <c r="K1228" s="80">
        <v>1.1100000000000001</v>
      </c>
      <c r="L1228" s="80">
        <v>1210</v>
      </c>
      <c r="M1228" s="80" t="s">
        <v>41</v>
      </c>
      <c r="N1228" s="80">
        <v>0.68500000000000005</v>
      </c>
      <c r="O1228" s="80">
        <v>0</v>
      </c>
      <c r="P1228" s="80">
        <v>0.748</v>
      </c>
      <c r="Q1228" s="80"/>
      <c r="R1228" s="80"/>
      <c r="S1228" s="80"/>
      <c r="T1228" s="80"/>
      <c r="U1228" s="80"/>
      <c r="V1228" s="80"/>
      <c r="W1228" s="80"/>
      <c r="X1228" s="80"/>
      <c r="Y1228" s="80"/>
      <c r="Z1228" s="80" t="s">
        <v>40</v>
      </c>
      <c r="AA1228" s="80" t="s">
        <v>39</v>
      </c>
      <c r="AB1228" s="80">
        <v>20</v>
      </c>
      <c r="AC1228" s="80"/>
    </row>
    <row r="1229" spans="1:29" ht="15.75" customHeight="1" x14ac:dyDescent="0.2">
      <c r="A1229" s="80" t="s">
        <v>49</v>
      </c>
      <c r="B1229" s="80" t="s">
        <v>47</v>
      </c>
      <c r="C1229" s="80" t="s">
        <v>50</v>
      </c>
      <c r="D1229" s="81">
        <v>44091.745416666665</v>
      </c>
      <c r="E1229" s="80" t="s">
        <v>5</v>
      </c>
      <c r="F1229" s="80" t="s">
        <v>31</v>
      </c>
      <c r="G1229" s="80" t="s">
        <v>44</v>
      </c>
      <c r="H1229" s="80" t="s">
        <v>12</v>
      </c>
      <c r="I1229" s="80" t="s">
        <v>159</v>
      </c>
      <c r="J1229" s="80" t="s">
        <v>42</v>
      </c>
      <c r="K1229" s="80">
        <v>1.1100000000000001</v>
      </c>
      <c r="L1229" s="80">
        <v>1210</v>
      </c>
      <c r="M1229" s="80" t="s">
        <v>41</v>
      </c>
      <c r="N1229" s="80">
        <v>3.25</v>
      </c>
      <c r="O1229" s="80">
        <v>2.7699999999999999E-3</v>
      </c>
      <c r="P1229" s="80">
        <v>0.72599999999999998</v>
      </c>
      <c r="Q1229" s="80"/>
      <c r="R1229" s="80"/>
      <c r="S1229" s="80"/>
      <c r="T1229" s="80"/>
      <c r="U1229" s="80"/>
      <c r="V1229" s="80"/>
      <c r="W1229" s="80"/>
      <c r="X1229" s="80"/>
      <c r="Y1229" s="80"/>
      <c r="Z1229" s="80" t="s">
        <v>40</v>
      </c>
      <c r="AA1229" s="80" t="s">
        <v>39</v>
      </c>
      <c r="AB1229" s="80">
        <v>20</v>
      </c>
      <c r="AC1229" s="80"/>
    </row>
    <row r="1230" spans="1:29" ht="15.75" customHeight="1" x14ac:dyDescent="0.2">
      <c r="A1230" s="80" t="s">
        <v>49</v>
      </c>
      <c r="B1230" s="80" t="s">
        <v>47</v>
      </c>
      <c r="C1230" s="80" t="s">
        <v>50</v>
      </c>
      <c r="D1230" s="81">
        <v>43775.668576388889</v>
      </c>
      <c r="E1230" s="80" t="s">
        <v>5</v>
      </c>
      <c r="F1230" s="80" t="s">
        <v>31</v>
      </c>
      <c r="G1230" s="80" t="s">
        <v>51</v>
      </c>
      <c r="H1230" s="80" t="s">
        <v>12</v>
      </c>
      <c r="I1230" s="80" t="s">
        <v>157</v>
      </c>
      <c r="J1230" s="80" t="s">
        <v>42</v>
      </c>
      <c r="K1230" s="80">
        <v>1.35</v>
      </c>
      <c r="L1230" s="80">
        <v>1160</v>
      </c>
      <c r="M1230" s="80" t="s">
        <v>41</v>
      </c>
      <c r="N1230" s="80">
        <v>5.0999999999999996</v>
      </c>
      <c r="O1230" s="80">
        <v>7.0600000000000003E-3</v>
      </c>
      <c r="P1230" s="80">
        <v>1.02</v>
      </c>
      <c r="Q1230" s="80"/>
      <c r="R1230" s="80"/>
      <c r="S1230" s="80"/>
      <c r="T1230" s="80"/>
      <c r="U1230" s="80"/>
      <c r="V1230" s="80"/>
      <c r="W1230" s="80"/>
      <c r="X1230" s="80"/>
      <c r="Y1230" s="80"/>
      <c r="Z1230" s="80" t="s">
        <v>40</v>
      </c>
      <c r="AA1230" s="80" t="s">
        <v>39</v>
      </c>
      <c r="AB1230" s="80">
        <v>20</v>
      </c>
      <c r="AC1230" s="80"/>
    </row>
    <row r="1231" spans="1:29" ht="15.75" customHeight="1" x14ac:dyDescent="0.2">
      <c r="A1231" s="80" t="s">
        <v>49</v>
      </c>
      <c r="B1231" s="80" t="s">
        <v>47</v>
      </c>
      <c r="C1231" s="80" t="s">
        <v>50</v>
      </c>
      <c r="D1231" s="81">
        <v>43775.668576388889</v>
      </c>
      <c r="E1231" s="80" t="s">
        <v>5</v>
      </c>
      <c r="F1231" s="80" t="s">
        <v>31</v>
      </c>
      <c r="G1231" s="80" t="s">
        <v>51</v>
      </c>
      <c r="H1231" s="80" t="s">
        <v>12</v>
      </c>
      <c r="I1231" s="80" t="s">
        <v>158</v>
      </c>
      <c r="J1231" s="80" t="s">
        <v>42</v>
      </c>
      <c r="K1231" s="80">
        <v>1.35</v>
      </c>
      <c r="L1231" s="80">
        <v>1160</v>
      </c>
      <c r="M1231" s="80" t="s">
        <v>41</v>
      </c>
      <c r="N1231" s="80">
        <v>12.3</v>
      </c>
      <c r="O1231" s="80">
        <v>7.4999999999999997E-3</v>
      </c>
      <c r="P1231" s="80">
        <v>0</v>
      </c>
      <c r="Q1231" s="80"/>
      <c r="R1231" s="80"/>
      <c r="S1231" s="80"/>
      <c r="T1231" s="80"/>
      <c r="U1231" s="80"/>
      <c r="V1231" s="80"/>
      <c r="W1231" s="80"/>
      <c r="X1231" s="80"/>
      <c r="Y1231" s="80"/>
      <c r="Z1231" s="80" t="s">
        <v>40</v>
      </c>
      <c r="AA1231" s="80" t="s">
        <v>39</v>
      </c>
      <c r="AB1231" s="80">
        <v>20</v>
      </c>
      <c r="AC1231" s="80"/>
    </row>
    <row r="1232" spans="1:29" ht="15.75" customHeight="1" x14ac:dyDescent="0.2">
      <c r="A1232" s="80" t="s">
        <v>49</v>
      </c>
      <c r="B1232" s="80" t="s">
        <v>47</v>
      </c>
      <c r="C1232" s="80" t="s">
        <v>50</v>
      </c>
      <c r="D1232" s="81">
        <v>43775.668576388889</v>
      </c>
      <c r="E1232" s="80" t="s">
        <v>5</v>
      </c>
      <c r="F1232" s="80" t="s">
        <v>31</v>
      </c>
      <c r="G1232" s="80" t="s">
        <v>51</v>
      </c>
      <c r="H1232" s="80" t="s">
        <v>12</v>
      </c>
      <c r="I1232" s="80" t="s">
        <v>43</v>
      </c>
      <c r="J1232" s="80" t="s">
        <v>42</v>
      </c>
      <c r="K1232" s="80">
        <v>1.35</v>
      </c>
      <c r="L1232" s="80">
        <v>1160</v>
      </c>
      <c r="M1232" s="80" t="s">
        <v>41</v>
      </c>
      <c r="N1232" s="80">
        <v>0.82199999999999995</v>
      </c>
      <c r="O1232" s="80">
        <v>0</v>
      </c>
      <c r="P1232" s="80">
        <v>0.97899999999999998</v>
      </c>
      <c r="Q1232" s="80"/>
      <c r="R1232" s="80"/>
      <c r="S1232" s="80"/>
      <c r="T1232" s="80"/>
      <c r="U1232" s="80"/>
      <c r="V1232" s="80"/>
      <c r="W1232" s="80"/>
      <c r="X1232" s="80"/>
      <c r="Y1232" s="80"/>
      <c r="Z1232" s="80" t="s">
        <v>40</v>
      </c>
      <c r="AA1232" s="80" t="s">
        <v>39</v>
      </c>
      <c r="AB1232" s="80">
        <v>20</v>
      </c>
      <c r="AC1232" s="80"/>
    </row>
    <row r="1233" spans="1:29" ht="15.75" customHeight="1" x14ac:dyDescent="0.2">
      <c r="A1233" s="80" t="s">
        <v>49</v>
      </c>
      <c r="B1233" s="80" t="s">
        <v>47</v>
      </c>
      <c r="C1233" s="80" t="s">
        <v>50</v>
      </c>
      <c r="D1233" s="81">
        <v>44091.745416666665</v>
      </c>
      <c r="E1233" s="80" t="s">
        <v>5</v>
      </c>
      <c r="F1233" s="80" t="s">
        <v>31</v>
      </c>
      <c r="G1233" s="80" t="s">
        <v>51</v>
      </c>
      <c r="H1233" s="80" t="s">
        <v>12</v>
      </c>
      <c r="I1233" s="80" t="s">
        <v>159</v>
      </c>
      <c r="J1233" s="80" t="s">
        <v>42</v>
      </c>
      <c r="K1233" s="80">
        <v>1.35</v>
      </c>
      <c r="L1233" s="80">
        <v>1160</v>
      </c>
      <c r="M1233" s="80" t="s">
        <v>41</v>
      </c>
      <c r="N1233" s="80">
        <v>2.4900000000000002</v>
      </c>
      <c r="O1233" s="80">
        <v>2.2899999999999999E-3</v>
      </c>
      <c r="P1233" s="80">
        <v>0.95</v>
      </c>
      <c r="Q1233" s="80"/>
      <c r="R1233" s="80"/>
      <c r="S1233" s="80"/>
      <c r="T1233" s="80"/>
      <c r="U1233" s="80"/>
      <c r="V1233" s="80"/>
      <c r="W1233" s="80"/>
      <c r="X1233" s="80"/>
      <c r="Y1233" s="80"/>
      <c r="Z1233" s="80" t="s">
        <v>40</v>
      </c>
      <c r="AA1233" s="80" t="s">
        <v>39</v>
      </c>
      <c r="AB1233" s="80">
        <v>20</v>
      </c>
      <c r="AC1233" s="80"/>
    </row>
    <row r="1234" spans="1:29" ht="15.75" customHeight="1" x14ac:dyDescent="0.2">
      <c r="A1234" s="80" t="s">
        <v>49</v>
      </c>
      <c r="B1234" s="80" t="s">
        <v>47</v>
      </c>
      <c r="C1234" s="80" t="s">
        <v>50</v>
      </c>
      <c r="D1234" s="81">
        <v>43775.668576388889</v>
      </c>
      <c r="E1234" s="80" t="s">
        <v>5</v>
      </c>
      <c r="F1234" s="80" t="s">
        <v>45</v>
      </c>
      <c r="G1234" s="80" t="s">
        <v>44</v>
      </c>
      <c r="H1234" s="80" t="s">
        <v>12</v>
      </c>
      <c r="I1234" s="80" t="s">
        <v>157</v>
      </c>
      <c r="J1234" s="80" t="s">
        <v>42</v>
      </c>
      <c r="K1234" s="80">
        <v>2.5</v>
      </c>
      <c r="L1234" s="80">
        <v>1970</v>
      </c>
      <c r="M1234" s="80" t="s">
        <v>41</v>
      </c>
      <c r="N1234" s="80">
        <v>27.4</v>
      </c>
      <c r="O1234" s="80">
        <v>3.6999999999999998E-2</v>
      </c>
      <c r="P1234" s="80">
        <v>2.29</v>
      </c>
      <c r="Q1234" s="80"/>
      <c r="R1234" s="80"/>
      <c r="S1234" s="80"/>
      <c r="T1234" s="80"/>
      <c r="U1234" s="80"/>
      <c r="V1234" s="80"/>
      <c r="W1234" s="80"/>
      <c r="X1234" s="80"/>
      <c r="Y1234" s="80"/>
      <c r="Z1234" s="80" t="s">
        <v>40</v>
      </c>
      <c r="AA1234" s="80" t="s">
        <v>39</v>
      </c>
      <c r="AB1234" s="80">
        <v>20</v>
      </c>
      <c r="AC1234" s="80"/>
    </row>
    <row r="1235" spans="1:29" ht="15.75" customHeight="1" x14ac:dyDescent="0.2">
      <c r="A1235" s="80" t="s">
        <v>49</v>
      </c>
      <c r="B1235" s="80" t="s">
        <v>47</v>
      </c>
      <c r="C1235" s="80" t="s">
        <v>50</v>
      </c>
      <c r="D1235" s="81">
        <v>43775.668576388889</v>
      </c>
      <c r="E1235" s="80" t="s">
        <v>5</v>
      </c>
      <c r="F1235" s="80" t="s">
        <v>45</v>
      </c>
      <c r="G1235" s="80" t="s">
        <v>44</v>
      </c>
      <c r="H1235" s="80" t="s">
        <v>12</v>
      </c>
      <c r="I1235" s="80" t="s">
        <v>158</v>
      </c>
      <c r="J1235" s="80" t="s">
        <v>42</v>
      </c>
      <c r="K1235" s="80">
        <v>2.5</v>
      </c>
      <c r="L1235" s="80">
        <v>1970</v>
      </c>
      <c r="M1235" s="80" t="s">
        <v>41</v>
      </c>
      <c r="N1235" s="80">
        <v>43.4</v>
      </c>
      <c r="O1235" s="80">
        <v>3.7999999999999999E-2</v>
      </c>
      <c r="P1235" s="80">
        <v>0</v>
      </c>
      <c r="Q1235" s="80"/>
      <c r="R1235" s="80"/>
      <c r="S1235" s="80"/>
      <c r="T1235" s="80"/>
      <c r="U1235" s="80"/>
      <c r="V1235" s="80"/>
      <c r="W1235" s="80"/>
      <c r="X1235" s="80"/>
      <c r="Y1235" s="80"/>
      <c r="Z1235" s="80" t="s">
        <v>40</v>
      </c>
      <c r="AA1235" s="80" t="s">
        <v>39</v>
      </c>
      <c r="AB1235" s="80">
        <v>20</v>
      </c>
      <c r="AC1235" s="80"/>
    </row>
    <row r="1236" spans="1:29" ht="15.75" customHeight="1" x14ac:dyDescent="0.2">
      <c r="A1236" s="80" t="s">
        <v>49</v>
      </c>
      <c r="B1236" s="80" t="s">
        <v>47</v>
      </c>
      <c r="C1236" s="80" t="s">
        <v>50</v>
      </c>
      <c r="D1236" s="81">
        <v>43775.668576388889</v>
      </c>
      <c r="E1236" s="80" t="s">
        <v>5</v>
      </c>
      <c r="F1236" s="80" t="s">
        <v>45</v>
      </c>
      <c r="G1236" s="80" t="s">
        <v>44</v>
      </c>
      <c r="H1236" s="80" t="s">
        <v>12</v>
      </c>
      <c r="I1236" s="80" t="s">
        <v>43</v>
      </c>
      <c r="J1236" s="80" t="s">
        <v>42</v>
      </c>
      <c r="K1236" s="80">
        <v>2.5</v>
      </c>
      <c r="L1236" s="80">
        <v>1970</v>
      </c>
      <c r="M1236" s="80" t="s">
        <v>41</v>
      </c>
      <c r="N1236" s="80">
        <v>1.5</v>
      </c>
      <c r="O1236" s="80">
        <v>0</v>
      </c>
      <c r="P1236" s="80">
        <v>2.2400000000000002</v>
      </c>
      <c r="Q1236" s="80"/>
      <c r="R1236" s="80"/>
      <c r="S1236" s="80"/>
      <c r="T1236" s="80"/>
      <c r="U1236" s="80"/>
      <c r="V1236" s="80"/>
      <c r="W1236" s="80"/>
      <c r="X1236" s="80"/>
      <c r="Y1236" s="80"/>
      <c r="Z1236" s="80" t="s">
        <v>40</v>
      </c>
      <c r="AA1236" s="80" t="s">
        <v>39</v>
      </c>
      <c r="AB1236" s="80">
        <v>20</v>
      </c>
      <c r="AC1236" s="80"/>
    </row>
    <row r="1237" spans="1:29" ht="15.75" customHeight="1" x14ac:dyDescent="0.2">
      <c r="A1237" s="80" t="s">
        <v>49</v>
      </c>
      <c r="B1237" s="80" t="s">
        <v>47</v>
      </c>
      <c r="C1237" s="80" t="s">
        <v>50</v>
      </c>
      <c r="D1237" s="81">
        <v>44091.745416666665</v>
      </c>
      <c r="E1237" s="80" t="s">
        <v>5</v>
      </c>
      <c r="F1237" s="80" t="s">
        <v>45</v>
      </c>
      <c r="G1237" s="80" t="s">
        <v>44</v>
      </c>
      <c r="H1237" s="80" t="s">
        <v>12</v>
      </c>
      <c r="I1237" s="80" t="s">
        <v>159</v>
      </c>
      <c r="J1237" s="80" t="s">
        <v>42</v>
      </c>
      <c r="K1237" s="80">
        <v>2.5</v>
      </c>
      <c r="L1237" s="80">
        <v>1970</v>
      </c>
      <c r="M1237" s="80" t="s">
        <v>41</v>
      </c>
      <c r="N1237" s="80">
        <v>9.8000000000000007</v>
      </c>
      <c r="O1237" s="80">
        <v>1.2E-2</v>
      </c>
      <c r="P1237" s="80">
        <v>2.21</v>
      </c>
      <c r="Q1237" s="80"/>
      <c r="R1237" s="80"/>
      <c r="S1237" s="80"/>
      <c r="T1237" s="80"/>
      <c r="U1237" s="80"/>
      <c r="V1237" s="80"/>
      <c r="W1237" s="80"/>
      <c r="X1237" s="80"/>
      <c r="Y1237" s="80"/>
      <c r="Z1237" s="80" t="s">
        <v>40</v>
      </c>
      <c r="AA1237" s="80" t="s">
        <v>39</v>
      </c>
      <c r="AB1237" s="80">
        <v>20</v>
      </c>
      <c r="AC1237" s="80"/>
    </row>
    <row r="1238" spans="1:29" ht="15.75" customHeight="1" x14ac:dyDescent="0.2">
      <c r="A1238" s="80" t="s">
        <v>49</v>
      </c>
      <c r="B1238" s="80" t="s">
        <v>47</v>
      </c>
      <c r="C1238" s="80" t="s">
        <v>50</v>
      </c>
      <c r="D1238" s="81">
        <v>43775.668576388889</v>
      </c>
      <c r="E1238" s="80" t="s">
        <v>5</v>
      </c>
      <c r="F1238" s="80" t="s">
        <v>45</v>
      </c>
      <c r="G1238" s="80" t="s">
        <v>51</v>
      </c>
      <c r="H1238" s="80" t="s">
        <v>12</v>
      </c>
      <c r="I1238" s="80" t="s">
        <v>157</v>
      </c>
      <c r="J1238" s="80" t="s">
        <v>42</v>
      </c>
      <c r="K1238" s="80">
        <v>2.2000000000000002</v>
      </c>
      <c r="L1238" s="80">
        <v>1540</v>
      </c>
      <c r="M1238" s="80" t="s">
        <v>41</v>
      </c>
      <c r="N1238" s="80">
        <v>19.399999999999999</v>
      </c>
      <c r="O1238" s="80">
        <v>3.5000000000000003E-2</v>
      </c>
      <c r="P1238" s="80">
        <v>3.4</v>
      </c>
      <c r="Q1238" s="80"/>
      <c r="R1238" s="80"/>
      <c r="S1238" s="80"/>
      <c r="T1238" s="80"/>
      <c r="U1238" s="80"/>
      <c r="V1238" s="80"/>
      <c r="W1238" s="80"/>
      <c r="X1238" s="80"/>
      <c r="Y1238" s="80"/>
      <c r="Z1238" s="80" t="s">
        <v>40</v>
      </c>
      <c r="AA1238" s="80" t="s">
        <v>39</v>
      </c>
      <c r="AB1238" s="80">
        <v>20</v>
      </c>
      <c r="AC1238" s="80"/>
    </row>
    <row r="1239" spans="1:29" ht="15.75" customHeight="1" x14ac:dyDescent="0.2">
      <c r="A1239" s="80" t="s">
        <v>49</v>
      </c>
      <c r="B1239" s="80" t="s">
        <v>47</v>
      </c>
      <c r="C1239" s="80" t="s">
        <v>50</v>
      </c>
      <c r="D1239" s="81">
        <v>43775.668576388889</v>
      </c>
      <c r="E1239" s="80" t="s">
        <v>5</v>
      </c>
      <c r="F1239" s="80" t="s">
        <v>45</v>
      </c>
      <c r="G1239" s="80" t="s">
        <v>51</v>
      </c>
      <c r="H1239" s="80" t="s">
        <v>12</v>
      </c>
      <c r="I1239" s="80" t="s">
        <v>158</v>
      </c>
      <c r="J1239" s="80" t="s">
        <v>42</v>
      </c>
      <c r="K1239" s="80">
        <v>2.2000000000000002</v>
      </c>
      <c r="L1239" s="80">
        <v>1540</v>
      </c>
      <c r="M1239" s="80" t="s">
        <v>41</v>
      </c>
      <c r="N1239" s="80">
        <v>43.7</v>
      </c>
      <c r="O1239" s="80">
        <v>3.6999999999999998E-2</v>
      </c>
      <c r="P1239" s="80">
        <v>0</v>
      </c>
      <c r="Q1239" s="80"/>
      <c r="R1239" s="80"/>
      <c r="S1239" s="80"/>
      <c r="T1239" s="80"/>
      <c r="U1239" s="80"/>
      <c r="V1239" s="80"/>
      <c r="W1239" s="80"/>
      <c r="X1239" s="80"/>
      <c r="Y1239" s="80"/>
      <c r="Z1239" s="80" t="s">
        <v>40</v>
      </c>
      <c r="AA1239" s="80" t="s">
        <v>39</v>
      </c>
      <c r="AB1239" s="80">
        <v>20</v>
      </c>
      <c r="AC1239" s="80"/>
    </row>
    <row r="1240" spans="1:29" ht="15.75" customHeight="1" x14ac:dyDescent="0.2">
      <c r="A1240" s="80" t="s">
        <v>49</v>
      </c>
      <c r="B1240" s="80" t="s">
        <v>47</v>
      </c>
      <c r="C1240" s="80" t="s">
        <v>50</v>
      </c>
      <c r="D1240" s="81">
        <v>43775.668576388889</v>
      </c>
      <c r="E1240" s="80" t="s">
        <v>5</v>
      </c>
      <c r="F1240" s="80" t="s">
        <v>45</v>
      </c>
      <c r="G1240" s="80" t="s">
        <v>51</v>
      </c>
      <c r="H1240" s="80" t="s">
        <v>12</v>
      </c>
      <c r="I1240" s="80" t="s">
        <v>43</v>
      </c>
      <c r="J1240" s="80" t="s">
        <v>42</v>
      </c>
      <c r="K1240" s="80">
        <v>2.2000000000000002</v>
      </c>
      <c r="L1240" s="80">
        <v>1540</v>
      </c>
      <c r="M1240" s="80" t="s">
        <v>41</v>
      </c>
      <c r="N1240" s="80">
        <v>2.2999999999999998</v>
      </c>
      <c r="O1240" s="80">
        <v>0</v>
      </c>
      <c r="P1240" s="80">
        <v>3.33</v>
      </c>
      <c r="Q1240" s="80"/>
      <c r="R1240" s="80"/>
      <c r="S1240" s="80"/>
      <c r="T1240" s="80"/>
      <c r="U1240" s="80"/>
      <c r="V1240" s="80"/>
      <c r="W1240" s="80"/>
      <c r="X1240" s="80"/>
      <c r="Y1240" s="80"/>
      <c r="Z1240" s="80" t="s">
        <v>40</v>
      </c>
      <c r="AA1240" s="80" t="s">
        <v>39</v>
      </c>
      <c r="AB1240" s="80">
        <v>20</v>
      </c>
      <c r="AC1240" s="80"/>
    </row>
    <row r="1241" spans="1:29" ht="15.75" customHeight="1" x14ac:dyDescent="0.2">
      <c r="A1241" s="80" t="s">
        <v>49</v>
      </c>
      <c r="B1241" s="80" t="s">
        <v>47</v>
      </c>
      <c r="C1241" s="80" t="s">
        <v>50</v>
      </c>
      <c r="D1241" s="81">
        <v>44091.745416666665</v>
      </c>
      <c r="E1241" s="80" t="s">
        <v>5</v>
      </c>
      <c r="F1241" s="80" t="s">
        <v>45</v>
      </c>
      <c r="G1241" s="80" t="s">
        <v>51</v>
      </c>
      <c r="H1241" s="80" t="s">
        <v>12</v>
      </c>
      <c r="I1241" s="80" t="s">
        <v>159</v>
      </c>
      <c r="J1241" s="80" t="s">
        <v>42</v>
      </c>
      <c r="K1241" s="80">
        <v>2.2000000000000002</v>
      </c>
      <c r="L1241" s="80">
        <v>1540</v>
      </c>
      <c r="M1241" s="80" t="s">
        <v>41</v>
      </c>
      <c r="N1241" s="80">
        <v>8.3000000000000007</v>
      </c>
      <c r="O1241" s="80">
        <v>1.0999999999999999E-2</v>
      </c>
      <c r="P1241" s="80">
        <v>3.28</v>
      </c>
      <c r="Q1241" s="80"/>
      <c r="R1241" s="80"/>
      <c r="S1241" s="80"/>
      <c r="T1241" s="80"/>
      <c r="U1241" s="80"/>
      <c r="V1241" s="80"/>
      <c r="W1241" s="80"/>
      <c r="X1241" s="80"/>
      <c r="Y1241" s="80"/>
      <c r="Z1241" s="80" t="s">
        <v>40</v>
      </c>
      <c r="AA1241" s="80" t="s">
        <v>39</v>
      </c>
      <c r="AB1241" s="80">
        <v>20</v>
      </c>
      <c r="AC1241" s="80"/>
    </row>
    <row r="1242" spans="1:29" ht="15.75" customHeight="1" x14ac:dyDescent="0.2">
      <c r="A1242" s="80" t="s">
        <v>49</v>
      </c>
      <c r="B1242" s="80" t="s">
        <v>47</v>
      </c>
      <c r="C1242" s="80" t="s">
        <v>50</v>
      </c>
      <c r="D1242" s="81">
        <v>43775.668576388889</v>
      </c>
      <c r="E1242" s="80" t="s">
        <v>5</v>
      </c>
      <c r="F1242" s="80" t="s">
        <v>29</v>
      </c>
      <c r="G1242" s="80" t="s">
        <v>44</v>
      </c>
      <c r="H1242" s="80" t="s">
        <v>12</v>
      </c>
      <c r="I1242" s="80" t="s">
        <v>157</v>
      </c>
      <c r="J1242" s="80" t="s">
        <v>42</v>
      </c>
      <c r="K1242" s="80">
        <v>3.21</v>
      </c>
      <c r="L1242" s="80">
        <v>2390</v>
      </c>
      <c r="M1242" s="80" t="s">
        <v>41</v>
      </c>
      <c r="N1242" s="80">
        <v>29.6</v>
      </c>
      <c r="O1242" s="80">
        <v>5.1499999999999997E-2</v>
      </c>
      <c r="P1242" s="80">
        <v>3.05</v>
      </c>
      <c r="Q1242" s="80"/>
      <c r="R1242" s="80"/>
      <c r="S1242" s="80"/>
      <c r="T1242" s="80"/>
      <c r="U1242" s="80"/>
      <c r="V1242" s="80"/>
      <c r="W1242" s="80"/>
      <c r="X1242" s="80"/>
      <c r="Y1242" s="80"/>
      <c r="Z1242" s="80" t="s">
        <v>40</v>
      </c>
      <c r="AA1242" s="80" t="s">
        <v>39</v>
      </c>
      <c r="AB1242" s="80">
        <v>20</v>
      </c>
      <c r="AC1242" s="80"/>
    </row>
    <row r="1243" spans="1:29" ht="15.75" customHeight="1" x14ac:dyDescent="0.2">
      <c r="A1243" s="80" t="s">
        <v>49</v>
      </c>
      <c r="B1243" s="80" t="s">
        <v>47</v>
      </c>
      <c r="C1243" s="80" t="s">
        <v>50</v>
      </c>
      <c r="D1243" s="81">
        <v>43775.668576388889</v>
      </c>
      <c r="E1243" s="80" t="s">
        <v>5</v>
      </c>
      <c r="F1243" s="80" t="s">
        <v>29</v>
      </c>
      <c r="G1243" s="80" t="s">
        <v>44</v>
      </c>
      <c r="H1243" s="80" t="s">
        <v>12</v>
      </c>
      <c r="I1243" s="80" t="s">
        <v>158</v>
      </c>
      <c r="J1243" s="80" t="s">
        <v>42</v>
      </c>
      <c r="K1243" s="80">
        <v>3.21</v>
      </c>
      <c r="L1243" s="80">
        <v>2390</v>
      </c>
      <c r="M1243" s="80" t="s">
        <v>41</v>
      </c>
      <c r="N1243" s="80">
        <v>50.5</v>
      </c>
      <c r="O1243" s="80">
        <v>5.2900000000000003E-2</v>
      </c>
      <c r="P1243" s="80">
        <v>0</v>
      </c>
      <c r="Q1243" s="80"/>
      <c r="R1243" s="80"/>
      <c r="S1243" s="80"/>
      <c r="T1243" s="80"/>
      <c r="U1243" s="80"/>
      <c r="V1243" s="80"/>
      <c r="W1243" s="80"/>
      <c r="X1243" s="80"/>
      <c r="Y1243" s="80"/>
      <c r="Z1243" s="80" t="s">
        <v>40</v>
      </c>
      <c r="AA1243" s="80" t="s">
        <v>39</v>
      </c>
      <c r="AB1243" s="80">
        <v>20</v>
      </c>
      <c r="AC1243" s="80"/>
    </row>
    <row r="1244" spans="1:29" ht="15.75" customHeight="1" x14ac:dyDescent="0.2">
      <c r="A1244" s="80" t="s">
        <v>49</v>
      </c>
      <c r="B1244" s="80" t="s">
        <v>47</v>
      </c>
      <c r="C1244" s="80" t="s">
        <v>50</v>
      </c>
      <c r="D1244" s="81">
        <v>43775.668576388889</v>
      </c>
      <c r="E1244" s="80" t="s">
        <v>5</v>
      </c>
      <c r="F1244" s="80" t="s">
        <v>29</v>
      </c>
      <c r="G1244" s="80" t="s">
        <v>44</v>
      </c>
      <c r="H1244" s="80" t="s">
        <v>12</v>
      </c>
      <c r="I1244" s="80" t="s">
        <v>43</v>
      </c>
      <c r="J1244" s="80" t="s">
        <v>42</v>
      </c>
      <c r="K1244" s="80">
        <v>3.21</v>
      </c>
      <c r="L1244" s="80">
        <v>2390</v>
      </c>
      <c r="M1244" s="80" t="s">
        <v>41</v>
      </c>
      <c r="N1244" s="80">
        <v>1.88</v>
      </c>
      <c r="O1244" s="80">
        <v>0</v>
      </c>
      <c r="P1244" s="80">
        <v>2.99</v>
      </c>
      <c r="Q1244" s="80"/>
      <c r="R1244" s="80"/>
      <c r="S1244" s="80"/>
      <c r="T1244" s="80"/>
      <c r="U1244" s="80"/>
      <c r="V1244" s="80"/>
      <c r="W1244" s="80"/>
      <c r="X1244" s="80"/>
      <c r="Y1244" s="80"/>
      <c r="Z1244" s="80" t="s">
        <v>40</v>
      </c>
      <c r="AA1244" s="80" t="s">
        <v>39</v>
      </c>
      <c r="AB1244" s="80">
        <v>20</v>
      </c>
      <c r="AC1244" s="80"/>
    </row>
    <row r="1245" spans="1:29" ht="15.75" customHeight="1" x14ac:dyDescent="0.2">
      <c r="A1245" s="80" t="s">
        <v>49</v>
      </c>
      <c r="B1245" s="80" t="s">
        <v>47</v>
      </c>
      <c r="C1245" s="80" t="s">
        <v>50</v>
      </c>
      <c r="D1245" s="81">
        <v>44091.745416666665</v>
      </c>
      <c r="E1245" s="80" t="s">
        <v>5</v>
      </c>
      <c r="F1245" s="80" t="s">
        <v>29</v>
      </c>
      <c r="G1245" s="80" t="s">
        <v>44</v>
      </c>
      <c r="H1245" s="80" t="s">
        <v>12</v>
      </c>
      <c r="I1245" s="80" t="s">
        <v>159</v>
      </c>
      <c r="J1245" s="80" t="s">
        <v>42</v>
      </c>
      <c r="K1245" s="80">
        <v>3.21</v>
      </c>
      <c r="L1245" s="80">
        <v>2390</v>
      </c>
      <c r="M1245" s="80" t="s">
        <v>41</v>
      </c>
      <c r="N1245" s="80">
        <v>11.4</v>
      </c>
      <c r="O1245" s="80">
        <v>1.7000000000000001E-2</v>
      </c>
      <c r="P1245" s="80">
        <v>2.96</v>
      </c>
      <c r="Q1245" s="80"/>
      <c r="R1245" s="80"/>
      <c r="S1245" s="80"/>
      <c r="T1245" s="80"/>
      <c r="U1245" s="80"/>
      <c r="V1245" s="80"/>
      <c r="W1245" s="80"/>
      <c r="X1245" s="80"/>
      <c r="Y1245" s="80"/>
      <c r="Z1245" s="80" t="s">
        <v>40</v>
      </c>
      <c r="AA1245" s="80" t="s">
        <v>39</v>
      </c>
      <c r="AB1245" s="80">
        <v>20</v>
      </c>
      <c r="AC1245" s="80"/>
    </row>
    <row r="1246" spans="1:29" ht="15.75" customHeight="1" x14ac:dyDescent="0.2">
      <c r="A1246" s="80" t="s">
        <v>49</v>
      </c>
      <c r="B1246" s="80" t="s">
        <v>47</v>
      </c>
      <c r="C1246" s="80" t="s">
        <v>50</v>
      </c>
      <c r="D1246" s="81">
        <v>43775.668576388889</v>
      </c>
      <c r="E1246" s="80" t="s">
        <v>5</v>
      </c>
      <c r="F1246" s="80" t="s">
        <v>29</v>
      </c>
      <c r="G1246" s="80" t="s">
        <v>51</v>
      </c>
      <c r="H1246" s="80" t="s">
        <v>12</v>
      </c>
      <c r="I1246" s="80" t="s">
        <v>157</v>
      </c>
      <c r="J1246" s="80" t="s">
        <v>42</v>
      </c>
      <c r="K1246" s="80">
        <v>2.59</v>
      </c>
      <c r="L1246" s="80">
        <v>1780</v>
      </c>
      <c r="M1246" s="80" t="s">
        <v>41</v>
      </c>
      <c r="N1246" s="80">
        <v>25.9</v>
      </c>
      <c r="O1246" s="80">
        <v>4.8899999999999999E-2</v>
      </c>
      <c r="P1246" s="80">
        <v>4.8499999999999996</v>
      </c>
      <c r="Q1246" s="80"/>
      <c r="R1246" s="80"/>
      <c r="S1246" s="80"/>
      <c r="T1246" s="80"/>
      <c r="U1246" s="80"/>
      <c r="V1246" s="80"/>
      <c r="W1246" s="80"/>
      <c r="X1246" s="80"/>
      <c r="Y1246" s="80"/>
      <c r="Z1246" s="80" t="s">
        <v>40</v>
      </c>
      <c r="AA1246" s="80" t="s">
        <v>39</v>
      </c>
      <c r="AB1246" s="80">
        <v>20</v>
      </c>
      <c r="AC1246" s="80"/>
    </row>
    <row r="1247" spans="1:29" ht="15.75" customHeight="1" x14ac:dyDescent="0.2">
      <c r="A1247" s="80" t="s">
        <v>49</v>
      </c>
      <c r="B1247" s="80" t="s">
        <v>47</v>
      </c>
      <c r="C1247" s="80" t="s">
        <v>50</v>
      </c>
      <c r="D1247" s="81">
        <v>43775.668576388889</v>
      </c>
      <c r="E1247" s="80" t="s">
        <v>5</v>
      </c>
      <c r="F1247" s="80" t="s">
        <v>29</v>
      </c>
      <c r="G1247" s="80" t="s">
        <v>51</v>
      </c>
      <c r="H1247" s="80" t="s">
        <v>12</v>
      </c>
      <c r="I1247" s="80" t="s">
        <v>158</v>
      </c>
      <c r="J1247" s="80" t="s">
        <v>42</v>
      </c>
      <c r="K1247" s="80">
        <v>2.59</v>
      </c>
      <c r="L1247" s="80">
        <v>1780</v>
      </c>
      <c r="M1247" s="80" t="s">
        <v>41</v>
      </c>
      <c r="N1247" s="80">
        <v>60.2</v>
      </c>
      <c r="O1247" s="80">
        <v>5.1999999999999998E-2</v>
      </c>
      <c r="P1247" s="80">
        <v>0</v>
      </c>
      <c r="Q1247" s="80"/>
      <c r="R1247" s="80"/>
      <c r="S1247" s="80"/>
      <c r="T1247" s="80"/>
      <c r="U1247" s="80"/>
      <c r="V1247" s="80"/>
      <c r="W1247" s="80"/>
      <c r="X1247" s="80"/>
      <c r="Y1247" s="80"/>
      <c r="Z1247" s="80" t="s">
        <v>40</v>
      </c>
      <c r="AA1247" s="80" t="s">
        <v>39</v>
      </c>
      <c r="AB1247" s="80">
        <v>20</v>
      </c>
      <c r="AC1247" s="80"/>
    </row>
    <row r="1248" spans="1:29" ht="15.75" customHeight="1" x14ac:dyDescent="0.2">
      <c r="A1248" s="80" t="s">
        <v>49</v>
      </c>
      <c r="B1248" s="80" t="s">
        <v>47</v>
      </c>
      <c r="C1248" s="80" t="s">
        <v>50</v>
      </c>
      <c r="D1248" s="81">
        <v>43775.668576388889</v>
      </c>
      <c r="E1248" s="80" t="s">
        <v>5</v>
      </c>
      <c r="F1248" s="80" t="s">
        <v>29</v>
      </c>
      <c r="G1248" s="80" t="s">
        <v>51</v>
      </c>
      <c r="H1248" s="80" t="s">
        <v>12</v>
      </c>
      <c r="I1248" s="80" t="s">
        <v>43</v>
      </c>
      <c r="J1248" s="80" t="s">
        <v>42</v>
      </c>
      <c r="K1248" s="80">
        <v>2.59</v>
      </c>
      <c r="L1248" s="80">
        <v>1780</v>
      </c>
      <c r="M1248" s="80" t="s">
        <v>41</v>
      </c>
      <c r="N1248" s="80">
        <v>3.22</v>
      </c>
      <c r="O1248" s="80">
        <v>0</v>
      </c>
      <c r="P1248" s="80">
        <v>4.7699999999999996</v>
      </c>
      <c r="Q1248" s="80"/>
      <c r="R1248" s="80"/>
      <c r="S1248" s="80"/>
      <c r="T1248" s="80"/>
      <c r="U1248" s="80"/>
      <c r="V1248" s="80"/>
      <c r="W1248" s="80"/>
      <c r="X1248" s="80"/>
      <c r="Y1248" s="80"/>
      <c r="Z1248" s="80" t="s">
        <v>40</v>
      </c>
      <c r="AA1248" s="80" t="s">
        <v>39</v>
      </c>
      <c r="AB1248" s="80">
        <v>20</v>
      </c>
      <c r="AC1248" s="80"/>
    </row>
    <row r="1249" spans="1:29" ht="15.75" customHeight="1" x14ac:dyDescent="0.2">
      <c r="A1249" s="80" t="s">
        <v>49</v>
      </c>
      <c r="B1249" s="80" t="s">
        <v>47</v>
      </c>
      <c r="C1249" s="80" t="s">
        <v>50</v>
      </c>
      <c r="D1249" s="81">
        <v>44091.745416666665</v>
      </c>
      <c r="E1249" s="80" t="s">
        <v>5</v>
      </c>
      <c r="F1249" s="80" t="s">
        <v>29</v>
      </c>
      <c r="G1249" s="80" t="s">
        <v>51</v>
      </c>
      <c r="H1249" s="80" t="s">
        <v>12</v>
      </c>
      <c r="I1249" s="80" t="s">
        <v>159</v>
      </c>
      <c r="J1249" s="80" t="s">
        <v>42</v>
      </c>
      <c r="K1249" s="80">
        <v>2.59</v>
      </c>
      <c r="L1249" s="80">
        <v>1780</v>
      </c>
      <c r="M1249" s="80" t="s">
        <v>41</v>
      </c>
      <c r="N1249" s="80">
        <v>11.3</v>
      </c>
      <c r="O1249" s="80">
        <v>1.6199999999999999E-2</v>
      </c>
      <c r="P1249" s="80">
        <v>4.71</v>
      </c>
      <c r="Q1249" s="80"/>
      <c r="R1249" s="80"/>
      <c r="S1249" s="80"/>
      <c r="T1249" s="80"/>
      <c r="U1249" s="80"/>
      <c r="V1249" s="80"/>
      <c r="W1249" s="80"/>
      <c r="X1249" s="80"/>
      <c r="Y1249" s="80"/>
      <c r="Z1249" s="80" t="s">
        <v>40</v>
      </c>
      <c r="AA1249" s="80" t="s">
        <v>39</v>
      </c>
      <c r="AB1249" s="80">
        <v>20</v>
      </c>
      <c r="AC1249" s="80"/>
    </row>
    <row r="1250" spans="1:29" ht="15.75" customHeight="1" x14ac:dyDescent="0.2">
      <c r="A1250" s="80" t="s">
        <v>49</v>
      </c>
      <c r="B1250" s="80" t="s">
        <v>47</v>
      </c>
      <c r="C1250" s="80" t="s">
        <v>50</v>
      </c>
      <c r="D1250" s="81">
        <v>43775.669236111113</v>
      </c>
      <c r="E1250" s="80" t="s">
        <v>5</v>
      </c>
      <c r="F1250" s="80" t="s">
        <v>30</v>
      </c>
      <c r="G1250" s="80" t="s">
        <v>44</v>
      </c>
      <c r="H1250" s="80" t="s">
        <v>13</v>
      </c>
      <c r="I1250" s="80" t="s">
        <v>157</v>
      </c>
      <c r="J1250" s="80" t="s">
        <v>42</v>
      </c>
      <c r="K1250" s="80">
        <v>3.5</v>
      </c>
      <c r="L1250" s="80">
        <v>1240</v>
      </c>
      <c r="M1250" s="80" t="s">
        <v>41</v>
      </c>
      <c r="N1250" s="80">
        <v>193</v>
      </c>
      <c r="O1250" s="80">
        <v>6.08E-2</v>
      </c>
      <c r="P1250" s="80">
        <v>3.52</v>
      </c>
      <c r="Q1250" s="80"/>
      <c r="R1250" s="80"/>
      <c r="S1250" s="80"/>
      <c r="T1250" s="80"/>
      <c r="U1250" s="80"/>
      <c r="V1250" s="80"/>
      <c r="W1250" s="80"/>
      <c r="X1250" s="80"/>
      <c r="Y1250" s="80"/>
      <c r="Z1250" s="80" t="s">
        <v>40</v>
      </c>
      <c r="AA1250" s="80" t="s">
        <v>39</v>
      </c>
      <c r="AB1250" s="80">
        <v>20</v>
      </c>
      <c r="AC1250" s="80"/>
    </row>
    <row r="1251" spans="1:29" ht="15.75" customHeight="1" x14ac:dyDescent="0.2">
      <c r="A1251" s="80" t="s">
        <v>49</v>
      </c>
      <c r="B1251" s="80" t="s">
        <v>47</v>
      </c>
      <c r="C1251" s="80" t="s">
        <v>50</v>
      </c>
      <c r="D1251" s="81">
        <v>43775.669236111113</v>
      </c>
      <c r="E1251" s="80" t="s">
        <v>5</v>
      </c>
      <c r="F1251" s="80" t="s">
        <v>30</v>
      </c>
      <c r="G1251" s="80" t="s">
        <v>44</v>
      </c>
      <c r="H1251" s="80" t="s">
        <v>13</v>
      </c>
      <c r="I1251" s="80" t="s">
        <v>158</v>
      </c>
      <c r="J1251" s="80" t="s">
        <v>42</v>
      </c>
      <c r="K1251" s="80">
        <v>3.5</v>
      </c>
      <c r="L1251" s="80">
        <v>1240</v>
      </c>
      <c r="M1251" s="80" t="s">
        <v>41</v>
      </c>
      <c r="N1251" s="80">
        <v>225</v>
      </c>
      <c r="O1251" s="80">
        <v>6.9000000000000006E-2</v>
      </c>
      <c r="P1251" s="80">
        <v>0</v>
      </c>
      <c r="Q1251" s="80"/>
      <c r="R1251" s="80"/>
      <c r="S1251" s="80"/>
      <c r="T1251" s="80"/>
      <c r="U1251" s="80"/>
      <c r="V1251" s="80"/>
      <c r="W1251" s="80"/>
      <c r="X1251" s="80"/>
      <c r="Y1251" s="80"/>
      <c r="Z1251" s="80" t="s">
        <v>40</v>
      </c>
      <c r="AA1251" s="80" t="s">
        <v>39</v>
      </c>
      <c r="AB1251" s="80">
        <v>20</v>
      </c>
      <c r="AC1251" s="80"/>
    </row>
    <row r="1252" spans="1:29" ht="15.75" customHeight="1" x14ac:dyDescent="0.2">
      <c r="A1252" s="80" t="s">
        <v>49</v>
      </c>
      <c r="B1252" s="80" t="s">
        <v>47</v>
      </c>
      <c r="C1252" s="80" t="s">
        <v>50</v>
      </c>
      <c r="D1252" s="81">
        <v>43775.669236111113</v>
      </c>
      <c r="E1252" s="80" t="s">
        <v>5</v>
      </c>
      <c r="F1252" s="80" t="s">
        <v>30</v>
      </c>
      <c r="G1252" s="80" t="s">
        <v>44</v>
      </c>
      <c r="H1252" s="80" t="s">
        <v>13</v>
      </c>
      <c r="I1252" s="80" t="s">
        <v>43</v>
      </c>
      <c r="J1252" s="80" t="s">
        <v>42</v>
      </c>
      <c r="K1252" s="80">
        <v>3.5</v>
      </c>
      <c r="L1252" s="80">
        <v>1240</v>
      </c>
      <c r="M1252" s="80" t="s">
        <v>41</v>
      </c>
      <c r="N1252" s="80">
        <v>2.0299999999999998</v>
      </c>
      <c r="O1252" s="80">
        <v>0</v>
      </c>
      <c r="P1252" s="80">
        <v>3.16</v>
      </c>
      <c r="Q1252" s="80"/>
      <c r="R1252" s="80"/>
      <c r="S1252" s="80"/>
      <c r="T1252" s="80"/>
      <c r="U1252" s="80"/>
      <c r="V1252" s="80"/>
      <c r="W1252" s="80"/>
      <c r="X1252" s="80"/>
      <c r="Y1252" s="80"/>
      <c r="Z1252" s="80" t="s">
        <v>40</v>
      </c>
      <c r="AA1252" s="80" t="s">
        <v>39</v>
      </c>
      <c r="AB1252" s="80">
        <v>20</v>
      </c>
      <c r="AC1252" s="80"/>
    </row>
    <row r="1253" spans="1:29" ht="15.75" customHeight="1" x14ac:dyDescent="0.2">
      <c r="A1253" s="80" t="s">
        <v>49</v>
      </c>
      <c r="B1253" s="80" t="s">
        <v>47</v>
      </c>
      <c r="C1253" s="80" t="s">
        <v>50</v>
      </c>
      <c r="D1253" s="81">
        <v>44091.745416666665</v>
      </c>
      <c r="E1253" s="80" t="s">
        <v>5</v>
      </c>
      <c r="F1253" s="80" t="s">
        <v>30</v>
      </c>
      <c r="G1253" s="80" t="s">
        <v>44</v>
      </c>
      <c r="H1253" s="80" t="s">
        <v>13</v>
      </c>
      <c r="I1253" s="80" t="s">
        <v>159</v>
      </c>
      <c r="J1253" s="80" t="s">
        <v>42</v>
      </c>
      <c r="K1253" s="80">
        <v>3.5</v>
      </c>
      <c r="L1253" s="80">
        <v>1240</v>
      </c>
      <c r="M1253" s="80" t="s">
        <v>41</v>
      </c>
      <c r="N1253" s="80">
        <v>135</v>
      </c>
      <c r="O1253" s="80">
        <v>4.24E-2</v>
      </c>
      <c r="P1253" s="80">
        <v>3.1</v>
      </c>
      <c r="Q1253" s="80"/>
      <c r="R1253" s="80"/>
      <c r="S1253" s="80"/>
      <c r="T1253" s="80"/>
      <c r="U1253" s="80"/>
      <c r="V1253" s="80"/>
      <c r="W1253" s="80"/>
      <c r="X1253" s="80"/>
      <c r="Y1253" s="80"/>
      <c r="Z1253" s="80" t="s">
        <v>40</v>
      </c>
      <c r="AA1253" s="80" t="s">
        <v>39</v>
      </c>
      <c r="AB1253" s="80">
        <v>20</v>
      </c>
      <c r="AC1253" s="80"/>
    </row>
    <row r="1254" spans="1:29" ht="15.75" customHeight="1" x14ac:dyDescent="0.2">
      <c r="A1254" s="80" t="s">
        <v>49</v>
      </c>
      <c r="B1254" s="80" t="s">
        <v>47</v>
      </c>
      <c r="C1254" s="80" t="s">
        <v>50</v>
      </c>
      <c r="D1254" s="81">
        <v>43775.669236111113</v>
      </c>
      <c r="E1254" s="80" t="s">
        <v>5</v>
      </c>
      <c r="F1254" s="80" t="s">
        <v>30</v>
      </c>
      <c r="G1254" s="80" t="s">
        <v>51</v>
      </c>
      <c r="H1254" s="80" t="s">
        <v>13</v>
      </c>
      <c r="I1254" s="80" t="s">
        <v>157</v>
      </c>
      <c r="J1254" s="80" t="s">
        <v>42</v>
      </c>
      <c r="K1254" s="80">
        <v>3.5</v>
      </c>
      <c r="L1254" s="80">
        <v>1220</v>
      </c>
      <c r="M1254" s="80" t="s">
        <v>41</v>
      </c>
      <c r="N1254" s="80">
        <v>72.3</v>
      </c>
      <c r="O1254" s="80">
        <v>8.8800000000000004E-2</v>
      </c>
      <c r="P1254" s="80">
        <v>3.86</v>
      </c>
      <c r="Q1254" s="80"/>
      <c r="R1254" s="80"/>
      <c r="S1254" s="80"/>
      <c r="T1254" s="80"/>
      <c r="U1254" s="80"/>
      <c r="V1254" s="80"/>
      <c r="W1254" s="80"/>
      <c r="X1254" s="80"/>
      <c r="Y1254" s="80"/>
      <c r="Z1254" s="80" t="s">
        <v>40</v>
      </c>
      <c r="AA1254" s="80" t="s">
        <v>39</v>
      </c>
      <c r="AB1254" s="80">
        <v>20</v>
      </c>
      <c r="AC1254" s="80"/>
    </row>
    <row r="1255" spans="1:29" ht="15.75" customHeight="1" x14ac:dyDescent="0.2">
      <c r="A1255" s="80" t="s">
        <v>49</v>
      </c>
      <c r="B1255" s="80" t="s">
        <v>47</v>
      </c>
      <c r="C1255" s="80" t="s">
        <v>50</v>
      </c>
      <c r="D1255" s="81">
        <v>43775.669236111113</v>
      </c>
      <c r="E1255" s="80" t="s">
        <v>5</v>
      </c>
      <c r="F1255" s="80" t="s">
        <v>30</v>
      </c>
      <c r="G1255" s="80" t="s">
        <v>51</v>
      </c>
      <c r="H1255" s="80" t="s">
        <v>13</v>
      </c>
      <c r="I1255" s="80" t="s">
        <v>158</v>
      </c>
      <c r="J1255" s="80" t="s">
        <v>42</v>
      </c>
      <c r="K1255" s="80">
        <v>3.5</v>
      </c>
      <c r="L1255" s="80">
        <v>1220</v>
      </c>
      <c r="M1255" s="80" t="s">
        <v>41</v>
      </c>
      <c r="N1255" s="80">
        <v>109</v>
      </c>
      <c r="O1255" s="80">
        <v>9.6199999999999994E-2</v>
      </c>
      <c r="P1255" s="80">
        <v>0</v>
      </c>
      <c r="Q1255" s="80"/>
      <c r="R1255" s="80"/>
      <c r="S1255" s="80"/>
      <c r="T1255" s="80"/>
      <c r="U1255" s="80"/>
      <c r="V1255" s="80"/>
      <c r="W1255" s="80"/>
      <c r="X1255" s="80"/>
      <c r="Y1255" s="80"/>
      <c r="Z1255" s="80" t="s">
        <v>40</v>
      </c>
      <c r="AA1255" s="80" t="s">
        <v>39</v>
      </c>
      <c r="AB1255" s="80">
        <v>20</v>
      </c>
      <c r="AC1255" s="80"/>
    </row>
    <row r="1256" spans="1:29" ht="15.75" customHeight="1" x14ac:dyDescent="0.2">
      <c r="A1256" s="80" t="s">
        <v>49</v>
      </c>
      <c r="B1256" s="80" t="s">
        <v>47</v>
      </c>
      <c r="C1256" s="80" t="s">
        <v>50</v>
      </c>
      <c r="D1256" s="81">
        <v>43775.669236111113</v>
      </c>
      <c r="E1256" s="80" t="s">
        <v>5</v>
      </c>
      <c r="F1256" s="80" t="s">
        <v>30</v>
      </c>
      <c r="G1256" s="80" t="s">
        <v>51</v>
      </c>
      <c r="H1256" s="80" t="s">
        <v>13</v>
      </c>
      <c r="I1256" s="80" t="s">
        <v>43</v>
      </c>
      <c r="J1256" s="80" t="s">
        <v>42</v>
      </c>
      <c r="K1256" s="80">
        <v>3.5</v>
      </c>
      <c r="L1256" s="80">
        <v>1220</v>
      </c>
      <c r="M1256" s="80" t="s">
        <v>41</v>
      </c>
      <c r="N1256" s="80">
        <v>2.17</v>
      </c>
      <c r="O1256" s="80">
        <v>0</v>
      </c>
      <c r="P1256" s="80">
        <v>3.51</v>
      </c>
      <c r="Q1256" s="80"/>
      <c r="R1256" s="80"/>
      <c r="S1256" s="80"/>
      <c r="T1256" s="80"/>
      <c r="U1256" s="80"/>
      <c r="V1256" s="80"/>
      <c r="W1256" s="80"/>
      <c r="X1256" s="80"/>
      <c r="Y1256" s="80"/>
      <c r="Z1256" s="80" t="s">
        <v>40</v>
      </c>
      <c r="AA1256" s="80" t="s">
        <v>39</v>
      </c>
      <c r="AB1256" s="80">
        <v>20</v>
      </c>
      <c r="AC1256" s="80"/>
    </row>
    <row r="1257" spans="1:29" ht="15.75" customHeight="1" x14ac:dyDescent="0.2">
      <c r="A1257" s="80" t="s">
        <v>49</v>
      </c>
      <c r="B1257" s="80" t="s">
        <v>47</v>
      </c>
      <c r="C1257" s="80" t="s">
        <v>50</v>
      </c>
      <c r="D1257" s="81">
        <v>44091.745416666665</v>
      </c>
      <c r="E1257" s="80" t="s">
        <v>5</v>
      </c>
      <c r="F1257" s="80" t="s">
        <v>30</v>
      </c>
      <c r="G1257" s="80" t="s">
        <v>51</v>
      </c>
      <c r="H1257" s="80" t="s">
        <v>13</v>
      </c>
      <c r="I1257" s="80" t="s">
        <v>159</v>
      </c>
      <c r="J1257" s="80" t="s">
        <v>42</v>
      </c>
      <c r="K1257" s="80">
        <v>3.5</v>
      </c>
      <c r="L1257" s="80">
        <v>1220</v>
      </c>
      <c r="M1257" s="80" t="s">
        <v>41</v>
      </c>
      <c r="N1257" s="80">
        <v>53.4</v>
      </c>
      <c r="O1257" s="80">
        <v>6.1499999999999999E-2</v>
      </c>
      <c r="P1257" s="80">
        <v>3.42</v>
      </c>
      <c r="Q1257" s="80"/>
      <c r="R1257" s="80"/>
      <c r="S1257" s="80"/>
      <c r="T1257" s="80"/>
      <c r="U1257" s="80"/>
      <c r="V1257" s="80"/>
      <c r="W1257" s="80"/>
      <c r="X1257" s="80"/>
      <c r="Y1257" s="80"/>
      <c r="Z1257" s="80" t="s">
        <v>40</v>
      </c>
      <c r="AA1257" s="80" t="s">
        <v>39</v>
      </c>
      <c r="AB1257" s="80">
        <v>20</v>
      </c>
      <c r="AC1257" s="80"/>
    </row>
    <row r="1258" spans="1:29" ht="15.75" customHeight="1" x14ac:dyDescent="0.2">
      <c r="A1258" s="80" t="s">
        <v>49</v>
      </c>
      <c r="B1258" s="80" t="s">
        <v>47</v>
      </c>
      <c r="C1258" s="80" t="s">
        <v>50</v>
      </c>
      <c r="D1258" s="81">
        <v>43775.669236111113</v>
      </c>
      <c r="E1258" s="80" t="s">
        <v>5</v>
      </c>
      <c r="F1258" s="80" t="s">
        <v>31</v>
      </c>
      <c r="G1258" s="80" t="s">
        <v>44</v>
      </c>
      <c r="H1258" s="80" t="s">
        <v>13</v>
      </c>
      <c r="I1258" s="80" t="s">
        <v>157</v>
      </c>
      <c r="J1258" s="80" t="s">
        <v>42</v>
      </c>
      <c r="K1258" s="80">
        <v>1.19</v>
      </c>
      <c r="L1258" s="80">
        <v>1210</v>
      </c>
      <c r="M1258" s="80" t="s">
        <v>41</v>
      </c>
      <c r="N1258" s="80">
        <v>10.199999999999999</v>
      </c>
      <c r="O1258" s="80">
        <v>1.01E-2</v>
      </c>
      <c r="P1258" s="80">
        <v>0.78200000000000003</v>
      </c>
      <c r="Q1258" s="80"/>
      <c r="R1258" s="80"/>
      <c r="S1258" s="80"/>
      <c r="T1258" s="80"/>
      <c r="U1258" s="80"/>
      <c r="V1258" s="80"/>
      <c r="W1258" s="80"/>
      <c r="X1258" s="80"/>
      <c r="Y1258" s="80"/>
      <c r="Z1258" s="80" t="s">
        <v>40</v>
      </c>
      <c r="AA1258" s="80" t="s">
        <v>39</v>
      </c>
      <c r="AB1258" s="80">
        <v>20</v>
      </c>
      <c r="AC1258" s="80"/>
    </row>
    <row r="1259" spans="1:29" ht="15.75" customHeight="1" x14ac:dyDescent="0.2">
      <c r="A1259" s="80" t="s">
        <v>49</v>
      </c>
      <c r="B1259" s="80" t="s">
        <v>47</v>
      </c>
      <c r="C1259" s="80" t="s">
        <v>50</v>
      </c>
      <c r="D1259" s="81">
        <v>43775.669236111113</v>
      </c>
      <c r="E1259" s="80" t="s">
        <v>5</v>
      </c>
      <c r="F1259" s="80" t="s">
        <v>31</v>
      </c>
      <c r="G1259" s="80" t="s">
        <v>44</v>
      </c>
      <c r="H1259" s="80" t="s">
        <v>13</v>
      </c>
      <c r="I1259" s="80" t="s">
        <v>158</v>
      </c>
      <c r="J1259" s="80" t="s">
        <v>42</v>
      </c>
      <c r="K1259" s="80">
        <v>1.19</v>
      </c>
      <c r="L1259" s="80">
        <v>1210</v>
      </c>
      <c r="M1259" s="80" t="s">
        <v>41</v>
      </c>
      <c r="N1259" s="80">
        <v>16.5</v>
      </c>
      <c r="O1259" s="80">
        <v>1.0500000000000001E-2</v>
      </c>
      <c r="P1259" s="80">
        <v>0</v>
      </c>
      <c r="Q1259" s="80"/>
      <c r="R1259" s="80"/>
      <c r="S1259" s="80"/>
      <c r="T1259" s="80"/>
      <c r="U1259" s="80"/>
      <c r="V1259" s="80"/>
      <c r="W1259" s="80"/>
      <c r="X1259" s="80"/>
      <c r="Y1259" s="80"/>
      <c r="Z1259" s="80" t="s">
        <v>40</v>
      </c>
      <c r="AA1259" s="80" t="s">
        <v>39</v>
      </c>
      <c r="AB1259" s="80">
        <v>20</v>
      </c>
      <c r="AC1259" s="80"/>
    </row>
    <row r="1260" spans="1:29" ht="15.75" customHeight="1" x14ac:dyDescent="0.2">
      <c r="A1260" s="80" t="s">
        <v>49</v>
      </c>
      <c r="B1260" s="80" t="s">
        <v>47</v>
      </c>
      <c r="C1260" s="80" t="s">
        <v>50</v>
      </c>
      <c r="D1260" s="81">
        <v>43775.669236111113</v>
      </c>
      <c r="E1260" s="80" t="s">
        <v>5</v>
      </c>
      <c r="F1260" s="80" t="s">
        <v>31</v>
      </c>
      <c r="G1260" s="80" t="s">
        <v>44</v>
      </c>
      <c r="H1260" s="80" t="s">
        <v>13</v>
      </c>
      <c r="I1260" s="80" t="s">
        <v>43</v>
      </c>
      <c r="J1260" s="80" t="s">
        <v>42</v>
      </c>
      <c r="K1260" s="80">
        <v>1.19</v>
      </c>
      <c r="L1260" s="80">
        <v>1210</v>
      </c>
      <c r="M1260" s="80" t="s">
        <v>41</v>
      </c>
      <c r="N1260" s="80">
        <v>0.67500000000000004</v>
      </c>
      <c r="O1260" s="80">
        <v>0</v>
      </c>
      <c r="P1260" s="80">
        <v>0.754</v>
      </c>
      <c r="Q1260" s="80"/>
      <c r="R1260" s="80"/>
      <c r="S1260" s="80"/>
      <c r="T1260" s="80"/>
      <c r="U1260" s="80"/>
      <c r="V1260" s="80"/>
      <c r="W1260" s="80"/>
      <c r="X1260" s="80"/>
      <c r="Y1260" s="80"/>
      <c r="Z1260" s="80" t="s">
        <v>40</v>
      </c>
      <c r="AA1260" s="80" t="s">
        <v>39</v>
      </c>
      <c r="AB1260" s="80">
        <v>20</v>
      </c>
      <c r="AC1260" s="80"/>
    </row>
    <row r="1261" spans="1:29" ht="15.75" customHeight="1" x14ac:dyDescent="0.2">
      <c r="A1261" s="80" t="s">
        <v>49</v>
      </c>
      <c r="B1261" s="80" t="s">
        <v>47</v>
      </c>
      <c r="C1261" s="80" t="s">
        <v>50</v>
      </c>
      <c r="D1261" s="81">
        <v>44091.745416666665</v>
      </c>
      <c r="E1261" s="80" t="s">
        <v>5</v>
      </c>
      <c r="F1261" s="80" t="s">
        <v>31</v>
      </c>
      <c r="G1261" s="80" t="s">
        <v>44</v>
      </c>
      <c r="H1261" s="80" t="s">
        <v>13</v>
      </c>
      <c r="I1261" s="80" t="s">
        <v>159</v>
      </c>
      <c r="J1261" s="80" t="s">
        <v>42</v>
      </c>
      <c r="K1261" s="80">
        <v>1.19</v>
      </c>
      <c r="L1261" s="80">
        <v>1210</v>
      </c>
      <c r="M1261" s="80" t="s">
        <v>41</v>
      </c>
      <c r="N1261" s="80">
        <v>5.57</v>
      </c>
      <c r="O1261" s="80">
        <v>4.81E-3</v>
      </c>
      <c r="P1261" s="80">
        <v>0.72099999999999997</v>
      </c>
      <c r="Q1261" s="80"/>
      <c r="R1261" s="80"/>
      <c r="S1261" s="80"/>
      <c r="T1261" s="80"/>
      <c r="U1261" s="80"/>
      <c r="V1261" s="80"/>
      <c r="W1261" s="80"/>
      <c r="X1261" s="80"/>
      <c r="Y1261" s="80"/>
      <c r="Z1261" s="80" t="s">
        <v>40</v>
      </c>
      <c r="AA1261" s="80" t="s">
        <v>39</v>
      </c>
      <c r="AB1261" s="80">
        <v>20</v>
      </c>
      <c r="AC1261" s="80"/>
    </row>
    <row r="1262" spans="1:29" ht="15.75" customHeight="1" x14ac:dyDescent="0.2">
      <c r="A1262" s="80" t="s">
        <v>49</v>
      </c>
      <c r="B1262" s="80" t="s">
        <v>47</v>
      </c>
      <c r="C1262" s="80" t="s">
        <v>50</v>
      </c>
      <c r="D1262" s="81">
        <v>43775.669236111113</v>
      </c>
      <c r="E1262" s="80" t="s">
        <v>5</v>
      </c>
      <c r="F1262" s="80" t="s">
        <v>31</v>
      </c>
      <c r="G1262" s="80" t="s">
        <v>51</v>
      </c>
      <c r="H1262" s="80" t="s">
        <v>13</v>
      </c>
      <c r="I1262" s="80" t="s">
        <v>157</v>
      </c>
      <c r="J1262" s="80" t="s">
        <v>42</v>
      </c>
      <c r="K1262" s="80">
        <v>1.47</v>
      </c>
      <c r="L1262" s="80">
        <v>1130</v>
      </c>
      <c r="M1262" s="80" t="s">
        <v>41</v>
      </c>
      <c r="N1262" s="80">
        <v>11.2</v>
      </c>
      <c r="O1262" s="80">
        <v>1.2699999999999999E-2</v>
      </c>
      <c r="P1262" s="80">
        <v>1.23</v>
      </c>
      <c r="Q1262" s="80"/>
      <c r="R1262" s="80"/>
      <c r="S1262" s="80"/>
      <c r="T1262" s="80"/>
      <c r="U1262" s="80"/>
      <c r="V1262" s="80"/>
      <c r="W1262" s="80"/>
      <c r="X1262" s="80"/>
      <c r="Y1262" s="80"/>
      <c r="Z1262" s="80" t="s">
        <v>40</v>
      </c>
      <c r="AA1262" s="80" t="s">
        <v>39</v>
      </c>
      <c r="AB1262" s="80">
        <v>20</v>
      </c>
      <c r="AC1262" s="80"/>
    </row>
    <row r="1263" spans="1:29" ht="15.75" customHeight="1" x14ac:dyDescent="0.2">
      <c r="A1263" s="80" t="s">
        <v>49</v>
      </c>
      <c r="B1263" s="80" t="s">
        <v>47</v>
      </c>
      <c r="C1263" s="80" t="s">
        <v>50</v>
      </c>
      <c r="D1263" s="81">
        <v>43775.669236111113</v>
      </c>
      <c r="E1263" s="80" t="s">
        <v>5</v>
      </c>
      <c r="F1263" s="80" t="s">
        <v>31</v>
      </c>
      <c r="G1263" s="80" t="s">
        <v>51</v>
      </c>
      <c r="H1263" s="80" t="s">
        <v>13</v>
      </c>
      <c r="I1263" s="80" t="s">
        <v>158</v>
      </c>
      <c r="J1263" s="80" t="s">
        <v>42</v>
      </c>
      <c r="K1263" s="80">
        <v>1.47</v>
      </c>
      <c r="L1263" s="80">
        <v>1130</v>
      </c>
      <c r="M1263" s="80" t="s">
        <v>41</v>
      </c>
      <c r="N1263" s="80">
        <v>21.2</v>
      </c>
      <c r="O1263" s="80">
        <v>1.2699999999999999E-2</v>
      </c>
      <c r="P1263" s="80">
        <v>0</v>
      </c>
      <c r="Q1263" s="80"/>
      <c r="R1263" s="80"/>
      <c r="S1263" s="80"/>
      <c r="T1263" s="80"/>
      <c r="U1263" s="80"/>
      <c r="V1263" s="80"/>
      <c r="W1263" s="80"/>
      <c r="X1263" s="80"/>
      <c r="Y1263" s="80"/>
      <c r="Z1263" s="80" t="s">
        <v>40</v>
      </c>
      <c r="AA1263" s="80" t="s">
        <v>39</v>
      </c>
      <c r="AB1263" s="80">
        <v>20</v>
      </c>
      <c r="AC1263" s="80"/>
    </row>
    <row r="1264" spans="1:29" ht="15.75" customHeight="1" x14ac:dyDescent="0.2">
      <c r="A1264" s="80" t="s">
        <v>49</v>
      </c>
      <c r="B1264" s="80" t="s">
        <v>47</v>
      </c>
      <c r="C1264" s="80" t="s">
        <v>50</v>
      </c>
      <c r="D1264" s="81">
        <v>43775.669236111113</v>
      </c>
      <c r="E1264" s="80" t="s">
        <v>5</v>
      </c>
      <c r="F1264" s="80" t="s">
        <v>31</v>
      </c>
      <c r="G1264" s="80" t="s">
        <v>51</v>
      </c>
      <c r="H1264" s="80" t="s">
        <v>13</v>
      </c>
      <c r="I1264" s="80" t="s">
        <v>43</v>
      </c>
      <c r="J1264" s="80" t="s">
        <v>42</v>
      </c>
      <c r="K1264" s="80">
        <v>1.47</v>
      </c>
      <c r="L1264" s="80">
        <v>1130</v>
      </c>
      <c r="M1264" s="80" t="s">
        <v>41</v>
      </c>
      <c r="N1264" s="80">
        <v>0.96399999999999997</v>
      </c>
      <c r="O1264" s="80">
        <v>0</v>
      </c>
      <c r="P1264" s="80">
        <v>1.18</v>
      </c>
      <c r="Q1264" s="80"/>
      <c r="R1264" s="80"/>
      <c r="S1264" s="80"/>
      <c r="T1264" s="80"/>
      <c r="U1264" s="80"/>
      <c r="V1264" s="80"/>
      <c r="W1264" s="80"/>
      <c r="X1264" s="80"/>
      <c r="Y1264" s="80"/>
      <c r="Z1264" s="80" t="s">
        <v>40</v>
      </c>
      <c r="AA1264" s="80" t="s">
        <v>39</v>
      </c>
      <c r="AB1264" s="80">
        <v>20</v>
      </c>
      <c r="AC1264" s="80"/>
    </row>
    <row r="1265" spans="1:29" ht="15.75" customHeight="1" x14ac:dyDescent="0.2">
      <c r="A1265" s="80" t="s">
        <v>49</v>
      </c>
      <c r="B1265" s="80" t="s">
        <v>47</v>
      </c>
      <c r="C1265" s="80" t="s">
        <v>50</v>
      </c>
      <c r="D1265" s="81">
        <v>44091.745416666665</v>
      </c>
      <c r="E1265" s="80" t="s">
        <v>5</v>
      </c>
      <c r="F1265" s="80" t="s">
        <v>31</v>
      </c>
      <c r="G1265" s="80" t="s">
        <v>51</v>
      </c>
      <c r="H1265" s="80" t="s">
        <v>13</v>
      </c>
      <c r="I1265" s="80" t="s">
        <v>159</v>
      </c>
      <c r="J1265" s="80" t="s">
        <v>42</v>
      </c>
      <c r="K1265" s="80">
        <v>1.47</v>
      </c>
      <c r="L1265" s="80">
        <v>1130</v>
      </c>
      <c r="M1265" s="80" t="s">
        <v>41</v>
      </c>
      <c r="N1265" s="80">
        <v>6.42</v>
      </c>
      <c r="O1265" s="80">
        <v>6.0000000000000001E-3</v>
      </c>
      <c r="P1265" s="80">
        <v>1.1299999999999999</v>
      </c>
      <c r="Q1265" s="80"/>
      <c r="R1265" s="80"/>
      <c r="S1265" s="80"/>
      <c r="T1265" s="80"/>
      <c r="U1265" s="80"/>
      <c r="V1265" s="80"/>
      <c r="W1265" s="80"/>
      <c r="X1265" s="80"/>
      <c r="Y1265" s="80"/>
      <c r="Z1265" s="80" t="s">
        <v>40</v>
      </c>
      <c r="AA1265" s="80" t="s">
        <v>39</v>
      </c>
      <c r="AB1265" s="80">
        <v>20</v>
      </c>
      <c r="AC1265" s="80"/>
    </row>
    <row r="1266" spans="1:29" ht="15.75" customHeight="1" x14ac:dyDescent="0.2">
      <c r="A1266" s="80" t="s">
        <v>49</v>
      </c>
      <c r="B1266" s="80" t="s">
        <v>47</v>
      </c>
      <c r="C1266" s="80" t="s">
        <v>50</v>
      </c>
      <c r="D1266" s="81">
        <v>43775.669236111113</v>
      </c>
      <c r="E1266" s="80" t="s">
        <v>5</v>
      </c>
      <c r="F1266" s="80" t="s">
        <v>45</v>
      </c>
      <c r="G1266" s="80" t="s">
        <v>44</v>
      </c>
      <c r="H1266" s="80" t="s">
        <v>13</v>
      </c>
      <c r="I1266" s="80" t="s">
        <v>157</v>
      </c>
      <c r="J1266" s="80" t="s">
        <v>42</v>
      </c>
      <c r="K1266" s="80">
        <v>2.4</v>
      </c>
      <c r="L1266" s="80">
        <v>1760</v>
      </c>
      <c r="M1266" s="80" t="s">
        <v>41</v>
      </c>
      <c r="N1266" s="80">
        <v>30</v>
      </c>
      <c r="O1266" s="80">
        <v>3.4000000000000002E-2</v>
      </c>
      <c r="P1266" s="80">
        <v>1.72</v>
      </c>
      <c r="Q1266" s="80"/>
      <c r="R1266" s="80"/>
      <c r="S1266" s="80"/>
      <c r="T1266" s="80"/>
      <c r="U1266" s="80"/>
      <c r="V1266" s="80"/>
      <c r="W1266" s="80"/>
      <c r="X1266" s="80"/>
      <c r="Y1266" s="80"/>
      <c r="Z1266" s="80" t="s">
        <v>40</v>
      </c>
      <c r="AA1266" s="80" t="s">
        <v>39</v>
      </c>
      <c r="AB1266" s="80">
        <v>20</v>
      </c>
      <c r="AC1266" s="80"/>
    </row>
    <row r="1267" spans="1:29" ht="15.75" customHeight="1" x14ac:dyDescent="0.2">
      <c r="A1267" s="80" t="s">
        <v>49</v>
      </c>
      <c r="B1267" s="80" t="s">
        <v>47</v>
      </c>
      <c r="C1267" s="80" t="s">
        <v>50</v>
      </c>
      <c r="D1267" s="81">
        <v>43775.669236111113</v>
      </c>
      <c r="E1267" s="80" t="s">
        <v>5</v>
      </c>
      <c r="F1267" s="80" t="s">
        <v>45</v>
      </c>
      <c r="G1267" s="80" t="s">
        <v>44</v>
      </c>
      <c r="H1267" s="80" t="s">
        <v>13</v>
      </c>
      <c r="I1267" s="80" t="s">
        <v>158</v>
      </c>
      <c r="J1267" s="80" t="s">
        <v>42</v>
      </c>
      <c r="K1267" s="80">
        <v>2.4</v>
      </c>
      <c r="L1267" s="80">
        <v>1760</v>
      </c>
      <c r="M1267" s="80" t="s">
        <v>41</v>
      </c>
      <c r="N1267" s="80">
        <v>44.8</v>
      </c>
      <c r="O1267" s="80">
        <v>3.5000000000000003E-2</v>
      </c>
      <c r="P1267" s="80">
        <v>0</v>
      </c>
      <c r="Q1267" s="80"/>
      <c r="R1267" s="80"/>
      <c r="S1267" s="80"/>
      <c r="T1267" s="80"/>
      <c r="U1267" s="80"/>
      <c r="V1267" s="80"/>
      <c r="W1267" s="80"/>
      <c r="X1267" s="80"/>
      <c r="Y1267" s="80"/>
      <c r="Z1267" s="80" t="s">
        <v>40</v>
      </c>
      <c r="AA1267" s="80" t="s">
        <v>39</v>
      </c>
      <c r="AB1267" s="80">
        <v>20</v>
      </c>
      <c r="AC1267" s="80"/>
    </row>
    <row r="1268" spans="1:29" ht="15.75" customHeight="1" x14ac:dyDescent="0.2">
      <c r="A1268" s="80" t="s">
        <v>49</v>
      </c>
      <c r="B1268" s="80" t="s">
        <v>47</v>
      </c>
      <c r="C1268" s="80" t="s">
        <v>50</v>
      </c>
      <c r="D1268" s="81">
        <v>43775.669236111113</v>
      </c>
      <c r="E1268" s="80" t="s">
        <v>5</v>
      </c>
      <c r="F1268" s="80" t="s">
        <v>45</v>
      </c>
      <c r="G1268" s="80" t="s">
        <v>44</v>
      </c>
      <c r="H1268" s="80" t="s">
        <v>13</v>
      </c>
      <c r="I1268" s="80" t="s">
        <v>43</v>
      </c>
      <c r="J1268" s="80" t="s">
        <v>42</v>
      </c>
      <c r="K1268" s="80">
        <v>2.4</v>
      </c>
      <c r="L1268" s="80">
        <v>1760</v>
      </c>
      <c r="M1268" s="80" t="s">
        <v>41</v>
      </c>
      <c r="N1268" s="80">
        <v>1.1000000000000001</v>
      </c>
      <c r="O1268" s="80">
        <v>0</v>
      </c>
      <c r="P1268" s="80">
        <v>1.68</v>
      </c>
      <c r="Q1268" s="80"/>
      <c r="R1268" s="80"/>
      <c r="S1268" s="80"/>
      <c r="T1268" s="80"/>
      <c r="U1268" s="80"/>
      <c r="V1268" s="80"/>
      <c r="W1268" s="80"/>
      <c r="X1268" s="80"/>
      <c r="Y1268" s="80"/>
      <c r="Z1268" s="80" t="s">
        <v>40</v>
      </c>
      <c r="AA1268" s="80" t="s">
        <v>39</v>
      </c>
      <c r="AB1268" s="80">
        <v>20</v>
      </c>
      <c r="AC1268" s="80"/>
    </row>
    <row r="1269" spans="1:29" ht="15.75" customHeight="1" x14ac:dyDescent="0.2">
      <c r="A1269" s="80" t="s">
        <v>49</v>
      </c>
      <c r="B1269" s="80" t="s">
        <v>47</v>
      </c>
      <c r="C1269" s="80" t="s">
        <v>50</v>
      </c>
      <c r="D1269" s="81">
        <v>44091.745416666665</v>
      </c>
      <c r="E1269" s="80" t="s">
        <v>5</v>
      </c>
      <c r="F1269" s="80" t="s">
        <v>45</v>
      </c>
      <c r="G1269" s="80" t="s">
        <v>44</v>
      </c>
      <c r="H1269" s="80" t="s">
        <v>13</v>
      </c>
      <c r="I1269" s="80" t="s">
        <v>159</v>
      </c>
      <c r="J1269" s="80" t="s">
        <v>42</v>
      </c>
      <c r="K1269" s="80">
        <v>2.4</v>
      </c>
      <c r="L1269" s="80">
        <v>1760</v>
      </c>
      <c r="M1269" s="80" t="s">
        <v>41</v>
      </c>
      <c r="N1269" s="80">
        <v>16.2</v>
      </c>
      <c r="O1269" s="80">
        <v>1.7000000000000001E-2</v>
      </c>
      <c r="P1269" s="80">
        <v>1.64</v>
      </c>
      <c r="Q1269" s="80"/>
      <c r="R1269" s="80"/>
      <c r="S1269" s="80"/>
      <c r="T1269" s="80"/>
      <c r="U1269" s="80"/>
      <c r="V1269" s="80"/>
      <c r="W1269" s="80"/>
      <c r="X1269" s="80"/>
      <c r="Y1269" s="80"/>
      <c r="Z1269" s="80" t="s">
        <v>40</v>
      </c>
      <c r="AA1269" s="80" t="s">
        <v>39</v>
      </c>
      <c r="AB1269" s="80">
        <v>20</v>
      </c>
      <c r="AC1269" s="80"/>
    </row>
    <row r="1270" spans="1:29" ht="15.75" customHeight="1" x14ac:dyDescent="0.2">
      <c r="A1270" s="80" t="s">
        <v>49</v>
      </c>
      <c r="B1270" s="80" t="s">
        <v>47</v>
      </c>
      <c r="C1270" s="80" t="s">
        <v>50</v>
      </c>
      <c r="D1270" s="81">
        <v>43775.669236111113</v>
      </c>
      <c r="E1270" s="80" t="s">
        <v>5</v>
      </c>
      <c r="F1270" s="80" t="s">
        <v>45</v>
      </c>
      <c r="G1270" s="80" t="s">
        <v>51</v>
      </c>
      <c r="H1270" s="80" t="s">
        <v>13</v>
      </c>
      <c r="I1270" s="80" t="s">
        <v>157</v>
      </c>
      <c r="J1270" s="80" t="s">
        <v>42</v>
      </c>
      <c r="K1270" s="80">
        <v>2.5</v>
      </c>
      <c r="L1270" s="80">
        <v>1450</v>
      </c>
      <c r="M1270" s="80" t="s">
        <v>41</v>
      </c>
      <c r="N1270" s="80">
        <v>25.8</v>
      </c>
      <c r="O1270" s="80">
        <v>3.6999999999999998E-2</v>
      </c>
      <c r="P1270" s="80">
        <v>3.03</v>
      </c>
      <c r="Q1270" s="80"/>
      <c r="R1270" s="80"/>
      <c r="S1270" s="80"/>
      <c r="T1270" s="80"/>
      <c r="U1270" s="80"/>
      <c r="V1270" s="80"/>
      <c r="W1270" s="80"/>
      <c r="X1270" s="80"/>
      <c r="Y1270" s="80"/>
      <c r="Z1270" s="80" t="s">
        <v>40</v>
      </c>
      <c r="AA1270" s="80" t="s">
        <v>39</v>
      </c>
      <c r="AB1270" s="80">
        <v>20</v>
      </c>
      <c r="AC1270" s="80"/>
    </row>
    <row r="1271" spans="1:29" ht="15.75" customHeight="1" x14ac:dyDescent="0.2">
      <c r="A1271" s="80" t="s">
        <v>49</v>
      </c>
      <c r="B1271" s="80" t="s">
        <v>47</v>
      </c>
      <c r="C1271" s="80" t="s">
        <v>50</v>
      </c>
      <c r="D1271" s="81">
        <v>43775.669236111113</v>
      </c>
      <c r="E1271" s="80" t="s">
        <v>5</v>
      </c>
      <c r="F1271" s="80" t="s">
        <v>45</v>
      </c>
      <c r="G1271" s="80" t="s">
        <v>51</v>
      </c>
      <c r="H1271" s="80" t="s">
        <v>13</v>
      </c>
      <c r="I1271" s="80" t="s">
        <v>158</v>
      </c>
      <c r="J1271" s="80" t="s">
        <v>42</v>
      </c>
      <c r="K1271" s="80">
        <v>2.5</v>
      </c>
      <c r="L1271" s="80">
        <v>1450</v>
      </c>
      <c r="M1271" s="80" t="s">
        <v>41</v>
      </c>
      <c r="N1271" s="80">
        <v>50.1</v>
      </c>
      <c r="O1271" s="80">
        <v>3.9E-2</v>
      </c>
      <c r="P1271" s="80">
        <v>0</v>
      </c>
      <c r="Q1271" s="80"/>
      <c r="R1271" s="80"/>
      <c r="S1271" s="80"/>
      <c r="T1271" s="80"/>
      <c r="U1271" s="80"/>
      <c r="V1271" s="80"/>
      <c r="W1271" s="80"/>
      <c r="X1271" s="80"/>
      <c r="Y1271" s="80"/>
      <c r="Z1271" s="80" t="s">
        <v>40</v>
      </c>
      <c r="AA1271" s="80" t="s">
        <v>39</v>
      </c>
      <c r="AB1271" s="80">
        <v>20</v>
      </c>
      <c r="AC1271" s="80"/>
    </row>
    <row r="1272" spans="1:29" ht="15.75" customHeight="1" x14ac:dyDescent="0.2">
      <c r="A1272" s="80" t="s">
        <v>49</v>
      </c>
      <c r="B1272" s="80" t="s">
        <v>47</v>
      </c>
      <c r="C1272" s="80" t="s">
        <v>50</v>
      </c>
      <c r="D1272" s="81">
        <v>43775.669236111113</v>
      </c>
      <c r="E1272" s="80" t="s">
        <v>5</v>
      </c>
      <c r="F1272" s="80" t="s">
        <v>45</v>
      </c>
      <c r="G1272" s="80" t="s">
        <v>51</v>
      </c>
      <c r="H1272" s="80" t="s">
        <v>13</v>
      </c>
      <c r="I1272" s="80" t="s">
        <v>43</v>
      </c>
      <c r="J1272" s="80" t="s">
        <v>42</v>
      </c>
      <c r="K1272" s="80">
        <v>2.5</v>
      </c>
      <c r="L1272" s="80">
        <v>1450</v>
      </c>
      <c r="M1272" s="80" t="s">
        <v>41</v>
      </c>
      <c r="N1272" s="80">
        <v>2</v>
      </c>
      <c r="O1272" s="80">
        <v>0</v>
      </c>
      <c r="P1272" s="80">
        <v>2.97</v>
      </c>
      <c r="Q1272" s="80"/>
      <c r="R1272" s="80"/>
      <c r="S1272" s="80"/>
      <c r="T1272" s="80"/>
      <c r="U1272" s="80"/>
      <c r="V1272" s="80"/>
      <c r="W1272" s="80"/>
      <c r="X1272" s="80"/>
      <c r="Y1272" s="80"/>
      <c r="Z1272" s="80" t="s">
        <v>40</v>
      </c>
      <c r="AA1272" s="80" t="s">
        <v>39</v>
      </c>
      <c r="AB1272" s="80">
        <v>20</v>
      </c>
      <c r="AC1272" s="80"/>
    </row>
    <row r="1273" spans="1:29" ht="15.75" customHeight="1" x14ac:dyDescent="0.2">
      <c r="A1273" s="80" t="s">
        <v>49</v>
      </c>
      <c r="B1273" s="80" t="s">
        <v>47</v>
      </c>
      <c r="C1273" s="80" t="s">
        <v>50</v>
      </c>
      <c r="D1273" s="81">
        <v>44091.745416666665</v>
      </c>
      <c r="E1273" s="80" t="s">
        <v>5</v>
      </c>
      <c r="F1273" s="80" t="s">
        <v>45</v>
      </c>
      <c r="G1273" s="80" t="s">
        <v>51</v>
      </c>
      <c r="H1273" s="80" t="s">
        <v>13</v>
      </c>
      <c r="I1273" s="80" t="s">
        <v>159</v>
      </c>
      <c r="J1273" s="80" t="s">
        <v>42</v>
      </c>
      <c r="K1273" s="80">
        <v>2.5</v>
      </c>
      <c r="L1273" s="80">
        <v>1450</v>
      </c>
      <c r="M1273" s="80" t="s">
        <v>41</v>
      </c>
      <c r="N1273" s="80">
        <v>14.6</v>
      </c>
      <c r="O1273" s="80">
        <v>1.7999999999999999E-2</v>
      </c>
      <c r="P1273" s="80">
        <v>2.9</v>
      </c>
      <c r="Q1273" s="80"/>
      <c r="R1273" s="80"/>
      <c r="S1273" s="80"/>
      <c r="T1273" s="80"/>
      <c r="U1273" s="80"/>
      <c r="V1273" s="80"/>
      <c r="W1273" s="80"/>
      <c r="X1273" s="80"/>
      <c r="Y1273" s="80"/>
      <c r="Z1273" s="80" t="s">
        <v>40</v>
      </c>
      <c r="AA1273" s="80" t="s">
        <v>39</v>
      </c>
      <c r="AB1273" s="80">
        <v>20</v>
      </c>
      <c r="AC1273" s="80"/>
    </row>
    <row r="1274" spans="1:29" ht="15.75" customHeight="1" x14ac:dyDescent="0.2">
      <c r="A1274" s="80" t="s">
        <v>49</v>
      </c>
      <c r="B1274" s="80" t="s">
        <v>47</v>
      </c>
      <c r="C1274" s="80" t="s">
        <v>50</v>
      </c>
      <c r="D1274" s="81">
        <v>43775.669236111113</v>
      </c>
      <c r="E1274" s="80" t="s">
        <v>5</v>
      </c>
      <c r="F1274" s="80" t="s">
        <v>29</v>
      </c>
      <c r="G1274" s="80" t="s">
        <v>44</v>
      </c>
      <c r="H1274" s="80" t="s">
        <v>13</v>
      </c>
      <c r="I1274" s="80" t="s">
        <v>157</v>
      </c>
      <c r="J1274" s="80" t="s">
        <v>42</v>
      </c>
      <c r="K1274" s="80">
        <v>3.77</v>
      </c>
      <c r="L1274" s="80">
        <v>2390</v>
      </c>
      <c r="M1274" s="80" t="s">
        <v>41</v>
      </c>
      <c r="N1274" s="80">
        <v>49.5</v>
      </c>
      <c r="O1274" s="80">
        <v>5.96E-2</v>
      </c>
      <c r="P1274" s="80">
        <v>2.75</v>
      </c>
      <c r="Q1274" s="80"/>
      <c r="R1274" s="80"/>
      <c r="S1274" s="80"/>
      <c r="T1274" s="80"/>
      <c r="U1274" s="80"/>
      <c r="V1274" s="80"/>
      <c r="W1274" s="80"/>
      <c r="X1274" s="80"/>
      <c r="Y1274" s="80"/>
      <c r="Z1274" s="80" t="s">
        <v>40</v>
      </c>
      <c r="AA1274" s="80" t="s">
        <v>39</v>
      </c>
      <c r="AB1274" s="80">
        <v>20</v>
      </c>
      <c r="AC1274" s="80"/>
    </row>
    <row r="1275" spans="1:29" ht="15.75" customHeight="1" x14ac:dyDescent="0.2">
      <c r="A1275" s="80" t="s">
        <v>49</v>
      </c>
      <c r="B1275" s="80" t="s">
        <v>47</v>
      </c>
      <c r="C1275" s="80" t="s">
        <v>50</v>
      </c>
      <c r="D1275" s="81">
        <v>43775.669236111113</v>
      </c>
      <c r="E1275" s="80" t="s">
        <v>5</v>
      </c>
      <c r="F1275" s="80" t="s">
        <v>29</v>
      </c>
      <c r="G1275" s="80" t="s">
        <v>44</v>
      </c>
      <c r="H1275" s="80" t="s">
        <v>13</v>
      </c>
      <c r="I1275" s="80" t="s">
        <v>158</v>
      </c>
      <c r="J1275" s="80" t="s">
        <v>42</v>
      </c>
      <c r="K1275" s="80">
        <v>3.77</v>
      </c>
      <c r="L1275" s="80">
        <v>2390</v>
      </c>
      <c r="M1275" s="80" t="s">
        <v>41</v>
      </c>
      <c r="N1275" s="80">
        <v>73.7</v>
      </c>
      <c r="O1275" s="80">
        <v>6.25E-2</v>
      </c>
      <c r="P1275" s="80">
        <v>0</v>
      </c>
      <c r="Q1275" s="80"/>
      <c r="R1275" s="80"/>
      <c r="S1275" s="80"/>
      <c r="T1275" s="80"/>
      <c r="U1275" s="80"/>
      <c r="V1275" s="80"/>
      <c r="W1275" s="80"/>
      <c r="X1275" s="80"/>
      <c r="Y1275" s="80"/>
      <c r="Z1275" s="80" t="s">
        <v>40</v>
      </c>
      <c r="AA1275" s="80" t="s">
        <v>39</v>
      </c>
      <c r="AB1275" s="80">
        <v>20</v>
      </c>
      <c r="AC1275" s="80"/>
    </row>
    <row r="1276" spans="1:29" ht="15.75" customHeight="1" x14ac:dyDescent="0.2">
      <c r="A1276" s="80" t="s">
        <v>49</v>
      </c>
      <c r="B1276" s="80" t="s">
        <v>47</v>
      </c>
      <c r="C1276" s="80" t="s">
        <v>50</v>
      </c>
      <c r="D1276" s="81">
        <v>43775.669236111113</v>
      </c>
      <c r="E1276" s="80" t="s">
        <v>5</v>
      </c>
      <c r="F1276" s="80" t="s">
        <v>29</v>
      </c>
      <c r="G1276" s="80" t="s">
        <v>44</v>
      </c>
      <c r="H1276" s="80" t="s">
        <v>13</v>
      </c>
      <c r="I1276" s="80" t="s">
        <v>43</v>
      </c>
      <c r="J1276" s="80" t="s">
        <v>42</v>
      </c>
      <c r="K1276" s="80">
        <v>3.77</v>
      </c>
      <c r="L1276" s="80">
        <v>2390</v>
      </c>
      <c r="M1276" s="80" t="s">
        <v>41</v>
      </c>
      <c r="N1276" s="80">
        <v>1.67</v>
      </c>
      <c r="O1276" s="80">
        <v>0</v>
      </c>
      <c r="P1276" s="80">
        <v>2.69</v>
      </c>
      <c r="Q1276" s="80"/>
      <c r="R1276" s="80"/>
      <c r="S1276" s="80"/>
      <c r="T1276" s="80"/>
      <c r="U1276" s="80"/>
      <c r="V1276" s="80"/>
      <c r="W1276" s="80"/>
      <c r="X1276" s="80"/>
      <c r="Y1276" s="80"/>
      <c r="Z1276" s="80" t="s">
        <v>40</v>
      </c>
      <c r="AA1276" s="80" t="s">
        <v>39</v>
      </c>
      <c r="AB1276" s="80">
        <v>20</v>
      </c>
      <c r="AC1276" s="80"/>
    </row>
    <row r="1277" spans="1:29" ht="15.75" customHeight="1" x14ac:dyDescent="0.2">
      <c r="A1277" s="80" t="s">
        <v>49</v>
      </c>
      <c r="B1277" s="80" t="s">
        <v>47</v>
      </c>
      <c r="C1277" s="80" t="s">
        <v>50</v>
      </c>
      <c r="D1277" s="81">
        <v>44091.745416666665</v>
      </c>
      <c r="E1277" s="80" t="s">
        <v>5</v>
      </c>
      <c r="F1277" s="80" t="s">
        <v>29</v>
      </c>
      <c r="G1277" s="80" t="s">
        <v>44</v>
      </c>
      <c r="H1277" s="80" t="s">
        <v>13</v>
      </c>
      <c r="I1277" s="80" t="s">
        <v>159</v>
      </c>
      <c r="J1277" s="80" t="s">
        <v>42</v>
      </c>
      <c r="K1277" s="80">
        <v>3.77</v>
      </c>
      <c r="L1277" s="80">
        <v>2390</v>
      </c>
      <c r="M1277" s="80" t="s">
        <v>41</v>
      </c>
      <c r="N1277" s="80">
        <v>26.1</v>
      </c>
      <c r="O1277" s="80">
        <v>2.98E-2</v>
      </c>
      <c r="P1277" s="80">
        <v>2.64</v>
      </c>
      <c r="Q1277" s="80"/>
      <c r="R1277" s="80"/>
      <c r="S1277" s="80"/>
      <c r="T1277" s="80"/>
      <c r="U1277" s="80"/>
      <c r="V1277" s="80"/>
      <c r="W1277" s="80"/>
      <c r="X1277" s="80"/>
      <c r="Y1277" s="80"/>
      <c r="Z1277" s="80" t="s">
        <v>40</v>
      </c>
      <c r="AA1277" s="80" t="s">
        <v>39</v>
      </c>
      <c r="AB1277" s="80">
        <v>20</v>
      </c>
      <c r="AC1277" s="80"/>
    </row>
    <row r="1278" spans="1:29" ht="15.75" customHeight="1" x14ac:dyDescent="0.2">
      <c r="A1278" s="80" t="s">
        <v>49</v>
      </c>
      <c r="B1278" s="80" t="s">
        <v>47</v>
      </c>
      <c r="C1278" s="80" t="s">
        <v>50</v>
      </c>
      <c r="D1278" s="81">
        <v>43775.669236111113</v>
      </c>
      <c r="E1278" s="80" t="s">
        <v>5</v>
      </c>
      <c r="F1278" s="80" t="s">
        <v>29</v>
      </c>
      <c r="G1278" s="80" t="s">
        <v>51</v>
      </c>
      <c r="H1278" s="80" t="s">
        <v>13</v>
      </c>
      <c r="I1278" s="80" t="s">
        <v>157</v>
      </c>
      <c r="J1278" s="80" t="s">
        <v>42</v>
      </c>
      <c r="K1278" s="80">
        <v>3.07</v>
      </c>
      <c r="L1278" s="80">
        <v>1620</v>
      </c>
      <c r="M1278" s="80" t="s">
        <v>41</v>
      </c>
      <c r="N1278" s="80">
        <v>33.200000000000003</v>
      </c>
      <c r="O1278" s="80">
        <v>4.9799999999999997E-2</v>
      </c>
      <c r="P1278" s="80">
        <v>3.98</v>
      </c>
      <c r="Q1278" s="80"/>
      <c r="R1278" s="80"/>
      <c r="S1278" s="80"/>
      <c r="T1278" s="80"/>
      <c r="U1278" s="80"/>
      <c r="V1278" s="80"/>
      <c r="W1278" s="80"/>
      <c r="X1278" s="80"/>
      <c r="Y1278" s="80"/>
      <c r="Z1278" s="80" t="s">
        <v>40</v>
      </c>
      <c r="AA1278" s="80" t="s">
        <v>39</v>
      </c>
      <c r="AB1278" s="80">
        <v>20</v>
      </c>
      <c r="AC1278" s="80"/>
    </row>
    <row r="1279" spans="1:29" ht="15.75" customHeight="1" x14ac:dyDescent="0.2">
      <c r="A1279" s="80" t="s">
        <v>49</v>
      </c>
      <c r="B1279" s="80" t="s">
        <v>47</v>
      </c>
      <c r="C1279" s="80" t="s">
        <v>50</v>
      </c>
      <c r="D1279" s="81">
        <v>43775.669236111113</v>
      </c>
      <c r="E1279" s="80" t="s">
        <v>5</v>
      </c>
      <c r="F1279" s="80" t="s">
        <v>29</v>
      </c>
      <c r="G1279" s="80" t="s">
        <v>51</v>
      </c>
      <c r="H1279" s="80" t="s">
        <v>13</v>
      </c>
      <c r="I1279" s="80" t="s">
        <v>158</v>
      </c>
      <c r="J1279" s="80" t="s">
        <v>42</v>
      </c>
      <c r="K1279" s="80">
        <v>3.07</v>
      </c>
      <c r="L1279" s="80">
        <v>1620</v>
      </c>
      <c r="M1279" s="80" t="s">
        <v>41</v>
      </c>
      <c r="N1279" s="80">
        <v>65</v>
      </c>
      <c r="O1279" s="80">
        <v>5.21E-2</v>
      </c>
      <c r="P1279" s="80">
        <v>0</v>
      </c>
      <c r="Q1279" s="80"/>
      <c r="R1279" s="80"/>
      <c r="S1279" s="80"/>
      <c r="T1279" s="80"/>
      <c r="U1279" s="80"/>
      <c r="V1279" s="80"/>
      <c r="W1279" s="80"/>
      <c r="X1279" s="80"/>
      <c r="Y1279" s="80"/>
      <c r="Z1279" s="80" t="s">
        <v>40</v>
      </c>
      <c r="AA1279" s="80" t="s">
        <v>39</v>
      </c>
      <c r="AB1279" s="80">
        <v>20</v>
      </c>
      <c r="AC1279" s="80"/>
    </row>
    <row r="1280" spans="1:29" ht="15.75" customHeight="1" x14ac:dyDescent="0.2">
      <c r="A1280" s="80" t="s">
        <v>49</v>
      </c>
      <c r="B1280" s="80" t="s">
        <v>47</v>
      </c>
      <c r="C1280" s="80" t="s">
        <v>50</v>
      </c>
      <c r="D1280" s="81">
        <v>43775.669236111113</v>
      </c>
      <c r="E1280" s="80" t="s">
        <v>5</v>
      </c>
      <c r="F1280" s="80" t="s">
        <v>29</v>
      </c>
      <c r="G1280" s="80" t="s">
        <v>51</v>
      </c>
      <c r="H1280" s="80" t="s">
        <v>13</v>
      </c>
      <c r="I1280" s="80" t="s">
        <v>43</v>
      </c>
      <c r="J1280" s="80" t="s">
        <v>42</v>
      </c>
      <c r="K1280" s="80">
        <v>3.07</v>
      </c>
      <c r="L1280" s="80">
        <v>1620</v>
      </c>
      <c r="M1280" s="80" t="s">
        <v>41</v>
      </c>
      <c r="N1280" s="80">
        <v>2.5299999999999998</v>
      </c>
      <c r="O1280" s="80">
        <v>0</v>
      </c>
      <c r="P1280" s="80">
        <v>3.91</v>
      </c>
      <c r="Q1280" s="80"/>
      <c r="R1280" s="80"/>
      <c r="S1280" s="80"/>
      <c r="T1280" s="80"/>
      <c r="U1280" s="80"/>
      <c r="V1280" s="80"/>
      <c r="W1280" s="80"/>
      <c r="X1280" s="80"/>
      <c r="Y1280" s="80"/>
      <c r="Z1280" s="80" t="s">
        <v>40</v>
      </c>
      <c r="AA1280" s="80" t="s">
        <v>39</v>
      </c>
      <c r="AB1280" s="80">
        <v>20</v>
      </c>
      <c r="AC1280" s="80"/>
    </row>
    <row r="1281" spans="1:29" ht="15.75" customHeight="1" x14ac:dyDescent="0.2">
      <c r="A1281" s="80" t="s">
        <v>49</v>
      </c>
      <c r="B1281" s="80" t="s">
        <v>47</v>
      </c>
      <c r="C1281" s="80" t="s">
        <v>50</v>
      </c>
      <c r="D1281" s="81">
        <v>44091.745416666665</v>
      </c>
      <c r="E1281" s="80" t="s">
        <v>5</v>
      </c>
      <c r="F1281" s="80" t="s">
        <v>29</v>
      </c>
      <c r="G1281" s="80" t="s">
        <v>51</v>
      </c>
      <c r="H1281" s="80" t="s">
        <v>13</v>
      </c>
      <c r="I1281" s="80" t="s">
        <v>159</v>
      </c>
      <c r="J1281" s="80" t="s">
        <v>42</v>
      </c>
      <c r="K1281" s="80">
        <v>3.07</v>
      </c>
      <c r="L1281" s="80">
        <v>1620</v>
      </c>
      <c r="M1281" s="80" t="s">
        <v>41</v>
      </c>
      <c r="N1281" s="80">
        <v>18.7</v>
      </c>
      <c r="O1281" s="80">
        <v>2.4899999999999999E-2</v>
      </c>
      <c r="P1281" s="80">
        <v>3.84</v>
      </c>
      <c r="Q1281" s="80"/>
      <c r="R1281" s="80"/>
      <c r="S1281" s="80"/>
      <c r="T1281" s="80"/>
      <c r="U1281" s="80"/>
      <c r="V1281" s="80"/>
      <c r="W1281" s="80"/>
      <c r="X1281" s="80"/>
      <c r="Y1281" s="80"/>
      <c r="Z1281" s="80" t="s">
        <v>40</v>
      </c>
      <c r="AA1281" s="80" t="s">
        <v>39</v>
      </c>
      <c r="AB1281" s="80">
        <v>20</v>
      </c>
      <c r="AC1281" s="80"/>
    </row>
    <row r="1282" spans="1:29" ht="15.75" customHeight="1" x14ac:dyDescent="0.2">
      <c r="A1282" s="80" t="s">
        <v>49</v>
      </c>
      <c r="B1282" s="80" t="s">
        <v>47</v>
      </c>
      <c r="C1282" s="80" t="s">
        <v>50</v>
      </c>
      <c r="D1282" s="81">
        <v>43775.669965277775</v>
      </c>
      <c r="E1282" s="80" t="s">
        <v>5</v>
      </c>
      <c r="F1282" s="80" t="s">
        <v>30</v>
      </c>
      <c r="G1282" s="80" t="s">
        <v>44</v>
      </c>
      <c r="H1282" s="80" t="s">
        <v>14</v>
      </c>
      <c r="I1282" s="80" t="s">
        <v>157</v>
      </c>
      <c r="J1282" s="80" t="s">
        <v>42</v>
      </c>
      <c r="K1282" s="80">
        <v>3.5</v>
      </c>
      <c r="L1282" s="80">
        <v>1240</v>
      </c>
      <c r="M1282" s="80" t="s">
        <v>41</v>
      </c>
      <c r="N1282" s="80">
        <v>180</v>
      </c>
      <c r="O1282" s="80">
        <v>0.111</v>
      </c>
      <c r="P1282" s="80">
        <v>4.6399999999999997</v>
      </c>
      <c r="Q1282" s="80"/>
      <c r="R1282" s="80"/>
      <c r="S1282" s="80"/>
      <c r="T1282" s="80"/>
      <c r="U1282" s="80"/>
      <c r="V1282" s="80"/>
      <c r="W1282" s="80"/>
      <c r="X1282" s="80"/>
      <c r="Y1282" s="80"/>
      <c r="Z1282" s="80" t="s">
        <v>40</v>
      </c>
      <c r="AA1282" s="80" t="s">
        <v>39</v>
      </c>
      <c r="AB1282" s="80">
        <v>20</v>
      </c>
      <c r="AC1282" s="80"/>
    </row>
    <row r="1283" spans="1:29" ht="15.75" customHeight="1" x14ac:dyDescent="0.2">
      <c r="A1283" s="80" t="s">
        <v>49</v>
      </c>
      <c r="B1283" s="80" t="s">
        <v>47</v>
      </c>
      <c r="C1283" s="80" t="s">
        <v>50</v>
      </c>
      <c r="D1283" s="81">
        <v>43775.669965277775</v>
      </c>
      <c r="E1283" s="80" t="s">
        <v>5</v>
      </c>
      <c r="F1283" s="80" t="s">
        <v>30</v>
      </c>
      <c r="G1283" s="80" t="s">
        <v>44</v>
      </c>
      <c r="H1283" s="80" t="s">
        <v>14</v>
      </c>
      <c r="I1283" s="80" t="s">
        <v>158</v>
      </c>
      <c r="J1283" s="80" t="s">
        <v>42</v>
      </c>
      <c r="K1283" s="80">
        <v>3.5</v>
      </c>
      <c r="L1283" s="80">
        <v>1240</v>
      </c>
      <c r="M1283" s="80" t="s">
        <v>41</v>
      </c>
      <c r="N1283" s="80">
        <v>221</v>
      </c>
      <c r="O1283" s="80">
        <v>0.126</v>
      </c>
      <c r="P1283" s="80">
        <v>0</v>
      </c>
      <c r="Q1283" s="80"/>
      <c r="R1283" s="80"/>
      <c r="S1283" s="80"/>
      <c r="T1283" s="80"/>
      <c r="U1283" s="80"/>
      <c r="V1283" s="80"/>
      <c r="W1283" s="80"/>
      <c r="X1283" s="80"/>
      <c r="Y1283" s="80"/>
      <c r="Z1283" s="80" t="s">
        <v>40</v>
      </c>
      <c r="AA1283" s="80" t="s">
        <v>39</v>
      </c>
      <c r="AB1283" s="80">
        <v>20</v>
      </c>
      <c r="AC1283" s="80"/>
    </row>
    <row r="1284" spans="1:29" ht="15.75" customHeight="1" x14ac:dyDescent="0.2">
      <c r="A1284" s="80" t="s">
        <v>49</v>
      </c>
      <c r="B1284" s="80" t="s">
        <v>47</v>
      </c>
      <c r="C1284" s="80" t="s">
        <v>50</v>
      </c>
      <c r="D1284" s="81">
        <v>43775.669965277775</v>
      </c>
      <c r="E1284" s="80" t="s">
        <v>5</v>
      </c>
      <c r="F1284" s="80" t="s">
        <v>30</v>
      </c>
      <c r="G1284" s="80" t="s">
        <v>44</v>
      </c>
      <c r="H1284" s="80" t="s">
        <v>14</v>
      </c>
      <c r="I1284" s="80" t="s">
        <v>43</v>
      </c>
      <c r="J1284" s="80" t="s">
        <v>42</v>
      </c>
      <c r="K1284" s="80">
        <v>3.5</v>
      </c>
      <c r="L1284" s="80">
        <v>1240</v>
      </c>
      <c r="M1284" s="80" t="s">
        <v>41</v>
      </c>
      <c r="N1284" s="80">
        <v>2.68</v>
      </c>
      <c r="O1284" s="80">
        <v>0</v>
      </c>
      <c r="P1284" s="80">
        <v>4.1500000000000004</v>
      </c>
      <c r="Q1284" s="80"/>
      <c r="R1284" s="80"/>
      <c r="S1284" s="80"/>
      <c r="T1284" s="80"/>
      <c r="U1284" s="80"/>
      <c r="V1284" s="80"/>
      <c r="W1284" s="80"/>
      <c r="X1284" s="80"/>
      <c r="Y1284" s="80"/>
      <c r="Z1284" s="80" t="s">
        <v>40</v>
      </c>
      <c r="AA1284" s="80" t="s">
        <v>39</v>
      </c>
      <c r="AB1284" s="80">
        <v>20</v>
      </c>
      <c r="AC1284" s="80"/>
    </row>
    <row r="1285" spans="1:29" ht="15.75" customHeight="1" x14ac:dyDescent="0.2">
      <c r="A1285" s="80" t="s">
        <v>49</v>
      </c>
      <c r="B1285" s="80" t="s">
        <v>47</v>
      </c>
      <c r="C1285" s="80" t="s">
        <v>50</v>
      </c>
      <c r="D1285" s="81">
        <v>44091.745416666665</v>
      </c>
      <c r="E1285" s="80" t="s">
        <v>5</v>
      </c>
      <c r="F1285" s="80" t="s">
        <v>30</v>
      </c>
      <c r="G1285" s="80" t="s">
        <v>44</v>
      </c>
      <c r="H1285" s="80" t="s">
        <v>14</v>
      </c>
      <c r="I1285" s="80" t="s">
        <v>159</v>
      </c>
      <c r="J1285" s="80" t="s">
        <v>42</v>
      </c>
      <c r="K1285" s="80">
        <v>3.5</v>
      </c>
      <c r="L1285" s="80">
        <v>1240</v>
      </c>
      <c r="M1285" s="80" t="s">
        <v>41</v>
      </c>
      <c r="N1285" s="80">
        <v>139</v>
      </c>
      <c r="O1285" s="80">
        <v>8.3900000000000002E-2</v>
      </c>
      <c r="P1285" s="80">
        <v>4.08</v>
      </c>
      <c r="Q1285" s="80"/>
      <c r="R1285" s="80"/>
      <c r="S1285" s="80"/>
      <c r="T1285" s="80"/>
      <c r="U1285" s="80"/>
      <c r="V1285" s="80"/>
      <c r="W1285" s="80"/>
      <c r="X1285" s="80"/>
      <c r="Y1285" s="80"/>
      <c r="Z1285" s="80" t="s">
        <v>40</v>
      </c>
      <c r="AA1285" s="80" t="s">
        <v>39</v>
      </c>
      <c r="AB1285" s="80">
        <v>20</v>
      </c>
      <c r="AC1285" s="80"/>
    </row>
    <row r="1286" spans="1:29" ht="15.75" customHeight="1" x14ac:dyDescent="0.2">
      <c r="A1286" s="80" t="s">
        <v>49</v>
      </c>
      <c r="B1286" s="80" t="s">
        <v>47</v>
      </c>
      <c r="C1286" s="80" t="s">
        <v>50</v>
      </c>
      <c r="D1286" s="81">
        <v>43775.669965277775</v>
      </c>
      <c r="E1286" s="80" t="s">
        <v>5</v>
      </c>
      <c r="F1286" s="80" t="s">
        <v>30</v>
      </c>
      <c r="G1286" s="80" t="s">
        <v>51</v>
      </c>
      <c r="H1286" s="80" t="s">
        <v>14</v>
      </c>
      <c r="I1286" s="80" t="s">
        <v>157</v>
      </c>
      <c r="J1286" s="80" t="s">
        <v>42</v>
      </c>
      <c r="K1286" s="80">
        <v>3.5</v>
      </c>
      <c r="L1286" s="80">
        <v>1220</v>
      </c>
      <c r="M1286" s="80" t="s">
        <v>41</v>
      </c>
      <c r="N1286" s="80">
        <v>108</v>
      </c>
      <c r="O1286" s="80">
        <v>0.17599999999999999</v>
      </c>
      <c r="P1286" s="80">
        <v>6.19</v>
      </c>
      <c r="Q1286" s="80"/>
      <c r="R1286" s="80"/>
      <c r="S1286" s="80"/>
      <c r="T1286" s="80"/>
      <c r="U1286" s="80"/>
      <c r="V1286" s="80"/>
      <c r="W1286" s="80"/>
      <c r="X1286" s="80"/>
      <c r="Y1286" s="80"/>
      <c r="Z1286" s="80" t="s">
        <v>40</v>
      </c>
      <c r="AA1286" s="80" t="s">
        <v>39</v>
      </c>
      <c r="AB1286" s="80">
        <v>20</v>
      </c>
      <c r="AC1286" s="80"/>
    </row>
    <row r="1287" spans="1:29" ht="15.75" customHeight="1" x14ac:dyDescent="0.2">
      <c r="A1287" s="80" t="s">
        <v>49</v>
      </c>
      <c r="B1287" s="80" t="s">
        <v>47</v>
      </c>
      <c r="C1287" s="80" t="s">
        <v>50</v>
      </c>
      <c r="D1287" s="81">
        <v>43775.669965277775</v>
      </c>
      <c r="E1287" s="80" t="s">
        <v>5</v>
      </c>
      <c r="F1287" s="80" t="s">
        <v>30</v>
      </c>
      <c r="G1287" s="80" t="s">
        <v>51</v>
      </c>
      <c r="H1287" s="80" t="s">
        <v>14</v>
      </c>
      <c r="I1287" s="80" t="s">
        <v>158</v>
      </c>
      <c r="J1287" s="80" t="s">
        <v>42</v>
      </c>
      <c r="K1287" s="80">
        <v>3.5</v>
      </c>
      <c r="L1287" s="80">
        <v>1220</v>
      </c>
      <c r="M1287" s="80" t="s">
        <v>41</v>
      </c>
      <c r="N1287" s="80">
        <v>164</v>
      </c>
      <c r="O1287" s="80">
        <v>0.187</v>
      </c>
      <c r="P1287" s="80">
        <v>0</v>
      </c>
      <c r="Q1287" s="80"/>
      <c r="R1287" s="80"/>
      <c r="S1287" s="80"/>
      <c r="T1287" s="80"/>
      <c r="U1287" s="80"/>
      <c r="V1287" s="80"/>
      <c r="W1287" s="80"/>
      <c r="X1287" s="80"/>
      <c r="Y1287" s="80"/>
      <c r="Z1287" s="80" t="s">
        <v>40</v>
      </c>
      <c r="AA1287" s="80" t="s">
        <v>39</v>
      </c>
      <c r="AB1287" s="80">
        <v>20</v>
      </c>
      <c r="AC1287" s="80"/>
    </row>
    <row r="1288" spans="1:29" ht="15.75" customHeight="1" x14ac:dyDescent="0.2">
      <c r="A1288" s="80" t="s">
        <v>49</v>
      </c>
      <c r="B1288" s="80" t="s">
        <v>47</v>
      </c>
      <c r="C1288" s="80" t="s">
        <v>50</v>
      </c>
      <c r="D1288" s="81">
        <v>43775.669965277775</v>
      </c>
      <c r="E1288" s="80" t="s">
        <v>5</v>
      </c>
      <c r="F1288" s="80" t="s">
        <v>30</v>
      </c>
      <c r="G1288" s="80" t="s">
        <v>51</v>
      </c>
      <c r="H1288" s="80" t="s">
        <v>14</v>
      </c>
      <c r="I1288" s="80" t="s">
        <v>43</v>
      </c>
      <c r="J1288" s="80" t="s">
        <v>42</v>
      </c>
      <c r="K1288" s="80">
        <v>3.5</v>
      </c>
      <c r="L1288" s="80">
        <v>1220</v>
      </c>
      <c r="M1288" s="80" t="s">
        <v>41</v>
      </c>
      <c r="N1288" s="80">
        <v>3.49</v>
      </c>
      <c r="O1288" s="80">
        <v>0</v>
      </c>
      <c r="P1288" s="80">
        <v>5.54</v>
      </c>
      <c r="Q1288" s="80"/>
      <c r="R1288" s="80"/>
      <c r="S1288" s="80"/>
      <c r="T1288" s="80"/>
      <c r="U1288" s="80"/>
      <c r="V1288" s="80"/>
      <c r="W1288" s="80"/>
      <c r="X1288" s="80"/>
      <c r="Y1288" s="80"/>
      <c r="Z1288" s="80" t="s">
        <v>40</v>
      </c>
      <c r="AA1288" s="80" t="s">
        <v>39</v>
      </c>
      <c r="AB1288" s="80">
        <v>20</v>
      </c>
      <c r="AC1288" s="80"/>
    </row>
    <row r="1289" spans="1:29" ht="15.75" customHeight="1" x14ac:dyDescent="0.2">
      <c r="A1289" s="80" t="s">
        <v>49</v>
      </c>
      <c r="B1289" s="80" t="s">
        <v>47</v>
      </c>
      <c r="C1289" s="80" t="s">
        <v>50</v>
      </c>
      <c r="D1289" s="81">
        <v>44091.745416666665</v>
      </c>
      <c r="E1289" s="80" t="s">
        <v>5</v>
      </c>
      <c r="F1289" s="80" t="s">
        <v>30</v>
      </c>
      <c r="G1289" s="80" t="s">
        <v>51</v>
      </c>
      <c r="H1289" s="80" t="s">
        <v>14</v>
      </c>
      <c r="I1289" s="80" t="s">
        <v>159</v>
      </c>
      <c r="J1289" s="80" t="s">
        <v>42</v>
      </c>
      <c r="K1289" s="80">
        <v>3.5</v>
      </c>
      <c r="L1289" s="80">
        <v>1220</v>
      </c>
      <c r="M1289" s="80" t="s">
        <v>41</v>
      </c>
      <c r="N1289" s="80">
        <v>86.1</v>
      </c>
      <c r="O1289" s="80">
        <v>0.13200000000000001</v>
      </c>
      <c r="P1289" s="80">
        <v>5.45</v>
      </c>
      <c r="Q1289" s="80"/>
      <c r="R1289" s="80"/>
      <c r="S1289" s="80"/>
      <c r="T1289" s="80"/>
      <c r="U1289" s="80"/>
      <c r="V1289" s="80"/>
      <c r="W1289" s="80"/>
      <c r="X1289" s="80"/>
      <c r="Y1289" s="80"/>
      <c r="Z1289" s="80" t="s">
        <v>40</v>
      </c>
      <c r="AA1289" s="80" t="s">
        <v>39</v>
      </c>
      <c r="AB1289" s="80">
        <v>20</v>
      </c>
      <c r="AC1289" s="80"/>
    </row>
    <row r="1290" spans="1:29" ht="15.75" customHeight="1" x14ac:dyDescent="0.2">
      <c r="A1290" s="80" t="s">
        <v>49</v>
      </c>
      <c r="B1290" s="80" t="s">
        <v>47</v>
      </c>
      <c r="C1290" s="80" t="s">
        <v>50</v>
      </c>
      <c r="D1290" s="81">
        <v>43775.669965277775</v>
      </c>
      <c r="E1290" s="80" t="s">
        <v>5</v>
      </c>
      <c r="F1290" s="80" t="s">
        <v>31</v>
      </c>
      <c r="G1290" s="80" t="s">
        <v>44</v>
      </c>
      <c r="H1290" s="80" t="s">
        <v>14</v>
      </c>
      <c r="I1290" s="80" t="s">
        <v>157</v>
      </c>
      <c r="J1290" s="80" t="s">
        <v>42</v>
      </c>
      <c r="K1290" s="80">
        <v>1</v>
      </c>
      <c r="L1290" s="80">
        <v>1130</v>
      </c>
      <c r="M1290" s="80" t="s">
        <v>41</v>
      </c>
      <c r="N1290" s="80">
        <v>12.4</v>
      </c>
      <c r="O1290" s="80">
        <v>1.5100000000000001E-2</v>
      </c>
      <c r="P1290" s="80">
        <v>1.26</v>
      </c>
      <c r="Q1290" s="80"/>
      <c r="R1290" s="80"/>
      <c r="S1290" s="80"/>
      <c r="T1290" s="80"/>
      <c r="U1290" s="80"/>
      <c r="V1290" s="80"/>
      <c r="W1290" s="80"/>
      <c r="X1290" s="80"/>
      <c r="Y1290" s="80"/>
      <c r="Z1290" s="80" t="s">
        <v>40</v>
      </c>
      <c r="AA1290" s="80" t="s">
        <v>39</v>
      </c>
      <c r="AB1290" s="80">
        <v>20</v>
      </c>
      <c r="AC1290" s="80"/>
    </row>
    <row r="1291" spans="1:29" ht="15.75" customHeight="1" x14ac:dyDescent="0.2">
      <c r="A1291" s="80" t="s">
        <v>49</v>
      </c>
      <c r="B1291" s="80" t="s">
        <v>47</v>
      </c>
      <c r="C1291" s="80" t="s">
        <v>50</v>
      </c>
      <c r="D1291" s="81">
        <v>43775.669965277775</v>
      </c>
      <c r="E1291" s="80" t="s">
        <v>5</v>
      </c>
      <c r="F1291" s="80" t="s">
        <v>31</v>
      </c>
      <c r="G1291" s="80" t="s">
        <v>44</v>
      </c>
      <c r="H1291" s="80" t="s">
        <v>14</v>
      </c>
      <c r="I1291" s="80" t="s">
        <v>158</v>
      </c>
      <c r="J1291" s="80" t="s">
        <v>42</v>
      </c>
      <c r="K1291" s="80">
        <v>1</v>
      </c>
      <c r="L1291" s="80">
        <v>1130</v>
      </c>
      <c r="M1291" s="80" t="s">
        <v>41</v>
      </c>
      <c r="N1291" s="80">
        <v>22.3</v>
      </c>
      <c r="O1291" s="80">
        <v>1.54E-2</v>
      </c>
      <c r="P1291" s="80">
        <v>0</v>
      </c>
      <c r="Q1291" s="80"/>
      <c r="R1291" s="80"/>
      <c r="S1291" s="80"/>
      <c r="T1291" s="80"/>
      <c r="U1291" s="80"/>
      <c r="V1291" s="80"/>
      <c r="W1291" s="80"/>
      <c r="X1291" s="80"/>
      <c r="Y1291" s="80"/>
      <c r="Z1291" s="80" t="s">
        <v>40</v>
      </c>
      <c r="AA1291" s="80" t="s">
        <v>39</v>
      </c>
      <c r="AB1291" s="80">
        <v>20</v>
      </c>
      <c r="AC1291" s="80"/>
    </row>
    <row r="1292" spans="1:29" ht="15.75" customHeight="1" x14ac:dyDescent="0.2">
      <c r="A1292" s="80" t="s">
        <v>49</v>
      </c>
      <c r="B1292" s="80" t="s">
        <v>47</v>
      </c>
      <c r="C1292" s="80" t="s">
        <v>50</v>
      </c>
      <c r="D1292" s="81">
        <v>43775.669965277775</v>
      </c>
      <c r="E1292" s="80" t="s">
        <v>5</v>
      </c>
      <c r="F1292" s="80" t="s">
        <v>31</v>
      </c>
      <c r="G1292" s="80" t="s">
        <v>44</v>
      </c>
      <c r="H1292" s="80" t="s">
        <v>14</v>
      </c>
      <c r="I1292" s="80" t="s">
        <v>43</v>
      </c>
      <c r="J1292" s="80" t="s">
        <v>42</v>
      </c>
      <c r="K1292" s="80">
        <v>1</v>
      </c>
      <c r="L1292" s="80">
        <v>1130</v>
      </c>
      <c r="M1292" s="80" t="s">
        <v>41</v>
      </c>
      <c r="N1292" s="80">
        <v>1.1599999999999999</v>
      </c>
      <c r="O1292" s="80">
        <v>0</v>
      </c>
      <c r="P1292" s="80">
        <v>1.2</v>
      </c>
      <c r="Q1292" s="80"/>
      <c r="R1292" s="80"/>
      <c r="S1292" s="80"/>
      <c r="T1292" s="80"/>
      <c r="U1292" s="80"/>
      <c r="V1292" s="80"/>
      <c r="W1292" s="80"/>
      <c r="X1292" s="80"/>
      <c r="Y1292" s="80"/>
      <c r="Z1292" s="80" t="s">
        <v>40</v>
      </c>
      <c r="AA1292" s="80" t="s">
        <v>39</v>
      </c>
      <c r="AB1292" s="80">
        <v>20</v>
      </c>
      <c r="AC1292" s="80"/>
    </row>
    <row r="1293" spans="1:29" ht="15.75" customHeight="1" x14ac:dyDescent="0.2">
      <c r="A1293" s="80" t="s">
        <v>49</v>
      </c>
      <c r="B1293" s="80" t="s">
        <v>47</v>
      </c>
      <c r="C1293" s="80" t="s">
        <v>50</v>
      </c>
      <c r="D1293" s="81">
        <v>44091.745416666665</v>
      </c>
      <c r="E1293" s="80" t="s">
        <v>5</v>
      </c>
      <c r="F1293" s="80" t="s">
        <v>31</v>
      </c>
      <c r="G1293" s="80" t="s">
        <v>44</v>
      </c>
      <c r="H1293" s="80" t="s">
        <v>14</v>
      </c>
      <c r="I1293" s="80" t="s">
        <v>159</v>
      </c>
      <c r="J1293" s="80" t="s">
        <v>42</v>
      </c>
      <c r="K1293" s="80">
        <v>1</v>
      </c>
      <c r="L1293" s="80">
        <v>1130</v>
      </c>
      <c r="M1293" s="80" t="s">
        <v>41</v>
      </c>
      <c r="N1293" s="80">
        <v>9.82</v>
      </c>
      <c r="O1293" s="80">
        <v>1.06E-2</v>
      </c>
      <c r="P1293" s="80">
        <v>1.1299999999999999</v>
      </c>
      <c r="Q1293" s="80"/>
      <c r="R1293" s="80"/>
      <c r="S1293" s="80"/>
      <c r="T1293" s="80"/>
      <c r="U1293" s="80"/>
      <c r="V1293" s="80"/>
      <c r="W1293" s="80"/>
      <c r="X1293" s="80"/>
      <c r="Y1293" s="80"/>
      <c r="Z1293" s="80" t="s">
        <v>40</v>
      </c>
      <c r="AA1293" s="80" t="s">
        <v>39</v>
      </c>
      <c r="AB1293" s="80">
        <v>20</v>
      </c>
      <c r="AC1293" s="80"/>
    </row>
    <row r="1294" spans="1:29" ht="15.75" customHeight="1" x14ac:dyDescent="0.2">
      <c r="A1294" s="80" t="s">
        <v>49</v>
      </c>
      <c r="B1294" s="80" t="s">
        <v>47</v>
      </c>
      <c r="C1294" s="80" t="s">
        <v>50</v>
      </c>
      <c r="D1294" s="81">
        <v>43775.669965277775</v>
      </c>
      <c r="E1294" s="80" t="s">
        <v>5</v>
      </c>
      <c r="F1294" s="80" t="s">
        <v>31</v>
      </c>
      <c r="G1294" s="80" t="s">
        <v>51</v>
      </c>
      <c r="H1294" s="80" t="s">
        <v>14</v>
      </c>
      <c r="I1294" s="80" t="s">
        <v>157</v>
      </c>
      <c r="J1294" s="80" t="s">
        <v>42</v>
      </c>
      <c r="K1294" s="80">
        <v>1.87</v>
      </c>
      <c r="L1294" s="80">
        <v>1260</v>
      </c>
      <c r="M1294" s="80" t="s">
        <v>41</v>
      </c>
      <c r="N1294" s="80">
        <v>15.9</v>
      </c>
      <c r="O1294" s="80">
        <v>1.8599999999999998E-2</v>
      </c>
      <c r="P1294" s="80">
        <v>1.54</v>
      </c>
      <c r="Q1294" s="80"/>
      <c r="R1294" s="80"/>
      <c r="S1294" s="80"/>
      <c r="T1294" s="80"/>
      <c r="U1294" s="80"/>
      <c r="V1294" s="80"/>
      <c r="W1294" s="80"/>
      <c r="X1294" s="80"/>
      <c r="Y1294" s="80"/>
      <c r="Z1294" s="80" t="s">
        <v>40</v>
      </c>
      <c r="AA1294" s="80" t="s">
        <v>39</v>
      </c>
      <c r="AB1294" s="80">
        <v>20</v>
      </c>
      <c r="AC1294" s="80"/>
    </row>
    <row r="1295" spans="1:29" ht="15.75" customHeight="1" x14ac:dyDescent="0.2">
      <c r="A1295" s="80" t="s">
        <v>49</v>
      </c>
      <c r="B1295" s="80" t="s">
        <v>47</v>
      </c>
      <c r="C1295" s="80" t="s">
        <v>50</v>
      </c>
      <c r="D1295" s="81">
        <v>43775.669965277775</v>
      </c>
      <c r="E1295" s="80" t="s">
        <v>5</v>
      </c>
      <c r="F1295" s="80" t="s">
        <v>31</v>
      </c>
      <c r="G1295" s="80" t="s">
        <v>51</v>
      </c>
      <c r="H1295" s="80" t="s">
        <v>14</v>
      </c>
      <c r="I1295" s="80" t="s">
        <v>158</v>
      </c>
      <c r="J1295" s="80" t="s">
        <v>42</v>
      </c>
      <c r="K1295" s="80">
        <v>1.87</v>
      </c>
      <c r="L1295" s="80">
        <v>1260</v>
      </c>
      <c r="M1295" s="80" t="s">
        <v>41</v>
      </c>
      <c r="N1295" s="80">
        <v>28.2</v>
      </c>
      <c r="O1295" s="80">
        <v>1.8700000000000001E-2</v>
      </c>
      <c r="P1295" s="80">
        <v>0</v>
      </c>
      <c r="Q1295" s="80"/>
      <c r="R1295" s="80"/>
      <c r="S1295" s="80"/>
      <c r="T1295" s="80"/>
      <c r="U1295" s="80"/>
      <c r="V1295" s="80"/>
      <c r="W1295" s="80"/>
      <c r="X1295" s="80"/>
      <c r="Y1295" s="80"/>
      <c r="Z1295" s="80" t="s">
        <v>40</v>
      </c>
      <c r="AA1295" s="80" t="s">
        <v>39</v>
      </c>
      <c r="AB1295" s="80">
        <v>20</v>
      </c>
      <c r="AC1295" s="80"/>
    </row>
    <row r="1296" spans="1:29" ht="15.75" customHeight="1" x14ac:dyDescent="0.2">
      <c r="A1296" s="80" t="s">
        <v>49</v>
      </c>
      <c r="B1296" s="80" t="s">
        <v>47</v>
      </c>
      <c r="C1296" s="80" t="s">
        <v>50</v>
      </c>
      <c r="D1296" s="81">
        <v>43775.669965277775</v>
      </c>
      <c r="E1296" s="80" t="s">
        <v>5</v>
      </c>
      <c r="F1296" s="80" t="s">
        <v>31</v>
      </c>
      <c r="G1296" s="80" t="s">
        <v>51</v>
      </c>
      <c r="H1296" s="80" t="s">
        <v>14</v>
      </c>
      <c r="I1296" s="80" t="s">
        <v>43</v>
      </c>
      <c r="J1296" s="80" t="s">
        <v>42</v>
      </c>
      <c r="K1296" s="80">
        <v>1.87</v>
      </c>
      <c r="L1296" s="80">
        <v>1260</v>
      </c>
      <c r="M1296" s="80" t="s">
        <v>41</v>
      </c>
      <c r="N1296" s="80">
        <v>1.1200000000000001</v>
      </c>
      <c r="O1296" s="80">
        <v>0</v>
      </c>
      <c r="P1296" s="80">
        <v>1.48</v>
      </c>
      <c r="Q1296" s="80"/>
      <c r="R1296" s="80"/>
      <c r="S1296" s="80"/>
      <c r="T1296" s="80"/>
      <c r="U1296" s="80"/>
      <c r="V1296" s="80"/>
      <c r="W1296" s="80"/>
      <c r="X1296" s="80"/>
      <c r="Y1296" s="80"/>
      <c r="Z1296" s="80" t="s">
        <v>40</v>
      </c>
      <c r="AA1296" s="80" t="s">
        <v>39</v>
      </c>
      <c r="AB1296" s="80">
        <v>20</v>
      </c>
      <c r="AC1296" s="80"/>
    </row>
    <row r="1297" spans="1:29" ht="15.75" customHeight="1" x14ac:dyDescent="0.2">
      <c r="A1297" s="80" t="s">
        <v>49</v>
      </c>
      <c r="B1297" s="80" t="s">
        <v>47</v>
      </c>
      <c r="C1297" s="80" t="s">
        <v>50</v>
      </c>
      <c r="D1297" s="81">
        <v>44091.745416666665</v>
      </c>
      <c r="E1297" s="80" t="s">
        <v>5</v>
      </c>
      <c r="F1297" s="80" t="s">
        <v>31</v>
      </c>
      <c r="G1297" s="80" t="s">
        <v>51</v>
      </c>
      <c r="H1297" s="80" t="s">
        <v>14</v>
      </c>
      <c r="I1297" s="80" t="s">
        <v>159</v>
      </c>
      <c r="J1297" s="80" t="s">
        <v>42</v>
      </c>
      <c r="K1297" s="80">
        <v>1.87</v>
      </c>
      <c r="L1297" s="80">
        <v>1260</v>
      </c>
      <c r="M1297" s="80" t="s">
        <v>41</v>
      </c>
      <c r="N1297" s="80">
        <v>12.5</v>
      </c>
      <c r="O1297" s="80">
        <v>1.2999999999999999E-2</v>
      </c>
      <c r="P1297" s="80">
        <v>1.39</v>
      </c>
      <c r="Q1297" s="80"/>
      <c r="R1297" s="80"/>
      <c r="S1297" s="80"/>
      <c r="T1297" s="80"/>
      <c r="U1297" s="80"/>
      <c r="V1297" s="80"/>
      <c r="W1297" s="80"/>
      <c r="X1297" s="80"/>
      <c r="Y1297" s="80"/>
      <c r="Z1297" s="80" t="s">
        <v>40</v>
      </c>
      <c r="AA1297" s="80" t="s">
        <v>39</v>
      </c>
      <c r="AB1297" s="80">
        <v>20</v>
      </c>
      <c r="AC1297" s="80"/>
    </row>
    <row r="1298" spans="1:29" ht="15.75" customHeight="1" x14ac:dyDescent="0.2">
      <c r="A1298" s="80" t="s">
        <v>49</v>
      </c>
      <c r="B1298" s="80" t="s">
        <v>47</v>
      </c>
      <c r="C1298" s="80" t="s">
        <v>50</v>
      </c>
      <c r="D1298" s="81">
        <v>43775.669965277775</v>
      </c>
      <c r="E1298" s="80" t="s">
        <v>5</v>
      </c>
      <c r="F1298" s="80" t="s">
        <v>45</v>
      </c>
      <c r="G1298" s="80" t="s">
        <v>44</v>
      </c>
      <c r="H1298" s="80" t="s">
        <v>14</v>
      </c>
      <c r="I1298" s="80" t="s">
        <v>157</v>
      </c>
      <c r="J1298" s="80" t="s">
        <v>42</v>
      </c>
      <c r="K1298" s="80">
        <v>2.2000000000000002</v>
      </c>
      <c r="L1298" s="80">
        <v>1740</v>
      </c>
      <c r="M1298" s="80" t="s">
        <v>41</v>
      </c>
      <c r="N1298" s="80">
        <v>34.6</v>
      </c>
      <c r="O1298" s="80">
        <v>4.9000000000000002E-2</v>
      </c>
      <c r="P1298" s="80">
        <v>3.22</v>
      </c>
      <c r="Q1298" s="80"/>
      <c r="R1298" s="80"/>
      <c r="S1298" s="80"/>
      <c r="T1298" s="80"/>
      <c r="U1298" s="80"/>
      <c r="V1298" s="80"/>
      <c r="W1298" s="80"/>
      <c r="X1298" s="80"/>
      <c r="Y1298" s="80"/>
      <c r="Z1298" s="80" t="s">
        <v>40</v>
      </c>
      <c r="AA1298" s="80" t="s">
        <v>39</v>
      </c>
      <c r="AB1298" s="80">
        <v>20</v>
      </c>
      <c r="AC1298" s="80"/>
    </row>
    <row r="1299" spans="1:29" ht="15.75" customHeight="1" x14ac:dyDescent="0.2">
      <c r="A1299" s="80" t="s">
        <v>49</v>
      </c>
      <c r="B1299" s="80" t="s">
        <v>47</v>
      </c>
      <c r="C1299" s="80" t="s">
        <v>50</v>
      </c>
      <c r="D1299" s="81">
        <v>43775.669965277775</v>
      </c>
      <c r="E1299" s="80" t="s">
        <v>5</v>
      </c>
      <c r="F1299" s="80" t="s">
        <v>45</v>
      </c>
      <c r="G1299" s="80" t="s">
        <v>44</v>
      </c>
      <c r="H1299" s="80" t="s">
        <v>14</v>
      </c>
      <c r="I1299" s="80" t="s">
        <v>158</v>
      </c>
      <c r="J1299" s="80" t="s">
        <v>42</v>
      </c>
      <c r="K1299" s="80">
        <v>2.2000000000000002</v>
      </c>
      <c r="L1299" s="80">
        <v>1740</v>
      </c>
      <c r="M1299" s="80" t="s">
        <v>41</v>
      </c>
      <c r="N1299" s="80">
        <v>61.2</v>
      </c>
      <c r="O1299" s="80">
        <v>0.05</v>
      </c>
      <c r="P1299" s="80">
        <v>0</v>
      </c>
      <c r="Q1299" s="80"/>
      <c r="R1299" s="80"/>
      <c r="S1299" s="80"/>
      <c r="T1299" s="80"/>
      <c r="U1299" s="80"/>
      <c r="V1299" s="80"/>
      <c r="W1299" s="80"/>
      <c r="X1299" s="80"/>
      <c r="Y1299" s="80"/>
      <c r="Z1299" s="80" t="s">
        <v>40</v>
      </c>
      <c r="AA1299" s="80" t="s">
        <v>39</v>
      </c>
      <c r="AB1299" s="80">
        <v>20</v>
      </c>
      <c r="AC1299" s="80"/>
    </row>
    <row r="1300" spans="1:29" ht="15.75" customHeight="1" x14ac:dyDescent="0.2">
      <c r="A1300" s="80" t="s">
        <v>49</v>
      </c>
      <c r="B1300" s="80" t="s">
        <v>47</v>
      </c>
      <c r="C1300" s="80" t="s">
        <v>50</v>
      </c>
      <c r="D1300" s="81">
        <v>43775.669965277775</v>
      </c>
      <c r="E1300" s="80" t="s">
        <v>5</v>
      </c>
      <c r="F1300" s="80" t="s">
        <v>45</v>
      </c>
      <c r="G1300" s="80" t="s">
        <v>44</v>
      </c>
      <c r="H1300" s="80" t="s">
        <v>14</v>
      </c>
      <c r="I1300" s="80" t="s">
        <v>43</v>
      </c>
      <c r="J1300" s="80" t="s">
        <v>42</v>
      </c>
      <c r="K1300" s="80">
        <v>2.2000000000000002</v>
      </c>
      <c r="L1300" s="80">
        <v>1740</v>
      </c>
      <c r="M1300" s="80" t="s">
        <v>41</v>
      </c>
      <c r="N1300" s="80">
        <v>2.2000000000000002</v>
      </c>
      <c r="O1300" s="80">
        <v>0</v>
      </c>
      <c r="P1300" s="80">
        <v>3.11</v>
      </c>
      <c r="Q1300" s="80"/>
      <c r="R1300" s="80"/>
      <c r="S1300" s="80"/>
      <c r="T1300" s="80"/>
      <c r="U1300" s="80"/>
      <c r="V1300" s="80"/>
      <c r="W1300" s="80"/>
      <c r="X1300" s="80"/>
      <c r="Y1300" s="80"/>
      <c r="Z1300" s="80" t="s">
        <v>40</v>
      </c>
      <c r="AA1300" s="80" t="s">
        <v>39</v>
      </c>
      <c r="AB1300" s="80">
        <v>20</v>
      </c>
      <c r="AC1300" s="80"/>
    </row>
    <row r="1301" spans="1:29" ht="15.75" customHeight="1" x14ac:dyDescent="0.2">
      <c r="A1301" s="80" t="s">
        <v>49</v>
      </c>
      <c r="B1301" s="80" t="s">
        <v>47</v>
      </c>
      <c r="C1301" s="80" t="s">
        <v>50</v>
      </c>
      <c r="D1301" s="81">
        <v>44091.745416666665</v>
      </c>
      <c r="E1301" s="80" t="s">
        <v>5</v>
      </c>
      <c r="F1301" s="80" t="s">
        <v>45</v>
      </c>
      <c r="G1301" s="80" t="s">
        <v>44</v>
      </c>
      <c r="H1301" s="80" t="s">
        <v>14</v>
      </c>
      <c r="I1301" s="80" t="s">
        <v>159</v>
      </c>
      <c r="J1301" s="80" t="s">
        <v>42</v>
      </c>
      <c r="K1301" s="80">
        <v>2.2000000000000002</v>
      </c>
      <c r="L1301" s="80">
        <v>1740</v>
      </c>
      <c r="M1301" s="80" t="s">
        <v>41</v>
      </c>
      <c r="N1301" s="80">
        <v>28.3</v>
      </c>
      <c r="O1301" s="80">
        <v>3.7999999999999999E-2</v>
      </c>
      <c r="P1301" s="80">
        <v>3.02</v>
      </c>
      <c r="Q1301" s="80"/>
      <c r="R1301" s="80"/>
      <c r="S1301" s="80"/>
      <c r="T1301" s="80"/>
      <c r="U1301" s="80"/>
      <c r="V1301" s="80"/>
      <c r="W1301" s="80"/>
      <c r="X1301" s="80"/>
      <c r="Y1301" s="80"/>
      <c r="Z1301" s="80" t="s">
        <v>40</v>
      </c>
      <c r="AA1301" s="80" t="s">
        <v>39</v>
      </c>
      <c r="AB1301" s="80">
        <v>20</v>
      </c>
      <c r="AC1301" s="80"/>
    </row>
    <row r="1302" spans="1:29" ht="15.75" customHeight="1" x14ac:dyDescent="0.2">
      <c r="A1302" s="80" t="s">
        <v>49</v>
      </c>
      <c r="B1302" s="80" t="s">
        <v>47</v>
      </c>
      <c r="C1302" s="80" t="s">
        <v>50</v>
      </c>
      <c r="D1302" s="81">
        <v>43775.669965277775</v>
      </c>
      <c r="E1302" s="80" t="s">
        <v>5</v>
      </c>
      <c r="F1302" s="80" t="s">
        <v>45</v>
      </c>
      <c r="G1302" s="80" t="s">
        <v>51</v>
      </c>
      <c r="H1302" s="80" t="s">
        <v>14</v>
      </c>
      <c r="I1302" s="80" t="s">
        <v>157</v>
      </c>
      <c r="J1302" s="80" t="s">
        <v>42</v>
      </c>
      <c r="K1302" s="80">
        <v>2.7</v>
      </c>
      <c r="L1302" s="80">
        <v>1490</v>
      </c>
      <c r="M1302" s="80" t="s">
        <v>41</v>
      </c>
      <c r="N1302" s="80">
        <v>36.700000000000003</v>
      </c>
      <c r="O1302" s="80">
        <v>6.6000000000000003E-2</v>
      </c>
      <c r="P1302" s="80">
        <v>3.51</v>
      </c>
      <c r="Q1302" s="80"/>
      <c r="R1302" s="80"/>
      <c r="S1302" s="80"/>
      <c r="T1302" s="80"/>
      <c r="U1302" s="80"/>
      <c r="V1302" s="80"/>
      <c r="W1302" s="80"/>
      <c r="X1302" s="80"/>
      <c r="Y1302" s="80"/>
      <c r="Z1302" s="80" t="s">
        <v>40</v>
      </c>
      <c r="AA1302" s="80" t="s">
        <v>39</v>
      </c>
      <c r="AB1302" s="80">
        <v>20</v>
      </c>
      <c r="AC1302" s="80"/>
    </row>
    <row r="1303" spans="1:29" ht="15.75" customHeight="1" x14ac:dyDescent="0.2">
      <c r="A1303" s="80" t="s">
        <v>49</v>
      </c>
      <c r="B1303" s="80" t="s">
        <v>47</v>
      </c>
      <c r="C1303" s="80" t="s">
        <v>50</v>
      </c>
      <c r="D1303" s="81">
        <v>43775.669965277775</v>
      </c>
      <c r="E1303" s="80" t="s">
        <v>5</v>
      </c>
      <c r="F1303" s="80" t="s">
        <v>45</v>
      </c>
      <c r="G1303" s="80" t="s">
        <v>51</v>
      </c>
      <c r="H1303" s="80" t="s">
        <v>14</v>
      </c>
      <c r="I1303" s="80" t="s">
        <v>158</v>
      </c>
      <c r="J1303" s="80" t="s">
        <v>42</v>
      </c>
      <c r="K1303" s="80">
        <v>2.7</v>
      </c>
      <c r="L1303" s="80">
        <v>1490</v>
      </c>
      <c r="M1303" s="80" t="s">
        <v>41</v>
      </c>
      <c r="N1303" s="80">
        <v>68.599999999999994</v>
      </c>
      <c r="O1303" s="80">
        <v>6.7000000000000004E-2</v>
      </c>
      <c r="P1303" s="80">
        <v>0</v>
      </c>
      <c r="Q1303" s="80"/>
      <c r="R1303" s="80"/>
      <c r="S1303" s="80"/>
      <c r="T1303" s="80"/>
      <c r="U1303" s="80"/>
      <c r="V1303" s="80"/>
      <c r="W1303" s="80"/>
      <c r="X1303" s="80"/>
      <c r="Y1303" s="80"/>
      <c r="Z1303" s="80" t="s">
        <v>40</v>
      </c>
      <c r="AA1303" s="80" t="s">
        <v>39</v>
      </c>
      <c r="AB1303" s="80">
        <v>20</v>
      </c>
      <c r="AC1303" s="80"/>
    </row>
    <row r="1304" spans="1:29" ht="15.75" customHeight="1" x14ac:dyDescent="0.2">
      <c r="A1304" s="80" t="s">
        <v>49</v>
      </c>
      <c r="B1304" s="80" t="s">
        <v>47</v>
      </c>
      <c r="C1304" s="80" t="s">
        <v>50</v>
      </c>
      <c r="D1304" s="81">
        <v>43775.669965277775</v>
      </c>
      <c r="E1304" s="80" t="s">
        <v>5</v>
      </c>
      <c r="F1304" s="80" t="s">
        <v>45</v>
      </c>
      <c r="G1304" s="80" t="s">
        <v>51</v>
      </c>
      <c r="H1304" s="80" t="s">
        <v>14</v>
      </c>
      <c r="I1304" s="80" t="s">
        <v>43</v>
      </c>
      <c r="J1304" s="80" t="s">
        <v>42</v>
      </c>
      <c r="K1304" s="80">
        <v>2.7</v>
      </c>
      <c r="L1304" s="80">
        <v>1490</v>
      </c>
      <c r="M1304" s="80" t="s">
        <v>41</v>
      </c>
      <c r="N1304" s="80">
        <v>2.2000000000000002</v>
      </c>
      <c r="O1304" s="80">
        <v>0</v>
      </c>
      <c r="P1304" s="80">
        <v>3.42</v>
      </c>
      <c r="Q1304" s="80"/>
      <c r="R1304" s="80"/>
      <c r="S1304" s="80"/>
      <c r="T1304" s="80"/>
      <c r="U1304" s="80"/>
      <c r="V1304" s="80"/>
      <c r="W1304" s="80"/>
      <c r="X1304" s="80"/>
      <c r="Y1304" s="80"/>
      <c r="Z1304" s="80" t="s">
        <v>40</v>
      </c>
      <c r="AA1304" s="80" t="s">
        <v>39</v>
      </c>
      <c r="AB1304" s="80">
        <v>20</v>
      </c>
      <c r="AC1304" s="80"/>
    </row>
    <row r="1305" spans="1:29" ht="15.75" customHeight="1" x14ac:dyDescent="0.2">
      <c r="A1305" s="80" t="s">
        <v>49</v>
      </c>
      <c r="B1305" s="80" t="s">
        <v>47</v>
      </c>
      <c r="C1305" s="80" t="s">
        <v>50</v>
      </c>
      <c r="D1305" s="81">
        <v>44091.745416666665</v>
      </c>
      <c r="E1305" s="80" t="s">
        <v>5</v>
      </c>
      <c r="F1305" s="80" t="s">
        <v>45</v>
      </c>
      <c r="G1305" s="80" t="s">
        <v>51</v>
      </c>
      <c r="H1305" s="80" t="s">
        <v>14</v>
      </c>
      <c r="I1305" s="80" t="s">
        <v>159</v>
      </c>
      <c r="J1305" s="80" t="s">
        <v>42</v>
      </c>
      <c r="K1305" s="80">
        <v>2.7</v>
      </c>
      <c r="L1305" s="80">
        <v>1490</v>
      </c>
      <c r="M1305" s="80" t="s">
        <v>41</v>
      </c>
      <c r="N1305" s="80">
        <v>30.2</v>
      </c>
      <c r="O1305" s="80">
        <v>5.0999999999999997E-2</v>
      </c>
      <c r="P1305" s="80">
        <v>3.3</v>
      </c>
      <c r="Q1305" s="80"/>
      <c r="R1305" s="80"/>
      <c r="S1305" s="80"/>
      <c r="T1305" s="80"/>
      <c r="U1305" s="80"/>
      <c r="V1305" s="80"/>
      <c r="W1305" s="80"/>
      <c r="X1305" s="80"/>
      <c r="Y1305" s="80"/>
      <c r="Z1305" s="80" t="s">
        <v>40</v>
      </c>
      <c r="AA1305" s="80" t="s">
        <v>39</v>
      </c>
      <c r="AB1305" s="80">
        <v>20</v>
      </c>
      <c r="AC1305" s="80"/>
    </row>
    <row r="1306" spans="1:29" ht="15.75" customHeight="1" x14ac:dyDescent="0.2">
      <c r="A1306" s="80" t="s">
        <v>49</v>
      </c>
      <c r="B1306" s="80" t="s">
        <v>47</v>
      </c>
      <c r="C1306" s="80" t="s">
        <v>50</v>
      </c>
      <c r="D1306" s="81">
        <v>43775.669965277775</v>
      </c>
      <c r="E1306" s="80" t="s">
        <v>5</v>
      </c>
      <c r="F1306" s="80" t="s">
        <v>29</v>
      </c>
      <c r="G1306" s="80" t="s">
        <v>44</v>
      </c>
      <c r="H1306" s="80" t="s">
        <v>14</v>
      </c>
      <c r="I1306" s="80" t="s">
        <v>157</v>
      </c>
      <c r="J1306" s="80" t="s">
        <v>42</v>
      </c>
      <c r="K1306" s="80">
        <v>3.37</v>
      </c>
      <c r="L1306" s="80">
        <v>2420</v>
      </c>
      <c r="M1306" s="80" t="s">
        <v>41</v>
      </c>
      <c r="N1306" s="80">
        <v>52.2</v>
      </c>
      <c r="O1306" s="80">
        <v>8.3500000000000005E-2</v>
      </c>
      <c r="P1306" s="80">
        <v>5.29</v>
      </c>
      <c r="Q1306" s="80"/>
      <c r="R1306" s="80"/>
      <c r="S1306" s="80"/>
      <c r="T1306" s="80"/>
      <c r="U1306" s="80"/>
      <c r="V1306" s="80"/>
      <c r="W1306" s="80"/>
      <c r="X1306" s="80"/>
      <c r="Y1306" s="80"/>
      <c r="Z1306" s="80" t="s">
        <v>40</v>
      </c>
      <c r="AA1306" s="80" t="s">
        <v>39</v>
      </c>
      <c r="AB1306" s="80">
        <v>20</v>
      </c>
      <c r="AC1306" s="80"/>
    </row>
    <row r="1307" spans="1:29" ht="15.75" customHeight="1" x14ac:dyDescent="0.2">
      <c r="A1307" s="80" t="s">
        <v>49</v>
      </c>
      <c r="B1307" s="80" t="s">
        <v>47</v>
      </c>
      <c r="C1307" s="80" t="s">
        <v>50</v>
      </c>
      <c r="D1307" s="81">
        <v>43775.669965277775</v>
      </c>
      <c r="E1307" s="80" t="s">
        <v>5</v>
      </c>
      <c r="F1307" s="80" t="s">
        <v>29</v>
      </c>
      <c r="G1307" s="80" t="s">
        <v>44</v>
      </c>
      <c r="H1307" s="80" t="s">
        <v>14</v>
      </c>
      <c r="I1307" s="80" t="s">
        <v>158</v>
      </c>
      <c r="J1307" s="80" t="s">
        <v>42</v>
      </c>
      <c r="K1307" s="80">
        <v>3.37</v>
      </c>
      <c r="L1307" s="80">
        <v>2420</v>
      </c>
      <c r="M1307" s="80" t="s">
        <v>41</v>
      </c>
      <c r="N1307" s="80">
        <v>96.5</v>
      </c>
      <c r="O1307" s="80">
        <v>8.4400000000000003E-2</v>
      </c>
      <c r="P1307" s="80">
        <v>0</v>
      </c>
      <c r="Q1307" s="80"/>
      <c r="R1307" s="80"/>
      <c r="S1307" s="80"/>
      <c r="T1307" s="80"/>
      <c r="U1307" s="80"/>
      <c r="V1307" s="80"/>
      <c r="W1307" s="80"/>
      <c r="X1307" s="80"/>
      <c r="Y1307" s="80"/>
      <c r="Z1307" s="80" t="s">
        <v>40</v>
      </c>
      <c r="AA1307" s="80" t="s">
        <v>39</v>
      </c>
      <c r="AB1307" s="80">
        <v>20</v>
      </c>
      <c r="AC1307" s="80"/>
    </row>
    <row r="1308" spans="1:29" ht="15.75" customHeight="1" x14ac:dyDescent="0.2">
      <c r="A1308" s="80" t="s">
        <v>49</v>
      </c>
      <c r="B1308" s="80" t="s">
        <v>47</v>
      </c>
      <c r="C1308" s="80" t="s">
        <v>50</v>
      </c>
      <c r="D1308" s="81">
        <v>43775.669965277775</v>
      </c>
      <c r="E1308" s="80" t="s">
        <v>5</v>
      </c>
      <c r="F1308" s="80" t="s">
        <v>29</v>
      </c>
      <c r="G1308" s="80" t="s">
        <v>44</v>
      </c>
      <c r="H1308" s="80" t="s">
        <v>14</v>
      </c>
      <c r="I1308" s="80" t="s">
        <v>43</v>
      </c>
      <c r="J1308" s="80" t="s">
        <v>42</v>
      </c>
      <c r="K1308" s="80">
        <v>3.37</v>
      </c>
      <c r="L1308" s="80">
        <v>2420</v>
      </c>
      <c r="M1308" s="80" t="s">
        <v>41</v>
      </c>
      <c r="N1308" s="80">
        <v>3.26</v>
      </c>
      <c r="O1308" s="80">
        <v>0</v>
      </c>
      <c r="P1308" s="80">
        <v>5.15</v>
      </c>
      <c r="Q1308" s="80"/>
      <c r="R1308" s="80"/>
      <c r="S1308" s="80"/>
      <c r="T1308" s="80"/>
      <c r="U1308" s="80"/>
      <c r="V1308" s="80"/>
      <c r="W1308" s="80"/>
      <c r="X1308" s="80"/>
      <c r="Y1308" s="80"/>
      <c r="Z1308" s="80" t="s">
        <v>40</v>
      </c>
      <c r="AA1308" s="80" t="s">
        <v>39</v>
      </c>
      <c r="AB1308" s="80">
        <v>20</v>
      </c>
      <c r="AC1308" s="80"/>
    </row>
    <row r="1309" spans="1:29" ht="15.75" customHeight="1" x14ac:dyDescent="0.2">
      <c r="A1309" s="80" t="s">
        <v>49</v>
      </c>
      <c r="B1309" s="80" t="s">
        <v>47</v>
      </c>
      <c r="C1309" s="80" t="s">
        <v>50</v>
      </c>
      <c r="D1309" s="81">
        <v>44091.745416666665</v>
      </c>
      <c r="E1309" s="80" t="s">
        <v>5</v>
      </c>
      <c r="F1309" s="80" t="s">
        <v>29</v>
      </c>
      <c r="G1309" s="80" t="s">
        <v>44</v>
      </c>
      <c r="H1309" s="80" t="s">
        <v>14</v>
      </c>
      <c r="I1309" s="80" t="s">
        <v>159</v>
      </c>
      <c r="J1309" s="80" t="s">
        <v>42</v>
      </c>
      <c r="K1309" s="80">
        <v>3.37</v>
      </c>
      <c r="L1309" s="80">
        <v>2420</v>
      </c>
      <c r="M1309" s="80" t="s">
        <v>41</v>
      </c>
      <c r="N1309" s="80">
        <v>43.5</v>
      </c>
      <c r="O1309" s="80">
        <v>6.5500000000000003E-2</v>
      </c>
      <c r="P1309" s="80">
        <v>5.03</v>
      </c>
      <c r="Q1309" s="80"/>
      <c r="R1309" s="80"/>
      <c r="S1309" s="80"/>
      <c r="T1309" s="80"/>
      <c r="U1309" s="80"/>
      <c r="V1309" s="80"/>
      <c r="W1309" s="80"/>
      <c r="X1309" s="80"/>
      <c r="Y1309" s="80"/>
      <c r="Z1309" s="80" t="s">
        <v>40</v>
      </c>
      <c r="AA1309" s="80" t="s">
        <v>39</v>
      </c>
      <c r="AB1309" s="80">
        <v>20</v>
      </c>
      <c r="AC1309" s="80"/>
    </row>
    <row r="1310" spans="1:29" ht="15.75" customHeight="1" x14ac:dyDescent="0.2">
      <c r="A1310" s="80" t="s">
        <v>49</v>
      </c>
      <c r="B1310" s="80" t="s">
        <v>47</v>
      </c>
      <c r="C1310" s="80" t="s">
        <v>50</v>
      </c>
      <c r="D1310" s="81">
        <v>43775.669965277775</v>
      </c>
      <c r="E1310" s="80" t="s">
        <v>5</v>
      </c>
      <c r="F1310" s="80" t="s">
        <v>29</v>
      </c>
      <c r="G1310" s="80" t="s">
        <v>51</v>
      </c>
      <c r="H1310" s="80" t="s">
        <v>14</v>
      </c>
      <c r="I1310" s="80" t="s">
        <v>157</v>
      </c>
      <c r="J1310" s="80" t="s">
        <v>42</v>
      </c>
      <c r="K1310" s="80">
        <v>3.49</v>
      </c>
      <c r="L1310" s="80">
        <v>1690</v>
      </c>
      <c r="M1310" s="80" t="s">
        <v>41</v>
      </c>
      <c r="N1310" s="80">
        <v>54.2</v>
      </c>
      <c r="O1310" s="80">
        <v>0.106</v>
      </c>
      <c r="P1310" s="80">
        <v>5.23</v>
      </c>
      <c r="Q1310" s="80"/>
      <c r="R1310" s="80"/>
      <c r="S1310" s="80"/>
      <c r="T1310" s="80"/>
      <c r="U1310" s="80"/>
      <c r="V1310" s="80"/>
      <c r="W1310" s="80"/>
      <c r="X1310" s="80"/>
      <c r="Y1310" s="80"/>
      <c r="Z1310" s="80" t="s">
        <v>40</v>
      </c>
      <c r="AA1310" s="80" t="s">
        <v>39</v>
      </c>
      <c r="AB1310" s="80">
        <v>20</v>
      </c>
      <c r="AC1310" s="80"/>
    </row>
    <row r="1311" spans="1:29" ht="15.75" customHeight="1" x14ac:dyDescent="0.2">
      <c r="A1311" s="80" t="s">
        <v>49</v>
      </c>
      <c r="B1311" s="80" t="s">
        <v>47</v>
      </c>
      <c r="C1311" s="80" t="s">
        <v>50</v>
      </c>
      <c r="D1311" s="81">
        <v>43775.669965277775</v>
      </c>
      <c r="E1311" s="80" t="s">
        <v>5</v>
      </c>
      <c r="F1311" s="80" t="s">
        <v>29</v>
      </c>
      <c r="G1311" s="80" t="s">
        <v>51</v>
      </c>
      <c r="H1311" s="80" t="s">
        <v>14</v>
      </c>
      <c r="I1311" s="80" t="s">
        <v>158</v>
      </c>
      <c r="J1311" s="80" t="s">
        <v>42</v>
      </c>
      <c r="K1311" s="80">
        <v>3.49</v>
      </c>
      <c r="L1311" s="80">
        <v>1690</v>
      </c>
      <c r="M1311" s="80" t="s">
        <v>41</v>
      </c>
      <c r="N1311" s="80">
        <v>103</v>
      </c>
      <c r="O1311" s="80">
        <v>0.109</v>
      </c>
      <c r="P1311" s="80">
        <v>0</v>
      </c>
      <c r="Q1311" s="80"/>
      <c r="R1311" s="80"/>
      <c r="S1311" s="80"/>
      <c r="T1311" s="80"/>
      <c r="U1311" s="80"/>
      <c r="V1311" s="80"/>
      <c r="W1311" s="80"/>
      <c r="X1311" s="80"/>
      <c r="Y1311" s="80"/>
      <c r="Z1311" s="80" t="s">
        <v>40</v>
      </c>
      <c r="AA1311" s="80" t="s">
        <v>39</v>
      </c>
      <c r="AB1311" s="80">
        <v>20</v>
      </c>
      <c r="AC1311" s="80"/>
    </row>
    <row r="1312" spans="1:29" ht="15.75" customHeight="1" x14ac:dyDescent="0.2">
      <c r="A1312" s="80" t="s">
        <v>49</v>
      </c>
      <c r="B1312" s="80" t="s">
        <v>47</v>
      </c>
      <c r="C1312" s="80" t="s">
        <v>50</v>
      </c>
      <c r="D1312" s="81">
        <v>43775.669965277775</v>
      </c>
      <c r="E1312" s="80" t="s">
        <v>5</v>
      </c>
      <c r="F1312" s="80" t="s">
        <v>29</v>
      </c>
      <c r="G1312" s="80" t="s">
        <v>51</v>
      </c>
      <c r="H1312" s="80" t="s">
        <v>14</v>
      </c>
      <c r="I1312" s="80" t="s">
        <v>43</v>
      </c>
      <c r="J1312" s="80" t="s">
        <v>42</v>
      </c>
      <c r="K1312" s="80">
        <v>3.49</v>
      </c>
      <c r="L1312" s="80">
        <v>1690</v>
      </c>
      <c r="M1312" s="80" t="s">
        <v>41</v>
      </c>
      <c r="N1312" s="80">
        <v>3.23</v>
      </c>
      <c r="O1312" s="80">
        <v>0</v>
      </c>
      <c r="P1312" s="80">
        <v>5.13</v>
      </c>
      <c r="Q1312" s="80"/>
      <c r="R1312" s="80"/>
      <c r="S1312" s="80"/>
      <c r="T1312" s="80"/>
      <c r="U1312" s="80"/>
      <c r="V1312" s="80"/>
      <c r="W1312" s="80"/>
      <c r="X1312" s="80"/>
      <c r="Y1312" s="80"/>
      <c r="Z1312" s="80" t="s">
        <v>40</v>
      </c>
      <c r="AA1312" s="80" t="s">
        <v>39</v>
      </c>
      <c r="AB1312" s="80">
        <v>20</v>
      </c>
      <c r="AC1312" s="80"/>
    </row>
    <row r="1313" spans="1:29" ht="15.75" customHeight="1" x14ac:dyDescent="0.2">
      <c r="A1313" s="80" t="s">
        <v>49</v>
      </c>
      <c r="B1313" s="80" t="s">
        <v>47</v>
      </c>
      <c r="C1313" s="80" t="s">
        <v>50</v>
      </c>
      <c r="D1313" s="81">
        <v>44091.745416666665</v>
      </c>
      <c r="E1313" s="80" t="s">
        <v>5</v>
      </c>
      <c r="F1313" s="80" t="s">
        <v>29</v>
      </c>
      <c r="G1313" s="80" t="s">
        <v>51</v>
      </c>
      <c r="H1313" s="80" t="s">
        <v>14</v>
      </c>
      <c r="I1313" s="80" t="s">
        <v>159</v>
      </c>
      <c r="J1313" s="80" t="s">
        <v>42</v>
      </c>
      <c r="K1313" s="80">
        <v>3.49</v>
      </c>
      <c r="L1313" s="80">
        <v>1690</v>
      </c>
      <c r="M1313" s="80" t="s">
        <v>41</v>
      </c>
      <c r="N1313" s="80">
        <v>45.3</v>
      </c>
      <c r="O1313" s="80">
        <v>8.3400000000000002E-2</v>
      </c>
      <c r="P1313" s="80">
        <v>4.99</v>
      </c>
      <c r="Q1313" s="80"/>
      <c r="R1313" s="80"/>
      <c r="S1313" s="80"/>
      <c r="T1313" s="80"/>
      <c r="U1313" s="80"/>
      <c r="V1313" s="80"/>
      <c r="W1313" s="80"/>
      <c r="X1313" s="80"/>
      <c r="Y1313" s="80"/>
      <c r="Z1313" s="80" t="s">
        <v>40</v>
      </c>
      <c r="AA1313" s="80" t="s">
        <v>39</v>
      </c>
      <c r="AB1313" s="80">
        <v>20</v>
      </c>
      <c r="AC1313" s="80"/>
    </row>
    <row r="1314" spans="1:29" ht="15.75" customHeight="1" x14ac:dyDescent="0.2">
      <c r="A1314" s="80" t="s">
        <v>49</v>
      </c>
      <c r="B1314" s="80" t="s">
        <v>47</v>
      </c>
      <c r="C1314" s="80" t="s">
        <v>50</v>
      </c>
      <c r="D1314" s="81">
        <v>43775.670648148145</v>
      </c>
      <c r="E1314" s="80" t="s">
        <v>5</v>
      </c>
      <c r="F1314" s="80" t="s">
        <v>30</v>
      </c>
      <c r="G1314" s="80" t="s">
        <v>44</v>
      </c>
      <c r="H1314" s="80" t="s">
        <v>16</v>
      </c>
      <c r="I1314" s="80" t="s">
        <v>157</v>
      </c>
      <c r="J1314" s="80" t="s">
        <v>42</v>
      </c>
      <c r="K1314" s="80">
        <v>3.5</v>
      </c>
      <c r="L1314" s="80">
        <v>1240</v>
      </c>
      <c r="M1314" s="80" t="s">
        <v>41</v>
      </c>
      <c r="N1314" s="80">
        <v>195</v>
      </c>
      <c r="O1314" s="80">
        <v>0.11600000000000001</v>
      </c>
      <c r="P1314" s="80">
        <v>3.88</v>
      </c>
      <c r="Q1314" s="80"/>
      <c r="R1314" s="80"/>
      <c r="S1314" s="80"/>
      <c r="T1314" s="80"/>
      <c r="U1314" s="80"/>
      <c r="V1314" s="80"/>
      <c r="W1314" s="80"/>
      <c r="X1314" s="80"/>
      <c r="Y1314" s="80"/>
      <c r="Z1314" s="80" t="s">
        <v>40</v>
      </c>
      <c r="AA1314" s="80" t="s">
        <v>39</v>
      </c>
      <c r="AB1314" s="80">
        <v>20</v>
      </c>
      <c r="AC1314" s="80"/>
    </row>
    <row r="1315" spans="1:29" ht="15.75" customHeight="1" x14ac:dyDescent="0.2">
      <c r="A1315" s="80" t="s">
        <v>49</v>
      </c>
      <c r="B1315" s="80" t="s">
        <v>47</v>
      </c>
      <c r="C1315" s="80" t="s">
        <v>50</v>
      </c>
      <c r="D1315" s="81">
        <v>43775.670648148145</v>
      </c>
      <c r="E1315" s="80" t="s">
        <v>5</v>
      </c>
      <c r="F1315" s="80" t="s">
        <v>30</v>
      </c>
      <c r="G1315" s="80" t="s">
        <v>44</v>
      </c>
      <c r="H1315" s="80" t="s">
        <v>16</v>
      </c>
      <c r="I1315" s="80" t="s">
        <v>158</v>
      </c>
      <c r="J1315" s="80" t="s">
        <v>42</v>
      </c>
      <c r="K1315" s="80">
        <v>3.5</v>
      </c>
      <c r="L1315" s="80">
        <v>1240</v>
      </c>
      <c r="M1315" s="80" t="s">
        <v>41</v>
      </c>
      <c r="N1315" s="80">
        <v>237</v>
      </c>
      <c r="O1315" s="80">
        <v>0.128</v>
      </c>
      <c r="P1315" s="80">
        <v>0</v>
      </c>
      <c r="Q1315" s="80"/>
      <c r="R1315" s="80"/>
      <c r="S1315" s="80"/>
      <c r="T1315" s="80"/>
      <c r="U1315" s="80"/>
      <c r="V1315" s="80"/>
      <c r="W1315" s="80"/>
      <c r="X1315" s="80"/>
      <c r="Y1315" s="80"/>
      <c r="Z1315" s="80" t="s">
        <v>40</v>
      </c>
      <c r="AA1315" s="80" t="s">
        <v>39</v>
      </c>
      <c r="AB1315" s="80">
        <v>20</v>
      </c>
      <c r="AC1315" s="80"/>
    </row>
    <row r="1316" spans="1:29" ht="15.75" customHeight="1" x14ac:dyDescent="0.2">
      <c r="A1316" s="80" t="s">
        <v>49</v>
      </c>
      <c r="B1316" s="80" t="s">
        <v>47</v>
      </c>
      <c r="C1316" s="80" t="s">
        <v>50</v>
      </c>
      <c r="D1316" s="81">
        <v>43775.670648148145</v>
      </c>
      <c r="E1316" s="80" t="s">
        <v>5</v>
      </c>
      <c r="F1316" s="80" t="s">
        <v>30</v>
      </c>
      <c r="G1316" s="80" t="s">
        <v>44</v>
      </c>
      <c r="H1316" s="80" t="s">
        <v>16</v>
      </c>
      <c r="I1316" s="80" t="s">
        <v>43</v>
      </c>
      <c r="J1316" s="80" t="s">
        <v>42</v>
      </c>
      <c r="K1316" s="80">
        <v>3.5</v>
      </c>
      <c r="L1316" s="80">
        <v>1240</v>
      </c>
      <c r="M1316" s="80" t="s">
        <v>41</v>
      </c>
      <c r="N1316" s="80">
        <v>2.2200000000000002</v>
      </c>
      <c r="O1316" s="80">
        <v>0</v>
      </c>
      <c r="P1316" s="80">
        <v>3.45</v>
      </c>
      <c r="Q1316" s="80"/>
      <c r="R1316" s="80"/>
      <c r="S1316" s="80"/>
      <c r="T1316" s="80"/>
      <c r="U1316" s="80"/>
      <c r="V1316" s="80"/>
      <c r="W1316" s="80"/>
      <c r="X1316" s="80"/>
      <c r="Y1316" s="80"/>
      <c r="Z1316" s="80" t="s">
        <v>40</v>
      </c>
      <c r="AA1316" s="80" t="s">
        <v>39</v>
      </c>
      <c r="AB1316" s="80">
        <v>20</v>
      </c>
      <c r="AC1316" s="80"/>
    </row>
    <row r="1317" spans="1:29" ht="15.75" customHeight="1" x14ac:dyDescent="0.2">
      <c r="A1317" s="80" t="s">
        <v>49</v>
      </c>
      <c r="B1317" s="80" t="s">
        <v>47</v>
      </c>
      <c r="C1317" s="80" t="s">
        <v>50</v>
      </c>
      <c r="D1317" s="81">
        <v>44091.745416666665</v>
      </c>
      <c r="E1317" s="80" t="s">
        <v>5</v>
      </c>
      <c r="F1317" s="80" t="s">
        <v>30</v>
      </c>
      <c r="G1317" s="80" t="s">
        <v>44</v>
      </c>
      <c r="H1317" s="80" t="s">
        <v>16</v>
      </c>
      <c r="I1317" s="80" t="s">
        <v>159</v>
      </c>
      <c r="J1317" s="80" t="s">
        <v>42</v>
      </c>
      <c r="K1317" s="80">
        <v>3.5</v>
      </c>
      <c r="L1317" s="80">
        <v>1240</v>
      </c>
      <c r="M1317" s="80" t="s">
        <v>41</v>
      </c>
      <c r="N1317" s="80">
        <v>196</v>
      </c>
      <c r="O1317" s="80">
        <v>0.115</v>
      </c>
      <c r="P1317" s="80">
        <v>3.39</v>
      </c>
      <c r="Q1317" s="80"/>
      <c r="R1317" s="80"/>
      <c r="S1317" s="80"/>
      <c r="T1317" s="80"/>
      <c r="U1317" s="80"/>
      <c r="V1317" s="80"/>
      <c r="W1317" s="80"/>
      <c r="X1317" s="80"/>
      <c r="Y1317" s="80"/>
      <c r="Z1317" s="80" t="s">
        <v>40</v>
      </c>
      <c r="AA1317" s="80" t="s">
        <v>39</v>
      </c>
      <c r="AB1317" s="80">
        <v>20</v>
      </c>
      <c r="AC1317" s="80"/>
    </row>
    <row r="1318" spans="1:29" ht="15.75" customHeight="1" x14ac:dyDescent="0.2">
      <c r="A1318" s="80" t="s">
        <v>49</v>
      </c>
      <c r="B1318" s="80" t="s">
        <v>47</v>
      </c>
      <c r="C1318" s="80" t="s">
        <v>50</v>
      </c>
      <c r="D1318" s="81">
        <v>43775.670648148145</v>
      </c>
      <c r="E1318" s="80" t="s">
        <v>5</v>
      </c>
      <c r="F1318" s="80" t="s">
        <v>30</v>
      </c>
      <c r="G1318" s="80" t="s">
        <v>51</v>
      </c>
      <c r="H1318" s="80" t="s">
        <v>16</v>
      </c>
      <c r="I1318" s="80" t="s">
        <v>157</v>
      </c>
      <c r="J1318" s="80" t="s">
        <v>42</v>
      </c>
      <c r="K1318" s="80">
        <v>3.5</v>
      </c>
      <c r="L1318" s="80">
        <v>1220</v>
      </c>
      <c r="M1318" s="80" t="s">
        <v>41</v>
      </c>
      <c r="N1318" s="80">
        <v>102</v>
      </c>
      <c r="O1318" s="80">
        <v>0.14499999999999999</v>
      </c>
      <c r="P1318" s="80">
        <v>5.59</v>
      </c>
      <c r="Q1318" s="80"/>
      <c r="R1318" s="80"/>
      <c r="S1318" s="80"/>
      <c r="T1318" s="80"/>
      <c r="U1318" s="80"/>
      <c r="V1318" s="80"/>
      <c r="W1318" s="80"/>
      <c r="X1318" s="80"/>
      <c r="Y1318" s="80"/>
      <c r="Z1318" s="80" t="s">
        <v>40</v>
      </c>
      <c r="AA1318" s="80" t="s">
        <v>39</v>
      </c>
      <c r="AB1318" s="80">
        <v>20</v>
      </c>
      <c r="AC1318" s="80"/>
    </row>
    <row r="1319" spans="1:29" ht="15.75" customHeight="1" x14ac:dyDescent="0.2">
      <c r="A1319" s="80" t="s">
        <v>49</v>
      </c>
      <c r="B1319" s="80" t="s">
        <v>47</v>
      </c>
      <c r="C1319" s="80" t="s">
        <v>50</v>
      </c>
      <c r="D1319" s="81">
        <v>43775.670648148145</v>
      </c>
      <c r="E1319" s="80" t="s">
        <v>5</v>
      </c>
      <c r="F1319" s="80" t="s">
        <v>30</v>
      </c>
      <c r="G1319" s="80" t="s">
        <v>51</v>
      </c>
      <c r="H1319" s="80" t="s">
        <v>16</v>
      </c>
      <c r="I1319" s="80" t="s">
        <v>158</v>
      </c>
      <c r="J1319" s="80" t="s">
        <v>42</v>
      </c>
      <c r="K1319" s="80">
        <v>3.5</v>
      </c>
      <c r="L1319" s="80">
        <v>1220</v>
      </c>
      <c r="M1319" s="80" t="s">
        <v>41</v>
      </c>
      <c r="N1319" s="80">
        <v>159</v>
      </c>
      <c r="O1319" s="80">
        <v>0.153</v>
      </c>
      <c r="P1319" s="80">
        <v>0</v>
      </c>
      <c r="Q1319" s="80"/>
      <c r="R1319" s="80"/>
      <c r="S1319" s="80"/>
      <c r="T1319" s="80"/>
      <c r="U1319" s="80"/>
      <c r="V1319" s="80"/>
      <c r="W1319" s="80"/>
      <c r="X1319" s="80"/>
      <c r="Y1319" s="80"/>
      <c r="Z1319" s="80" t="s">
        <v>40</v>
      </c>
      <c r="AA1319" s="80" t="s">
        <v>39</v>
      </c>
      <c r="AB1319" s="80">
        <v>20</v>
      </c>
      <c r="AC1319" s="80"/>
    </row>
    <row r="1320" spans="1:29" ht="15.75" customHeight="1" x14ac:dyDescent="0.2">
      <c r="A1320" s="80" t="s">
        <v>49</v>
      </c>
      <c r="B1320" s="80" t="s">
        <v>47</v>
      </c>
      <c r="C1320" s="80" t="s">
        <v>50</v>
      </c>
      <c r="D1320" s="81">
        <v>43775.670648148145</v>
      </c>
      <c r="E1320" s="80" t="s">
        <v>5</v>
      </c>
      <c r="F1320" s="80" t="s">
        <v>30</v>
      </c>
      <c r="G1320" s="80" t="s">
        <v>51</v>
      </c>
      <c r="H1320" s="80" t="s">
        <v>16</v>
      </c>
      <c r="I1320" s="80" t="s">
        <v>43</v>
      </c>
      <c r="J1320" s="80" t="s">
        <v>42</v>
      </c>
      <c r="K1320" s="80">
        <v>3.5</v>
      </c>
      <c r="L1320" s="80">
        <v>1220</v>
      </c>
      <c r="M1320" s="80" t="s">
        <v>41</v>
      </c>
      <c r="N1320" s="80">
        <v>3.11</v>
      </c>
      <c r="O1320" s="80">
        <v>0</v>
      </c>
      <c r="P1320" s="80">
        <v>4.9800000000000004</v>
      </c>
      <c r="Q1320" s="80"/>
      <c r="R1320" s="80"/>
      <c r="S1320" s="80"/>
      <c r="T1320" s="80"/>
      <c r="U1320" s="80"/>
      <c r="V1320" s="80"/>
      <c r="W1320" s="80"/>
      <c r="X1320" s="80"/>
      <c r="Y1320" s="80"/>
      <c r="Z1320" s="80" t="s">
        <v>40</v>
      </c>
      <c r="AA1320" s="80" t="s">
        <v>39</v>
      </c>
      <c r="AB1320" s="80">
        <v>20</v>
      </c>
      <c r="AC1320" s="80"/>
    </row>
    <row r="1321" spans="1:29" ht="15.75" customHeight="1" x14ac:dyDescent="0.2">
      <c r="A1321" s="80" t="s">
        <v>49</v>
      </c>
      <c r="B1321" s="80" t="s">
        <v>47</v>
      </c>
      <c r="C1321" s="80" t="s">
        <v>50</v>
      </c>
      <c r="D1321" s="81">
        <v>44091.745416666665</v>
      </c>
      <c r="E1321" s="80" t="s">
        <v>5</v>
      </c>
      <c r="F1321" s="80" t="s">
        <v>30</v>
      </c>
      <c r="G1321" s="80" t="s">
        <v>51</v>
      </c>
      <c r="H1321" s="80" t="s">
        <v>16</v>
      </c>
      <c r="I1321" s="80" t="s">
        <v>159</v>
      </c>
      <c r="J1321" s="80" t="s">
        <v>42</v>
      </c>
      <c r="K1321" s="80">
        <v>3.5</v>
      </c>
      <c r="L1321" s="80">
        <v>1220</v>
      </c>
      <c r="M1321" s="80" t="s">
        <v>41</v>
      </c>
      <c r="N1321" s="80">
        <v>107</v>
      </c>
      <c r="O1321" s="80">
        <v>0.14299999999999999</v>
      </c>
      <c r="P1321" s="80">
        <v>4.9000000000000004</v>
      </c>
      <c r="Q1321" s="80"/>
      <c r="R1321" s="80"/>
      <c r="S1321" s="80"/>
      <c r="T1321" s="80"/>
      <c r="U1321" s="80"/>
      <c r="V1321" s="80"/>
      <c r="W1321" s="80"/>
      <c r="X1321" s="80"/>
      <c r="Y1321" s="80"/>
      <c r="Z1321" s="80" t="s">
        <v>40</v>
      </c>
      <c r="AA1321" s="80" t="s">
        <v>39</v>
      </c>
      <c r="AB1321" s="80">
        <v>20</v>
      </c>
      <c r="AC1321" s="80"/>
    </row>
    <row r="1322" spans="1:29" ht="15.75" customHeight="1" x14ac:dyDescent="0.2">
      <c r="A1322" s="80" t="s">
        <v>49</v>
      </c>
      <c r="B1322" s="80" t="s">
        <v>47</v>
      </c>
      <c r="C1322" s="80" t="s">
        <v>50</v>
      </c>
      <c r="D1322" s="81">
        <v>43775.670648148145</v>
      </c>
      <c r="E1322" s="80" t="s">
        <v>5</v>
      </c>
      <c r="F1322" s="80" t="s">
        <v>31</v>
      </c>
      <c r="G1322" s="80" t="s">
        <v>44</v>
      </c>
      <c r="H1322" s="80" t="s">
        <v>16</v>
      </c>
      <c r="I1322" s="80" t="s">
        <v>157</v>
      </c>
      <c r="J1322" s="80" t="s">
        <v>42</v>
      </c>
      <c r="K1322" s="80">
        <v>1</v>
      </c>
      <c r="L1322" s="80">
        <v>1070</v>
      </c>
      <c r="M1322" s="80" t="s">
        <v>41</v>
      </c>
      <c r="N1322" s="80">
        <v>10.7</v>
      </c>
      <c r="O1322" s="80">
        <v>1.6299999999999999E-2</v>
      </c>
      <c r="P1322" s="80">
        <v>0.83</v>
      </c>
      <c r="Q1322" s="80"/>
      <c r="R1322" s="80"/>
      <c r="S1322" s="80"/>
      <c r="T1322" s="80"/>
      <c r="U1322" s="80"/>
      <c r="V1322" s="80"/>
      <c r="W1322" s="80"/>
      <c r="X1322" s="80"/>
      <c r="Y1322" s="80"/>
      <c r="Z1322" s="80" t="s">
        <v>40</v>
      </c>
      <c r="AA1322" s="80" t="s">
        <v>39</v>
      </c>
      <c r="AB1322" s="80">
        <v>20</v>
      </c>
      <c r="AC1322" s="80"/>
    </row>
    <row r="1323" spans="1:29" ht="15.75" customHeight="1" x14ac:dyDescent="0.2">
      <c r="A1323" s="80" t="s">
        <v>49</v>
      </c>
      <c r="B1323" s="80" t="s">
        <v>47</v>
      </c>
      <c r="C1323" s="80" t="s">
        <v>50</v>
      </c>
      <c r="D1323" s="81">
        <v>43775.670648148145</v>
      </c>
      <c r="E1323" s="80" t="s">
        <v>5</v>
      </c>
      <c r="F1323" s="80" t="s">
        <v>31</v>
      </c>
      <c r="G1323" s="80" t="s">
        <v>44</v>
      </c>
      <c r="H1323" s="80" t="s">
        <v>16</v>
      </c>
      <c r="I1323" s="80" t="s">
        <v>158</v>
      </c>
      <c r="J1323" s="80" t="s">
        <v>42</v>
      </c>
      <c r="K1323" s="80">
        <v>1</v>
      </c>
      <c r="L1323" s="80">
        <v>1070</v>
      </c>
      <c r="M1323" s="80" t="s">
        <v>41</v>
      </c>
      <c r="N1323" s="80">
        <v>18</v>
      </c>
      <c r="O1323" s="80">
        <v>1.66E-2</v>
      </c>
      <c r="P1323" s="80">
        <v>0</v>
      </c>
      <c r="Q1323" s="80"/>
      <c r="R1323" s="80"/>
      <c r="S1323" s="80"/>
      <c r="T1323" s="80"/>
      <c r="U1323" s="80"/>
      <c r="V1323" s="80"/>
      <c r="W1323" s="80"/>
      <c r="X1323" s="80"/>
      <c r="Y1323" s="80"/>
      <c r="Z1323" s="80" t="s">
        <v>40</v>
      </c>
      <c r="AA1323" s="80" t="s">
        <v>39</v>
      </c>
      <c r="AB1323" s="80">
        <v>20</v>
      </c>
      <c r="AC1323" s="80"/>
    </row>
    <row r="1324" spans="1:29" ht="15.75" customHeight="1" x14ac:dyDescent="0.2">
      <c r="A1324" s="80" t="s">
        <v>49</v>
      </c>
      <c r="B1324" s="80" t="s">
        <v>47</v>
      </c>
      <c r="C1324" s="80" t="s">
        <v>50</v>
      </c>
      <c r="D1324" s="81">
        <v>43775.670648148145</v>
      </c>
      <c r="E1324" s="80" t="s">
        <v>5</v>
      </c>
      <c r="F1324" s="80" t="s">
        <v>31</v>
      </c>
      <c r="G1324" s="80" t="s">
        <v>44</v>
      </c>
      <c r="H1324" s="80" t="s">
        <v>16</v>
      </c>
      <c r="I1324" s="80" t="s">
        <v>43</v>
      </c>
      <c r="J1324" s="80" t="s">
        <v>42</v>
      </c>
      <c r="K1324" s="80">
        <v>1</v>
      </c>
      <c r="L1324" s="80">
        <v>1070</v>
      </c>
      <c r="M1324" s="80" t="s">
        <v>41</v>
      </c>
      <c r="N1324" s="80">
        <v>0.76800000000000002</v>
      </c>
      <c r="O1324" s="80">
        <v>0</v>
      </c>
      <c r="P1324" s="80">
        <v>0.79500000000000004</v>
      </c>
      <c r="Q1324" s="80"/>
      <c r="R1324" s="80"/>
      <c r="S1324" s="80"/>
      <c r="T1324" s="80"/>
      <c r="U1324" s="80"/>
      <c r="V1324" s="80"/>
      <c r="W1324" s="80"/>
      <c r="X1324" s="80"/>
      <c r="Y1324" s="80"/>
      <c r="Z1324" s="80" t="s">
        <v>40</v>
      </c>
      <c r="AA1324" s="80" t="s">
        <v>39</v>
      </c>
      <c r="AB1324" s="80">
        <v>20</v>
      </c>
      <c r="AC1324" s="80"/>
    </row>
    <row r="1325" spans="1:29" ht="15.75" customHeight="1" x14ac:dyDescent="0.2">
      <c r="A1325" s="80" t="s">
        <v>49</v>
      </c>
      <c r="B1325" s="80" t="s">
        <v>47</v>
      </c>
      <c r="C1325" s="80" t="s">
        <v>50</v>
      </c>
      <c r="D1325" s="81">
        <v>44091.745416666665</v>
      </c>
      <c r="E1325" s="80" t="s">
        <v>5</v>
      </c>
      <c r="F1325" s="80" t="s">
        <v>31</v>
      </c>
      <c r="G1325" s="80" t="s">
        <v>44</v>
      </c>
      <c r="H1325" s="80" t="s">
        <v>16</v>
      </c>
      <c r="I1325" s="80" t="s">
        <v>159</v>
      </c>
      <c r="J1325" s="80" t="s">
        <v>42</v>
      </c>
      <c r="K1325" s="80">
        <v>1</v>
      </c>
      <c r="L1325" s="80">
        <v>1070</v>
      </c>
      <c r="M1325" s="80" t="s">
        <v>41</v>
      </c>
      <c r="N1325" s="80">
        <v>10.8</v>
      </c>
      <c r="O1325" s="80">
        <v>1.5100000000000001E-2</v>
      </c>
      <c r="P1325" s="80">
        <v>0.73099999999999998</v>
      </c>
      <c r="Q1325" s="80"/>
      <c r="R1325" s="80"/>
      <c r="S1325" s="80"/>
      <c r="T1325" s="80"/>
      <c r="U1325" s="80"/>
      <c r="V1325" s="80"/>
      <c r="W1325" s="80"/>
      <c r="X1325" s="80"/>
      <c r="Y1325" s="80"/>
      <c r="Z1325" s="80" t="s">
        <v>40</v>
      </c>
      <c r="AA1325" s="80" t="s">
        <v>39</v>
      </c>
      <c r="AB1325" s="80">
        <v>20</v>
      </c>
      <c r="AC1325" s="80"/>
    </row>
    <row r="1326" spans="1:29" ht="15.75" customHeight="1" x14ac:dyDescent="0.2">
      <c r="A1326" s="80" t="s">
        <v>49</v>
      </c>
      <c r="B1326" s="80" t="s">
        <v>47</v>
      </c>
      <c r="C1326" s="80" t="s">
        <v>50</v>
      </c>
      <c r="D1326" s="81">
        <v>43775.670648148145</v>
      </c>
      <c r="E1326" s="80" t="s">
        <v>5</v>
      </c>
      <c r="F1326" s="80" t="s">
        <v>31</v>
      </c>
      <c r="G1326" s="80" t="s">
        <v>51</v>
      </c>
      <c r="H1326" s="80" t="s">
        <v>16</v>
      </c>
      <c r="I1326" s="80" t="s">
        <v>157</v>
      </c>
      <c r="J1326" s="80" t="s">
        <v>42</v>
      </c>
      <c r="K1326" s="80">
        <v>2.0099999999999998</v>
      </c>
      <c r="L1326" s="80">
        <v>1310</v>
      </c>
      <c r="M1326" s="80" t="s">
        <v>41</v>
      </c>
      <c r="N1326" s="80">
        <v>10.8</v>
      </c>
      <c r="O1326" s="80">
        <v>1.78E-2</v>
      </c>
      <c r="P1326" s="80">
        <v>1.81</v>
      </c>
      <c r="Q1326" s="80"/>
      <c r="R1326" s="80"/>
      <c r="S1326" s="80"/>
      <c r="T1326" s="80"/>
      <c r="U1326" s="80"/>
      <c r="V1326" s="80"/>
      <c r="W1326" s="80"/>
      <c r="X1326" s="80"/>
      <c r="Y1326" s="80"/>
      <c r="Z1326" s="80" t="s">
        <v>40</v>
      </c>
      <c r="AA1326" s="80" t="s">
        <v>39</v>
      </c>
      <c r="AB1326" s="80">
        <v>20</v>
      </c>
      <c r="AC1326" s="80"/>
    </row>
    <row r="1327" spans="1:29" ht="15.75" customHeight="1" x14ac:dyDescent="0.2">
      <c r="A1327" s="80" t="s">
        <v>49</v>
      </c>
      <c r="B1327" s="80" t="s">
        <v>47</v>
      </c>
      <c r="C1327" s="80" t="s">
        <v>50</v>
      </c>
      <c r="D1327" s="81">
        <v>43775.670648148145</v>
      </c>
      <c r="E1327" s="80" t="s">
        <v>5</v>
      </c>
      <c r="F1327" s="80" t="s">
        <v>31</v>
      </c>
      <c r="G1327" s="80" t="s">
        <v>51</v>
      </c>
      <c r="H1327" s="80" t="s">
        <v>16</v>
      </c>
      <c r="I1327" s="80" t="s">
        <v>158</v>
      </c>
      <c r="J1327" s="80" t="s">
        <v>42</v>
      </c>
      <c r="K1327" s="80">
        <v>2.0099999999999998</v>
      </c>
      <c r="L1327" s="80">
        <v>1310</v>
      </c>
      <c r="M1327" s="80" t="s">
        <v>41</v>
      </c>
      <c r="N1327" s="80">
        <v>25.9</v>
      </c>
      <c r="O1327" s="80">
        <v>1.78E-2</v>
      </c>
      <c r="P1327" s="80">
        <v>0</v>
      </c>
      <c r="Q1327" s="80"/>
      <c r="R1327" s="80"/>
      <c r="S1327" s="80"/>
      <c r="T1327" s="80"/>
      <c r="U1327" s="80"/>
      <c r="V1327" s="80"/>
      <c r="W1327" s="80"/>
      <c r="X1327" s="80"/>
      <c r="Y1327" s="80"/>
      <c r="Z1327" s="80" t="s">
        <v>40</v>
      </c>
      <c r="AA1327" s="80" t="s">
        <v>39</v>
      </c>
      <c r="AB1327" s="80">
        <v>20</v>
      </c>
      <c r="AC1327" s="80"/>
    </row>
    <row r="1328" spans="1:29" ht="15.75" customHeight="1" x14ac:dyDescent="0.2">
      <c r="A1328" s="80" t="s">
        <v>49</v>
      </c>
      <c r="B1328" s="80" t="s">
        <v>47</v>
      </c>
      <c r="C1328" s="80" t="s">
        <v>50</v>
      </c>
      <c r="D1328" s="81">
        <v>43775.670648148145</v>
      </c>
      <c r="E1328" s="80" t="s">
        <v>5</v>
      </c>
      <c r="F1328" s="80" t="s">
        <v>31</v>
      </c>
      <c r="G1328" s="80" t="s">
        <v>51</v>
      </c>
      <c r="H1328" s="80" t="s">
        <v>16</v>
      </c>
      <c r="I1328" s="80" t="s">
        <v>43</v>
      </c>
      <c r="J1328" s="80" t="s">
        <v>42</v>
      </c>
      <c r="K1328" s="80">
        <v>2.0099999999999998</v>
      </c>
      <c r="L1328" s="80">
        <v>1310</v>
      </c>
      <c r="M1328" s="80" t="s">
        <v>41</v>
      </c>
      <c r="N1328" s="80">
        <v>1.29</v>
      </c>
      <c r="O1328" s="80">
        <v>0</v>
      </c>
      <c r="P1328" s="80">
        <v>1.75</v>
      </c>
      <c r="Q1328" s="80"/>
      <c r="R1328" s="80"/>
      <c r="S1328" s="80"/>
      <c r="T1328" s="80"/>
      <c r="U1328" s="80"/>
      <c r="V1328" s="80"/>
      <c r="W1328" s="80"/>
      <c r="X1328" s="80"/>
      <c r="Y1328" s="80"/>
      <c r="Z1328" s="80" t="s">
        <v>40</v>
      </c>
      <c r="AA1328" s="80" t="s">
        <v>39</v>
      </c>
      <c r="AB1328" s="80">
        <v>20</v>
      </c>
      <c r="AC1328" s="80"/>
    </row>
    <row r="1329" spans="1:29" ht="15.75" customHeight="1" x14ac:dyDescent="0.2">
      <c r="A1329" s="80" t="s">
        <v>49</v>
      </c>
      <c r="B1329" s="80" t="s">
        <v>47</v>
      </c>
      <c r="C1329" s="80" t="s">
        <v>50</v>
      </c>
      <c r="D1329" s="81">
        <v>44091.745416666665</v>
      </c>
      <c r="E1329" s="80" t="s">
        <v>5</v>
      </c>
      <c r="F1329" s="80" t="s">
        <v>31</v>
      </c>
      <c r="G1329" s="80" t="s">
        <v>51</v>
      </c>
      <c r="H1329" s="80" t="s">
        <v>16</v>
      </c>
      <c r="I1329" s="80" t="s">
        <v>159</v>
      </c>
      <c r="J1329" s="80" t="s">
        <v>42</v>
      </c>
      <c r="K1329" s="80">
        <v>2.0099999999999998</v>
      </c>
      <c r="L1329" s="80">
        <v>1310</v>
      </c>
      <c r="M1329" s="80" t="s">
        <v>41</v>
      </c>
      <c r="N1329" s="80">
        <v>11.9</v>
      </c>
      <c r="O1329" s="80">
        <v>1.6500000000000001E-2</v>
      </c>
      <c r="P1329" s="80">
        <v>1.59</v>
      </c>
      <c r="Q1329" s="80"/>
      <c r="R1329" s="80"/>
      <c r="S1329" s="80"/>
      <c r="T1329" s="80"/>
      <c r="U1329" s="80"/>
      <c r="V1329" s="80"/>
      <c r="W1329" s="80"/>
      <c r="X1329" s="80"/>
      <c r="Y1329" s="80"/>
      <c r="Z1329" s="80" t="s">
        <v>40</v>
      </c>
      <c r="AA1329" s="80" t="s">
        <v>39</v>
      </c>
      <c r="AB1329" s="80">
        <v>20</v>
      </c>
      <c r="AC1329" s="80"/>
    </row>
    <row r="1330" spans="1:29" ht="15.75" customHeight="1" x14ac:dyDescent="0.2">
      <c r="A1330" s="80" t="s">
        <v>49</v>
      </c>
      <c r="B1330" s="80" t="s">
        <v>47</v>
      </c>
      <c r="C1330" s="80" t="s">
        <v>50</v>
      </c>
      <c r="D1330" s="81">
        <v>43775.670648148145</v>
      </c>
      <c r="E1330" s="80" t="s">
        <v>5</v>
      </c>
      <c r="F1330" s="80" t="s">
        <v>45</v>
      </c>
      <c r="G1330" s="80" t="s">
        <v>44</v>
      </c>
      <c r="H1330" s="80" t="s">
        <v>16</v>
      </c>
      <c r="I1330" s="80" t="s">
        <v>157</v>
      </c>
      <c r="J1330" s="80" t="s">
        <v>42</v>
      </c>
      <c r="K1330" s="80">
        <v>2.5</v>
      </c>
      <c r="L1330" s="80">
        <v>1940</v>
      </c>
      <c r="M1330" s="80" t="s">
        <v>41</v>
      </c>
      <c r="N1330" s="80">
        <v>70</v>
      </c>
      <c r="O1330" s="80">
        <v>9.2999999999999999E-2</v>
      </c>
      <c r="P1330" s="80">
        <v>8.16</v>
      </c>
      <c r="Q1330" s="80"/>
      <c r="R1330" s="80"/>
      <c r="S1330" s="80"/>
      <c r="T1330" s="80"/>
      <c r="U1330" s="80"/>
      <c r="V1330" s="80"/>
      <c r="W1330" s="80"/>
      <c r="X1330" s="80"/>
      <c r="Y1330" s="80"/>
      <c r="Z1330" s="80" t="s">
        <v>40</v>
      </c>
      <c r="AA1330" s="80" t="s">
        <v>39</v>
      </c>
      <c r="AB1330" s="80">
        <v>20</v>
      </c>
      <c r="AC1330" s="80"/>
    </row>
    <row r="1331" spans="1:29" ht="15.75" customHeight="1" x14ac:dyDescent="0.2">
      <c r="A1331" s="80" t="s">
        <v>49</v>
      </c>
      <c r="B1331" s="80" t="s">
        <v>47</v>
      </c>
      <c r="C1331" s="80" t="s">
        <v>50</v>
      </c>
      <c r="D1331" s="81">
        <v>43775.670648148145</v>
      </c>
      <c r="E1331" s="80" t="s">
        <v>5</v>
      </c>
      <c r="F1331" s="80" t="s">
        <v>45</v>
      </c>
      <c r="G1331" s="80" t="s">
        <v>44</v>
      </c>
      <c r="H1331" s="80" t="s">
        <v>16</v>
      </c>
      <c r="I1331" s="80" t="s">
        <v>158</v>
      </c>
      <c r="J1331" s="80" t="s">
        <v>42</v>
      </c>
      <c r="K1331" s="80">
        <v>2.5</v>
      </c>
      <c r="L1331" s="80">
        <v>1940</v>
      </c>
      <c r="M1331" s="80" t="s">
        <v>41</v>
      </c>
      <c r="N1331" s="80">
        <v>154</v>
      </c>
      <c r="O1331" s="80">
        <v>9.0999999999999998E-2</v>
      </c>
      <c r="P1331" s="80">
        <v>0</v>
      </c>
      <c r="Q1331" s="80"/>
      <c r="R1331" s="80"/>
      <c r="S1331" s="80"/>
      <c r="T1331" s="80"/>
      <c r="U1331" s="80"/>
      <c r="V1331" s="80"/>
      <c r="W1331" s="80"/>
      <c r="X1331" s="80"/>
      <c r="Y1331" s="80"/>
      <c r="Z1331" s="80" t="s">
        <v>40</v>
      </c>
      <c r="AA1331" s="80" t="s">
        <v>39</v>
      </c>
      <c r="AB1331" s="80">
        <v>20</v>
      </c>
      <c r="AC1331" s="80"/>
    </row>
    <row r="1332" spans="1:29" ht="15.75" customHeight="1" x14ac:dyDescent="0.2">
      <c r="A1332" s="80" t="s">
        <v>49</v>
      </c>
      <c r="B1332" s="80" t="s">
        <v>47</v>
      </c>
      <c r="C1332" s="80" t="s">
        <v>50</v>
      </c>
      <c r="D1332" s="81">
        <v>43775.670648148145</v>
      </c>
      <c r="E1332" s="80" t="s">
        <v>5</v>
      </c>
      <c r="F1332" s="80" t="s">
        <v>45</v>
      </c>
      <c r="G1332" s="80" t="s">
        <v>44</v>
      </c>
      <c r="H1332" s="80" t="s">
        <v>16</v>
      </c>
      <c r="I1332" s="80" t="s">
        <v>43</v>
      </c>
      <c r="J1332" s="80" t="s">
        <v>42</v>
      </c>
      <c r="K1332" s="80">
        <v>2.5</v>
      </c>
      <c r="L1332" s="80">
        <v>1940</v>
      </c>
      <c r="M1332" s="80" t="s">
        <v>41</v>
      </c>
      <c r="N1332" s="80">
        <v>5.4</v>
      </c>
      <c r="O1332" s="80">
        <v>0</v>
      </c>
      <c r="P1332" s="80">
        <v>7.97</v>
      </c>
      <c r="Q1332" s="80"/>
      <c r="R1332" s="80"/>
      <c r="S1332" s="80"/>
      <c r="T1332" s="80"/>
      <c r="U1332" s="80"/>
      <c r="V1332" s="80"/>
      <c r="W1332" s="80"/>
      <c r="X1332" s="80"/>
      <c r="Y1332" s="80"/>
      <c r="Z1332" s="80" t="s">
        <v>40</v>
      </c>
      <c r="AA1332" s="80" t="s">
        <v>39</v>
      </c>
      <c r="AB1332" s="80">
        <v>20</v>
      </c>
      <c r="AC1332" s="80"/>
    </row>
    <row r="1333" spans="1:29" ht="15.75" customHeight="1" x14ac:dyDescent="0.2">
      <c r="A1333" s="80" t="s">
        <v>49</v>
      </c>
      <c r="B1333" s="80" t="s">
        <v>47</v>
      </c>
      <c r="C1333" s="80" t="s">
        <v>50</v>
      </c>
      <c r="D1333" s="81">
        <v>44091.745416666665</v>
      </c>
      <c r="E1333" s="80" t="s">
        <v>5</v>
      </c>
      <c r="F1333" s="80" t="s">
        <v>45</v>
      </c>
      <c r="G1333" s="80" t="s">
        <v>44</v>
      </c>
      <c r="H1333" s="80" t="s">
        <v>16</v>
      </c>
      <c r="I1333" s="80" t="s">
        <v>159</v>
      </c>
      <c r="J1333" s="80" t="s">
        <v>42</v>
      </c>
      <c r="K1333" s="80">
        <v>2.5</v>
      </c>
      <c r="L1333" s="80">
        <v>1940</v>
      </c>
      <c r="M1333" s="80" t="s">
        <v>41</v>
      </c>
      <c r="N1333" s="80">
        <v>70.900000000000006</v>
      </c>
      <c r="O1333" s="80">
        <v>8.7999999999999995E-2</v>
      </c>
      <c r="P1333" s="80">
        <v>7.73</v>
      </c>
      <c r="Q1333" s="80"/>
      <c r="R1333" s="80"/>
      <c r="S1333" s="80"/>
      <c r="T1333" s="80"/>
      <c r="U1333" s="80"/>
      <c r="V1333" s="80"/>
      <c r="W1333" s="80"/>
      <c r="X1333" s="80"/>
      <c r="Y1333" s="80"/>
      <c r="Z1333" s="80" t="s">
        <v>40</v>
      </c>
      <c r="AA1333" s="80" t="s">
        <v>39</v>
      </c>
      <c r="AB1333" s="80">
        <v>20</v>
      </c>
      <c r="AC1333" s="80"/>
    </row>
    <row r="1334" spans="1:29" ht="15.75" customHeight="1" x14ac:dyDescent="0.2">
      <c r="A1334" s="80" t="s">
        <v>49</v>
      </c>
      <c r="B1334" s="80" t="s">
        <v>47</v>
      </c>
      <c r="C1334" s="80" t="s">
        <v>50</v>
      </c>
      <c r="D1334" s="81">
        <v>43775.670648148145</v>
      </c>
      <c r="E1334" s="80" t="s">
        <v>5</v>
      </c>
      <c r="F1334" s="80" t="s">
        <v>45</v>
      </c>
      <c r="G1334" s="80" t="s">
        <v>51</v>
      </c>
      <c r="H1334" s="80" t="s">
        <v>16</v>
      </c>
      <c r="I1334" s="80" t="s">
        <v>157</v>
      </c>
      <c r="J1334" s="80" t="s">
        <v>42</v>
      </c>
      <c r="K1334" s="80">
        <v>3.6</v>
      </c>
      <c r="L1334" s="80">
        <v>1750</v>
      </c>
      <c r="M1334" s="80" t="s">
        <v>41</v>
      </c>
      <c r="N1334" s="80">
        <v>39.5</v>
      </c>
      <c r="O1334" s="80">
        <v>7.0000000000000007E-2</v>
      </c>
      <c r="P1334" s="80">
        <v>5.27</v>
      </c>
      <c r="Q1334" s="80"/>
      <c r="R1334" s="80"/>
      <c r="S1334" s="80"/>
      <c r="T1334" s="80"/>
      <c r="U1334" s="80"/>
      <c r="V1334" s="80"/>
      <c r="W1334" s="80"/>
      <c r="X1334" s="80"/>
      <c r="Y1334" s="80"/>
      <c r="Z1334" s="80" t="s">
        <v>40</v>
      </c>
      <c r="AA1334" s="80" t="s">
        <v>39</v>
      </c>
      <c r="AB1334" s="80">
        <v>20</v>
      </c>
      <c r="AC1334" s="80"/>
    </row>
    <row r="1335" spans="1:29" ht="15.75" customHeight="1" x14ac:dyDescent="0.2">
      <c r="A1335" s="80" t="s">
        <v>49</v>
      </c>
      <c r="B1335" s="80" t="s">
        <v>47</v>
      </c>
      <c r="C1335" s="80" t="s">
        <v>50</v>
      </c>
      <c r="D1335" s="81">
        <v>43775.670648148145</v>
      </c>
      <c r="E1335" s="80" t="s">
        <v>5</v>
      </c>
      <c r="F1335" s="80" t="s">
        <v>45</v>
      </c>
      <c r="G1335" s="80" t="s">
        <v>51</v>
      </c>
      <c r="H1335" s="80" t="s">
        <v>16</v>
      </c>
      <c r="I1335" s="80" t="s">
        <v>158</v>
      </c>
      <c r="J1335" s="80" t="s">
        <v>42</v>
      </c>
      <c r="K1335" s="80">
        <v>3.6</v>
      </c>
      <c r="L1335" s="80">
        <v>1750</v>
      </c>
      <c r="M1335" s="80" t="s">
        <v>41</v>
      </c>
      <c r="N1335" s="80">
        <v>91.4</v>
      </c>
      <c r="O1335" s="80">
        <v>7.2999999999999995E-2</v>
      </c>
      <c r="P1335" s="80">
        <v>0</v>
      </c>
      <c r="Q1335" s="80"/>
      <c r="R1335" s="80"/>
      <c r="S1335" s="80"/>
      <c r="T1335" s="80"/>
      <c r="U1335" s="80"/>
      <c r="V1335" s="80"/>
      <c r="W1335" s="80"/>
      <c r="X1335" s="80"/>
      <c r="Y1335" s="80"/>
      <c r="Z1335" s="80" t="s">
        <v>40</v>
      </c>
      <c r="AA1335" s="80" t="s">
        <v>39</v>
      </c>
      <c r="AB1335" s="80">
        <v>20</v>
      </c>
      <c r="AC1335" s="80"/>
    </row>
    <row r="1336" spans="1:29" ht="15.75" customHeight="1" x14ac:dyDescent="0.2">
      <c r="A1336" s="80" t="s">
        <v>49</v>
      </c>
      <c r="B1336" s="80" t="s">
        <v>47</v>
      </c>
      <c r="C1336" s="80" t="s">
        <v>50</v>
      </c>
      <c r="D1336" s="81">
        <v>43775.670648148145</v>
      </c>
      <c r="E1336" s="80" t="s">
        <v>5</v>
      </c>
      <c r="F1336" s="80" t="s">
        <v>45</v>
      </c>
      <c r="G1336" s="80" t="s">
        <v>51</v>
      </c>
      <c r="H1336" s="80" t="s">
        <v>16</v>
      </c>
      <c r="I1336" s="80" t="s">
        <v>43</v>
      </c>
      <c r="J1336" s="80" t="s">
        <v>42</v>
      </c>
      <c r="K1336" s="80">
        <v>3.6</v>
      </c>
      <c r="L1336" s="80">
        <v>1750</v>
      </c>
      <c r="M1336" s="80" t="s">
        <v>41</v>
      </c>
      <c r="N1336" s="80">
        <v>3.2</v>
      </c>
      <c r="O1336" s="80">
        <v>0</v>
      </c>
      <c r="P1336" s="80">
        <v>5.14</v>
      </c>
      <c r="Q1336" s="80"/>
      <c r="R1336" s="80"/>
      <c r="S1336" s="80"/>
      <c r="T1336" s="80"/>
      <c r="U1336" s="80"/>
      <c r="V1336" s="80"/>
      <c r="W1336" s="80"/>
      <c r="X1336" s="80"/>
      <c r="Y1336" s="80"/>
      <c r="Z1336" s="80" t="s">
        <v>40</v>
      </c>
      <c r="AA1336" s="80" t="s">
        <v>39</v>
      </c>
      <c r="AB1336" s="80">
        <v>20</v>
      </c>
      <c r="AC1336" s="80"/>
    </row>
    <row r="1337" spans="1:29" ht="15.75" customHeight="1" x14ac:dyDescent="0.2">
      <c r="A1337" s="80" t="s">
        <v>49</v>
      </c>
      <c r="B1337" s="80" t="s">
        <v>47</v>
      </c>
      <c r="C1337" s="80" t="s">
        <v>50</v>
      </c>
      <c r="D1337" s="81">
        <v>44091.745416666665</v>
      </c>
      <c r="E1337" s="80" t="s">
        <v>5</v>
      </c>
      <c r="F1337" s="80" t="s">
        <v>45</v>
      </c>
      <c r="G1337" s="80" t="s">
        <v>51</v>
      </c>
      <c r="H1337" s="80" t="s">
        <v>16</v>
      </c>
      <c r="I1337" s="80" t="s">
        <v>159</v>
      </c>
      <c r="J1337" s="80" t="s">
        <v>42</v>
      </c>
      <c r="K1337" s="80">
        <v>3.6</v>
      </c>
      <c r="L1337" s="80">
        <v>1750</v>
      </c>
      <c r="M1337" s="80" t="s">
        <v>41</v>
      </c>
      <c r="N1337" s="80">
        <v>40.6</v>
      </c>
      <c r="O1337" s="80">
        <v>6.6000000000000003E-2</v>
      </c>
      <c r="P1337" s="80">
        <v>4.97</v>
      </c>
      <c r="Q1337" s="80"/>
      <c r="R1337" s="80"/>
      <c r="S1337" s="80"/>
      <c r="T1337" s="80"/>
      <c r="U1337" s="80"/>
      <c r="V1337" s="80"/>
      <c r="W1337" s="80"/>
      <c r="X1337" s="80"/>
      <c r="Y1337" s="80"/>
      <c r="Z1337" s="80" t="s">
        <v>40</v>
      </c>
      <c r="AA1337" s="80" t="s">
        <v>39</v>
      </c>
      <c r="AB1337" s="80">
        <v>20</v>
      </c>
      <c r="AC1337" s="80"/>
    </row>
    <row r="1338" spans="1:29" ht="15.75" customHeight="1" x14ac:dyDescent="0.2">
      <c r="A1338" s="80" t="s">
        <v>49</v>
      </c>
      <c r="B1338" s="80" t="s">
        <v>47</v>
      </c>
      <c r="C1338" s="80" t="s">
        <v>50</v>
      </c>
      <c r="D1338" s="81">
        <v>43775.670648148145</v>
      </c>
      <c r="E1338" s="80" t="s">
        <v>5</v>
      </c>
      <c r="F1338" s="80" t="s">
        <v>29</v>
      </c>
      <c r="G1338" s="80" t="s">
        <v>44</v>
      </c>
      <c r="H1338" s="80" t="s">
        <v>16</v>
      </c>
      <c r="I1338" s="80" t="s">
        <v>157</v>
      </c>
      <c r="J1338" s="80" t="s">
        <v>42</v>
      </c>
      <c r="K1338" s="80">
        <v>2.5299999999999998</v>
      </c>
      <c r="L1338" s="80">
        <v>1950</v>
      </c>
      <c r="M1338" s="80" t="s">
        <v>41</v>
      </c>
      <c r="N1338" s="80">
        <v>70.099999999999994</v>
      </c>
      <c r="O1338" s="80">
        <v>9.3700000000000006E-2</v>
      </c>
      <c r="P1338" s="80">
        <v>8.25</v>
      </c>
      <c r="Q1338" s="80"/>
      <c r="R1338" s="80"/>
      <c r="S1338" s="80"/>
      <c r="T1338" s="80"/>
      <c r="U1338" s="80"/>
      <c r="V1338" s="80"/>
      <c r="W1338" s="80"/>
      <c r="X1338" s="80"/>
      <c r="Y1338" s="80"/>
      <c r="Z1338" s="80" t="s">
        <v>40</v>
      </c>
      <c r="AA1338" s="80" t="s">
        <v>39</v>
      </c>
      <c r="AB1338" s="80">
        <v>20</v>
      </c>
      <c r="AC1338" s="80"/>
    </row>
    <row r="1339" spans="1:29" ht="15.75" customHeight="1" x14ac:dyDescent="0.2">
      <c r="A1339" s="80" t="s">
        <v>49</v>
      </c>
      <c r="B1339" s="80" t="s">
        <v>47</v>
      </c>
      <c r="C1339" s="80" t="s">
        <v>50</v>
      </c>
      <c r="D1339" s="81">
        <v>43775.670648148145</v>
      </c>
      <c r="E1339" s="80" t="s">
        <v>5</v>
      </c>
      <c r="F1339" s="80" t="s">
        <v>29</v>
      </c>
      <c r="G1339" s="80" t="s">
        <v>44</v>
      </c>
      <c r="H1339" s="80" t="s">
        <v>16</v>
      </c>
      <c r="I1339" s="80" t="s">
        <v>158</v>
      </c>
      <c r="J1339" s="80" t="s">
        <v>42</v>
      </c>
      <c r="K1339" s="80">
        <v>2.5299999999999998</v>
      </c>
      <c r="L1339" s="80">
        <v>1950</v>
      </c>
      <c r="M1339" s="80" t="s">
        <v>41</v>
      </c>
      <c r="N1339" s="80">
        <v>155</v>
      </c>
      <c r="O1339" s="80">
        <v>9.1600000000000001E-2</v>
      </c>
      <c r="P1339" s="80">
        <v>0</v>
      </c>
      <c r="Q1339" s="80"/>
      <c r="R1339" s="80"/>
      <c r="S1339" s="80"/>
      <c r="T1339" s="80"/>
      <c r="U1339" s="80"/>
      <c r="V1339" s="80"/>
      <c r="W1339" s="80"/>
      <c r="X1339" s="80"/>
      <c r="Y1339" s="80"/>
      <c r="Z1339" s="80" t="s">
        <v>40</v>
      </c>
      <c r="AA1339" s="80" t="s">
        <v>39</v>
      </c>
      <c r="AB1339" s="80">
        <v>20</v>
      </c>
      <c r="AC1339" s="80"/>
    </row>
    <row r="1340" spans="1:29" ht="15.75" customHeight="1" x14ac:dyDescent="0.2">
      <c r="A1340" s="80" t="s">
        <v>49</v>
      </c>
      <c r="B1340" s="80" t="s">
        <v>47</v>
      </c>
      <c r="C1340" s="80" t="s">
        <v>50</v>
      </c>
      <c r="D1340" s="81">
        <v>43775.670648148145</v>
      </c>
      <c r="E1340" s="80" t="s">
        <v>5</v>
      </c>
      <c r="F1340" s="80" t="s">
        <v>29</v>
      </c>
      <c r="G1340" s="80" t="s">
        <v>44</v>
      </c>
      <c r="H1340" s="80" t="s">
        <v>16</v>
      </c>
      <c r="I1340" s="80" t="s">
        <v>43</v>
      </c>
      <c r="J1340" s="80" t="s">
        <v>42</v>
      </c>
      <c r="K1340" s="80">
        <v>2.5299999999999998</v>
      </c>
      <c r="L1340" s="80">
        <v>1950</v>
      </c>
      <c r="M1340" s="80" t="s">
        <v>41</v>
      </c>
      <c r="N1340" s="80">
        <v>5.46</v>
      </c>
      <c r="O1340" s="80">
        <v>0</v>
      </c>
      <c r="P1340" s="80">
        <v>8.06</v>
      </c>
      <c r="Q1340" s="80"/>
      <c r="R1340" s="80"/>
      <c r="S1340" s="80"/>
      <c r="T1340" s="80"/>
      <c r="U1340" s="80"/>
      <c r="V1340" s="80"/>
      <c r="W1340" s="80"/>
      <c r="X1340" s="80"/>
      <c r="Y1340" s="80"/>
      <c r="Z1340" s="80" t="s">
        <v>40</v>
      </c>
      <c r="AA1340" s="80" t="s">
        <v>39</v>
      </c>
      <c r="AB1340" s="80">
        <v>20</v>
      </c>
      <c r="AC1340" s="80"/>
    </row>
    <row r="1341" spans="1:29" ht="15.75" customHeight="1" x14ac:dyDescent="0.2">
      <c r="A1341" s="80" t="s">
        <v>49</v>
      </c>
      <c r="B1341" s="80" t="s">
        <v>47</v>
      </c>
      <c r="C1341" s="80" t="s">
        <v>50</v>
      </c>
      <c r="D1341" s="81">
        <v>44091.745416666665</v>
      </c>
      <c r="E1341" s="80" t="s">
        <v>5</v>
      </c>
      <c r="F1341" s="80" t="s">
        <v>29</v>
      </c>
      <c r="G1341" s="80" t="s">
        <v>44</v>
      </c>
      <c r="H1341" s="80" t="s">
        <v>16</v>
      </c>
      <c r="I1341" s="80" t="s">
        <v>159</v>
      </c>
      <c r="J1341" s="80" t="s">
        <v>42</v>
      </c>
      <c r="K1341" s="80">
        <v>2.5299999999999998</v>
      </c>
      <c r="L1341" s="80">
        <v>1950</v>
      </c>
      <c r="M1341" s="80" t="s">
        <v>41</v>
      </c>
      <c r="N1341" s="80">
        <v>71</v>
      </c>
      <c r="O1341" s="80">
        <v>8.8499999999999995E-2</v>
      </c>
      <c r="P1341" s="80">
        <v>7.82</v>
      </c>
      <c r="Q1341" s="80"/>
      <c r="R1341" s="80"/>
      <c r="S1341" s="80"/>
      <c r="T1341" s="80"/>
      <c r="U1341" s="80"/>
      <c r="V1341" s="80"/>
      <c r="W1341" s="80"/>
      <c r="X1341" s="80"/>
      <c r="Y1341" s="80"/>
      <c r="Z1341" s="80" t="s">
        <v>40</v>
      </c>
      <c r="AA1341" s="80" t="s">
        <v>39</v>
      </c>
      <c r="AB1341" s="80">
        <v>20</v>
      </c>
      <c r="AC1341" s="80"/>
    </row>
    <row r="1342" spans="1:29" ht="15.75" customHeight="1" x14ac:dyDescent="0.2">
      <c r="A1342" s="80" t="s">
        <v>49</v>
      </c>
      <c r="B1342" s="80" t="s">
        <v>47</v>
      </c>
      <c r="C1342" s="80" t="s">
        <v>50</v>
      </c>
      <c r="D1342" s="81">
        <v>43775.670648148145</v>
      </c>
      <c r="E1342" s="80" t="s">
        <v>5</v>
      </c>
      <c r="F1342" s="80" t="s">
        <v>29</v>
      </c>
      <c r="G1342" s="80" t="s">
        <v>51</v>
      </c>
      <c r="H1342" s="80" t="s">
        <v>16</v>
      </c>
      <c r="I1342" s="80" t="s">
        <v>157</v>
      </c>
      <c r="J1342" s="80" t="s">
        <v>42</v>
      </c>
      <c r="K1342" s="80">
        <v>3.83</v>
      </c>
      <c r="L1342" s="80">
        <v>1830</v>
      </c>
      <c r="M1342" s="80" t="s">
        <v>41</v>
      </c>
      <c r="N1342" s="80">
        <v>39.4</v>
      </c>
      <c r="O1342" s="80">
        <v>7.1800000000000003E-2</v>
      </c>
      <c r="P1342" s="80">
        <v>5.66</v>
      </c>
      <c r="Q1342" s="80"/>
      <c r="R1342" s="80"/>
      <c r="S1342" s="80"/>
      <c r="T1342" s="80"/>
      <c r="U1342" s="80"/>
      <c r="V1342" s="80"/>
      <c r="W1342" s="80"/>
      <c r="X1342" s="80"/>
      <c r="Y1342" s="80"/>
      <c r="Z1342" s="80" t="s">
        <v>40</v>
      </c>
      <c r="AA1342" s="80" t="s">
        <v>39</v>
      </c>
      <c r="AB1342" s="80">
        <v>20</v>
      </c>
      <c r="AC1342" s="80"/>
    </row>
    <row r="1343" spans="1:29" ht="15.75" customHeight="1" x14ac:dyDescent="0.2">
      <c r="A1343" s="80" t="s">
        <v>49</v>
      </c>
      <c r="B1343" s="80" t="s">
        <v>47</v>
      </c>
      <c r="C1343" s="80" t="s">
        <v>50</v>
      </c>
      <c r="D1343" s="81">
        <v>43775.670648148145</v>
      </c>
      <c r="E1343" s="80" t="s">
        <v>5</v>
      </c>
      <c r="F1343" s="80" t="s">
        <v>29</v>
      </c>
      <c r="G1343" s="80" t="s">
        <v>51</v>
      </c>
      <c r="H1343" s="80" t="s">
        <v>16</v>
      </c>
      <c r="I1343" s="80" t="s">
        <v>158</v>
      </c>
      <c r="J1343" s="80" t="s">
        <v>42</v>
      </c>
      <c r="K1343" s="80">
        <v>3.83</v>
      </c>
      <c r="L1343" s="80">
        <v>1830</v>
      </c>
      <c r="M1343" s="80" t="s">
        <v>41</v>
      </c>
      <c r="N1343" s="80">
        <v>95.4</v>
      </c>
      <c r="O1343" s="80">
        <v>7.5700000000000003E-2</v>
      </c>
      <c r="P1343" s="80">
        <v>0</v>
      </c>
      <c r="Q1343" s="80"/>
      <c r="R1343" s="80"/>
      <c r="S1343" s="80"/>
      <c r="T1343" s="80"/>
      <c r="U1343" s="80"/>
      <c r="V1343" s="80"/>
      <c r="W1343" s="80"/>
      <c r="X1343" s="80"/>
      <c r="Y1343" s="80"/>
      <c r="Z1343" s="80" t="s">
        <v>40</v>
      </c>
      <c r="AA1343" s="80" t="s">
        <v>39</v>
      </c>
      <c r="AB1343" s="80">
        <v>20</v>
      </c>
      <c r="AC1343" s="80"/>
    </row>
    <row r="1344" spans="1:29" ht="15.75" customHeight="1" x14ac:dyDescent="0.2">
      <c r="A1344" s="80" t="s">
        <v>49</v>
      </c>
      <c r="B1344" s="80" t="s">
        <v>47</v>
      </c>
      <c r="C1344" s="80" t="s">
        <v>50</v>
      </c>
      <c r="D1344" s="81">
        <v>43775.670648148145</v>
      </c>
      <c r="E1344" s="80" t="s">
        <v>5</v>
      </c>
      <c r="F1344" s="80" t="s">
        <v>29</v>
      </c>
      <c r="G1344" s="80" t="s">
        <v>51</v>
      </c>
      <c r="H1344" s="80" t="s">
        <v>16</v>
      </c>
      <c r="I1344" s="80" t="s">
        <v>43</v>
      </c>
      <c r="J1344" s="80" t="s">
        <v>42</v>
      </c>
      <c r="K1344" s="80">
        <v>3.83</v>
      </c>
      <c r="L1344" s="80">
        <v>1830</v>
      </c>
      <c r="M1344" s="80" t="s">
        <v>41</v>
      </c>
      <c r="N1344" s="80">
        <v>3.41</v>
      </c>
      <c r="O1344" s="80">
        <v>0</v>
      </c>
      <c r="P1344" s="80">
        <v>5.54</v>
      </c>
      <c r="Q1344" s="80"/>
      <c r="R1344" s="80"/>
      <c r="S1344" s="80"/>
      <c r="T1344" s="80"/>
      <c r="U1344" s="80"/>
      <c r="V1344" s="80"/>
      <c r="W1344" s="80"/>
      <c r="X1344" s="80"/>
      <c r="Y1344" s="80"/>
      <c r="Z1344" s="80" t="s">
        <v>40</v>
      </c>
      <c r="AA1344" s="80" t="s">
        <v>39</v>
      </c>
      <c r="AB1344" s="80">
        <v>20</v>
      </c>
      <c r="AC1344" s="80"/>
    </row>
    <row r="1345" spans="1:29" ht="15.75" customHeight="1" x14ac:dyDescent="0.2">
      <c r="A1345" s="80" t="s">
        <v>49</v>
      </c>
      <c r="B1345" s="80" t="s">
        <v>47</v>
      </c>
      <c r="C1345" s="80" t="s">
        <v>50</v>
      </c>
      <c r="D1345" s="81">
        <v>44091.745416666665</v>
      </c>
      <c r="E1345" s="80" t="s">
        <v>5</v>
      </c>
      <c r="F1345" s="80" t="s">
        <v>29</v>
      </c>
      <c r="G1345" s="80" t="s">
        <v>51</v>
      </c>
      <c r="H1345" s="80" t="s">
        <v>16</v>
      </c>
      <c r="I1345" s="80" t="s">
        <v>159</v>
      </c>
      <c r="J1345" s="80" t="s">
        <v>42</v>
      </c>
      <c r="K1345" s="80">
        <v>3.83</v>
      </c>
      <c r="L1345" s="80">
        <v>1830</v>
      </c>
      <c r="M1345" s="80" t="s">
        <v>41</v>
      </c>
      <c r="N1345" s="80">
        <v>40.4</v>
      </c>
      <c r="O1345" s="80">
        <v>6.8099999999999994E-2</v>
      </c>
      <c r="P1345" s="80">
        <v>5.37</v>
      </c>
      <c r="Q1345" s="80"/>
      <c r="R1345" s="80"/>
      <c r="S1345" s="80"/>
      <c r="T1345" s="80"/>
      <c r="U1345" s="80"/>
      <c r="V1345" s="80"/>
      <c r="W1345" s="80"/>
      <c r="X1345" s="80"/>
      <c r="Y1345" s="80"/>
      <c r="Z1345" s="80" t="s">
        <v>40</v>
      </c>
      <c r="AA1345" s="80" t="s">
        <v>39</v>
      </c>
      <c r="AB1345" s="80">
        <v>20</v>
      </c>
      <c r="AC1345" s="80"/>
    </row>
    <row r="1346" spans="1:29" ht="15.75" customHeight="1" x14ac:dyDescent="0.2">
      <c r="A1346" s="80" t="s">
        <v>49</v>
      </c>
      <c r="B1346" s="80" t="s">
        <v>47</v>
      </c>
      <c r="C1346" s="80" t="s">
        <v>50</v>
      </c>
      <c r="D1346" s="81">
        <v>43775.671342592592</v>
      </c>
      <c r="E1346" s="80" t="s">
        <v>5</v>
      </c>
      <c r="F1346" s="80" t="s">
        <v>30</v>
      </c>
      <c r="G1346" s="80" t="s">
        <v>44</v>
      </c>
      <c r="H1346" s="80" t="s">
        <v>18</v>
      </c>
      <c r="I1346" s="80" t="s">
        <v>157</v>
      </c>
      <c r="J1346" s="80" t="s">
        <v>42</v>
      </c>
      <c r="K1346" s="80">
        <v>3.5</v>
      </c>
      <c r="L1346" s="80">
        <v>1240</v>
      </c>
      <c r="M1346" s="80" t="s">
        <v>41</v>
      </c>
      <c r="N1346" s="80">
        <v>190</v>
      </c>
      <c r="O1346" s="80">
        <v>0.155</v>
      </c>
      <c r="P1346" s="80">
        <v>8.5</v>
      </c>
      <c r="Q1346" s="80"/>
      <c r="R1346" s="80"/>
      <c r="S1346" s="80"/>
      <c r="T1346" s="80"/>
      <c r="U1346" s="80"/>
      <c r="V1346" s="80"/>
      <c r="W1346" s="80"/>
      <c r="X1346" s="80"/>
      <c r="Y1346" s="80"/>
      <c r="Z1346" s="80" t="s">
        <v>40</v>
      </c>
      <c r="AA1346" s="80" t="s">
        <v>39</v>
      </c>
      <c r="AB1346" s="80">
        <v>20</v>
      </c>
      <c r="AC1346" s="80"/>
    </row>
    <row r="1347" spans="1:29" ht="15.75" customHeight="1" x14ac:dyDescent="0.2">
      <c r="A1347" s="80" t="s">
        <v>49</v>
      </c>
      <c r="B1347" s="80" t="s">
        <v>47</v>
      </c>
      <c r="C1347" s="80" t="s">
        <v>50</v>
      </c>
      <c r="D1347" s="81">
        <v>43775.671342592592</v>
      </c>
      <c r="E1347" s="80" t="s">
        <v>5</v>
      </c>
      <c r="F1347" s="80" t="s">
        <v>30</v>
      </c>
      <c r="G1347" s="80" t="s">
        <v>44</v>
      </c>
      <c r="H1347" s="80" t="s">
        <v>18</v>
      </c>
      <c r="I1347" s="80" t="s">
        <v>158</v>
      </c>
      <c r="J1347" s="80" t="s">
        <v>42</v>
      </c>
      <c r="K1347" s="80">
        <v>3.5</v>
      </c>
      <c r="L1347" s="80">
        <v>1240</v>
      </c>
      <c r="M1347" s="80" t="s">
        <v>41</v>
      </c>
      <c r="N1347" s="80">
        <v>280</v>
      </c>
      <c r="O1347" s="80">
        <v>0.156</v>
      </c>
      <c r="P1347" s="80">
        <v>0</v>
      </c>
      <c r="Q1347" s="80"/>
      <c r="R1347" s="80"/>
      <c r="S1347" s="80"/>
      <c r="T1347" s="80"/>
      <c r="U1347" s="80"/>
      <c r="V1347" s="80"/>
      <c r="W1347" s="80"/>
      <c r="X1347" s="80"/>
      <c r="Y1347" s="80"/>
      <c r="Z1347" s="80" t="s">
        <v>40</v>
      </c>
      <c r="AA1347" s="80" t="s">
        <v>39</v>
      </c>
      <c r="AB1347" s="80">
        <v>20</v>
      </c>
      <c r="AC1347" s="80"/>
    </row>
    <row r="1348" spans="1:29" ht="15.75" customHeight="1" x14ac:dyDescent="0.2">
      <c r="A1348" s="80" t="s">
        <v>49</v>
      </c>
      <c r="B1348" s="80" t="s">
        <v>47</v>
      </c>
      <c r="C1348" s="80" t="s">
        <v>50</v>
      </c>
      <c r="D1348" s="81">
        <v>43775.671342592592</v>
      </c>
      <c r="E1348" s="80" t="s">
        <v>5</v>
      </c>
      <c r="F1348" s="80" t="s">
        <v>30</v>
      </c>
      <c r="G1348" s="80" t="s">
        <v>44</v>
      </c>
      <c r="H1348" s="80" t="s">
        <v>18</v>
      </c>
      <c r="I1348" s="80" t="s">
        <v>43</v>
      </c>
      <c r="J1348" s="80" t="s">
        <v>42</v>
      </c>
      <c r="K1348" s="80">
        <v>3.5</v>
      </c>
      <c r="L1348" s="80">
        <v>1240</v>
      </c>
      <c r="M1348" s="80" t="s">
        <v>41</v>
      </c>
      <c r="N1348" s="80">
        <v>4.8499999999999996</v>
      </c>
      <c r="O1348" s="80">
        <v>0</v>
      </c>
      <c r="P1348" s="80">
        <v>7.47</v>
      </c>
      <c r="Q1348" s="80"/>
      <c r="R1348" s="80"/>
      <c r="S1348" s="80"/>
      <c r="T1348" s="80"/>
      <c r="U1348" s="80"/>
      <c r="V1348" s="80"/>
      <c r="W1348" s="80"/>
      <c r="X1348" s="80"/>
      <c r="Y1348" s="80"/>
      <c r="Z1348" s="80" t="s">
        <v>40</v>
      </c>
      <c r="AA1348" s="80" t="s">
        <v>39</v>
      </c>
      <c r="AB1348" s="80">
        <v>20</v>
      </c>
      <c r="AC1348" s="80"/>
    </row>
    <row r="1349" spans="1:29" ht="15.75" customHeight="1" x14ac:dyDescent="0.2">
      <c r="A1349" s="80" t="s">
        <v>49</v>
      </c>
      <c r="B1349" s="80" t="s">
        <v>47</v>
      </c>
      <c r="C1349" s="80" t="s">
        <v>50</v>
      </c>
      <c r="D1349" s="81">
        <v>44091.745416666665</v>
      </c>
      <c r="E1349" s="80" t="s">
        <v>5</v>
      </c>
      <c r="F1349" s="80" t="s">
        <v>30</v>
      </c>
      <c r="G1349" s="80" t="s">
        <v>44</v>
      </c>
      <c r="H1349" s="80" t="s">
        <v>18</v>
      </c>
      <c r="I1349" s="80" t="s">
        <v>159</v>
      </c>
      <c r="J1349" s="80" t="s">
        <v>42</v>
      </c>
      <c r="K1349" s="80">
        <v>3.5</v>
      </c>
      <c r="L1349" s="80">
        <v>1240</v>
      </c>
      <c r="M1349" s="80" t="s">
        <v>41</v>
      </c>
      <c r="N1349" s="80">
        <v>189</v>
      </c>
      <c r="O1349" s="80">
        <v>0.14499999999999999</v>
      </c>
      <c r="P1349" s="80">
        <v>7.44</v>
      </c>
      <c r="Q1349" s="80"/>
      <c r="R1349" s="80"/>
      <c r="S1349" s="80"/>
      <c r="T1349" s="80"/>
      <c r="U1349" s="80"/>
      <c r="V1349" s="80"/>
      <c r="W1349" s="80"/>
      <c r="X1349" s="80"/>
      <c r="Y1349" s="80"/>
      <c r="Z1349" s="80" t="s">
        <v>40</v>
      </c>
      <c r="AA1349" s="80" t="s">
        <v>39</v>
      </c>
      <c r="AB1349" s="80">
        <v>20</v>
      </c>
      <c r="AC1349" s="80"/>
    </row>
    <row r="1350" spans="1:29" ht="15.75" customHeight="1" x14ac:dyDescent="0.2">
      <c r="A1350" s="80" t="s">
        <v>49</v>
      </c>
      <c r="B1350" s="80" t="s">
        <v>47</v>
      </c>
      <c r="C1350" s="80" t="s">
        <v>50</v>
      </c>
      <c r="D1350" s="81">
        <v>43775.671342592592</v>
      </c>
      <c r="E1350" s="80" t="s">
        <v>5</v>
      </c>
      <c r="F1350" s="80" t="s">
        <v>30</v>
      </c>
      <c r="G1350" s="80" t="s">
        <v>51</v>
      </c>
      <c r="H1350" s="80" t="s">
        <v>18</v>
      </c>
      <c r="I1350" s="80" t="s">
        <v>157</v>
      </c>
      <c r="J1350" s="80" t="s">
        <v>42</v>
      </c>
      <c r="K1350" s="80">
        <v>3.5</v>
      </c>
      <c r="L1350" s="80">
        <v>1220</v>
      </c>
      <c r="M1350" s="80" t="s">
        <v>41</v>
      </c>
      <c r="N1350" s="80">
        <v>139</v>
      </c>
      <c r="O1350" s="80">
        <v>0.20300000000000001</v>
      </c>
      <c r="P1350" s="80">
        <v>11</v>
      </c>
      <c r="Q1350" s="80"/>
      <c r="R1350" s="80"/>
      <c r="S1350" s="80"/>
      <c r="T1350" s="80"/>
      <c r="U1350" s="80"/>
      <c r="V1350" s="80"/>
      <c r="W1350" s="80"/>
      <c r="X1350" s="80"/>
      <c r="Y1350" s="80"/>
      <c r="Z1350" s="80" t="s">
        <v>40</v>
      </c>
      <c r="AA1350" s="80" t="s">
        <v>39</v>
      </c>
      <c r="AB1350" s="80">
        <v>20</v>
      </c>
      <c r="AC1350" s="80"/>
    </row>
    <row r="1351" spans="1:29" ht="15.75" customHeight="1" x14ac:dyDescent="0.2">
      <c r="A1351" s="80" t="s">
        <v>49</v>
      </c>
      <c r="B1351" s="80" t="s">
        <v>47</v>
      </c>
      <c r="C1351" s="80" t="s">
        <v>50</v>
      </c>
      <c r="D1351" s="81">
        <v>43775.671342592592</v>
      </c>
      <c r="E1351" s="80" t="s">
        <v>5</v>
      </c>
      <c r="F1351" s="80" t="s">
        <v>30</v>
      </c>
      <c r="G1351" s="80" t="s">
        <v>51</v>
      </c>
      <c r="H1351" s="80" t="s">
        <v>18</v>
      </c>
      <c r="I1351" s="80" t="s">
        <v>158</v>
      </c>
      <c r="J1351" s="80" t="s">
        <v>42</v>
      </c>
      <c r="K1351" s="80">
        <v>3.5</v>
      </c>
      <c r="L1351" s="80">
        <v>1220</v>
      </c>
      <c r="M1351" s="80" t="s">
        <v>41</v>
      </c>
      <c r="N1351" s="80">
        <v>247</v>
      </c>
      <c r="O1351" s="80">
        <v>0.20200000000000001</v>
      </c>
      <c r="P1351" s="80">
        <v>0</v>
      </c>
      <c r="Q1351" s="80"/>
      <c r="R1351" s="80"/>
      <c r="S1351" s="80"/>
      <c r="T1351" s="80"/>
      <c r="U1351" s="80"/>
      <c r="V1351" s="80"/>
      <c r="W1351" s="80"/>
      <c r="X1351" s="80"/>
      <c r="Y1351" s="80"/>
      <c r="Z1351" s="80" t="s">
        <v>40</v>
      </c>
      <c r="AA1351" s="80" t="s">
        <v>39</v>
      </c>
      <c r="AB1351" s="80">
        <v>20</v>
      </c>
      <c r="AC1351" s="80"/>
    </row>
    <row r="1352" spans="1:29" ht="15.75" customHeight="1" x14ac:dyDescent="0.2">
      <c r="A1352" s="80" t="s">
        <v>49</v>
      </c>
      <c r="B1352" s="80" t="s">
        <v>47</v>
      </c>
      <c r="C1352" s="80" t="s">
        <v>50</v>
      </c>
      <c r="D1352" s="81">
        <v>43775.671342592592</v>
      </c>
      <c r="E1352" s="80" t="s">
        <v>5</v>
      </c>
      <c r="F1352" s="80" t="s">
        <v>30</v>
      </c>
      <c r="G1352" s="80" t="s">
        <v>51</v>
      </c>
      <c r="H1352" s="80" t="s">
        <v>18</v>
      </c>
      <c r="I1352" s="80" t="s">
        <v>43</v>
      </c>
      <c r="J1352" s="80" t="s">
        <v>42</v>
      </c>
      <c r="K1352" s="80">
        <v>3.5</v>
      </c>
      <c r="L1352" s="80">
        <v>1220</v>
      </c>
      <c r="M1352" s="80" t="s">
        <v>41</v>
      </c>
      <c r="N1352" s="80">
        <v>6.11</v>
      </c>
      <c r="O1352" s="80">
        <v>0</v>
      </c>
      <c r="P1352" s="80">
        <v>9.75</v>
      </c>
      <c r="Q1352" s="80"/>
      <c r="R1352" s="80"/>
      <c r="S1352" s="80"/>
      <c r="T1352" s="80"/>
      <c r="U1352" s="80"/>
      <c r="V1352" s="80"/>
      <c r="W1352" s="80"/>
      <c r="X1352" s="80"/>
      <c r="Y1352" s="80"/>
      <c r="Z1352" s="80" t="s">
        <v>40</v>
      </c>
      <c r="AA1352" s="80" t="s">
        <v>39</v>
      </c>
      <c r="AB1352" s="80">
        <v>20</v>
      </c>
      <c r="AC1352" s="80"/>
    </row>
    <row r="1353" spans="1:29" ht="15.75" customHeight="1" x14ac:dyDescent="0.2">
      <c r="A1353" s="80" t="s">
        <v>49</v>
      </c>
      <c r="B1353" s="80" t="s">
        <v>47</v>
      </c>
      <c r="C1353" s="80" t="s">
        <v>50</v>
      </c>
      <c r="D1353" s="81">
        <v>44091.745416666665</v>
      </c>
      <c r="E1353" s="80" t="s">
        <v>5</v>
      </c>
      <c r="F1353" s="80" t="s">
        <v>30</v>
      </c>
      <c r="G1353" s="80" t="s">
        <v>51</v>
      </c>
      <c r="H1353" s="80" t="s">
        <v>18</v>
      </c>
      <c r="I1353" s="80" t="s">
        <v>159</v>
      </c>
      <c r="J1353" s="80" t="s">
        <v>42</v>
      </c>
      <c r="K1353" s="80">
        <v>3.5</v>
      </c>
      <c r="L1353" s="80">
        <v>1220</v>
      </c>
      <c r="M1353" s="80" t="s">
        <v>41</v>
      </c>
      <c r="N1353" s="80">
        <v>143</v>
      </c>
      <c r="O1353" s="80">
        <v>0.19</v>
      </c>
      <c r="P1353" s="80">
        <v>9.6300000000000008</v>
      </c>
      <c r="Q1353" s="80"/>
      <c r="R1353" s="80"/>
      <c r="S1353" s="80"/>
      <c r="T1353" s="80"/>
      <c r="U1353" s="80"/>
      <c r="V1353" s="80"/>
      <c r="W1353" s="80"/>
      <c r="X1353" s="80"/>
      <c r="Y1353" s="80"/>
      <c r="Z1353" s="80" t="s">
        <v>40</v>
      </c>
      <c r="AA1353" s="80" t="s">
        <v>39</v>
      </c>
      <c r="AB1353" s="80">
        <v>20</v>
      </c>
      <c r="AC1353" s="80"/>
    </row>
    <row r="1354" spans="1:29" ht="15.75" customHeight="1" x14ac:dyDescent="0.2">
      <c r="A1354" s="80" t="s">
        <v>49</v>
      </c>
      <c r="B1354" s="80" t="s">
        <v>47</v>
      </c>
      <c r="C1354" s="80" t="s">
        <v>50</v>
      </c>
      <c r="D1354" s="81">
        <v>43775.671342592592</v>
      </c>
      <c r="E1354" s="80" t="s">
        <v>5</v>
      </c>
      <c r="F1354" s="80" t="s">
        <v>31</v>
      </c>
      <c r="G1354" s="80" t="s">
        <v>44</v>
      </c>
      <c r="H1354" s="80" t="s">
        <v>18</v>
      </c>
      <c r="I1354" s="80" t="s">
        <v>157</v>
      </c>
      <c r="J1354" s="80" t="s">
        <v>42</v>
      </c>
      <c r="K1354" s="80">
        <v>1</v>
      </c>
      <c r="L1354" s="80">
        <v>1070</v>
      </c>
      <c r="M1354" s="80" t="s">
        <v>41</v>
      </c>
      <c r="N1354" s="80">
        <v>25.8</v>
      </c>
      <c r="O1354" s="80">
        <v>2.3199999999999998E-2</v>
      </c>
      <c r="P1354" s="80">
        <v>2.13</v>
      </c>
      <c r="Q1354" s="80"/>
      <c r="R1354" s="80"/>
      <c r="S1354" s="80"/>
      <c r="T1354" s="80"/>
      <c r="U1354" s="80"/>
      <c r="V1354" s="80"/>
      <c r="W1354" s="80"/>
      <c r="X1354" s="80"/>
      <c r="Y1354" s="80"/>
      <c r="Z1354" s="80" t="s">
        <v>40</v>
      </c>
      <c r="AA1354" s="80" t="s">
        <v>39</v>
      </c>
      <c r="AB1354" s="80">
        <v>20</v>
      </c>
      <c r="AC1354" s="80"/>
    </row>
    <row r="1355" spans="1:29" ht="15.75" customHeight="1" x14ac:dyDescent="0.2">
      <c r="A1355" s="80" t="s">
        <v>49</v>
      </c>
      <c r="B1355" s="80" t="s">
        <v>47</v>
      </c>
      <c r="C1355" s="80" t="s">
        <v>50</v>
      </c>
      <c r="D1355" s="81">
        <v>43775.671342592592</v>
      </c>
      <c r="E1355" s="80" t="s">
        <v>5</v>
      </c>
      <c r="F1355" s="80" t="s">
        <v>31</v>
      </c>
      <c r="G1355" s="80" t="s">
        <v>44</v>
      </c>
      <c r="H1355" s="80" t="s">
        <v>18</v>
      </c>
      <c r="I1355" s="80" t="s">
        <v>158</v>
      </c>
      <c r="J1355" s="80" t="s">
        <v>42</v>
      </c>
      <c r="K1355" s="80">
        <v>1</v>
      </c>
      <c r="L1355" s="80">
        <v>1070</v>
      </c>
      <c r="M1355" s="80" t="s">
        <v>41</v>
      </c>
      <c r="N1355" s="80">
        <v>47.4</v>
      </c>
      <c r="O1355" s="80">
        <v>2.3400000000000001E-2</v>
      </c>
      <c r="P1355" s="80">
        <v>0</v>
      </c>
      <c r="Q1355" s="80"/>
      <c r="R1355" s="80"/>
      <c r="S1355" s="80"/>
      <c r="T1355" s="80"/>
      <c r="U1355" s="80"/>
      <c r="V1355" s="80"/>
      <c r="W1355" s="80"/>
      <c r="X1355" s="80"/>
      <c r="Y1355" s="80"/>
      <c r="Z1355" s="80" t="s">
        <v>40</v>
      </c>
      <c r="AA1355" s="80" t="s">
        <v>39</v>
      </c>
      <c r="AB1355" s="80">
        <v>20</v>
      </c>
      <c r="AC1355" s="80"/>
    </row>
    <row r="1356" spans="1:29" ht="15.75" customHeight="1" x14ac:dyDescent="0.2">
      <c r="A1356" s="80" t="s">
        <v>49</v>
      </c>
      <c r="B1356" s="80" t="s">
        <v>47</v>
      </c>
      <c r="C1356" s="80" t="s">
        <v>50</v>
      </c>
      <c r="D1356" s="81">
        <v>43775.671342592592</v>
      </c>
      <c r="E1356" s="80" t="s">
        <v>5</v>
      </c>
      <c r="F1356" s="80" t="s">
        <v>31</v>
      </c>
      <c r="G1356" s="80" t="s">
        <v>44</v>
      </c>
      <c r="H1356" s="80" t="s">
        <v>18</v>
      </c>
      <c r="I1356" s="80" t="s">
        <v>43</v>
      </c>
      <c r="J1356" s="80" t="s">
        <v>42</v>
      </c>
      <c r="K1356" s="80">
        <v>1</v>
      </c>
      <c r="L1356" s="80">
        <v>1070</v>
      </c>
      <c r="M1356" s="80" t="s">
        <v>41</v>
      </c>
      <c r="N1356" s="80">
        <v>1.95</v>
      </c>
      <c r="O1356" s="80">
        <v>0</v>
      </c>
      <c r="P1356" s="80">
        <v>2.06</v>
      </c>
      <c r="Q1356" s="80"/>
      <c r="R1356" s="80"/>
      <c r="S1356" s="80"/>
      <c r="T1356" s="80"/>
      <c r="U1356" s="80"/>
      <c r="V1356" s="80"/>
      <c r="W1356" s="80"/>
      <c r="X1356" s="80"/>
      <c r="Y1356" s="80"/>
      <c r="Z1356" s="80" t="s">
        <v>40</v>
      </c>
      <c r="AA1356" s="80" t="s">
        <v>39</v>
      </c>
      <c r="AB1356" s="80">
        <v>20</v>
      </c>
      <c r="AC1356" s="80"/>
    </row>
    <row r="1357" spans="1:29" ht="15.75" customHeight="1" x14ac:dyDescent="0.2">
      <c r="A1357" s="80" t="s">
        <v>49</v>
      </c>
      <c r="B1357" s="80" t="s">
        <v>47</v>
      </c>
      <c r="C1357" s="80" t="s">
        <v>50</v>
      </c>
      <c r="D1357" s="81">
        <v>44091.745416666665</v>
      </c>
      <c r="E1357" s="80" t="s">
        <v>5</v>
      </c>
      <c r="F1357" s="80" t="s">
        <v>31</v>
      </c>
      <c r="G1357" s="80" t="s">
        <v>44</v>
      </c>
      <c r="H1357" s="80" t="s">
        <v>18</v>
      </c>
      <c r="I1357" s="80" t="s">
        <v>159</v>
      </c>
      <c r="J1357" s="80" t="s">
        <v>42</v>
      </c>
      <c r="K1357" s="80">
        <v>1</v>
      </c>
      <c r="L1357" s="80">
        <v>1070</v>
      </c>
      <c r="M1357" s="80" t="s">
        <v>41</v>
      </c>
      <c r="N1357" s="80">
        <v>27.8</v>
      </c>
      <c r="O1357" s="80">
        <v>2.2700000000000001E-2</v>
      </c>
      <c r="P1357" s="80">
        <v>1.87</v>
      </c>
      <c r="Q1357" s="80"/>
      <c r="R1357" s="80"/>
      <c r="S1357" s="80"/>
      <c r="T1357" s="80"/>
      <c r="U1357" s="80"/>
      <c r="V1357" s="80"/>
      <c r="W1357" s="80"/>
      <c r="X1357" s="80"/>
      <c r="Y1357" s="80"/>
      <c r="Z1357" s="80" t="s">
        <v>40</v>
      </c>
      <c r="AA1357" s="80" t="s">
        <v>39</v>
      </c>
      <c r="AB1357" s="80">
        <v>20</v>
      </c>
      <c r="AC1357" s="80"/>
    </row>
    <row r="1358" spans="1:29" ht="15.75" customHeight="1" x14ac:dyDescent="0.2">
      <c r="A1358" s="80" t="s">
        <v>49</v>
      </c>
      <c r="B1358" s="80" t="s">
        <v>47</v>
      </c>
      <c r="C1358" s="80" t="s">
        <v>50</v>
      </c>
      <c r="D1358" s="81">
        <v>43775.671342592592</v>
      </c>
      <c r="E1358" s="80" t="s">
        <v>5</v>
      </c>
      <c r="F1358" s="80" t="s">
        <v>31</v>
      </c>
      <c r="G1358" s="80" t="s">
        <v>51</v>
      </c>
      <c r="H1358" s="80" t="s">
        <v>18</v>
      </c>
      <c r="I1358" s="80" t="s">
        <v>157</v>
      </c>
      <c r="J1358" s="80" t="s">
        <v>42</v>
      </c>
      <c r="K1358" s="80">
        <v>1.85</v>
      </c>
      <c r="L1358" s="80">
        <v>1120</v>
      </c>
      <c r="M1358" s="80" t="s">
        <v>41</v>
      </c>
      <c r="N1358" s="80">
        <v>14.7</v>
      </c>
      <c r="O1358" s="80">
        <v>2.29E-2</v>
      </c>
      <c r="P1358" s="80">
        <v>2.0699999999999998</v>
      </c>
      <c r="Q1358" s="80"/>
      <c r="R1358" s="80"/>
      <c r="S1358" s="80"/>
      <c r="T1358" s="80"/>
      <c r="U1358" s="80"/>
      <c r="V1358" s="80"/>
      <c r="W1358" s="80"/>
      <c r="X1358" s="80"/>
      <c r="Y1358" s="80"/>
      <c r="Z1358" s="80" t="s">
        <v>40</v>
      </c>
      <c r="AA1358" s="80" t="s">
        <v>39</v>
      </c>
      <c r="AB1358" s="80">
        <v>20</v>
      </c>
      <c r="AC1358" s="80"/>
    </row>
    <row r="1359" spans="1:29" ht="15.75" customHeight="1" x14ac:dyDescent="0.2">
      <c r="A1359" s="80" t="s">
        <v>49</v>
      </c>
      <c r="B1359" s="80" t="s">
        <v>47</v>
      </c>
      <c r="C1359" s="80" t="s">
        <v>50</v>
      </c>
      <c r="D1359" s="81">
        <v>43775.671342592592</v>
      </c>
      <c r="E1359" s="80" t="s">
        <v>5</v>
      </c>
      <c r="F1359" s="80" t="s">
        <v>31</v>
      </c>
      <c r="G1359" s="80" t="s">
        <v>51</v>
      </c>
      <c r="H1359" s="80" t="s">
        <v>18</v>
      </c>
      <c r="I1359" s="80" t="s">
        <v>158</v>
      </c>
      <c r="J1359" s="80" t="s">
        <v>42</v>
      </c>
      <c r="K1359" s="80">
        <v>1.85</v>
      </c>
      <c r="L1359" s="80">
        <v>1120</v>
      </c>
      <c r="M1359" s="80" t="s">
        <v>41</v>
      </c>
      <c r="N1359" s="80">
        <v>34.299999999999997</v>
      </c>
      <c r="O1359" s="80">
        <v>2.35E-2</v>
      </c>
      <c r="P1359" s="80">
        <v>0</v>
      </c>
      <c r="Q1359" s="80"/>
      <c r="R1359" s="80"/>
      <c r="S1359" s="80"/>
      <c r="T1359" s="80"/>
      <c r="U1359" s="80"/>
      <c r="V1359" s="80"/>
      <c r="W1359" s="80"/>
      <c r="X1359" s="80"/>
      <c r="Y1359" s="80"/>
      <c r="Z1359" s="80" t="s">
        <v>40</v>
      </c>
      <c r="AA1359" s="80" t="s">
        <v>39</v>
      </c>
      <c r="AB1359" s="80">
        <v>20</v>
      </c>
      <c r="AC1359" s="80"/>
    </row>
    <row r="1360" spans="1:29" ht="15.75" customHeight="1" x14ac:dyDescent="0.2">
      <c r="A1360" s="80" t="s">
        <v>49</v>
      </c>
      <c r="B1360" s="80" t="s">
        <v>47</v>
      </c>
      <c r="C1360" s="80" t="s">
        <v>50</v>
      </c>
      <c r="D1360" s="81">
        <v>43775.671342592592</v>
      </c>
      <c r="E1360" s="80" t="s">
        <v>5</v>
      </c>
      <c r="F1360" s="80" t="s">
        <v>31</v>
      </c>
      <c r="G1360" s="80" t="s">
        <v>51</v>
      </c>
      <c r="H1360" s="80" t="s">
        <v>18</v>
      </c>
      <c r="I1360" s="80" t="s">
        <v>43</v>
      </c>
      <c r="J1360" s="80" t="s">
        <v>42</v>
      </c>
      <c r="K1360" s="80">
        <v>1.85</v>
      </c>
      <c r="L1360" s="80">
        <v>1120</v>
      </c>
      <c r="M1360" s="80" t="s">
        <v>41</v>
      </c>
      <c r="N1360" s="80">
        <v>1.51</v>
      </c>
      <c r="O1360" s="80">
        <v>0</v>
      </c>
      <c r="P1360" s="80">
        <v>2.0099999999999998</v>
      </c>
      <c r="Q1360" s="80"/>
      <c r="R1360" s="80"/>
      <c r="S1360" s="80"/>
      <c r="T1360" s="80"/>
      <c r="U1360" s="80"/>
      <c r="V1360" s="80"/>
      <c r="W1360" s="80"/>
      <c r="X1360" s="80"/>
      <c r="Y1360" s="80"/>
      <c r="Z1360" s="80" t="s">
        <v>40</v>
      </c>
      <c r="AA1360" s="80" t="s">
        <v>39</v>
      </c>
      <c r="AB1360" s="80">
        <v>20</v>
      </c>
      <c r="AC1360" s="80"/>
    </row>
    <row r="1361" spans="1:29" ht="15.75" customHeight="1" x14ac:dyDescent="0.2">
      <c r="A1361" s="80" t="s">
        <v>49</v>
      </c>
      <c r="B1361" s="80" t="s">
        <v>47</v>
      </c>
      <c r="C1361" s="80" t="s">
        <v>50</v>
      </c>
      <c r="D1361" s="81">
        <v>44091.745416666665</v>
      </c>
      <c r="E1361" s="80" t="s">
        <v>5</v>
      </c>
      <c r="F1361" s="80" t="s">
        <v>31</v>
      </c>
      <c r="G1361" s="80" t="s">
        <v>51</v>
      </c>
      <c r="H1361" s="80" t="s">
        <v>18</v>
      </c>
      <c r="I1361" s="80" t="s">
        <v>159</v>
      </c>
      <c r="J1361" s="80" t="s">
        <v>42</v>
      </c>
      <c r="K1361" s="80">
        <v>1.85</v>
      </c>
      <c r="L1361" s="80">
        <v>1120</v>
      </c>
      <c r="M1361" s="80" t="s">
        <v>41</v>
      </c>
      <c r="N1361" s="80">
        <v>16.7</v>
      </c>
      <c r="O1361" s="80">
        <v>2.24E-2</v>
      </c>
      <c r="P1361" s="80">
        <v>1.82</v>
      </c>
      <c r="Q1361" s="80"/>
      <c r="R1361" s="80"/>
      <c r="S1361" s="80"/>
      <c r="T1361" s="80"/>
      <c r="U1361" s="80"/>
      <c r="V1361" s="80"/>
      <c r="W1361" s="80"/>
      <c r="X1361" s="80"/>
      <c r="Y1361" s="80"/>
      <c r="Z1361" s="80" t="s">
        <v>40</v>
      </c>
      <c r="AA1361" s="80" t="s">
        <v>39</v>
      </c>
      <c r="AB1361" s="80">
        <v>20</v>
      </c>
      <c r="AC1361" s="80"/>
    </row>
    <row r="1362" spans="1:29" ht="15.75" customHeight="1" x14ac:dyDescent="0.2">
      <c r="A1362" s="80" t="s">
        <v>49</v>
      </c>
      <c r="B1362" s="80" t="s">
        <v>47</v>
      </c>
      <c r="C1362" s="80" t="s">
        <v>50</v>
      </c>
      <c r="D1362" s="81">
        <v>43775.671342592592</v>
      </c>
      <c r="E1362" s="80" t="s">
        <v>5</v>
      </c>
      <c r="F1362" s="80" t="s">
        <v>45</v>
      </c>
      <c r="G1362" s="80" t="s">
        <v>44</v>
      </c>
      <c r="H1362" s="80" t="s">
        <v>18</v>
      </c>
      <c r="I1362" s="80" t="s">
        <v>157</v>
      </c>
      <c r="J1362" s="80" t="s">
        <v>42</v>
      </c>
      <c r="K1362" s="80">
        <v>2.7</v>
      </c>
      <c r="L1362" s="80">
        <v>1860</v>
      </c>
      <c r="M1362" s="80" t="s">
        <v>41</v>
      </c>
      <c r="N1362" s="80">
        <v>82.9</v>
      </c>
      <c r="O1362" s="80">
        <v>0.108</v>
      </c>
      <c r="P1362" s="80">
        <v>7.8</v>
      </c>
      <c r="Q1362" s="80"/>
      <c r="R1362" s="80"/>
      <c r="S1362" s="80"/>
      <c r="T1362" s="80"/>
      <c r="U1362" s="80"/>
      <c r="V1362" s="80"/>
      <c r="W1362" s="80"/>
      <c r="X1362" s="80"/>
      <c r="Y1362" s="80"/>
      <c r="Z1362" s="80" t="s">
        <v>40</v>
      </c>
      <c r="AA1362" s="80" t="s">
        <v>39</v>
      </c>
      <c r="AB1362" s="80">
        <v>20</v>
      </c>
      <c r="AC1362" s="80"/>
    </row>
    <row r="1363" spans="1:29" ht="15.75" customHeight="1" x14ac:dyDescent="0.2">
      <c r="A1363" s="80" t="s">
        <v>49</v>
      </c>
      <c r="B1363" s="80" t="s">
        <v>47</v>
      </c>
      <c r="C1363" s="80" t="s">
        <v>50</v>
      </c>
      <c r="D1363" s="81">
        <v>43775.671342592592</v>
      </c>
      <c r="E1363" s="80" t="s">
        <v>5</v>
      </c>
      <c r="F1363" s="80" t="s">
        <v>45</v>
      </c>
      <c r="G1363" s="80" t="s">
        <v>44</v>
      </c>
      <c r="H1363" s="80" t="s">
        <v>18</v>
      </c>
      <c r="I1363" s="80" t="s">
        <v>158</v>
      </c>
      <c r="J1363" s="80" t="s">
        <v>42</v>
      </c>
      <c r="K1363" s="80">
        <v>2.7</v>
      </c>
      <c r="L1363" s="80">
        <v>1860</v>
      </c>
      <c r="M1363" s="80" t="s">
        <v>41</v>
      </c>
      <c r="N1363" s="80">
        <v>170</v>
      </c>
      <c r="O1363" s="80">
        <v>0.104</v>
      </c>
      <c r="P1363" s="80">
        <v>0</v>
      </c>
      <c r="Q1363" s="80"/>
      <c r="R1363" s="80"/>
      <c r="S1363" s="80"/>
      <c r="T1363" s="80"/>
      <c r="U1363" s="80"/>
      <c r="V1363" s="80"/>
      <c r="W1363" s="80"/>
      <c r="X1363" s="80"/>
      <c r="Y1363" s="80"/>
      <c r="Z1363" s="80" t="s">
        <v>40</v>
      </c>
      <c r="AA1363" s="80" t="s">
        <v>39</v>
      </c>
      <c r="AB1363" s="80">
        <v>20</v>
      </c>
      <c r="AC1363" s="80"/>
    </row>
    <row r="1364" spans="1:29" ht="15.75" customHeight="1" x14ac:dyDescent="0.2">
      <c r="A1364" s="80" t="s">
        <v>49</v>
      </c>
      <c r="B1364" s="80" t="s">
        <v>47</v>
      </c>
      <c r="C1364" s="80" t="s">
        <v>50</v>
      </c>
      <c r="D1364" s="81">
        <v>43775.671342592592</v>
      </c>
      <c r="E1364" s="80" t="s">
        <v>5</v>
      </c>
      <c r="F1364" s="80" t="s">
        <v>45</v>
      </c>
      <c r="G1364" s="80" t="s">
        <v>44</v>
      </c>
      <c r="H1364" s="80" t="s">
        <v>18</v>
      </c>
      <c r="I1364" s="80" t="s">
        <v>43</v>
      </c>
      <c r="J1364" s="80" t="s">
        <v>42</v>
      </c>
      <c r="K1364" s="80">
        <v>2.7</v>
      </c>
      <c r="L1364" s="80">
        <v>1860</v>
      </c>
      <c r="M1364" s="80" t="s">
        <v>41</v>
      </c>
      <c r="N1364" s="80">
        <v>5</v>
      </c>
      <c r="O1364" s="80">
        <v>0</v>
      </c>
      <c r="P1364" s="80">
        <v>7.55</v>
      </c>
      <c r="Q1364" s="80"/>
      <c r="R1364" s="80"/>
      <c r="S1364" s="80"/>
      <c r="T1364" s="80"/>
      <c r="U1364" s="80"/>
      <c r="V1364" s="80"/>
      <c r="W1364" s="80"/>
      <c r="X1364" s="80"/>
      <c r="Y1364" s="80"/>
      <c r="Z1364" s="80" t="s">
        <v>40</v>
      </c>
      <c r="AA1364" s="80" t="s">
        <v>39</v>
      </c>
      <c r="AB1364" s="80">
        <v>20</v>
      </c>
      <c r="AC1364" s="80"/>
    </row>
    <row r="1365" spans="1:29" ht="15.75" customHeight="1" x14ac:dyDescent="0.2">
      <c r="A1365" s="80" t="s">
        <v>49</v>
      </c>
      <c r="B1365" s="80" t="s">
        <v>47</v>
      </c>
      <c r="C1365" s="80" t="s">
        <v>50</v>
      </c>
      <c r="D1365" s="81">
        <v>44091.745416666665</v>
      </c>
      <c r="E1365" s="80" t="s">
        <v>5</v>
      </c>
      <c r="F1365" s="80" t="s">
        <v>45</v>
      </c>
      <c r="G1365" s="80" t="s">
        <v>44</v>
      </c>
      <c r="H1365" s="80" t="s">
        <v>18</v>
      </c>
      <c r="I1365" s="80" t="s">
        <v>159</v>
      </c>
      <c r="J1365" s="80" t="s">
        <v>42</v>
      </c>
      <c r="K1365" s="80">
        <v>2.7</v>
      </c>
      <c r="L1365" s="80">
        <v>1860</v>
      </c>
      <c r="M1365" s="80" t="s">
        <v>41</v>
      </c>
      <c r="N1365" s="80">
        <v>82.6</v>
      </c>
      <c r="O1365" s="80">
        <v>0.10100000000000001</v>
      </c>
      <c r="P1365" s="80">
        <v>7.33</v>
      </c>
      <c r="Q1365" s="80"/>
      <c r="R1365" s="80"/>
      <c r="S1365" s="80"/>
      <c r="T1365" s="80"/>
      <c r="U1365" s="80"/>
      <c r="V1365" s="80"/>
      <c r="W1365" s="80"/>
      <c r="X1365" s="80"/>
      <c r="Y1365" s="80"/>
      <c r="Z1365" s="80" t="s">
        <v>40</v>
      </c>
      <c r="AA1365" s="80" t="s">
        <v>39</v>
      </c>
      <c r="AB1365" s="80">
        <v>20</v>
      </c>
      <c r="AC1365" s="80"/>
    </row>
    <row r="1366" spans="1:29" ht="15.75" customHeight="1" x14ac:dyDescent="0.2">
      <c r="A1366" s="80" t="s">
        <v>49</v>
      </c>
      <c r="B1366" s="80" t="s">
        <v>47</v>
      </c>
      <c r="C1366" s="80" t="s">
        <v>50</v>
      </c>
      <c r="D1366" s="81">
        <v>43775.671342592592</v>
      </c>
      <c r="E1366" s="80" t="s">
        <v>5</v>
      </c>
      <c r="F1366" s="80" t="s">
        <v>45</v>
      </c>
      <c r="G1366" s="80" t="s">
        <v>51</v>
      </c>
      <c r="H1366" s="80" t="s">
        <v>18</v>
      </c>
      <c r="I1366" s="80" t="s">
        <v>157</v>
      </c>
      <c r="J1366" s="80" t="s">
        <v>42</v>
      </c>
      <c r="K1366" s="80">
        <v>3.4</v>
      </c>
      <c r="L1366" s="80">
        <v>1510</v>
      </c>
      <c r="M1366" s="80" t="s">
        <v>41</v>
      </c>
      <c r="N1366" s="80">
        <v>64.400000000000006</v>
      </c>
      <c r="O1366" s="80">
        <v>0.104</v>
      </c>
      <c r="P1366" s="80">
        <v>7.92</v>
      </c>
      <c r="Q1366" s="80"/>
      <c r="R1366" s="80"/>
      <c r="S1366" s="80"/>
      <c r="T1366" s="80"/>
      <c r="U1366" s="80"/>
      <c r="V1366" s="80"/>
      <c r="W1366" s="80"/>
      <c r="X1366" s="80"/>
      <c r="Y1366" s="80"/>
      <c r="Z1366" s="80" t="s">
        <v>40</v>
      </c>
      <c r="AA1366" s="80" t="s">
        <v>39</v>
      </c>
      <c r="AB1366" s="80">
        <v>20</v>
      </c>
      <c r="AC1366" s="80"/>
    </row>
    <row r="1367" spans="1:29" ht="15.75" customHeight="1" x14ac:dyDescent="0.2">
      <c r="A1367" s="80" t="s">
        <v>49</v>
      </c>
      <c r="B1367" s="80" t="s">
        <v>47</v>
      </c>
      <c r="C1367" s="80" t="s">
        <v>50</v>
      </c>
      <c r="D1367" s="81">
        <v>43775.671342592592</v>
      </c>
      <c r="E1367" s="80" t="s">
        <v>5</v>
      </c>
      <c r="F1367" s="80" t="s">
        <v>45</v>
      </c>
      <c r="G1367" s="80" t="s">
        <v>51</v>
      </c>
      <c r="H1367" s="80" t="s">
        <v>18</v>
      </c>
      <c r="I1367" s="80" t="s">
        <v>158</v>
      </c>
      <c r="J1367" s="80" t="s">
        <v>42</v>
      </c>
      <c r="K1367" s="80">
        <v>3.4</v>
      </c>
      <c r="L1367" s="80">
        <v>1510</v>
      </c>
      <c r="M1367" s="80" t="s">
        <v>41</v>
      </c>
      <c r="N1367" s="80">
        <v>153</v>
      </c>
      <c r="O1367" s="80">
        <v>0.109</v>
      </c>
      <c r="P1367" s="80">
        <v>0</v>
      </c>
      <c r="Q1367" s="80"/>
      <c r="R1367" s="80"/>
      <c r="S1367" s="80"/>
      <c r="T1367" s="80"/>
      <c r="U1367" s="80"/>
      <c r="V1367" s="80"/>
      <c r="W1367" s="80"/>
      <c r="X1367" s="80"/>
      <c r="Y1367" s="80"/>
      <c r="Z1367" s="80" t="s">
        <v>40</v>
      </c>
      <c r="AA1367" s="80" t="s">
        <v>39</v>
      </c>
      <c r="AB1367" s="80">
        <v>20</v>
      </c>
      <c r="AC1367" s="80"/>
    </row>
    <row r="1368" spans="1:29" ht="15.75" customHeight="1" x14ac:dyDescent="0.2">
      <c r="A1368" s="80" t="s">
        <v>49</v>
      </c>
      <c r="B1368" s="80" t="s">
        <v>47</v>
      </c>
      <c r="C1368" s="80" t="s">
        <v>50</v>
      </c>
      <c r="D1368" s="81">
        <v>43775.671342592592</v>
      </c>
      <c r="E1368" s="80" t="s">
        <v>5</v>
      </c>
      <c r="F1368" s="80" t="s">
        <v>45</v>
      </c>
      <c r="G1368" s="80" t="s">
        <v>51</v>
      </c>
      <c r="H1368" s="80" t="s">
        <v>18</v>
      </c>
      <c r="I1368" s="80" t="s">
        <v>43</v>
      </c>
      <c r="J1368" s="80" t="s">
        <v>42</v>
      </c>
      <c r="K1368" s="80">
        <v>3.4</v>
      </c>
      <c r="L1368" s="80">
        <v>1510</v>
      </c>
      <c r="M1368" s="80" t="s">
        <v>41</v>
      </c>
      <c r="N1368" s="80">
        <v>4.8</v>
      </c>
      <c r="O1368" s="80">
        <v>0</v>
      </c>
      <c r="P1368" s="80">
        <v>7.56</v>
      </c>
      <c r="Q1368" s="80"/>
      <c r="R1368" s="80"/>
      <c r="S1368" s="80"/>
      <c r="T1368" s="80"/>
      <c r="U1368" s="80"/>
      <c r="V1368" s="80"/>
      <c r="W1368" s="80"/>
      <c r="X1368" s="80"/>
      <c r="Y1368" s="80"/>
      <c r="Z1368" s="80" t="s">
        <v>40</v>
      </c>
      <c r="AA1368" s="80" t="s">
        <v>39</v>
      </c>
      <c r="AB1368" s="80">
        <v>20</v>
      </c>
      <c r="AC1368" s="80"/>
    </row>
    <row r="1369" spans="1:29" ht="15.75" customHeight="1" x14ac:dyDescent="0.2">
      <c r="A1369" s="80" t="s">
        <v>49</v>
      </c>
      <c r="B1369" s="80" t="s">
        <v>47</v>
      </c>
      <c r="C1369" s="80" t="s">
        <v>50</v>
      </c>
      <c r="D1369" s="81">
        <v>44091.745416666665</v>
      </c>
      <c r="E1369" s="80" t="s">
        <v>5</v>
      </c>
      <c r="F1369" s="80" t="s">
        <v>45</v>
      </c>
      <c r="G1369" s="80" t="s">
        <v>51</v>
      </c>
      <c r="H1369" s="80" t="s">
        <v>18</v>
      </c>
      <c r="I1369" s="80" t="s">
        <v>159</v>
      </c>
      <c r="J1369" s="80" t="s">
        <v>42</v>
      </c>
      <c r="K1369" s="80">
        <v>3.4</v>
      </c>
      <c r="L1369" s="80">
        <v>1510</v>
      </c>
      <c r="M1369" s="80" t="s">
        <v>41</v>
      </c>
      <c r="N1369" s="80">
        <v>66.5</v>
      </c>
      <c r="O1369" s="80">
        <v>9.8000000000000004E-2</v>
      </c>
      <c r="P1369" s="80">
        <v>7.34</v>
      </c>
      <c r="Q1369" s="80"/>
      <c r="R1369" s="80"/>
      <c r="S1369" s="80"/>
      <c r="T1369" s="80"/>
      <c r="U1369" s="80"/>
      <c r="V1369" s="80"/>
      <c r="W1369" s="80"/>
      <c r="X1369" s="80"/>
      <c r="Y1369" s="80"/>
      <c r="Z1369" s="80" t="s">
        <v>40</v>
      </c>
      <c r="AA1369" s="80" t="s">
        <v>39</v>
      </c>
      <c r="AB1369" s="80">
        <v>20</v>
      </c>
      <c r="AC1369" s="80"/>
    </row>
    <row r="1370" spans="1:29" ht="15.75" customHeight="1" x14ac:dyDescent="0.2">
      <c r="A1370" s="80" t="s">
        <v>49</v>
      </c>
      <c r="B1370" s="80" t="s">
        <v>47</v>
      </c>
      <c r="C1370" s="80" t="s">
        <v>50</v>
      </c>
      <c r="D1370" s="81">
        <v>43775.671342592592</v>
      </c>
      <c r="E1370" s="80" t="s">
        <v>5</v>
      </c>
      <c r="F1370" s="80" t="s">
        <v>29</v>
      </c>
      <c r="G1370" s="80" t="s">
        <v>44</v>
      </c>
      <c r="H1370" s="80" t="s">
        <v>18</v>
      </c>
      <c r="I1370" s="80" t="s">
        <v>157</v>
      </c>
      <c r="J1370" s="80" t="s">
        <v>42</v>
      </c>
      <c r="K1370" s="80">
        <v>2.66</v>
      </c>
      <c r="L1370" s="80">
        <v>1950</v>
      </c>
      <c r="M1370" s="80" t="s">
        <v>41</v>
      </c>
      <c r="N1370" s="80">
        <v>74</v>
      </c>
      <c r="O1370" s="80">
        <v>0.107</v>
      </c>
      <c r="P1370" s="80">
        <v>7.91</v>
      </c>
      <c r="Q1370" s="80"/>
      <c r="R1370" s="80"/>
      <c r="S1370" s="80"/>
      <c r="T1370" s="80"/>
      <c r="U1370" s="80"/>
      <c r="V1370" s="80"/>
      <c r="W1370" s="80"/>
      <c r="X1370" s="80"/>
      <c r="Y1370" s="80"/>
      <c r="Z1370" s="80" t="s">
        <v>40</v>
      </c>
      <c r="AA1370" s="80" t="s">
        <v>39</v>
      </c>
      <c r="AB1370" s="80">
        <v>20</v>
      </c>
      <c r="AC1370" s="80"/>
    </row>
    <row r="1371" spans="1:29" ht="15.75" customHeight="1" x14ac:dyDescent="0.2">
      <c r="A1371" s="80" t="s">
        <v>49</v>
      </c>
      <c r="B1371" s="80" t="s">
        <v>47</v>
      </c>
      <c r="C1371" s="80" t="s">
        <v>50</v>
      </c>
      <c r="D1371" s="81">
        <v>43775.671342592592</v>
      </c>
      <c r="E1371" s="80" t="s">
        <v>5</v>
      </c>
      <c r="F1371" s="80" t="s">
        <v>29</v>
      </c>
      <c r="G1371" s="80" t="s">
        <v>44</v>
      </c>
      <c r="H1371" s="80" t="s">
        <v>18</v>
      </c>
      <c r="I1371" s="80" t="s">
        <v>158</v>
      </c>
      <c r="J1371" s="80" t="s">
        <v>42</v>
      </c>
      <c r="K1371" s="80">
        <v>2.66</v>
      </c>
      <c r="L1371" s="80">
        <v>1950</v>
      </c>
      <c r="M1371" s="80" t="s">
        <v>41</v>
      </c>
      <c r="N1371" s="80">
        <v>163</v>
      </c>
      <c r="O1371" s="80">
        <v>0.10199999999999999</v>
      </c>
      <c r="P1371" s="80">
        <v>0</v>
      </c>
      <c r="Q1371" s="80"/>
      <c r="R1371" s="80"/>
      <c r="S1371" s="80"/>
      <c r="T1371" s="80"/>
      <c r="U1371" s="80"/>
      <c r="V1371" s="80"/>
      <c r="W1371" s="80"/>
      <c r="X1371" s="80"/>
      <c r="Y1371" s="80"/>
      <c r="Z1371" s="80" t="s">
        <v>40</v>
      </c>
      <c r="AA1371" s="80" t="s">
        <v>39</v>
      </c>
      <c r="AB1371" s="80">
        <v>20</v>
      </c>
      <c r="AC1371" s="80"/>
    </row>
    <row r="1372" spans="1:29" ht="15.75" customHeight="1" x14ac:dyDescent="0.2">
      <c r="A1372" s="80" t="s">
        <v>49</v>
      </c>
      <c r="B1372" s="80" t="s">
        <v>47</v>
      </c>
      <c r="C1372" s="80" t="s">
        <v>50</v>
      </c>
      <c r="D1372" s="81">
        <v>43775.671342592592</v>
      </c>
      <c r="E1372" s="80" t="s">
        <v>5</v>
      </c>
      <c r="F1372" s="80" t="s">
        <v>29</v>
      </c>
      <c r="G1372" s="80" t="s">
        <v>44</v>
      </c>
      <c r="H1372" s="80" t="s">
        <v>18</v>
      </c>
      <c r="I1372" s="80" t="s">
        <v>43</v>
      </c>
      <c r="J1372" s="80" t="s">
        <v>42</v>
      </c>
      <c r="K1372" s="80">
        <v>2.66</v>
      </c>
      <c r="L1372" s="80">
        <v>1950</v>
      </c>
      <c r="M1372" s="80" t="s">
        <v>41</v>
      </c>
      <c r="N1372" s="80">
        <v>5.15</v>
      </c>
      <c r="O1372" s="80">
        <v>0</v>
      </c>
      <c r="P1372" s="80">
        <v>7.74</v>
      </c>
      <c r="Q1372" s="80"/>
      <c r="R1372" s="80"/>
      <c r="S1372" s="80"/>
      <c r="T1372" s="80"/>
      <c r="U1372" s="80"/>
      <c r="V1372" s="80"/>
      <c r="W1372" s="80"/>
      <c r="X1372" s="80"/>
      <c r="Y1372" s="80"/>
      <c r="Z1372" s="80" t="s">
        <v>40</v>
      </c>
      <c r="AA1372" s="80" t="s">
        <v>39</v>
      </c>
      <c r="AB1372" s="80">
        <v>20</v>
      </c>
      <c r="AC1372" s="80"/>
    </row>
    <row r="1373" spans="1:29" ht="15.75" customHeight="1" x14ac:dyDescent="0.2">
      <c r="A1373" s="80" t="s">
        <v>49</v>
      </c>
      <c r="B1373" s="80" t="s">
        <v>47</v>
      </c>
      <c r="C1373" s="80" t="s">
        <v>50</v>
      </c>
      <c r="D1373" s="81">
        <v>44091.745416666665</v>
      </c>
      <c r="E1373" s="80" t="s">
        <v>5</v>
      </c>
      <c r="F1373" s="80" t="s">
        <v>29</v>
      </c>
      <c r="G1373" s="80" t="s">
        <v>44</v>
      </c>
      <c r="H1373" s="80" t="s">
        <v>18</v>
      </c>
      <c r="I1373" s="80" t="s">
        <v>159</v>
      </c>
      <c r="J1373" s="80" t="s">
        <v>42</v>
      </c>
      <c r="K1373" s="80">
        <v>2.66</v>
      </c>
      <c r="L1373" s="80">
        <v>1950</v>
      </c>
      <c r="M1373" s="80" t="s">
        <v>41</v>
      </c>
      <c r="N1373" s="80">
        <v>73.8</v>
      </c>
      <c r="O1373" s="80">
        <v>9.9099999999999994E-2</v>
      </c>
      <c r="P1373" s="80">
        <v>7.5</v>
      </c>
      <c r="Q1373" s="80"/>
      <c r="R1373" s="80"/>
      <c r="S1373" s="80"/>
      <c r="T1373" s="80"/>
      <c r="U1373" s="80"/>
      <c r="V1373" s="80"/>
      <c r="W1373" s="80"/>
      <c r="X1373" s="80"/>
      <c r="Y1373" s="80"/>
      <c r="Z1373" s="80" t="s">
        <v>40</v>
      </c>
      <c r="AA1373" s="80" t="s">
        <v>39</v>
      </c>
      <c r="AB1373" s="80">
        <v>20</v>
      </c>
      <c r="AC1373" s="80"/>
    </row>
    <row r="1374" spans="1:29" ht="15.75" customHeight="1" x14ac:dyDescent="0.2">
      <c r="A1374" s="80" t="s">
        <v>49</v>
      </c>
      <c r="B1374" s="80" t="s">
        <v>47</v>
      </c>
      <c r="C1374" s="80" t="s">
        <v>50</v>
      </c>
      <c r="D1374" s="81">
        <v>43775.671342592592</v>
      </c>
      <c r="E1374" s="80" t="s">
        <v>5</v>
      </c>
      <c r="F1374" s="80" t="s">
        <v>29</v>
      </c>
      <c r="G1374" s="80" t="s">
        <v>51</v>
      </c>
      <c r="H1374" s="80" t="s">
        <v>18</v>
      </c>
      <c r="I1374" s="80" t="s">
        <v>157</v>
      </c>
      <c r="J1374" s="80" t="s">
        <v>42</v>
      </c>
      <c r="K1374" s="80">
        <v>3.66</v>
      </c>
      <c r="L1374" s="80">
        <v>1670</v>
      </c>
      <c r="M1374" s="80" t="s">
        <v>41</v>
      </c>
      <c r="N1374" s="80">
        <v>56.4</v>
      </c>
      <c r="O1374" s="80">
        <v>9.7199999999999995E-2</v>
      </c>
      <c r="P1374" s="80">
        <v>8.44</v>
      </c>
      <c r="Q1374" s="80"/>
      <c r="R1374" s="80"/>
      <c r="S1374" s="80"/>
      <c r="T1374" s="80"/>
      <c r="U1374" s="80"/>
      <c r="V1374" s="80"/>
      <c r="W1374" s="80"/>
      <c r="X1374" s="80"/>
      <c r="Y1374" s="80"/>
      <c r="Z1374" s="80" t="s">
        <v>40</v>
      </c>
      <c r="AA1374" s="80" t="s">
        <v>39</v>
      </c>
      <c r="AB1374" s="80">
        <v>20</v>
      </c>
      <c r="AC1374" s="80"/>
    </row>
    <row r="1375" spans="1:29" ht="15.75" customHeight="1" x14ac:dyDescent="0.2">
      <c r="A1375" s="80" t="s">
        <v>49</v>
      </c>
      <c r="B1375" s="80" t="s">
        <v>47</v>
      </c>
      <c r="C1375" s="80" t="s">
        <v>50</v>
      </c>
      <c r="D1375" s="81">
        <v>43775.671342592592</v>
      </c>
      <c r="E1375" s="80" t="s">
        <v>5</v>
      </c>
      <c r="F1375" s="80" t="s">
        <v>29</v>
      </c>
      <c r="G1375" s="80" t="s">
        <v>51</v>
      </c>
      <c r="H1375" s="80" t="s">
        <v>18</v>
      </c>
      <c r="I1375" s="80" t="s">
        <v>158</v>
      </c>
      <c r="J1375" s="80" t="s">
        <v>42</v>
      </c>
      <c r="K1375" s="80">
        <v>3.66</v>
      </c>
      <c r="L1375" s="80">
        <v>1670</v>
      </c>
      <c r="M1375" s="80" t="s">
        <v>41</v>
      </c>
      <c r="N1375" s="80">
        <v>155</v>
      </c>
      <c r="O1375" s="80">
        <v>0.104</v>
      </c>
      <c r="P1375" s="80">
        <v>0</v>
      </c>
      <c r="Q1375" s="80"/>
      <c r="R1375" s="80"/>
      <c r="S1375" s="80"/>
      <c r="T1375" s="80"/>
      <c r="U1375" s="80"/>
      <c r="V1375" s="80"/>
      <c r="W1375" s="80"/>
      <c r="X1375" s="80"/>
      <c r="Y1375" s="80"/>
      <c r="Z1375" s="80" t="s">
        <v>40</v>
      </c>
      <c r="AA1375" s="80" t="s">
        <v>39</v>
      </c>
      <c r="AB1375" s="80">
        <v>20</v>
      </c>
      <c r="AC1375" s="80"/>
    </row>
    <row r="1376" spans="1:29" ht="15.75" customHeight="1" x14ac:dyDescent="0.2">
      <c r="A1376" s="80" t="s">
        <v>49</v>
      </c>
      <c r="B1376" s="80" t="s">
        <v>47</v>
      </c>
      <c r="C1376" s="80" t="s">
        <v>50</v>
      </c>
      <c r="D1376" s="81">
        <v>43775.671342592592</v>
      </c>
      <c r="E1376" s="80" t="s">
        <v>5</v>
      </c>
      <c r="F1376" s="80" t="s">
        <v>29</v>
      </c>
      <c r="G1376" s="80" t="s">
        <v>51</v>
      </c>
      <c r="H1376" s="80" t="s">
        <v>18</v>
      </c>
      <c r="I1376" s="80" t="s">
        <v>43</v>
      </c>
      <c r="J1376" s="80" t="s">
        <v>42</v>
      </c>
      <c r="K1376" s="80">
        <v>3.66</v>
      </c>
      <c r="L1376" s="80">
        <v>1670</v>
      </c>
      <c r="M1376" s="80" t="s">
        <v>41</v>
      </c>
      <c r="N1376" s="80">
        <v>5.15</v>
      </c>
      <c r="O1376" s="80">
        <v>0</v>
      </c>
      <c r="P1376" s="80">
        <v>8.25</v>
      </c>
      <c r="Q1376" s="80"/>
      <c r="R1376" s="80"/>
      <c r="S1376" s="80"/>
      <c r="T1376" s="80"/>
      <c r="U1376" s="80"/>
      <c r="V1376" s="80"/>
      <c r="W1376" s="80"/>
      <c r="X1376" s="80"/>
      <c r="Y1376" s="80"/>
      <c r="Z1376" s="80" t="s">
        <v>40</v>
      </c>
      <c r="AA1376" s="80" t="s">
        <v>39</v>
      </c>
      <c r="AB1376" s="80">
        <v>20</v>
      </c>
      <c r="AC1376" s="80"/>
    </row>
    <row r="1377" spans="1:29" ht="15.75" customHeight="1" x14ac:dyDescent="0.2">
      <c r="A1377" s="80" t="s">
        <v>49</v>
      </c>
      <c r="B1377" s="80" t="s">
        <v>47</v>
      </c>
      <c r="C1377" s="80" t="s">
        <v>50</v>
      </c>
      <c r="D1377" s="81">
        <v>44091.745416666665</v>
      </c>
      <c r="E1377" s="80" t="s">
        <v>5</v>
      </c>
      <c r="F1377" s="80" t="s">
        <v>29</v>
      </c>
      <c r="G1377" s="80" t="s">
        <v>51</v>
      </c>
      <c r="H1377" s="80" t="s">
        <v>18</v>
      </c>
      <c r="I1377" s="80" t="s">
        <v>159</v>
      </c>
      <c r="J1377" s="80" t="s">
        <v>42</v>
      </c>
      <c r="K1377" s="80">
        <v>3.66</v>
      </c>
      <c r="L1377" s="80">
        <v>1670</v>
      </c>
      <c r="M1377" s="80" t="s">
        <v>41</v>
      </c>
      <c r="N1377" s="80">
        <v>57.9</v>
      </c>
      <c r="O1377" s="80">
        <v>9.0899999999999995E-2</v>
      </c>
      <c r="P1377" s="80">
        <v>8</v>
      </c>
      <c r="Q1377" s="80"/>
      <c r="R1377" s="80"/>
      <c r="S1377" s="80"/>
      <c r="T1377" s="80"/>
      <c r="U1377" s="80"/>
      <c r="V1377" s="80"/>
      <c r="W1377" s="80"/>
      <c r="X1377" s="80"/>
      <c r="Y1377" s="80"/>
      <c r="Z1377" s="80" t="s">
        <v>40</v>
      </c>
      <c r="AA1377" s="80" t="s">
        <v>39</v>
      </c>
      <c r="AB1377" s="80">
        <v>20</v>
      </c>
      <c r="AC1377" s="80"/>
    </row>
    <row r="1378" spans="1:29" ht="15.75" customHeight="1" x14ac:dyDescent="0.2">
      <c r="A1378" s="80" t="s">
        <v>49</v>
      </c>
      <c r="B1378" s="80" t="s">
        <v>47</v>
      </c>
      <c r="C1378" s="80" t="s">
        <v>50</v>
      </c>
      <c r="D1378" s="81">
        <v>43775.671932870369</v>
      </c>
      <c r="E1378" s="80" t="s">
        <v>5</v>
      </c>
      <c r="F1378" s="80" t="s">
        <v>30</v>
      </c>
      <c r="G1378" s="80" t="s">
        <v>44</v>
      </c>
      <c r="H1378" s="80" t="s">
        <v>20</v>
      </c>
      <c r="I1378" s="80" t="s">
        <v>157</v>
      </c>
      <c r="J1378" s="80" t="s">
        <v>42</v>
      </c>
      <c r="K1378" s="80">
        <v>3.5</v>
      </c>
      <c r="L1378" s="80">
        <v>1240</v>
      </c>
      <c r="M1378" s="80" t="s">
        <v>41</v>
      </c>
      <c r="N1378" s="80">
        <v>173</v>
      </c>
      <c r="O1378" s="80">
        <v>0.114</v>
      </c>
      <c r="P1378" s="80">
        <v>5.91</v>
      </c>
      <c r="Q1378" s="80"/>
      <c r="R1378" s="80"/>
      <c r="S1378" s="80"/>
      <c r="T1378" s="80"/>
      <c r="U1378" s="80"/>
      <c r="V1378" s="80"/>
      <c r="W1378" s="80"/>
      <c r="X1378" s="80"/>
      <c r="Y1378" s="80"/>
      <c r="Z1378" s="80" t="s">
        <v>40</v>
      </c>
      <c r="AA1378" s="80" t="s">
        <v>39</v>
      </c>
      <c r="AB1378" s="80">
        <v>20</v>
      </c>
      <c r="AC1378" s="80"/>
    </row>
    <row r="1379" spans="1:29" ht="15.75" customHeight="1" x14ac:dyDescent="0.2">
      <c r="A1379" s="80" t="s">
        <v>49</v>
      </c>
      <c r="B1379" s="80" t="s">
        <v>47</v>
      </c>
      <c r="C1379" s="80" t="s">
        <v>50</v>
      </c>
      <c r="D1379" s="81">
        <v>43775.671932870369</v>
      </c>
      <c r="E1379" s="80" t="s">
        <v>5</v>
      </c>
      <c r="F1379" s="80" t="s">
        <v>30</v>
      </c>
      <c r="G1379" s="80" t="s">
        <v>44</v>
      </c>
      <c r="H1379" s="80" t="s">
        <v>20</v>
      </c>
      <c r="I1379" s="80" t="s">
        <v>158</v>
      </c>
      <c r="J1379" s="80" t="s">
        <v>42</v>
      </c>
      <c r="K1379" s="80">
        <v>3.5</v>
      </c>
      <c r="L1379" s="80">
        <v>1240</v>
      </c>
      <c r="M1379" s="80" t="s">
        <v>41</v>
      </c>
      <c r="N1379" s="80">
        <v>235</v>
      </c>
      <c r="O1379" s="80">
        <v>0.11899999999999999</v>
      </c>
      <c r="P1379" s="80">
        <v>0</v>
      </c>
      <c r="Q1379" s="80"/>
      <c r="R1379" s="80"/>
      <c r="S1379" s="80"/>
      <c r="T1379" s="80"/>
      <c r="U1379" s="80"/>
      <c r="V1379" s="80"/>
      <c r="W1379" s="80"/>
      <c r="X1379" s="80"/>
      <c r="Y1379" s="80"/>
      <c r="Z1379" s="80" t="s">
        <v>40</v>
      </c>
      <c r="AA1379" s="80" t="s">
        <v>39</v>
      </c>
      <c r="AB1379" s="80">
        <v>20</v>
      </c>
      <c r="AC1379" s="80"/>
    </row>
    <row r="1380" spans="1:29" ht="15.75" customHeight="1" x14ac:dyDescent="0.2">
      <c r="A1380" s="80" t="s">
        <v>49</v>
      </c>
      <c r="B1380" s="80" t="s">
        <v>47</v>
      </c>
      <c r="C1380" s="80" t="s">
        <v>50</v>
      </c>
      <c r="D1380" s="81">
        <v>43775.671932870369</v>
      </c>
      <c r="E1380" s="80" t="s">
        <v>5</v>
      </c>
      <c r="F1380" s="80" t="s">
        <v>30</v>
      </c>
      <c r="G1380" s="80" t="s">
        <v>44</v>
      </c>
      <c r="H1380" s="80" t="s">
        <v>20</v>
      </c>
      <c r="I1380" s="80" t="s">
        <v>43</v>
      </c>
      <c r="J1380" s="80" t="s">
        <v>42</v>
      </c>
      <c r="K1380" s="80">
        <v>3.5</v>
      </c>
      <c r="L1380" s="80">
        <v>1240</v>
      </c>
      <c r="M1380" s="80" t="s">
        <v>41</v>
      </c>
      <c r="N1380" s="80">
        <v>3.41</v>
      </c>
      <c r="O1380" s="80">
        <v>0</v>
      </c>
      <c r="P1380" s="80">
        <v>5.27</v>
      </c>
      <c r="Q1380" s="80"/>
      <c r="R1380" s="80"/>
      <c r="S1380" s="80"/>
      <c r="T1380" s="80"/>
      <c r="U1380" s="80"/>
      <c r="V1380" s="80"/>
      <c r="W1380" s="80"/>
      <c r="X1380" s="80"/>
      <c r="Y1380" s="80"/>
      <c r="Z1380" s="80" t="s">
        <v>40</v>
      </c>
      <c r="AA1380" s="80" t="s">
        <v>39</v>
      </c>
      <c r="AB1380" s="80">
        <v>20</v>
      </c>
      <c r="AC1380" s="80"/>
    </row>
    <row r="1381" spans="1:29" ht="15.75" customHeight="1" x14ac:dyDescent="0.2">
      <c r="A1381" s="80" t="s">
        <v>49</v>
      </c>
      <c r="B1381" s="80" t="s">
        <v>47</v>
      </c>
      <c r="C1381" s="80" t="s">
        <v>50</v>
      </c>
      <c r="D1381" s="81">
        <v>44091.745416666665</v>
      </c>
      <c r="E1381" s="80" t="s">
        <v>5</v>
      </c>
      <c r="F1381" s="80" t="s">
        <v>30</v>
      </c>
      <c r="G1381" s="80" t="s">
        <v>44</v>
      </c>
      <c r="H1381" s="80" t="s">
        <v>20</v>
      </c>
      <c r="I1381" s="80" t="s">
        <v>159</v>
      </c>
      <c r="J1381" s="80" t="s">
        <v>42</v>
      </c>
      <c r="K1381" s="80">
        <v>3.5</v>
      </c>
      <c r="L1381" s="80">
        <v>1240</v>
      </c>
      <c r="M1381" s="80" t="s">
        <v>41</v>
      </c>
      <c r="N1381" s="80">
        <v>176</v>
      </c>
      <c r="O1381" s="80">
        <v>0.111</v>
      </c>
      <c r="P1381" s="80">
        <v>5.17</v>
      </c>
      <c r="Q1381" s="80"/>
      <c r="R1381" s="80"/>
      <c r="S1381" s="80"/>
      <c r="T1381" s="80"/>
      <c r="U1381" s="80"/>
      <c r="V1381" s="80"/>
      <c r="W1381" s="80"/>
      <c r="X1381" s="80"/>
      <c r="Y1381" s="80"/>
      <c r="Z1381" s="80" t="s">
        <v>40</v>
      </c>
      <c r="AA1381" s="80" t="s">
        <v>39</v>
      </c>
      <c r="AB1381" s="80">
        <v>20</v>
      </c>
      <c r="AC1381" s="80"/>
    </row>
    <row r="1382" spans="1:29" ht="15.75" customHeight="1" x14ac:dyDescent="0.2">
      <c r="A1382" s="80" t="s">
        <v>49</v>
      </c>
      <c r="B1382" s="80" t="s">
        <v>47</v>
      </c>
      <c r="C1382" s="80" t="s">
        <v>50</v>
      </c>
      <c r="D1382" s="81">
        <v>43775.671932870369</v>
      </c>
      <c r="E1382" s="80" t="s">
        <v>5</v>
      </c>
      <c r="F1382" s="80" t="s">
        <v>30</v>
      </c>
      <c r="G1382" s="80" t="s">
        <v>51</v>
      </c>
      <c r="H1382" s="80" t="s">
        <v>20</v>
      </c>
      <c r="I1382" s="80" t="s">
        <v>157</v>
      </c>
      <c r="J1382" s="80" t="s">
        <v>42</v>
      </c>
      <c r="K1382" s="80">
        <v>3.5</v>
      </c>
      <c r="L1382" s="80">
        <v>1210</v>
      </c>
      <c r="M1382" s="80" t="s">
        <v>41</v>
      </c>
      <c r="N1382" s="80">
        <v>85.2</v>
      </c>
      <c r="O1382" s="80">
        <v>0.157</v>
      </c>
      <c r="P1382" s="80">
        <v>11.1</v>
      </c>
      <c r="Q1382" s="80"/>
      <c r="R1382" s="80"/>
      <c r="S1382" s="80"/>
      <c r="T1382" s="80"/>
      <c r="U1382" s="80"/>
      <c r="V1382" s="80"/>
      <c r="W1382" s="80"/>
      <c r="X1382" s="80"/>
      <c r="Y1382" s="80"/>
      <c r="Z1382" s="80" t="s">
        <v>40</v>
      </c>
      <c r="AA1382" s="80" t="s">
        <v>39</v>
      </c>
      <c r="AB1382" s="80">
        <v>20</v>
      </c>
      <c r="AC1382" s="80"/>
    </row>
    <row r="1383" spans="1:29" ht="15.75" customHeight="1" x14ac:dyDescent="0.2">
      <c r="A1383" s="80" t="s">
        <v>49</v>
      </c>
      <c r="B1383" s="80" t="s">
        <v>47</v>
      </c>
      <c r="C1383" s="80" t="s">
        <v>50</v>
      </c>
      <c r="D1383" s="81">
        <v>43775.671932870369</v>
      </c>
      <c r="E1383" s="80" t="s">
        <v>5</v>
      </c>
      <c r="F1383" s="80" t="s">
        <v>30</v>
      </c>
      <c r="G1383" s="80" t="s">
        <v>51</v>
      </c>
      <c r="H1383" s="80" t="s">
        <v>20</v>
      </c>
      <c r="I1383" s="80" t="s">
        <v>158</v>
      </c>
      <c r="J1383" s="80" t="s">
        <v>42</v>
      </c>
      <c r="K1383" s="80">
        <v>3.5</v>
      </c>
      <c r="L1383" s="80">
        <v>1210</v>
      </c>
      <c r="M1383" s="80" t="s">
        <v>41</v>
      </c>
      <c r="N1383" s="80">
        <v>188</v>
      </c>
      <c r="O1383" s="80">
        <v>0.16300000000000001</v>
      </c>
      <c r="P1383" s="80">
        <v>0</v>
      </c>
      <c r="Q1383" s="80"/>
      <c r="R1383" s="80"/>
      <c r="S1383" s="80"/>
      <c r="T1383" s="80"/>
      <c r="U1383" s="80"/>
      <c r="V1383" s="80"/>
      <c r="W1383" s="80"/>
      <c r="X1383" s="80"/>
      <c r="Y1383" s="80"/>
      <c r="Z1383" s="80" t="s">
        <v>40</v>
      </c>
      <c r="AA1383" s="80" t="s">
        <v>39</v>
      </c>
      <c r="AB1383" s="80">
        <v>20</v>
      </c>
      <c r="AC1383" s="80"/>
    </row>
    <row r="1384" spans="1:29" ht="15.75" customHeight="1" x14ac:dyDescent="0.2">
      <c r="A1384" s="80" t="s">
        <v>49</v>
      </c>
      <c r="B1384" s="80" t="s">
        <v>47</v>
      </c>
      <c r="C1384" s="80" t="s">
        <v>50</v>
      </c>
      <c r="D1384" s="81">
        <v>43775.671932870369</v>
      </c>
      <c r="E1384" s="80" t="s">
        <v>5</v>
      </c>
      <c r="F1384" s="80" t="s">
        <v>30</v>
      </c>
      <c r="G1384" s="80" t="s">
        <v>51</v>
      </c>
      <c r="H1384" s="80" t="s">
        <v>20</v>
      </c>
      <c r="I1384" s="80" t="s">
        <v>43</v>
      </c>
      <c r="J1384" s="80" t="s">
        <v>42</v>
      </c>
      <c r="K1384" s="80">
        <v>3.5</v>
      </c>
      <c r="L1384" s="80">
        <v>1210</v>
      </c>
      <c r="M1384" s="80" t="s">
        <v>41</v>
      </c>
      <c r="N1384" s="80">
        <v>6.19</v>
      </c>
      <c r="O1384" s="80">
        <v>0</v>
      </c>
      <c r="P1384" s="80">
        <v>9.9</v>
      </c>
      <c r="Q1384" s="80"/>
      <c r="R1384" s="80"/>
      <c r="S1384" s="80"/>
      <c r="T1384" s="80"/>
      <c r="U1384" s="80"/>
      <c r="V1384" s="80"/>
      <c r="W1384" s="80"/>
      <c r="X1384" s="80"/>
      <c r="Y1384" s="80"/>
      <c r="Z1384" s="80" t="s">
        <v>40</v>
      </c>
      <c r="AA1384" s="80" t="s">
        <v>39</v>
      </c>
      <c r="AB1384" s="80">
        <v>20</v>
      </c>
      <c r="AC1384" s="80"/>
    </row>
    <row r="1385" spans="1:29" ht="15.75" customHeight="1" x14ac:dyDescent="0.2">
      <c r="A1385" s="80" t="s">
        <v>49</v>
      </c>
      <c r="B1385" s="80" t="s">
        <v>47</v>
      </c>
      <c r="C1385" s="80" t="s">
        <v>50</v>
      </c>
      <c r="D1385" s="81">
        <v>44091.745416666665</v>
      </c>
      <c r="E1385" s="80" t="s">
        <v>5</v>
      </c>
      <c r="F1385" s="80" t="s">
        <v>30</v>
      </c>
      <c r="G1385" s="80" t="s">
        <v>51</v>
      </c>
      <c r="H1385" s="80" t="s">
        <v>20</v>
      </c>
      <c r="I1385" s="80" t="s">
        <v>159</v>
      </c>
      <c r="J1385" s="80" t="s">
        <v>42</v>
      </c>
      <c r="K1385" s="80">
        <v>3.5</v>
      </c>
      <c r="L1385" s="80">
        <v>1210</v>
      </c>
      <c r="M1385" s="80" t="s">
        <v>41</v>
      </c>
      <c r="N1385" s="80">
        <v>95.5</v>
      </c>
      <c r="O1385" s="80">
        <v>0.153</v>
      </c>
      <c r="P1385" s="80">
        <v>9.74</v>
      </c>
      <c r="Q1385" s="80"/>
      <c r="R1385" s="80"/>
      <c r="S1385" s="80"/>
      <c r="T1385" s="80"/>
      <c r="U1385" s="80"/>
      <c r="V1385" s="80"/>
      <c r="W1385" s="80"/>
      <c r="X1385" s="80"/>
      <c r="Y1385" s="80"/>
      <c r="Z1385" s="80" t="s">
        <v>40</v>
      </c>
      <c r="AA1385" s="80" t="s">
        <v>39</v>
      </c>
      <c r="AB1385" s="80">
        <v>20</v>
      </c>
      <c r="AC1385" s="80"/>
    </row>
    <row r="1386" spans="1:29" ht="15.75" customHeight="1" x14ac:dyDescent="0.2">
      <c r="A1386" s="80" t="s">
        <v>49</v>
      </c>
      <c r="B1386" s="80" t="s">
        <v>47</v>
      </c>
      <c r="C1386" s="80" t="s">
        <v>50</v>
      </c>
      <c r="D1386" s="81">
        <v>43775.671932870369</v>
      </c>
      <c r="E1386" s="80" t="s">
        <v>5</v>
      </c>
      <c r="F1386" s="80" t="s">
        <v>31</v>
      </c>
      <c r="G1386" s="80" t="s">
        <v>44</v>
      </c>
      <c r="H1386" s="80" t="s">
        <v>20</v>
      </c>
      <c r="I1386" s="80" t="s">
        <v>157</v>
      </c>
      <c r="J1386" s="80" t="s">
        <v>42</v>
      </c>
      <c r="K1386" s="80">
        <v>1</v>
      </c>
      <c r="L1386" s="80">
        <v>1070</v>
      </c>
      <c r="M1386" s="80" t="s">
        <v>41</v>
      </c>
      <c r="N1386" s="80">
        <v>14.8</v>
      </c>
      <c r="O1386" s="80">
        <v>1.54E-2</v>
      </c>
      <c r="P1386" s="80">
        <v>1.53</v>
      </c>
      <c r="Q1386" s="80"/>
      <c r="R1386" s="80"/>
      <c r="S1386" s="80"/>
      <c r="T1386" s="80"/>
      <c r="U1386" s="80"/>
      <c r="V1386" s="80"/>
      <c r="W1386" s="80"/>
      <c r="X1386" s="80"/>
      <c r="Y1386" s="80"/>
      <c r="Z1386" s="80" t="s">
        <v>40</v>
      </c>
      <c r="AA1386" s="80" t="s">
        <v>39</v>
      </c>
      <c r="AB1386" s="80">
        <v>20</v>
      </c>
      <c r="AC1386" s="80"/>
    </row>
    <row r="1387" spans="1:29" ht="15.75" customHeight="1" x14ac:dyDescent="0.2">
      <c r="A1387" s="80" t="s">
        <v>49</v>
      </c>
      <c r="B1387" s="80" t="s">
        <v>47</v>
      </c>
      <c r="C1387" s="80" t="s">
        <v>50</v>
      </c>
      <c r="D1387" s="81">
        <v>43775.671932870369</v>
      </c>
      <c r="E1387" s="80" t="s">
        <v>5</v>
      </c>
      <c r="F1387" s="80" t="s">
        <v>31</v>
      </c>
      <c r="G1387" s="80" t="s">
        <v>44</v>
      </c>
      <c r="H1387" s="80" t="s">
        <v>20</v>
      </c>
      <c r="I1387" s="80" t="s">
        <v>158</v>
      </c>
      <c r="J1387" s="80" t="s">
        <v>42</v>
      </c>
      <c r="K1387" s="80">
        <v>1</v>
      </c>
      <c r="L1387" s="80">
        <v>1070</v>
      </c>
      <c r="M1387" s="80" t="s">
        <v>41</v>
      </c>
      <c r="N1387" s="80">
        <v>30.5</v>
      </c>
      <c r="O1387" s="80">
        <v>1.6500000000000001E-2</v>
      </c>
      <c r="P1387" s="80">
        <v>0</v>
      </c>
      <c r="Q1387" s="80"/>
      <c r="R1387" s="80"/>
      <c r="S1387" s="80"/>
      <c r="T1387" s="80"/>
      <c r="U1387" s="80"/>
      <c r="V1387" s="80"/>
      <c r="W1387" s="80"/>
      <c r="X1387" s="80"/>
      <c r="Y1387" s="80"/>
      <c r="Z1387" s="80" t="s">
        <v>40</v>
      </c>
      <c r="AA1387" s="80" t="s">
        <v>39</v>
      </c>
      <c r="AB1387" s="80">
        <v>20</v>
      </c>
      <c r="AC1387" s="80"/>
    </row>
    <row r="1388" spans="1:29" ht="15.75" customHeight="1" x14ac:dyDescent="0.2">
      <c r="A1388" s="80" t="s">
        <v>49</v>
      </c>
      <c r="B1388" s="80" t="s">
        <v>47</v>
      </c>
      <c r="C1388" s="80" t="s">
        <v>50</v>
      </c>
      <c r="D1388" s="81">
        <v>43775.671932870369</v>
      </c>
      <c r="E1388" s="80" t="s">
        <v>5</v>
      </c>
      <c r="F1388" s="80" t="s">
        <v>31</v>
      </c>
      <c r="G1388" s="80" t="s">
        <v>44</v>
      </c>
      <c r="H1388" s="80" t="s">
        <v>20</v>
      </c>
      <c r="I1388" s="80" t="s">
        <v>43</v>
      </c>
      <c r="J1388" s="80" t="s">
        <v>42</v>
      </c>
      <c r="K1388" s="80">
        <v>1</v>
      </c>
      <c r="L1388" s="80">
        <v>1070</v>
      </c>
      <c r="M1388" s="80" t="s">
        <v>41</v>
      </c>
      <c r="N1388" s="80">
        <v>1.42</v>
      </c>
      <c r="O1388" s="80">
        <v>0</v>
      </c>
      <c r="P1388" s="80">
        <v>1.44</v>
      </c>
      <c r="Q1388" s="80"/>
      <c r="R1388" s="80"/>
      <c r="S1388" s="80"/>
      <c r="T1388" s="80"/>
      <c r="U1388" s="80"/>
      <c r="V1388" s="80"/>
      <c r="W1388" s="80"/>
      <c r="X1388" s="80"/>
      <c r="Y1388" s="80"/>
      <c r="Z1388" s="80" t="s">
        <v>40</v>
      </c>
      <c r="AA1388" s="80" t="s">
        <v>39</v>
      </c>
      <c r="AB1388" s="80">
        <v>20</v>
      </c>
      <c r="AC1388" s="80"/>
    </row>
    <row r="1389" spans="1:29" ht="15.75" customHeight="1" x14ac:dyDescent="0.2">
      <c r="A1389" s="80" t="s">
        <v>49</v>
      </c>
      <c r="B1389" s="80" t="s">
        <v>47</v>
      </c>
      <c r="C1389" s="80" t="s">
        <v>50</v>
      </c>
      <c r="D1389" s="81">
        <v>44091.745416666665</v>
      </c>
      <c r="E1389" s="80" t="s">
        <v>5</v>
      </c>
      <c r="F1389" s="80" t="s">
        <v>31</v>
      </c>
      <c r="G1389" s="80" t="s">
        <v>44</v>
      </c>
      <c r="H1389" s="80" t="s">
        <v>20</v>
      </c>
      <c r="I1389" s="80" t="s">
        <v>159</v>
      </c>
      <c r="J1389" s="80" t="s">
        <v>42</v>
      </c>
      <c r="K1389" s="80">
        <v>1</v>
      </c>
      <c r="L1389" s="80">
        <v>1070</v>
      </c>
      <c r="M1389" s="80" t="s">
        <v>41</v>
      </c>
      <c r="N1389" s="80">
        <v>15</v>
      </c>
      <c r="O1389" s="80">
        <v>1.37E-2</v>
      </c>
      <c r="P1389" s="80">
        <v>1.35</v>
      </c>
      <c r="Q1389" s="80"/>
      <c r="R1389" s="80"/>
      <c r="S1389" s="80"/>
      <c r="T1389" s="80"/>
      <c r="U1389" s="80"/>
      <c r="V1389" s="80"/>
      <c r="W1389" s="80"/>
      <c r="X1389" s="80"/>
      <c r="Y1389" s="80"/>
      <c r="Z1389" s="80" t="s">
        <v>40</v>
      </c>
      <c r="AA1389" s="80" t="s">
        <v>39</v>
      </c>
      <c r="AB1389" s="80">
        <v>20</v>
      </c>
      <c r="AC1389" s="80"/>
    </row>
    <row r="1390" spans="1:29" ht="15.75" customHeight="1" x14ac:dyDescent="0.2">
      <c r="A1390" s="80" t="s">
        <v>49</v>
      </c>
      <c r="B1390" s="80" t="s">
        <v>47</v>
      </c>
      <c r="C1390" s="80" t="s">
        <v>50</v>
      </c>
      <c r="D1390" s="81">
        <v>43775.671932870369</v>
      </c>
      <c r="E1390" s="80" t="s">
        <v>5</v>
      </c>
      <c r="F1390" s="80" t="s">
        <v>31</v>
      </c>
      <c r="G1390" s="80" t="s">
        <v>51</v>
      </c>
      <c r="H1390" s="80" t="s">
        <v>20</v>
      </c>
      <c r="I1390" s="80" t="s">
        <v>157</v>
      </c>
      <c r="J1390" s="80" t="s">
        <v>42</v>
      </c>
      <c r="K1390" s="80">
        <v>1.7</v>
      </c>
      <c r="L1390" s="80">
        <v>1120</v>
      </c>
      <c r="M1390" s="80" t="s">
        <v>41</v>
      </c>
      <c r="N1390" s="80">
        <v>12.1</v>
      </c>
      <c r="O1390" s="80">
        <v>1.9599999999999999E-2</v>
      </c>
      <c r="P1390" s="80">
        <v>2.31</v>
      </c>
      <c r="Q1390" s="80"/>
      <c r="R1390" s="80"/>
      <c r="S1390" s="80"/>
      <c r="T1390" s="80"/>
      <c r="U1390" s="80"/>
      <c r="V1390" s="80"/>
      <c r="W1390" s="80"/>
      <c r="X1390" s="80"/>
      <c r="Y1390" s="80"/>
      <c r="Z1390" s="80" t="s">
        <v>40</v>
      </c>
      <c r="AA1390" s="80" t="s">
        <v>39</v>
      </c>
      <c r="AB1390" s="80">
        <v>20</v>
      </c>
      <c r="AC1390" s="80"/>
    </row>
    <row r="1391" spans="1:29" ht="15.75" customHeight="1" x14ac:dyDescent="0.2">
      <c r="A1391" s="80" t="s">
        <v>49</v>
      </c>
      <c r="B1391" s="80" t="s">
        <v>47</v>
      </c>
      <c r="C1391" s="80" t="s">
        <v>50</v>
      </c>
      <c r="D1391" s="81">
        <v>43775.671932870369</v>
      </c>
      <c r="E1391" s="80" t="s">
        <v>5</v>
      </c>
      <c r="F1391" s="80" t="s">
        <v>31</v>
      </c>
      <c r="G1391" s="80" t="s">
        <v>51</v>
      </c>
      <c r="H1391" s="80" t="s">
        <v>20</v>
      </c>
      <c r="I1391" s="80" t="s">
        <v>158</v>
      </c>
      <c r="J1391" s="80" t="s">
        <v>42</v>
      </c>
      <c r="K1391" s="80">
        <v>1.7</v>
      </c>
      <c r="L1391" s="80">
        <v>1120</v>
      </c>
      <c r="M1391" s="80" t="s">
        <v>41</v>
      </c>
      <c r="N1391" s="80">
        <v>34.6</v>
      </c>
      <c r="O1391" s="80">
        <v>2.0899999999999998E-2</v>
      </c>
      <c r="P1391" s="80">
        <v>0</v>
      </c>
      <c r="Q1391" s="80"/>
      <c r="R1391" s="80"/>
      <c r="S1391" s="80"/>
      <c r="T1391" s="80"/>
      <c r="U1391" s="80"/>
      <c r="V1391" s="80"/>
      <c r="W1391" s="80"/>
      <c r="X1391" s="80"/>
      <c r="Y1391" s="80"/>
      <c r="Z1391" s="80" t="s">
        <v>40</v>
      </c>
      <c r="AA1391" s="80" t="s">
        <v>39</v>
      </c>
      <c r="AB1391" s="80">
        <v>20</v>
      </c>
      <c r="AC1391" s="80"/>
    </row>
    <row r="1392" spans="1:29" ht="15.75" customHeight="1" x14ac:dyDescent="0.2">
      <c r="A1392" s="80" t="s">
        <v>49</v>
      </c>
      <c r="B1392" s="80" t="s">
        <v>47</v>
      </c>
      <c r="C1392" s="80" t="s">
        <v>50</v>
      </c>
      <c r="D1392" s="81">
        <v>43775.671932870369</v>
      </c>
      <c r="E1392" s="80" t="s">
        <v>5</v>
      </c>
      <c r="F1392" s="80" t="s">
        <v>31</v>
      </c>
      <c r="G1392" s="80" t="s">
        <v>51</v>
      </c>
      <c r="H1392" s="80" t="s">
        <v>20</v>
      </c>
      <c r="I1392" s="80" t="s">
        <v>43</v>
      </c>
      <c r="J1392" s="80" t="s">
        <v>42</v>
      </c>
      <c r="K1392" s="80">
        <v>1.7</v>
      </c>
      <c r="L1392" s="80">
        <v>1120</v>
      </c>
      <c r="M1392" s="80" t="s">
        <v>41</v>
      </c>
      <c r="N1392" s="80">
        <v>1.73</v>
      </c>
      <c r="O1392" s="80">
        <v>0</v>
      </c>
      <c r="P1392" s="80">
        <v>2.23</v>
      </c>
      <c r="Q1392" s="80"/>
      <c r="R1392" s="80"/>
      <c r="S1392" s="80"/>
      <c r="T1392" s="80"/>
      <c r="U1392" s="80"/>
      <c r="V1392" s="80"/>
      <c r="W1392" s="80"/>
      <c r="X1392" s="80"/>
      <c r="Y1392" s="80"/>
      <c r="Z1392" s="80" t="s">
        <v>40</v>
      </c>
      <c r="AA1392" s="80" t="s">
        <v>39</v>
      </c>
      <c r="AB1392" s="80">
        <v>20</v>
      </c>
      <c r="AC1392" s="80"/>
    </row>
    <row r="1393" spans="1:29" ht="15.75" customHeight="1" x14ac:dyDescent="0.2">
      <c r="A1393" s="80" t="s">
        <v>49</v>
      </c>
      <c r="B1393" s="80" t="s">
        <v>47</v>
      </c>
      <c r="C1393" s="80" t="s">
        <v>50</v>
      </c>
      <c r="D1393" s="81">
        <v>44091.745416666665</v>
      </c>
      <c r="E1393" s="80" t="s">
        <v>5</v>
      </c>
      <c r="F1393" s="80" t="s">
        <v>31</v>
      </c>
      <c r="G1393" s="80" t="s">
        <v>51</v>
      </c>
      <c r="H1393" s="80" t="s">
        <v>20</v>
      </c>
      <c r="I1393" s="80" t="s">
        <v>159</v>
      </c>
      <c r="J1393" s="80" t="s">
        <v>42</v>
      </c>
      <c r="K1393" s="80">
        <v>1.7</v>
      </c>
      <c r="L1393" s="80">
        <v>1120</v>
      </c>
      <c r="M1393" s="80" t="s">
        <v>41</v>
      </c>
      <c r="N1393" s="80">
        <v>13.4</v>
      </c>
      <c r="O1393" s="80">
        <v>1.7500000000000002E-2</v>
      </c>
      <c r="P1393" s="80">
        <v>2.04</v>
      </c>
      <c r="Q1393" s="80"/>
      <c r="R1393" s="80"/>
      <c r="S1393" s="80"/>
      <c r="T1393" s="80"/>
      <c r="U1393" s="80"/>
      <c r="V1393" s="80"/>
      <c r="W1393" s="80"/>
      <c r="X1393" s="80"/>
      <c r="Y1393" s="80"/>
      <c r="Z1393" s="80" t="s">
        <v>40</v>
      </c>
      <c r="AA1393" s="80" t="s">
        <v>39</v>
      </c>
      <c r="AB1393" s="80">
        <v>20</v>
      </c>
      <c r="AC1393" s="80"/>
    </row>
    <row r="1394" spans="1:29" ht="15.75" customHeight="1" x14ac:dyDescent="0.2">
      <c r="A1394" s="80" t="s">
        <v>49</v>
      </c>
      <c r="B1394" s="80" t="s">
        <v>47</v>
      </c>
      <c r="C1394" s="80" t="s">
        <v>50</v>
      </c>
      <c r="D1394" s="81">
        <v>43775.671932870369</v>
      </c>
      <c r="E1394" s="80" t="s">
        <v>5</v>
      </c>
      <c r="F1394" s="80" t="s">
        <v>45</v>
      </c>
      <c r="G1394" s="80" t="s">
        <v>44</v>
      </c>
      <c r="H1394" s="80" t="s">
        <v>20</v>
      </c>
      <c r="I1394" s="80" t="s">
        <v>157</v>
      </c>
      <c r="J1394" s="80" t="s">
        <v>42</v>
      </c>
      <c r="K1394" s="80">
        <v>2.1</v>
      </c>
      <c r="L1394" s="80">
        <v>1720</v>
      </c>
      <c r="M1394" s="80" t="s">
        <v>41</v>
      </c>
      <c r="N1394" s="80">
        <v>40.9</v>
      </c>
      <c r="O1394" s="80">
        <v>5.8000000000000003E-2</v>
      </c>
      <c r="P1394" s="80">
        <v>7.68</v>
      </c>
      <c r="Q1394" s="80"/>
      <c r="R1394" s="80"/>
      <c r="S1394" s="80"/>
      <c r="T1394" s="80"/>
      <c r="U1394" s="80"/>
      <c r="V1394" s="80"/>
      <c r="W1394" s="80"/>
      <c r="X1394" s="80"/>
      <c r="Y1394" s="80"/>
      <c r="Z1394" s="80" t="s">
        <v>40</v>
      </c>
      <c r="AA1394" s="80" t="s">
        <v>39</v>
      </c>
      <c r="AB1394" s="80">
        <v>20</v>
      </c>
      <c r="AC1394" s="80"/>
    </row>
    <row r="1395" spans="1:29" ht="15.75" customHeight="1" x14ac:dyDescent="0.2">
      <c r="A1395" s="80" t="s">
        <v>49</v>
      </c>
      <c r="B1395" s="80" t="s">
        <v>47</v>
      </c>
      <c r="C1395" s="80" t="s">
        <v>50</v>
      </c>
      <c r="D1395" s="81">
        <v>43775.671932870369</v>
      </c>
      <c r="E1395" s="80" t="s">
        <v>5</v>
      </c>
      <c r="F1395" s="80" t="s">
        <v>45</v>
      </c>
      <c r="G1395" s="80" t="s">
        <v>44</v>
      </c>
      <c r="H1395" s="80" t="s">
        <v>20</v>
      </c>
      <c r="I1395" s="80" t="s">
        <v>158</v>
      </c>
      <c r="J1395" s="80" t="s">
        <v>42</v>
      </c>
      <c r="K1395" s="80">
        <v>2.1</v>
      </c>
      <c r="L1395" s="80">
        <v>1720</v>
      </c>
      <c r="M1395" s="80" t="s">
        <v>41</v>
      </c>
      <c r="N1395" s="80">
        <v>123</v>
      </c>
      <c r="O1395" s="80">
        <v>5.8999999999999997E-2</v>
      </c>
      <c r="P1395" s="80">
        <v>0</v>
      </c>
      <c r="Q1395" s="80"/>
      <c r="R1395" s="80"/>
      <c r="S1395" s="80"/>
      <c r="T1395" s="80"/>
      <c r="U1395" s="80"/>
      <c r="V1395" s="80"/>
      <c r="W1395" s="80"/>
      <c r="X1395" s="80"/>
      <c r="Y1395" s="80"/>
      <c r="Z1395" s="80" t="s">
        <v>40</v>
      </c>
      <c r="AA1395" s="80" t="s">
        <v>39</v>
      </c>
      <c r="AB1395" s="80">
        <v>20</v>
      </c>
      <c r="AC1395" s="80"/>
    </row>
    <row r="1396" spans="1:29" ht="15.75" customHeight="1" x14ac:dyDescent="0.2">
      <c r="A1396" s="80" t="s">
        <v>49</v>
      </c>
      <c r="B1396" s="80" t="s">
        <v>47</v>
      </c>
      <c r="C1396" s="80" t="s">
        <v>50</v>
      </c>
      <c r="D1396" s="81">
        <v>43775.671932870369</v>
      </c>
      <c r="E1396" s="80" t="s">
        <v>5</v>
      </c>
      <c r="F1396" s="80" t="s">
        <v>45</v>
      </c>
      <c r="G1396" s="80" t="s">
        <v>44</v>
      </c>
      <c r="H1396" s="80" t="s">
        <v>20</v>
      </c>
      <c r="I1396" s="80" t="s">
        <v>43</v>
      </c>
      <c r="J1396" s="80" t="s">
        <v>42</v>
      </c>
      <c r="K1396" s="80">
        <v>2.1</v>
      </c>
      <c r="L1396" s="80">
        <v>1720</v>
      </c>
      <c r="M1396" s="80" t="s">
        <v>41</v>
      </c>
      <c r="N1396" s="80">
        <v>5.2</v>
      </c>
      <c r="O1396" s="80">
        <v>0</v>
      </c>
      <c r="P1396" s="80">
        <v>7.47</v>
      </c>
      <c r="Q1396" s="80"/>
      <c r="R1396" s="80"/>
      <c r="S1396" s="80"/>
      <c r="T1396" s="80"/>
      <c r="U1396" s="80"/>
      <c r="V1396" s="80"/>
      <c r="W1396" s="80"/>
      <c r="X1396" s="80"/>
      <c r="Y1396" s="80"/>
      <c r="Z1396" s="80" t="s">
        <v>40</v>
      </c>
      <c r="AA1396" s="80" t="s">
        <v>39</v>
      </c>
      <c r="AB1396" s="80">
        <v>20</v>
      </c>
      <c r="AC1396" s="80"/>
    </row>
    <row r="1397" spans="1:29" ht="15.75" customHeight="1" x14ac:dyDescent="0.2">
      <c r="A1397" s="80" t="s">
        <v>49</v>
      </c>
      <c r="B1397" s="80" t="s">
        <v>47</v>
      </c>
      <c r="C1397" s="80" t="s">
        <v>50</v>
      </c>
      <c r="D1397" s="81">
        <v>44091.745416666665</v>
      </c>
      <c r="E1397" s="80" t="s">
        <v>5</v>
      </c>
      <c r="F1397" s="80" t="s">
        <v>45</v>
      </c>
      <c r="G1397" s="80" t="s">
        <v>44</v>
      </c>
      <c r="H1397" s="80" t="s">
        <v>20</v>
      </c>
      <c r="I1397" s="80" t="s">
        <v>159</v>
      </c>
      <c r="J1397" s="80" t="s">
        <v>42</v>
      </c>
      <c r="K1397" s="80">
        <v>2.1</v>
      </c>
      <c r="L1397" s="80">
        <v>1720</v>
      </c>
      <c r="M1397" s="80" t="s">
        <v>41</v>
      </c>
      <c r="N1397" s="80">
        <v>41.2</v>
      </c>
      <c r="O1397" s="80">
        <v>5.0999999999999997E-2</v>
      </c>
      <c r="P1397" s="80">
        <v>7.26</v>
      </c>
      <c r="Q1397" s="80"/>
      <c r="R1397" s="80"/>
      <c r="S1397" s="80"/>
      <c r="T1397" s="80"/>
      <c r="U1397" s="80"/>
      <c r="V1397" s="80"/>
      <c r="W1397" s="80"/>
      <c r="X1397" s="80"/>
      <c r="Y1397" s="80"/>
      <c r="Z1397" s="80" t="s">
        <v>40</v>
      </c>
      <c r="AA1397" s="80" t="s">
        <v>39</v>
      </c>
      <c r="AB1397" s="80">
        <v>20</v>
      </c>
      <c r="AC1397" s="80"/>
    </row>
    <row r="1398" spans="1:29" ht="15.75" customHeight="1" x14ac:dyDescent="0.2">
      <c r="A1398" s="80" t="s">
        <v>49</v>
      </c>
      <c r="B1398" s="80" t="s">
        <v>47</v>
      </c>
      <c r="C1398" s="80" t="s">
        <v>50</v>
      </c>
      <c r="D1398" s="81">
        <v>43775.671932870369</v>
      </c>
      <c r="E1398" s="80" t="s">
        <v>5</v>
      </c>
      <c r="F1398" s="80" t="s">
        <v>45</v>
      </c>
      <c r="G1398" s="80" t="s">
        <v>51</v>
      </c>
      <c r="H1398" s="80" t="s">
        <v>20</v>
      </c>
      <c r="I1398" s="80" t="s">
        <v>157</v>
      </c>
      <c r="J1398" s="80" t="s">
        <v>42</v>
      </c>
      <c r="K1398" s="80">
        <v>3</v>
      </c>
      <c r="L1398" s="80">
        <v>1500</v>
      </c>
      <c r="M1398" s="80" t="s">
        <v>41</v>
      </c>
      <c r="N1398" s="80">
        <v>33.700000000000003</v>
      </c>
      <c r="O1398" s="80">
        <v>6.9000000000000006E-2</v>
      </c>
      <c r="P1398" s="80">
        <v>7.05</v>
      </c>
      <c r="Q1398" s="80"/>
      <c r="R1398" s="80"/>
      <c r="S1398" s="80"/>
      <c r="T1398" s="80"/>
      <c r="U1398" s="80"/>
      <c r="V1398" s="80"/>
      <c r="W1398" s="80"/>
      <c r="X1398" s="80"/>
      <c r="Y1398" s="80"/>
      <c r="Z1398" s="80" t="s">
        <v>40</v>
      </c>
      <c r="AA1398" s="80" t="s">
        <v>39</v>
      </c>
      <c r="AB1398" s="80">
        <v>20</v>
      </c>
      <c r="AC1398" s="80"/>
    </row>
    <row r="1399" spans="1:29" ht="15.75" customHeight="1" x14ac:dyDescent="0.2">
      <c r="A1399" s="80" t="s">
        <v>49</v>
      </c>
      <c r="B1399" s="80" t="s">
        <v>47</v>
      </c>
      <c r="C1399" s="80" t="s">
        <v>50</v>
      </c>
      <c r="D1399" s="81">
        <v>43775.671932870369</v>
      </c>
      <c r="E1399" s="80" t="s">
        <v>5</v>
      </c>
      <c r="F1399" s="80" t="s">
        <v>45</v>
      </c>
      <c r="G1399" s="80" t="s">
        <v>51</v>
      </c>
      <c r="H1399" s="80" t="s">
        <v>20</v>
      </c>
      <c r="I1399" s="80" t="s">
        <v>158</v>
      </c>
      <c r="J1399" s="80" t="s">
        <v>42</v>
      </c>
      <c r="K1399" s="80">
        <v>3</v>
      </c>
      <c r="L1399" s="80">
        <v>1500</v>
      </c>
      <c r="M1399" s="80" t="s">
        <v>41</v>
      </c>
      <c r="N1399" s="80">
        <v>109</v>
      </c>
      <c r="O1399" s="80">
        <v>7.2999999999999995E-2</v>
      </c>
      <c r="P1399" s="80">
        <v>0</v>
      </c>
      <c r="Q1399" s="80"/>
      <c r="R1399" s="80"/>
      <c r="S1399" s="80"/>
      <c r="T1399" s="80"/>
      <c r="U1399" s="80"/>
      <c r="V1399" s="80"/>
      <c r="W1399" s="80"/>
      <c r="X1399" s="80"/>
      <c r="Y1399" s="80"/>
      <c r="Z1399" s="80" t="s">
        <v>40</v>
      </c>
      <c r="AA1399" s="80" t="s">
        <v>39</v>
      </c>
      <c r="AB1399" s="80">
        <v>20</v>
      </c>
      <c r="AC1399" s="80"/>
    </row>
    <row r="1400" spans="1:29" ht="15.75" customHeight="1" x14ac:dyDescent="0.2">
      <c r="A1400" s="80" t="s">
        <v>49</v>
      </c>
      <c r="B1400" s="80" t="s">
        <v>47</v>
      </c>
      <c r="C1400" s="80" t="s">
        <v>50</v>
      </c>
      <c r="D1400" s="81">
        <v>43775.671932870369</v>
      </c>
      <c r="E1400" s="80" t="s">
        <v>5</v>
      </c>
      <c r="F1400" s="80" t="s">
        <v>45</v>
      </c>
      <c r="G1400" s="80" t="s">
        <v>51</v>
      </c>
      <c r="H1400" s="80" t="s">
        <v>20</v>
      </c>
      <c r="I1400" s="80" t="s">
        <v>43</v>
      </c>
      <c r="J1400" s="80" t="s">
        <v>42</v>
      </c>
      <c r="K1400" s="80">
        <v>3</v>
      </c>
      <c r="L1400" s="80">
        <v>1500</v>
      </c>
      <c r="M1400" s="80" t="s">
        <v>41</v>
      </c>
      <c r="N1400" s="80">
        <v>4.4000000000000004</v>
      </c>
      <c r="O1400" s="80">
        <v>0</v>
      </c>
      <c r="P1400" s="80">
        <v>6.85</v>
      </c>
      <c r="Q1400" s="80"/>
      <c r="R1400" s="80"/>
      <c r="S1400" s="80"/>
      <c r="T1400" s="80"/>
      <c r="U1400" s="80"/>
      <c r="V1400" s="80"/>
      <c r="W1400" s="80"/>
      <c r="X1400" s="80"/>
      <c r="Y1400" s="80"/>
      <c r="Z1400" s="80" t="s">
        <v>40</v>
      </c>
      <c r="AA1400" s="80" t="s">
        <v>39</v>
      </c>
      <c r="AB1400" s="80">
        <v>20</v>
      </c>
      <c r="AC1400" s="80"/>
    </row>
    <row r="1401" spans="1:29" ht="15.75" customHeight="1" x14ac:dyDescent="0.2">
      <c r="A1401" s="80" t="s">
        <v>49</v>
      </c>
      <c r="B1401" s="80" t="s">
        <v>47</v>
      </c>
      <c r="C1401" s="80" t="s">
        <v>50</v>
      </c>
      <c r="D1401" s="81">
        <v>44091.745416666665</v>
      </c>
      <c r="E1401" s="80" t="s">
        <v>5</v>
      </c>
      <c r="F1401" s="80" t="s">
        <v>45</v>
      </c>
      <c r="G1401" s="80" t="s">
        <v>51</v>
      </c>
      <c r="H1401" s="80" t="s">
        <v>20</v>
      </c>
      <c r="I1401" s="80" t="s">
        <v>159</v>
      </c>
      <c r="J1401" s="80" t="s">
        <v>42</v>
      </c>
      <c r="K1401" s="80">
        <v>3</v>
      </c>
      <c r="L1401" s="80">
        <v>1500</v>
      </c>
      <c r="M1401" s="80" t="s">
        <v>41</v>
      </c>
      <c r="N1401" s="80">
        <v>34.6</v>
      </c>
      <c r="O1401" s="80">
        <v>6.0999999999999999E-2</v>
      </c>
      <c r="P1401" s="80">
        <v>6.63</v>
      </c>
      <c r="Q1401" s="80"/>
      <c r="R1401" s="80"/>
      <c r="S1401" s="80"/>
      <c r="T1401" s="80"/>
      <c r="U1401" s="80"/>
      <c r="V1401" s="80"/>
      <c r="W1401" s="80"/>
      <c r="X1401" s="80"/>
      <c r="Y1401" s="80"/>
      <c r="Z1401" s="80" t="s">
        <v>40</v>
      </c>
      <c r="AA1401" s="80" t="s">
        <v>39</v>
      </c>
      <c r="AB1401" s="80">
        <v>20</v>
      </c>
      <c r="AC1401" s="80"/>
    </row>
    <row r="1402" spans="1:29" ht="15.75" customHeight="1" x14ac:dyDescent="0.2">
      <c r="A1402" s="80" t="s">
        <v>49</v>
      </c>
      <c r="B1402" s="80" t="s">
        <v>47</v>
      </c>
      <c r="C1402" s="80" t="s">
        <v>50</v>
      </c>
      <c r="D1402" s="81">
        <v>43775.671932870369</v>
      </c>
      <c r="E1402" s="80" t="s">
        <v>5</v>
      </c>
      <c r="F1402" s="80" t="s">
        <v>29</v>
      </c>
      <c r="G1402" s="80" t="s">
        <v>44</v>
      </c>
      <c r="H1402" s="80" t="s">
        <v>20</v>
      </c>
      <c r="I1402" s="80" t="s">
        <v>157</v>
      </c>
      <c r="J1402" s="80" t="s">
        <v>42</v>
      </c>
      <c r="K1402" s="80">
        <v>2.4700000000000002</v>
      </c>
      <c r="L1402" s="80">
        <v>1950</v>
      </c>
      <c r="M1402" s="80" t="s">
        <v>41</v>
      </c>
      <c r="N1402" s="80">
        <v>45.1</v>
      </c>
      <c r="O1402" s="80">
        <v>7.0400000000000004E-2</v>
      </c>
      <c r="P1402" s="80">
        <v>9.77</v>
      </c>
      <c r="Q1402" s="80"/>
      <c r="R1402" s="80"/>
      <c r="S1402" s="80"/>
      <c r="T1402" s="80"/>
      <c r="U1402" s="80"/>
      <c r="V1402" s="80"/>
      <c r="W1402" s="80"/>
      <c r="X1402" s="80"/>
      <c r="Y1402" s="80"/>
      <c r="Z1402" s="80" t="s">
        <v>40</v>
      </c>
      <c r="AA1402" s="80" t="s">
        <v>39</v>
      </c>
      <c r="AB1402" s="80">
        <v>20</v>
      </c>
      <c r="AC1402" s="80"/>
    </row>
    <row r="1403" spans="1:29" ht="15.75" customHeight="1" x14ac:dyDescent="0.2">
      <c r="A1403" s="80" t="s">
        <v>49</v>
      </c>
      <c r="B1403" s="80" t="s">
        <v>47</v>
      </c>
      <c r="C1403" s="80" t="s">
        <v>50</v>
      </c>
      <c r="D1403" s="81">
        <v>43775.671932870369</v>
      </c>
      <c r="E1403" s="80" t="s">
        <v>5</v>
      </c>
      <c r="F1403" s="80" t="s">
        <v>29</v>
      </c>
      <c r="G1403" s="80" t="s">
        <v>44</v>
      </c>
      <c r="H1403" s="80" t="s">
        <v>20</v>
      </c>
      <c r="I1403" s="80" t="s">
        <v>158</v>
      </c>
      <c r="J1403" s="80" t="s">
        <v>42</v>
      </c>
      <c r="K1403" s="80">
        <v>2.4700000000000002</v>
      </c>
      <c r="L1403" s="80">
        <v>1950</v>
      </c>
      <c r="M1403" s="80" t="s">
        <v>41</v>
      </c>
      <c r="N1403" s="80">
        <v>149</v>
      </c>
      <c r="O1403" s="80">
        <v>7.0599999999999996E-2</v>
      </c>
      <c r="P1403" s="80">
        <v>0</v>
      </c>
      <c r="Q1403" s="80"/>
      <c r="R1403" s="80"/>
      <c r="S1403" s="80"/>
      <c r="T1403" s="80"/>
      <c r="U1403" s="80"/>
      <c r="V1403" s="80"/>
      <c r="W1403" s="80"/>
      <c r="X1403" s="80"/>
      <c r="Y1403" s="80"/>
      <c r="Z1403" s="80" t="s">
        <v>40</v>
      </c>
      <c r="AA1403" s="80" t="s">
        <v>39</v>
      </c>
      <c r="AB1403" s="80">
        <v>20</v>
      </c>
      <c r="AC1403" s="80"/>
    </row>
    <row r="1404" spans="1:29" ht="15.75" customHeight="1" x14ac:dyDescent="0.2">
      <c r="A1404" s="80" t="s">
        <v>49</v>
      </c>
      <c r="B1404" s="80" t="s">
        <v>47</v>
      </c>
      <c r="C1404" s="80" t="s">
        <v>50</v>
      </c>
      <c r="D1404" s="81">
        <v>43775.671932870369</v>
      </c>
      <c r="E1404" s="80" t="s">
        <v>5</v>
      </c>
      <c r="F1404" s="80" t="s">
        <v>29</v>
      </c>
      <c r="G1404" s="80" t="s">
        <v>44</v>
      </c>
      <c r="H1404" s="80" t="s">
        <v>20</v>
      </c>
      <c r="I1404" s="80" t="s">
        <v>43</v>
      </c>
      <c r="J1404" s="80" t="s">
        <v>42</v>
      </c>
      <c r="K1404" s="80">
        <v>2.4700000000000002</v>
      </c>
      <c r="L1404" s="80">
        <v>1950</v>
      </c>
      <c r="M1404" s="80" t="s">
        <v>41</v>
      </c>
      <c r="N1404" s="80">
        <v>6.52</v>
      </c>
      <c r="O1404" s="80">
        <v>0</v>
      </c>
      <c r="P1404" s="80">
        <v>9.5299999999999994</v>
      </c>
      <c r="Q1404" s="80"/>
      <c r="R1404" s="80"/>
      <c r="S1404" s="80"/>
      <c r="T1404" s="80"/>
      <c r="U1404" s="80"/>
      <c r="V1404" s="80"/>
      <c r="W1404" s="80"/>
      <c r="X1404" s="80"/>
      <c r="Y1404" s="80"/>
      <c r="Z1404" s="80" t="s">
        <v>40</v>
      </c>
      <c r="AA1404" s="80" t="s">
        <v>39</v>
      </c>
      <c r="AB1404" s="80">
        <v>20</v>
      </c>
      <c r="AC1404" s="80"/>
    </row>
    <row r="1405" spans="1:29" ht="15.75" customHeight="1" x14ac:dyDescent="0.2">
      <c r="A1405" s="80" t="s">
        <v>49</v>
      </c>
      <c r="B1405" s="80" t="s">
        <v>47</v>
      </c>
      <c r="C1405" s="80" t="s">
        <v>50</v>
      </c>
      <c r="D1405" s="81">
        <v>44091.745416666665</v>
      </c>
      <c r="E1405" s="80" t="s">
        <v>5</v>
      </c>
      <c r="F1405" s="80" t="s">
        <v>29</v>
      </c>
      <c r="G1405" s="80" t="s">
        <v>44</v>
      </c>
      <c r="H1405" s="80" t="s">
        <v>20</v>
      </c>
      <c r="I1405" s="80" t="s">
        <v>159</v>
      </c>
      <c r="J1405" s="80" t="s">
        <v>42</v>
      </c>
      <c r="K1405" s="80">
        <v>2.4700000000000002</v>
      </c>
      <c r="L1405" s="80">
        <v>1950</v>
      </c>
      <c r="M1405" s="80" t="s">
        <v>41</v>
      </c>
      <c r="N1405" s="80">
        <v>45.4</v>
      </c>
      <c r="O1405" s="80">
        <v>6.1800000000000001E-2</v>
      </c>
      <c r="P1405" s="80">
        <v>9.27</v>
      </c>
      <c r="Q1405" s="80"/>
      <c r="R1405" s="80"/>
      <c r="S1405" s="80"/>
      <c r="T1405" s="80"/>
      <c r="U1405" s="80"/>
      <c r="V1405" s="80"/>
      <c r="W1405" s="80"/>
      <c r="X1405" s="80"/>
      <c r="Y1405" s="80"/>
      <c r="Z1405" s="80" t="s">
        <v>40</v>
      </c>
      <c r="AA1405" s="80" t="s">
        <v>39</v>
      </c>
      <c r="AB1405" s="80">
        <v>20</v>
      </c>
      <c r="AC1405" s="80"/>
    </row>
    <row r="1406" spans="1:29" ht="15.75" customHeight="1" x14ac:dyDescent="0.2">
      <c r="A1406" s="80" t="s">
        <v>49</v>
      </c>
      <c r="B1406" s="80" t="s">
        <v>47</v>
      </c>
      <c r="C1406" s="80" t="s">
        <v>50</v>
      </c>
      <c r="D1406" s="81">
        <v>43775.671932870369</v>
      </c>
      <c r="E1406" s="80" t="s">
        <v>5</v>
      </c>
      <c r="F1406" s="80" t="s">
        <v>29</v>
      </c>
      <c r="G1406" s="80" t="s">
        <v>51</v>
      </c>
      <c r="H1406" s="80" t="s">
        <v>20</v>
      </c>
      <c r="I1406" s="80" t="s">
        <v>157</v>
      </c>
      <c r="J1406" s="80" t="s">
        <v>42</v>
      </c>
      <c r="K1406" s="80">
        <v>3.45</v>
      </c>
      <c r="L1406" s="80">
        <v>1650</v>
      </c>
      <c r="M1406" s="80" t="s">
        <v>41</v>
      </c>
      <c r="N1406" s="80">
        <v>38.799999999999997</v>
      </c>
      <c r="O1406" s="80">
        <v>8.1500000000000003E-2</v>
      </c>
      <c r="P1406" s="80">
        <v>8.52</v>
      </c>
      <c r="Q1406" s="80"/>
      <c r="R1406" s="80"/>
      <c r="S1406" s="80"/>
      <c r="T1406" s="80"/>
      <c r="U1406" s="80"/>
      <c r="V1406" s="80"/>
      <c r="W1406" s="80"/>
      <c r="X1406" s="80"/>
      <c r="Y1406" s="80"/>
      <c r="Z1406" s="80" t="s">
        <v>40</v>
      </c>
      <c r="AA1406" s="80" t="s">
        <v>39</v>
      </c>
      <c r="AB1406" s="80">
        <v>20</v>
      </c>
      <c r="AC1406" s="80"/>
    </row>
    <row r="1407" spans="1:29" ht="15.75" customHeight="1" x14ac:dyDescent="0.2">
      <c r="A1407" s="80" t="s">
        <v>49</v>
      </c>
      <c r="B1407" s="80" t="s">
        <v>47</v>
      </c>
      <c r="C1407" s="80" t="s">
        <v>50</v>
      </c>
      <c r="D1407" s="81">
        <v>43775.671932870369</v>
      </c>
      <c r="E1407" s="80" t="s">
        <v>5</v>
      </c>
      <c r="F1407" s="80" t="s">
        <v>29</v>
      </c>
      <c r="G1407" s="80" t="s">
        <v>51</v>
      </c>
      <c r="H1407" s="80" t="s">
        <v>20</v>
      </c>
      <c r="I1407" s="80" t="s">
        <v>158</v>
      </c>
      <c r="J1407" s="80" t="s">
        <v>42</v>
      </c>
      <c r="K1407" s="80">
        <v>3.45</v>
      </c>
      <c r="L1407" s="80">
        <v>1650</v>
      </c>
      <c r="M1407" s="80" t="s">
        <v>41</v>
      </c>
      <c r="N1407" s="80">
        <v>132</v>
      </c>
      <c r="O1407" s="80">
        <v>8.6900000000000005E-2</v>
      </c>
      <c r="P1407" s="80">
        <v>0</v>
      </c>
      <c r="Q1407" s="80"/>
      <c r="R1407" s="80"/>
      <c r="S1407" s="80"/>
      <c r="T1407" s="80"/>
      <c r="U1407" s="80"/>
      <c r="V1407" s="80"/>
      <c r="W1407" s="80"/>
      <c r="X1407" s="80"/>
      <c r="Y1407" s="80"/>
      <c r="Z1407" s="80" t="s">
        <v>40</v>
      </c>
      <c r="AA1407" s="80" t="s">
        <v>39</v>
      </c>
      <c r="AB1407" s="80">
        <v>20</v>
      </c>
      <c r="AC1407" s="80"/>
    </row>
    <row r="1408" spans="1:29" ht="15.75" customHeight="1" x14ac:dyDescent="0.2">
      <c r="A1408" s="80" t="s">
        <v>49</v>
      </c>
      <c r="B1408" s="80" t="s">
        <v>47</v>
      </c>
      <c r="C1408" s="80" t="s">
        <v>50</v>
      </c>
      <c r="D1408" s="81">
        <v>43775.671932870369</v>
      </c>
      <c r="E1408" s="80" t="s">
        <v>5</v>
      </c>
      <c r="F1408" s="80" t="s">
        <v>29</v>
      </c>
      <c r="G1408" s="80" t="s">
        <v>51</v>
      </c>
      <c r="H1408" s="80" t="s">
        <v>20</v>
      </c>
      <c r="I1408" s="80" t="s">
        <v>43</v>
      </c>
      <c r="J1408" s="80" t="s">
        <v>42</v>
      </c>
      <c r="K1408" s="80">
        <v>3.45</v>
      </c>
      <c r="L1408" s="80">
        <v>1650</v>
      </c>
      <c r="M1408" s="80" t="s">
        <v>41</v>
      </c>
      <c r="N1408" s="80">
        <v>5.26</v>
      </c>
      <c r="O1408" s="80">
        <v>0</v>
      </c>
      <c r="P1408" s="80">
        <v>8.33</v>
      </c>
      <c r="Q1408" s="80"/>
      <c r="R1408" s="80"/>
      <c r="S1408" s="80"/>
      <c r="T1408" s="80"/>
      <c r="U1408" s="80"/>
      <c r="V1408" s="80"/>
      <c r="W1408" s="80"/>
      <c r="X1408" s="80"/>
      <c r="Y1408" s="80"/>
      <c r="Z1408" s="80" t="s">
        <v>40</v>
      </c>
      <c r="AA1408" s="80" t="s">
        <v>39</v>
      </c>
      <c r="AB1408" s="80">
        <v>20</v>
      </c>
      <c r="AC1408" s="80"/>
    </row>
    <row r="1409" spans="1:29" ht="15.75" customHeight="1" x14ac:dyDescent="0.2">
      <c r="A1409" s="80" t="s">
        <v>49</v>
      </c>
      <c r="B1409" s="80" t="s">
        <v>47</v>
      </c>
      <c r="C1409" s="80" t="s">
        <v>50</v>
      </c>
      <c r="D1409" s="81">
        <v>44091.745416666665</v>
      </c>
      <c r="E1409" s="80" t="s">
        <v>5</v>
      </c>
      <c r="F1409" s="80" t="s">
        <v>29</v>
      </c>
      <c r="G1409" s="80" t="s">
        <v>51</v>
      </c>
      <c r="H1409" s="80" t="s">
        <v>20</v>
      </c>
      <c r="I1409" s="80" t="s">
        <v>159</v>
      </c>
      <c r="J1409" s="80" t="s">
        <v>42</v>
      </c>
      <c r="K1409" s="80">
        <v>3.45</v>
      </c>
      <c r="L1409" s="80">
        <v>1650</v>
      </c>
      <c r="M1409" s="80" t="s">
        <v>41</v>
      </c>
      <c r="N1409" s="80">
        <v>39.1</v>
      </c>
      <c r="O1409" s="80">
        <v>7.1800000000000003E-2</v>
      </c>
      <c r="P1409" s="80">
        <v>8.09</v>
      </c>
      <c r="Q1409" s="80"/>
      <c r="R1409" s="80"/>
      <c r="S1409" s="80"/>
      <c r="T1409" s="80"/>
      <c r="U1409" s="80"/>
      <c r="V1409" s="80"/>
      <c r="W1409" s="80"/>
      <c r="X1409" s="80"/>
      <c r="Y1409" s="80"/>
      <c r="Z1409" s="80" t="s">
        <v>40</v>
      </c>
      <c r="AA1409" s="80" t="s">
        <v>39</v>
      </c>
      <c r="AB1409" s="80">
        <v>20</v>
      </c>
      <c r="AC1409" s="80"/>
    </row>
    <row r="1410" spans="1:29" ht="15.75" customHeight="1" x14ac:dyDescent="0.2">
      <c r="A1410" s="80" t="s">
        <v>49</v>
      </c>
      <c r="B1410" s="80" t="s">
        <v>47</v>
      </c>
      <c r="C1410" s="80" t="s">
        <v>50</v>
      </c>
      <c r="D1410" s="81">
        <v>43775.672638888886</v>
      </c>
      <c r="E1410" s="80" t="s">
        <v>5</v>
      </c>
      <c r="F1410" s="80" t="s">
        <v>30</v>
      </c>
      <c r="G1410" s="80" t="s">
        <v>44</v>
      </c>
      <c r="H1410" s="80" t="s">
        <v>22</v>
      </c>
      <c r="I1410" s="80" t="s">
        <v>157</v>
      </c>
      <c r="J1410" s="80" t="s">
        <v>42</v>
      </c>
      <c r="K1410" s="80">
        <v>3.5</v>
      </c>
      <c r="L1410" s="80">
        <v>1240</v>
      </c>
      <c r="M1410" s="80" t="s">
        <v>41</v>
      </c>
      <c r="N1410" s="80">
        <v>186</v>
      </c>
      <c r="O1410" s="80">
        <v>0.114</v>
      </c>
      <c r="P1410" s="80">
        <v>6.39</v>
      </c>
      <c r="Q1410" s="80"/>
      <c r="R1410" s="80"/>
      <c r="S1410" s="80"/>
      <c r="T1410" s="80"/>
      <c r="U1410" s="80"/>
      <c r="V1410" s="80"/>
      <c r="W1410" s="80"/>
      <c r="X1410" s="80"/>
      <c r="Y1410" s="80"/>
      <c r="Z1410" s="80" t="s">
        <v>40</v>
      </c>
      <c r="AA1410" s="80" t="s">
        <v>39</v>
      </c>
      <c r="AB1410" s="80">
        <v>20</v>
      </c>
      <c r="AC1410" s="80"/>
    </row>
    <row r="1411" spans="1:29" ht="15.75" customHeight="1" x14ac:dyDescent="0.2">
      <c r="A1411" s="80" t="s">
        <v>49</v>
      </c>
      <c r="B1411" s="80" t="s">
        <v>47</v>
      </c>
      <c r="C1411" s="80" t="s">
        <v>50</v>
      </c>
      <c r="D1411" s="81">
        <v>43775.672638888886</v>
      </c>
      <c r="E1411" s="80" t="s">
        <v>5</v>
      </c>
      <c r="F1411" s="80" t="s">
        <v>30</v>
      </c>
      <c r="G1411" s="80" t="s">
        <v>44</v>
      </c>
      <c r="H1411" s="80" t="s">
        <v>22</v>
      </c>
      <c r="I1411" s="80" t="s">
        <v>158</v>
      </c>
      <c r="J1411" s="80" t="s">
        <v>42</v>
      </c>
      <c r="K1411" s="80">
        <v>3.5</v>
      </c>
      <c r="L1411" s="80">
        <v>1240</v>
      </c>
      <c r="M1411" s="80" t="s">
        <v>41</v>
      </c>
      <c r="N1411" s="80">
        <v>253</v>
      </c>
      <c r="O1411" s="80">
        <v>0.122</v>
      </c>
      <c r="P1411" s="80">
        <v>0</v>
      </c>
      <c r="Q1411" s="80"/>
      <c r="R1411" s="80"/>
      <c r="S1411" s="80"/>
      <c r="T1411" s="80"/>
      <c r="U1411" s="80"/>
      <c r="V1411" s="80"/>
      <c r="W1411" s="80"/>
      <c r="X1411" s="80"/>
      <c r="Y1411" s="80"/>
      <c r="Z1411" s="80" t="s">
        <v>40</v>
      </c>
      <c r="AA1411" s="80" t="s">
        <v>39</v>
      </c>
      <c r="AB1411" s="80">
        <v>20</v>
      </c>
      <c r="AC1411" s="80"/>
    </row>
    <row r="1412" spans="1:29" ht="15.75" customHeight="1" x14ac:dyDescent="0.2">
      <c r="A1412" s="80" t="s">
        <v>49</v>
      </c>
      <c r="B1412" s="80" t="s">
        <v>47</v>
      </c>
      <c r="C1412" s="80" t="s">
        <v>50</v>
      </c>
      <c r="D1412" s="81">
        <v>43775.672638888886</v>
      </c>
      <c r="E1412" s="80" t="s">
        <v>5</v>
      </c>
      <c r="F1412" s="80" t="s">
        <v>30</v>
      </c>
      <c r="G1412" s="80" t="s">
        <v>44</v>
      </c>
      <c r="H1412" s="80" t="s">
        <v>22</v>
      </c>
      <c r="I1412" s="80" t="s">
        <v>43</v>
      </c>
      <c r="J1412" s="80" t="s">
        <v>42</v>
      </c>
      <c r="K1412" s="80">
        <v>3.5</v>
      </c>
      <c r="L1412" s="80">
        <v>1240</v>
      </c>
      <c r="M1412" s="80" t="s">
        <v>41</v>
      </c>
      <c r="N1412" s="80">
        <v>3.7</v>
      </c>
      <c r="O1412" s="80">
        <v>0</v>
      </c>
      <c r="P1412" s="80">
        <v>5.72</v>
      </c>
      <c r="Q1412" s="80"/>
      <c r="R1412" s="80"/>
      <c r="S1412" s="80"/>
      <c r="T1412" s="80"/>
      <c r="U1412" s="80"/>
      <c r="V1412" s="80"/>
      <c r="W1412" s="80"/>
      <c r="X1412" s="80"/>
      <c r="Y1412" s="80"/>
      <c r="Z1412" s="80" t="s">
        <v>40</v>
      </c>
      <c r="AA1412" s="80" t="s">
        <v>39</v>
      </c>
      <c r="AB1412" s="80">
        <v>20</v>
      </c>
      <c r="AC1412" s="80"/>
    </row>
    <row r="1413" spans="1:29" ht="15.75" customHeight="1" x14ac:dyDescent="0.2">
      <c r="A1413" s="80" t="s">
        <v>49</v>
      </c>
      <c r="B1413" s="80" t="s">
        <v>47</v>
      </c>
      <c r="C1413" s="80" t="s">
        <v>50</v>
      </c>
      <c r="D1413" s="81">
        <v>44091.745416666665</v>
      </c>
      <c r="E1413" s="80" t="s">
        <v>5</v>
      </c>
      <c r="F1413" s="80" t="s">
        <v>30</v>
      </c>
      <c r="G1413" s="80" t="s">
        <v>44</v>
      </c>
      <c r="H1413" s="80" t="s">
        <v>22</v>
      </c>
      <c r="I1413" s="80" t="s">
        <v>159</v>
      </c>
      <c r="J1413" s="80" t="s">
        <v>42</v>
      </c>
      <c r="K1413" s="80">
        <v>3.5</v>
      </c>
      <c r="L1413" s="80">
        <v>1240</v>
      </c>
      <c r="M1413" s="80" t="s">
        <v>41</v>
      </c>
      <c r="N1413" s="80">
        <v>184</v>
      </c>
      <c r="O1413" s="80">
        <v>0.108</v>
      </c>
      <c r="P1413" s="80">
        <v>5.6</v>
      </c>
      <c r="Q1413" s="80"/>
      <c r="R1413" s="80"/>
      <c r="S1413" s="80"/>
      <c r="T1413" s="80"/>
      <c r="U1413" s="80"/>
      <c r="V1413" s="80"/>
      <c r="W1413" s="80"/>
      <c r="X1413" s="80"/>
      <c r="Y1413" s="80"/>
      <c r="Z1413" s="80" t="s">
        <v>40</v>
      </c>
      <c r="AA1413" s="80" t="s">
        <v>39</v>
      </c>
      <c r="AB1413" s="80">
        <v>20</v>
      </c>
      <c r="AC1413" s="80"/>
    </row>
    <row r="1414" spans="1:29" ht="15.75" customHeight="1" x14ac:dyDescent="0.2">
      <c r="A1414" s="80" t="s">
        <v>49</v>
      </c>
      <c r="B1414" s="80" t="s">
        <v>47</v>
      </c>
      <c r="C1414" s="80" t="s">
        <v>50</v>
      </c>
      <c r="D1414" s="81">
        <v>43775.672430555554</v>
      </c>
      <c r="E1414" s="80" t="s">
        <v>5</v>
      </c>
      <c r="F1414" s="80" t="s">
        <v>30</v>
      </c>
      <c r="G1414" s="80" t="s">
        <v>51</v>
      </c>
      <c r="H1414" s="80" t="s">
        <v>22</v>
      </c>
      <c r="I1414" s="80" t="s">
        <v>157</v>
      </c>
      <c r="J1414" s="80" t="s">
        <v>42</v>
      </c>
      <c r="K1414" s="80">
        <v>3.5</v>
      </c>
      <c r="L1414" s="80">
        <v>1210</v>
      </c>
      <c r="M1414" s="80" t="s">
        <v>41</v>
      </c>
      <c r="N1414" s="80">
        <v>149</v>
      </c>
      <c r="O1414" s="80">
        <v>0.155</v>
      </c>
      <c r="P1414" s="80">
        <v>8.69</v>
      </c>
      <c r="Q1414" s="80"/>
      <c r="R1414" s="80"/>
      <c r="S1414" s="80"/>
      <c r="T1414" s="80"/>
      <c r="U1414" s="80"/>
      <c r="V1414" s="80"/>
      <c r="W1414" s="80"/>
      <c r="X1414" s="80"/>
      <c r="Y1414" s="80"/>
      <c r="Z1414" s="80" t="s">
        <v>40</v>
      </c>
      <c r="AA1414" s="80" t="s">
        <v>39</v>
      </c>
      <c r="AB1414" s="80">
        <v>20</v>
      </c>
      <c r="AC1414" s="80"/>
    </row>
    <row r="1415" spans="1:29" ht="15.75" customHeight="1" x14ac:dyDescent="0.2">
      <c r="A1415" s="80" t="s">
        <v>49</v>
      </c>
      <c r="B1415" s="80" t="s">
        <v>47</v>
      </c>
      <c r="C1415" s="80" t="s">
        <v>50</v>
      </c>
      <c r="D1415" s="81">
        <v>43775.672430555554</v>
      </c>
      <c r="E1415" s="80" t="s">
        <v>5</v>
      </c>
      <c r="F1415" s="80" t="s">
        <v>30</v>
      </c>
      <c r="G1415" s="80" t="s">
        <v>51</v>
      </c>
      <c r="H1415" s="80" t="s">
        <v>22</v>
      </c>
      <c r="I1415" s="80" t="s">
        <v>158</v>
      </c>
      <c r="J1415" s="80" t="s">
        <v>42</v>
      </c>
      <c r="K1415" s="80">
        <v>3.5</v>
      </c>
      <c r="L1415" s="80">
        <v>1210</v>
      </c>
      <c r="M1415" s="80" t="s">
        <v>41</v>
      </c>
      <c r="N1415" s="80">
        <v>238</v>
      </c>
      <c r="O1415" s="80">
        <v>0.16800000000000001</v>
      </c>
      <c r="P1415" s="80">
        <v>0</v>
      </c>
      <c r="Q1415" s="80"/>
      <c r="R1415" s="80"/>
      <c r="S1415" s="80"/>
      <c r="T1415" s="80"/>
      <c r="U1415" s="80"/>
      <c r="V1415" s="80"/>
      <c r="W1415" s="80"/>
      <c r="X1415" s="80"/>
      <c r="Y1415" s="80"/>
      <c r="Z1415" s="80" t="s">
        <v>40</v>
      </c>
      <c r="AA1415" s="80" t="s">
        <v>39</v>
      </c>
      <c r="AB1415" s="80">
        <v>20</v>
      </c>
      <c r="AC1415" s="80"/>
    </row>
    <row r="1416" spans="1:29" ht="15.75" customHeight="1" x14ac:dyDescent="0.2">
      <c r="A1416" s="80" t="s">
        <v>49</v>
      </c>
      <c r="B1416" s="80" t="s">
        <v>47</v>
      </c>
      <c r="C1416" s="80" t="s">
        <v>50</v>
      </c>
      <c r="D1416" s="81">
        <v>43775.672430555554</v>
      </c>
      <c r="E1416" s="80" t="s">
        <v>5</v>
      </c>
      <c r="F1416" s="80" t="s">
        <v>30</v>
      </c>
      <c r="G1416" s="80" t="s">
        <v>51</v>
      </c>
      <c r="H1416" s="80" t="s">
        <v>22</v>
      </c>
      <c r="I1416" s="80" t="s">
        <v>43</v>
      </c>
      <c r="J1416" s="80" t="s">
        <v>42</v>
      </c>
      <c r="K1416" s="80">
        <v>3.5</v>
      </c>
      <c r="L1416" s="80">
        <v>1210</v>
      </c>
      <c r="M1416" s="80" t="s">
        <v>41</v>
      </c>
      <c r="N1416" s="80">
        <v>4.8600000000000003</v>
      </c>
      <c r="O1416" s="80">
        <v>0</v>
      </c>
      <c r="P1416" s="80">
        <v>7.8</v>
      </c>
      <c r="Q1416" s="80"/>
      <c r="R1416" s="80"/>
      <c r="S1416" s="80"/>
      <c r="T1416" s="80"/>
      <c r="U1416" s="80"/>
      <c r="V1416" s="80"/>
      <c r="W1416" s="80"/>
      <c r="X1416" s="80"/>
      <c r="Y1416" s="80"/>
      <c r="Z1416" s="80" t="s">
        <v>40</v>
      </c>
      <c r="AA1416" s="80" t="s">
        <v>39</v>
      </c>
      <c r="AB1416" s="80">
        <v>20</v>
      </c>
      <c r="AC1416" s="80"/>
    </row>
    <row r="1417" spans="1:29" ht="15.75" customHeight="1" x14ac:dyDescent="0.2">
      <c r="A1417" s="80" t="s">
        <v>49</v>
      </c>
      <c r="B1417" s="80" t="s">
        <v>47</v>
      </c>
      <c r="C1417" s="80" t="s">
        <v>50</v>
      </c>
      <c r="D1417" s="81">
        <v>44091.745416666665</v>
      </c>
      <c r="E1417" s="80" t="s">
        <v>5</v>
      </c>
      <c r="F1417" s="80" t="s">
        <v>30</v>
      </c>
      <c r="G1417" s="80" t="s">
        <v>51</v>
      </c>
      <c r="H1417" s="80" t="s">
        <v>22</v>
      </c>
      <c r="I1417" s="80" t="s">
        <v>159</v>
      </c>
      <c r="J1417" s="80" t="s">
        <v>42</v>
      </c>
      <c r="K1417" s="80">
        <v>3.5</v>
      </c>
      <c r="L1417" s="80">
        <v>1210</v>
      </c>
      <c r="M1417" s="80" t="s">
        <v>41</v>
      </c>
      <c r="N1417" s="80">
        <v>151</v>
      </c>
      <c r="O1417" s="80">
        <v>0.14799999999999999</v>
      </c>
      <c r="P1417" s="80">
        <v>7.62</v>
      </c>
      <c r="Q1417" s="80"/>
      <c r="R1417" s="80"/>
      <c r="S1417" s="80"/>
      <c r="T1417" s="80"/>
      <c r="U1417" s="80"/>
      <c r="V1417" s="80"/>
      <c r="W1417" s="80"/>
      <c r="X1417" s="80"/>
      <c r="Y1417" s="80"/>
      <c r="Z1417" s="80" t="s">
        <v>40</v>
      </c>
      <c r="AA1417" s="80" t="s">
        <v>39</v>
      </c>
      <c r="AB1417" s="80">
        <v>20</v>
      </c>
      <c r="AC1417" s="80"/>
    </row>
    <row r="1418" spans="1:29" ht="15.75" customHeight="1" x14ac:dyDescent="0.2">
      <c r="A1418" s="80" t="s">
        <v>49</v>
      </c>
      <c r="B1418" s="80" t="s">
        <v>47</v>
      </c>
      <c r="C1418" s="80" t="s">
        <v>50</v>
      </c>
      <c r="D1418" s="81">
        <v>43775.672638888886</v>
      </c>
      <c r="E1418" s="80" t="s">
        <v>5</v>
      </c>
      <c r="F1418" s="80" t="s">
        <v>31</v>
      </c>
      <c r="G1418" s="80" t="s">
        <v>44</v>
      </c>
      <c r="H1418" s="80" t="s">
        <v>22</v>
      </c>
      <c r="I1418" s="80" t="s">
        <v>157</v>
      </c>
      <c r="J1418" s="80" t="s">
        <v>42</v>
      </c>
      <c r="K1418" s="80">
        <v>1</v>
      </c>
      <c r="L1418" s="80">
        <v>1070</v>
      </c>
      <c r="M1418" s="80" t="s">
        <v>41</v>
      </c>
      <c r="N1418" s="80">
        <v>23.9</v>
      </c>
      <c r="O1418" s="80">
        <v>1.9099999999999999E-2</v>
      </c>
      <c r="P1418" s="80">
        <v>1.79</v>
      </c>
      <c r="Q1418" s="80"/>
      <c r="R1418" s="80"/>
      <c r="S1418" s="80"/>
      <c r="T1418" s="80"/>
      <c r="U1418" s="80"/>
      <c r="V1418" s="80"/>
      <c r="W1418" s="80"/>
      <c r="X1418" s="80"/>
      <c r="Y1418" s="80"/>
      <c r="Z1418" s="80" t="s">
        <v>40</v>
      </c>
      <c r="AA1418" s="80" t="s">
        <v>39</v>
      </c>
      <c r="AB1418" s="80">
        <v>20</v>
      </c>
      <c r="AC1418" s="80"/>
    </row>
    <row r="1419" spans="1:29" ht="15.75" customHeight="1" x14ac:dyDescent="0.2">
      <c r="A1419" s="80" t="s">
        <v>49</v>
      </c>
      <c r="B1419" s="80" t="s">
        <v>47</v>
      </c>
      <c r="C1419" s="80" t="s">
        <v>50</v>
      </c>
      <c r="D1419" s="81">
        <v>43775.672638888886</v>
      </c>
      <c r="E1419" s="80" t="s">
        <v>5</v>
      </c>
      <c r="F1419" s="80" t="s">
        <v>31</v>
      </c>
      <c r="G1419" s="80" t="s">
        <v>44</v>
      </c>
      <c r="H1419" s="80" t="s">
        <v>22</v>
      </c>
      <c r="I1419" s="80" t="s">
        <v>158</v>
      </c>
      <c r="J1419" s="80" t="s">
        <v>42</v>
      </c>
      <c r="K1419" s="80">
        <v>1</v>
      </c>
      <c r="L1419" s="80">
        <v>1070</v>
      </c>
      <c r="M1419" s="80" t="s">
        <v>41</v>
      </c>
      <c r="N1419" s="80">
        <v>41.6</v>
      </c>
      <c r="O1419" s="80">
        <v>1.9900000000000001E-2</v>
      </c>
      <c r="P1419" s="80">
        <v>0</v>
      </c>
      <c r="Q1419" s="80"/>
      <c r="R1419" s="80"/>
      <c r="S1419" s="80"/>
      <c r="T1419" s="80"/>
      <c r="U1419" s="80"/>
      <c r="V1419" s="80"/>
      <c r="W1419" s="80"/>
      <c r="X1419" s="80"/>
      <c r="Y1419" s="80"/>
      <c r="Z1419" s="80" t="s">
        <v>40</v>
      </c>
      <c r="AA1419" s="80" t="s">
        <v>39</v>
      </c>
      <c r="AB1419" s="80">
        <v>20</v>
      </c>
      <c r="AC1419" s="80"/>
    </row>
    <row r="1420" spans="1:29" ht="15.75" customHeight="1" x14ac:dyDescent="0.2">
      <c r="A1420" s="80" t="s">
        <v>49</v>
      </c>
      <c r="B1420" s="80" t="s">
        <v>47</v>
      </c>
      <c r="C1420" s="80" t="s">
        <v>50</v>
      </c>
      <c r="D1420" s="81">
        <v>43775.672638888886</v>
      </c>
      <c r="E1420" s="80" t="s">
        <v>5</v>
      </c>
      <c r="F1420" s="80" t="s">
        <v>31</v>
      </c>
      <c r="G1420" s="80" t="s">
        <v>44</v>
      </c>
      <c r="H1420" s="80" t="s">
        <v>22</v>
      </c>
      <c r="I1420" s="80" t="s">
        <v>43</v>
      </c>
      <c r="J1420" s="80" t="s">
        <v>42</v>
      </c>
      <c r="K1420" s="80">
        <v>1</v>
      </c>
      <c r="L1420" s="80">
        <v>1070</v>
      </c>
      <c r="M1420" s="80" t="s">
        <v>41</v>
      </c>
      <c r="N1420" s="80">
        <v>1.64</v>
      </c>
      <c r="O1420" s="80">
        <v>0</v>
      </c>
      <c r="P1420" s="80">
        <v>1.7</v>
      </c>
      <c r="Q1420" s="80"/>
      <c r="R1420" s="80"/>
      <c r="S1420" s="80"/>
      <c r="T1420" s="80"/>
      <c r="U1420" s="80"/>
      <c r="V1420" s="80"/>
      <c r="W1420" s="80"/>
      <c r="X1420" s="80"/>
      <c r="Y1420" s="80"/>
      <c r="Z1420" s="80" t="s">
        <v>40</v>
      </c>
      <c r="AA1420" s="80" t="s">
        <v>39</v>
      </c>
      <c r="AB1420" s="80">
        <v>20</v>
      </c>
      <c r="AC1420" s="80"/>
    </row>
    <row r="1421" spans="1:29" ht="15.75" customHeight="1" x14ac:dyDescent="0.2">
      <c r="A1421" s="80" t="s">
        <v>49</v>
      </c>
      <c r="B1421" s="80" t="s">
        <v>47</v>
      </c>
      <c r="C1421" s="80" t="s">
        <v>50</v>
      </c>
      <c r="D1421" s="81">
        <v>44091.745416666665</v>
      </c>
      <c r="E1421" s="80" t="s">
        <v>5</v>
      </c>
      <c r="F1421" s="80" t="s">
        <v>31</v>
      </c>
      <c r="G1421" s="80" t="s">
        <v>44</v>
      </c>
      <c r="H1421" s="80" t="s">
        <v>22</v>
      </c>
      <c r="I1421" s="80" t="s">
        <v>159</v>
      </c>
      <c r="J1421" s="80" t="s">
        <v>42</v>
      </c>
      <c r="K1421" s="80">
        <v>1</v>
      </c>
      <c r="L1421" s="80">
        <v>1070</v>
      </c>
      <c r="M1421" s="80" t="s">
        <v>41</v>
      </c>
      <c r="N1421" s="80">
        <v>25.4</v>
      </c>
      <c r="O1421" s="80">
        <v>1.8700000000000001E-2</v>
      </c>
      <c r="P1421" s="80">
        <v>1.57</v>
      </c>
      <c r="Q1421" s="80"/>
      <c r="R1421" s="80"/>
      <c r="S1421" s="80"/>
      <c r="T1421" s="80"/>
      <c r="U1421" s="80"/>
      <c r="V1421" s="80"/>
      <c r="W1421" s="80"/>
      <c r="X1421" s="80"/>
      <c r="Y1421" s="80"/>
      <c r="Z1421" s="80" t="s">
        <v>40</v>
      </c>
      <c r="AA1421" s="80" t="s">
        <v>39</v>
      </c>
      <c r="AB1421" s="80">
        <v>20</v>
      </c>
      <c r="AC1421" s="80"/>
    </row>
    <row r="1422" spans="1:29" ht="15.75" customHeight="1" x14ac:dyDescent="0.2">
      <c r="A1422" s="80" t="s">
        <v>49</v>
      </c>
      <c r="B1422" s="80" t="s">
        <v>47</v>
      </c>
      <c r="C1422" s="80" t="s">
        <v>50</v>
      </c>
      <c r="D1422" s="81">
        <v>43775.672638888886</v>
      </c>
      <c r="E1422" s="80" t="s">
        <v>5</v>
      </c>
      <c r="F1422" s="80" t="s">
        <v>31</v>
      </c>
      <c r="G1422" s="80" t="s">
        <v>51</v>
      </c>
      <c r="H1422" s="80" t="s">
        <v>22</v>
      </c>
      <c r="I1422" s="80" t="s">
        <v>157</v>
      </c>
      <c r="J1422" s="80" t="s">
        <v>42</v>
      </c>
      <c r="K1422" s="80">
        <v>1.73</v>
      </c>
      <c r="L1422" s="80">
        <v>1110</v>
      </c>
      <c r="M1422" s="80" t="s">
        <v>41</v>
      </c>
      <c r="N1422" s="80">
        <v>18.7</v>
      </c>
      <c r="O1422" s="80">
        <v>1.89E-2</v>
      </c>
      <c r="P1422" s="80">
        <v>2.41</v>
      </c>
      <c r="Q1422" s="80"/>
      <c r="R1422" s="80"/>
      <c r="S1422" s="80"/>
      <c r="T1422" s="80"/>
      <c r="U1422" s="80"/>
      <c r="V1422" s="80"/>
      <c r="W1422" s="80"/>
      <c r="X1422" s="80"/>
      <c r="Y1422" s="80"/>
      <c r="Z1422" s="80" t="s">
        <v>40</v>
      </c>
      <c r="AA1422" s="80" t="s">
        <v>39</v>
      </c>
      <c r="AB1422" s="80">
        <v>20</v>
      </c>
      <c r="AC1422" s="80"/>
    </row>
    <row r="1423" spans="1:29" ht="15.75" customHeight="1" x14ac:dyDescent="0.2">
      <c r="A1423" s="80" t="s">
        <v>49</v>
      </c>
      <c r="B1423" s="80" t="s">
        <v>47</v>
      </c>
      <c r="C1423" s="80" t="s">
        <v>50</v>
      </c>
      <c r="D1423" s="81">
        <v>43775.672638888886</v>
      </c>
      <c r="E1423" s="80" t="s">
        <v>5</v>
      </c>
      <c r="F1423" s="80" t="s">
        <v>31</v>
      </c>
      <c r="G1423" s="80" t="s">
        <v>51</v>
      </c>
      <c r="H1423" s="80" t="s">
        <v>22</v>
      </c>
      <c r="I1423" s="80" t="s">
        <v>158</v>
      </c>
      <c r="J1423" s="80" t="s">
        <v>42</v>
      </c>
      <c r="K1423" s="80">
        <v>1.73</v>
      </c>
      <c r="L1423" s="80">
        <v>1110</v>
      </c>
      <c r="M1423" s="80" t="s">
        <v>41</v>
      </c>
      <c r="N1423" s="80">
        <v>41.5</v>
      </c>
      <c r="O1423" s="80">
        <v>1.9699999999999999E-2</v>
      </c>
      <c r="P1423" s="80">
        <v>0</v>
      </c>
      <c r="Q1423" s="80"/>
      <c r="R1423" s="80"/>
      <c r="S1423" s="80"/>
      <c r="T1423" s="80"/>
      <c r="U1423" s="80"/>
      <c r="V1423" s="80"/>
      <c r="W1423" s="80"/>
      <c r="X1423" s="80"/>
      <c r="Y1423" s="80"/>
      <c r="Z1423" s="80" t="s">
        <v>40</v>
      </c>
      <c r="AA1423" s="80" t="s">
        <v>39</v>
      </c>
      <c r="AB1423" s="80">
        <v>20</v>
      </c>
      <c r="AC1423" s="80"/>
    </row>
    <row r="1424" spans="1:29" ht="15.75" customHeight="1" x14ac:dyDescent="0.2">
      <c r="A1424" s="80" t="s">
        <v>49</v>
      </c>
      <c r="B1424" s="80" t="s">
        <v>47</v>
      </c>
      <c r="C1424" s="80" t="s">
        <v>50</v>
      </c>
      <c r="D1424" s="81">
        <v>43775.672638888886</v>
      </c>
      <c r="E1424" s="80" t="s">
        <v>5</v>
      </c>
      <c r="F1424" s="80" t="s">
        <v>31</v>
      </c>
      <c r="G1424" s="80" t="s">
        <v>51</v>
      </c>
      <c r="H1424" s="80" t="s">
        <v>22</v>
      </c>
      <c r="I1424" s="80" t="s">
        <v>43</v>
      </c>
      <c r="J1424" s="80" t="s">
        <v>42</v>
      </c>
      <c r="K1424" s="80">
        <v>1.73</v>
      </c>
      <c r="L1424" s="80">
        <v>1110</v>
      </c>
      <c r="M1424" s="80" t="s">
        <v>41</v>
      </c>
      <c r="N1424" s="80">
        <v>1.78</v>
      </c>
      <c r="O1424" s="80">
        <v>0</v>
      </c>
      <c r="P1424" s="80">
        <v>2.34</v>
      </c>
      <c r="Q1424" s="80"/>
      <c r="R1424" s="80"/>
      <c r="S1424" s="80"/>
      <c r="T1424" s="80"/>
      <c r="U1424" s="80"/>
      <c r="V1424" s="80"/>
      <c r="W1424" s="80"/>
      <c r="X1424" s="80"/>
      <c r="Y1424" s="80"/>
      <c r="Z1424" s="80" t="s">
        <v>40</v>
      </c>
      <c r="AA1424" s="80" t="s">
        <v>39</v>
      </c>
      <c r="AB1424" s="80">
        <v>20</v>
      </c>
      <c r="AC1424" s="80"/>
    </row>
    <row r="1425" spans="1:29" ht="15.75" customHeight="1" x14ac:dyDescent="0.2">
      <c r="A1425" s="80" t="s">
        <v>49</v>
      </c>
      <c r="B1425" s="80" t="s">
        <v>47</v>
      </c>
      <c r="C1425" s="80" t="s">
        <v>50</v>
      </c>
      <c r="D1425" s="81">
        <v>44091.745416666665</v>
      </c>
      <c r="E1425" s="80" t="s">
        <v>5</v>
      </c>
      <c r="F1425" s="80" t="s">
        <v>31</v>
      </c>
      <c r="G1425" s="80" t="s">
        <v>51</v>
      </c>
      <c r="H1425" s="80" t="s">
        <v>22</v>
      </c>
      <c r="I1425" s="80" t="s">
        <v>159</v>
      </c>
      <c r="J1425" s="80" t="s">
        <v>42</v>
      </c>
      <c r="K1425" s="80">
        <v>1.73</v>
      </c>
      <c r="L1425" s="80">
        <v>1110</v>
      </c>
      <c r="M1425" s="80" t="s">
        <v>41</v>
      </c>
      <c r="N1425" s="80">
        <v>21</v>
      </c>
      <c r="O1425" s="80">
        <v>1.84E-2</v>
      </c>
      <c r="P1425" s="80">
        <v>2.11</v>
      </c>
      <c r="Q1425" s="80"/>
      <c r="R1425" s="80"/>
      <c r="S1425" s="80"/>
      <c r="T1425" s="80"/>
      <c r="U1425" s="80"/>
      <c r="V1425" s="80"/>
      <c r="W1425" s="80"/>
      <c r="X1425" s="80"/>
      <c r="Y1425" s="80"/>
      <c r="Z1425" s="80" t="s">
        <v>40</v>
      </c>
      <c r="AA1425" s="80" t="s">
        <v>39</v>
      </c>
      <c r="AB1425" s="80">
        <v>20</v>
      </c>
      <c r="AC1425" s="80"/>
    </row>
    <row r="1426" spans="1:29" ht="15.75" customHeight="1" x14ac:dyDescent="0.2">
      <c r="A1426" s="80" t="s">
        <v>49</v>
      </c>
      <c r="B1426" s="80" t="s">
        <v>47</v>
      </c>
      <c r="C1426" s="80" t="s">
        <v>50</v>
      </c>
      <c r="D1426" s="81">
        <v>43775.672638888886</v>
      </c>
      <c r="E1426" s="80" t="s">
        <v>5</v>
      </c>
      <c r="F1426" s="80" t="s">
        <v>45</v>
      </c>
      <c r="G1426" s="80" t="s">
        <v>44</v>
      </c>
      <c r="H1426" s="80" t="s">
        <v>22</v>
      </c>
      <c r="I1426" s="80" t="s">
        <v>157</v>
      </c>
      <c r="J1426" s="80" t="s">
        <v>42</v>
      </c>
      <c r="K1426" s="80">
        <v>2.4</v>
      </c>
      <c r="L1426" s="80">
        <v>1850</v>
      </c>
      <c r="M1426" s="80" t="s">
        <v>41</v>
      </c>
      <c r="N1426" s="80">
        <v>81.099999999999994</v>
      </c>
      <c r="O1426" s="80">
        <v>7.4999999999999997E-2</v>
      </c>
      <c r="P1426" s="80">
        <v>7.79</v>
      </c>
      <c r="Q1426" s="80"/>
      <c r="R1426" s="80"/>
      <c r="S1426" s="80"/>
      <c r="T1426" s="80"/>
      <c r="U1426" s="80"/>
      <c r="V1426" s="80"/>
      <c r="W1426" s="80"/>
      <c r="X1426" s="80"/>
      <c r="Y1426" s="80"/>
      <c r="Z1426" s="80" t="s">
        <v>40</v>
      </c>
      <c r="AA1426" s="80" t="s">
        <v>39</v>
      </c>
      <c r="AB1426" s="80">
        <v>20</v>
      </c>
      <c r="AC1426" s="80"/>
    </row>
    <row r="1427" spans="1:29" ht="15.75" customHeight="1" x14ac:dyDescent="0.2">
      <c r="A1427" s="80" t="s">
        <v>49</v>
      </c>
      <c r="B1427" s="80" t="s">
        <v>47</v>
      </c>
      <c r="C1427" s="80" t="s">
        <v>50</v>
      </c>
      <c r="D1427" s="81">
        <v>43775.672638888886</v>
      </c>
      <c r="E1427" s="80" t="s">
        <v>5</v>
      </c>
      <c r="F1427" s="80" t="s">
        <v>45</v>
      </c>
      <c r="G1427" s="80" t="s">
        <v>44</v>
      </c>
      <c r="H1427" s="80" t="s">
        <v>22</v>
      </c>
      <c r="I1427" s="80" t="s">
        <v>158</v>
      </c>
      <c r="J1427" s="80" t="s">
        <v>42</v>
      </c>
      <c r="K1427" s="80">
        <v>2.4</v>
      </c>
      <c r="L1427" s="80">
        <v>1850</v>
      </c>
      <c r="M1427" s="80" t="s">
        <v>41</v>
      </c>
      <c r="N1427" s="80">
        <v>172</v>
      </c>
      <c r="O1427" s="80">
        <v>7.8E-2</v>
      </c>
      <c r="P1427" s="80">
        <v>0</v>
      </c>
      <c r="Q1427" s="80"/>
      <c r="R1427" s="80"/>
      <c r="S1427" s="80"/>
      <c r="T1427" s="80"/>
      <c r="U1427" s="80"/>
      <c r="V1427" s="80"/>
      <c r="W1427" s="80"/>
      <c r="X1427" s="80"/>
      <c r="Y1427" s="80"/>
      <c r="Z1427" s="80" t="s">
        <v>40</v>
      </c>
      <c r="AA1427" s="80" t="s">
        <v>39</v>
      </c>
      <c r="AB1427" s="80">
        <v>20</v>
      </c>
      <c r="AC1427" s="80"/>
    </row>
    <row r="1428" spans="1:29" ht="15.75" customHeight="1" x14ac:dyDescent="0.2">
      <c r="A1428" s="80" t="s">
        <v>49</v>
      </c>
      <c r="B1428" s="80" t="s">
        <v>47</v>
      </c>
      <c r="C1428" s="80" t="s">
        <v>50</v>
      </c>
      <c r="D1428" s="81">
        <v>43775.672638888886</v>
      </c>
      <c r="E1428" s="80" t="s">
        <v>5</v>
      </c>
      <c r="F1428" s="80" t="s">
        <v>45</v>
      </c>
      <c r="G1428" s="80" t="s">
        <v>44</v>
      </c>
      <c r="H1428" s="80" t="s">
        <v>22</v>
      </c>
      <c r="I1428" s="80" t="s">
        <v>43</v>
      </c>
      <c r="J1428" s="80" t="s">
        <v>42</v>
      </c>
      <c r="K1428" s="80">
        <v>2.4</v>
      </c>
      <c r="L1428" s="80">
        <v>1850</v>
      </c>
      <c r="M1428" s="80" t="s">
        <v>41</v>
      </c>
      <c r="N1428" s="80">
        <v>5.0999999999999996</v>
      </c>
      <c r="O1428" s="80">
        <v>0</v>
      </c>
      <c r="P1428" s="80">
        <v>7.59</v>
      </c>
      <c r="Q1428" s="80"/>
      <c r="R1428" s="80"/>
      <c r="S1428" s="80"/>
      <c r="T1428" s="80"/>
      <c r="U1428" s="80"/>
      <c r="V1428" s="80"/>
      <c r="W1428" s="80"/>
      <c r="X1428" s="80"/>
      <c r="Y1428" s="80"/>
      <c r="Z1428" s="80" t="s">
        <v>40</v>
      </c>
      <c r="AA1428" s="80" t="s">
        <v>39</v>
      </c>
      <c r="AB1428" s="80">
        <v>20</v>
      </c>
      <c r="AC1428" s="80"/>
    </row>
    <row r="1429" spans="1:29" ht="15.75" customHeight="1" x14ac:dyDescent="0.2">
      <c r="A1429" s="80" t="s">
        <v>49</v>
      </c>
      <c r="B1429" s="80" t="s">
        <v>47</v>
      </c>
      <c r="C1429" s="80" t="s">
        <v>50</v>
      </c>
      <c r="D1429" s="81">
        <v>44091.745416666665</v>
      </c>
      <c r="E1429" s="80" t="s">
        <v>5</v>
      </c>
      <c r="F1429" s="80" t="s">
        <v>45</v>
      </c>
      <c r="G1429" s="80" t="s">
        <v>44</v>
      </c>
      <c r="H1429" s="80" t="s">
        <v>22</v>
      </c>
      <c r="I1429" s="80" t="s">
        <v>159</v>
      </c>
      <c r="J1429" s="80" t="s">
        <v>42</v>
      </c>
      <c r="K1429" s="80">
        <v>2.4</v>
      </c>
      <c r="L1429" s="80">
        <v>1850</v>
      </c>
      <c r="M1429" s="80" t="s">
        <v>41</v>
      </c>
      <c r="N1429" s="80">
        <v>83.1</v>
      </c>
      <c r="O1429" s="80">
        <v>7.1999999999999995E-2</v>
      </c>
      <c r="P1429" s="80">
        <v>7.35</v>
      </c>
      <c r="Q1429" s="80"/>
      <c r="R1429" s="80"/>
      <c r="S1429" s="80"/>
      <c r="T1429" s="80"/>
      <c r="U1429" s="80"/>
      <c r="V1429" s="80"/>
      <c r="W1429" s="80"/>
      <c r="X1429" s="80"/>
      <c r="Y1429" s="80"/>
      <c r="Z1429" s="80" t="s">
        <v>40</v>
      </c>
      <c r="AA1429" s="80" t="s">
        <v>39</v>
      </c>
      <c r="AB1429" s="80">
        <v>20</v>
      </c>
      <c r="AC1429" s="80"/>
    </row>
    <row r="1430" spans="1:29" ht="15.75" customHeight="1" x14ac:dyDescent="0.2">
      <c r="A1430" s="80" t="s">
        <v>49</v>
      </c>
      <c r="B1430" s="80" t="s">
        <v>47</v>
      </c>
      <c r="C1430" s="80" t="s">
        <v>50</v>
      </c>
      <c r="D1430" s="81">
        <v>43775.672638888886</v>
      </c>
      <c r="E1430" s="80" t="s">
        <v>5</v>
      </c>
      <c r="F1430" s="80" t="s">
        <v>45</v>
      </c>
      <c r="G1430" s="80" t="s">
        <v>51</v>
      </c>
      <c r="H1430" s="80" t="s">
        <v>22</v>
      </c>
      <c r="I1430" s="80" t="s">
        <v>157</v>
      </c>
      <c r="J1430" s="80" t="s">
        <v>42</v>
      </c>
      <c r="K1430" s="80">
        <v>3.1</v>
      </c>
      <c r="L1430" s="80">
        <v>1500</v>
      </c>
      <c r="M1430" s="80" t="s">
        <v>41</v>
      </c>
      <c r="N1430" s="80">
        <v>62.5</v>
      </c>
      <c r="O1430" s="80">
        <v>7.0000000000000007E-2</v>
      </c>
      <c r="P1430" s="80">
        <v>6.66</v>
      </c>
      <c r="Q1430" s="80"/>
      <c r="R1430" s="80"/>
      <c r="S1430" s="80"/>
      <c r="T1430" s="80"/>
      <c r="U1430" s="80"/>
      <c r="V1430" s="80"/>
      <c r="W1430" s="80"/>
      <c r="X1430" s="80"/>
      <c r="Y1430" s="80"/>
      <c r="Z1430" s="80" t="s">
        <v>40</v>
      </c>
      <c r="AA1430" s="80" t="s">
        <v>39</v>
      </c>
      <c r="AB1430" s="80">
        <v>20</v>
      </c>
      <c r="AC1430" s="80"/>
    </row>
    <row r="1431" spans="1:29" ht="15.75" customHeight="1" x14ac:dyDescent="0.2">
      <c r="A1431" s="80" t="s">
        <v>49</v>
      </c>
      <c r="B1431" s="80" t="s">
        <v>47</v>
      </c>
      <c r="C1431" s="80" t="s">
        <v>50</v>
      </c>
      <c r="D1431" s="81">
        <v>43775.672638888886</v>
      </c>
      <c r="E1431" s="80" t="s">
        <v>5</v>
      </c>
      <c r="F1431" s="80" t="s">
        <v>45</v>
      </c>
      <c r="G1431" s="80" t="s">
        <v>51</v>
      </c>
      <c r="H1431" s="80" t="s">
        <v>22</v>
      </c>
      <c r="I1431" s="80" t="s">
        <v>158</v>
      </c>
      <c r="J1431" s="80" t="s">
        <v>42</v>
      </c>
      <c r="K1431" s="80">
        <v>3.1</v>
      </c>
      <c r="L1431" s="80">
        <v>1500</v>
      </c>
      <c r="M1431" s="80" t="s">
        <v>41</v>
      </c>
      <c r="N1431" s="80">
        <v>136</v>
      </c>
      <c r="O1431" s="80">
        <v>7.6999999999999999E-2</v>
      </c>
      <c r="P1431" s="80">
        <v>0</v>
      </c>
      <c r="Q1431" s="80"/>
      <c r="R1431" s="80"/>
      <c r="S1431" s="80"/>
      <c r="T1431" s="80"/>
      <c r="U1431" s="80"/>
      <c r="V1431" s="80"/>
      <c r="W1431" s="80"/>
      <c r="X1431" s="80"/>
      <c r="Y1431" s="80"/>
      <c r="Z1431" s="80" t="s">
        <v>40</v>
      </c>
      <c r="AA1431" s="80" t="s">
        <v>39</v>
      </c>
      <c r="AB1431" s="80">
        <v>20</v>
      </c>
      <c r="AC1431" s="80"/>
    </row>
    <row r="1432" spans="1:29" ht="15.75" customHeight="1" x14ac:dyDescent="0.2">
      <c r="A1432" s="80" t="s">
        <v>49</v>
      </c>
      <c r="B1432" s="80" t="s">
        <v>47</v>
      </c>
      <c r="C1432" s="80" t="s">
        <v>50</v>
      </c>
      <c r="D1432" s="81">
        <v>43775.672638888886</v>
      </c>
      <c r="E1432" s="80" t="s">
        <v>5</v>
      </c>
      <c r="F1432" s="80" t="s">
        <v>45</v>
      </c>
      <c r="G1432" s="80" t="s">
        <v>51</v>
      </c>
      <c r="H1432" s="80" t="s">
        <v>22</v>
      </c>
      <c r="I1432" s="80" t="s">
        <v>43</v>
      </c>
      <c r="J1432" s="80" t="s">
        <v>42</v>
      </c>
      <c r="K1432" s="80">
        <v>3.1</v>
      </c>
      <c r="L1432" s="80">
        <v>1500</v>
      </c>
      <c r="M1432" s="80" t="s">
        <v>41</v>
      </c>
      <c r="N1432" s="80">
        <v>4.0999999999999996</v>
      </c>
      <c r="O1432" s="80">
        <v>0</v>
      </c>
      <c r="P1432" s="80">
        <v>6.47</v>
      </c>
      <c r="Q1432" s="80"/>
      <c r="R1432" s="80"/>
      <c r="S1432" s="80"/>
      <c r="T1432" s="80"/>
      <c r="U1432" s="80"/>
      <c r="V1432" s="80"/>
      <c r="W1432" s="80"/>
      <c r="X1432" s="80"/>
      <c r="Y1432" s="80"/>
      <c r="Z1432" s="80" t="s">
        <v>40</v>
      </c>
      <c r="AA1432" s="80" t="s">
        <v>39</v>
      </c>
      <c r="AB1432" s="80">
        <v>20</v>
      </c>
      <c r="AC1432" s="80"/>
    </row>
    <row r="1433" spans="1:29" ht="15.75" customHeight="1" x14ac:dyDescent="0.2">
      <c r="A1433" s="80" t="s">
        <v>49</v>
      </c>
      <c r="B1433" s="80" t="s">
        <v>47</v>
      </c>
      <c r="C1433" s="80" t="s">
        <v>50</v>
      </c>
      <c r="D1433" s="81">
        <v>44091.745416666665</v>
      </c>
      <c r="E1433" s="80" t="s">
        <v>5</v>
      </c>
      <c r="F1433" s="80" t="s">
        <v>45</v>
      </c>
      <c r="G1433" s="80" t="s">
        <v>51</v>
      </c>
      <c r="H1433" s="80" t="s">
        <v>22</v>
      </c>
      <c r="I1433" s="80" t="s">
        <v>159</v>
      </c>
      <c r="J1433" s="80" t="s">
        <v>42</v>
      </c>
      <c r="K1433" s="80">
        <v>3.1</v>
      </c>
      <c r="L1433" s="80">
        <v>1500</v>
      </c>
      <c r="M1433" s="80" t="s">
        <v>41</v>
      </c>
      <c r="N1433" s="80">
        <v>64.7</v>
      </c>
      <c r="O1433" s="80">
        <v>6.8000000000000005E-2</v>
      </c>
      <c r="P1433" s="80">
        <v>6.22</v>
      </c>
      <c r="Q1433" s="80"/>
      <c r="R1433" s="80"/>
      <c r="S1433" s="80"/>
      <c r="T1433" s="80"/>
      <c r="U1433" s="80"/>
      <c r="V1433" s="80"/>
      <c r="W1433" s="80"/>
      <c r="X1433" s="80"/>
      <c r="Y1433" s="80"/>
      <c r="Z1433" s="80" t="s">
        <v>40</v>
      </c>
      <c r="AA1433" s="80" t="s">
        <v>39</v>
      </c>
      <c r="AB1433" s="80">
        <v>20</v>
      </c>
      <c r="AC1433" s="80"/>
    </row>
    <row r="1434" spans="1:29" ht="15.75" customHeight="1" x14ac:dyDescent="0.2">
      <c r="A1434" s="80" t="s">
        <v>49</v>
      </c>
      <c r="B1434" s="80" t="s">
        <v>47</v>
      </c>
      <c r="C1434" s="80" t="s">
        <v>50</v>
      </c>
      <c r="D1434" s="81">
        <v>43775.672638888886</v>
      </c>
      <c r="E1434" s="80" t="s">
        <v>5</v>
      </c>
      <c r="F1434" s="80" t="s">
        <v>29</v>
      </c>
      <c r="G1434" s="80" t="s">
        <v>44</v>
      </c>
      <c r="H1434" s="80" t="s">
        <v>22</v>
      </c>
      <c r="I1434" s="80" t="s">
        <v>157</v>
      </c>
      <c r="J1434" s="80" t="s">
        <v>42</v>
      </c>
      <c r="K1434" s="80">
        <v>2.5499999999999998</v>
      </c>
      <c r="L1434" s="80">
        <v>1950</v>
      </c>
      <c r="M1434" s="80" t="s">
        <v>41</v>
      </c>
      <c r="N1434" s="80">
        <v>82.6</v>
      </c>
      <c r="O1434" s="80">
        <v>7.8700000000000006E-2</v>
      </c>
      <c r="P1434" s="80">
        <v>8.4499999999999993</v>
      </c>
      <c r="Q1434" s="80"/>
      <c r="R1434" s="80"/>
      <c r="S1434" s="80"/>
      <c r="T1434" s="80"/>
      <c r="U1434" s="80"/>
      <c r="V1434" s="80"/>
      <c r="W1434" s="80"/>
      <c r="X1434" s="80"/>
      <c r="Y1434" s="80"/>
      <c r="Z1434" s="80" t="s">
        <v>40</v>
      </c>
      <c r="AA1434" s="80" t="s">
        <v>39</v>
      </c>
      <c r="AB1434" s="80">
        <v>20</v>
      </c>
      <c r="AC1434" s="80"/>
    </row>
    <row r="1435" spans="1:29" ht="15.75" customHeight="1" x14ac:dyDescent="0.2">
      <c r="A1435" s="80" t="s">
        <v>49</v>
      </c>
      <c r="B1435" s="80" t="s">
        <v>47</v>
      </c>
      <c r="C1435" s="80" t="s">
        <v>50</v>
      </c>
      <c r="D1435" s="81">
        <v>43775.672638888886</v>
      </c>
      <c r="E1435" s="80" t="s">
        <v>5</v>
      </c>
      <c r="F1435" s="80" t="s">
        <v>29</v>
      </c>
      <c r="G1435" s="80" t="s">
        <v>44</v>
      </c>
      <c r="H1435" s="80" t="s">
        <v>22</v>
      </c>
      <c r="I1435" s="80" t="s">
        <v>158</v>
      </c>
      <c r="J1435" s="80" t="s">
        <v>42</v>
      </c>
      <c r="K1435" s="80">
        <v>2.5499999999999998</v>
      </c>
      <c r="L1435" s="80">
        <v>1950</v>
      </c>
      <c r="M1435" s="80" t="s">
        <v>41</v>
      </c>
      <c r="N1435" s="80">
        <v>182</v>
      </c>
      <c r="O1435" s="80">
        <v>8.1699999999999995E-2</v>
      </c>
      <c r="P1435" s="80">
        <v>0</v>
      </c>
      <c r="Q1435" s="80"/>
      <c r="R1435" s="80"/>
      <c r="S1435" s="80"/>
      <c r="T1435" s="80"/>
      <c r="U1435" s="80"/>
      <c r="V1435" s="80"/>
      <c r="W1435" s="80"/>
      <c r="X1435" s="80"/>
      <c r="Y1435" s="80"/>
      <c r="Z1435" s="80" t="s">
        <v>40</v>
      </c>
      <c r="AA1435" s="80" t="s">
        <v>39</v>
      </c>
      <c r="AB1435" s="80">
        <v>20</v>
      </c>
      <c r="AC1435" s="80"/>
    </row>
    <row r="1436" spans="1:29" ht="15.75" customHeight="1" x14ac:dyDescent="0.2">
      <c r="A1436" s="80" t="s">
        <v>49</v>
      </c>
      <c r="B1436" s="80" t="s">
        <v>47</v>
      </c>
      <c r="C1436" s="80" t="s">
        <v>50</v>
      </c>
      <c r="D1436" s="81">
        <v>43775.672638888886</v>
      </c>
      <c r="E1436" s="80" t="s">
        <v>5</v>
      </c>
      <c r="F1436" s="80" t="s">
        <v>29</v>
      </c>
      <c r="G1436" s="80" t="s">
        <v>44</v>
      </c>
      <c r="H1436" s="80" t="s">
        <v>22</v>
      </c>
      <c r="I1436" s="80" t="s">
        <v>43</v>
      </c>
      <c r="J1436" s="80" t="s">
        <v>42</v>
      </c>
      <c r="K1436" s="80">
        <v>2.5499999999999998</v>
      </c>
      <c r="L1436" s="80">
        <v>1950</v>
      </c>
      <c r="M1436" s="80" t="s">
        <v>41</v>
      </c>
      <c r="N1436" s="80">
        <v>5.56</v>
      </c>
      <c r="O1436" s="80">
        <v>0</v>
      </c>
      <c r="P1436" s="80">
        <v>8.26</v>
      </c>
      <c r="Q1436" s="80"/>
      <c r="R1436" s="80"/>
      <c r="S1436" s="80"/>
      <c r="T1436" s="80"/>
      <c r="U1436" s="80"/>
      <c r="V1436" s="80"/>
      <c r="W1436" s="80"/>
      <c r="X1436" s="80"/>
      <c r="Y1436" s="80"/>
      <c r="Z1436" s="80" t="s">
        <v>40</v>
      </c>
      <c r="AA1436" s="80" t="s">
        <v>39</v>
      </c>
      <c r="AB1436" s="80">
        <v>20</v>
      </c>
      <c r="AC1436" s="80"/>
    </row>
    <row r="1437" spans="1:29" ht="15.75" customHeight="1" x14ac:dyDescent="0.2">
      <c r="A1437" s="80" t="s">
        <v>49</v>
      </c>
      <c r="B1437" s="80" t="s">
        <v>47</v>
      </c>
      <c r="C1437" s="80" t="s">
        <v>50</v>
      </c>
      <c r="D1437" s="81">
        <v>44091.745416666665</v>
      </c>
      <c r="E1437" s="80" t="s">
        <v>5</v>
      </c>
      <c r="F1437" s="80" t="s">
        <v>29</v>
      </c>
      <c r="G1437" s="80" t="s">
        <v>44</v>
      </c>
      <c r="H1437" s="80" t="s">
        <v>22</v>
      </c>
      <c r="I1437" s="80" t="s">
        <v>159</v>
      </c>
      <c r="J1437" s="80" t="s">
        <v>42</v>
      </c>
      <c r="K1437" s="80">
        <v>2.5499999999999998</v>
      </c>
      <c r="L1437" s="80">
        <v>1950</v>
      </c>
      <c r="M1437" s="80" t="s">
        <v>41</v>
      </c>
      <c r="N1437" s="80">
        <v>84.8</v>
      </c>
      <c r="O1437" s="80">
        <v>7.5800000000000006E-2</v>
      </c>
      <c r="P1437" s="80">
        <v>8</v>
      </c>
      <c r="Q1437" s="80"/>
      <c r="R1437" s="80"/>
      <c r="S1437" s="80"/>
      <c r="T1437" s="80"/>
      <c r="U1437" s="80"/>
      <c r="V1437" s="80"/>
      <c r="W1437" s="80"/>
      <c r="X1437" s="80"/>
      <c r="Y1437" s="80"/>
      <c r="Z1437" s="80" t="s">
        <v>40</v>
      </c>
      <c r="AA1437" s="80" t="s">
        <v>39</v>
      </c>
      <c r="AB1437" s="80">
        <v>20</v>
      </c>
      <c r="AC1437" s="80"/>
    </row>
    <row r="1438" spans="1:29" ht="15.75" customHeight="1" x14ac:dyDescent="0.2">
      <c r="A1438" s="80" t="s">
        <v>49</v>
      </c>
      <c r="B1438" s="80" t="s">
        <v>47</v>
      </c>
      <c r="C1438" s="80" t="s">
        <v>50</v>
      </c>
      <c r="D1438" s="81">
        <v>43775.672430555554</v>
      </c>
      <c r="E1438" s="80" t="s">
        <v>5</v>
      </c>
      <c r="F1438" s="80" t="s">
        <v>29</v>
      </c>
      <c r="G1438" s="80" t="s">
        <v>51</v>
      </c>
      <c r="H1438" s="80" t="s">
        <v>22</v>
      </c>
      <c r="I1438" s="80" t="s">
        <v>157</v>
      </c>
      <c r="J1438" s="80" t="s">
        <v>42</v>
      </c>
      <c r="K1438" s="80">
        <v>3.49</v>
      </c>
      <c r="L1438" s="80">
        <v>1670</v>
      </c>
      <c r="M1438" s="80" t="s">
        <v>41</v>
      </c>
      <c r="N1438" s="80">
        <v>68.5</v>
      </c>
      <c r="O1438" s="80">
        <v>7.8899999999999998E-2</v>
      </c>
      <c r="P1438" s="80">
        <v>7.91</v>
      </c>
      <c r="Q1438" s="80"/>
      <c r="R1438" s="80"/>
      <c r="S1438" s="80"/>
      <c r="T1438" s="80"/>
      <c r="U1438" s="80"/>
      <c r="V1438" s="80"/>
      <c r="W1438" s="80"/>
      <c r="X1438" s="80"/>
      <c r="Y1438" s="80"/>
      <c r="Z1438" s="80" t="s">
        <v>40</v>
      </c>
      <c r="AA1438" s="80" t="s">
        <v>39</v>
      </c>
      <c r="AB1438" s="80">
        <v>20</v>
      </c>
      <c r="AC1438" s="80"/>
    </row>
    <row r="1439" spans="1:29" ht="15.75" customHeight="1" x14ac:dyDescent="0.2">
      <c r="A1439" s="80" t="s">
        <v>49</v>
      </c>
      <c r="B1439" s="80" t="s">
        <v>47</v>
      </c>
      <c r="C1439" s="80" t="s">
        <v>50</v>
      </c>
      <c r="D1439" s="81">
        <v>43775.672430555554</v>
      </c>
      <c r="E1439" s="80" t="s">
        <v>5</v>
      </c>
      <c r="F1439" s="80" t="s">
        <v>29</v>
      </c>
      <c r="G1439" s="80" t="s">
        <v>51</v>
      </c>
      <c r="H1439" s="80" t="s">
        <v>22</v>
      </c>
      <c r="I1439" s="80" t="s">
        <v>158</v>
      </c>
      <c r="J1439" s="80" t="s">
        <v>42</v>
      </c>
      <c r="K1439" s="80">
        <v>3.49</v>
      </c>
      <c r="L1439" s="80">
        <v>1670</v>
      </c>
      <c r="M1439" s="80" t="s">
        <v>41</v>
      </c>
      <c r="N1439" s="80">
        <v>158</v>
      </c>
      <c r="O1439" s="80">
        <v>8.7800000000000003E-2</v>
      </c>
      <c r="P1439" s="80">
        <v>0</v>
      </c>
      <c r="Q1439" s="80"/>
      <c r="R1439" s="80"/>
      <c r="S1439" s="80"/>
      <c r="T1439" s="80"/>
      <c r="U1439" s="80"/>
      <c r="V1439" s="80"/>
      <c r="W1439" s="80"/>
      <c r="X1439" s="80"/>
      <c r="Y1439" s="80"/>
      <c r="Z1439" s="80" t="s">
        <v>40</v>
      </c>
      <c r="AA1439" s="80" t="s">
        <v>39</v>
      </c>
      <c r="AB1439" s="80">
        <v>20</v>
      </c>
      <c r="AC1439" s="80"/>
    </row>
    <row r="1440" spans="1:29" ht="15.75" customHeight="1" x14ac:dyDescent="0.2">
      <c r="A1440" s="80" t="s">
        <v>49</v>
      </c>
      <c r="B1440" s="80" t="s">
        <v>47</v>
      </c>
      <c r="C1440" s="80" t="s">
        <v>50</v>
      </c>
      <c r="D1440" s="81">
        <v>43775.672430555554</v>
      </c>
      <c r="E1440" s="80" t="s">
        <v>5</v>
      </c>
      <c r="F1440" s="80" t="s">
        <v>29</v>
      </c>
      <c r="G1440" s="80" t="s">
        <v>51</v>
      </c>
      <c r="H1440" s="80" t="s">
        <v>22</v>
      </c>
      <c r="I1440" s="80" t="s">
        <v>43</v>
      </c>
      <c r="J1440" s="80" t="s">
        <v>42</v>
      </c>
      <c r="K1440" s="80">
        <v>3.49</v>
      </c>
      <c r="L1440" s="80">
        <v>1670</v>
      </c>
      <c r="M1440" s="80" t="s">
        <v>41</v>
      </c>
      <c r="N1440" s="80">
        <v>4.88</v>
      </c>
      <c r="O1440" s="80">
        <v>0</v>
      </c>
      <c r="P1440" s="80">
        <v>7.76</v>
      </c>
      <c r="Q1440" s="80"/>
      <c r="R1440" s="80"/>
      <c r="S1440" s="80"/>
      <c r="T1440" s="80"/>
      <c r="U1440" s="80"/>
      <c r="V1440" s="80"/>
      <c r="W1440" s="80"/>
      <c r="X1440" s="80"/>
      <c r="Y1440" s="80"/>
      <c r="Z1440" s="80" t="s">
        <v>40</v>
      </c>
      <c r="AA1440" s="80" t="s">
        <v>39</v>
      </c>
      <c r="AB1440" s="80">
        <v>20</v>
      </c>
      <c r="AC1440" s="80"/>
    </row>
    <row r="1441" spans="1:29" ht="15.75" customHeight="1" x14ac:dyDescent="0.2">
      <c r="A1441" s="80" t="s">
        <v>49</v>
      </c>
      <c r="B1441" s="80" t="s">
        <v>47</v>
      </c>
      <c r="C1441" s="80" t="s">
        <v>50</v>
      </c>
      <c r="D1441" s="81">
        <v>44091.745416666665</v>
      </c>
      <c r="E1441" s="80" t="s">
        <v>5</v>
      </c>
      <c r="F1441" s="80" t="s">
        <v>29</v>
      </c>
      <c r="G1441" s="80" t="s">
        <v>51</v>
      </c>
      <c r="H1441" s="80" t="s">
        <v>22</v>
      </c>
      <c r="I1441" s="80" t="s">
        <v>159</v>
      </c>
      <c r="J1441" s="80" t="s">
        <v>42</v>
      </c>
      <c r="K1441" s="80">
        <v>3.49</v>
      </c>
      <c r="L1441" s="80">
        <v>1670</v>
      </c>
      <c r="M1441" s="80" t="s">
        <v>41</v>
      </c>
      <c r="N1441" s="80">
        <v>70.7</v>
      </c>
      <c r="O1441" s="80">
        <v>7.6300000000000007E-2</v>
      </c>
      <c r="P1441" s="80">
        <v>7.5</v>
      </c>
      <c r="Q1441" s="80"/>
      <c r="R1441" s="80"/>
      <c r="S1441" s="80"/>
      <c r="T1441" s="80"/>
      <c r="U1441" s="80"/>
      <c r="V1441" s="80"/>
      <c r="W1441" s="80"/>
      <c r="X1441" s="80"/>
      <c r="Y1441" s="80"/>
      <c r="Z1441" s="80" t="s">
        <v>40</v>
      </c>
      <c r="AA1441" s="80" t="s">
        <v>39</v>
      </c>
      <c r="AB1441" s="80">
        <v>20</v>
      </c>
      <c r="AC1441" s="80"/>
    </row>
    <row r="1442" spans="1:29" ht="15.75" customHeight="1" x14ac:dyDescent="0.2">
      <c r="A1442" s="80" t="s">
        <v>49</v>
      </c>
      <c r="B1442" s="80" t="s">
        <v>47</v>
      </c>
      <c r="C1442" s="80" t="s">
        <v>46</v>
      </c>
      <c r="D1442" s="81">
        <v>44092.50445601852</v>
      </c>
      <c r="E1442" s="80" t="s">
        <v>5</v>
      </c>
      <c r="F1442" s="80" t="s">
        <v>30</v>
      </c>
      <c r="G1442" s="80" t="s">
        <v>44</v>
      </c>
      <c r="H1442" s="80" t="s">
        <v>24</v>
      </c>
      <c r="I1442" s="80" t="s">
        <v>157</v>
      </c>
      <c r="J1442" s="80" t="s">
        <v>42</v>
      </c>
      <c r="K1442" s="80">
        <v>3.5</v>
      </c>
      <c r="L1442" s="80">
        <v>1240</v>
      </c>
      <c r="M1442" s="80" t="s">
        <v>41</v>
      </c>
      <c r="N1442" s="80">
        <v>150</v>
      </c>
      <c r="O1442" s="80">
        <v>0.153</v>
      </c>
      <c r="P1442" s="80">
        <v>9.36</v>
      </c>
      <c r="Q1442" s="80"/>
      <c r="R1442" s="80"/>
      <c r="S1442" s="80"/>
      <c r="T1442" s="80"/>
      <c r="U1442" s="80"/>
      <c r="V1442" s="80"/>
      <c r="W1442" s="80"/>
      <c r="X1442" s="80"/>
      <c r="Y1442" s="80"/>
      <c r="Z1442" s="80" t="s">
        <v>40</v>
      </c>
      <c r="AA1442" s="80" t="s">
        <v>39</v>
      </c>
      <c r="AB1442" s="80">
        <v>1</v>
      </c>
      <c r="AC1442" s="80"/>
    </row>
    <row r="1443" spans="1:29" ht="15.75" customHeight="1" x14ac:dyDescent="0.2">
      <c r="A1443" s="80" t="s">
        <v>49</v>
      </c>
      <c r="B1443" s="80" t="s">
        <v>47</v>
      </c>
      <c r="C1443" s="80" t="s">
        <v>46</v>
      </c>
      <c r="D1443" s="81">
        <v>44092.50445601852</v>
      </c>
      <c r="E1443" s="80" t="s">
        <v>5</v>
      </c>
      <c r="F1443" s="80" t="s">
        <v>30</v>
      </c>
      <c r="G1443" s="80" t="s">
        <v>44</v>
      </c>
      <c r="H1443" s="80" t="s">
        <v>24</v>
      </c>
      <c r="I1443" s="80" t="s">
        <v>158</v>
      </c>
      <c r="J1443" s="80" t="s">
        <v>42</v>
      </c>
      <c r="K1443" s="80">
        <v>3.5</v>
      </c>
      <c r="L1443" s="80">
        <v>1240</v>
      </c>
      <c r="M1443" s="80" t="s">
        <v>41</v>
      </c>
      <c r="N1443" s="80">
        <v>278</v>
      </c>
      <c r="O1443" s="80">
        <v>0.17299999999999999</v>
      </c>
      <c r="P1443" s="80">
        <v>0</v>
      </c>
      <c r="Q1443" s="80"/>
      <c r="R1443" s="80"/>
      <c r="S1443" s="80"/>
      <c r="T1443" s="80"/>
      <c r="U1443" s="80"/>
      <c r="V1443" s="80"/>
      <c r="W1443" s="80"/>
      <c r="X1443" s="80"/>
      <c r="Y1443" s="80"/>
      <c r="Z1443" s="80" t="s">
        <v>40</v>
      </c>
      <c r="AA1443" s="80" t="s">
        <v>39</v>
      </c>
      <c r="AB1443" s="80">
        <v>1</v>
      </c>
      <c r="AC1443" s="80"/>
    </row>
    <row r="1444" spans="1:29" ht="15.75" customHeight="1" x14ac:dyDescent="0.2">
      <c r="A1444" s="80" t="s">
        <v>49</v>
      </c>
      <c r="B1444" s="80" t="s">
        <v>47</v>
      </c>
      <c r="C1444" s="80" t="s">
        <v>46</v>
      </c>
      <c r="D1444" s="81">
        <v>44092.50445601852</v>
      </c>
      <c r="E1444" s="80" t="s">
        <v>5</v>
      </c>
      <c r="F1444" s="80" t="s">
        <v>30</v>
      </c>
      <c r="G1444" s="80" t="s">
        <v>44</v>
      </c>
      <c r="H1444" s="80" t="s">
        <v>24</v>
      </c>
      <c r="I1444" s="80" t="s">
        <v>43</v>
      </c>
      <c r="J1444" s="80" t="s">
        <v>42</v>
      </c>
      <c r="K1444" s="80">
        <v>3.5</v>
      </c>
      <c r="L1444" s="80">
        <v>1240</v>
      </c>
      <c r="M1444" s="80" t="s">
        <v>41</v>
      </c>
      <c r="N1444" s="80">
        <v>5.33</v>
      </c>
      <c r="O1444" s="80">
        <v>0</v>
      </c>
      <c r="P1444" s="80">
        <v>8.11</v>
      </c>
      <c r="Q1444" s="80"/>
      <c r="R1444" s="80"/>
      <c r="S1444" s="80"/>
      <c r="T1444" s="80"/>
      <c r="U1444" s="80"/>
      <c r="V1444" s="80"/>
      <c r="W1444" s="80"/>
      <c r="X1444" s="80"/>
      <c r="Y1444" s="80"/>
      <c r="Z1444" s="80" t="s">
        <v>40</v>
      </c>
      <c r="AA1444" s="80" t="s">
        <v>39</v>
      </c>
      <c r="AB1444" s="80">
        <v>1</v>
      </c>
      <c r="AC1444" s="80"/>
    </row>
    <row r="1445" spans="1:29" ht="15.75" customHeight="1" x14ac:dyDescent="0.2">
      <c r="A1445" s="80" t="s">
        <v>49</v>
      </c>
      <c r="B1445" s="80" t="s">
        <v>47</v>
      </c>
      <c r="C1445" s="80" t="s">
        <v>46</v>
      </c>
      <c r="D1445" s="81">
        <v>44092.50445601852</v>
      </c>
      <c r="E1445" s="80" t="s">
        <v>5</v>
      </c>
      <c r="F1445" s="80" t="s">
        <v>30</v>
      </c>
      <c r="G1445" s="80" t="s">
        <v>44</v>
      </c>
      <c r="H1445" s="80" t="s">
        <v>24</v>
      </c>
      <c r="I1445" s="80" t="s">
        <v>159</v>
      </c>
      <c r="J1445" s="80" t="s">
        <v>42</v>
      </c>
      <c r="K1445" s="80">
        <v>3.5</v>
      </c>
      <c r="L1445" s="80">
        <v>1240</v>
      </c>
      <c r="M1445" s="80" t="s">
        <v>41</v>
      </c>
      <c r="N1445" s="80">
        <v>157.07</v>
      </c>
      <c r="O1445" s="80">
        <v>0.14685999999999999</v>
      </c>
      <c r="P1445" s="80">
        <v>8.1855499999999992</v>
      </c>
      <c r="Q1445" s="80"/>
      <c r="R1445" s="80"/>
      <c r="S1445" s="80"/>
      <c r="T1445" s="80"/>
      <c r="U1445" s="80"/>
      <c r="V1445" s="80"/>
      <c r="W1445" s="80"/>
      <c r="X1445" s="80"/>
      <c r="Y1445" s="80"/>
      <c r="Z1445" s="80" t="s">
        <v>40</v>
      </c>
      <c r="AA1445" s="80" t="s">
        <v>39</v>
      </c>
      <c r="AB1445" s="80">
        <v>1</v>
      </c>
      <c r="AC1445" s="80"/>
    </row>
    <row r="1446" spans="1:29" ht="15.75" customHeight="1" x14ac:dyDescent="0.2">
      <c r="A1446" s="80" t="s">
        <v>49</v>
      </c>
      <c r="B1446" s="80" t="s">
        <v>47</v>
      </c>
      <c r="C1446" s="80" t="s">
        <v>50</v>
      </c>
      <c r="D1446" s="81">
        <v>43775.673055555555</v>
      </c>
      <c r="E1446" s="80" t="s">
        <v>5</v>
      </c>
      <c r="F1446" s="80" t="s">
        <v>30</v>
      </c>
      <c r="G1446" s="80" t="s">
        <v>51</v>
      </c>
      <c r="H1446" s="80" t="s">
        <v>24</v>
      </c>
      <c r="I1446" s="80" t="s">
        <v>157</v>
      </c>
      <c r="J1446" s="80" t="s">
        <v>42</v>
      </c>
      <c r="K1446" s="80">
        <v>3.5</v>
      </c>
      <c r="L1446" s="80">
        <v>1230</v>
      </c>
      <c r="M1446" s="80" t="s">
        <v>41</v>
      </c>
      <c r="N1446" s="80">
        <v>178</v>
      </c>
      <c r="O1446" s="80">
        <v>0.17499999999999999</v>
      </c>
      <c r="P1446" s="80">
        <v>13.6</v>
      </c>
      <c r="Q1446" s="80"/>
      <c r="R1446" s="80"/>
      <c r="S1446" s="80"/>
      <c r="T1446" s="80"/>
      <c r="U1446" s="80"/>
      <c r="V1446" s="80"/>
      <c r="W1446" s="80"/>
      <c r="X1446" s="80"/>
      <c r="Y1446" s="80"/>
      <c r="Z1446" s="80" t="s">
        <v>40</v>
      </c>
      <c r="AA1446" s="80" t="s">
        <v>39</v>
      </c>
      <c r="AB1446" s="80">
        <v>20</v>
      </c>
      <c r="AC1446" s="80"/>
    </row>
    <row r="1447" spans="1:29" ht="15.75" customHeight="1" x14ac:dyDescent="0.2">
      <c r="A1447" s="80" t="s">
        <v>49</v>
      </c>
      <c r="B1447" s="80" t="s">
        <v>47</v>
      </c>
      <c r="C1447" s="80" t="s">
        <v>50</v>
      </c>
      <c r="D1447" s="81">
        <v>43775.673055555555</v>
      </c>
      <c r="E1447" s="80" t="s">
        <v>5</v>
      </c>
      <c r="F1447" s="80" t="s">
        <v>30</v>
      </c>
      <c r="G1447" s="80" t="s">
        <v>51</v>
      </c>
      <c r="H1447" s="80" t="s">
        <v>24</v>
      </c>
      <c r="I1447" s="80" t="s">
        <v>158</v>
      </c>
      <c r="J1447" s="80" t="s">
        <v>42</v>
      </c>
      <c r="K1447" s="80">
        <v>3.5</v>
      </c>
      <c r="L1447" s="80">
        <v>1230</v>
      </c>
      <c r="M1447" s="80" t="s">
        <v>41</v>
      </c>
      <c r="N1447" s="80">
        <v>334</v>
      </c>
      <c r="O1447" s="80">
        <v>0.184</v>
      </c>
      <c r="P1447" s="80">
        <v>0</v>
      </c>
      <c r="Q1447" s="80"/>
      <c r="R1447" s="80"/>
      <c r="S1447" s="80"/>
      <c r="T1447" s="80"/>
      <c r="U1447" s="80"/>
      <c r="V1447" s="80"/>
      <c r="W1447" s="80"/>
      <c r="X1447" s="80"/>
      <c r="Y1447" s="80"/>
      <c r="Z1447" s="80" t="s">
        <v>40</v>
      </c>
      <c r="AA1447" s="80" t="s">
        <v>39</v>
      </c>
      <c r="AB1447" s="80">
        <v>20</v>
      </c>
      <c r="AC1447" s="80"/>
    </row>
    <row r="1448" spans="1:29" ht="15.75" customHeight="1" x14ac:dyDescent="0.2">
      <c r="A1448" s="80" t="s">
        <v>49</v>
      </c>
      <c r="B1448" s="80" t="s">
        <v>47</v>
      </c>
      <c r="C1448" s="80" t="s">
        <v>50</v>
      </c>
      <c r="D1448" s="81">
        <v>43775.673055555555</v>
      </c>
      <c r="E1448" s="80" t="s">
        <v>5</v>
      </c>
      <c r="F1448" s="80" t="s">
        <v>30</v>
      </c>
      <c r="G1448" s="80" t="s">
        <v>51</v>
      </c>
      <c r="H1448" s="80" t="s">
        <v>24</v>
      </c>
      <c r="I1448" s="80" t="s">
        <v>43</v>
      </c>
      <c r="J1448" s="80" t="s">
        <v>42</v>
      </c>
      <c r="K1448" s="80">
        <v>3.5</v>
      </c>
      <c r="L1448" s="80">
        <v>1230</v>
      </c>
      <c r="M1448" s="80" t="s">
        <v>41</v>
      </c>
      <c r="N1448" s="80">
        <v>7.42</v>
      </c>
      <c r="O1448" s="80">
        <v>0</v>
      </c>
      <c r="P1448" s="80">
        <v>11.8</v>
      </c>
      <c r="Q1448" s="80"/>
      <c r="R1448" s="80"/>
      <c r="S1448" s="80"/>
      <c r="T1448" s="80"/>
      <c r="U1448" s="80"/>
      <c r="V1448" s="80"/>
      <c r="W1448" s="80"/>
      <c r="X1448" s="80"/>
      <c r="Y1448" s="80"/>
      <c r="Z1448" s="80" t="s">
        <v>40</v>
      </c>
      <c r="AA1448" s="80" t="s">
        <v>39</v>
      </c>
      <c r="AB1448" s="80">
        <v>20</v>
      </c>
      <c r="AC1448" s="80"/>
    </row>
    <row r="1449" spans="1:29" ht="15.75" customHeight="1" x14ac:dyDescent="0.2">
      <c r="A1449" s="80" t="s">
        <v>49</v>
      </c>
      <c r="B1449" s="80" t="s">
        <v>47</v>
      </c>
      <c r="C1449" s="80" t="s">
        <v>50</v>
      </c>
      <c r="D1449" s="81">
        <v>44091.745416666665</v>
      </c>
      <c r="E1449" s="80" t="s">
        <v>5</v>
      </c>
      <c r="F1449" s="80" t="s">
        <v>30</v>
      </c>
      <c r="G1449" s="80" t="s">
        <v>51</v>
      </c>
      <c r="H1449" s="80" t="s">
        <v>24</v>
      </c>
      <c r="I1449" s="80" t="s">
        <v>159</v>
      </c>
      <c r="J1449" s="80" t="s">
        <v>42</v>
      </c>
      <c r="K1449" s="80">
        <v>3.5</v>
      </c>
      <c r="L1449" s="80">
        <v>1230</v>
      </c>
      <c r="M1449" s="80" t="s">
        <v>41</v>
      </c>
      <c r="N1449" s="80">
        <v>149</v>
      </c>
      <c r="O1449" s="80">
        <v>0.13100000000000001</v>
      </c>
      <c r="P1449" s="80">
        <v>11.9</v>
      </c>
      <c r="Q1449" s="80"/>
      <c r="R1449" s="80"/>
      <c r="S1449" s="80"/>
      <c r="T1449" s="80"/>
      <c r="U1449" s="80"/>
      <c r="V1449" s="80"/>
      <c r="W1449" s="80"/>
      <c r="X1449" s="80"/>
      <c r="Y1449" s="80"/>
      <c r="Z1449" s="80" t="s">
        <v>40</v>
      </c>
      <c r="AA1449" s="80" t="s">
        <v>39</v>
      </c>
      <c r="AB1449" s="80">
        <v>20</v>
      </c>
      <c r="AC1449" s="80"/>
    </row>
    <row r="1450" spans="1:29" ht="15.75" customHeight="1" x14ac:dyDescent="0.2">
      <c r="A1450" s="80" t="s">
        <v>49</v>
      </c>
      <c r="B1450" s="80" t="s">
        <v>47</v>
      </c>
      <c r="C1450" s="80" t="s">
        <v>46</v>
      </c>
      <c r="D1450" s="81">
        <v>44092.50445601852</v>
      </c>
      <c r="E1450" s="80" t="s">
        <v>5</v>
      </c>
      <c r="F1450" s="80" t="s">
        <v>31</v>
      </c>
      <c r="G1450" s="80" t="s">
        <v>44</v>
      </c>
      <c r="H1450" s="80" t="s">
        <v>24</v>
      </c>
      <c r="I1450" s="80" t="s">
        <v>157</v>
      </c>
      <c r="J1450" s="80" t="s">
        <v>42</v>
      </c>
      <c r="K1450" s="80">
        <v>1.07</v>
      </c>
      <c r="L1450" s="80">
        <v>1090</v>
      </c>
      <c r="M1450" s="80" t="s">
        <v>41</v>
      </c>
      <c r="N1450" s="80">
        <v>35.700000000000003</v>
      </c>
      <c r="O1450" s="80">
        <v>2.1000000000000001E-2</v>
      </c>
      <c r="P1450" s="80">
        <v>2.5099999999999998</v>
      </c>
      <c r="Q1450" s="80"/>
      <c r="R1450" s="80"/>
      <c r="S1450" s="80"/>
      <c r="T1450" s="80"/>
      <c r="U1450" s="80"/>
      <c r="V1450" s="80"/>
      <c r="W1450" s="80"/>
      <c r="X1450" s="80"/>
      <c r="Y1450" s="80"/>
      <c r="Z1450" s="80" t="s">
        <v>40</v>
      </c>
      <c r="AA1450" s="80" t="s">
        <v>39</v>
      </c>
      <c r="AB1450" s="80">
        <v>1</v>
      </c>
      <c r="AC1450" s="80"/>
    </row>
    <row r="1451" spans="1:29" ht="15.75" customHeight="1" x14ac:dyDescent="0.2">
      <c r="A1451" s="80" t="s">
        <v>49</v>
      </c>
      <c r="B1451" s="80" t="s">
        <v>47</v>
      </c>
      <c r="C1451" s="80" t="s">
        <v>46</v>
      </c>
      <c r="D1451" s="81">
        <v>44092.50445601852</v>
      </c>
      <c r="E1451" s="80" t="s">
        <v>5</v>
      </c>
      <c r="F1451" s="80" t="s">
        <v>31</v>
      </c>
      <c r="G1451" s="80" t="s">
        <v>44</v>
      </c>
      <c r="H1451" s="80" t="s">
        <v>24</v>
      </c>
      <c r="I1451" s="80" t="s">
        <v>158</v>
      </c>
      <c r="J1451" s="80" t="s">
        <v>42</v>
      </c>
      <c r="K1451" s="80">
        <v>1.07</v>
      </c>
      <c r="L1451" s="80">
        <v>1090</v>
      </c>
      <c r="M1451" s="80" t="s">
        <v>41</v>
      </c>
      <c r="N1451" s="80">
        <v>68.099999999999994</v>
      </c>
      <c r="O1451" s="80">
        <v>2.3400000000000001E-2</v>
      </c>
      <c r="P1451" s="80">
        <v>0</v>
      </c>
      <c r="Q1451" s="80"/>
      <c r="R1451" s="80"/>
      <c r="S1451" s="80"/>
      <c r="T1451" s="80"/>
      <c r="U1451" s="80"/>
      <c r="V1451" s="80"/>
      <c r="W1451" s="80"/>
      <c r="X1451" s="80"/>
      <c r="Y1451" s="80"/>
      <c r="Z1451" s="80" t="s">
        <v>40</v>
      </c>
      <c r="AA1451" s="80" t="s">
        <v>39</v>
      </c>
      <c r="AB1451" s="80">
        <v>1</v>
      </c>
      <c r="AC1451" s="80"/>
    </row>
    <row r="1452" spans="1:29" ht="15.75" customHeight="1" x14ac:dyDescent="0.2">
      <c r="A1452" s="80" t="s">
        <v>49</v>
      </c>
      <c r="B1452" s="80" t="s">
        <v>47</v>
      </c>
      <c r="C1452" s="80" t="s">
        <v>46</v>
      </c>
      <c r="D1452" s="81">
        <v>44092.50445601852</v>
      </c>
      <c r="E1452" s="80" t="s">
        <v>5</v>
      </c>
      <c r="F1452" s="80" t="s">
        <v>31</v>
      </c>
      <c r="G1452" s="80" t="s">
        <v>44</v>
      </c>
      <c r="H1452" s="80" t="s">
        <v>24</v>
      </c>
      <c r="I1452" s="80" t="s">
        <v>43</v>
      </c>
      <c r="J1452" s="80" t="s">
        <v>42</v>
      </c>
      <c r="K1452" s="80">
        <v>1.07</v>
      </c>
      <c r="L1452" s="80">
        <v>1090</v>
      </c>
      <c r="M1452" s="80" t="s">
        <v>41</v>
      </c>
      <c r="N1452" s="80">
        <v>2.25</v>
      </c>
      <c r="O1452" s="80">
        <v>0</v>
      </c>
      <c r="P1452" s="80">
        <v>2.41</v>
      </c>
      <c r="Q1452" s="80"/>
      <c r="R1452" s="80"/>
      <c r="S1452" s="80"/>
      <c r="T1452" s="80"/>
      <c r="U1452" s="80"/>
      <c r="V1452" s="80"/>
      <c r="W1452" s="80"/>
      <c r="X1452" s="80"/>
      <c r="Y1452" s="80"/>
      <c r="Z1452" s="80" t="s">
        <v>40</v>
      </c>
      <c r="AA1452" s="80" t="s">
        <v>39</v>
      </c>
      <c r="AB1452" s="80">
        <v>1</v>
      </c>
      <c r="AC1452" s="80"/>
    </row>
    <row r="1453" spans="1:29" ht="15.75" customHeight="1" x14ac:dyDescent="0.2">
      <c r="A1453" s="80" t="s">
        <v>49</v>
      </c>
      <c r="B1453" s="80" t="s">
        <v>47</v>
      </c>
      <c r="C1453" s="80" t="s">
        <v>46</v>
      </c>
      <c r="D1453" s="81">
        <v>44092.50445601852</v>
      </c>
      <c r="E1453" s="80" t="s">
        <v>5</v>
      </c>
      <c r="F1453" s="80" t="s">
        <v>31</v>
      </c>
      <c r="G1453" s="80" t="s">
        <v>44</v>
      </c>
      <c r="H1453" s="80" t="s">
        <v>24</v>
      </c>
      <c r="I1453" s="80" t="s">
        <v>159</v>
      </c>
      <c r="J1453" s="80" t="s">
        <v>42</v>
      </c>
      <c r="K1453" s="80">
        <v>1.07</v>
      </c>
      <c r="L1453" s="80">
        <v>1090</v>
      </c>
      <c r="M1453" s="80" t="s">
        <v>41</v>
      </c>
      <c r="N1453" s="80">
        <v>39.773299999999999</v>
      </c>
      <c r="O1453" s="80">
        <v>2.1299999999999999E-2</v>
      </c>
      <c r="P1453" s="80">
        <v>2.1944499999999998</v>
      </c>
      <c r="Q1453" s="80"/>
      <c r="R1453" s="80"/>
      <c r="S1453" s="80"/>
      <c r="T1453" s="80"/>
      <c r="U1453" s="80"/>
      <c r="V1453" s="80"/>
      <c r="W1453" s="80"/>
      <c r="X1453" s="80"/>
      <c r="Y1453" s="80"/>
      <c r="Z1453" s="80" t="s">
        <v>40</v>
      </c>
      <c r="AA1453" s="80" t="s">
        <v>39</v>
      </c>
      <c r="AB1453" s="80">
        <v>1</v>
      </c>
      <c r="AC1453" s="80"/>
    </row>
    <row r="1454" spans="1:29" ht="15.75" customHeight="1" x14ac:dyDescent="0.2">
      <c r="A1454" s="80" t="s">
        <v>49</v>
      </c>
      <c r="B1454" s="80" t="s">
        <v>47</v>
      </c>
      <c r="C1454" s="80" t="s">
        <v>50</v>
      </c>
      <c r="D1454" s="81">
        <v>43775.673055555555</v>
      </c>
      <c r="E1454" s="80" t="s">
        <v>5</v>
      </c>
      <c r="F1454" s="80" t="s">
        <v>31</v>
      </c>
      <c r="G1454" s="80" t="s">
        <v>51</v>
      </c>
      <c r="H1454" s="80" t="s">
        <v>24</v>
      </c>
      <c r="I1454" s="80" t="s">
        <v>157</v>
      </c>
      <c r="J1454" s="80" t="s">
        <v>42</v>
      </c>
      <c r="K1454" s="80">
        <v>2.3199999999999998</v>
      </c>
      <c r="L1454" s="80">
        <v>1390</v>
      </c>
      <c r="M1454" s="80" t="s">
        <v>41</v>
      </c>
      <c r="N1454" s="80">
        <v>25.2</v>
      </c>
      <c r="O1454" s="80">
        <v>1.9099999999999999E-2</v>
      </c>
      <c r="P1454" s="80">
        <v>1.85</v>
      </c>
      <c r="Q1454" s="80"/>
      <c r="R1454" s="80"/>
      <c r="S1454" s="80"/>
      <c r="T1454" s="80"/>
      <c r="U1454" s="80"/>
      <c r="V1454" s="80"/>
      <c r="W1454" s="80"/>
      <c r="X1454" s="80"/>
      <c r="Y1454" s="80"/>
      <c r="Z1454" s="80" t="s">
        <v>40</v>
      </c>
      <c r="AA1454" s="80" t="s">
        <v>39</v>
      </c>
      <c r="AB1454" s="80">
        <v>20</v>
      </c>
      <c r="AC1454" s="80"/>
    </row>
    <row r="1455" spans="1:29" ht="15.75" customHeight="1" x14ac:dyDescent="0.2">
      <c r="A1455" s="80" t="s">
        <v>49</v>
      </c>
      <c r="B1455" s="80" t="s">
        <v>47</v>
      </c>
      <c r="C1455" s="80" t="s">
        <v>50</v>
      </c>
      <c r="D1455" s="81">
        <v>43775.673055555555</v>
      </c>
      <c r="E1455" s="80" t="s">
        <v>5</v>
      </c>
      <c r="F1455" s="80" t="s">
        <v>31</v>
      </c>
      <c r="G1455" s="80" t="s">
        <v>51</v>
      </c>
      <c r="H1455" s="80" t="s">
        <v>24</v>
      </c>
      <c r="I1455" s="80" t="s">
        <v>158</v>
      </c>
      <c r="J1455" s="80" t="s">
        <v>42</v>
      </c>
      <c r="K1455" s="80">
        <v>2.3199999999999998</v>
      </c>
      <c r="L1455" s="80">
        <v>1390</v>
      </c>
      <c r="M1455" s="80" t="s">
        <v>41</v>
      </c>
      <c r="N1455" s="80">
        <v>46.1</v>
      </c>
      <c r="O1455" s="80">
        <v>1.9699999999999999E-2</v>
      </c>
      <c r="P1455" s="80">
        <v>0</v>
      </c>
      <c r="Q1455" s="80"/>
      <c r="R1455" s="80"/>
      <c r="S1455" s="80"/>
      <c r="T1455" s="80"/>
      <c r="U1455" s="80"/>
      <c r="V1455" s="80"/>
      <c r="W1455" s="80"/>
      <c r="X1455" s="80"/>
      <c r="Y1455" s="80"/>
      <c r="Z1455" s="80" t="s">
        <v>40</v>
      </c>
      <c r="AA1455" s="80" t="s">
        <v>39</v>
      </c>
      <c r="AB1455" s="80">
        <v>20</v>
      </c>
      <c r="AC1455" s="80"/>
    </row>
    <row r="1456" spans="1:29" ht="15.75" customHeight="1" x14ac:dyDescent="0.2">
      <c r="A1456" s="80" t="s">
        <v>49</v>
      </c>
      <c r="B1456" s="80" t="s">
        <v>47</v>
      </c>
      <c r="C1456" s="80" t="s">
        <v>50</v>
      </c>
      <c r="D1456" s="81">
        <v>43775.673055555555</v>
      </c>
      <c r="E1456" s="80" t="s">
        <v>5</v>
      </c>
      <c r="F1456" s="80" t="s">
        <v>31</v>
      </c>
      <c r="G1456" s="80" t="s">
        <v>51</v>
      </c>
      <c r="H1456" s="80" t="s">
        <v>24</v>
      </c>
      <c r="I1456" s="80" t="s">
        <v>43</v>
      </c>
      <c r="J1456" s="80" t="s">
        <v>42</v>
      </c>
      <c r="K1456" s="80">
        <v>2.3199999999999998</v>
      </c>
      <c r="L1456" s="80">
        <v>1390</v>
      </c>
      <c r="M1456" s="80" t="s">
        <v>41</v>
      </c>
      <c r="N1456" s="80">
        <v>1.29</v>
      </c>
      <c r="O1456" s="80">
        <v>0</v>
      </c>
      <c r="P1456" s="80">
        <v>1.79</v>
      </c>
      <c r="Q1456" s="80"/>
      <c r="R1456" s="80"/>
      <c r="S1456" s="80"/>
      <c r="T1456" s="80"/>
      <c r="U1456" s="80"/>
      <c r="V1456" s="80"/>
      <c r="W1456" s="80"/>
      <c r="X1456" s="80"/>
      <c r="Y1456" s="80"/>
      <c r="Z1456" s="80" t="s">
        <v>40</v>
      </c>
      <c r="AA1456" s="80" t="s">
        <v>39</v>
      </c>
      <c r="AB1456" s="80">
        <v>20</v>
      </c>
      <c r="AC1456" s="80"/>
    </row>
    <row r="1457" spans="1:29" ht="15.75" customHeight="1" x14ac:dyDescent="0.2">
      <c r="A1457" s="80" t="s">
        <v>49</v>
      </c>
      <c r="B1457" s="80" t="s">
        <v>47</v>
      </c>
      <c r="C1457" s="80" t="s">
        <v>50</v>
      </c>
      <c r="D1457" s="81">
        <v>44091.745416666665</v>
      </c>
      <c r="E1457" s="80" t="s">
        <v>5</v>
      </c>
      <c r="F1457" s="80" t="s">
        <v>31</v>
      </c>
      <c r="G1457" s="80" t="s">
        <v>51</v>
      </c>
      <c r="H1457" s="80" t="s">
        <v>24</v>
      </c>
      <c r="I1457" s="80" t="s">
        <v>159</v>
      </c>
      <c r="J1457" s="80" t="s">
        <v>42</v>
      </c>
      <c r="K1457" s="80">
        <v>2.3199999999999998</v>
      </c>
      <c r="L1457" s="80">
        <v>1390</v>
      </c>
      <c r="M1457" s="80" t="s">
        <v>41</v>
      </c>
      <c r="N1457" s="80">
        <v>27.8</v>
      </c>
      <c r="O1457" s="80">
        <v>1.9199999999999998E-2</v>
      </c>
      <c r="P1457" s="80">
        <v>1.62</v>
      </c>
      <c r="Q1457" s="80"/>
      <c r="R1457" s="80"/>
      <c r="S1457" s="80"/>
      <c r="T1457" s="80"/>
      <c r="U1457" s="80"/>
      <c r="V1457" s="80"/>
      <c r="W1457" s="80"/>
      <c r="X1457" s="80"/>
      <c r="Y1457" s="80"/>
      <c r="Z1457" s="80" t="s">
        <v>40</v>
      </c>
      <c r="AA1457" s="80" t="s">
        <v>39</v>
      </c>
      <c r="AB1457" s="80">
        <v>20</v>
      </c>
      <c r="AC1457" s="80"/>
    </row>
    <row r="1458" spans="1:29" ht="15.75" customHeight="1" x14ac:dyDescent="0.2">
      <c r="A1458" s="80" t="s">
        <v>49</v>
      </c>
      <c r="B1458" s="80" t="s">
        <v>47</v>
      </c>
      <c r="C1458" s="80" t="s">
        <v>46</v>
      </c>
      <c r="D1458" s="81">
        <v>44092.50445601852</v>
      </c>
      <c r="E1458" s="80" t="s">
        <v>5</v>
      </c>
      <c r="F1458" s="80" t="s">
        <v>45</v>
      </c>
      <c r="G1458" s="80" t="s">
        <v>44</v>
      </c>
      <c r="H1458" s="80" t="s">
        <v>24</v>
      </c>
      <c r="I1458" s="80" t="s">
        <v>157</v>
      </c>
      <c r="J1458" s="80" t="s">
        <v>42</v>
      </c>
      <c r="K1458" s="80">
        <v>3.17</v>
      </c>
      <c r="L1458" s="80">
        <v>2128</v>
      </c>
      <c r="M1458" s="80" t="s">
        <v>41</v>
      </c>
      <c r="N1458" s="80">
        <v>131.62</v>
      </c>
      <c r="O1458" s="80">
        <v>0.1076</v>
      </c>
      <c r="P1458" s="80">
        <v>8.9619999999999997</v>
      </c>
      <c r="Q1458" s="80"/>
      <c r="R1458" s="80"/>
      <c r="S1458" s="80"/>
      <c r="T1458" s="80"/>
      <c r="U1458" s="80"/>
      <c r="V1458" s="80"/>
      <c r="W1458" s="80"/>
      <c r="X1458" s="80"/>
      <c r="Y1458" s="80"/>
      <c r="Z1458" s="80" t="s">
        <v>40</v>
      </c>
      <c r="AA1458" s="80" t="s">
        <v>39</v>
      </c>
      <c r="AB1458" s="80">
        <v>1</v>
      </c>
      <c r="AC1458" s="80"/>
    </row>
    <row r="1459" spans="1:29" ht="15.75" customHeight="1" x14ac:dyDescent="0.2">
      <c r="A1459" s="80" t="s">
        <v>49</v>
      </c>
      <c r="B1459" s="80" t="s">
        <v>47</v>
      </c>
      <c r="C1459" s="80" t="s">
        <v>46</v>
      </c>
      <c r="D1459" s="81">
        <v>44092.50445601852</v>
      </c>
      <c r="E1459" s="80" t="s">
        <v>5</v>
      </c>
      <c r="F1459" s="80" t="s">
        <v>45</v>
      </c>
      <c r="G1459" s="80" t="s">
        <v>44</v>
      </c>
      <c r="H1459" s="80" t="s">
        <v>24</v>
      </c>
      <c r="I1459" s="80" t="s">
        <v>158</v>
      </c>
      <c r="J1459" s="80" t="s">
        <v>42</v>
      </c>
      <c r="K1459" s="80">
        <v>3.17</v>
      </c>
      <c r="L1459" s="80">
        <v>2128</v>
      </c>
      <c r="M1459" s="80" t="s">
        <v>41</v>
      </c>
      <c r="N1459" s="80">
        <v>267.3</v>
      </c>
      <c r="O1459" s="80">
        <v>0.1237</v>
      </c>
      <c r="P1459" s="80">
        <v>0</v>
      </c>
      <c r="Q1459" s="80"/>
      <c r="R1459" s="80"/>
      <c r="S1459" s="80"/>
      <c r="T1459" s="80"/>
      <c r="U1459" s="80"/>
      <c r="V1459" s="80"/>
      <c r="W1459" s="80"/>
      <c r="X1459" s="80"/>
      <c r="Y1459" s="80"/>
      <c r="Z1459" s="80" t="s">
        <v>40</v>
      </c>
      <c r="AA1459" s="80" t="s">
        <v>39</v>
      </c>
      <c r="AB1459" s="80">
        <v>1</v>
      </c>
      <c r="AC1459" s="80"/>
    </row>
    <row r="1460" spans="1:29" ht="15.75" customHeight="1" x14ac:dyDescent="0.2">
      <c r="A1460" s="80" t="s">
        <v>49</v>
      </c>
      <c r="B1460" s="80" t="s">
        <v>47</v>
      </c>
      <c r="C1460" s="80" t="s">
        <v>46</v>
      </c>
      <c r="D1460" s="81">
        <v>44092.50445601852</v>
      </c>
      <c r="E1460" s="80" t="s">
        <v>5</v>
      </c>
      <c r="F1460" s="80" t="s">
        <v>45</v>
      </c>
      <c r="G1460" s="80" t="s">
        <v>44</v>
      </c>
      <c r="H1460" s="80" t="s">
        <v>24</v>
      </c>
      <c r="I1460" s="80" t="s">
        <v>43</v>
      </c>
      <c r="J1460" s="80" t="s">
        <v>42</v>
      </c>
      <c r="K1460" s="80">
        <v>3.17</v>
      </c>
      <c r="L1460" s="80">
        <v>2128</v>
      </c>
      <c r="M1460" s="80" t="s">
        <v>41</v>
      </c>
      <c r="N1460" s="80">
        <v>5.64</v>
      </c>
      <c r="O1460" s="80">
        <v>0</v>
      </c>
      <c r="P1460" s="80">
        <v>8.6679999999999993</v>
      </c>
      <c r="Q1460" s="80"/>
      <c r="R1460" s="80"/>
      <c r="S1460" s="80"/>
      <c r="T1460" s="80"/>
      <c r="U1460" s="80"/>
      <c r="V1460" s="80"/>
      <c r="W1460" s="80"/>
      <c r="X1460" s="80"/>
      <c r="Y1460" s="80"/>
      <c r="Z1460" s="80" t="s">
        <v>40</v>
      </c>
      <c r="AA1460" s="80" t="s">
        <v>39</v>
      </c>
      <c r="AB1460" s="80">
        <v>1</v>
      </c>
      <c r="AC1460" s="80"/>
    </row>
    <row r="1461" spans="1:29" ht="15.75" customHeight="1" x14ac:dyDescent="0.2">
      <c r="A1461" s="80" t="s">
        <v>49</v>
      </c>
      <c r="B1461" s="80" t="s">
        <v>47</v>
      </c>
      <c r="C1461" s="80" t="s">
        <v>46</v>
      </c>
      <c r="D1461" s="81">
        <v>44092.50445601852</v>
      </c>
      <c r="E1461" s="80" t="s">
        <v>5</v>
      </c>
      <c r="F1461" s="80" t="s">
        <v>45</v>
      </c>
      <c r="G1461" s="80" t="s">
        <v>44</v>
      </c>
      <c r="H1461" s="80" t="s">
        <v>24</v>
      </c>
      <c r="I1461" s="80" t="s">
        <v>159</v>
      </c>
      <c r="J1461" s="80" t="s">
        <v>42</v>
      </c>
      <c r="K1461" s="80">
        <v>3.17</v>
      </c>
      <c r="L1461" s="80">
        <v>2128</v>
      </c>
      <c r="M1461" s="80" t="s">
        <v>41</v>
      </c>
      <c r="N1461" s="80">
        <v>133.97</v>
      </c>
      <c r="O1461" s="80">
        <v>0.1</v>
      </c>
      <c r="P1461" s="80">
        <v>8.4600000000000009</v>
      </c>
      <c r="Q1461" s="80"/>
      <c r="R1461" s="80"/>
      <c r="S1461" s="80"/>
      <c r="T1461" s="80"/>
      <c r="U1461" s="80"/>
      <c r="V1461" s="80"/>
      <c r="W1461" s="80"/>
      <c r="X1461" s="80"/>
      <c r="Y1461" s="80"/>
      <c r="Z1461" s="80" t="s">
        <v>40</v>
      </c>
      <c r="AA1461" s="80" t="s">
        <v>39</v>
      </c>
      <c r="AB1461" s="80">
        <v>1</v>
      </c>
      <c r="AC1461" s="80"/>
    </row>
    <row r="1462" spans="1:29" ht="15.75" customHeight="1" x14ac:dyDescent="0.2">
      <c r="A1462" s="80" t="s">
        <v>49</v>
      </c>
      <c r="B1462" s="80" t="s">
        <v>47</v>
      </c>
      <c r="C1462" s="80" t="s">
        <v>50</v>
      </c>
      <c r="D1462" s="81">
        <v>43775.673055555555</v>
      </c>
      <c r="E1462" s="80" t="s">
        <v>5</v>
      </c>
      <c r="F1462" s="80" t="s">
        <v>45</v>
      </c>
      <c r="G1462" s="80" t="s">
        <v>51</v>
      </c>
      <c r="H1462" s="80" t="s">
        <v>24</v>
      </c>
      <c r="I1462" s="80" t="s">
        <v>157</v>
      </c>
      <c r="J1462" s="80" t="s">
        <v>42</v>
      </c>
      <c r="K1462" s="80">
        <v>3.8</v>
      </c>
      <c r="L1462" s="80">
        <v>1660</v>
      </c>
      <c r="M1462" s="80" t="s">
        <v>41</v>
      </c>
      <c r="N1462" s="80">
        <v>83.2</v>
      </c>
      <c r="O1462" s="80">
        <v>8.6999999999999994E-2</v>
      </c>
      <c r="P1462" s="80">
        <v>7.19</v>
      </c>
      <c r="Q1462" s="80"/>
      <c r="R1462" s="80"/>
      <c r="S1462" s="80"/>
      <c r="T1462" s="80"/>
      <c r="U1462" s="80"/>
      <c r="V1462" s="80"/>
      <c r="W1462" s="80"/>
      <c r="X1462" s="80"/>
      <c r="Y1462" s="80"/>
      <c r="Z1462" s="80" t="s">
        <v>40</v>
      </c>
      <c r="AA1462" s="80" t="s">
        <v>39</v>
      </c>
      <c r="AB1462" s="80">
        <v>20</v>
      </c>
      <c r="AC1462" s="80"/>
    </row>
    <row r="1463" spans="1:29" ht="15.75" customHeight="1" x14ac:dyDescent="0.2">
      <c r="A1463" s="80" t="s">
        <v>49</v>
      </c>
      <c r="B1463" s="80" t="s">
        <v>47</v>
      </c>
      <c r="C1463" s="80" t="s">
        <v>50</v>
      </c>
      <c r="D1463" s="81">
        <v>43775.673055555555</v>
      </c>
      <c r="E1463" s="80" t="s">
        <v>5</v>
      </c>
      <c r="F1463" s="80" t="s">
        <v>45</v>
      </c>
      <c r="G1463" s="80" t="s">
        <v>51</v>
      </c>
      <c r="H1463" s="80" t="s">
        <v>24</v>
      </c>
      <c r="I1463" s="80" t="s">
        <v>158</v>
      </c>
      <c r="J1463" s="80" t="s">
        <v>42</v>
      </c>
      <c r="K1463" s="80">
        <v>3.8</v>
      </c>
      <c r="L1463" s="80">
        <v>1660</v>
      </c>
      <c r="M1463" s="80" t="s">
        <v>41</v>
      </c>
      <c r="N1463" s="80">
        <v>184</v>
      </c>
      <c r="O1463" s="80">
        <v>9.4E-2</v>
      </c>
      <c r="P1463" s="80">
        <v>0</v>
      </c>
      <c r="Q1463" s="80"/>
      <c r="R1463" s="80"/>
      <c r="S1463" s="80"/>
      <c r="T1463" s="80"/>
      <c r="U1463" s="80"/>
      <c r="V1463" s="80"/>
      <c r="W1463" s="80"/>
      <c r="X1463" s="80"/>
      <c r="Y1463" s="80"/>
      <c r="Z1463" s="80" t="s">
        <v>40</v>
      </c>
      <c r="AA1463" s="80" t="s">
        <v>39</v>
      </c>
      <c r="AB1463" s="80">
        <v>20</v>
      </c>
      <c r="AC1463" s="80"/>
    </row>
    <row r="1464" spans="1:29" ht="15.75" customHeight="1" x14ac:dyDescent="0.2">
      <c r="A1464" s="80" t="s">
        <v>49</v>
      </c>
      <c r="B1464" s="80" t="s">
        <v>47</v>
      </c>
      <c r="C1464" s="80" t="s">
        <v>50</v>
      </c>
      <c r="D1464" s="81">
        <v>43775.673055555555</v>
      </c>
      <c r="E1464" s="80" t="s">
        <v>5</v>
      </c>
      <c r="F1464" s="80" t="s">
        <v>45</v>
      </c>
      <c r="G1464" s="80" t="s">
        <v>51</v>
      </c>
      <c r="H1464" s="80" t="s">
        <v>24</v>
      </c>
      <c r="I1464" s="80" t="s">
        <v>43</v>
      </c>
      <c r="J1464" s="80" t="s">
        <v>42</v>
      </c>
      <c r="K1464" s="80">
        <v>3.8</v>
      </c>
      <c r="L1464" s="80">
        <v>1660</v>
      </c>
      <c r="M1464" s="80" t="s">
        <v>41</v>
      </c>
      <c r="N1464" s="80">
        <v>4.3</v>
      </c>
      <c r="O1464" s="80">
        <v>0</v>
      </c>
      <c r="P1464" s="80">
        <v>6.93</v>
      </c>
      <c r="Q1464" s="80"/>
      <c r="R1464" s="80"/>
      <c r="S1464" s="80"/>
      <c r="T1464" s="80"/>
      <c r="U1464" s="80"/>
      <c r="V1464" s="80"/>
      <c r="W1464" s="80"/>
      <c r="X1464" s="80"/>
      <c r="Y1464" s="80"/>
      <c r="Z1464" s="80" t="s">
        <v>40</v>
      </c>
      <c r="AA1464" s="80" t="s">
        <v>39</v>
      </c>
      <c r="AB1464" s="80">
        <v>20</v>
      </c>
      <c r="AC1464" s="80"/>
    </row>
    <row r="1465" spans="1:29" ht="15.75" customHeight="1" x14ac:dyDescent="0.2">
      <c r="A1465" s="80" t="s">
        <v>49</v>
      </c>
      <c r="B1465" s="80" t="s">
        <v>47</v>
      </c>
      <c r="C1465" s="80" t="s">
        <v>50</v>
      </c>
      <c r="D1465" s="81">
        <v>44091.745416666665</v>
      </c>
      <c r="E1465" s="80" t="s">
        <v>5</v>
      </c>
      <c r="F1465" s="80" t="s">
        <v>45</v>
      </c>
      <c r="G1465" s="80" t="s">
        <v>51</v>
      </c>
      <c r="H1465" s="80" t="s">
        <v>24</v>
      </c>
      <c r="I1465" s="80" t="s">
        <v>159</v>
      </c>
      <c r="J1465" s="80" t="s">
        <v>42</v>
      </c>
      <c r="K1465" s="80">
        <v>3.8</v>
      </c>
      <c r="L1465" s="80">
        <v>1660</v>
      </c>
      <c r="M1465" s="80" t="s">
        <v>41</v>
      </c>
      <c r="N1465" s="80">
        <v>88</v>
      </c>
      <c r="O1465" s="80">
        <v>8.5999999999999993E-2</v>
      </c>
      <c r="P1465" s="80">
        <v>6.78</v>
      </c>
      <c r="Q1465" s="80"/>
      <c r="R1465" s="80"/>
      <c r="S1465" s="80"/>
      <c r="T1465" s="80"/>
      <c r="U1465" s="80"/>
      <c r="V1465" s="80"/>
      <c r="W1465" s="80"/>
      <c r="X1465" s="80"/>
      <c r="Y1465" s="80"/>
      <c r="Z1465" s="80" t="s">
        <v>40</v>
      </c>
      <c r="AA1465" s="80" t="s">
        <v>39</v>
      </c>
      <c r="AB1465" s="80">
        <v>20</v>
      </c>
      <c r="AC1465" s="80"/>
    </row>
    <row r="1466" spans="1:29" ht="15.75" customHeight="1" x14ac:dyDescent="0.2">
      <c r="A1466" s="80" t="s">
        <v>49</v>
      </c>
      <c r="B1466" s="80" t="s">
        <v>47</v>
      </c>
      <c r="C1466" s="80" t="s">
        <v>50</v>
      </c>
      <c r="D1466" s="81">
        <v>43775.673344907409</v>
      </c>
      <c r="E1466" s="80" t="s">
        <v>5</v>
      </c>
      <c r="F1466" s="80" t="s">
        <v>29</v>
      </c>
      <c r="G1466" s="80" t="s">
        <v>44</v>
      </c>
      <c r="H1466" s="80" t="s">
        <v>24</v>
      </c>
      <c r="I1466" s="80" t="s">
        <v>157</v>
      </c>
      <c r="J1466" s="80" t="s">
        <v>42</v>
      </c>
      <c r="K1466" s="80">
        <v>3.16</v>
      </c>
      <c r="L1466" s="80">
        <v>2160</v>
      </c>
      <c r="M1466" s="80" t="s">
        <v>41</v>
      </c>
      <c r="N1466" s="80">
        <v>141</v>
      </c>
      <c r="O1466" s="80">
        <v>0.115</v>
      </c>
      <c r="P1466" s="80">
        <v>9.06</v>
      </c>
      <c r="Q1466" s="80"/>
      <c r="R1466" s="80"/>
      <c r="S1466" s="80"/>
      <c r="T1466" s="80"/>
      <c r="U1466" s="80"/>
      <c r="V1466" s="80"/>
      <c r="W1466" s="80"/>
      <c r="X1466" s="80"/>
      <c r="Y1466" s="80"/>
      <c r="Z1466" s="80" t="s">
        <v>40</v>
      </c>
      <c r="AA1466" s="80" t="s">
        <v>39</v>
      </c>
      <c r="AB1466" s="80">
        <v>20</v>
      </c>
      <c r="AC1466" s="80"/>
    </row>
    <row r="1467" spans="1:29" ht="15.75" customHeight="1" x14ac:dyDescent="0.2">
      <c r="A1467" s="80" t="s">
        <v>49</v>
      </c>
      <c r="B1467" s="80" t="s">
        <v>47</v>
      </c>
      <c r="C1467" s="80" t="s">
        <v>50</v>
      </c>
      <c r="D1467" s="81">
        <v>43775.673344907409</v>
      </c>
      <c r="E1467" s="80" t="s">
        <v>5</v>
      </c>
      <c r="F1467" s="80" t="s">
        <v>29</v>
      </c>
      <c r="G1467" s="80" t="s">
        <v>44</v>
      </c>
      <c r="H1467" s="80" t="s">
        <v>24</v>
      </c>
      <c r="I1467" s="80" t="s">
        <v>158</v>
      </c>
      <c r="J1467" s="80" t="s">
        <v>42</v>
      </c>
      <c r="K1467" s="80">
        <v>3.16</v>
      </c>
      <c r="L1467" s="80">
        <v>2160</v>
      </c>
      <c r="M1467" s="80" t="s">
        <v>41</v>
      </c>
      <c r="N1467" s="80">
        <v>265</v>
      </c>
      <c r="O1467" s="80">
        <v>0.123</v>
      </c>
      <c r="P1467" s="80">
        <v>0</v>
      </c>
      <c r="Q1467" s="80"/>
      <c r="R1467" s="80"/>
      <c r="S1467" s="80"/>
      <c r="T1467" s="80"/>
      <c r="U1467" s="80"/>
      <c r="V1467" s="80"/>
      <c r="W1467" s="80"/>
      <c r="X1467" s="80"/>
      <c r="Y1467" s="80"/>
      <c r="Z1467" s="80" t="s">
        <v>40</v>
      </c>
      <c r="AA1467" s="80" t="s">
        <v>39</v>
      </c>
      <c r="AB1467" s="80">
        <v>20</v>
      </c>
      <c r="AC1467" s="80"/>
    </row>
    <row r="1468" spans="1:29" ht="15.75" customHeight="1" x14ac:dyDescent="0.2">
      <c r="A1468" s="80" t="s">
        <v>49</v>
      </c>
      <c r="B1468" s="80" t="s">
        <v>47</v>
      </c>
      <c r="C1468" s="80" t="s">
        <v>50</v>
      </c>
      <c r="D1468" s="81">
        <v>43775.673344907409</v>
      </c>
      <c r="E1468" s="80" t="s">
        <v>5</v>
      </c>
      <c r="F1468" s="80" t="s">
        <v>29</v>
      </c>
      <c r="G1468" s="80" t="s">
        <v>44</v>
      </c>
      <c r="H1468" s="80" t="s">
        <v>24</v>
      </c>
      <c r="I1468" s="80" t="s">
        <v>43</v>
      </c>
      <c r="J1468" s="80" t="s">
        <v>42</v>
      </c>
      <c r="K1468" s="80">
        <v>3.16</v>
      </c>
      <c r="L1468" s="80">
        <v>2160</v>
      </c>
      <c r="M1468" s="80" t="s">
        <v>41</v>
      </c>
      <c r="N1468" s="80">
        <v>5.65</v>
      </c>
      <c r="O1468" s="80">
        <v>0</v>
      </c>
      <c r="P1468" s="80">
        <v>8.7899999999999991</v>
      </c>
      <c r="Q1468" s="80"/>
      <c r="R1468" s="80"/>
      <c r="S1468" s="80"/>
      <c r="T1468" s="80"/>
      <c r="U1468" s="80"/>
      <c r="V1468" s="80"/>
      <c r="W1468" s="80"/>
      <c r="X1468" s="80"/>
      <c r="Y1468" s="80"/>
      <c r="Z1468" s="80" t="s">
        <v>40</v>
      </c>
      <c r="AA1468" s="80" t="s">
        <v>39</v>
      </c>
      <c r="AB1468" s="80">
        <v>20</v>
      </c>
      <c r="AC1468" s="80"/>
    </row>
    <row r="1469" spans="1:29" ht="15.75" customHeight="1" x14ac:dyDescent="0.2">
      <c r="A1469" s="80" t="s">
        <v>49</v>
      </c>
      <c r="B1469" s="80" t="s">
        <v>47</v>
      </c>
      <c r="C1469" s="80" t="s">
        <v>50</v>
      </c>
      <c r="D1469" s="81">
        <v>44091.745416666665</v>
      </c>
      <c r="E1469" s="80" t="s">
        <v>5</v>
      </c>
      <c r="F1469" s="80" t="s">
        <v>29</v>
      </c>
      <c r="G1469" s="80" t="s">
        <v>44</v>
      </c>
      <c r="H1469" s="80" t="s">
        <v>24</v>
      </c>
      <c r="I1469" s="80" t="s">
        <v>159</v>
      </c>
      <c r="J1469" s="80" t="s">
        <v>42</v>
      </c>
      <c r="K1469" s="80">
        <v>3.16</v>
      </c>
      <c r="L1469" s="80">
        <v>2160</v>
      </c>
      <c r="M1469" s="80" t="s">
        <v>41</v>
      </c>
      <c r="N1469" s="80">
        <v>147</v>
      </c>
      <c r="O1469" s="80">
        <v>0.115</v>
      </c>
      <c r="P1469" s="80">
        <v>8.57</v>
      </c>
      <c r="Q1469" s="80"/>
      <c r="R1469" s="80"/>
      <c r="S1469" s="80"/>
      <c r="T1469" s="80"/>
      <c r="U1469" s="80"/>
      <c r="V1469" s="80"/>
      <c r="W1469" s="80"/>
      <c r="X1469" s="80"/>
      <c r="Y1469" s="80"/>
      <c r="Z1469" s="80" t="s">
        <v>40</v>
      </c>
      <c r="AA1469" s="80" t="s">
        <v>39</v>
      </c>
      <c r="AB1469" s="80">
        <v>20</v>
      </c>
      <c r="AC1469" s="80"/>
    </row>
    <row r="1470" spans="1:29" ht="15.75" customHeight="1" x14ac:dyDescent="0.2">
      <c r="A1470" s="80" t="s">
        <v>49</v>
      </c>
      <c r="B1470" s="80" t="s">
        <v>47</v>
      </c>
      <c r="C1470" s="80" t="s">
        <v>50</v>
      </c>
      <c r="D1470" s="81">
        <v>43775.673055555555</v>
      </c>
      <c r="E1470" s="80" t="s">
        <v>5</v>
      </c>
      <c r="F1470" s="80" t="s">
        <v>29</v>
      </c>
      <c r="G1470" s="80" t="s">
        <v>51</v>
      </c>
      <c r="H1470" s="80" t="s">
        <v>24</v>
      </c>
      <c r="I1470" s="80" t="s">
        <v>157</v>
      </c>
      <c r="J1470" s="80" t="s">
        <v>42</v>
      </c>
      <c r="K1470" s="80">
        <v>4.03</v>
      </c>
      <c r="L1470" s="80">
        <v>1710</v>
      </c>
      <c r="M1470" s="80" t="s">
        <v>41</v>
      </c>
      <c r="N1470" s="80">
        <v>92</v>
      </c>
      <c r="O1470" s="80">
        <v>9.7500000000000003E-2</v>
      </c>
      <c r="P1470" s="80">
        <v>8.0299999999999994</v>
      </c>
      <c r="Q1470" s="80"/>
      <c r="R1470" s="80"/>
      <c r="S1470" s="80"/>
      <c r="T1470" s="80"/>
      <c r="U1470" s="80"/>
      <c r="V1470" s="80"/>
      <c r="W1470" s="80"/>
      <c r="X1470" s="80"/>
      <c r="Y1470" s="80"/>
      <c r="Z1470" s="80" t="s">
        <v>40</v>
      </c>
      <c r="AA1470" s="80" t="s">
        <v>39</v>
      </c>
      <c r="AB1470" s="80">
        <v>20</v>
      </c>
      <c r="AC1470" s="80"/>
    </row>
    <row r="1471" spans="1:29" ht="15.75" customHeight="1" x14ac:dyDescent="0.2">
      <c r="A1471" s="80" t="s">
        <v>49</v>
      </c>
      <c r="B1471" s="80" t="s">
        <v>47</v>
      </c>
      <c r="C1471" s="80" t="s">
        <v>50</v>
      </c>
      <c r="D1471" s="81">
        <v>43775.673055555555</v>
      </c>
      <c r="E1471" s="80" t="s">
        <v>5</v>
      </c>
      <c r="F1471" s="80" t="s">
        <v>29</v>
      </c>
      <c r="G1471" s="80" t="s">
        <v>51</v>
      </c>
      <c r="H1471" s="80" t="s">
        <v>24</v>
      </c>
      <c r="I1471" s="80" t="s">
        <v>158</v>
      </c>
      <c r="J1471" s="80" t="s">
        <v>42</v>
      </c>
      <c r="K1471" s="80">
        <v>4.03</v>
      </c>
      <c r="L1471" s="80">
        <v>1710</v>
      </c>
      <c r="M1471" s="80" t="s">
        <v>41</v>
      </c>
      <c r="N1471" s="80">
        <v>205</v>
      </c>
      <c r="O1471" s="80">
        <v>0.105</v>
      </c>
      <c r="P1471" s="80">
        <v>0</v>
      </c>
      <c r="Q1471" s="80"/>
      <c r="R1471" s="80"/>
      <c r="S1471" s="80"/>
      <c r="T1471" s="80"/>
      <c r="U1471" s="80"/>
      <c r="V1471" s="80"/>
      <c r="W1471" s="80"/>
      <c r="X1471" s="80"/>
      <c r="Y1471" s="80"/>
      <c r="Z1471" s="80" t="s">
        <v>40</v>
      </c>
      <c r="AA1471" s="80" t="s">
        <v>39</v>
      </c>
      <c r="AB1471" s="80">
        <v>20</v>
      </c>
      <c r="AC1471" s="80"/>
    </row>
    <row r="1472" spans="1:29" ht="15.75" customHeight="1" x14ac:dyDescent="0.2">
      <c r="A1472" s="80" t="s">
        <v>49</v>
      </c>
      <c r="B1472" s="80" t="s">
        <v>47</v>
      </c>
      <c r="C1472" s="80" t="s">
        <v>50</v>
      </c>
      <c r="D1472" s="81">
        <v>43775.673055555555</v>
      </c>
      <c r="E1472" s="80" t="s">
        <v>5</v>
      </c>
      <c r="F1472" s="80" t="s">
        <v>29</v>
      </c>
      <c r="G1472" s="80" t="s">
        <v>51</v>
      </c>
      <c r="H1472" s="80" t="s">
        <v>24</v>
      </c>
      <c r="I1472" s="80" t="s">
        <v>43</v>
      </c>
      <c r="J1472" s="80" t="s">
        <v>42</v>
      </c>
      <c r="K1472" s="80">
        <v>4.03</v>
      </c>
      <c r="L1472" s="80">
        <v>1710</v>
      </c>
      <c r="M1472" s="80" t="s">
        <v>41</v>
      </c>
      <c r="N1472" s="80">
        <v>4.8</v>
      </c>
      <c r="O1472" s="80">
        <v>0</v>
      </c>
      <c r="P1472" s="80">
        <v>7.75</v>
      </c>
      <c r="Q1472" s="80"/>
      <c r="R1472" s="80"/>
      <c r="S1472" s="80"/>
      <c r="T1472" s="80"/>
      <c r="U1472" s="80"/>
      <c r="V1472" s="80"/>
      <c r="W1472" s="80"/>
      <c r="X1472" s="80"/>
      <c r="Y1472" s="80"/>
      <c r="Z1472" s="80" t="s">
        <v>40</v>
      </c>
      <c r="AA1472" s="80" t="s">
        <v>39</v>
      </c>
      <c r="AB1472" s="80">
        <v>20</v>
      </c>
      <c r="AC1472" s="80"/>
    </row>
    <row r="1473" spans="1:29" ht="15.75" customHeight="1" x14ac:dyDescent="0.2">
      <c r="A1473" s="80" t="s">
        <v>49</v>
      </c>
      <c r="B1473" s="80" t="s">
        <v>47</v>
      </c>
      <c r="C1473" s="80" t="s">
        <v>50</v>
      </c>
      <c r="D1473" s="81">
        <v>44091.745416666665</v>
      </c>
      <c r="E1473" s="80" t="s">
        <v>5</v>
      </c>
      <c r="F1473" s="80" t="s">
        <v>29</v>
      </c>
      <c r="G1473" s="80" t="s">
        <v>51</v>
      </c>
      <c r="H1473" s="80" t="s">
        <v>24</v>
      </c>
      <c r="I1473" s="80" t="s">
        <v>159</v>
      </c>
      <c r="J1473" s="80" t="s">
        <v>42</v>
      </c>
      <c r="K1473" s="80">
        <v>4.03</v>
      </c>
      <c r="L1473" s="80">
        <v>1710</v>
      </c>
      <c r="M1473" s="80" t="s">
        <v>41</v>
      </c>
      <c r="N1473" s="80">
        <v>97.5</v>
      </c>
      <c r="O1473" s="80">
        <v>9.7199999999999995E-2</v>
      </c>
      <c r="P1473" s="80">
        <v>7.59</v>
      </c>
      <c r="Q1473" s="80"/>
      <c r="R1473" s="80"/>
      <c r="S1473" s="80"/>
      <c r="T1473" s="80"/>
      <c r="U1473" s="80"/>
      <c r="V1473" s="80"/>
      <c r="W1473" s="80"/>
      <c r="X1473" s="80"/>
      <c r="Y1473" s="80"/>
      <c r="Z1473" s="80" t="s">
        <v>40</v>
      </c>
      <c r="AA1473" s="80" t="s">
        <v>39</v>
      </c>
      <c r="AB1473" s="80">
        <v>20</v>
      </c>
      <c r="AC1473" s="80"/>
    </row>
    <row r="1474" spans="1:29" ht="15.75" customHeight="1" x14ac:dyDescent="0.2">
      <c r="A1474" s="80" t="s">
        <v>49</v>
      </c>
      <c r="B1474" s="80" t="s">
        <v>47</v>
      </c>
      <c r="C1474" s="80" t="s">
        <v>50</v>
      </c>
      <c r="D1474" s="81">
        <v>43775.673645833333</v>
      </c>
      <c r="E1474" s="80" t="s">
        <v>5</v>
      </c>
      <c r="F1474" s="80" t="s">
        <v>30</v>
      </c>
      <c r="G1474" s="80" t="s">
        <v>44</v>
      </c>
      <c r="H1474" s="80" t="s">
        <v>25</v>
      </c>
      <c r="I1474" s="80" t="s">
        <v>157</v>
      </c>
      <c r="J1474" s="80" t="s">
        <v>42</v>
      </c>
      <c r="K1474" s="80">
        <v>3.5</v>
      </c>
      <c r="L1474" s="80">
        <v>1240</v>
      </c>
      <c r="M1474" s="80" t="s">
        <v>41</v>
      </c>
      <c r="N1474" s="80">
        <v>295</v>
      </c>
      <c r="O1474" s="80">
        <v>0.125</v>
      </c>
      <c r="P1474" s="80">
        <v>2.4500000000000002</v>
      </c>
      <c r="Q1474" s="80"/>
      <c r="R1474" s="80"/>
      <c r="S1474" s="80"/>
      <c r="T1474" s="80"/>
      <c r="U1474" s="80"/>
      <c r="V1474" s="80"/>
      <c r="W1474" s="80"/>
      <c r="X1474" s="80"/>
      <c r="Y1474" s="80"/>
      <c r="Z1474" s="80" t="s">
        <v>40</v>
      </c>
      <c r="AA1474" s="80" t="s">
        <v>39</v>
      </c>
      <c r="AB1474" s="80">
        <v>20</v>
      </c>
      <c r="AC1474" s="80"/>
    </row>
    <row r="1475" spans="1:29" ht="15.75" customHeight="1" x14ac:dyDescent="0.2">
      <c r="A1475" s="80" t="s">
        <v>49</v>
      </c>
      <c r="B1475" s="80" t="s">
        <v>47</v>
      </c>
      <c r="C1475" s="80" t="s">
        <v>50</v>
      </c>
      <c r="D1475" s="81">
        <v>43775.673645833333</v>
      </c>
      <c r="E1475" s="80" t="s">
        <v>5</v>
      </c>
      <c r="F1475" s="80" t="s">
        <v>30</v>
      </c>
      <c r="G1475" s="80" t="s">
        <v>44</v>
      </c>
      <c r="H1475" s="80" t="s">
        <v>25</v>
      </c>
      <c r="I1475" s="80" t="s">
        <v>158</v>
      </c>
      <c r="J1475" s="80" t="s">
        <v>42</v>
      </c>
      <c r="K1475" s="80">
        <v>3.5</v>
      </c>
      <c r="L1475" s="80">
        <v>1240</v>
      </c>
      <c r="M1475" s="80" t="s">
        <v>41</v>
      </c>
      <c r="N1475" s="80">
        <v>321</v>
      </c>
      <c r="O1475" s="80">
        <v>0.129</v>
      </c>
      <c r="P1475" s="80">
        <v>0</v>
      </c>
      <c r="Q1475" s="80"/>
      <c r="R1475" s="80"/>
      <c r="S1475" s="80"/>
      <c r="T1475" s="80"/>
      <c r="U1475" s="80"/>
      <c r="V1475" s="80"/>
      <c r="W1475" s="80"/>
      <c r="X1475" s="80"/>
      <c r="Y1475" s="80"/>
      <c r="Z1475" s="80" t="s">
        <v>40</v>
      </c>
      <c r="AA1475" s="80" t="s">
        <v>39</v>
      </c>
      <c r="AB1475" s="80">
        <v>20</v>
      </c>
      <c r="AC1475" s="80"/>
    </row>
    <row r="1476" spans="1:29" ht="15.75" customHeight="1" x14ac:dyDescent="0.2">
      <c r="A1476" s="80" t="s">
        <v>49</v>
      </c>
      <c r="B1476" s="80" t="s">
        <v>47</v>
      </c>
      <c r="C1476" s="80" t="s">
        <v>50</v>
      </c>
      <c r="D1476" s="81">
        <v>43775.673645833333</v>
      </c>
      <c r="E1476" s="80" t="s">
        <v>5</v>
      </c>
      <c r="F1476" s="80" t="s">
        <v>30</v>
      </c>
      <c r="G1476" s="80" t="s">
        <v>44</v>
      </c>
      <c r="H1476" s="80" t="s">
        <v>25</v>
      </c>
      <c r="I1476" s="80" t="s">
        <v>43</v>
      </c>
      <c r="J1476" s="80" t="s">
        <v>42</v>
      </c>
      <c r="K1476" s="80">
        <v>3.5</v>
      </c>
      <c r="L1476" s="80">
        <v>1240</v>
      </c>
      <c r="M1476" s="80" t="s">
        <v>41</v>
      </c>
      <c r="N1476" s="80">
        <v>1.41</v>
      </c>
      <c r="O1476" s="80">
        <v>0</v>
      </c>
      <c r="P1476" s="80">
        <v>2.17</v>
      </c>
      <c r="Q1476" s="80"/>
      <c r="R1476" s="80"/>
      <c r="S1476" s="80"/>
      <c r="T1476" s="80"/>
      <c r="U1476" s="80"/>
      <c r="V1476" s="80"/>
      <c r="W1476" s="80"/>
      <c r="X1476" s="80"/>
      <c r="Y1476" s="80"/>
      <c r="Z1476" s="80" t="s">
        <v>40</v>
      </c>
      <c r="AA1476" s="80" t="s">
        <v>39</v>
      </c>
      <c r="AB1476" s="80">
        <v>20</v>
      </c>
      <c r="AC1476" s="80"/>
    </row>
    <row r="1477" spans="1:29" ht="15.75" customHeight="1" x14ac:dyDescent="0.2">
      <c r="A1477" s="80" t="s">
        <v>49</v>
      </c>
      <c r="B1477" s="80" t="s">
        <v>47</v>
      </c>
      <c r="C1477" s="80" t="s">
        <v>50</v>
      </c>
      <c r="D1477" s="81">
        <v>44091.745416666665</v>
      </c>
      <c r="E1477" s="80" t="s">
        <v>5</v>
      </c>
      <c r="F1477" s="80" t="s">
        <v>30</v>
      </c>
      <c r="G1477" s="80" t="s">
        <v>44</v>
      </c>
      <c r="H1477" s="80" t="s">
        <v>25</v>
      </c>
      <c r="I1477" s="80" t="s">
        <v>159</v>
      </c>
      <c r="J1477" s="80" t="s">
        <v>42</v>
      </c>
      <c r="K1477" s="80">
        <v>3.5</v>
      </c>
      <c r="L1477" s="80">
        <v>1240</v>
      </c>
      <c r="M1477" s="80" t="s">
        <v>41</v>
      </c>
      <c r="N1477" s="80">
        <v>298</v>
      </c>
      <c r="O1477" s="80">
        <v>0.126</v>
      </c>
      <c r="P1477" s="80">
        <v>2.15</v>
      </c>
      <c r="Q1477" s="80"/>
      <c r="R1477" s="80"/>
      <c r="S1477" s="80"/>
      <c r="T1477" s="80"/>
      <c r="U1477" s="80"/>
      <c r="V1477" s="80"/>
      <c r="W1477" s="80"/>
      <c r="X1477" s="80"/>
      <c r="Y1477" s="80"/>
      <c r="Z1477" s="80" t="s">
        <v>40</v>
      </c>
      <c r="AA1477" s="80" t="s">
        <v>39</v>
      </c>
      <c r="AB1477" s="80">
        <v>20</v>
      </c>
      <c r="AC1477" s="80"/>
    </row>
    <row r="1478" spans="1:29" ht="15.75" customHeight="1" x14ac:dyDescent="0.2">
      <c r="A1478" s="80" t="s">
        <v>49</v>
      </c>
      <c r="B1478" s="80" t="s">
        <v>47</v>
      </c>
      <c r="C1478" s="80" t="s">
        <v>50</v>
      </c>
      <c r="D1478" s="81">
        <v>43775.673645833333</v>
      </c>
      <c r="E1478" s="80" t="s">
        <v>5</v>
      </c>
      <c r="F1478" s="80" t="s">
        <v>30</v>
      </c>
      <c r="G1478" s="80" t="s">
        <v>51</v>
      </c>
      <c r="H1478" s="80" t="s">
        <v>25</v>
      </c>
      <c r="I1478" s="80" t="s">
        <v>157</v>
      </c>
      <c r="J1478" s="80" t="s">
        <v>42</v>
      </c>
      <c r="K1478" s="80">
        <v>3.5</v>
      </c>
      <c r="L1478" s="80">
        <v>1230</v>
      </c>
      <c r="M1478" s="80" t="s">
        <v>41</v>
      </c>
      <c r="N1478" s="80">
        <v>234</v>
      </c>
      <c r="O1478" s="80">
        <v>0.17</v>
      </c>
      <c r="P1478" s="80">
        <v>4.28</v>
      </c>
      <c r="Q1478" s="80"/>
      <c r="R1478" s="80"/>
      <c r="S1478" s="80"/>
      <c r="T1478" s="80"/>
      <c r="U1478" s="80"/>
      <c r="V1478" s="80"/>
      <c r="W1478" s="80"/>
      <c r="X1478" s="80"/>
      <c r="Y1478" s="80"/>
      <c r="Z1478" s="80" t="s">
        <v>40</v>
      </c>
      <c r="AA1478" s="80" t="s">
        <v>39</v>
      </c>
      <c r="AB1478" s="80">
        <v>20</v>
      </c>
      <c r="AC1478" s="80"/>
    </row>
    <row r="1479" spans="1:29" ht="15.75" customHeight="1" x14ac:dyDescent="0.2">
      <c r="A1479" s="80" t="s">
        <v>49</v>
      </c>
      <c r="B1479" s="80" t="s">
        <v>47</v>
      </c>
      <c r="C1479" s="80" t="s">
        <v>50</v>
      </c>
      <c r="D1479" s="81">
        <v>43775.673645833333</v>
      </c>
      <c r="E1479" s="80" t="s">
        <v>5</v>
      </c>
      <c r="F1479" s="80" t="s">
        <v>30</v>
      </c>
      <c r="G1479" s="80" t="s">
        <v>51</v>
      </c>
      <c r="H1479" s="80" t="s">
        <v>25</v>
      </c>
      <c r="I1479" s="80" t="s">
        <v>158</v>
      </c>
      <c r="J1479" s="80" t="s">
        <v>42</v>
      </c>
      <c r="K1479" s="80">
        <v>3.5</v>
      </c>
      <c r="L1479" s="80">
        <v>1230</v>
      </c>
      <c r="M1479" s="80" t="s">
        <v>41</v>
      </c>
      <c r="N1479" s="80">
        <v>273</v>
      </c>
      <c r="O1479" s="80">
        <v>0.17699999999999999</v>
      </c>
      <c r="P1479" s="80">
        <v>0</v>
      </c>
      <c r="Q1479" s="80"/>
      <c r="R1479" s="80"/>
      <c r="S1479" s="80"/>
      <c r="T1479" s="80"/>
      <c r="U1479" s="80"/>
      <c r="V1479" s="80"/>
      <c r="W1479" s="80"/>
      <c r="X1479" s="80"/>
      <c r="Y1479" s="80"/>
      <c r="Z1479" s="80" t="s">
        <v>40</v>
      </c>
      <c r="AA1479" s="80" t="s">
        <v>39</v>
      </c>
      <c r="AB1479" s="80">
        <v>20</v>
      </c>
      <c r="AC1479" s="80"/>
    </row>
    <row r="1480" spans="1:29" ht="15.75" customHeight="1" x14ac:dyDescent="0.2">
      <c r="A1480" s="80" t="s">
        <v>49</v>
      </c>
      <c r="B1480" s="80" t="s">
        <v>47</v>
      </c>
      <c r="C1480" s="80" t="s">
        <v>50</v>
      </c>
      <c r="D1480" s="81">
        <v>43775.673645833333</v>
      </c>
      <c r="E1480" s="80" t="s">
        <v>5</v>
      </c>
      <c r="F1480" s="80" t="s">
        <v>30</v>
      </c>
      <c r="G1480" s="80" t="s">
        <v>51</v>
      </c>
      <c r="H1480" s="80" t="s">
        <v>25</v>
      </c>
      <c r="I1480" s="80" t="s">
        <v>43</v>
      </c>
      <c r="J1480" s="80" t="s">
        <v>42</v>
      </c>
      <c r="K1480" s="80">
        <v>3.5</v>
      </c>
      <c r="L1480" s="80">
        <v>1230</v>
      </c>
      <c r="M1480" s="80" t="s">
        <v>41</v>
      </c>
      <c r="N1480" s="80">
        <v>2.4</v>
      </c>
      <c r="O1480" s="80">
        <v>0</v>
      </c>
      <c r="P1480" s="80">
        <v>3.78</v>
      </c>
      <c r="Q1480" s="80"/>
      <c r="R1480" s="80"/>
      <c r="S1480" s="80"/>
      <c r="T1480" s="80"/>
      <c r="U1480" s="80"/>
      <c r="V1480" s="80"/>
      <c r="W1480" s="80"/>
      <c r="X1480" s="80"/>
      <c r="Y1480" s="80"/>
      <c r="Z1480" s="80" t="s">
        <v>40</v>
      </c>
      <c r="AA1480" s="80" t="s">
        <v>39</v>
      </c>
      <c r="AB1480" s="80">
        <v>20</v>
      </c>
      <c r="AC1480" s="80"/>
    </row>
    <row r="1481" spans="1:29" ht="15.75" customHeight="1" x14ac:dyDescent="0.2">
      <c r="A1481" s="80" t="s">
        <v>49</v>
      </c>
      <c r="B1481" s="80" t="s">
        <v>47</v>
      </c>
      <c r="C1481" s="80" t="s">
        <v>50</v>
      </c>
      <c r="D1481" s="81">
        <v>44091.745416666665</v>
      </c>
      <c r="E1481" s="80" t="s">
        <v>5</v>
      </c>
      <c r="F1481" s="80" t="s">
        <v>30</v>
      </c>
      <c r="G1481" s="80" t="s">
        <v>51</v>
      </c>
      <c r="H1481" s="80" t="s">
        <v>25</v>
      </c>
      <c r="I1481" s="80" t="s">
        <v>159</v>
      </c>
      <c r="J1481" s="80" t="s">
        <v>42</v>
      </c>
      <c r="K1481" s="80">
        <v>3.5</v>
      </c>
      <c r="L1481" s="80">
        <v>1230</v>
      </c>
      <c r="M1481" s="80" t="s">
        <v>41</v>
      </c>
      <c r="N1481" s="80">
        <v>239</v>
      </c>
      <c r="O1481" s="80">
        <v>0.17100000000000001</v>
      </c>
      <c r="P1481" s="80">
        <v>3.75</v>
      </c>
      <c r="Q1481" s="80"/>
      <c r="R1481" s="80"/>
      <c r="S1481" s="80"/>
      <c r="T1481" s="80"/>
      <c r="U1481" s="80"/>
      <c r="V1481" s="80"/>
      <c r="W1481" s="80"/>
      <c r="X1481" s="80"/>
      <c r="Y1481" s="80"/>
      <c r="Z1481" s="80" t="s">
        <v>40</v>
      </c>
      <c r="AA1481" s="80" t="s">
        <v>39</v>
      </c>
      <c r="AB1481" s="80">
        <v>20</v>
      </c>
      <c r="AC1481" s="80"/>
    </row>
    <row r="1482" spans="1:29" ht="15.75" customHeight="1" x14ac:dyDescent="0.2">
      <c r="A1482" s="80" t="s">
        <v>49</v>
      </c>
      <c r="B1482" s="80" t="s">
        <v>47</v>
      </c>
      <c r="C1482" s="80" t="s">
        <v>46</v>
      </c>
      <c r="D1482" s="81">
        <v>44092.50445601852</v>
      </c>
      <c r="E1482" s="80" t="s">
        <v>5</v>
      </c>
      <c r="F1482" s="80" t="s">
        <v>31</v>
      </c>
      <c r="G1482" s="80" t="s">
        <v>44</v>
      </c>
      <c r="H1482" s="80" t="s">
        <v>25</v>
      </c>
      <c r="I1482" s="80" t="s">
        <v>157</v>
      </c>
      <c r="J1482" s="80" t="s">
        <v>42</v>
      </c>
      <c r="K1482" s="80">
        <v>1.1599999999999999</v>
      </c>
      <c r="L1482" s="80">
        <v>1090</v>
      </c>
      <c r="M1482" s="80" t="s">
        <v>41</v>
      </c>
      <c r="N1482" s="80">
        <v>35.1</v>
      </c>
      <c r="O1482" s="80">
        <v>1.95E-2</v>
      </c>
      <c r="P1482" s="80">
        <v>0.749</v>
      </c>
      <c r="Q1482" s="80"/>
      <c r="R1482" s="80"/>
      <c r="S1482" s="80"/>
      <c r="T1482" s="80"/>
      <c r="U1482" s="80"/>
      <c r="V1482" s="80"/>
      <c r="W1482" s="80"/>
      <c r="X1482" s="80"/>
      <c r="Y1482" s="80"/>
      <c r="Z1482" s="80" t="s">
        <v>40</v>
      </c>
      <c r="AA1482" s="80" t="s">
        <v>39</v>
      </c>
      <c r="AB1482" s="80">
        <v>1</v>
      </c>
      <c r="AC1482" s="80"/>
    </row>
    <row r="1483" spans="1:29" ht="15.75" customHeight="1" x14ac:dyDescent="0.2">
      <c r="A1483" s="80" t="s">
        <v>49</v>
      </c>
      <c r="B1483" s="80" t="s">
        <v>47</v>
      </c>
      <c r="C1483" s="80" t="s">
        <v>46</v>
      </c>
      <c r="D1483" s="81">
        <v>44092.50445601852</v>
      </c>
      <c r="E1483" s="80" t="s">
        <v>5</v>
      </c>
      <c r="F1483" s="80" t="s">
        <v>31</v>
      </c>
      <c r="G1483" s="80" t="s">
        <v>44</v>
      </c>
      <c r="H1483" s="80" t="s">
        <v>25</v>
      </c>
      <c r="I1483" s="80" t="s">
        <v>158</v>
      </c>
      <c r="J1483" s="80" t="s">
        <v>42</v>
      </c>
      <c r="K1483" s="80">
        <v>1.1599999999999999</v>
      </c>
      <c r="L1483" s="80">
        <v>1090</v>
      </c>
      <c r="M1483" s="80" t="s">
        <v>41</v>
      </c>
      <c r="N1483" s="80">
        <v>42</v>
      </c>
      <c r="O1483" s="80">
        <v>1.9900000000000001E-2</v>
      </c>
      <c r="P1483" s="80">
        <v>0</v>
      </c>
      <c r="Q1483" s="80"/>
      <c r="R1483" s="80"/>
      <c r="S1483" s="80"/>
      <c r="T1483" s="80"/>
      <c r="U1483" s="80"/>
      <c r="V1483" s="80"/>
      <c r="W1483" s="80"/>
      <c r="X1483" s="80"/>
      <c r="Y1483" s="80"/>
      <c r="Z1483" s="80" t="s">
        <v>40</v>
      </c>
      <c r="AA1483" s="80" t="s">
        <v>39</v>
      </c>
      <c r="AB1483" s="80">
        <v>1</v>
      </c>
      <c r="AC1483" s="80"/>
    </row>
    <row r="1484" spans="1:29" ht="15.75" customHeight="1" x14ac:dyDescent="0.2">
      <c r="A1484" s="80" t="s">
        <v>49</v>
      </c>
      <c r="B1484" s="80" t="s">
        <v>47</v>
      </c>
      <c r="C1484" s="80" t="s">
        <v>46</v>
      </c>
      <c r="D1484" s="81">
        <v>44092.50445601852</v>
      </c>
      <c r="E1484" s="80" t="s">
        <v>5</v>
      </c>
      <c r="F1484" s="80" t="s">
        <v>31</v>
      </c>
      <c r="G1484" s="80" t="s">
        <v>44</v>
      </c>
      <c r="H1484" s="80" t="s">
        <v>25</v>
      </c>
      <c r="I1484" s="80" t="s">
        <v>43</v>
      </c>
      <c r="J1484" s="80" t="s">
        <v>42</v>
      </c>
      <c r="K1484" s="80">
        <v>1.1599999999999999</v>
      </c>
      <c r="L1484" s="80">
        <v>1090</v>
      </c>
      <c r="M1484" s="80" t="s">
        <v>41</v>
      </c>
      <c r="N1484" s="80">
        <v>0.65900000000000003</v>
      </c>
      <c r="O1484" s="80">
        <v>0</v>
      </c>
      <c r="P1484" s="80">
        <v>0.72</v>
      </c>
      <c r="Q1484" s="80"/>
      <c r="R1484" s="80"/>
      <c r="S1484" s="80"/>
      <c r="T1484" s="80"/>
      <c r="U1484" s="80"/>
      <c r="V1484" s="80"/>
      <c r="W1484" s="80"/>
      <c r="X1484" s="80"/>
      <c r="Y1484" s="80"/>
      <c r="Z1484" s="80" t="s">
        <v>40</v>
      </c>
      <c r="AA1484" s="80" t="s">
        <v>39</v>
      </c>
      <c r="AB1484" s="80">
        <v>1</v>
      </c>
      <c r="AC1484" s="80"/>
    </row>
    <row r="1485" spans="1:29" ht="15.75" customHeight="1" x14ac:dyDescent="0.2">
      <c r="A1485" s="80" t="s">
        <v>49</v>
      </c>
      <c r="B1485" s="80" t="s">
        <v>47</v>
      </c>
      <c r="C1485" s="80" t="s">
        <v>46</v>
      </c>
      <c r="D1485" s="81">
        <v>44092.50445601852</v>
      </c>
      <c r="E1485" s="80" t="s">
        <v>5</v>
      </c>
      <c r="F1485" s="80" t="s">
        <v>31</v>
      </c>
      <c r="G1485" s="80" t="s">
        <v>44</v>
      </c>
      <c r="H1485" s="80" t="s">
        <v>25</v>
      </c>
      <c r="I1485" s="80" t="s">
        <v>159</v>
      </c>
      <c r="J1485" s="80" t="s">
        <v>42</v>
      </c>
      <c r="K1485" s="80">
        <v>1.1599999999999999</v>
      </c>
      <c r="L1485" s="80">
        <v>1090</v>
      </c>
      <c r="M1485" s="80" t="s">
        <v>41</v>
      </c>
      <c r="N1485" s="80">
        <v>35.613399999999999</v>
      </c>
      <c r="O1485" s="80">
        <v>1.9349999999999999E-2</v>
      </c>
      <c r="P1485" s="80">
        <v>0.65549000000000002</v>
      </c>
      <c r="Q1485" s="80"/>
      <c r="R1485" s="80"/>
      <c r="S1485" s="80"/>
      <c r="T1485" s="80"/>
      <c r="U1485" s="80"/>
      <c r="V1485" s="80"/>
      <c r="W1485" s="80"/>
      <c r="X1485" s="80"/>
      <c r="Y1485" s="80"/>
      <c r="Z1485" s="80" t="s">
        <v>40</v>
      </c>
      <c r="AA1485" s="80" t="s">
        <v>39</v>
      </c>
      <c r="AB1485" s="80">
        <v>1</v>
      </c>
      <c r="AC1485" s="80"/>
    </row>
    <row r="1486" spans="1:29" ht="15.75" customHeight="1" x14ac:dyDescent="0.2">
      <c r="A1486" s="80" t="s">
        <v>49</v>
      </c>
      <c r="B1486" s="80" t="s">
        <v>47</v>
      </c>
      <c r="C1486" s="80" t="s">
        <v>50</v>
      </c>
      <c r="D1486" s="81">
        <v>43775.673645833333</v>
      </c>
      <c r="E1486" s="80" t="s">
        <v>5</v>
      </c>
      <c r="F1486" s="80" t="s">
        <v>31</v>
      </c>
      <c r="G1486" s="80" t="s">
        <v>51</v>
      </c>
      <c r="H1486" s="80" t="s">
        <v>25</v>
      </c>
      <c r="I1486" s="80" t="s">
        <v>157</v>
      </c>
      <c r="J1486" s="80" t="s">
        <v>42</v>
      </c>
      <c r="K1486" s="80">
        <v>2.5</v>
      </c>
      <c r="L1486" s="80">
        <v>1410</v>
      </c>
      <c r="M1486" s="80" t="s">
        <v>41</v>
      </c>
      <c r="N1486" s="80">
        <v>35.1</v>
      </c>
      <c r="O1486" s="80">
        <v>2.0799999999999999E-2</v>
      </c>
      <c r="P1486" s="80">
        <v>0.78</v>
      </c>
      <c r="Q1486" s="80"/>
      <c r="R1486" s="80"/>
      <c r="S1486" s="80"/>
      <c r="T1486" s="80"/>
      <c r="U1486" s="80"/>
      <c r="V1486" s="80"/>
      <c r="W1486" s="80"/>
      <c r="X1486" s="80"/>
      <c r="Y1486" s="80"/>
      <c r="Z1486" s="80" t="s">
        <v>40</v>
      </c>
      <c r="AA1486" s="80" t="s">
        <v>39</v>
      </c>
      <c r="AB1486" s="80">
        <v>20</v>
      </c>
      <c r="AC1486" s="80"/>
    </row>
    <row r="1487" spans="1:29" ht="15.75" customHeight="1" x14ac:dyDescent="0.2">
      <c r="A1487" s="80" t="s">
        <v>49</v>
      </c>
      <c r="B1487" s="80" t="s">
        <v>47</v>
      </c>
      <c r="C1487" s="80" t="s">
        <v>50</v>
      </c>
      <c r="D1487" s="81">
        <v>43775.673645833333</v>
      </c>
      <c r="E1487" s="80" t="s">
        <v>5</v>
      </c>
      <c r="F1487" s="80" t="s">
        <v>31</v>
      </c>
      <c r="G1487" s="80" t="s">
        <v>51</v>
      </c>
      <c r="H1487" s="80" t="s">
        <v>25</v>
      </c>
      <c r="I1487" s="80" t="s">
        <v>158</v>
      </c>
      <c r="J1487" s="80" t="s">
        <v>42</v>
      </c>
      <c r="K1487" s="80">
        <v>2.5</v>
      </c>
      <c r="L1487" s="80">
        <v>1410</v>
      </c>
      <c r="M1487" s="80" t="s">
        <v>41</v>
      </c>
      <c r="N1487" s="80">
        <v>42</v>
      </c>
      <c r="O1487" s="80">
        <v>2.12E-2</v>
      </c>
      <c r="P1487" s="80">
        <v>0</v>
      </c>
      <c r="Q1487" s="80"/>
      <c r="R1487" s="80"/>
      <c r="S1487" s="80"/>
      <c r="T1487" s="80"/>
      <c r="U1487" s="80"/>
      <c r="V1487" s="80"/>
      <c r="W1487" s="80"/>
      <c r="X1487" s="80"/>
      <c r="Y1487" s="80"/>
      <c r="Z1487" s="80" t="s">
        <v>40</v>
      </c>
      <c r="AA1487" s="80" t="s">
        <v>39</v>
      </c>
      <c r="AB1487" s="80">
        <v>20</v>
      </c>
      <c r="AC1487" s="80"/>
    </row>
    <row r="1488" spans="1:29" ht="15.75" customHeight="1" x14ac:dyDescent="0.2">
      <c r="A1488" s="80" t="s">
        <v>49</v>
      </c>
      <c r="B1488" s="80" t="s">
        <v>47</v>
      </c>
      <c r="C1488" s="80" t="s">
        <v>50</v>
      </c>
      <c r="D1488" s="81">
        <v>43775.673645833333</v>
      </c>
      <c r="E1488" s="80" t="s">
        <v>5</v>
      </c>
      <c r="F1488" s="80" t="s">
        <v>31</v>
      </c>
      <c r="G1488" s="80" t="s">
        <v>51</v>
      </c>
      <c r="H1488" s="80" t="s">
        <v>25</v>
      </c>
      <c r="I1488" s="80" t="s">
        <v>43</v>
      </c>
      <c r="J1488" s="80" t="s">
        <v>42</v>
      </c>
      <c r="K1488" s="80">
        <v>2.5</v>
      </c>
      <c r="L1488" s="80">
        <v>1410</v>
      </c>
      <c r="M1488" s="80" t="s">
        <v>41</v>
      </c>
      <c r="N1488" s="80">
        <v>0.53900000000000003</v>
      </c>
      <c r="O1488" s="80">
        <v>0</v>
      </c>
      <c r="P1488" s="80">
        <v>0.751</v>
      </c>
      <c r="Q1488" s="80"/>
      <c r="R1488" s="80"/>
      <c r="S1488" s="80"/>
      <c r="T1488" s="80"/>
      <c r="U1488" s="80"/>
      <c r="V1488" s="80"/>
      <c r="W1488" s="80"/>
      <c r="X1488" s="80"/>
      <c r="Y1488" s="80"/>
      <c r="Z1488" s="80" t="s">
        <v>40</v>
      </c>
      <c r="AA1488" s="80" t="s">
        <v>39</v>
      </c>
      <c r="AB1488" s="80">
        <v>20</v>
      </c>
      <c r="AC1488" s="80"/>
    </row>
    <row r="1489" spans="1:29" ht="15.75" customHeight="1" x14ac:dyDescent="0.2">
      <c r="A1489" s="80" t="s">
        <v>49</v>
      </c>
      <c r="B1489" s="80" t="s">
        <v>47</v>
      </c>
      <c r="C1489" s="80" t="s">
        <v>50</v>
      </c>
      <c r="D1489" s="81">
        <v>44091.745416666665</v>
      </c>
      <c r="E1489" s="80" t="s">
        <v>5</v>
      </c>
      <c r="F1489" s="80" t="s">
        <v>31</v>
      </c>
      <c r="G1489" s="80" t="s">
        <v>51</v>
      </c>
      <c r="H1489" s="80" t="s">
        <v>25</v>
      </c>
      <c r="I1489" s="80" t="s">
        <v>159</v>
      </c>
      <c r="J1489" s="80" t="s">
        <v>42</v>
      </c>
      <c r="K1489" s="80">
        <v>2.5</v>
      </c>
      <c r="L1489" s="80">
        <v>1410</v>
      </c>
      <c r="M1489" s="80" t="s">
        <v>41</v>
      </c>
      <c r="N1489" s="80">
        <v>35.6</v>
      </c>
      <c r="O1489" s="80">
        <v>2.07E-2</v>
      </c>
      <c r="P1489" s="80">
        <v>0.68200000000000005</v>
      </c>
      <c r="Q1489" s="80"/>
      <c r="R1489" s="80"/>
      <c r="S1489" s="80"/>
      <c r="T1489" s="80"/>
      <c r="U1489" s="80"/>
      <c r="V1489" s="80"/>
      <c r="W1489" s="80"/>
      <c r="X1489" s="80"/>
      <c r="Y1489" s="80"/>
      <c r="Z1489" s="80" t="s">
        <v>40</v>
      </c>
      <c r="AA1489" s="80" t="s">
        <v>39</v>
      </c>
      <c r="AB1489" s="80">
        <v>20</v>
      </c>
      <c r="AC1489" s="80"/>
    </row>
    <row r="1490" spans="1:29" ht="15.75" customHeight="1" x14ac:dyDescent="0.2">
      <c r="A1490" s="80" t="s">
        <v>49</v>
      </c>
      <c r="B1490" s="80" t="s">
        <v>47</v>
      </c>
      <c r="C1490" s="80" t="s">
        <v>46</v>
      </c>
      <c r="D1490" s="81">
        <v>44092.50445601852</v>
      </c>
      <c r="E1490" s="80" t="s">
        <v>5</v>
      </c>
      <c r="F1490" s="80" t="s">
        <v>45</v>
      </c>
      <c r="G1490" s="80" t="s">
        <v>44</v>
      </c>
      <c r="H1490" s="80" t="s">
        <v>25</v>
      </c>
      <c r="I1490" s="80" t="s">
        <v>157</v>
      </c>
      <c r="J1490" s="80" t="s">
        <v>42</v>
      </c>
      <c r="K1490" s="80">
        <v>3.43</v>
      </c>
      <c r="L1490" s="80">
        <v>1886</v>
      </c>
      <c r="M1490" s="80" t="s">
        <v>41</v>
      </c>
      <c r="N1490" s="80">
        <v>158.91</v>
      </c>
      <c r="O1490" s="80">
        <v>0.104</v>
      </c>
      <c r="P1490" s="80">
        <v>3.63</v>
      </c>
      <c r="Q1490" s="80"/>
      <c r="R1490" s="80"/>
      <c r="S1490" s="80"/>
      <c r="T1490" s="80"/>
      <c r="U1490" s="80"/>
      <c r="V1490" s="80"/>
      <c r="W1490" s="80"/>
      <c r="X1490" s="80"/>
      <c r="Y1490" s="80"/>
      <c r="Z1490" s="80" t="s">
        <v>40</v>
      </c>
      <c r="AA1490" s="80" t="s">
        <v>39</v>
      </c>
      <c r="AB1490" s="80">
        <v>1</v>
      </c>
      <c r="AC1490" s="80"/>
    </row>
    <row r="1491" spans="1:29" ht="15.75" customHeight="1" x14ac:dyDescent="0.2">
      <c r="A1491" s="80" t="s">
        <v>49</v>
      </c>
      <c r="B1491" s="80" t="s">
        <v>47</v>
      </c>
      <c r="C1491" s="80" t="s">
        <v>46</v>
      </c>
      <c r="D1491" s="81">
        <v>44092.50445601852</v>
      </c>
      <c r="E1491" s="80" t="s">
        <v>5</v>
      </c>
      <c r="F1491" s="80" t="s">
        <v>45</v>
      </c>
      <c r="G1491" s="80" t="s">
        <v>44</v>
      </c>
      <c r="H1491" s="80" t="s">
        <v>25</v>
      </c>
      <c r="I1491" s="80" t="s">
        <v>158</v>
      </c>
      <c r="J1491" s="80" t="s">
        <v>42</v>
      </c>
      <c r="K1491" s="80">
        <v>3.43</v>
      </c>
      <c r="L1491" s="80">
        <v>1886</v>
      </c>
      <c r="M1491" s="80" t="s">
        <v>41</v>
      </c>
      <c r="N1491" s="80">
        <v>211.77</v>
      </c>
      <c r="O1491" s="80">
        <v>0.1172</v>
      </c>
      <c r="P1491" s="80">
        <v>0</v>
      </c>
      <c r="Q1491" s="80"/>
      <c r="R1491" s="80"/>
      <c r="S1491" s="80"/>
      <c r="T1491" s="80"/>
      <c r="U1491" s="80"/>
      <c r="V1491" s="80"/>
      <c r="W1491" s="80"/>
      <c r="X1491" s="80"/>
      <c r="Y1491" s="80"/>
      <c r="Z1491" s="80" t="s">
        <v>40</v>
      </c>
      <c r="AA1491" s="80" t="s">
        <v>39</v>
      </c>
      <c r="AB1491" s="80">
        <v>1</v>
      </c>
      <c r="AC1491" s="80"/>
    </row>
    <row r="1492" spans="1:29" ht="15.75" customHeight="1" x14ac:dyDescent="0.2">
      <c r="A1492" s="80" t="s">
        <v>49</v>
      </c>
      <c r="B1492" s="80" t="s">
        <v>47</v>
      </c>
      <c r="C1492" s="80" t="s">
        <v>46</v>
      </c>
      <c r="D1492" s="81">
        <v>44092.50445601852</v>
      </c>
      <c r="E1492" s="80" t="s">
        <v>5</v>
      </c>
      <c r="F1492" s="80" t="s">
        <v>45</v>
      </c>
      <c r="G1492" s="80" t="s">
        <v>44</v>
      </c>
      <c r="H1492" s="80" t="s">
        <v>25</v>
      </c>
      <c r="I1492" s="80" t="s">
        <v>43</v>
      </c>
      <c r="J1492" s="80" t="s">
        <v>42</v>
      </c>
      <c r="K1492" s="80">
        <v>3.43</v>
      </c>
      <c r="L1492" s="80">
        <v>1886</v>
      </c>
      <c r="M1492" s="80" t="s">
        <v>41</v>
      </c>
      <c r="N1492" s="80">
        <v>2.2200000000000002</v>
      </c>
      <c r="O1492" s="80">
        <v>0</v>
      </c>
      <c r="P1492" s="80">
        <v>3.4420000000000002</v>
      </c>
      <c r="Q1492" s="80"/>
      <c r="R1492" s="80"/>
      <c r="S1492" s="80"/>
      <c r="T1492" s="80"/>
      <c r="U1492" s="80"/>
      <c r="V1492" s="80"/>
      <c r="W1492" s="80"/>
      <c r="X1492" s="80"/>
      <c r="Y1492" s="80"/>
      <c r="Z1492" s="80" t="s">
        <v>40</v>
      </c>
      <c r="AA1492" s="80" t="s">
        <v>39</v>
      </c>
      <c r="AB1492" s="80">
        <v>1</v>
      </c>
      <c r="AC1492" s="80"/>
    </row>
    <row r="1493" spans="1:29" ht="15.75" customHeight="1" x14ac:dyDescent="0.2">
      <c r="A1493" s="80" t="s">
        <v>49</v>
      </c>
      <c r="B1493" s="80" t="s">
        <v>47</v>
      </c>
      <c r="C1493" s="80" t="s">
        <v>46</v>
      </c>
      <c r="D1493" s="81">
        <v>44092.50445601852</v>
      </c>
      <c r="E1493" s="80" t="s">
        <v>5</v>
      </c>
      <c r="F1493" s="80" t="s">
        <v>45</v>
      </c>
      <c r="G1493" s="80" t="s">
        <v>44</v>
      </c>
      <c r="H1493" s="80" t="s">
        <v>25</v>
      </c>
      <c r="I1493" s="80" t="s">
        <v>159</v>
      </c>
      <c r="J1493" s="80" t="s">
        <v>42</v>
      </c>
      <c r="K1493" s="80">
        <v>3.43</v>
      </c>
      <c r="L1493" s="80">
        <v>1886</v>
      </c>
      <c r="M1493" s="80" t="s">
        <v>41</v>
      </c>
      <c r="N1493" s="80">
        <v>162.22</v>
      </c>
      <c r="O1493" s="80">
        <v>0.1</v>
      </c>
      <c r="P1493" s="80">
        <v>3.36</v>
      </c>
      <c r="Q1493" s="80"/>
      <c r="R1493" s="80"/>
      <c r="S1493" s="80"/>
      <c r="T1493" s="80"/>
      <c r="U1493" s="80"/>
      <c r="V1493" s="80"/>
      <c r="W1493" s="80"/>
      <c r="X1493" s="80"/>
      <c r="Y1493" s="80"/>
      <c r="Z1493" s="80" t="s">
        <v>40</v>
      </c>
      <c r="AA1493" s="80" t="s">
        <v>39</v>
      </c>
      <c r="AB1493" s="80">
        <v>1</v>
      </c>
      <c r="AC1493" s="80"/>
    </row>
    <row r="1494" spans="1:29" ht="15.75" customHeight="1" x14ac:dyDescent="0.2">
      <c r="A1494" s="80" t="s">
        <v>49</v>
      </c>
      <c r="B1494" s="80" t="s">
        <v>47</v>
      </c>
      <c r="C1494" s="80" t="s">
        <v>50</v>
      </c>
      <c r="D1494" s="81">
        <v>43775.673645833333</v>
      </c>
      <c r="E1494" s="80" t="s">
        <v>5</v>
      </c>
      <c r="F1494" s="80" t="s">
        <v>45</v>
      </c>
      <c r="G1494" s="80" t="s">
        <v>51</v>
      </c>
      <c r="H1494" s="80" t="s">
        <v>25</v>
      </c>
      <c r="I1494" s="80" t="s">
        <v>157</v>
      </c>
      <c r="J1494" s="80" t="s">
        <v>42</v>
      </c>
      <c r="K1494" s="80">
        <v>3.6</v>
      </c>
      <c r="L1494" s="80">
        <v>1480</v>
      </c>
      <c r="M1494" s="80" t="s">
        <v>41</v>
      </c>
      <c r="N1494" s="80">
        <v>64.3</v>
      </c>
      <c r="O1494" s="80">
        <v>4.4999999999999998E-2</v>
      </c>
      <c r="P1494" s="80">
        <v>1.61</v>
      </c>
      <c r="Q1494" s="80"/>
      <c r="R1494" s="80"/>
      <c r="S1494" s="80"/>
      <c r="T1494" s="80"/>
      <c r="U1494" s="80"/>
      <c r="V1494" s="80"/>
      <c r="W1494" s="80"/>
      <c r="X1494" s="80"/>
      <c r="Y1494" s="80"/>
      <c r="Z1494" s="80" t="s">
        <v>40</v>
      </c>
      <c r="AA1494" s="80" t="s">
        <v>39</v>
      </c>
      <c r="AB1494" s="80">
        <v>20</v>
      </c>
      <c r="AC1494" s="80"/>
    </row>
    <row r="1495" spans="1:29" ht="15.75" customHeight="1" x14ac:dyDescent="0.2">
      <c r="A1495" s="80" t="s">
        <v>49</v>
      </c>
      <c r="B1495" s="80" t="s">
        <v>47</v>
      </c>
      <c r="C1495" s="80" t="s">
        <v>50</v>
      </c>
      <c r="D1495" s="81">
        <v>43775.673645833333</v>
      </c>
      <c r="E1495" s="80" t="s">
        <v>5</v>
      </c>
      <c r="F1495" s="80" t="s">
        <v>45</v>
      </c>
      <c r="G1495" s="80" t="s">
        <v>51</v>
      </c>
      <c r="H1495" s="80" t="s">
        <v>25</v>
      </c>
      <c r="I1495" s="80" t="s">
        <v>158</v>
      </c>
      <c r="J1495" s="80" t="s">
        <v>42</v>
      </c>
      <c r="K1495" s="80">
        <v>3.6</v>
      </c>
      <c r="L1495" s="80">
        <v>1480</v>
      </c>
      <c r="M1495" s="80" t="s">
        <v>41</v>
      </c>
      <c r="N1495" s="80">
        <v>82.8</v>
      </c>
      <c r="O1495" s="80">
        <v>4.8000000000000001E-2</v>
      </c>
      <c r="P1495" s="80">
        <v>0</v>
      </c>
      <c r="Q1495" s="80"/>
      <c r="R1495" s="80"/>
      <c r="S1495" s="80"/>
      <c r="T1495" s="80"/>
      <c r="U1495" s="80"/>
      <c r="V1495" s="80"/>
      <c r="W1495" s="80"/>
      <c r="X1495" s="80"/>
      <c r="Y1495" s="80"/>
      <c r="Z1495" s="80" t="s">
        <v>40</v>
      </c>
      <c r="AA1495" s="80" t="s">
        <v>39</v>
      </c>
      <c r="AB1495" s="80">
        <v>20</v>
      </c>
      <c r="AC1495" s="80"/>
    </row>
    <row r="1496" spans="1:29" ht="15.75" customHeight="1" x14ac:dyDescent="0.2">
      <c r="A1496" s="80" t="s">
        <v>49</v>
      </c>
      <c r="B1496" s="80" t="s">
        <v>47</v>
      </c>
      <c r="C1496" s="80" t="s">
        <v>50</v>
      </c>
      <c r="D1496" s="81">
        <v>43775.673645833333</v>
      </c>
      <c r="E1496" s="80" t="s">
        <v>5</v>
      </c>
      <c r="F1496" s="80" t="s">
        <v>45</v>
      </c>
      <c r="G1496" s="80" t="s">
        <v>51</v>
      </c>
      <c r="H1496" s="80" t="s">
        <v>25</v>
      </c>
      <c r="I1496" s="80" t="s">
        <v>43</v>
      </c>
      <c r="J1496" s="80" t="s">
        <v>42</v>
      </c>
      <c r="K1496" s="80">
        <v>3.6</v>
      </c>
      <c r="L1496" s="80">
        <v>1480</v>
      </c>
      <c r="M1496" s="80" t="s">
        <v>41</v>
      </c>
      <c r="N1496" s="80">
        <v>1</v>
      </c>
      <c r="O1496" s="80">
        <v>0</v>
      </c>
      <c r="P1496" s="80">
        <v>1.52</v>
      </c>
      <c r="Q1496" s="80"/>
      <c r="R1496" s="80"/>
      <c r="S1496" s="80"/>
      <c r="T1496" s="80"/>
      <c r="U1496" s="80"/>
      <c r="V1496" s="80"/>
      <c r="W1496" s="80"/>
      <c r="X1496" s="80"/>
      <c r="Y1496" s="80"/>
      <c r="Z1496" s="80" t="s">
        <v>40</v>
      </c>
      <c r="AA1496" s="80" t="s">
        <v>39</v>
      </c>
      <c r="AB1496" s="80">
        <v>20</v>
      </c>
      <c r="AC1496" s="80"/>
    </row>
    <row r="1497" spans="1:29" ht="15.75" customHeight="1" x14ac:dyDescent="0.2">
      <c r="A1497" s="80" t="s">
        <v>49</v>
      </c>
      <c r="B1497" s="80" t="s">
        <v>47</v>
      </c>
      <c r="C1497" s="80" t="s">
        <v>50</v>
      </c>
      <c r="D1497" s="81">
        <v>44091.745416666665</v>
      </c>
      <c r="E1497" s="80" t="s">
        <v>5</v>
      </c>
      <c r="F1497" s="80" t="s">
        <v>45</v>
      </c>
      <c r="G1497" s="80" t="s">
        <v>51</v>
      </c>
      <c r="H1497" s="80" t="s">
        <v>25</v>
      </c>
      <c r="I1497" s="80" t="s">
        <v>159</v>
      </c>
      <c r="J1497" s="80" t="s">
        <v>42</v>
      </c>
      <c r="K1497" s="80">
        <v>3.6</v>
      </c>
      <c r="L1497" s="80">
        <v>1480</v>
      </c>
      <c r="M1497" s="80" t="s">
        <v>41</v>
      </c>
      <c r="N1497" s="80">
        <v>65</v>
      </c>
      <c r="O1497" s="80">
        <v>4.3999999999999997E-2</v>
      </c>
      <c r="P1497" s="80">
        <v>1.48</v>
      </c>
      <c r="Q1497" s="80"/>
      <c r="R1497" s="80"/>
      <c r="S1497" s="80"/>
      <c r="T1497" s="80"/>
      <c r="U1497" s="80"/>
      <c r="V1497" s="80"/>
      <c r="W1497" s="80"/>
      <c r="X1497" s="80"/>
      <c r="Y1497" s="80"/>
      <c r="Z1497" s="80" t="s">
        <v>40</v>
      </c>
      <c r="AA1497" s="80" t="s">
        <v>39</v>
      </c>
      <c r="AB1497" s="80">
        <v>20</v>
      </c>
      <c r="AC1497" s="80"/>
    </row>
    <row r="1498" spans="1:29" ht="15.75" customHeight="1" x14ac:dyDescent="0.2">
      <c r="A1498" s="80" t="s">
        <v>49</v>
      </c>
      <c r="B1498" s="80" t="s">
        <v>47</v>
      </c>
      <c r="C1498" s="80" t="s">
        <v>50</v>
      </c>
      <c r="D1498" s="81">
        <v>43775.673645833333</v>
      </c>
      <c r="E1498" s="80" t="s">
        <v>5</v>
      </c>
      <c r="F1498" s="80" t="s">
        <v>29</v>
      </c>
      <c r="G1498" s="80" t="s">
        <v>44</v>
      </c>
      <c r="H1498" s="80" t="s">
        <v>25</v>
      </c>
      <c r="I1498" s="80" t="s">
        <v>157</v>
      </c>
      <c r="J1498" s="80" t="s">
        <v>42</v>
      </c>
      <c r="K1498" s="80">
        <v>3.4</v>
      </c>
      <c r="L1498" s="80">
        <v>2160</v>
      </c>
      <c r="M1498" s="80" t="s">
        <v>41</v>
      </c>
      <c r="N1498" s="80">
        <v>136</v>
      </c>
      <c r="O1498" s="80">
        <v>8.7099999999999997E-2</v>
      </c>
      <c r="P1498" s="80">
        <v>3.76</v>
      </c>
      <c r="Q1498" s="80"/>
      <c r="R1498" s="80"/>
      <c r="S1498" s="80"/>
      <c r="T1498" s="80"/>
      <c r="U1498" s="80"/>
      <c r="V1498" s="80"/>
      <c r="W1498" s="80"/>
      <c r="X1498" s="80"/>
      <c r="Y1498" s="80"/>
      <c r="Z1498" s="80" t="s">
        <v>40</v>
      </c>
      <c r="AA1498" s="80" t="s">
        <v>39</v>
      </c>
      <c r="AB1498" s="80">
        <v>20</v>
      </c>
      <c r="AC1498" s="80"/>
    </row>
    <row r="1499" spans="1:29" ht="15.75" customHeight="1" x14ac:dyDescent="0.2">
      <c r="A1499" s="80" t="s">
        <v>49</v>
      </c>
      <c r="B1499" s="80" t="s">
        <v>47</v>
      </c>
      <c r="C1499" s="80" t="s">
        <v>50</v>
      </c>
      <c r="D1499" s="81">
        <v>43775.673645833333</v>
      </c>
      <c r="E1499" s="80" t="s">
        <v>5</v>
      </c>
      <c r="F1499" s="80" t="s">
        <v>29</v>
      </c>
      <c r="G1499" s="80" t="s">
        <v>44</v>
      </c>
      <c r="H1499" s="80" t="s">
        <v>25</v>
      </c>
      <c r="I1499" s="80" t="s">
        <v>158</v>
      </c>
      <c r="J1499" s="80" t="s">
        <v>42</v>
      </c>
      <c r="K1499" s="80">
        <v>3.4</v>
      </c>
      <c r="L1499" s="80">
        <v>2160</v>
      </c>
      <c r="M1499" s="80" t="s">
        <v>41</v>
      </c>
      <c r="N1499" s="80">
        <v>187</v>
      </c>
      <c r="O1499" s="80">
        <v>9.4500000000000001E-2</v>
      </c>
      <c r="P1499" s="80">
        <v>0</v>
      </c>
      <c r="Q1499" s="80"/>
      <c r="R1499" s="80"/>
      <c r="S1499" s="80"/>
      <c r="T1499" s="80"/>
      <c r="U1499" s="80"/>
      <c r="V1499" s="80"/>
      <c r="W1499" s="80"/>
      <c r="X1499" s="80"/>
      <c r="Y1499" s="80"/>
      <c r="Z1499" s="80" t="s">
        <v>40</v>
      </c>
      <c r="AA1499" s="80" t="s">
        <v>39</v>
      </c>
      <c r="AB1499" s="80">
        <v>20</v>
      </c>
      <c r="AC1499" s="80"/>
    </row>
    <row r="1500" spans="1:29" ht="15.75" customHeight="1" x14ac:dyDescent="0.2">
      <c r="A1500" s="80" t="s">
        <v>49</v>
      </c>
      <c r="B1500" s="80" t="s">
        <v>47</v>
      </c>
      <c r="C1500" s="80" t="s">
        <v>50</v>
      </c>
      <c r="D1500" s="81">
        <v>43775.673645833333</v>
      </c>
      <c r="E1500" s="80" t="s">
        <v>5</v>
      </c>
      <c r="F1500" s="80" t="s">
        <v>29</v>
      </c>
      <c r="G1500" s="80" t="s">
        <v>44</v>
      </c>
      <c r="H1500" s="80" t="s">
        <v>25</v>
      </c>
      <c r="I1500" s="80" t="s">
        <v>43</v>
      </c>
      <c r="J1500" s="80" t="s">
        <v>42</v>
      </c>
      <c r="K1500" s="80">
        <v>3.4</v>
      </c>
      <c r="L1500" s="80">
        <v>2160</v>
      </c>
      <c r="M1500" s="80" t="s">
        <v>41</v>
      </c>
      <c r="N1500" s="80">
        <v>2.31</v>
      </c>
      <c r="O1500" s="80">
        <v>0</v>
      </c>
      <c r="P1500" s="80">
        <v>3.66</v>
      </c>
      <c r="Q1500" s="80"/>
      <c r="R1500" s="80"/>
      <c r="S1500" s="80"/>
      <c r="T1500" s="80"/>
      <c r="U1500" s="80"/>
      <c r="V1500" s="80"/>
      <c r="W1500" s="80"/>
      <c r="X1500" s="80"/>
      <c r="Y1500" s="80"/>
      <c r="Z1500" s="80" t="s">
        <v>40</v>
      </c>
      <c r="AA1500" s="80" t="s">
        <v>39</v>
      </c>
      <c r="AB1500" s="80">
        <v>20</v>
      </c>
      <c r="AC1500" s="80"/>
    </row>
    <row r="1501" spans="1:29" ht="15.75" customHeight="1" x14ac:dyDescent="0.2">
      <c r="A1501" s="80" t="s">
        <v>49</v>
      </c>
      <c r="B1501" s="80" t="s">
        <v>47</v>
      </c>
      <c r="C1501" s="80" t="s">
        <v>50</v>
      </c>
      <c r="D1501" s="81">
        <v>44091.745416666665</v>
      </c>
      <c r="E1501" s="80" t="s">
        <v>5</v>
      </c>
      <c r="F1501" s="80" t="s">
        <v>29</v>
      </c>
      <c r="G1501" s="80" t="s">
        <v>44</v>
      </c>
      <c r="H1501" s="80" t="s">
        <v>25</v>
      </c>
      <c r="I1501" s="80" t="s">
        <v>159</v>
      </c>
      <c r="J1501" s="80" t="s">
        <v>42</v>
      </c>
      <c r="K1501" s="80">
        <v>3.4</v>
      </c>
      <c r="L1501" s="80">
        <v>2160</v>
      </c>
      <c r="M1501" s="80" t="s">
        <v>41</v>
      </c>
      <c r="N1501" s="80">
        <v>137</v>
      </c>
      <c r="O1501" s="80">
        <v>8.6199999999999999E-2</v>
      </c>
      <c r="P1501" s="80">
        <v>3.56</v>
      </c>
      <c r="Q1501" s="80"/>
      <c r="R1501" s="80"/>
      <c r="S1501" s="80"/>
      <c r="T1501" s="80"/>
      <c r="U1501" s="80"/>
      <c r="V1501" s="80"/>
      <c r="W1501" s="80"/>
      <c r="X1501" s="80"/>
      <c r="Y1501" s="80"/>
      <c r="Z1501" s="80" t="s">
        <v>40</v>
      </c>
      <c r="AA1501" s="80" t="s">
        <v>39</v>
      </c>
      <c r="AB1501" s="80">
        <v>20</v>
      </c>
      <c r="AC1501" s="80"/>
    </row>
    <row r="1502" spans="1:29" ht="15.75" customHeight="1" x14ac:dyDescent="0.2">
      <c r="A1502" s="80" t="s">
        <v>49</v>
      </c>
      <c r="B1502" s="80" t="s">
        <v>47</v>
      </c>
      <c r="C1502" s="80" t="s">
        <v>50</v>
      </c>
      <c r="D1502" s="81">
        <v>43775.673645833333</v>
      </c>
      <c r="E1502" s="80" t="s">
        <v>5</v>
      </c>
      <c r="F1502" s="80" t="s">
        <v>29</v>
      </c>
      <c r="G1502" s="80" t="s">
        <v>51</v>
      </c>
      <c r="H1502" s="80" t="s">
        <v>25</v>
      </c>
      <c r="I1502" s="80" t="s">
        <v>157</v>
      </c>
      <c r="J1502" s="80" t="s">
        <v>42</v>
      </c>
      <c r="K1502" s="80">
        <v>5.32</v>
      </c>
      <c r="L1502" s="80">
        <v>1640</v>
      </c>
      <c r="M1502" s="80" t="s">
        <v>41</v>
      </c>
      <c r="N1502" s="80">
        <v>91.8</v>
      </c>
      <c r="O1502" s="80">
        <v>6.8900000000000003E-2</v>
      </c>
      <c r="P1502" s="80">
        <v>2.65</v>
      </c>
      <c r="Q1502" s="80"/>
      <c r="R1502" s="80"/>
      <c r="S1502" s="80"/>
      <c r="T1502" s="80"/>
      <c r="U1502" s="80"/>
      <c r="V1502" s="80"/>
      <c r="W1502" s="80"/>
      <c r="X1502" s="80"/>
      <c r="Y1502" s="80"/>
      <c r="Z1502" s="80" t="s">
        <v>40</v>
      </c>
      <c r="AA1502" s="80" t="s">
        <v>39</v>
      </c>
      <c r="AB1502" s="80">
        <v>20</v>
      </c>
      <c r="AC1502" s="80"/>
    </row>
    <row r="1503" spans="1:29" ht="15.75" customHeight="1" x14ac:dyDescent="0.2">
      <c r="A1503" s="80" t="s">
        <v>49</v>
      </c>
      <c r="B1503" s="80" t="s">
        <v>47</v>
      </c>
      <c r="C1503" s="80" t="s">
        <v>50</v>
      </c>
      <c r="D1503" s="81">
        <v>43775.673645833333</v>
      </c>
      <c r="E1503" s="80" t="s">
        <v>5</v>
      </c>
      <c r="F1503" s="80" t="s">
        <v>29</v>
      </c>
      <c r="G1503" s="80" t="s">
        <v>51</v>
      </c>
      <c r="H1503" s="80" t="s">
        <v>25</v>
      </c>
      <c r="I1503" s="80" t="s">
        <v>158</v>
      </c>
      <c r="J1503" s="80" t="s">
        <v>42</v>
      </c>
      <c r="K1503" s="80">
        <v>5.32</v>
      </c>
      <c r="L1503" s="80">
        <v>1640</v>
      </c>
      <c r="M1503" s="80" t="s">
        <v>41</v>
      </c>
      <c r="N1503" s="80">
        <v>127</v>
      </c>
      <c r="O1503" s="80">
        <v>7.5800000000000006E-2</v>
      </c>
      <c r="P1503" s="80">
        <v>0</v>
      </c>
      <c r="Q1503" s="80"/>
      <c r="R1503" s="80"/>
      <c r="S1503" s="80"/>
      <c r="T1503" s="80"/>
      <c r="U1503" s="80"/>
      <c r="V1503" s="80"/>
      <c r="W1503" s="80"/>
      <c r="X1503" s="80"/>
      <c r="Y1503" s="80"/>
      <c r="Z1503" s="80" t="s">
        <v>40</v>
      </c>
      <c r="AA1503" s="80" t="s">
        <v>39</v>
      </c>
      <c r="AB1503" s="80">
        <v>20</v>
      </c>
      <c r="AC1503" s="80"/>
    </row>
    <row r="1504" spans="1:29" ht="15.75" customHeight="1" x14ac:dyDescent="0.2">
      <c r="A1504" s="80" t="s">
        <v>49</v>
      </c>
      <c r="B1504" s="80" t="s">
        <v>47</v>
      </c>
      <c r="C1504" s="80" t="s">
        <v>50</v>
      </c>
      <c r="D1504" s="81">
        <v>43775.673645833333</v>
      </c>
      <c r="E1504" s="80" t="s">
        <v>5</v>
      </c>
      <c r="F1504" s="80" t="s">
        <v>29</v>
      </c>
      <c r="G1504" s="80" t="s">
        <v>51</v>
      </c>
      <c r="H1504" s="80" t="s">
        <v>25</v>
      </c>
      <c r="I1504" s="80" t="s">
        <v>43</v>
      </c>
      <c r="J1504" s="80" t="s">
        <v>42</v>
      </c>
      <c r="K1504" s="80">
        <v>5.32</v>
      </c>
      <c r="L1504" s="80">
        <v>1640</v>
      </c>
      <c r="M1504" s="80" t="s">
        <v>41</v>
      </c>
      <c r="N1504" s="80">
        <v>1.53</v>
      </c>
      <c r="O1504" s="80">
        <v>0</v>
      </c>
      <c r="P1504" s="80">
        <v>2.4900000000000002</v>
      </c>
      <c r="Q1504" s="80"/>
      <c r="R1504" s="80"/>
      <c r="S1504" s="80"/>
      <c r="T1504" s="80"/>
      <c r="U1504" s="80"/>
      <c r="V1504" s="80"/>
      <c r="W1504" s="80"/>
      <c r="X1504" s="80"/>
      <c r="Y1504" s="80"/>
      <c r="Z1504" s="80" t="s">
        <v>40</v>
      </c>
      <c r="AA1504" s="80" t="s">
        <v>39</v>
      </c>
      <c r="AB1504" s="80">
        <v>20</v>
      </c>
      <c r="AC1504" s="80"/>
    </row>
    <row r="1505" spans="1:29" ht="15.75" customHeight="1" x14ac:dyDescent="0.2">
      <c r="A1505" s="80" t="s">
        <v>49</v>
      </c>
      <c r="B1505" s="80" t="s">
        <v>47</v>
      </c>
      <c r="C1505" s="80" t="s">
        <v>50</v>
      </c>
      <c r="D1505" s="81">
        <v>44091.745416666665</v>
      </c>
      <c r="E1505" s="80" t="s">
        <v>5</v>
      </c>
      <c r="F1505" s="80" t="s">
        <v>29</v>
      </c>
      <c r="G1505" s="80" t="s">
        <v>51</v>
      </c>
      <c r="H1505" s="80" t="s">
        <v>25</v>
      </c>
      <c r="I1505" s="80" t="s">
        <v>159</v>
      </c>
      <c r="J1505" s="80" t="s">
        <v>42</v>
      </c>
      <c r="K1505" s="80">
        <v>5.32</v>
      </c>
      <c r="L1505" s="80">
        <v>1640</v>
      </c>
      <c r="M1505" s="80" t="s">
        <v>41</v>
      </c>
      <c r="N1505" s="80">
        <v>92.3</v>
      </c>
      <c r="O1505" s="80">
        <v>6.83E-2</v>
      </c>
      <c r="P1505" s="80">
        <v>2.5</v>
      </c>
      <c r="Q1505" s="80"/>
      <c r="R1505" s="80"/>
      <c r="S1505" s="80"/>
      <c r="T1505" s="80"/>
      <c r="U1505" s="80"/>
      <c r="V1505" s="80"/>
      <c r="W1505" s="80"/>
      <c r="X1505" s="80"/>
      <c r="Y1505" s="80"/>
      <c r="Z1505" s="80" t="s">
        <v>40</v>
      </c>
      <c r="AA1505" s="80" t="s">
        <v>39</v>
      </c>
      <c r="AB1505" s="80">
        <v>20</v>
      </c>
      <c r="AC1505" s="80"/>
    </row>
    <row r="1506" spans="1:29" ht="15.75" customHeight="1" x14ac:dyDescent="0.2">
      <c r="A1506" s="80" t="s">
        <v>49</v>
      </c>
      <c r="B1506" s="80" t="s">
        <v>47</v>
      </c>
      <c r="C1506" s="80" t="s">
        <v>50</v>
      </c>
      <c r="D1506" s="81">
        <v>43775.674351851849</v>
      </c>
      <c r="E1506" s="80" t="s">
        <v>5</v>
      </c>
      <c r="F1506" s="80" t="s">
        <v>30</v>
      </c>
      <c r="G1506" s="80" t="s">
        <v>44</v>
      </c>
      <c r="H1506" s="80" t="s">
        <v>26</v>
      </c>
      <c r="I1506" s="80" t="s">
        <v>157</v>
      </c>
      <c r="J1506" s="80" t="s">
        <v>42</v>
      </c>
      <c r="K1506" s="80">
        <v>3.5</v>
      </c>
      <c r="L1506" s="80">
        <v>1240</v>
      </c>
      <c r="M1506" s="80" t="s">
        <v>41</v>
      </c>
      <c r="N1506" s="80">
        <v>144</v>
      </c>
      <c r="O1506" s="80">
        <v>5.2999999999999999E-2</v>
      </c>
      <c r="P1506" s="80">
        <v>9.1199999999999992</v>
      </c>
      <c r="Q1506" s="80"/>
      <c r="R1506" s="80"/>
      <c r="S1506" s="80"/>
      <c r="T1506" s="80"/>
      <c r="U1506" s="80"/>
      <c r="V1506" s="80"/>
      <c r="W1506" s="80"/>
      <c r="X1506" s="80"/>
      <c r="Y1506" s="80"/>
      <c r="Z1506" s="80" t="s">
        <v>40</v>
      </c>
      <c r="AA1506" s="80" t="s">
        <v>39</v>
      </c>
      <c r="AB1506" s="80">
        <v>20</v>
      </c>
      <c r="AC1506" s="80"/>
    </row>
    <row r="1507" spans="1:29" ht="15.75" customHeight="1" x14ac:dyDescent="0.2">
      <c r="A1507" s="80" t="s">
        <v>49</v>
      </c>
      <c r="B1507" s="80" t="s">
        <v>47</v>
      </c>
      <c r="C1507" s="80" t="s">
        <v>50</v>
      </c>
      <c r="D1507" s="81">
        <v>43775.674351851849</v>
      </c>
      <c r="E1507" s="80" t="s">
        <v>5</v>
      </c>
      <c r="F1507" s="80" t="s">
        <v>30</v>
      </c>
      <c r="G1507" s="80" t="s">
        <v>44</v>
      </c>
      <c r="H1507" s="80" t="s">
        <v>26</v>
      </c>
      <c r="I1507" s="80" t="s">
        <v>158</v>
      </c>
      <c r="J1507" s="80" t="s">
        <v>42</v>
      </c>
      <c r="K1507" s="80">
        <v>3.5</v>
      </c>
      <c r="L1507" s="80">
        <v>1240</v>
      </c>
      <c r="M1507" s="80" t="s">
        <v>41</v>
      </c>
      <c r="N1507" s="80">
        <v>265</v>
      </c>
      <c r="O1507" s="80">
        <v>0.06</v>
      </c>
      <c r="P1507" s="80">
        <v>0</v>
      </c>
      <c r="Q1507" s="80"/>
      <c r="R1507" s="80"/>
      <c r="S1507" s="80"/>
      <c r="T1507" s="80"/>
      <c r="U1507" s="80"/>
      <c r="V1507" s="80"/>
      <c r="W1507" s="80"/>
      <c r="X1507" s="80"/>
      <c r="Y1507" s="80"/>
      <c r="Z1507" s="80" t="s">
        <v>40</v>
      </c>
      <c r="AA1507" s="80" t="s">
        <v>39</v>
      </c>
      <c r="AB1507" s="80">
        <v>20</v>
      </c>
      <c r="AC1507" s="80"/>
    </row>
    <row r="1508" spans="1:29" ht="15.75" customHeight="1" x14ac:dyDescent="0.2">
      <c r="A1508" s="80" t="s">
        <v>49</v>
      </c>
      <c r="B1508" s="80" t="s">
        <v>47</v>
      </c>
      <c r="C1508" s="80" t="s">
        <v>50</v>
      </c>
      <c r="D1508" s="81">
        <v>43775.674351851849</v>
      </c>
      <c r="E1508" s="80" t="s">
        <v>5</v>
      </c>
      <c r="F1508" s="80" t="s">
        <v>30</v>
      </c>
      <c r="G1508" s="80" t="s">
        <v>44</v>
      </c>
      <c r="H1508" s="80" t="s">
        <v>26</v>
      </c>
      <c r="I1508" s="80" t="s">
        <v>43</v>
      </c>
      <c r="J1508" s="80" t="s">
        <v>42</v>
      </c>
      <c r="K1508" s="80">
        <v>3.5</v>
      </c>
      <c r="L1508" s="80">
        <v>1240</v>
      </c>
      <c r="M1508" s="80" t="s">
        <v>41</v>
      </c>
      <c r="N1508" s="80">
        <v>5.23</v>
      </c>
      <c r="O1508" s="80">
        <v>0</v>
      </c>
      <c r="P1508" s="80">
        <v>8.01</v>
      </c>
      <c r="Q1508" s="80"/>
      <c r="R1508" s="80"/>
      <c r="S1508" s="80"/>
      <c r="T1508" s="80"/>
      <c r="U1508" s="80"/>
      <c r="V1508" s="80"/>
      <c r="W1508" s="80"/>
      <c r="X1508" s="80"/>
      <c r="Y1508" s="80"/>
      <c r="Z1508" s="80" t="s">
        <v>40</v>
      </c>
      <c r="AA1508" s="80" t="s">
        <v>39</v>
      </c>
      <c r="AB1508" s="80">
        <v>20</v>
      </c>
      <c r="AC1508" s="80"/>
    </row>
    <row r="1509" spans="1:29" ht="15.75" customHeight="1" x14ac:dyDescent="0.2">
      <c r="A1509" s="80" t="s">
        <v>49</v>
      </c>
      <c r="B1509" s="80" t="s">
        <v>47</v>
      </c>
      <c r="C1509" s="80" t="s">
        <v>50</v>
      </c>
      <c r="D1509" s="81">
        <v>44091.745416666665</v>
      </c>
      <c r="E1509" s="80" t="s">
        <v>5</v>
      </c>
      <c r="F1509" s="80" t="s">
        <v>30</v>
      </c>
      <c r="G1509" s="80" t="s">
        <v>44</v>
      </c>
      <c r="H1509" s="80" t="s">
        <v>26</v>
      </c>
      <c r="I1509" s="80" t="s">
        <v>159</v>
      </c>
      <c r="J1509" s="80" t="s">
        <v>42</v>
      </c>
      <c r="K1509" s="80">
        <v>3.5</v>
      </c>
      <c r="L1509" s="80">
        <v>1240</v>
      </c>
      <c r="M1509" s="80" t="s">
        <v>41</v>
      </c>
      <c r="N1509" s="80">
        <v>159</v>
      </c>
      <c r="O1509" s="80">
        <v>5.3900000000000003E-2</v>
      </c>
      <c r="P1509" s="80">
        <v>7.98</v>
      </c>
      <c r="Q1509" s="80"/>
      <c r="R1509" s="80"/>
      <c r="S1509" s="80"/>
      <c r="T1509" s="80"/>
      <c r="U1509" s="80"/>
      <c r="V1509" s="80"/>
      <c r="W1509" s="80"/>
      <c r="X1509" s="80"/>
      <c r="Y1509" s="80"/>
      <c r="Z1509" s="80" t="s">
        <v>40</v>
      </c>
      <c r="AA1509" s="80" t="s">
        <v>39</v>
      </c>
      <c r="AB1509" s="80">
        <v>20</v>
      </c>
      <c r="AC1509" s="80"/>
    </row>
    <row r="1510" spans="1:29" ht="15.75" customHeight="1" x14ac:dyDescent="0.2">
      <c r="A1510" s="80" t="s">
        <v>49</v>
      </c>
      <c r="B1510" s="80" t="s">
        <v>47</v>
      </c>
      <c r="C1510" s="80" t="s">
        <v>50</v>
      </c>
      <c r="D1510" s="81">
        <v>43775.674351851849</v>
      </c>
      <c r="E1510" s="80" t="s">
        <v>5</v>
      </c>
      <c r="F1510" s="80" t="s">
        <v>30</v>
      </c>
      <c r="G1510" s="80" t="s">
        <v>51</v>
      </c>
      <c r="H1510" s="80" t="s">
        <v>26</v>
      </c>
      <c r="I1510" s="80" t="s">
        <v>157</v>
      </c>
      <c r="J1510" s="80" t="s">
        <v>42</v>
      </c>
      <c r="K1510" s="80">
        <v>3.5</v>
      </c>
      <c r="L1510" s="80">
        <v>1240</v>
      </c>
      <c r="M1510" s="80" t="s">
        <v>41</v>
      </c>
      <c r="N1510" s="80">
        <v>66.8</v>
      </c>
      <c r="O1510" s="80">
        <v>7.9699999999999993E-2</v>
      </c>
      <c r="P1510" s="80">
        <v>27.9</v>
      </c>
      <c r="Q1510" s="80"/>
      <c r="R1510" s="80"/>
      <c r="S1510" s="80"/>
      <c r="T1510" s="80"/>
      <c r="U1510" s="80"/>
      <c r="V1510" s="80"/>
      <c r="W1510" s="80"/>
      <c r="X1510" s="80"/>
      <c r="Y1510" s="80"/>
      <c r="Z1510" s="80" t="s">
        <v>40</v>
      </c>
      <c r="AA1510" s="80" t="s">
        <v>39</v>
      </c>
      <c r="AB1510" s="80">
        <v>20</v>
      </c>
      <c r="AC1510" s="80"/>
    </row>
    <row r="1511" spans="1:29" ht="15.75" customHeight="1" x14ac:dyDescent="0.2">
      <c r="A1511" s="80" t="s">
        <v>49</v>
      </c>
      <c r="B1511" s="80" t="s">
        <v>47</v>
      </c>
      <c r="C1511" s="80" t="s">
        <v>50</v>
      </c>
      <c r="D1511" s="81">
        <v>43775.674351851849</v>
      </c>
      <c r="E1511" s="80" t="s">
        <v>5</v>
      </c>
      <c r="F1511" s="80" t="s">
        <v>30</v>
      </c>
      <c r="G1511" s="80" t="s">
        <v>51</v>
      </c>
      <c r="H1511" s="80" t="s">
        <v>26</v>
      </c>
      <c r="I1511" s="80" t="s">
        <v>158</v>
      </c>
      <c r="J1511" s="80" t="s">
        <v>42</v>
      </c>
      <c r="K1511" s="80">
        <v>3.5</v>
      </c>
      <c r="L1511" s="80">
        <v>1240</v>
      </c>
      <c r="M1511" s="80" t="s">
        <v>41</v>
      </c>
      <c r="N1511" s="80">
        <v>413</v>
      </c>
      <c r="O1511" s="80">
        <v>8.77E-2</v>
      </c>
      <c r="P1511" s="80">
        <v>0</v>
      </c>
      <c r="Q1511" s="80"/>
      <c r="R1511" s="80"/>
      <c r="S1511" s="80"/>
      <c r="T1511" s="80"/>
      <c r="U1511" s="80"/>
      <c r="V1511" s="80"/>
      <c r="W1511" s="80"/>
      <c r="X1511" s="80"/>
      <c r="Y1511" s="80"/>
      <c r="Z1511" s="80" t="s">
        <v>40</v>
      </c>
      <c r="AA1511" s="80" t="s">
        <v>39</v>
      </c>
      <c r="AB1511" s="80">
        <v>20</v>
      </c>
      <c r="AC1511" s="80"/>
    </row>
    <row r="1512" spans="1:29" ht="15.75" customHeight="1" x14ac:dyDescent="0.2">
      <c r="A1512" s="80" t="s">
        <v>49</v>
      </c>
      <c r="B1512" s="80" t="s">
        <v>47</v>
      </c>
      <c r="C1512" s="80" t="s">
        <v>50</v>
      </c>
      <c r="D1512" s="81">
        <v>43775.674351851849</v>
      </c>
      <c r="E1512" s="80" t="s">
        <v>5</v>
      </c>
      <c r="F1512" s="80" t="s">
        <v>30</v>
      </c>
      <c r="G1512" s="80" t="s">
        <v>51</v>
      </c>
      <c r="H1512" s="80" t="s">
        <v>26</v>
      </c>
      <c r="I1512" s="80" t="s">
        <v>43</v>
      </c>
      <c r="J1512" s="80" t="s">
        <v>42</v>
      </c>
      <c r="K1512" s="80">
        <v>3.5</v>
      </c>
      <c r="L1512" s="80">
        <v>1240</v>
      </c>
      <c r="M1512" s="80" t="s">
        <v>41</v>
      </c>
      <c r="N1512" s="80">
        <v>15.1</v>
      </c>
      <c r="O1512" s="80">
        <v>0</v>
      </c>
      <c r="P1512" s="80">
        <v>23.9</v>
      </c>
      <c r="Q1512" s="80"/>
      <c r="R1512" s="80"/>
      <c r="S1512" s="80"/>
      <c r="T1512" s="80"/>
      <c r="U1512" s="80"/>
      <c r="V1512" s="80"/>
      <c r="W1512" s="80"/>
      <c r="X1512" s="80"/>
      <c r="Y1512" s="80"/>
      <c r="Z1512" s="80" t="s">
        <v>40</v>
      </c>
      <c r="AA1512" s="80" t="s">
        <v>39</v>
      </c>
      <c r="AB1512" s="80">
        <v>20</v>
      </c>
      <c r="AC1512" s="80"/>
    </row>
    <row r="1513" spans="1:29" ht="15.75" customHeight="1" x14ac:dyDescent="0.2">
      <c r="A1513" s="80" t="s">
        <v>49</v>
      </c>
      <c r="B1513" s="80" t="s">
        <v>47</v>
      </c>
      <c r="C1513" s="80" t="s">
        <v>50</v>
      </c>
      <c r="D1513" s="81">
        <v>44091.745416666665</v>
      </c>
      <c r="E1513" s="80" t="s">
        <v>5</v>
      </c>
      <c r="F1513" s="80" t="s">
        <v>30</v>
      </c>
      <c r="G1513" s="80" t="s">
        <v>51</v>
      </c>
      <c r="H1513" s="80" t="s">
        <v>26</v>
      </c>
      <c r="I1513" s="80" t="s">
        <v>159</v>
      </c>
      <c r="J1513" s="80" t="s">
        <v>42</v>
      </c>
      <c r="K1513" s="80">
        <v>3.5</v>
      </c>
      <c r="L1513" s="80">
        <v>1240</v>
      </c>
      <c r="M1513" s="80" t="s">
        <v>41</v>
      </c>
      <c r="N1513" s="80">
        <v>110</v>
      </c>
      <c r="O1513" s="80">
        <v>8.0699999999999994E-2</v>
      </c>
      <c r="P1513" s="80">
        <v>24.4</v>
      </c>
      <c r="Q1513" s="80"/>
      <c r="R1513" s="80"/>
      <c r="S1513" s="80"/>
      <c r="T1513" s="80"/>
      <c r="U1513" s="80"/>
      <c r="V1513" s="80"/>
      <c r="W1513" s="80"/>
      <c r="X1513" s="80"/>
      <c r="Y1513" s="80"/>
      <c r="Z1513" s="80" t="s">
        <v>40</v>
      </c>
      <c r="AA1513" s="80" t="s">
        <v>39</v>
      </c>
      <c r="AB1513" s="80">
        <v>20</v>
      </c>
      <c r="AC1513" s="80"/>
    </row>
    <row r="1514" spans="1:29" ht="15.75" customHeight="1" x14ac:dyDescent="0.2">
      <c r="A1514" s="80" t="s">
        <v>49</v>
      </c>
      <c r="B1514" s="80" t="s">
        <v>47</v>
      </c>
      <c r="C1514" s="80" t="s">
        <v>46</v>
      </c>
      <c r="D1514" s="81">
        <v>44092.50445601852</v>
      </c>
      <c r="E1514" s="80" t="s">
        <v>5</v>
      </c>
      <c r="F1514" s="80" t="s">
        <v>31</v>
      </c>
      <c r="G1514" s="80" t="s">
        <v>44</v>
      </c>
      <c r="H1514" s="80" t="s">
        <v>26</v>
      </c>
      <c r="I1514" s="80" t="s">
        <v>157</v>
      </c>
      <c r="J1514" s="80" t="s">
        <v>42</v>
      </c>
      <c r="K1514" s="80">
        <v>1</v>
      </c>
      <c r="L1514" s="80">
        <v>999</v>
      </c>
      <c r="M1514" s="80" t="s">
        <v>41</v>
      </c>
      <c r="N1514" s="80">
        <v>18.7</v>
      </c>
      <c r="O1514" s="80">
        <v>1.7299999999999999E-2</v>
      </c>
      <c r="P1514" s="80">
        <v>4.4400000000000004</v>
      </c>
      <c r="Q1514" s="80"/>
      <c r="R1514" s="80"/>
      <c r="S1514" s="80"/>
      <c r="T1514" s="80"/>
      <c r="U1514" s="80"/>
      <c r="V1514" s="80"/>
      <c r="W1514" s="80"/>
      <c r="X1514" s="80"/>
      <c r="Y1514" s="80"/>
      <c r="Z1514" s="80" t="s">
        <v>40</v>
      </c>
      <c r="AA1514" s="80" t="s">
        <v>39</v>
      </c>
      <c r="AB1514" s="80">
        <v>1</v>
      </c>
      <c r="AC1514" s="80"/>
    </row>
    <row r="1515" spans="1:29" ht="15.75" customHeight="1" x14ac:dyDescent="0.2">
      <c r="A1515" s="80" t="s">
        <v>49</v>
      </c>
      <c r="B1515" s="80" t="s">
        <v>47</v>
      </c>
      <c r="C1515" s="80" t="s">
        <v>46</v>
      </c>
      <c r="D1515" s="81">
        <v>44092.50445601852</v>
      </c>
      <c r="E1515" s="80" t="s">
        <v>5</v>
      </c>
      <c r="F1515" s="80" t="s">
        <v>31</v>
      </c>
      <c r="G1515" s="80" t="s">
        <v>44</v>
      </c>
      <c r="H1515" s="80" t="s">
        <v>26</v>
      </c>
      <c r="I1515" s="80" t="s">
        <v>158</v>
      </c>
      <c r="J1515" s="80" t="s">
        <v>42</v>
      </c>
      <c r="K1515" s="80">
        <v>1</v>
      </c>
      <c r="L1515" s="80">
        <v>999</v>
      </c>
      <c r="M1515" s="80" t="s">
        <v>41</v>
      </c>
      <c r="N1515" s="80">
        <v>90</v>
      </c>
      <c r="O1515" s="80">
        <v>1.9300000000000001E-2</v>
      </c>
      <c r="P1515" s="80">
        <v>0</v>
      </c>
      <c r="Q1515" s="80"/>
      <c r="R1515" s="80"/>
      <c r="S1515" s="80"/>
      <c r="T1515" s="80"/>
      <c r="U1515" s="80"/>
      <c r="V1515" s="80"/>
      <c r="W1515" s="80"/>
      <c r="X1515" s="80"/>
      <c r="Y1515" s="80"/>
      <c r="Z1515" s="80" t="s">
        <v>40</v>
      </c>
      <c r="AA1515" s="80" t="s">
        <v>39</v>
      </c>
      <c r="AB1515" s="80">
        <v>1</v>
      </c>
      <c r="AC1515" s="80"/>
    </row>
    <row r="1516" spans="1:29" ht="15.75" customHeight="1" x14ac:dyDescent="0.2">
      <c r="A1516" s="80" t="s">
        <v>49</v>
      </c>
      <c r="B1516" s="80" t="s">
        <v>47</v>
      </c>
      <c r="C1516" s="80" t="s">
        <v>46</v>
      </c>
      <c r="D1516" s="81">
        <v>44092.50445601852</v>
      </c>
      <c r="E1516" s="80" t="s">
        <v>5</v>
      </c>
      <c r="F1516" s="80" t="s">
        <v>31</v>
      </c>
      <c r="G1516" s="80" t="s">
        <v>44</v>
      </c>
      <c r="H1516" s="80" t="s">
        <v>26</v>
      </c>
      <c r="I1516" s="80" t="s">
        <v>43</v>
      </c>
      <c r="J1516" s="80" t="s">
        <v>42</v>
      </c>
      <c r="K1516" s="80">
        <v>1</v>
      </c>
      <c r="L1516" s="80">
        <v>999</v>
      </c>
      <c r="M1516" s="80" t="s">
        <v>41</v>
      </c>
      <c r="N1516" s="80">
        <v>4.0199999999999996</v>
      </c>
      <c r="O1516" s="80">
        <v>0</v>
      </c>
      <c r="P1516" s="80">
        <v>4.22</v>
      </c>
      <c r="Q1516" s="80"/>
      <c r="R1516" s="80"/>
      <c r="S1516" s="80"/>
      <c r="T1516" s="80"/>
      <c r="U1516" s="80"/>
      <c r="V1516" s="80"/>
      <c r="W1516" s="80"/>
      <c r="X1516" s="80"/>
      <c r="Y1516" s="80"/>
      <c r="Z1516" s="80" t="s">
        <v>40</v>
      </c>
      <c r="AA1516" s="80" t="s">
        <v>39</v>
      </c>
      <c r="AB1516" s="80">
        <v>1</v>
      </c>
      <c r="AC1516" s="80"/>
    </row>
    <row r="1517" spans="1:29" ht="15.75" customHeight="1" x14ac:dyDescent="0.2">
      <c r="A1517" s="80" t="s">
        <v>49</v>
      </c>
      <c r="B1517" s="80" t="s">
        <v>47</v>
      </c>
      <c r="C1517" s="80" t="s">
        <v>46</v>
      </c>
      <c r="D1517" s="81">
        <v>44092.50445601852</v>
      </c>
      <c r="E1517" s="80" t="s">
        <v>5</v>
      </c>
      <c r="F1517" s="80" t="s">
        <v>31</v>
      </c>
      <c r="G1517" s="80" t="s">
        <v>44</v>
      </c>
      <c r="H1517" s="80" t="s">
        <v>26</v>
      </c>
      <c r="I1517" s="80" t="s">
        <v>159</v>
      </c>
      <c r="J1517" s="80" t="s">
        <v>42</v>
      </c>
      <c r="K1517" s="80">
        <v>1</v>
      </c>
      <c r="L1517" s="80">
        <v>999</v>
      </c>
      <c r="M1517" s="80" t="s">
        <v>41</v>
      </c>
      <c r="N1517" s="80">
        <v>22.316199999999998</v>
      </c>
      <c r="O1517" s="80">
        <v>1.358E-2</v>
      </c>
      <c r="P1517" s="80">
        <v>3.95831</v>
      </c>
      <c r="Q1517" s="80"/>
      <c r="R1517" s="80"/>
      <c r="S1517" s="80"/>
      <c r="T1517" s="80"/>
      <c r="U1517" s="80"/>
      <c r="V1517" s="80"/>
      <c r="W1517" s="80"/>
      <c r="X1517" s="80"/>
      <c r="Y1517" s="80"/>
      <c r="Z1517" s="80" t="s">
        <v>40</v>
      </c>
      <c r="AA1517" s="80" t="s">
        <v>39</v>
      </c>
      <c r="AB1517" s="80">
        <v>1</v>
      </c>
      <c r="AC1517" s="80"/>
    </row>
    <row r="1518" spans="1:29" ht="15.75" customHeight="1" x14ac:dyDescent="0.2">
      <c r="A1518" s="80" t="s">
        <v>49</v>
      </c>
      <c r="B1518" s="80" t="s">
        <v>47</v>
      </c>
      <c r="C1518" s="80" t="s">
        <v>50</v>
      </c>
      <c r="D1518" s="81">
        <v>43775.674351851849</v>
      </c>
      <c r="E1518" s="80" t="s">
        <v>5</v>
      </c>
      <c r="F1518" s="80" t="s">
        <v>31</v>
      </c>
      <c r="G1518" s="80" t="s">
        <v>51</v>
      </c>
      <c r="H1518" s="80" t="s">
        <v>26</v>
      </c>
      <c r="I1518" s="80" t="s">
        <v>157</v>
      </c>
      <c r="J1518" s="80" t="s">
        <v>42</v>
      </c>
      <c r="K1518" s="80">
        <v>1.52</v>
      </c>
      <c r="L1518" s="80">
        <v>1130</v>
      </c>
      <c r="M1518" s="80" t="s">
        <v>41</v>
      </c>
      <c r="N1518" s="80">
        <v>14.9</v>
      </c>
      <c r="O1518" s="80">
        <v>1.43E-2</v>
      </c>
      <c r="P1518" s="80">
        <v>4.0199999999999996</v>
      </c>
      <c r="Q1518" s="80"/>
      <c r="R1518" s="80"/>
      <c r="S1518" s="80"/>
      <c r="T1518" s="80"/>
      <c r="U1518" s="80"/>
      <c r="V1518" s="80"/>
      <c r="W1518" s="80"/>
      <c r="X1518" s="80"/>
      <c r="Y1518" s="80"/>
      <c r="Z1518" s="80" t="s">
        <v>40</v>
      </c>
      <c r="AA1518" s="80" t="s">
        <v>39</v>
      </c>
      <c r="AB1518" s="80">
        <v>20</v>
      </c>
      <c r="AC1518" s="80"/>
    </row>
    <row r="1519" spans="1:29" ht="15.75" customHeight="1" x14ac:dyDescent="0.2">
      <c r="A1519" s="80" t="s">
        <v>49</v>
      </c>
      <c r="B1519" s="80" t="s">
        <v>47</v>
      </c>
      <c r="C1519" s="80" t="s">
        <v>50</v>
      </c>
      <c r="D1519" s="81">
        <v>43775.674351851849</v>
      </c>
      <c r="E1519" s="80" t="s">
        <v>5</v>
      </c>
      <c r="F1519" s="80" t="s">
        <v>31</v>
      </c>
      <c r="G1519" s="80" t="s">
        <v>51</v>
      </c>
      <c r="H1519" s="80" t="s">
        <v>26</v>
      </c>
      <c r="I1519" s="80" t="s">
        <v>158</v>
      </c>
      <c r="J1519" s="80" t="s">
        <v>42</v>
      </c>
      <c r="K1519" s="80">
        <v>1.52</v>
      </c>
      <c r="L1519" s="80">
        <v>1130</v>
      </c>
      <c r="M1519" s="80" t="s">
        <v>41</v>
      </c>
      <c r="N1519" s="80">
        <v>68.900000000000006</v>
      </c>
      <c r="O1519" s="80">
        <v>1.54E-2</v>
      </c>
      <c r="P1519" s="80">
        <v>0</v>
      </c>
      <c r="Q1519" s="80"/>
      <c r="R1519" s="80"/>
      <c r="S1519" s="80"/>
      <c r="T1519" s="80"/>
      <c r="U1519" s="80"/>
      <c r="V1519" s="80"/>
      <c r="W1519" s="80"/>
      <c r="X1519" s="80"/>
      <c r="Y1519" s="80"/>
      <c r="Z1519" s="80" t="s">
        <v>40</v>
      </c>
      <c r="AA1519" s="80" t="s">
        <v>39</v>
      </c>
      <c r="AB1519" s="80">
        <v>20</v>
      </c>
      <c r="AC1519" s="80"/>
    </row>
    <row r="1520" spans="1:29" ht="15.75" customHeight="1" x14ac:dyDescent="0.2">
      <c r="A1520" s="80" t="s">
        <v>49</v>
      </c>
      <c r="B1520" s="80" t="s">
        <v>47</v>
      </c>
      <c r="C1520" s="80" t="s">
        <v>50</v>
      </c>
      <c r="D1520" s="81">
        <v>43775.674351851849</v>
      </c>
      <c r="E1520" s="80" t="s">
        <v>5</v>
      </c>
      <c r="F1520" s="80" t="s">
        <v>31</v>
      </c>
      <c r="G1520" s="80" t="s">
        <v>51</v>
      </c>
      <c r="H1520" s="80" t="s">
        <v>26</v>
      </c>
      <c r="I1520" s="80" t="s">
        <v>43</v>
      </c>
      <c r="J1520" s="80" t="s">
        <v>42</v>
      </c>
      <c r="K1520" s="80">
        <v>1.52</v>
      </c>
      <c r="L1520" s="80">
        <v>1130</v>
      </c>
      <c r="M1520" s="80" t="s">
        <v>41</v>
      </c>
      <c r="N1520" s="80">
        <v>3.14</v>
      </c>
      <c r="O1520" s="80">
        <v>0</v>
      </c>
      <c r="P1520" s="80">
        <v>3.87</v>
      </c>
      <c r="Q1520" s="80"/>
      <c r="R1520" s="80"/>
      <c r="S1520" s="80"/>
      <c r="T1520" s="80"/>
      <c r="U1520" s="80"/>
      <c r="V1520" s="80"/>
      <c r="W1520" s="80"/>
      <c r="X1520" s="80"/>
      <c r="Y1520" s="80"/>
      <c r="Z1520" s="80" t="s">
        <v>40</v>
      </c>
      <c r="AA1520" s="80" t="s">
        <v>39</v>
      </c>
      <c r="AB1520" s="80">
        <v>20</v>
      </c>
      <c r="AC1520" s="80"/>
    </row>
    <row r="1521" spans="1:29" ht="15.75" customHeight="1" x14ac:dyDescent="0.2">
      <c r="A1521" s="80" t="s">
        <v>49</v>
      </c>
      <c r="B1521" s="80" t="s">
        <v>47</v>
      </c>
      <c r="C1521" s="80" t="s">
        <v>50</v>
      </c>
      <c r="D1521" s="81">
        <v>44091.745416666665</v>
      </c>
      <c r="E1521" s="80" t="s">
        <v>5</v>
      </c>
      <c r="F1521" s="80" t="s">
        <v>31</v>
      </c>
      <c r="G1521" s="80" t="s">
        <v>51</v>
      </c>
      <c r="H1521" s="80" t="s">
        <v>26</v>
      </c>
      <c r="I1521" s="80" t="s">
        <v>159</v>
      </c>
      <c r="J1521" s="80" t="s">
        <v>42</v>
      </c>
      <c r="K1521" s="80">
        <v>1.52</v>
      </c>
      <c r="L1521" s="80">
        <v>1130</v>
      </c>
      <c r="M1521" s="80" t="s">
        <v>41</v>
      </c>
      <c r="N1521" s="80">
        <v>21.7</v>
      </c>
      <c r="O1521" s="80">
        <v>1.44E-2</v>
      </c>
      <c r="P1521" s="80">
        <v>3.52</v>
      </c>
      <c r="Q1521" s="80"/>
      <c r="R1521" s="80"/>
      <c r="S1521" s="80"/>
      <c r="T1521" s="80"/>
      <c r="U1521" s="80"/>
      <c r="V1521" s="80"/>
      <c r="W1521" s="80"/>
      <c r="X1521" s="80"/>
      <c r="Y1521" s="80"/>
      <c r="Z1521" s="80" t="s">
        <v>40</v>
      </c>
      <c r="AA1521" s="80" t="s">
        <v>39</v>
      </c>
      <c r="AB1521" s="80">
        <v>20</v>
      </c>
      <c r="AC1521" s="80"/>
    </row>
    <row r="1522" spans="1:29" ht="15.75" customHeight="1" x14ac:dyDescent="0.2">
      <c r="A1522" s="80" t="s">
        <v>49</v>
      </c>
      <c r="B1522" s="80" t="s">
        <v>47</v>
      </c>
      <c r="C1522" s="80" t="s">
        <v>46</v>
      </c>
      <c r="D1522" s="81">
        <v>44092.50445601852</v>
      </c>
      <c r="E1522" s="80" t="s">
        <v>5</v>
      </c>
      <c r="F1522" s="80" t="s">
        <v>45</v>
      </c>
      <c r="G1522" s="80" t="s">
        <v>44</v>
      </c>
      <c r="H1522" s="80" t="s">
        <v>26</v>
      </c>
      <c r="I1522" s="80" t="s">
        <v>157</v>
      </c>
      <c r="J1522" s="80" t="s">
        <v>42</v>
      </c>
      <c r="K1522" s="80">
        <v>3.59</v>
      </c>
      <c r="L1522" s="80">
        <v>2116</v>
      </c>
      <c r="M1522" s="80" t="s">
        <v>41</v>
      </c>
      <c r="N1522" s="80">
        <v>17.52</v>
      </c>
      <c r="O1522" s="80">
        <v>3.1300000000000001E-2</v>
      </c>
      <c r="P1522" s="80">
        <v>8.1319999999999997</v>
      </c>
      <c r="Q1522" s="80"/>
      <c r="R1522" s="80"/>
      <c r="S1522" s="80"/>
      <c r="T1522" s="80"/>
      <c r="U1522" s="80"/>
      <c r="V1522" s="80"/>
      <c r="W1522" s="80"/>
      <c r="X1522" s="80"/>
      <c r="Y1522" s="80"/>
      <c r="Z1522" s="80" t="s">
        <v>40</v>
      </c>
      <c r="AA1522" s="80" t="s">
        <v>39</v>
      </c>
      <c r="AB1522" s="80">
        <v>1</v>
      </c>
      <c r="AC1522" s="80"/>
    </row>
    <row r="1523" spans="1:29" ht="15.75" customHeight="1" x14ac:dyDescent="0.2">
      <c r="A1523" s="80" t="s">
        <v>49</v>
      </c>
      <c r="B1523" s="80" t="s">
        <v>47</v>
      </c>
      <c r="C1523" s="80" t="s">
        <v>46</v>
      </c>
      <c r="D1523" s="81">
        <v>44092.50445601852</v>
      </c>
      <c r="E1523" s="80" t="s">
        <v>5</v>
      </c>
      <c r="F1523" s="80" t="s">
        <v>45</v>
      </c>
      <c r="G1523" s="80" t="s">
        <v>44</v>
      </c>
      <c r="H1523" s="80" t="s">
        <v>26</v>
      </c>
      <c r="I1523" s="80" t="s">
        <v>158</v>
      </c>
      <c r="J1523" s="80" t="s">
        <v>42</v>
      </c>
      <c r="K1523" s="80">
        <v>3.59</v>
      </c>
      <c r="L1523" s="80">
        <v>2116</v>
      </c>
      <c r="M1523" s="80" t="s">
        <v>41</v>
      </c>
      <c r="N1523" s="80">
        <v>140.94</v>
      </c>
      <c r="O1523" s="80">
        <v>3.27E-2</v>
      </c>
      <c r="P1523" s="80">
        <v>0</v>
      </c>
      <c r="Q1523" s="80"/>
      <c r="R1523" s="80"/>
      <c r="S1523" s="80"/>
      <c r="T1523" s="80"/>
      <c r="U1523" s="80"/>
      <c r="V1523" s="80"/>
      <c r="W1523" s="80"/>
      <c r="X1523" s="80"/>
      <c r="Y1523" s="80"/>
      <c r="Z1523" s="80" t="s">
        <v>40</v>
      </c>
      <c r="AA1523" s="80" t="s">
        <v>39</v>
      </c>
      <c r="AB1523" s="80">
        <v>1</v>
      </c>
      <c r="AC1523" s="80"/>
    </row>
    <row r="1524" spans="1:29" ht="15.75" customHeight="1" x14ac:dyDescent="0.2">
      <c r="A1524" s="80" t="s">
        <v>49</v>
      </c>
      <c r="B1524" s="80" t="s">
        <v>47</v>
      </c>
      <c r="C1524" s="80" t="s">
        <v>46</v>
      </c>
      <c r="D1524" s="81">
        <v>44092.50445601852</v>
      </c>
      <c r="E1524" s="80" t="s">
        <v>5</v>
      </c>
      <c r="F1524" s="80" t="s">
        <v>45</v>
      </c>
      <c r="G1524" s="80" t="s">
        <v>44</v>
      </c>
      <c r="H1524" s="80" t="s">
        <v>26</v>
      </c>
      <c r="I1524" s="80" t="s">
        <v>43</v>
      </c>
      <c r="J1524" s="80" t="s">
        <v>42</v>
      </c>
      <c r="K1524" s="80">
        <v>3.59</v>
      </c>
      <c r="L1524" s="80">
        <v>2116</v>
      </c>
      <c r="M1524" s="80" t="s">
        <v>41</v>
      </c>
      <c r="N1524" s="80">
        <v>4.93</v>
      </c>
      <c r="O1524" s="80">
        <v>0</v>
      </c>
      <c r="P1524" s="80">
        <v>7.6920000000000002</v>
      </c>
      <c r="Q1524" s="80"/>
      <c r="R1524" s="80"/>
      <c r="S1524" s="80"/>
      <c r="T1524" s="80"/>
      <c r="U1524" s="80"/>
      <c r="V1524" s="80"/>
      <c r="W1524" s="80"/>
      <c r="X1524" s="80"/>
      <c r="Y1524" s="80"/>
      <c r="Z1524" s="80" t="s">
        <v>40</v>
      </c>
      <c r="AA1524" s="80" t="s">
        <v>39</v>
      </c>
      <c r="AB1524" s="80">
        <v>1</v>
      </c>
      <c r="AC1524" s="80"/>
    </row>
    <row r="1525" spans="1:29" ht="15.75" customHeight="1" x14ac:dyDescent="0.2">
      <c r="A1525" s="80" t="s">
        <v>49</v>
      </c>
      <c r="B1525" s="80" t="s">
        <v>47</v>
      </c>
      <c r="C1525" s="80" t="s">
        <v>46</v>
      </c>
      <c r="D1525" s="81">
        <v>44092.50445601852</v>
      </c>
      <c r="E1525" s="80" t="s">
        <v>5</v>
      </c>
      <c r="F1525" s="80" t="s">
        <v>45</v>
      </c>
      <c r="G1525" s="80" t="s">
        <v>44</v>
      </c>
      <c r="H1525" s="80" t="s">
        <v>26</v>
      </c>
      <c r="I1525" s="80" t="s">
        <v>159</v>
      </c>
      <c r="J1525" s="80" t="s">
        <v>42</v>
      </c>
      <c r="K1525" s="80">
        <v>3.59</v>
      </c>
      <c r="L1525" s="80">
        <v>2116</v>
      </c>
      <c r="M1525" s="80" t="s">
        <v>41</v>
      </c>
      <c r="N1525" s="80">
        <v>22.35</v>
      </c>
      <c r="O1525" s="80">
        <v>0.02</v>
      </c>
      <c r="P1525" s="80">
        <v>7.59</v>
      </c>
      <c r="Q1525" s="80"/>
      <c r="R1525" s="80"/>
      <c r="S1525" s="80"/>
      <c r="T1525" s="80"/>
      <c r="U1525" s="80"/>
      <c r="V1525" s="80"/>
      <c r="W1525" s="80"/>
      <c r="X1525" s="80"/>
      <c r="Y1525" s="80"/>
      <c r="Z1525" s="80" t="s">
        <v>40</v>
      </c>
      <c r="AA1525" s="80" t="s">
        <v>39</v>
      </c>
      <c r="AB1525" s="80">
        <v>1</v>
      </c>
      <c r="AC1525" s="80"/>
    </row>
    <row r="1526" spans="1:29" ht="15.75" customHeight="1" x14ac:dyDescent="0.2">
      <c r="A1526" s="80" t="s">
        <v>49</v>
      </c>
      <c r="B1526" s="80" t="s">
        <v>47</v>
      </c>
      <c r="C1526" s="80" t="s">
        <v>50</v>
      </c>
      <c r="D1526" s="81">
        <v>43775.674351851849</v>
      </c>
      <c r="E1526" s="80" t="s">
        <v>5</v>
      </c>
      <c r="F1526" s="80" t="s">
        <v>45</v>
      </c>
      <c r="G1526" s="80" t="s">
        <v>51</v>
      </c>
      <c r="H1526" s="80" t="s">
        <v>26</v>
      </c>
      <c r="I1526" s="80" t="s">
        <v>157</v>
      </c>
      <c r="J1526" s="80" t="s">
        <v>42</v>
      </c>
      <c r="K1526" s="80">
        <v>2.9</v>
      </c>
      <c r="L1526" s="80">
        <v>1570</v>
      </c>
      <c r="M1526" s="80" t="s">
        <v>41</v>
      </c>
      <c r="N1526" s="80">
        <v>36.799999999999997</v>
      </c>
      <c r="O1526" s="80">
        <v>5.3999999999999999E-2</v>
      </c>
      <c r="P1526" s="80">
        <v>12.4</v>
      </c>
      <c r="Q1526" s="80"/>
      <c r="R1526" s="80"/>
      <c r="S1526" s="80"/>
      <c r="T1526" s="80"/>
      <c r="U1526" s="80"/>
      <c r="V1526" s="80"/>
      <c r="W1526" s="80"/>
      <c r="X1526" s="80"/>
      <c r="Y1526" s="80"/>
      <c r="Z1526" s="80" t="s">
        <v>40</v>
      </c>
      <c r="AA1526" s="80" t="s">
        <v>39</v>
      </c>
      <c r="AB1526" s="80">
        <v>20</v>
      </c>
      <c r="AC1526" s="80"/>
    </row>
    <row r="1527" spans="1:29" ht="15.75" customHeight="1" x14ac:dyDescent="0.2">
      <c r="A1527" s="80" t="s">
        <v>49</v>
      </c>
      <c r="B1527" s="80" t="s">
        <v>47</v>
      </c>
      <c r="C1527" s="80" t="s">
        <v>50</v>
      </c>
      <c r="D1527" s="81">
        <v>43775.674351851849</v>
      </c>
      <c r="E1527" s="80" t="s">
        <v>5</v>
      </c>
      <c r="F1527" s="80" t="s">
        <v>45</v>
      </c>
      <c r="G1527" s="80" t="s">
        <v>51</v>
      </c>
      <c r="H1527" s="80" t="s">
        <v>26</v>
      </c>
      <c r="I1527" s="80" t="s">
        <v>158</v>
      </c>
      <c r="J1527" s="80" t="s">
        <v>42</v>
      </c>
      <c r="K1527" s="80">
        <v>2.9</v>
      </c>
      <c r="L1527" s="80">
        <v>1570</v>
      </c>
      <c r="M1527" s="80" t="s">
        <v>41</v>
      </c>
      <c r="N1527" s="80">
        <v>218</v>
      </c>
      <c r="O1527" s="80">
        <v>5.7000000000000002E-2</v>
      </c>
      <c r="P1527" s="80">
        <v>0</v>
      </c>
      <c r="Q1527" s="80"/>
      <c r="R1527" s="80"/>
      <c r="S1527" s="80"/>
      <c r="T1527" s="80"/>
      <c r="U1527" s="80"/>
      <c r="V1527" s="80"/>
      <c r="W1527" s="80"/>
      <c r="X1527" s="80"/>
      <c r="Y1527" s="80"/>
      <c r="Z1527" s="80" t="s">
        <v>40</v>
      </c>
      <c r="AA1527" s="80" t="s">
        <v>39</v>
      </c>
      <c r="AB1527" s="80">
        <v>20</v>
      </c>
      <c r="AC1527" s="80"/>
    </row>
    <row r="1528" spans="1:29" ht="15.75" customHeight="1" x14ac:dyDescent="0.2">
      <c r="A1528" s="80" t="s">
        <v>49</v>
      </c>
      <c r="B1528" s="80" t="s">
        <v>47</v>
      </c>
      <c r="C1528" s="80" t="s">
        <v>50</v>
      </c>
      <c r="D1528" s="81">
        <v>43775.674351851849</v>
      </c>
      <c r="E1528" s="80" t="s">
        <v>5</v>
      </c>
      <c r="F1528" s="80" t="s">
        <v>45</v>
      </c>
      <c r="G1528" s="80" t="s">
        <v>51</v>
      </c>
      <c r="H1528" s="80" t="s">
        <v>26</v>
      </c>
      <c r="I1528" s="80" t="s">
        <v>43</v>
      </c>
      <c r="J1528" s="80" t="s">
        <v>42</v>
      </c>
      <c r="K1528" s="80">
        <v>2.9</v>
      </c>
      <c r="L1528" s="80">
        <v>1570</v>
      </c>
      <c r="M1528" s="80" t="s">
        <v>41</v>
      </c>
      <c r="N1528" s="80">
        <v>8.1</v>
      </c>
      <c r="O1528" s="80">
        <v>0</v>
      </c>
      <c r="P1528" s="80">
        <v>12.1</v>
      </c>
      <c r="Q1528" s="80"/>
      <c r="R1528" s="80"/>
      <c r="S1528" s="80"/>
      <c r="T1528" s="80"/>
      <c r="U1528" s="80"/>
      <c r="V1528" s="80"/>
      <c r="W1528" s="80"/>
      <c r="X1528" s="80"/>
      <c r="Y1528" s="80"/>
      <c r="Z1528" s="80" t="s">
        <v>40</v>
      </c>
      <c r="AA1528" s="80" t="s">
        <v>39</v>
      </c>
      <c r="AB1528" s="80">
        <v>20</v>
      </c>
      <c r="AC1528" s="80"/>
    </row>
    <row r="1529" spans="1:29" ht="15.75" customHeight="1" x14ac:dyDescent="0.2">
      <c r="A1529" s="80" t="s">
        <v>49</v>
      </c>
      <c r="B1529" s="80" t="s">
        <v>47</v>
      </c>
      <c r="C1529" s="80" t="s">
        <v>50</v>
      </c>
      <c r="D1529" s="81">
        <v>44091.745416666665</v>
      </c>
      <c r="E1529" s="80" t="s">
        <v>5</v>
      </c>
      <c r="F1529" s="80" t="s">
        <v>45</v>
      </c>
      <c r="G1529" s="80" t="s">
        <v>51</v>
      </c>
      <c r="H1529" s="80" t="s">
        <v>26</v>
      </c>
      <c r="I1529" s="80" t="s">
        <v>159</v>
      </c>
      <c r="J1529" s="80" t="s">
        <v>42</v>
      </c>
      <c r="K1529" s="80">
        <v>2.9</v>
      </c>
      <c r="L1529" s="80">
        <v>1570</v>
      </c>
      <c r="M1529" s="80" t="s">
        <v>41</v>
      </c>
      <c r="N1529" s="80">
        <v>35.799999999999997</v>
      </c>
      <c r="O1529" s="80">
        <v>3.6999999999999998E-2</v>
      </c>
      <c r="P1529" s="80">
        <v>11.8</v>
      </c>
      <c r="Q1529" s="80"/>
      <c r="R1529" s="80"/>
      <c r="S1529" s="80"/>
      <c r="T1529" s="80"/>
      <c r="U1529" s="80"/>
      <c r="V1529" s="80"/>
      <c r="W1529" s="80"/>
      <c r="X1529" s="80"/>
      <c r="Y1529" s="80"/>
      <c r="Z1529" s="80" t="s">
        <v>40</v>
      </c>
      <c r="AA1529" s="80" t="s">
        <v>39</v>
      </c>
      <c r="AB1529" s="80">
        <v>20</v>
      </c>
      <c r="AC1529" s="80"/>
    </row>
    <row r="1530" spans="1:29" ht="15.75" customHeight="1" x14ac:dyDescent="0.2">
      <c r="A1530" s="80" t="s">
        <v>49</v>
      </c>
      <c r="B1530" s="80" t="s">
        <v>47</v>
      </c>
      <c r="C1530" s="80" t="s">
        <v>50</v>
      </c>
      <c r="D1530" s="81">
        <v>43775.674351851849</v>
      </c>
      <c r="E1530" s="80" t="s">
        <v>5</v>
      </c>
      <c r="F1530" s="80" t="s">
        <v>29</v>
      </c>
      <c r="G1530" s="80" t="s">
        <v>44</v>
      </c>
      <c r="H1530" s="80" t="s">
        <v>26</v>
      </c>
      <c r="I1530" s="80" t="s">
        <v>157</v>
      </c>
      <c r="J1530" s="80" t="s">
        <v>42</v>
      </c>
      <c r="K1530" s="80">
        <v>3.61</v>
      </c>
      <c r="L1530" s="80">
        <v>2300</v>
      </c>
      <c r="M1530" s="80" t="s">
        <v>41</v>
      </c>
      <c r="N1530" s="80">
        <v>14</v>
      </c>
      <c r="O1530" s="80">
        <v>2.8199999999999999E-2</v>
      </c>
      <c r="P1530" s="80">
        <v>7.37</v>
      </c>
      <c r="Q1530" s="80"/>
      <c r="R1530" s="80"/>
      <c r="S1530" s="80"/>
      <c r="T1530" s="80"/>
      <c r="U1530" s="80"/>
      <c r="V1530" s="80"/>
      <c r="W1530" s="80"/>
      <c r="X1530" s="80"/>
      <c r="Y1530" s="80"/>
      <c r="Z1530" s="80" t="s">
        <v>40</v>
      </c>
      <c r="AA1530" s="80" t="s">
        <v>39</v>
      </c>
      <c r="AB1530" s="80">
        <v>20</v>
      </c>
      <c r="AC1530" s="80"/>
    </row>
    <row r="1531" spans="1:29" ht="15.75" customHeight="1" x14ac:dyDescent="0.2">
      <c r="A1531" s="80" t="s">
        <v>49</v>
      </c>
      <c r="B1531" s="80" t="s">
        <v>47</v>
      </c>
      <c r="C1531" s="80" t="s">
        <v>50</v>
      </c>
      <c r="D1531" s="81">
        <v>43775.674351851849</v>
      </c>
      <c r="E1531" s="80" t="s">
        <v>5</v>
      </c>
      <c r="F1531" s="80" t="s">
        <v>29</v>
      </c>
      <c r="G1531" s="80" t="s">
        <v>44</v>
      </c>
      <c r="H1531" s="80" t="s">
        <v>26</v>
      </c>
      <c r="I1531" s="80" t="s">
        <v>158</v>
      </c>
      <c r="J1531" s="80" t="s">
        <v>42</v>
      </c>
      <c r="K1531" s="80">
        <v>3.61</v>
      </c>
      <c r="L1531" s="80">
        <v>2300</v>
      </c>
      <c r="M1531" s="80" t="s">
        <v>41</v>
      </c>
      <c r="N1531" s="80">
        <v>118</v>
      </c>
      <c r="O1531" s="80">
        <v>2.8299999999999999E-2</v>
      </c>
      <c r="P1531" s="80">
        <v>0</v>
      </c>
      <c r="Q1531" s="80"/>
      <c r="R1531" s="80"/>
      <c r="S1531" s="80"/>
      <c r="T1531" s="80"/>
      <c r="U1531" s="80"/>
      <c r="V1531" s="80"/>
      <c r="W1531" s="80"/>
      <c r="X1531" s="80"/>
      <c r="Y1531" s="80"/>
      <c r="Z1531" s="80" t="s">
        <v>40</v>
      </c>
      <c r="AA1531" s="80" t="s">
        <v>39</v>
      </c>
      <c r="AB1531" s="80">
        <v>20</v>
      </c>
      <c r="AC1531" s="80"/>
    </row>
    <row r="1532" spans="1:29" ht="15.75" customHeight="1" x14ac:dyDescent="0.2">
      <c r="A1532" s="80" t="s">
        <v>49</v>
      </c>
      <c r="B1532" s="80" t="s">
        <v>47</v>
      </c>
      <c r="C1532" s="80" t="s">
        <v>50</v>
      </c>
      <c r="D1532" s="81">
        <v>43775.674351851849</v>
      </c>
      <c r="E1532" s="80" t="s">
        <v>5</v>
      </c>
      <c r="F1532" s="80" t="s">
        <v>29</v>
      </c>
      <c r="G1532" s="80" t="s">
        <v>44</v>
      </c>
      <c r="H1532" s="80" t="s">
        <v>26</v>
      </c>
      <c r="I1532" s="80" t="s">
        <v>43</v>
      </c>
      <c r="J1532" s="80" t="s">
        <v>42</v>
      </c>
      <c r="K1532" s="80">
        <v>3.61</v>
      </c>
      <c r="L1532" s="80">
        <v>2300</v>
      </c>
      <c r="M1532" s="80" t="s">
        <v>41</v>
      </c>
      <c r="N1532" s="80">
        <v>4.49</v>
      </c>
      <c r="O1532" s="80">
        <v>0</v>
      </c>
      <c r="P1532" s="80">
        <v>7.15</v>
      </c>
      <c r="Q1532" s="80"/>
      <c r="R1532" s="80"/>
      <c r="S1532" s="80"/>
      <c r="T1532" s="80"/>
      <c r="U1532" s="80"/>
      <c r="V1532" s="80"/>
      <c r="W1532" s="80"/>
      <c r="X1532" s="80"/>
      <c r="Y1532" s="80"/>
      <c r="Z1532" s="80" t="s">
        <v>40</v>
      </c>
      <c r="AA1532" s="80" t="s">
        <v>39</v>
      </c>
      <c r="AB1532" s="80">
        <v>20</v>
      </c>
      <c r="AC1532" s="80"/>
    </row>
    <row r="1533" spans="1:29" ht="15.75" customHeight="1" x14ac:dyDescent="0.2">
      <c r="A1533" s="80" t="s">
        <v>49</v>
      </c>
      <c r="B1533" s="80" t="s">
        <v>47</v>
      </c>
      <c r="C1533" s="80" t="s">
        <v>50</v>
      </c>
      <c r="D1533" s="81">
        <v>44091.745416666665</v>
      </c>
      <c r="E1533" s="80" t="s">
        <v>5</v>
      </c>
      <c r="F1533" s="80" t="s">
        <v>29</v>
      </c>
      <c r="G1533" s="80" t="s">
        <v>44</v>
      </c>
      <c r="H1533" s="80" t="s">
        <v>26</v>
      </c>
      <c r="I1533" s="80" t="s">
        <v>159</v>
      </c>
      <c r="J1533" s="80" t="s">
        <v>42</v>
      </c>
      <c r="K1533" s="80">
        <v>3.61</v>
      </c>
      <c r="L1533" s="80">
        <v>2300</v>
      </c>
      <c r="M1533" s="80" t="s">
        <v>41</v>
      </c>
      <c r="N1533" s="80">
        <v>14.6</v>
      </c>
      <c r="O1533" s="80">
        <v>1.8800000000000001E-2</v>
      </c>
      <c r="P1533" s="80">
        <v>7.03</v>
      </c>
      <c r="Q1533" s="80"/>
      <c r="R1533" s="80"/>
      <c r="S1533" s="80"/>
      <c r="T1533" s="80"/>
      <c r="U1533" s="80"/>
      <c r="V1533" s="80"/>
      <c r="W1533" s="80"/>
      <c r="X1533" s="80"/>
      <c r="Y1533" s="80"/>
      <c r="Z1533" s="80" t="s">
        <v>40</v>
      </c>
      <c r="AA1533" s="80" t="s">
        <v>39</v>
      </c>
      <c r="AB1533" s="80">
        <v>20</v>
      </c>
      <c r="AC1533" s="80"/>
    </row>
    <row r="1534" spans="1:29" ht="15.75" customHeight="1" x14ac:dyDescent="0.2">
      <c r="A1534" s="80" t="s">
        <v>49</v>
      </c>
      <c r="B1534" s="80" t="s">
        <v>47</v>
      </c>
      <c r="C1534" s="80" t="s">
        <v>50</v>
      </c>
      <c r="D1534" s="81">
        <v>43775.674351851849</v>
      </c>
      <c r="E1534" s="80" t="s">
        <v>5</v>
      </c>
      <c r="F1534" s="80" t="s">
        <v>29</v>
      </c>
      <c r="G1534" s="80" t="s">
        <v>51</v>
      </c>
      <c r="H1534" s="80" t="s">
        <v>26</v>
      </c>
      <c r="I1534" s="80" t="s">
        <v>157</v>
      </c>
      <c r="J1534" s="80" t="s">
        <v>42</v>
      </c>
      <c r="K1534" s="80">
        <v>3.26</v>
      </c>
      <c r="L1534" s="80">
        <v>1690</v>
      </c>
      <c r="M1534" s="80" t="s">
        <v>41</v>
      </c>
      <c r="N1534" s="80">
        <v>42.8</v>
      </c>
      <c r="O1534" s="80">
        <v>6.54E-2</v>
      </c>
      <c r="P1534" s="80">
        <v>14.7</v>
      </c>
      <c r="Q1534" s="80"/>
      <c r="R1534" s="80"/>
      <c r="S1534" s="80"/>
      <c r="T1534" s="80"/>
      <c r="U1534" s="80"/>
      <c r="V1534" s="80"/>
      <c r="W1534" s="80"/>
      <c r="X1534" s="80"/>
      <c r="Y1534" s="80"/>
      <c r="Z1534" s="80" t="s">
        <v>40</v>
      </c>
      <c r="AA1534" s="80" t="s">
        <v>39</v>
      </c>
      <c r="AB1534" s="80">
        <v>20</v>
      </c>
      <c r="AC1534" s="80"/>
    </row>
    <row r="1535" spans="1:29" ht="15.75" customHeight="1" x14ac:dyDescent="0.2">
      <c r="A1535" s="80" t="s">
        <v>49</v>
      </c>
      <c r="B1535" s="80" t="s">
        <v>47</v>
      </c>
      <c r="C1535" s="80" t="s">
        <v>50</v>
      </c>
      <c r="D1535" s="81">
        <v>43775.674351851849</v>
      </c>
      <c r="E1535" s="80" t="s">
        <v>5</v>
      </c>
      <c r="F1535" s="80" t="s">
        <v>29</v>
      </c>
      <c r="G1535" s="80" t="s">
        <v>51</v>
      </c>
      <c r="H1535" s="80" t="s">
        <v>26</v>
      </c>
      <c r="I1535" s="80" t="s">
        <v>158</v>
      </c>
      <c r="J1535" s="80" t="s">
        <v>42</v>
      </c>
      <c r="K1535" s="80">
        <v>3.26</v>
      </c>
      <c r="L1535" s="80">
        <v>1690</v>
      </c>
      <c r="M1535" s="80" t="s">
        <v>41</v>
      </c>
      <c r="N1535" s="80">
        <v>259</v>
      </c>
      <c r="O1535" s="80">
        <v>6.88E-2</v>
      </c>
      <c r="P1535" s="80">
        <v>0</v>
      </c>
      <c r="Q1535" s="80"/>
      <c r="R1535" s="80"/>
      <c r="S1535" s="80"/>
      <c r="T1535" s="80"/>
      <c r="U1535" s="80"/>
      <c r="V1535" s="80"/>
      <c r="W1535" s="80"/>
      <c r="X1535" s="80"/>
      <c r="Y1535" s="80"/>
      <c r="Z1535" s="80" t="s">
        <v>40</v>
      </c>
      <c r="AA1535" s="80" t="s">
        <v>39</v>
      </c>
      <c r="AB1535" s="80">
        <v>20</v>
      </c>
      <c r="AC1535" s="80"/>
    </row>
    <row r="1536" spans="1:29" ht="15.75" customHeight="1" x14ac:dyDescent="0.2">
      <c r="A1536" s="80" t="s">
        <v>49</v>
      </c>
      <c r="B1536" s="80" t="s">
        <v>47</v>
      </c>
      <c r="C1536" s="80" t="s">
        <v>50</v>
      </c>
      <c r="D1536" s="81">
        <v>43775.674351851849</v>
      </c>
      <c r="E1536" s="80" t="s">
        <v>5</v>
      </c>
      <c r="F1536" s="80" t="s">
        <v>29</v>
      </c>
      <c r="G1536" s="80" t="s">
        <v>51</v>
      </c>
      <c r="H1536" s="80" t="s">
        <v>26</v>
      </c>
      <c r="I1536" s="80" t="s">
        <v>43</v>
      </c>
      <c r="J1536" s="80" t="s">
        <v>42</v>
      </c>
      <c r="K1536" s="80">
        <v>3.26</v>
      </c>
      <c r="L1536" s="80">
        <v>1690</v>
      </c>
      <c r="M1536" s="80" t="s">
        <v>41</v>
      </c>
      <c r="N1536" s="80">
        <v>9.49</v>
      </c>
      <c r="O1536" s="80">
        <v>0</v>
      </c>
      <c r="P1536" s="80">
        <v>14.4</v>
      </c>
      <c r="Q1536" s="80"/>
      <c r="R1536" s="80"/>
      <c r="S1536" s="80"/>
      <c r="T1536" s="80"/>
      <c r="U1536" s="80"/>
      <c r="V1536" s="80"/>
      <c r="W1536" s="80"/>
      <c r="X1536" s="80"/>
      <c r="Y1536" s="80"/>
      <c r="Z1536" s="80" t="s">
        <v>40</v>
      </c>
      <c r="AA1536" s="80" t="s">
        <v>39</v>
      </c>
      <c r="AB1536" s="80">
        <v>20</v>
      </c>
      <c r="AC1536" s="80"/>
    </row>
    <row r="1537" spans="1:29" ht="15.75" customHeight="1" x14ac:dyDescent="0.2">
      <c r="A1537" s="80" t="s">
        <v>49</v>
      </c>
      <c r="B1537" s="80" t="s">
        <v>47</v>
      </c>
      <c r="C1537" s="80" t="s">
        <v>50</v>
      </c>
      <c r="D1537" s="81">
        <v>44091.745416666665</v>
      </c>
      <c r="E1537" s="80" t="s">
        <v>5</v>
      </c>
      <c r="F1537" s="80" t="s">
        <v>29</v>
      </c>
      <c r="G1537" s="80" t="s">
        <v>51</v>
      </c>
      <c r="H1537" s="80" t="s">
        <v>26</v>
      </c>
      <c r="I1537" s="80" t="s">
        <v>159</v>
      </c>
      <c r="J1537" s="80" t="s">
        <v>42</v>
      </c>
      <c r="K1537" s="80">
        <v>3.26</v>
      </c>
      <c r="L1537" s="80">
        <v>1690</v>
      </c>
      <c r="M1537" s="80" t="s">
        <v>41</v>
      </c>
      <c r="N1537" s="80">
        <v>39.5</v>
      </c>
      <c r="O1537" s="80">
        <v>4.3700000000000003E-2</v>
      </c>
      <c r="P1537" s="80">
        <v>14</v>
      </c>
      <c r="Q1537" s="80"/>
      <c r="R1537" s="80"/>
      <c r="S1537" s="80"/>
      <c r="T1537" s="80"/>
      <c r="U1537" s="80"/>
      <c r="V1537" s="80"/>
      <c r="W1537" s="80"/>
      <c r="X1537" s="80"/>
      <c r="Y1537" s="80"/>
      <c r="Z1537" s="80" t="s">
        <v>40</v>
      </c>
      <c r="AA1537" s="80" t="s">
        <v>39</v>
      </c>
      <c r="AB1537" s="80">
        <v>20</v>
      </c>
      <c r="AC1537" s="80"/>
    </row>
    <row r="1538" spans="1:29" ht="15.75" customHeight="1" x14ac:dyDescent="0.2">
      <c r="A1538" s="80" t="s">
        <v>48</v>
      </c>
      <c r="B1538" s="80" t="s">
        <v>47</v>
      </c>
      <c r="C1538" s="80" t="s">
        <v>50</v>
      </c>
      <c r="D1538" s="81">
        <v>43775.663148148145</v>
      </c>
      <c r="E1538" s="80" t="s">
        <v>5</v>
      </c>
      <c r="F1538" s="80" t="s">
        <v>30</v>
      </c>
      <c r="G1538" s="80" t="s">
        <v>44</v>
      </c>
      <c r="H1538" s="80" t="s">
        <v>6</v>
      </c>
      <c r="I1538" s="80" t="s">
        <v>157</v>
      </c>
      <c r="J1538" s="80" t="s">
        <v>42</v>
      </c>
      <c r="K1538" s="80">
        <v>3.5</v>
      </c>
      <c r="L1538" s="80">
        <v>1240</v>
      </c>
      <c r="M1538" s="80" t="s">
        <v>41</v>
      </c>
      <c r="N1538" s="80">
        <v>1.7</v>
      </c>
      <c r="O1538" s="80">
        <v>0</v>
      </c>
      <c r="P1538" s="80">
        <v>2.1</v>
      </c>
      <c r="Q1538" s="80"/>
      <c r="R1538" s="80"/>
      <c r="S1538" s="80"/>
      <c r="T1538" s="80"/>
      <c r="U1538" s="80"/>
      <c r="V1538" s="80"/>
      <c r="W1538" s="80"/>
      <c r="X1538" s="80"/>
      <c r="Y1538" s="80"/>
      <c r="Z1538" s="80" t="s">
        <v>40</v>
      </c>
      <c r="AA1538" s="80" t="s">
        <v>39</v>
      </c>
      <c r="AB1538" s="80">
        <v>20</v>
      </c>
      <c r="AC1538" s="80"/>
    </row>
    <row r="1539" spans="1:29" ht="15.75" customHeight="1" x14ac:dyDescent="0.2">
      <c r="A1539" s="80" t="s">
        <v>48</v>
      </c>
      <c r="B1539" s="80" t="s">
        <v>47</v>
      </c>
      <c r="C1539" s="80" t="s">
        <v>50</v>
      </c>
      <c r="D1539" s="81">
        <v>43775.663148148145</v>
      </c>
      <c r="E1539" s="80" t="s">
        <v>5</v>
      </c>
      <c r="F1539" s="80" t="s">
        <v>30</v>
      </c>
      <c r="G1539" s="80" t="s">
        <v>44</v>
      </c>
      <c r="H1539" s="80" t="s">
        <v>6</v>
      </c>
      <c r="I1539" s="80" t="s">
        <v>158</v>
      </c>
      <c r="J1539" s="80" t="s">
        <v>42</v>
      </c>
      <c r="K1539" s="80">
        <v>3.5</v>
      </c>
      <c r="L1539" s="80">
        <v>1240</v>
      </c>
      <c r="M1539" s="80" t="s">
        <v>41</v>
      </c>
      <c r="N1539" s="80">
        <v>18.8</v>
      </c>
      <c r="O1539" s="80">
        <v>0</v>
      </c>
      <c r="P1539" s="80">
        <v>0</v>
      </c>
      <c r="Q1539" s="80"/>
      <c r="R1539" s="80"/>
      <c r="S1539" s="80"/>
      <c r="T1539" s="80"/>
      <c r="U1539" s="80"/>
      <c r="V1539" s="80"/>
      <c r="W1539" s="80"/>
      <c r="X1539" s="80"/>
      <c r="Y1539" s="80"/>
      <c r="Z1539" s="80" t="s">
        <v>40</v>
      </c>
      <c r="AA1539" s="80" t="s">
        <v>39</v>
      </c>
      <c r="AB1539" s="80">
        <v>20</v>
      </c>
      <c r="AC1539" s="80"/>
    </row>
    <row r="1540" spans="1:29" ht="15.75" customHeight="1" x14ac:dyDescent="0.2">
      <c r="A1540" s="80" t="s">
        <v>48</v>
      </c>
      <c r="B1540" s="80" t="s">
        <v>47</v>
      </c>
      <c r="C1540" s="80" t="s">
        <v>50</v>
      </c>
      <c r="D1540" s="81">
        <v>43775.663148148145</v>
      </c>
      <c r="E1540" s="80" t="s">
        <v>5</v>
      </c>
      <c r="F1540" s="80" t="s">
        <v>30</v>
      </c>
      <c r="G1540" s="80" t="s">
        <v>44</v>
      </c>
      <c r="H1540" s="80" t="s">
        <v>6</v>
      </c>
      <c r="I1540" s="80" t="s">
        <v>43</v>
      </c>
      <c r="J1540" s="80" t="s">
        <v>42</v>
      </c>
      <c r="K1540" s="80">
        <v>3.5</v>
      </c>
      <c r="L1540" s="80">
        <v>1240</v>
      </c>
      <c r="M1540" s="80" t="s">
        <v>41</v>
      </c>
      <c r="N1540" s="80">
        <v>1.22</v>
      </c>
      <c r="O1540" s="80">
        <v>0</v>
      </c>
      <c r="P1540" s="80">
        <v>1.89</v>
      </c>
      <c r="Q1540" s="80"/>
      <c r="R1540" s="80"/>
      <c r="S1540" s="80"/>
      <c r="T1540" s="80"/>
      <c r="U1540" s="80"/>
      <c r="V1540" s="80"/>
      <c r="W1540" s="80"/>
      <c r="X1540" s="80"/>
      <c r="Y1540" s="80"/>
      <c r="Z1540" s="80" t="s">
        <v>40</v>
      </c>
      <c r="AA1540" s="80" t="s">
        <v>39</v>
      </c>
      <c r="AB1540" s="80">
        <v>20</v>
      </c>
      <c r="AC1540" s="80"/>
    </row>
    <row r="1541" spans="1:29" ht="15.75" customHeight="1" x14ac:dyDescent="0.2">
      <c r="A1541" s="80" t="s">
        <v>48</v>
      </c>
      <c r="B1541" s="80" t="s">
        <v>47</v>
      </c>
      <c r="C1541" s="80" t="s">
        <v>50</v>
      </c>
      <c r="D1541" s="81">
        <v>44091.745416666665</v>
      </c>
      <c r="E1541" s="80" t="s">
        <v>5</v>
      </c>
      <c r="F1541" s="80" t="s">
        <v>30</v>
      </c>
      <c r="G1541" s="80" t="s">
        <v>44</v>
      </c>
      <c r="H1541" s="80" t="s">
        <v>6</v>
      </c>
      <c r="I1541" s="80" t="s">
        <v>159</v>
      </c>
      <c r="J1541" s="80" t="s">
        <v>42</v>
      </c>
      <c r="K1541" s="80">
        <v>3.5</v>
      </c>
      <c r="L1541" s="80">
        <v>1240</v>
      </c>
      <c r="M1541" s="80" t="s">
        <v>41</v>
      </c>
      <c r="N1541" s="80">
        <v>1.58</v>
      </c>
      <c r="O1541" s="80">
        <v>0</v>
      </c>
      <c r="P1541" s="80">
        <v>1.88</v>
      </c>
      <c r="Q1541" s="80"/>
      <c r="R1541" s="80"/>
      <c r="S1541" s="80"/>
      <c r="T1541" s="80"/>
      <c r="U1541" s="80"/>
      <c r="V1541" s="80"/>
      <c r="W1541" s="80"/>
      <c r="X1541" s="80"/>
      <c r="Y1541" s="80"/>
      <c r="Z1541" s="80" t="s">
        <v>40</v>
      </c>
      <c r="AA1541" s="80" t="s">
        <v>39</v>
      </c>
      <c r="AB1541" s="80">
        <v>20</v>
      </c>
      <c r="AC1541" s="80"/>
    </row>
    <row r="1542" spans="1:29" ht="15.75" customHeight="1" x14ac:dyDescent="0.2">
      <c r="A1542" s="80" t="s">
        <v>48</v>
      </c>
      <c r="B1542" s="80" t="s">
        <v>47</v>
      </c>
      <c r="C1542" s="80" t="s">
        <v>50</v>
      </c>
      <c r="D1542" s="81">
        <v>43775.663148148145</v>
      </c>
      <c r="E1542" s="80" t="s">
        <v>5</v>
      </c>
      <c r="F1542" s="80" t="s">
        <v>30</v>
      </c>
      <c r="G1542" s="80" t="s">
        <v>51</v>
      </c>
      <c r="H1542" s="80" t="s">
        <v>6</v>
      </c>
      <c r="I1542" s="80" t="s">
        <v>157</v>
      </c>
      <c r="J1542" s="80" t="s">
        <v>42</v>
      </c>
      <c r="K1542" s="80">
        <v>3.5</v>
      </c>
      <c r="L1542" s="80">
        <v>1210</v>
      </c>
      <c r="M1542" s="80" t="s">
        <v>41</v>
      </c>
      <c r="N1542" s="80">
        <v>4.24</v>
      </c>
      <c r="O1542" s="80">
        <v>0</v>
      </c>
      <c r="P1542" s="80">
        <v>5.4</v>
      </c>
      <c r="Q1542" s="80"/>
      <c r="R1542" s="80"/>
      <c r="S1542" s="80"/>
      <c r="T1542" s="80"/>
      <c r="U1542" s="80"/>
      <c r="V1542" s="80"/>
      <c r="W1542" s="80"/>
      <c r="X1542" s="80"/>
      <c r="Y1542" s="80"/>
      <c r="Z1542" s="80" t="s">
        <v>40</v>
      </c>
      <c r="AA1542" s="80" t="s">
        <v>39</v>
      </c>
      <c r="AB1542" s="80">
        <v>20</v>
      </c>
      <c r="AC1542" s="80"/>
    </row>
    <row r="1543" spans="1:29" ht="15.75" customHeight="1" x14ac:dyDescent="0.2">
      <c r="A1543" s="80" t="s">
        <v>48</v>
      </c>
      <c r="B1543" s="80" t="s">
        <v>47</v>
      </c>
      <c r="C1543" s="80" t="s">
        <v>50</v>
      </c>
      <c r="D1543" s="81">
        <v>43775.663148148145</v>
      </c>
      <c r="E1543" s="80" t="s">
        <v>5</v>
      </c>
      <c r="F1543" s="80" t="s">
        <v>30</v>
      </c>
      <c r="G1543" s="80" t="s">
        <v>51</v>
      </c>
      <c r="H1543" s="80" t="s">
        <v>6</v>
      </c>
      <c r="I1543" s="80" t="s">
        <v>158</v>
      </c>
      <c r="J1543" s="80" t="s">
        <v>42</v>
      </c>
      <c r="K1543" s="80">
        <v>3.5</v>
      </c>
      <c r="L1543" s="80">
        <v>1210</v>
      </c>
      <c r="M1543" s="80" t="s">
        <v>41</v>
      </c>
      <c r="N1543" s="80">
        <v>47.5</v>
      </c>
      <c r="O1543" s="80">
        <v>0</v>
      </c>
      <c r="P1543" s="80">
        <v>0</v>
      </c>
      <c r="Q1543" s="80"/>
      <c r="R1543" s="80"/>
      <c r="S1543" s="80"/>
      <c r="T1543" s="80"/>
      <c r="U1543" s="80"/>
      <c r="V1543" s="80"/>
      <c r="W1543" s="80"/>
      <c r="X1543" s="80"/>
      <c r="Y1543" s="80"/>
      <c r="Z1543" s="80" t="s">
        <v>40</v>
      </c>
      <c r="AA1543" s="80" t="s">
        <v>39</v>
      </c>
      <c r="AB1543" s="80">
        <v>20</v>
      </c>
      <c r="AC1543" s="80"/>
    </row>
    <row r="1544" spans="1:29" ht="15.75" customHeight="1" x14ac:dyDescent="0.2">
      <c r="A1544" s="80" t="s">
        <v>48</v>
      </c>
      <c r="B1544" s="80" t="s">
        <v>47</v>
      </c>
      <c r="C1544" s="80" t="s">
        <v>50</v>
      </c>
      <c r="D1544" s="81">
        <v>43775.663148148145</v>
      </c>
      <c r="E1544" s="80" t="s">
        <v>5</v>
      </c>
      <c r="F1544" s="80" t="s">
        <v>30</v>
      </c>
      <c r="G1544" s="80" t="s">
        <v>51</v>
      </c>
      <c r="H1544" s="80" t="s">
        <v>6</v>
      </c>
      <c r="I1544" s="80" t="s">
        <v>43</v>
      </c>
      <c r="J1544" s="80" t="s">
        <v>42</v>
      </c>
      <c r="K1544" s="80">
        <v>3.5</v>
      </c>
      <c r="L1544" s="80">
        <v>1210</v>
      </c>
      <c r="M1544" s="80" t="s">
        <v>41</v>
      </c>
      <c r="N1544" s="80">
        <v>3.03</v>
      </c>
      <c r="O1544" s="80">
        <v>0</v>
      </c>
      <c r="P1544" s="80">
        <v>4.8600000000000003</v>
      </c>
      <c r="Q1544" s="80"/>
      <c r="R1544" s="80"/>
      <c r="S1544" s="80"/>
      <c r="T1544" s="80"/>
      <c r="U1544" s="80"/>
      <c r="V1544" s="80"/>
      <c r="W1544" s="80"/>
      <c r="X1544" s="80"/>
      <c r="Y1544" s="80"/>
      <c r="Z1544" s="80" t="s">
        <v>40</v>
      </c>
      <c r="AA1544" s="80" t="s">
        <v>39</v>
      </c>
      <c r="AB1544" s="80">
        <v>20</v>
      </c>
      <c r="AC1544" s="80"/>
    </row>
    <row r="1545" spans="1:29" ht="15.75" customHeight="1" x14ac:dyDescent="0.2">
      <c r="A1545" s="80" t="s">
        <v>48</v>
      </c>
      <c r="B1545" s="80" t="s">
        <v>47</v>
      </c>
      <c r="C1545" s="80" t="s">
        <v>50</v>
      </c>
      <c r="D1545" s="81">
        <v>44091.745416666665</v>
      </c>
      <c r="E1545" s="80" t="s">
        <v>5</v>
      </c>
      <c r="F1545" s="80" t="s">
        <v>30</v>
      </c>
      <c r="G1545" s="80" t="s">
        <v>51</v>
      </c>
      <c r="H1545" s="80" t="s">
        <v>6</v>
      </c>
      <c r="I1545" s="80" t="s">
        <v>159</v>
      </c>
      <c r="J1545" s="80" t="s">
        <v>42</v>
      </c>
      <c r="K1545" s="80">
        <v>3.5</v>
      </c>
      <c r="L1545" s="80">
        <v>1210</v>
      </c>
      <c r="M1545" s="80" t="s">
        <v>41</v>
      </c>
      <c r="N1545" s="80">
        <v>3.94</v>
      </c>
      <c r="O1545" s="80">
        <v>0</v>
      </c>
      <c r="P1545" s="80">
        <v>4.84</v>
      </c>
      <c r="Q1545" s="80"/>
      <c r="R1545" s="80"/>
      <c r="S1545" s="80"/>
      <c r="T1545" s="80"/>
      <c r="U1545" s="80"/>
      <c r="V1545" s="80"/>
      <c r="W1545" s="80"/>
      <c r="X1545" s="80"/>
      <c r="Y1545" s="80"/>
      <c r="Z1545" s="80" t="s">
        <v>40</v>
      </c>
      <c r="AA1545" s="80" t="s">
        <v>39</v>
      </c>
      <c r="AB1545" s="80">
        <v>20</v>
      </c>
      <c r="AC1545" s="80"/>
    </row>
    <row r="1546" spans="1:29" ht="15.75" customHeight="1" x14ac:dyDescent="0.2">
      <c r="A1546" s="80" t="s">
        <v>48</v>
      </c>
      <c r="B1546" s="80" t="s">
        <v>47</v>
      </c>
      <c r="C1546" s="80" t="s">
        <v>50</v>
      </c>
      <c r="D1546" s="81">
        <v>43775.663148148145</v>
      </c>
      <c r="E1546" s="80" t="s">
        <v>5</v>
      </c>
      <c r="F1546" s="80" t="s">
        <v>31</v>
      </c>
      <c r="G1546" s="80" t="s">
        <v>44</v>
      </c>
      <c r="H1546" s="80" t="s">
        <v>6</v>
      </c>
      <c r="I1546" s="80" t="s">
        <v>157</v>
      </c>
      <c r="J1546" s="80" t="s">
        <v>42</v>
      </c>
      <c r="K1546" s="80">
        <v>1</v>
      </c>
      <c r="L1546" s="80">
        <v>999</v>
      </c>
      <c r="M1546" s="80" t="s">
        <v>41</v>
      </c>
      <c r="N1546" s="80">
        <v>1.24</v>
      </c>
      <c r="O1546" s="80">
        <v>0</v>
      </c>
      <c r="P1546" s="80">
        <v>1.01</v>
      </c>
      <c r="Q1546" s="80"/>
      <c r="R1546" s="80"/>
      <c r="S1546" s="80"/>
      <c r="T1546" s="80"/>
      <c r="U1546" s="80"/>
      <c r="V1546" s="80"/>
      <c r="W1546" s="80"/>
      <c r="X1546" s="80"/>
      <c r="Y1546" s="80"/>
      <c r="Z1546" s="80" t="s">
        <v>40</v>
      </c>
      <c r="AA1546" s="80" t="s">
        <v>39</v>
      </c>
      <c r="AB1546" s="80">
        <v>20</v>
      </c>
      <c r="AC1546" s="80"/>
    </row>
    <row r="1547" spans="1:29" ht="15.75" customHeight="1" x14ac:dyDescent="0.2">
      <c r="A1547" s="80" t="s">
        <v>48</v>
      </c>
      <c r="B1547" s="80" t="s">
        <v>47</v>
      </c>
      <c r="C1547" s="80" t="s">
        <v>50</v>
      </c>
      <c r="D1547" s="81">
        <v>43775.663148148145</v>
      </c>
      <c r="E1547" s="80" t="s">
        <v>5</v>
      </c>
      <c r="F1547" s="80" t="s">
        <v>31</v>
      </c>
      <c r="G1547" s="80" t="s">
        <v>44</v>
      </c>
      <c r="H1547" s="80" t="s">
        <v>6</v>
      </c>
      <c r="I1547" s="80" t="s">
        <v>158</v>
      </c>
      <c r="J1547" s="80" t="s">
        <v>42</v>
      </c>
      <c r="K1547" s="80">
        <v>1</v>
      </c>
      <c r="L1547" s="80">
        <v>999</v>
      </c>
      <c r="M1547" s="80" t="s">
        <v>41</v>
      </c>
      <c r="N1547" s="80">
        <v>11.3</v>
      </c>
      <c r="O1547" s="80">
        <v>0</v>
      </c>
      <c r="P1547" s="80">
        <v>0</v>
      </c>
      <c r="Q1547" s="80"/>
      <c r="R1547" s="80"/>
      <c r="S1547" s="80"/>
      <c r="T1547" s="80"/>
      <c r="U1547" s="80"/>
      <c r="V1547" s="80"/>
      <c r="W1547" s="80"/>
      <c r="X1547" s="80"/>
      <c r="Y1547" s="80"/>
      <c r="Z1547" s="80" t="s">
        <v>40</v>
      </c>
      <c r="AA1547" s="80" t="s">
        <v>39</v>
      </c>
      <c r="AB1547" s="80">
        <v>20</v>
      </c>
      <c r="AC1547" s="80"/>
    </row>
    <row r="1548" spans="1:29" ht="15.75" customHeight="1" x14ac:dyDescent="0.2">
      <c r="A1548" s="80" t="s">
        <v>48</v>
      </c>
      <c r="B1548" s="80" t="s">
        <v>47</v>
      </c>
      <c r="C1548" s="80" t="s">
        <v>50</v>
      </c>
      <c r="D1548" s="81">
        <v>43775.663148148145</v>
      </c>
      <c r="E1548" s="80" t="s">
        <v>5</v>
      </c>
      <c r="F1548" s="80" t="s">
        <v>31</v>
      </c>
      <c r="G1548" s="80" t="s">
        <v>44</v>
      </c>
      <c r="H1548" s="80" t="s">
        <v>6</v>
      </c>
      <c r="I1548" s="80" t="s">
        <v>43</v>
      </c>
      <c r="J1548" s="80" t="s">
        <v>42</v>
      </c>
      <c r="K1548" s="80">
        <v>1</v>
      </c>
      <c r="L1548" s="80">
        <v>999</v>
      </c>
      <c r="M1548" s="80" t="s">
        <v>41</v>
      </c>
      <c r="N1548" s="80">
        <v>0.93200000000000005</v>
      </c>
      <c r="O1548" s="80">
        <v>0</v>
      </c>
      <c r="P1548" s="80">
        <v>0.88300000000000001</v>
      </c>
      <c r="Q1548" s="80"/>
      <c r="R1548" s="80"/>
      <c r="S1548" s="80"/>
      <c r="T1548" s="80"/>
      <c r="U1548" s="80"/>
      <c r="V1548" s="80"/>
      <c r="W1548" s="80"/>
      <c r="X1548" s="80"/>
      <c r="Y1548" s="80"/>
      <c r="Z1548" s="80" t="s">
        <v>40</v>
      </c>
      <c r="AA1548" s="80" t="s">
        <v>39</v>
      </c>
      <c r="AB1548" s="80">
        <v>20</v>
      </c>
      <c r="AC1548" s="80"/>
    </row>
    <row r="1549" spans="1:29" ht="15.75" customHeight="1" x14ac:dyDescent="0.2">
      <c r="A1549" s="80" t="s">
        <v>48</v>
      </c>
      <c r="B1549" s="80" t="s">
        <v>47</v>
      </c>
      <c r="C1549" s="80" t="s">
        <v>50</v>
      </c>
      <c r="D1549" s="81">
        <v>44091.745416666665</v>
      </c>
      <c r="E1549" s="80" t="s">
        <v>5</v>
      </c>
      <c r="F1549" s="80" t="s">
        <v>31</v>
      </c>
      <c r="G1549" s="80" t="s">
        <v>44</v>
      </c>
      <c r="H1549" s="80" t="s">
        <v>6</v>
      </c>
      <c r="I1549" s="80" t="s">
        <v>159</v>
      </c>
      <c r="J1549" s="80" t="s">
        <v>42</v>
      </c>
      <c r="K1549" s="80">
        <v>1</v>
      </c>
      <c r="L1549" s="80">
        <v>999</v>
      </c>
      <c r="M1549" s="80" t="s">
        <v>41</v>
      </c>
      <c r="N1549" s="80">
        <v>0.98599999999999999</v>
      </c>
      <c r="O1549" s="80">
        <v>0</v>
      </c>
      <c r="P1549" s="80">
        <v>0.88300000000000001</v>
      </c>
      <c r="Q1549" s="80"/>
      <c r="R1549" s="80"/>
      <c r="S1549" s="80"/>
      <c r="T1549" s="80"/>
      <c r="U1549" s="80"/>
      <c r="V1549" s="80"/>
      <c r="W1549" s="80"/>
      <c r="X1549" s="80"/>
      <c r="Y1549" s="80"/>
      <c r="Z1549" s="80" t="s">
        <v>40</v>
      </c>
      <c r="AA1549" s="80" t="s">
        <v>39</v>
      </c>
      <c r="AB1549" s="80">
        <v>20</v>
      </c>
      <c r="AC1549" s="80"/>
    </row>
    <row r="1550" spans="1:29" ht="15.75" customHeight="1" x14ac:dyDescent="0.2">
      <c r="A1550" s="80" t="s">
        <v>48</v>
      </c>
      <c r="B1550" s="80" t="s">
        <v>47</v>
      </c>
      <c r="C1550" s="80" t="s">
        <v>50</v>
      </c>
      <c r="D1550" s="81">
        <v>43775.663148148145</v>
      </c>
      <c r="E1550" s="80" t="s">
        <v>5</v>
      </c>
      <c r="F1550" s="80" t="s">
        <v>31</v>
      </c>
      <c r="G1550" s="80" t="s">
        <v>51</v>
      </c>
      <c r="H1550" s="80" t="s">
        <v>6</v>
      </c>
      <c r="I1550" s="80" t="s">
        <v>157</v>
      </c>
      <c r="J1550" s="80" t="s">
        <v>42</v>
      </c>
      <c r="K1550" s="80">
        <v>1.06</v>
      </c>
      <c r="L1550" s="80">
        <v>1050</v>
      </c>
      <c r="M1550" s="80" t="s">
        <v>41</v>
      </c>
      <c r="N1550" s="80">
        <v>1.69</v>
      </c>
      <c r="O1550" s="80">
        <v>0</v>
      </c>
      <c r="P1550" s="80">
        <v>1.58</v>
      </c>
      <c r="Q1550" s="80"/>
      <c r="R1550" s="80"/>
      <c r="S1550" s="80"/>
      <c r="T1550" s="80"/>
      <c r="U1550" s="80"/>
      <c r="V1550" s="80"/>
      <c r="W1550" s="80"/>
      <c r="X1550" s="80"/>
      <c r="Y1550" s="80"/>
      <c r="Z1550" s="80" t="s">
        <v>40</v>
      </c>
      <c r="AA1550" s="80" t="s">
        <v>39</v>
      </c>
      <c r="AB1550" s="80">
        <v>20</v>
      </c>
      <c r="AC1550" s="80"/>
    </row>
    <row r="1551" spans="1:29" ht="15.75" customHeight="1" x14ac:dyDescent="0.2">
      <c r="A1551" s="80" t="s">
        <v>48</v>
      </c>
      <c r="B1551" s="80" t="s">
        <v>47</v>
      </c>
      <c r="C1551" s="80" t="s">
        <v>50</v>
      </c>
      <c r="D1551" s="81">
        <v>43775.663148148145</v>
      </c>
      <c r="E1551" s="80" t="s">
        <v>5</v>
      </c>
      <c r="F1551" s="80" t="s">
        <v>31</v>
      </c>
      <c r="G1551" s="80" t="s">
        <v>51</v>
      </c>
      <c r="H1551" s="80" t="s">
        <v>6</v>
      </c>
      <c r="I1551" s="80" t="s">
        <v>158</v>
      </c>
      <c r="J1551" s="80" t="s">
        <v>42</v>
      </c>
      <c r="K1551" s="80">
        <v>1.06</v>
      </c>
      <c r="L1551" s="80">
        <v>1050</v>
      </c>
      <c r="M1551" s="80" t="s">
        <v>41</v>
      </c>
      <c r="N1551" s="80">
        <v>16.8</v>
      </c>
      <c r="O1551" s="80">
        <v>0</v>
      </c>
      <c r="P1551" s="80">
        <v>0</v>
      </c>
      <c r="Q1551" s="80"/>
      <c r="R1551" s="80"/>
      <c r="S1551" s="80"/>
      <c r="T1551" s="80"/>
      <c r="U1551" s="80"/>
      <c r="V1551" s="80"/>
      <c r="W1551" s="80"/>
      <c r="X1551" s="80"/>
      <c r="Y1551" s="80"/>
      <c r="Z1551" s="80" t="s">
        <v>40</v>
      </c>
      <c r="AA1551" s="80" t="s">
        <v>39</v>
      </c>
      <c r="AB1551" s="80">
        <v>20</v>
      </c>
      <c r="AC1551" s="80"/>
    </row>
    <row r="1552" spans="1:29" ht="15.75" customHeight="1" x14ac:dyDescent="0.2">
      <c r="A1552" s="80" t="s">
        <v>48</v>
      </c>
      <c r="B1552" s="80" t="s">
        <v>47</v>
      </c>
      <c r="C1552" s="80" t="s">
        <v>50</v>
      </c>
      <c r="D1552" s="81">
        <v>43775.663148148145</v>
      </c>
      <c r="E1552" s="80" t="s">
        <v>5</v>
      </c>
      <c r="F1552" s="80" t="s">
        <v>31</v>
      </c>
      <c r="G1552" s="80" t="s">
        <v>51</v>
      </c>
      <c r="H1552" s="80" t="s">
        <v>6</v>
      </c>
      <c r="I1552" s="80" t="s">
        <v>43</v>
      </c>
      <c r="J1552" s="80" t="s">
        <v>42</v>
      </c>
      <c r="K1552" s="80">
        <v>1.06</v>
      </c>
      <c r="L1552" s="80">
        <v>1050</v>
      </c>
      <c r="M1552" s="80" t="s">
        <v>41</v>
      </c>
      <c r="N1552" s="80">
        <v>1.41</v>
      </c>
      <c r="O1552" s="80">
        <v>0</v>
      </c>
      <c r="P1552" s="80">
        <v>1.47</v>
      </c>
      <c r="Q1552" s="80"/>
      <c r="R1552" s="80"/>
      <c r="S1552" s="80"/>
      <c r="T1552" s="80"/>
      <c r="U1552" s="80"/>
      <c r="V1552" s="80"/>
      <c r="W1552" s="80"/>
      <c r="X1552" s="80"/>
      <c r="Y1552" s="80"/>
      <c r="Z1552" s="80" t="s">
        <v>40</v>
      </c>
      <c r="AA1552" s="80" t="s">
        <v>39</v>
      </c>
      <c r="AB1552" s="80">
        <v>20</v>
      </c>
      <c r="AC1552" s="80"/>
    </row>
    <row r="1553" spans="1:29" ht="15.75" customHeight="1" x14ac:dyDescent="0.2">
      <c r="A1553" s="80" t="s">
        <v>48</v>
      </c>
      <c r="B1553" s="80" t="s">
        <v>47</v>
      </c>
      <c r="C1553" s="80" t="s">
        <v>50</v>
      </c>
      <c r="D1553" s="81">
        <v>44091.745416666665</v>
      </c>
      <c r="E1553" s="80" t="s">
        <v>5</v>
      </c>
      <c r="F1553" s="80" t="s">
        <v>31</v>
      </c>
      <c r="G1553" s="80" t="s">
        <v>51</v>
      </c>
      <c r="H1553" s="80" t="s">
        <v>6</v>
      </c>
      <c r="I1553" s="80" t="s">
        <v>159</v>
      </c>
      <c r="J1553" s="80" t="s">
        <v>42</v>
      </c>
      <c r="K1553" s="80">
        <v>1.06</v>
      </c>
      <c r="L1553" s="80">
        <v>1050</v>
      </c>
      <c r="M1553" s="80" t="s">
        <v>41</v>
      </c>
      <c r="N1553" s="80">
        <v>1.49</v>
      </c>
      <c r="O1553" s="80">
        <v>0</v>
      </c>
      <c r="P1553" s="80">
        <v>1.47</v>
      </c>
      <c r="Q1553" s="80"/>
      <c r="R1553" s="80"/>
      <c r="S1553" s="80"/>
      <c r="T1553" s="80"/>
      <c r="U1553" s="80"/>
      <c r="V1553" s="80"/>
      <c r="W1553" s="80"/>
      <c r="X1553" s="80"/>
      <c r="Y1553" s="80"/>
      <c r="Z1553" s="80" t="s">
        <v>40</v>
      </c>
      <c r="AA1553" s="80" t="s">
        <v>39</v>
      </c>
      <c r="AB1553" s="80">
        <v>20</v>
      </c>
      <c r="AC1553" s="80"/>
    </row>
    <row r="1554" spans="1:29" ht="15.75" customHeight="1" x14ac:dyDescent="0.2">
      <c r="A1554" s="80" t="s">
        <v>48</v>
      </c>
      <c r="B1554" s="80" t="s">
        <v>47</v>
      </c>
      <c r="C1554" s="80" t="s">
        <v>50</v>
      </c>
      <c r="D1554" s="81">
        <v>43775.663148148145</v>
      </c>
      <c r="E1554" s="80" t="s">
        <v>5</v>
      </c>
      <c r="F1554" s="80" t="s">
        <v>45</v>
      </c>
      <c r="G1554" s="80" t="s">
        <v>44</v>
      </c>
      <c r="H1554" s="80" t="s">
        <v>6</v>
      </c>
      <c r="I1554" s="80" t="s">
        <v>157</v>
      </c>
      <c r="J1554" s="80" t="s">
        <v>42</v>
      </c>
      <c r="K1554" s="80">
        <v>1.8</v>
      </c>
      <c r="L1554" s="80">
        <v>1750</v>
      </c>
      <c r="M1554" s="80" t="s">
        <v>41</v>
      </c>
      <c r="N1554" s="80">
        <v>2.5</v>
      </c>
      <c r="O1554" s="80">
        <v>0</v>
      </c>
      <c r="P1554" s="80">
        <v>3.05</v>
      </c>
      <c r="Q1554" s="80"/>
      <c r="R1554" s="80"/>
      <c r="S1554" s="80"/>
      <c r="T1554" s="80"/>
      <c r="U1554" s="80"/>
      <c r="V1554" s="80"/>
      <c r="W1554" s="80"/>
      <c r="X1554" s="80"/>
      <c r="Y1554" s="80"/>
      <c r="Z1554" s="80" t="s">
        <v>40</v>
      </c>
      <c r="AA1554" s="80" t="s">
        <v>39</v>
      </c>
      <c r="AB1554" s="80">
        <v>20</v>
      </c>
      <c r="AC1554" s="80"/>
    </row>
    <row r="1555" spans="1:29" ht="15.75" customHeight="1" x14ac:dyDescent="0.2">
      <c r="A1555" s="80" t="s">
        <v>48</v>
      </c>
      <c r="B1555" s="80" t="s">
        <v>47</v>
      </c>
      <c r="C1555" s="80" t="s">
        <v>50</v>
      </c>
      <c r="D1555" s="81">
        <v>43775.663148148145</v>
      </c>
      <c r="E1555" s="80" t="s">
        <v>5</v>
      </c>
      <c r="F1555" s="80" t="s">
        <v>45</v>
      </c>
      <c r="G1555" s="80" t="s">
        <v>44</v>
      </c>
      <c r="H1555" s="80" t="s">
        <v>6</v>
      </c>
      <c r="I1555" s="80" t="s">
        <v>158</v>
      </c>
      <c r="J1555" s="80" t="s">
        <v>42</v>
      </c>
      <c r="K1555" s="80">
        <v>1.8</v>
      </c>
      <c r="L1555" s="80">
        <v>1750</v>
      </c>
      <c r="M1555" s="80" t="s">
        <v>41</v>
      </c>
      <c r="N1555" s="80">
        <v>31.5</v>
      </c>
      <c r="O1555" s="80">
        <v>0</v>
      </c>
      <c r="P1555" s="80">
        <v>0</v>
      </c>
      <c r="Q1555" s="80"/>
      <c r="R1555" s="80"/>
      <c r="S1555" s="80"/>
      <c r="T1555" s="80"/>
      <c r="U1555" s="80"/>
      <c r="V1555" s="80"/>
      <c r="W1555" s="80"/>
      <c r="X1555" s="80"/>
      <c r="Y1555" s="80"/>
      <c r="Z1555" s="80" t="s">
        <v>40</v>
      </c>
      <c r="AA1555" s="80" t="s">
        <v>39</v>
      </c>
      <c r="AB1555" s="80">
        <v>20</v>
      </c>
      <c r="AC1555" s="80"/>
    </row>
    <row r="1556" spans="1:29" ht="15.75" customHeight="1" x14ac:dyDescent="0.2">
      <c r="A1556" s="80" t="s">
        <v>48</v>
      </c>
      <c r="B1556" s="80" t="s">
        <v>47</v>
      </c>
      <c r="C1556" s="80" t="s">
        <v>50</v>
      </c>
      <c r="D1556" s="81">
        <v>43775.663148148145</v>
      </c>
      <c r="E1556" s="80" t="s">
        <v>5</v>
      </c>
      <c r="F1556" s="80" t="s">
        <v>45</v>
      </c>
      <c r="G1556" s="80" t="s">
        <v>44</v>
      </c>
      <c r="H1556" s="80" t="s">
        <v>6</v>
      </c>
      <c r="I1556" s="80" t="s">
        <v>43</v>
      </c>
      <c r="J1556" s="80" t="s">
        <v>42</v>
      </c>
      <c r="K1556" s="80">
        <v>1.8</v>
      </c>
      <c r="L1556" s="80">
        <v>1750</v>
      </c>
      <c r="M1556" s="80" t="s">
        <v>41</v>
      </c>
      <c r="N1556" s="80">
        <v>2.2000000000000002</v>
      </c>
      <c r="O1556" s="80">
        <v>0</v>
      </c>
      <c r="P1556" s="80">
        <v>2.94</v>
      </c>
      <c r="Q1556" s="80"/>
      <c r="R1556" s="80"/>
      <c r="S1556" s="80"/>
      <c r="T1556" s="80"/>
      <c r="U1556" s="80"/>
      <c r="V1556" s="80"/>
      <c r="W1556" s="80"/>
      <c r="X1556" s="80"/>
      <c r="Y1556" s="80"/>
      <c r="Z1556" s="80" t="s">
        <v>40</v>
      </c>
      <c r="AA1556" s="80" t="s">
        <v>39</v>
      </c>
      <c r="AB1556" s="80">
        <v>20</v>
      </c>
      <c r="AC1556" s="80"/>
    </row>
    <row r="1557" spans="1:29" ht="15.75" customHeight="1" x14ac:dyDescent="0.2">
      <c r="A1557" s="80" t="s">
        <v>48</v>
      </c>
      <c r="B1557" s="80" t="s">
        <v>47</v>
      </c>
      <c r="C1557" s="80" t="s">
        <v>50</v>
      </c>
      <c r="D1557" s="81">
        <v>44091.745416666665</v>
      </c>
      <c r="E1557" s="80" t="s">
        <v>5</v>
      </c>
      <c r="F1557" s="80" t="s">
        <v>45</v>
      </c>
      <c r="G1557" s="80" t="s">
        <v>44</v>
      </c>
      <c r="H1557" s="80" t="s">
        <v>6</v>
      </c>
      <c r="I1557" s="80" t="s">
        <v>159</v>
      </c>
      <c r="J1557" s="80" t="s">
        <v>42</v>
      </c>
      <c r="K1557" s="80">
        <v>1.8</v>
      </c>
      <c r="L1557" s="80">
        <v>1750</v>
      </c>
      <c r="M1557" s="80" t="s">
        <v>41</v>
      </c>
      <c r="N1557" s="80">
        <v>2.2000000000000002</v>
      </c>
      <c r="O1557" s="80">
        <v>0</v>
      </c>
      <c r="P1557" s="80">
        <v>2.93</v>
      </c>
      <c r="Q1557" s="80"/>
      <c r="R1557" s="80"/>
      <c r="S1557" s="80"/>
      <c r="T1557" s="80"/>
      <c r="U1557" s="80"/>
      <c r="V1557" s="80"/>
      <c r="W1557" s="80"/>
      <c r="X1557" s="80"/>
      <c r="Y1557" s="80"/>
      <c r="Z1557" s="80" t="s">
        <v>40</v>
      </c>
      <c r="AA1557" s="80" t="s">
        <v>39</v>
      </c>
      <c r="AB1557" s="80">
        <v>20</v>
      </c>
      <c r="AC1557" s="80"/>
    </row>
    <row r="1558" spans="1:29" ht="15.75" customHeight="1" x14ac:dyDescent="0.2">
      <c r="A1558" s="80" t="s">
        <v>48</v>
      </c>
      <c r="B1558" s="80" t="s">
        <v>47</v>
      </c>
      <c r="C1558" s="80" t="s">
        <v>50</v>
      </c>
      <c r="D1558" s="81">
        <v>43775.663148148145</v>
      </c>
      <c r="E1558" s="80" t="s">
        <v>5</v>
      </c>
      <c r="F1558" s="80" t="s">
        <v>45</v>
      </c>
      <c r="G1558" s="80" t="s">
        <v>51</v>
      </c>
      <c r="H1558" s="80" t="s">
        <v>6</v>
      </c>
      <c r="I1558" s="80" t="s">
        <v>157</v>
      </c>
      <c r="J1558" s="80" t="s">
        <v>42</v>
      </c>
      <c r="K1558" s="80">
        <v>1.9</v>
      </c>
      <c r="L1558" s="80">
        <v>1620</v>
      </c>
      <c r="M1558" s="80" t="s">
        <v>41</v>
      </c>
      <c r="N1558" s="80">
        <v>4.5</v>
      </c>
      <c r="O1558" s="80">
        <v>0</v>
      </c>
      <c r="P1558" s="80">
        <v>5.5</v>
      </c>
      <c r="Q1558" s="80"/>
      <c r="R1558" s="80"/>
      <c r="S1558" s="80"/>
      <c r="T1558" s="80"/>
      <c r="U1558" s="80"/>
      <c r="V1558" s="80"/>
      <c r="W1558" s="80"/>
      <c r="X1558" s="80"/>
      <c r="Y1558" s="80"/>
      <c r="Z1558" s="80" t="s">
        <v>40</v>
      </c>
      <c r="AA1558" s="80" t="s">
        <v>39</v>
      </c>
      <c r="AB1558" s="80">
        <v>20</v>
      </c>
      <c r="AC1558" s="80"/>
    </row>
    <row r="1559" spans="1:29" ht="15.75" customHeight="1" x14ac:dyDescent="0.2">
      <c r="A1559" s="80" t="s">
        <v>48</v>
      </c>
      <c r="B1559" s="80" t="s">
        <v>47</v>
      </c>
      <c r="C1559" s="80" t="s">
        <v>50</v>
      </c>
      <c r="D1559" s="81">
        <v>43775.663148148145</v>
      </c>
      <c r="E1559" s="80" t="s">
        <v>5</v>
      </c>
      <c r="F1559" s="80" t="s">
        <v>45</v>
      </c>
      <c r="G1559" s="80" t="s">
        <v>51</v>
      </c>
      <c r="H1559" s="80" t="s">
        <v>6</v>
      </c>
      <c r="I1559" s="80" t="s">
        <v>158</v>
      </c>
      <c r="J1559" s="80" t="s">
        <v>42</v>
      </c>
      <c r="K1559" s="80">
        <v>1.9</v>
      </c>
      <c r="L1559" s="80">
        <v>1620</v>
      </c>
      <c r="M1559" s="80" t="s">
        <v>41</v>
      </c>
      <c r="N1559" s="80">
        <v>59.7</v>
      </c>
      <c r="O1559" s="80">
        <v>0</v>
      </c>
      <c r="P1559" s="80">
        <v>0</v>
      </c>
      <c r="Q1559" s="80"/>
      <c r="R1559" s="80"/>
      <c r="S1559" s="80"/>
      <c r="T1559" s="80"/>
      <c r="U1559" s="80"/>
      <c r="V1559" s="80"/>
      <c r="W1559" s="80"/>
      <c r="X1559" s="80"/>
      <c r="Y1559" s="80"/>
      <c r="Z1559" s="80" t="s">
        <v>40</v>
      </c>
      <c r="AA1559" s="80" t="s">
        <v>39</v>
      </c>
      <c r="AB1559" s="80">
        <v>20</v>
      </c>
      <c r="AC1559" s="80"/>
    </row>
    <row r="1560" spans="1:29" ht="15.75" customHeight="1" x14ac:dyDescent="0.2">
      <c r="A1560" s="80" t="s">
        <v>48</v>
      </c>
      <c r="B1560" s="80" t="s">
        <v>47</v>
      </c>
      <c r="C1560" s="80" t="s">
        <v>50</v>
      </c>
      <c r="D1560" s="81">
        <v>43775.663148148145</v>
      </c>
      <c r="E1560" s="80" t="s">
        <v>5</v>
      </c>
      <c r="F1560" s="80" t="s">
        <v>45</v>
      </c>
      <c r="G1560" s="80" t="s">
        <v>51</v>
      </c>
      <c r="H1560" s="80" t="s">
        <v>6</v>
      </c>
      <c r="I1560" s="80" t="s">
        <v>43</v>
      </c>
      <c r="J1560" s="80" t="s">
        <v>42</v>
      </c>
      <c r="K1560" s="80">
        <v>1.9</v>
      </c>
      <c r="L1560" s="80">
        <v>1620</v>
      </c>
      <c r="M1560" s="80" t="s">
        <v>41</v>
      </c>
      <c r="N1560" s="80">
        <v>4</v>
      </c>
      <c r="O1560" s="80">
        <v>0</v>
      </c>
      <c r="P1560" s="80">
        <v>5.38</v>
      </c>
      <c r="Q1560" s="80"/>
      <c r="R1560" s="80"/>
      <c r="S1560" s="80"/>
      <c r="T1560" s="80"/>
      <c r="U1560" s="80"/>
      <c r="V1560" s="80"/>
      <c r="W1560" s="80"/>
      <c r="X1560" s="80"/>
      <c r="Y1560" s="80"/>
      <c r="Z1560" s="80" t="s">
        <v>40</v>
      </c>
      <c r="AA1560" s="80" t="s">
        <v>39</v>
      </c>
      <c r="AB1560" s="80">
        <v>20</v>
      </c>
      <c r="AC1560" s="80"/>
    </row>
    <row r="1561" spans="1:29" ht="15.75" customHeight="1" x14ac:dyDescent="0.2">
      <c r="A1561" s="80" t="s">
        <v>48</v>
      </c>
      <c r="B1561" s="80" t="s">
        <v>47</v>
      </c>
      <c r="C1561" s="80" t="s">
        <v>50</v>
      </c>
      <c r="D1561" s="81">
        <v>44091.745416666665</v>
      </c>
      <c r="E1561" s="80" t="s">
        <v>5</v>
      </c>
      <c r="F1561" s="80" t="s">
        <v>45</v>
      </c>
      <c r="G1561" s="80" t="s">
        <v>51</v>
      </c>
      <c r="H1561" s="80" t="s">
        <v>6</v>
      </c>
      <c r="I1561" s="80" t="s">
        <v>159</v>
      </c>
      <c r="J1561" s="80" t="s">
        <v>42</v>
      </c>
      <c r="K1561" s="80">
        <v>1.9</v>
      </c>
      <c r="L1561" s="80">
        <v>1620</v>
      </c>
      <c r="M1561" s="80" t="s">
        <v>41</v>
      </c>
      <c r="N1561" s="80">
        <v>4.0999999999999996</v>
      </c>
      <c r="O1561" s="80">
        <v>0</v>
      </c>
      <c r="P1561" s="80">
        <v>5.37</v>
      </c>
      <c r="Q1561" s="80"/>
      <c r="R1561" s="80"/>
      <c r="S1561" s="80"/>
      <c r="T1561" s="80"/>
      <c r="U1561" s="80"/>
      <c r="V1561" s="80"/>
      <c r="W1561" s="80"/>
      <c r="X1561" s="80"/>
      <c r="Y1561" s="80"/>
      <c r="Z1561" s="80" t="s">
        <v>40</v>
      </c>
      <c r="AA1561" s="80" t="s">
        <v>39</v>
      </c>
      <c r="AB1561" s="80">
        <v>20</v>
      </c>
      <c r="AC1561" s="80"/>
    </row>
    <row r="1562" spans="1:29" ht="15.75" customHeight="1" x14ac:dyDescent="0.2">
      <c r="A1562" s="80" t="s">
        <v>48</v>
      </c>
      <c r="B1562" s="80" t="s">
        <v>47</v>
      </c>
      <c r="C1562" s="80" t="s">
        <v>50</v>
      </c>
      <c r="D1562" s="81">
        <v>43775.663148148145</v>
      </c>
      <c r="E1562" s="80" t="s">
        <v>5</v>
      </c>
      <c r="F1562" s="80" t="s">
        <v>29</v>
      </c>
      <c r="G1562" s="80" t="s">
        <v>44</v>
      </c>
      <c r="H1562" s="80" t="s">
        <v>6</v>
      </c>
      <c r="I1562" s="80" t="s">
        <v>157</v>
      </c>
      <c r="J1562" s="80" t="s">
        <v>42</v>
      </c>
      <c r="K1562" s="80">
        <v>2.33</v>
      </c>
      <c r="L1562" s="80">
        <v>2300</v>
      </c>
      <c r="M1562" s="80" t="s">
        <v>41</v>
      </c>
      <c r="N1562" s="80">
        <v>3.35</v>
      </c>
      <c r="O1562" s="80">
        <v>0</v>
      </c>
      <c r="P1562" s="80">
        <v>4.53</v>
      </c>
      <c r="Q1562" s="80"/>
      <c r="R1562" s="80"/>
      <c r="S1562" s="80"/>
      <c r="T1562" s="80"/>
      <c r="U1562" s="80"/>
      <c r="V1562" s="80"/>
      <c r="W1562" s="80"/>
      <c r="X1562" s="80"/>
      <c r="Y1562" s="80"/>
      <c r="Z1562" s="80" t="s">
        <v>40</v>
      </c>
      <c r="AA1562" s="80" t="s">
        <v>39</v>
      </c>
      <c r="AB1562" s="80">
        <v>20</v>
      </c>
      <c r="AC1562" s="80"/>
    </row>
    <row r="1563" spans="1:29" ht="15.75" customHeight="1" x14ac:dyDescent="0.2">
      <c r="A1563" s="80" t="s">
        <v>48</v>
      </c>
      <c r="B1563" s="80" t="s">
        <v>47</v>
      </c>
      <c r="C1563" s="80" t="s">
        <v>50</v>
      </c>
      <c r="D1563" s="81">
        <v>43775.663148148145</v>
      </c>
      <c r="E1563" s="80" t="s">
        <v>5</v>
      </c>
      <c r="F1563" s="80" t="s">
        <v>29</v>
      </c>
      <c r="G1563" s="80" t="s">
        <v>44</v>
      </c>
      <c r="H1563" s="80" t="s">
        <v>6</v>
      </c>
      <c r="I1563" s="80" t="s">
        <v>158</v>
      </c>
      <c r="J1563" s="80" t="s">
        <v>42</v>
      </c>
      <c r="K1563" s="80">
        <v>2.33</v>
      </c>
      <c r="L1563" s="80">
        <v>2300</v>
      </c>
      <c r="M1563" s="80" t="s">
        <v>41</v>
      </c>
      <c r="N1563" s="80">
        <v>46.2</v>
      </c>
      <c r="O1563" s="80">
        <v>0</v>
      </c>
      <c r="P1563" s="80">
        <v>0</v>
      </c>
      <c r="Q1563" s="80"/>
      <c r="R1563" s="80"/>
      <c r="S1563" s="80"/>
      <c r="T1563" s="80"/>
      <c r="U1563" s="80"/>
      <c r="V1563" s="80"/>
      <c r="W1563" s="80"/>
      <c r="X1563" s="80"/>
      <c r="Y1563" s="80"/>
      <c r="Z1563" s="80" t="s">
        <v>40</v>
      </c>
      <c r="AA1563" s="80" t="s">
        <v>39</v>
      </c>
      <c r="AB1563" s="80">
        <v>20</v>
      </c>
      <c r="AC1563" s="80"/>
    </row>
    <row r="1564" spans="1:29" ht="15.75" customHeight="1" x14ac:dyDescent="0.2">
      <c r="A1564" s="80" t="s">
        <v>48</v>
      </c>
      <c r="B1564" s="80" t="s">
        <v>47</v>
      </c>
      <c r="C1564" s="80" t="s">
        <v>50</v>
      </c>
      <c r="D1564" s="81">
        <v>43775.663148148145</v>
      </c>
      <c r="E1564" s="80" t="s">
        <v>5</v>
      </c>
      <c r="F1564" s="80" t="s">
        <v>29</v>
      </c>
      <c r="G1564" s="80" t="s">
        <v>44</v>
      </c>
      <c r="H1564" s="80" t="s">
        <v>6</v>
      </c>
      <c r="I1564" s="80" t="s">
        <v>43</v>
      </c>
      <c r="J1564" s="80" t="s">
        <v>42</v>
      </c>
      <c r="K1564" s="80">
        <v>2.33</v>
      </c>
      <c r="L1564" s="80">
        <v>2300</v>
      </c>
      <c r="M1564" s="80" t="s">
        <v>41</v>
      </c>
      <c r="N1564" s="80">
        <v>3.09</v>
      </c>
      <c r="O1564" s="80">
        <v>0</v>
      </c>
      <c r="P1564" s="80">
        <v>4.42</v>
      </c>
      <c r="Q1564" s="80"/>
      <c r="R1564" s="80"/>
      <c r="S1564" s="80"/>
      <c r="T1564" s="80"/>
      <c r="U1564" s="80"/>
      <c r="V1564" s="80"/>
      <c r="W1564" s="80"/>
      <c r="X1564" s="80"/>
      <c r="Y1564" s="80"/>
      <c r="Z1564" s="80" t="s">
        <v>40</v>
      </c>
      <c r="AA1564" s="80" t="s">
        <v>39</v>
      </c>
      <c r="AB1564" s="80">
        <v>20</v>
      </c>
      <c r="AC1564" s="80"/>
    </row>
    <row r="1565" spans="1:29" ht="15.75" customHeight="1" x14ac:dyDescent="0.2">
      <c r="A1565" s="80" t="s">
        <v>48</v>
      </c>
      <c r="B1565" s="80" t="s">
        <v>47</v>
      </c>
      <c r="C1565" s="80" t="s">
        <v>50</v>
      </c>
      <c r="D1565" s="81">
        <v>44091.745416666665</v>
      </c>
      <c r="E1565" s="80" t="s">
        <v>5</v>
      </c>
      <c r="F1565" s="80" t="s">
        <v>29</v>
      </c>
      <c r="G1565" s="80" t="s">
        <v>44</v>
      </c>
      <c r="H1565" s="80" t="s">
        <v>6</v>
      </c>
      <c r="I1565" s="80" t="s">
        <v>159</v>
      </c>
      <c r="J1565" s="80" t="s">
        <v>42</v>
      </c>
      <c r="K1565" s="80">
        <v>2.33</v>
      </c>
      <c r="L1565" s="80">
        <v>2300</v>
      </c>
      <c r="M1565" s="80" t="s">
        <v>41</v>
      </c>
      <c r="N1565" s="80">
        <v>3.13</v>
      </c>
      <c r="O1565" s="80">
        <v>0</v>
      </c>
      <c r="P1565" s="80">
        <v>4.42</v>
      </c>
      <c r="Q1565" s="80"/>
      <c r="R1565" s="80"/>
      <c r="S1565" s="80"/>
      <c r="T1565" s="80"/>
      <c r="U1565" s="80"/>
      <c r="V1565" s="80"/>
      <c r="W1565" s="80"/>
      <c r="X1565" s="80"/>
      <c r="Y1565" s="80"/>
      <c r="Z1565" s="80" t="s">
        <v>40</v>
      </c>
      <c r="AA1565" s="80" t="s">
        <v>39</v>
      </c>
      <c r="AB1565" s="80">
        <v>20</v>
      </c>
      <c r="AC1565" s="80"/>
    </row>
    <row r="1566" spans="1:29" ht="15.75" customHeight="1" x14ac:dyDescent="0.2">
      <c r="A1566" s="80" t="s">
        <v>48</v>
      </c>
      <c r="B1566" s="80" t="s">
        <v>47</v>
      </c>
      <c r="C1566" s="80" t="s">
        <v>50</v>
      </c>
      <c r="D1566" s="81">
        <v>43775.663148148145</v>
      </c>
      <c r="E1566" s="80" t="s">
        <v>5</v>
      </c>
      <c r="F1566" s="80" t="s">
        <v>29</v>
      </c>
      <c r="G1566" s="80" t="s">
        <v>51</v>
      </c>
      <c r="H1566" s="80" t="s">
        <v>6</v>
      </c>
      <c r="I1566" s="80" t="s">
        <v>157</v>
      </c>
      <c r="J1566" s="80" t="s">
        <v>42</v>
      </c>
      <c r="K1566" s="80">
        <v>2.06</v>
      </c>
      <c r="L1566" s="80">
        <v>1830</v>
      </c>
      <c r="M1566" s="80" t="s">
        <v>41</v>
      </c>
      <c r="N1566" s="80">
        <v>5.41</v>
      </c>
      <c r="O1566" s="80">
        <v>0</v>
      </c>
      <c r="P1566" s="80">
        <v>6.74</v>
      </c>
      <c r="Q1566" s="80"/>
      <c r="R1566" s="80"/>
      <c r="S1566" s="80"/>
      <c r="T1566" s="80"/>
      <c r="U1566" s="80"/>
      <c r="V1566" s="80"/>
      <c r="W1566" s="80"/>
      <c r="X1566" s="80"/>
      <c r="Y1566" s="80"/>
      <c r="Z1566" s="80" t="s">
        <v>40</v>
      </c>
      <c r="AA1566" s="80" t="s">
        <v>39</v>
      </c>
      <c r="AB1566" s="80">
        <v>20</v>
      </c>
      <c r="AC1566" s="80"/>
    </row>
    <row r="1567" spans="1:29" ht="15.75" customHeight="1" x14ac:dyDescent="0.2">
      <c r="A1567" s="80" t="s">
        <v>48</v>
      </c>
      <c r="B1567" s="80" t="s">
        <v>47</v>
      </c>
      <c r="C1567" s="80" t="s">
        <v>50</v>
      </c>
      <c r="D1567" s="81">
        <v>43775.663148148145</v>
      </c>
      <c r="E1567" s="80" t="s">
        <v>5</v>
      </c>
      <c r="F1567" s="80" t="s">
        <v>29</v>
      </c>
      <c r="G1567" s="80" t="s">
        <v>51</v>
      </c>
      <c r="H1567" s="80" t="s">
        <v>6</v>
      </c>
      <c r="I1567" s="80" t="s">
        <v>158</v>
      </c>
      <c r="J1567" s="80" t="s">
        <v>42</v>
      </c>
      <c r="K1567" s="80">
        <v>2.06</v>
      </c>
      <c r="L1567" s="80">
        <v>1830</v>
      </c>
      <c r="M1567" s="80" t="s">
        <v>41</v>
      </c>
      <c r="N1567" s="80">
        <v>73.900000000000006</v>
      </c>
      <c r="O1567" s="80">
        <v>0</v>
      </c>
      <c r="P1567" s="80">
        <v>0</v>
      </c>
      <c r="Q1567" s="80"/>
      <c r="R1567" s="80"/>
      <c r="S1567" s="80"/>
      <c r="T1567" s="80"/>
      <c r="U1567" s="80"/>
      <c r="V1567" s="80"/>
      <c r="W1567" s="80"/>
      <c r="X1567" s="80"/>
      <c r="Y1567" s="80"/>
      <c r="Z1567" s="80" t="s">
        <v>40</v>
      </c>
      <c r="AA1567" s="80" t="s">
        <v>39</v>
      </c>
      <c r="AB1567" s="80">
        <v>20</v>
      </c>
      <c r="AC1567" s="80"/>
    </row>
    <row r="1568" spans="1:29" ht="15.75" customHeight="1" x14ac:dyDescent="0.2">
      <c r="A1568" s="80" t="s">
        <v>48</v>
      </c>
      <c r="B1568" s="80" t="s">
        <v>47</v>
      </c>
      <c r="C1568" s="80" t="s">
        <v>50</v>
      </c>
      <c r="D1568" s="81">
        <v>43775.663148148145</v>
      </c>
      <c r="E1568" s="80" t="s">
        <v>5</v>
      </c>
      <c r="F1568" s="80" t="s">
        <v>29</v>
      </c>
      <c r="G1568" s="80" t="s">
        <v>51</v>
      </c>
      <c r="H1568" s="80" t="s">
        <v>6</v>
      </c>
      <c r="I1568" s="80" t="s">
        <v>43</v>
      </c>
      <c r="J1568" s="80" t="s">
        <v>42</v>
      </c>
      <c r="K1568" s="80">
        <v>2.06</v>
      </c>
      <c r="L1568" s="80">
        <v>1830</v>
      </c>
      <c r="M1568" s="80" t="s">
        <v>41</v>
      </c>
      <c r="N1568" s="80">
        <v>4.93</v>
      </c>
      <c r="O1568" s="80">
        <v>0</v>
      </c>
      <c r="P1568" s="80">
        <v>6.63</v>
      </c>
      <c r="Q1568" s="80"/>
      <c r="R1568" s="80"/>
      <c r="S1568" s="80"/>
      <c r="T1568" s="80"/>
      <c r="U1568" s="80"/>
      <c r="V1568" s="80"/>
      <c r="W1568" s="80"/>
      <c r="X1568" s="80"/>
      <c r="Y1568" s="80"/>
      <c r="Z1568" s="80" t="s">
        <v>40</v>
      </c>
      <c r="AA1568" s="80" t="s">
        <v>39</v>
      </c>
      <c r="AB1568" s="80">
        <v>20</v>
      </c>
      <c r="AC1568" s="80"/>
    </row>
    <row r="1569" spans="1:29" ht="15.75" customHeight="1" x14ac:dyDescent="0.2">
      <c r="A1569" s="80" t="s">
        <v>48</v>
      </c>
      <c r="B1569" s="80" t="s">
        <v>47</v>
      </c>
      <c r="C1569" s="80" t="s">
        <v>50</v>
      </c>
      <c r="D1569" s="81">
        <v>44091.745416666665</v>
      </c>
      <c r="E1569" s="80" t="s">
        <v>5</v>
      </c>
      <c r="F1569" s="80" t="s">
        <v>29</v>
      </c>
      <c r="G1569" s="80" t="s">
        <v>51</v>
      </c>
      <c r="H1569" s="80" t="s">
        <v>6</v>
      </c>
      <c r="I1569" s="80" t="s">
        <v>159</v>
      </c>
      <c r="J1569" s="80" t="s">
        <v>42</v>
      </c>
      <c r="K1569" s="80">
        <v>2.06</v>
      </c>
      <c r="L1569" s="80">
        <v>1830</v>
      </c>
      <c r="M1569" s="80" t="s">
        <v>41</v>
      </c>
      <c r="N1569" s="80">
        <v>4.9800000000000004</v>
      </c>
      <c r="O1569" s="80">
        <v>0</v>
      </c>
      <c r="P1569" s="80">
        <v>6.63</v>
      </c>
      <c r="Q1569" s="80"/>
      <c r="R1569" s="80"/>
      <c r="S1569" s="80"/>
      <c r="T1569" s="80"/>
      <c r="U1569" s="80"/>
      <c r="V1569" s="80"/>
      <c r="W1569" s="80"/>
      <c r="X1569" s="80"/>
      <c r="Y1569" s="80"/>
      <c r="Z1569" s="80" t="s">
        <v>40</v>
      </c>
      <c r="AA1569" s="80" t="s">
        <v>39</v>
      </c>
      <c r="AB1569" s="80">
        <v>20</v>
      </c>
      <c r="AC1569" s="80"/>
    </row>
    <row r="1570" spans="1:29" ht="15.75" customHeight="1" x14ac:dyDescent="0.2">
      <c r="A1570" s="80" t="s">
        <v>48</v>
      </c>
      <c r="B1570" s="80" t="s">
        <v>47</v>
      </c>
      <c r="C1570" s="80" t="s">
        <v>50</v>
      </c>
      <c r="D1570" s="81">
        <v>43775.663946759261</v>
      </c>
      <c r="E1570" s="80" t="s">
        <v>5</v>
      </c>
      <c r="F1570" s="80" t="s">
        <v>30</v>
      </c>
      <c r="G1570" s="80" t="s">
        <v>44</v>
      </c>
      <c r="H1570" s="80" t="s">
        <v>7</v>
      </c>
      <c r="I1570" s="80" t="s">
        <v>157</v>
      </c>
      <c r="J1570" s="80" t="s">
        <v>42</v>
      </c>
      <c r="K1570" s="80">
        <v>3.5</v>
      </c>
      <c r="L1570" s="80">
        <v>1240</v>
      </c>
      <c r="M1570" s="80" t="s">
        <v>41</v>
      </c>
      <c r="N1570" s="80">
        <v>85</v>
      </c>
      <c r="O1570" s="80">
        <v>3.5700000000000003E-2</v>
      </c>
      <c r="P1570" s="80">
        <v>2.76</v>
      </c>
      <c r="Q1570" s="80"/>
      <c r="R1570" s="80"/>
      <c r="S1570" s="80"/>
      <c r="T1570" s="80"/>
      <c r="U1570" s="80"/>
      <c r="V1570" s="80"/>
      <c r="W1570" s="80"/>
      <c r="X1570" s="80"/>
      <c r="Y1570" s="80"/>
      <c r="Z1570" s="80" t="s">
        <v>40</v>
      </c>
      <c r="AA1570" s="80" t="s">
        <v>39</v>
      </c>
      <c r="AB1570" s="80">
        <v>20</v>
      </c>
      <c r="AC1570" s="80"/>
    </row>
    <row r="1571" spans="1:29" ht="15.75" customHeight="1" x14ac:dyDescent="0.2">
      <c r="A1571" s="80" t="s">
        <v>48</v>
      </c>
      <c r="B1571" s="80" t="s">
        <v>47</v>
      </c>
      <c r="C1571" s="80" t="s">
        <v>50</v>
      </c>
      <c r="D1571" s="81">
        <v>43775.663946759261</v>
      </c>
      <c r="E1571" s="80" t="s">
        <v>5</v>
      </c>
      <c r="F1571" s="80" t="s">
        <v>30</v>
      </c>
      <c r="G1571" s="80" t="s">
        <v>44</v>
      </c>
      <c r="H1571" s="80" t="s">
        <v>7</v>
      </c>
      <c r="I1571" s="80" t="s">
        <v>158</v>
      </c>
      <c r="J1571" s="80" t="s">
        <v>42</v>
      </c>
      <c r="K1571" s="80">
        <v>3.5</v>
      </c>
      <c r="L1571" s="80">
        <v>1240</v>
      </c>
      <c r="M1571" s="80" t="s">
        <v>41</v>
      </c>
      <c r="N1571" s="80">
        <v>112</v>
      </c>
      <c r="O1571" s="80">
        <v>3.95E-2</v>
      </c>
      <c r="P1571" s="80">
        <v>0</v>
      </c>
      <c r="Q1571" s="80"/>
      <c r="R1571" s="80"/>
      <c r="S1571" s="80"/>
      <c r="T1571" s="80"/>
      <c r="U1571" s="80"/>
      <c r="V1571" s="80"/>
      <c r="W1571" s="80"/>
      <c r="X1571" s="80"/>
      <c r="Y1571" s="80"/>
      <c r="Z1571" s="80" t="s">
        <v>40</v>
      </c>
      <c r="AA1571" s="80" t="s">
        <v>39</v>
      </c>
      <c r="AB1571" s="80">
        <v>20</v>
      </c>
      <c r="AC1571" s="80"/>
    </row>
    <row r="1572" spans="1:29" ht="15.75" customHeight="1" x14ac:dyDescent="0.2">
      <c r="A1572" s="80" t="s">
        <v>48</v>
      </c>
      <c r="B1572" s="80" t="s">
        <v>47</v>
      </c>
      <c r="C1572" s="80" t="s">
        <v>50</v>
      </c>
      <c r="D1572" s="81">
        <v>43775.663946759261</v>
      </c>
      <c r="E1572" s="80" t="s">
        <v>5</v>
      </c>
      <c r="F1572" s="80" t="s">
        <v>30</v>
      </c>
      <c r="G1572" s="80" t="s">
        <v>44</v>
      </c>
      <c r="H1572" s="80" t="s">
        <v>7</v>
      </c>
      <c r="I1572" s="80" t="s">
        <v>43</v>
      </c>
      <c r="J1572" s="80" t="s">
        <v>42</v>
      </c>
      <c r="K1572" s="80">
        <v>3.5</v>
      </c>
      <c r="L1572" s="80">
        <v>1240</v>
      </c>
      <c r="M1572" s="80" t="s">
        <v>41</v>
      </c>
      <c r="N1572" s="80">
        <v>1.6</v>
      </c>
      <c r="O1572" s="80">
        <v>0</v>
      </c>
      <c r="P1572" s="80">
        <v>2.48</v>
      </c>
      <c r="Q1572" s="80"/>
      <c r="R1572" s="80"/>
      <c r="S1572" s="80"/>
      <c r="T1572" s="80"/>
      <c r="U1572" s="80"/>
      <c r="V1572" s="80"/>
      <c r="W1572" s="80"/>
      <c r="X1572" s="80"/>
      <c r="Y1572" s="80"/>
      <c r="Z1572" s="80" t="s">
        <v>40</v>
      </c>
      <c r="AA1572" s="80" t="s">
        <v>39</v>
      </c>
      <c r="AB1572" s="80">
        <v>20</v>
      </c>
      <c r="AC1572" s="80"/>
    </row>
    <row r="1573" spans="1:29" ht="15.75" customHeight="1" x14ac:dyDescent="0.2">
      <c r="A1573" s="80" t="s">
        <v>48</v>
      </c>
      <c r="B1573" s="80" t="s">
        <v>47</v>
      </c>
      <c r="C1573" s="80" t="s">
        <v>50</v>
      </c>
      <c r="D1573" s="81">
        <v>44091.745416666665</v>
      </c>
      <c r="E1573" s="80" t="s">
        <v>5</v>
      </c>
      <c r="F1573" s="80" t="s">
        <v>30</v>
      </c>
      <c r="G1573" s="80" t="s">
        <v>44</v>
      </c>
      <c r="H1573" s="80" t="s">
        <v>7</v>
      </c>
      <c r="I1573" s="80" t="s">
        <v>159</v>
      </c>
      <c r="J1573" s="80" t="s">
        <v>42</v>
      </c>
      <c r="K1573" s="80">
        <v>3.5</v>
      </c>
      <c r="L1573" s="80">
        <v>1240</v>
      </c>
      <c r="M1573" s="80" t="s">
        <v>41</v>
      </c>
      <c r="N1573" s="80">
        <v>81.7</v>
      </c>
      <c r="O1573" s="80">
        <v>3.3399999999999999E-2</v>
      </c>
      <c r="P1573" s="80">
        <v>2.42</v>
      </c>
      <c r="Q1573" s="80"/>
      <c r="R1573" s="80"/>
      <c r="S1573" s="80"/>
      <c r="T1573" s="80"/>
      <c r="U1573" s="80"/>
      <c r="V1573" s="80"/>
      <c r="W1573" s="80"/>
      <c r="X1573" s="80"/>
      <c r="Y1573" s="80"/>
      <c r="Z1573" s="80" t="s">
        <v>40</v>
      </c>
      <c r="AA1573" s="80" t="s">
        <v>39</v>
      </c>
      <c r="AB1573" s="80">
        <v>20</v>
      </c>
      <c r="AC1573" s="80"/>
    </row>
    <row r="1574" spans="1:29" ht="15.75" customHeight="1" x14ac:dyDescent="0.2">
      <c r="A1574" s="80" t="s">
        <v>48</v>
      </c>
      <c r="B1574" s="80" t="s">
        <v>47</v>
      </c>
      <c r="C1574" s="80" t="s">
        <v>50</v>
      </c>
      <c r="D1574" s="81">
        <v>43775.663946759261</v>
      </c>
      <c r="E1574" s="80" t="s">
        <v>5</v>
      </c>
      <c r="F1574" s="80" t="s">
        <v>30</v>
      </c>
      <c r="G1574" s="80" t="s">
        <v>51</v>
      </c>
      <c r="H1574" s="80" t="s">
        <v>7</v>
      </c>
      <c r="I1574" s="80" t="s">
        <v>157</v>
      </c>
      <c r="J1574" s="80" t="s">
        <v>42</v>
      </c>
      <c r="K1574" s="80">
        <v>3.5</v>
      </c>
      <c r="L1574" s="80">
        <v>1210</v>
      </c>
      <c r="M1574" s="80" t="s">
        <v>41</v>
      </c>
      <c r="N1574" s="80">
        <v>16.7</v>
      </c>
      <c r="O1574" s="80">
        <v>4.7E-2</v>
      </c>
      <c r="P1574" s="80">
        <v>5.51</v>
      </c>
      <c r="Q1574" s="80"/>
      <c r="R1574" s="80"/>
      <c r="S1574" s="80"/>
      <c r="T1574" s="80"/>
      <c r="U1574" s="80"/>
      <c r="V1574" s="80"/>
      <c r="W1574" s="80"/>
      <c r="X1574" s="80"/>
      <c r="Y1574" s="80"/>
      <c r="Z1574" s="80" t="s">
        <v>40</v>
      </c>
      <c r="AA1574" s="80" t="s">
        <v>39</v>
      </c>
      <c r="AB1574" s="80">
        <v>20</v>
      </c>
      <c r="AC1574" s="80"/>
    </row>
    <row r="1575" spans="1:29" ht="15.75" customHeight="1" x14ac:dyDescent="0.2">
      <c r="A1575" s="80" t="s">
        <v>48</v>
      </c>
      <c r="B1575" s="80" t="s">
        <v>47</v>
      </c>
      <c r="C1575" s="80" t="s">
        <v>50</v>
      </c>
      <c r="D1575" s="81">
        <v>43775.663946759261</v>
      </c>
      <c r="E1575" s="80" t="s">
        <v>5</v>
      </c>
      <c r="F1575" s="80" t="s">
        <v>30</v>
      </c>
      <c r="G1575" s="80" t="s">
        <v>51</v>
      </c>
      <c r="H1575" s="80" t="s">
        <v>7</v>
      </c>
      <c r="I1575" s="80" t="s">
        <v>158</v>
      </c>
      <c r="J1575" s="80" t="s">
        <v>42</v>
      </c>
      <c r="K1575" s="80">
        <v>3.5</v>
      </c>
      <c r="L1575" s="80">
        <v>1210</v>
      </c>
      <c r="M1575" s="80" t="s">
        <v>41</v>
      </c>
      <c r="N1575" s="80">
        <v>69.5</v>
      </c>
      <c r="O1575" s="80">
        <v>5.1900000000000002E-2</v>
      </c>
      <c r="P1575" s="80">
        <v>0</v>
      </c>
      <c r="Q1575" s="80"/>
      <c r="R1575" s="80"/>
      <c r="S1575" s="80"/>
      <c r="T1575" s="80"/>
      <c r="U1575" s="80"/>
      <c r="V1575" s="80"/>
      <c r="W1575" s="80"/>
      <c r="X1575" s="80"/>
      <c r="Y1575" s="80"/>
      <c r="Z1575" s="80" t="s">
        <v>40</v>
      </c>
      <c r="AA1575" s="80" t="s">
        <v>39</v>
      </c>
      <c r="AB1575" s="80">
        <v>20</v>
      </c>
      <c r="AC1575" s="80"/>
    </row>
    <row r="1576" spans="1:29" ht="15.75" customHeight="1" x14ac:dyDescent="0.2">
      <c r="A1576" s="80" t="s">
        <v>48</v>
      </c>
      <c r="B1576" s="80" t="s">
        <v>47</v>
      </c>
      <c r="C1576" s="80" t="s">
        <v>50</v>
      </c>
      <c r="D1576" s="81">
        <v>43775.663946759261</v>
      </c>
      <c r="E1576" s="80" t="s">
        <v>5</v>
      </c>
      <c r="F1576" s="80" t="s">
        <v>30</v>
      </c>
      <c r="G1576" s="80" t="s">
        <v>51</v>
      </c>
      <c r="H1576" s="80" t="s">
        <v>7</v>
      </c>
      <c r="I1576" s="80" t="s">
        <v>43</v>
      </c>
      <c r="J1576" s="80" t="s">
        <v>42</v>
      </c>
      <c r="K1576" s="80">
        <v>3.5</v>
      </c>
      <c r="L1576" s="80">
        <v>1210</v>
      </c>
      <c r="M1576" s="80" t="s">
        <v>41</v>
      </c>
      <c r="N1576" s="80">
        <v>3.06</v>
      </c>
      <c r="O1576" s="80">
        <v>0</v>
      </c>
      <c r="P1576" s="80">
        <v>4.9000000000000004</v>
      </c>
      <c r="Q1576" s="80"/>
      <c r="R1576" s="80"/>
      <c r="S1576" s="80"/>
      <c r="T1576" s="80"/>
      <c r="U1576" s="80"/>
      <c r="V1576" s="80"/>
      <c r="W1576" s="80"/>
      <c r="X1576" s="80"/>
      <c r="Y1576" s="80"/>
      <c r="Z1576" s="80" t="s">
        <v>40</v>
      </c>
      <c r="AA1576" s="80" t="s">
        <v>39</v>
      </c>
      <c r="AB1576" s="80">
        <v>20</v>
      </c>
      <c r="AC1576" s="80"/>
    </row>
    <row r="1577" spans="1:29" ht="15.75" customHeight="1" x14ac:dyDescent="0.2">
      <c r="A1577" s="80" t="s">
        <v>48</v>
      </c>
      <c r="B1577" s="80" t="s">
        <v>47</v>
      </c>
      <c r="C1577" s="80" t="s">
        <v>50</v>
      </c>
      <c r="D1577" s="81">
        <v>44091.745416666665</v>
      </c>
      <c r="E1577" s="80" t="s">
        <v>5</v>
      </c>
      <c r="F1577" s="80" t="s">
        <v>30</v>
      </c>
      <c r="G1577" s="80" t="s">
        <v>51</v>
      </c>
      <c r="H1577" s="80" t="s">
        <v>7</v>
      </c>
      <c r="I1577" s="80" t="s">
        <v>159</v>
      </c>
      <c r="J1577" s="80" t="s">
        <v>42</v>
      </c>
      <c r="K1577" s="80">
        <v>3.5</v>
      </c>
      <c r="L1577" s="80">
        <v>1210</v>
      </c>
      <c r="M1577" s="80" t="s">
        <v>41</v>
      </c>
      <c r="N1577" s="80">
        <v>21.8</v>
      </c>
      <c r="O1577" s="80">
        <v>4.3900000000000002E-2</v>
      </c>
      <c r="P1577" s="80">
        <v>4.83</v>
      </c>
      <c r="Q1577" s="80"/>
      <c r="R1577" s="80"/>
      <c r="S1577" s="80"/>
      <c r="T1577" s="80"/>
      <c r="U1577" s="80"/>
      <c r="V1577" s="80"/>
      <c r="W1577" s="80"/>
      <c r="X1577" s="80"/>
      <c r="Y1577" s="80"/>
      <c r="Z1577" s="80" t="s">
        <v>40</v>
      </c>
      <c r="AA1577" s="80" t="s">
        <v>39</v>
      </c>
      <c r="AB1577" s="80">
        <v>20</v>
      </c>
      <c r="AC1577" s="80"/>
    </row>
    <row r="1578" spans="1:29" ht="15.75" customHeight="1" x14ac:dyDescent="0.2">
      <c r="A1578" s="80" t="s">
        <v>48</v>
      </c>
      <c r="B1578" s="80" t="s">
        <v>47</v>
      </c>
      <c r="C1578" s="80" t="s">
        <v>50</v>
      </c>
      <c r="D1578" s="81">
        <v>43775.663946759261</v>
      </c>
      <c r="E1578" s="80" t="s">
        <v>5</v>
      </c>
      <c r="F1578" s="80" t="s">
        <v>31</v>
      </c>
      <c r="G1578" s="80" t="s">
        <v>44</v>
      </c>
      <c r="H1578" s="80" t="s">
        <v>7</v>
      </c>
      <c r="I1578" s="80" t="s">
        <v>157</v>
      </c>
      <c r="J1578" s="80" t="s">
        <v>42</v>
      </c>
      <c r="K1578" s="80">
        <v>1</v>
      </c>
      <c r="L1578" s="80">
        <v>1070</v>
      </c>
      <c r="M1578" s="80" t="s">
        <v>41</v>
      </c>
      <c r="N1578" s="80">
        <v>2.7</v>
      </c>
      <c r="O1578" s="80">
        <v>5.4000000000000003E-3</v>
      </c>
      <c r="P1578" s="80">
        <v>0.64600000000000002</v>
      </c>
      <c r="Q1578" s="80"/>
      <c r="R1578" s="80"/>
      <c r="S1578" s="80"/>
      <c r="T1578" s="80"/>
      <c r="U1578" s="80"/>
      <c r="V1578" s="80"/>
      <c r="W1578" s="80"/>
      <c r="X1578" s="80"/>
      <c r="Y1578" s="80"/>
      <c r="Z1578" s="80" t="s">
        <v>40</v>
      </c>
      <c r="AA1578" s="80" t="s">
        <v>39</v>
      </c>
      <c r="AB1578" s="80">
        <v>20</v>
      </c>
      <c r="AC1578" s="80"/>
    </row>
    <row r="1579" spans="1:29" ht="15.75" customHeight="1" x14ac:dyDescent="0.2">
      <c r="A1579" s="80" t="s">
        <v>48</v>
      </c>
      <c r="B1579" s="80" t="s">
        <v>47</v>
      </c>
      <c r="C1579" s="80" t="s">
        <v>50</v>
      </c>
      <c r="D1579" s="81">
        <v>43775.663946759261</v>
      </c>
      <c r="E1579" s="80" t="s">
        <v>5</v>
      </c>
      <c r="F1579" s="80" t="s">
        <v>31</v>
      </c>
      <c r="G1579" s="80" t="s">
        <v>44</v>
      </c>
      <c r="H1579" s="80" t="s">
        <v>7</v>
      </c>
      <c r="I1579" s="80" t="s">
        <v>158</v>
      </c>
      <c r="J1579" s="80" t="s">
        <v>42</v>
      </c>
      <c r="K1579" s="80">
        <v>1</v>
      </c>
      <c r="L1579" s="80">
        <v>1070</v>
      </c>
      <c r="M1579" s="80" t="s">
        <v>41</v>
      </c>
      <c r="N1579" s="80">
        <v>9.4</v>
      </c>
      <c r="O1579" s="80">
        <v>6.4000000000000003E-3</v>
      </c>
      <c r="P1579" s="80">
        <v>0</v>
      </c>
      <c r="Q1579" s="80"/>
      <c r="R1579" s="80"/>
      <c r="S1579" s="80"/>
      <c r="T1579" s="80"/>
      <c r="U1579" s="80"/>
      <c r="V1579" s="80"/>
      <c r="W1579" s="80"/>
      <c r="X1579" s="80"/>
      <c r="Y1579" s="80"/>
      <c r="Z1579" s="80" t="s">
        <v>40</v>
      </c>
      <c r="AA1579" s="80" t="s">
        <v>39</v>
      </c>
      <c r="AB1579" s="80">
        <v>20</v>
      </c>
      <c r="AC1579" s="80"/>
    </row>
    <row r="1580" spans="1:29" ht="15.75" customHeight="1" x14ac:dyDescent="0.2">
      <c r="A1580" s="80" t="s">
        <v>48</v>
      </c>
      <c r="B1580" s="80" t="s">
        <v>47</v>
      </c>
      <c r="C1580" s="80" t="s">
        <v>50</v>
      </c>
      <c r="D1580" s="81">
        <v>43775.663946759261</v>
      </c>
      <c r="E1580" s="80" t="s">
        <v>5</v>
      </c>
      <c r="F1580" s="80" t="s">
        <v>31</v>
      </c>
      <c r="G1580" s="80" t="s">
        <v>44</v>
      </c>
      <c r="H1580" s="80" t="s">
        <v>7</v>
      </c>
      <c r="I1580" s="80" t="s">
        <v>43</v>
      </c>
      <c r="J1580" s="80" t="s">
        <v>42</v>
      </c>
      <c r="K1580" s="80">
        <v>1</v>
      </c>
      <c r="L1580" s="80">
        <v>1070</v>
      </c>
      <c r="M1580" s="80" t="s">
        <v>41</v>
      </c>
      <c r="N1580" s="80">
        <v>0.60799999999999998</v>
      </c>
      <c r="O1580" s="80">
        <v>0</v>
      </c>
      <c r="P1580" s="80">
        <v>0.59</v>
      </c>
      <c r="Q1580" s="80"/>
      <c r="R1580" s="80"/>
      <c r="S1580" s="80"/>
      <c r="T1580" s="80"/>
      <c r="U1580" s="80"/>
      <c r="V1580" s="80"/>
      <c r="W1580" s="80"/>
      <c r="X1580" s="80"/>
      <c r="Y1580" s="80"/>
      <c r="Z1580" s="80" t="s">
        <v>40</v>
      </c>
      <c r="AA1580" s="80" t="s">
        <v>39</v>
      </c>
      <c r="AB1580" s="80">
        <v>20</v>
      </c>
      <c r="AC1580" s="80"/>
    </row>
    <row r="1581" spans="1:29" ht="15.75" customHeight="1" x14ac:dyDescent="0.2">
      <c r="A1581" s="80" t="s">
        <v>48</v>
      </c>
      <c r="B1581" s="80" t="s">
        <v>47</v>
      </c>
      <c r="C1581" s="80" t="s">
        <v>50</v>
      </c>
      <c r="D1581" s="81">
        <v>44091.745416666665</v>
      </c>
      <c r="E1581" s="80" t="s">
        <v>5</v>
      </c>
      <c r="F1581" s="80" t="s">
        <v>31</v>
      </c>
      <c r="G1581" s="80" t="s">
        <v>44</v>
      </c>
      <c r="H1581" s="80" t="s">
        <v>7</v>
      </c>
      <c r="I1581" s="80" t="s">
        <v>159</v>
      </c>
      <c r="J1581" s="80" t="s">
        <v>42</v>
      </c>
      <c r="K1581" s="80">
        <v>1</v>
      </c>
      <c r="L1581" s="80">
        <v>1070</v>
      </c>
      <c r="M1581" s="80" t="s">
        <v>41</v>
      </c>
      <c r="N1581" s="80">
        <v>1.82</v>
      </c>
      <c r="O1581" s="80">
        <v>2.2899999999999999E-3</v>
      </c>
      <c r="P1581" s="80">
        <v>0.57899999999999996</v>
      </c>
      <c r="Q1581" s="80"/>
      <c r="R1581" s="80"/>
      <c r="S1581" s="80"/>
      <c r="T1581" s="80"/>
      <c r="U1581" s="80"/>
      <c r="V1581" s="80"/>
      <c r="W1581" s="80"/>
      <c r="X1581" s="80"/>
      <c r="Y1581" s="80"/>
      <c r="Z1581" s="80" t="s">
        <v>40</v>
      </c>
      <c r="AA1581" s="80" t="s">
        <v>39</v>
      </c>
      <c r="AB1581" s="80">
        <v>20</v>
      </c>
      <c r="AC1581" s="80"/>
    </row>
    <row r="1582" spans="1:29" ht="15.75" customHeight="1" x14ac:dyDescent="0.2">
      <c r="A1582" s="80" t="s">
        <v>48</v>
      </c>
      <c r="B1582" s="80" t="s">
        <v>47</v>
      </c>
      <c r="C1582" s="80" t="s">
        <v>50</v>
      </c>
      <c r="D1582" s="81">
        <v>43775.663946759261</v>
      </c>
      <c r="E1582" s="80" t="s">
        <v>5</v>
      </c>
      <c r="F1582" s="80" t="s">
        <v>31</v>
      </c>
      <c r="G1582" s="80" t="s">
        <v>51</v>
      </c>
      <c r="H1582" s="80" t="s">
        <v>7</v>
      </c>
      <c r="I1582" s="80" t="s">
        <v>157</v>
      </c>
      <c r="J1582" s="80" t="s">
        <v>42</v>
      </c>
      <c r="K1582" s="80">
        <v>1.48</v>
      </c>
      <c r="L1582" s="80">
        <v>1080</v>
      </c>
      <c r="M1582" s="80" t="s">
        <v>41</v>
      </c>
      <c r="N1582" s="80">
        <v>2.81</v>
      </c>
      <c r="O1582" s="80">
        <v>6.6400000000000001E-3</v>
      </c>
      <c r="P1582" s="80">
        <v>0.98099999999999998</v>
      </c>
      <c r="Q1582" s="80"/>
      <c r="R1582" s="80"/>
      <c r="S1582" s="80"/>
      <c r="T1582" s="80"/>
      <c r="U1582" s="80"/>
      <c r="V1582" s="80"/>
      <c r="W1582" s="80"/>
      <c r="X1582" s="80"/>
      <c r="Y1582" s="80"/>
      <c r="Z1582" s="80" t="s">
        <v>40</v>
      </c>
      <c r="AA1582" s="80" t="s">
        <v>39</v>
      </c>
      <c r="AB1582" s="80">
        <v>20</v>
      </c>
      <c r="AC1582" s="80"/>
    </row>
    <row r="1583" spans="1:29" ht="15.75" customHeight="1" x14ac:dyDescent="0.2">
      <c r="A1583" s="80" t="s">
        <v>48</v>
      </c>
      <c r="B1583" s="80" t="s">
        <v>47</v>
      </c>
      <c r="C1583" s="80" t="s">
        <v>50</v>
      </c>
      <c r="D1583" s="81">
        <v>43775.663946759261</v>
      </c>
      <c r="E1583" s="80" t="s">
        <v>5</v>
      </c>
      <c r="F1583" s="80" t="s">
        <v>31</v>
      </c>
      <c r="G1583" s="80" t="s">
        <v>51</v>
      </c>
      <c r="H1583" s="80" t="s">
        <v>7</v>
      </c>
      <c r="I1583" s="80" t="s">
        <v>158</v>
      </c>
      <c r="J1583" s="80" t="s">
        <v>42</v>
      </c>
      <c r="K1583" s="80">
        <v>1.48</v>
      </c>
      <c r="L1583" s="80">
        <v>1080</v>
      </c>
      <c r="M1583" s="80" t="s">
        <v>41</v>
      </c>
      <c r="N1583" s="80">
        <v>12.9</v>
      </c>
      <c r="O1583" s="80">
        <v>6.8300000000000001E-3</v>
      </c>
      <c r="P1583" s="80">
        <v>0</v>
      </c>
      <c r="Q1583" s="80"/>
      <c r="R1583" s="80"/>
      <c r="S1583" s="80"/>
      <c r="T1583" s="80"/>
      <c r="U1583" s="80"/>
      <c r="V1583" s="80"/>
      <c r="W1583" s="80"/>
      <c r="X1583" s="80"/>
      <c r="Y1583" s="80"/>
      <c r="Z1583" s="80" t="s">
        <v>40</v>
      </c>
      <c r="AA1583" s="80" t="s">
        <v>39</v>
      </c>
      <c r="AB1583" s="80">
        <v>20</v>
      </c>
      <c r="AC1583" s="80"/>
    </row>
    <row r="1584" spans="1:29" ht="15.75" customHeight="1" x14ac:dyDescent="0.2">
      <c r="A1584" s="80" t="s">
        <v>48</v>
      </c>
      <c r="B1584" s="80" t="s">
        <v>47</v>
      </c>
      <c r="C1584" s="80" t="s">
        <v>50</v>
      </c>
      <c r="D1584" s="81">
        <v>43775.663946759261</v>
      </c>
      <c r="E1584" s="80" t="s">
        <v>5</v>
      </c>
      <c r="F1584" s="80" t="s">
        <v>31</v>
      </c>
      <c r="G1584" s="80" t="s">
        <v>51</v>
      </c>
      <c r="H1584" s="80" t="s">
        <v>7</v>
      </c>
      <c r="I1584" s="80" t="s">
        <v>43</v>
      </c>
      <c r="J1584" s="80" t="s">
        <v>42</v>
      </c>
      <c r="K1584" s="80">
        <v>1.48</v>
      </c>
      <c r="L1584" s="80">
        <v>1080</v>
      </c>
      <c r="M1584" s="80" t="s">
        <v>41</v>
      </c>
      <c r="N1584" s="80">
        <v>0.77</v>
      </c>
      <c r="O1584" s="80">
        <v>0</v>
      </c>
      <c r="P1584" s="80">
        <v>0.94499999999999995</v>
      </c>
      <c r="Q1584" s="80"/>
      <c r="R1584" s="80"/>
      <c r="S1584" s="80"/>
      <c r="T1584" s="80"/>
      <c r="U1584" s="80"/>
      <c r="V1584" s="80"/>
      <c r="W1584" s="80"/>
      <c r="X1584" s="80"/>
      <c r="Y1584" s="80"/>
      <c r="Z1584" s="80" t="s">
        <v>40</v>
      </c>
      <c r="AA1584" s="80" t="s">
        <v>39</v>
      </c>
      <c r="AB1584" s="80">
        <v>20</v>
      </c>
      <c r="AC1584" s="80"/>
    </row>
    <row r="1585" spans="1:29" ht="15.75" customHeight="1" x14ac:dyDescent="0.2">
      <c r="A1585" s="80" t="s">
        <v>48</v>
      </c>
      <c r="B1585" s="80" t="s">
        <v>47</v>
      </c>
      <c r="C1585" s="80" t="s">
        <v>50</v>
      </c>
      <c r="D1585" s="81">
        <v>44091.745416666665</v>
      </c>
      <c r="E1585" s="80" t="s">
        <v>5</v>
      </c>
      <c r="F1585" s="80" t="s">
        <v>31</v>
      </c>
      <c r="G1585" s="80" t="s">
        <v>51</v>
      </c>
      <c r="H1585" s="80" t="s">
        <v>7</v>
      </c>
      <c r="I1585" s="80" t="s">
        <v>159</v>
      </c>
      <c r="J1585" s="80" t="s">
        <v>42</v>
      </c>
      <c r="K1585" s="80">
        <v>1.48</v>
      </c>
      <c r="L1585" s="80">
        <v>1080</v>
      </c>
      <c r="M1585" s="80" t="s">
        <v>41</v>
      </c>
      <c r="N1585" s="80">
        <v>2.14</v>
      </c>
      <c r="O1585" s="80">
        <v>2.7599999999999999E-3</v>
      </c>
      <c r="P1585" s="80">
        <v>0.90900000000000003</v>
      </c>
      <c r="Q1585" s="80"/>
      <c r="R1585" s="80"/>
      <c r="S1585" s="80"/>
      <c r="T1585" s="80"/>
      <c r="U1585" s="80"/>
      <c r="V1585" s="80"/>
      <c r="W1585" s="80"/>
      <c r="X1585" s="80"/>
      <c r="Y1585" s="80"/>
      <c r="Z1585" s="80" t="s">
        <v>40</v>
      </c>
      <c r="AA1585" s="80" t="s">
        <v>39</v>
      </c>
      <c r="AB1585" s="80">
        <v>20</v>
      </c>
      <c r="AC1585" s="80"/>
    </row>
    <row r="1586" spans="1:29" ht="15.75" customHeight="1" x14ac:dyDescent="0.2">
      <c r="A1586" s="80" t="s">
        <v>48</v>
      </c>
      <c r="B1586" s="80" t="s">
        <v>47</v>
      </c>
      <c r="C1586" s="80" t="s">
        <v>50</v>
      </c>
      <c r="D1586" s="81">
        <v>43775.663946759261</v>
      </c>
      <c r="E1586" s="80" t="s">
        <v>5</v>
      </c>
      <c r="F1586" s="80" t="s">
        <v>45</v>
      </c>
      <c r="G1586" s="80" t="s">
        <v>44</v>
      </c>
      <c r="H1586" s="80" t="s">
        <v>7</v>
      </c>
      <c r="I1586" s="80" t="s">
        <v>157</v>
      </c>
      <c r="J1586" s="80" t="s">
        <v>42</v>
      </c>
      <c r="K1586" s="80">
        <v>1.6</v>
      </c>
      <c r="L1586" s="80">
        <v>1410</v>
      </c>
      <c r="M1586" s="80" t="s">
        <v>41</v>
      </c>
      <c r="N1586" s="80">
        <v>12.8</v>
      </c>
      <c r="O1586" s="80">
        <v>1.7000000000000001E-2</v>
      </c>
      <c r="P1586" s="80">
        <v>2.67</v>
      </c>
      <c r="Q1586" s="80"/>
      <c r="R1586" s="80"/>
      <c r="S1586" s="80"/>
      <c r="T1586" s="80"/>
      <c r="U1586" s="80"/>
      <c r="V1586" s="80"/>
      <c r="W1586" s="80"/>
      <c r="X1586" s="80"/>
      <c r="Y1586" s="80"/>
      <c r="Z1586" s="80" t="s">
        <v>40</v>
      </c>
      <c r="AA1586" s="80" t="s">
        <v>39</v>
      </c>
      <c r="AB1586" s="80">
        <v>20</v>
      </c>
      <c r="AC1586" s="80"/>
    </row>
    <row r="1587" spans="1:29" ht="15.75" customHeight="1" x14ac:dyDescent="0.2">
      <c r="A1587" s="80" t="s">
        <v>48</v>
      </c>
      <c r="B1587" s="80" t="s">
        <v>47</v>
      </c>
      <c r="C1587" s="80" t="s">
        <v>50</v>
      </c>
      <c r="D1587" s="81">
        <v>43775.663946759261</v>
      </c>
      <c r="E1587" s="80" t="s">
        <v>5</v>
      </c>
      <c r="F1587" s="80" t="s">
        <v>45</v>
      </c>
      <c r="G1587" s="80" t="s">
        <v>44</v>
      </c>
      <c r="H1587" s="80" t="s">
        <v>7</v>
      </c>
      <c r="I1587" s="80" t="s">
        <v>158</v>
      </c>
      <c r="J1587" s="80" t="s">
        <v>42</v>
      </c>
      <c r="K1587" s="80">
        <v>1.6</v>
      </c>
      <c r="L1587" s="80">
        <v>1410</v>
      </c>
      <c r="M1587" s="80" t="s">
        <v>41</v>
      </c>
      <c r="N1587" s="80">
        <v>41.5</v>
      </c>
      <c r="O1587" s="80">
        <v>1.7999999999999999E-2</v>
      </c>
      <c r="P1587" s="80">
        <v>0</v>
      </c>
      <c r="Q1587" s="80"/>
      <c r="R1587" s="80"/>
      <c r="S1587" s="80"/>
      <c r="T1587" s="80"/>
      <c r="U1587" s="80"/>
      <c r="V1587" s="80"/>
      <c r="W1587" s="80"/>
      <c r="X1587" s="80"/>
      <c r="Y1587" s="80"/>
      <c r="Z1587" s="80" t="s">
        <v>40</v>
      </c>
      <c r="AA1587" s="80" t="s">
        <v>39</v>
      </c>
      <c r="AB1587" s="80">
        <v>20</v>
      </c>
      <c r="AC1587" s="80"/>
    </row>
    <row r="1588" spans="1:29" ht="15.75" customHeight="1" x14ac:dyDescent="0.2">
      <c r="A1588" s="80" t="s">
        <v>48</v>
      </c>
      <c r="B1588" s="80" t="s">
        <v>47</v>
      </c>
      <c r="C1588" s="80" t="s">
        <v>50</v>
      </c>
      <c r="D1588" s="81">
        <v>43775.663946759261</v>
      </c>
      <c r="E1588" s="80" t="s">
        <v>5</v>
      </c>
      <c r="F1588" s="80" t="s">
        <v>45</v>
      </c>
      <c r="G1588" s="80" t="s">
        <v>44</v>
      </c>
      <c r="H1588" s="80" t="s">
        <v>7</v>
      </c>
      <c r="I1588" s="80" t="s">
        <v>43</v>
      </c>
      <c r="J1588" s="80" t="s">
        <v>42</v>
      </c>
      <c r="K1588" s="80">
        <v>1.6</v>
      </c>
      <c r="L1588" s="80">
        <v>1410</v>
      </c>
      <c r="M1588" s="80" t="s">
        <v>41</v>
      </c>
      <c r="N1588" s="80">
        <v>1.9</v>
      </c>
      <c r="O1588" s="80">
        <v>0</v>
      </c>
      <c r="P1588" s="80">
        <v>2.57</v>
      </c>
      <c r="Q1588" s="80"/>
      <c r="R1588" s="80"/>
      <c r="S1588" s="80"/>
      <c r="T1588" s="80"/>
      <c r="U1588" s="80"/>
      <c r="V1588" s="80"/>
      <c r="W1588" s="80"/>
      <c r="X1588" s="80"/>
      <c r="Y1588" s="80"/>
      <c r="Z1588" s="80" t="s">
        <v>40</v>
      </c>
      <c r="AA1588" s="80" t="s">
        <v>39</v>
      </c>
      <c r="AB1588" s="80">
        <v>20</v>
      </c>
      <c r="AC1588" s="80"/>
    </row>
    <row r="1589" spans="1:29" ht="15.75" customHeight="1" x14ac:dyDescent="0.2">
      <c r="A1589" s="80" t="s">
        <v>48</v>
      </c>
      <c r="B1589" s="80" t="s">
        <v>47</v>
      </c>
      <c r="C1589" s="80" t="s">
        <v>50</v>
      </c>
      <c r="D1589" s="81">
        <v>44091.745416666665</v>
      </c>
      <c r="E1589" s="80" t="s">
        <v>5</v>
      </c>
      <c r="F1589" s="80" t="s">
        <v>45</v>
      </c>
      <c r="G1589" s="80" t="s">
        <v>44</v>
      </c>
      <c r="H1589" s="80" t="s">
        <v>7</v>
      </c>
      <c r="I1589" s="80" t="s">
        <v>159</v>
      </c>
      <c r="J1589" s="80" t="s">
        <v>42</v>
      </c>
      <c r="K1589" s="80">
        <v>1.6</v>
      </c>
      <c r="L1589" s="80">
        <v>1410</v>
      </c>
      <c r="M1589" s="80" t="s">
        <v>41</v>
      </c>
      <c r="N1589" s="80">
        <v>10.7</v>
      </c>
      <c r="O1589" s="80">
        <v>8.0000000000000002E-3</v>
      </c>
      <c r="P1589" s="80">
        <v>2.5299999999999998</v>
      </c>
      <c r="Q1589" s="80"/>
      <c r="R1589" s="80"/>
      <c r="S1589" s="80"/>
      <c r="T1589" s="80"/>
      <c r="U1589" s="80"/>
      <c r="V1589" s="80"/>
      <c r="W1589" s="80"/>
      <c r="X1589" s="80"/>
      <c r="Y1589" s="80"/>
      <c r="Z1589" s="80" t="s">
        <v>40</v>
      </c>
      <c r="AA1589" s="80" t="s">
        <v>39</v>
      </c>
      <c r="AB1589" s="80">
        <v>20</v>
      </c>
      <c r="AC1589" s="80"/>
    </row>
    <row r="1590" spans="1:29" ht="15.75" customHeight="1" x14ac:dyDescent="0.2">
      <c r="A1590" s="80" t="s">
        <v>48</v>
      </c>
      <c r="B1590" s="80" t="s">
        <v>47</v>
      </c>
      <c r="C1590" s="80" t="s">
        <v>50</v>
      </c>
      <c r="D1590" s="81">
        <v>43775.663946759261</v>
      </c>
      <c r="E1590" s="80" t="s">
        <v>5</v>
      </c>
      <c r="F1590" s="80" t="s">
        <v>45</v>
      </c>
      <c r="G1590" s="80" t="s">
        <v>51</v>
      </c>
      <c r="H1590" s="80" t="s">
        <v>7</v>
      </c>
      <c r="I1590" s="80" t="s">
        <v>157</v>
      </c>
      <c r="J1590" s="80" t="s">
        <v>42</v>
      </c>
      <c r="K1590" s="80">
        <v>3</v>
      </c>
      <c r="L1590" s="80">
        <v>1560</v>
      </c>
      <c r="M1590" s="80" t="s">
        <v>41</v>
      </c>
      <c r="N1590" s="80">
        <v>6</v>
      </c>
      <c r="O1590" s="80">
        <v>1.9E-2</v>
      </c>
      <c r="P1590" s="80">
        <v>3.71</v>
      </c>
      <c r="Q1590" s="80"/>
      <c r="R1590" s="80"/>
      <c r="S1590" s="80"/>
      <c r="T1590" s="80"/>
      <c r="U1590" s="80"/>
      <c r="V1590" s="80"/>
      <c r="W1590" s="80"/>
      <c r="X1590" s="80"/>
      <c r="Y1590" s="80"/>
      <c r="Z1590" s="80" t="s">
        <v>40</v>
      </c>
      <c r="AA1590" s="80" t="s">
        <v>39</v>
      </c>
      <c r="AB1590" s="80">
        <v>20</v>
      </c>
      <c r="AC1590" s="80"/>
    </row>
    <row r="1591" spans="1:29" ht="15.75" customHeight="1" x14ac:dyDescent="0.2">
      <c r="A1591" s="80" t="s">
        <v>48</v>
      </c>
      <c r="B1591" s="80" t="s">
        <v>47</v>
      </c>
      <c r="C1591" s="80" t="s">
        <v>50</v>
      </c>
      <c r="D1591" s="81">
        <v>43775.664305555554</v>
      </c>
      <c r="E1591" s="80" t="s">
        <v>5</v>
      </c>
      <c r="F1591" s="80" t="s">
        <v>45</v>
      </c>
      <c r="G1591" s="80" t="s">
        <v>51</v>
      </c>
      <c r="H1591" s="80" t="s">
        <v>7</v>
      </c>
      <c r="I1591" s="80" t="s">
        <v>158</v>
      </c>
      <c r="J1591" s="80" t="s">
        <v>42</v>
      </c>
      <c r="K1591" s="80">
        <v>3</v>
      </c>
      <c r="L1591" s="80">
        <v>1560</v>
      </c>
      <c r="M1591" s="80" t="s">
        <v>41</v>
      </c>
      <c r="N1591" s="80">
        <v>46</v>
      </c>
      <c r="O1591" s="80">
        <v>0.02</v>
      </c>
      <c r="P1591" s="80">
        <v>0</v>
      </c>
      <c r="Q1591" s="80"/>
      <c r="R1591" s="80"/>
      <c r="S1591" s="80"/>
      <c r="T1591" s="80"/>
      <c r="U1591" s="80"/>
      <c r="V1591" s="80"/>
      <c r="W1591" s="80"/>
      <c r="X1591" s="80"/>
      <c r="Y1591" s="80"/>
      <c r="Z1591" s="80" t="s">
        <v>40</v>
      </c>
      <c r="AA1591" s="80" t="s">
        <v>39</v>
      </c>
      <c r="AB1591" s="80">
        <v>20</v>
      </c>
      <c r="AC1591" s="80"/>
    </row>
    <row r="1592" spans="1:29" ht="15.75" customHeight="1" x14ac:dyDescent="0.2">
      <c r="A1592" s="80" t="s">
        <v>48</v>
      </c>
      <c r="B1592" s="80" t="s">
        <v>47</v>
      </c>
      <c r="C1592" s="80" t="s">
        <v>50</v>
      </c>
      <c r="D1592" s="81">
        <v>43775.664305555554</v>
      </c>
      <c r="E1592" s="80" t="s">
        <v>5</v>
      </c>
      <c r="F1592" s="80" t="s">
        <v>45</v>
      </c>
      <c r="G1592" s="80" t="s">
        <v>51</v>
      </c>
      <c r="H1592" s="80" t="s">
        <v>7</v>
      </c>
      <c r="I1592" s="80" t="s">
        <v>43</v>
      </c>
      <c r="J1592" s="80" t="s">
        <v>42</v>
      </c>
      <c r="K1592" s="80">
        <v>3</v>
      </c>
      <c r="L1592" s="80">
        <v>1560</v>
      </c>
      <c r="M1592" s="80" t="s">
        <v>41</v>
      </c>
      <c r="N1592" s="80">
        <v>2.2999999999999998</v>
      </c>
      <c r="O1592" s="80">
        <v>0</v>
      </c>
      <c r="P1592" s="80">
        <v>3.59</v>
      </c>
      <c r="Q1592" s="80"/>
      <c r="R1592" s="80"/>
      <c r="S1592" s="80"/>
      <c r="T1592" s="80"/>
      <c r="U1592" s="80"/>
      <c r="V1592" s="80"/>
      <c r="W1592" s="80"/>
      <c r="X1592" s="80"/>
      <c r="Y1592" s="80"/>
      <c r="Z1592" s="80" t="s">
        <v>40</v>
      </c>
      <c r="AA1592" s="80" t="s">
        <v>39</v>
      </c>
      <c r="AB1592" s="80">
        <v>20</v>
      </c>
      <c r="AC1592" s="80"/>
    </row>
    <row r="1593" spans="1:29" ht="15.75" customHeight="1" x14ac:dyDescent="0.2">
      <c r="A1593" s="80" t="s">
        <v>48</v>
      </c>
      <c r="B1593" s="80" t="s">
        <v>47</v>
      </c>
      <c r="C1593" s="80" t="s">
        <v>50</v>
      </c>
      <c r="D1593" s="81">
        <v>44091.745416666665</v>
      </c>
      <c r="E1593" s="80" t="s">
        <v>5</v>
      </c>
      <c r="F1593" s="80" t="s">
        <v>45</v>
      </c>
      <c r="G1593" s="80" t="s">
        <v>51</v>
      </c>
      <c r="H1593" s="80" t="s">
        <v>7</v>
      </c>
      <c r="I1593" s="80" t="s">
        <v>159</v>
      </c>
      <c r="J1593" s="80" t="s">
        <v>42</v>
      </c>
      <c r="K1593" s="80">
        <v>3</v>
      </c>
      <c r="L1593" s="80">
        <v>1560</v>
      </c>
      <c r="M1593" s="80" t="s">
        <v>41</v>
      </c>
      <c r="N1593" s="80">
        <v>5.5</v>
      </c>
      <c r="O1593" s="80">
        <v>8.9999999999999993E-3</v>
      </c>
      <c r="P1593" s="80">
        <v>3.54</v>
      </c>
      <c r="Q1593" s="80"/>
      <c r="R1593" s="80"/>
      <c r="S1593" s="80"/>
      <c r="T1593" s="80"/>
      <c r="U1593" s="80"/>
      <c r="V1593" s="80"/>
      <c r="W1593" s="80"/>
      <c r="X1593" s="80"/>
      <c r="Y1593" s="80"/>
      <c r="Z1593" s="80" t="s">
        <v>40</v>
      </c>
      <c r="AA1593" s="80" t="s">
        <v>39</v>
      </c>
      <c r="AB1593" s="80">
        <v>20</v>
      </c>
      <c r="AC1593" s="80"/>
    </row>
    <row r="1594" spans="1:29" ht="15.75" customHeight="1" x14ac:dyDescent="0.2">
      <c r="A1594" s="80" t="s">
        <v>48</v>
      </c>
      <c r="B1594" s="80" t="s">
        <v>47</v>
      </c>
      <c r="C1594" s="80" t="s">
        <v>50</v>
      </c>
      <c r="D1594" s="81">
        <v>43775.663946759261</v>
      </c>
      <c r="E1594" s="80" t="s">
        <v>5</v>
      </c>
      <c r="F1594" s="80" t="s">
        <v>29</v>
      </c>
      <c r="G1594" s="80" t="s">
        <v>44</v>
      </c>
      <c r="H1594" s="80" t="s">
        <v>7</v>
      </c>
      <c r="I1594" s="80" t="s">
        <v>157</v>
      </c>
      <c r="J1594" s="80" t="s">
        <v>42</v>
      </c>
      <c r="K1594" s="80">
        <v>2.21</v>
      </c>
      <c r="L1594" s="80">
        <v>1950</v>
      </c>
      <c r="M1594" s="80" t="s">
        <v>41</v>
      </c>
      <c r="N1594" s="80">
        <v>12.3</v>
      </c>
      <c r="O1594" s="80">
        <v>3.0800000000000001E-2</v>
      </c>
      <c r="P1594" s="80">
        <v>5.67</v>
      </c>
      <c r="Q1594" s="80"/>
      <c r="R1594" s="80"/>
      <c r="S1594" s="80"/>
      <c r="T1594" s="80"/>
      <c r="U1594" s="80"/>
      <c r="V1594" s="80"/>
      <c r="W1594" s="80"/>
      <c r="X1594" s="80"/>
      <c r="Y1594" s="80"/>
      <c r="Z1594" s="80" t="s">
        <v>40</v>
      </c>
      <c r="AA1594" s="80" t="s">
        <v>39</v>
      </c>
      <c r="AB1594" s="80">
        <v>20</v>
      </c>
      <c r="AC1594" s="80"/>
    </row>
    <row r="1595" spans="1:29" ht="15.75" customHeight="1" x14ac:dyDescent="0.2">
      <c r="A1595" s="80" t="s">
        <v>48</v>
      </c>
      <c r="B1595" s="80" t="s">
        <v>47</v>
      </c>
      <c r="C1595" s="80" t="s">
        <v>50</v>
      </c>
      <c r="D1595" s="81">
        <v>43775.663946759261</v>
      </c>
      <c r="E1595" s="80" t="s">
        <v>5</v>
      </c>
      <c r="F1595" s="80" t="s">
        <v>29</v>
      </c>
      <c r="G1595" s="80" t="s">
        <v>44</v>
      </c>
      <c r="H1595" s="80" t="s">
        <v>7</v>
      </c>
      <c r="I1595" s="80" t="s">
        <v>158</v>
      </c>
      <c r="J1595" s="80" t="s">
        <v>42</v>
      </c>
      <c r="K1595" s="80">
        <v>2.21</v>
      </c>
      <c r="L1595" s="80">
        <v>1950</v>
      </c>
      <c r="M1595" s="80" t="s">
        <v>41</v>
      </c>
      <c r="N1595" s="80">
        <v>74.099999999999994</v>
      </c>
      <c r="O1595" s="80">
        <v>3.1E-2</v>
      </c>
      <c r="P1595" s="80">
        <v>0</v>
      </c>
      <c r="Q1595" s="80"/>
      <c r="R1595" s="80"/>
      <c r="S1595" s="80"/>
      <c r="T1595" s="80"/>
      <c r="U1595" s="80"/>
      <c r="V1595" s="80"/>
      <c r="W1595" s="80"/>
      <c r="X1595" s="80"/>
      <c r="Y1595" s="80"/>
      <c r="Z1595" s="80" t="s">
        <v>40</v>
      </c>
      <c r="AA1595" s="80" t="s">
        <v>39</v>
      </c>
      <c r="AB1595" s="80">
        <v>20</v>
      </c>
      <c r="AC1595" s="80"/>
    </row>
    <row r="1596" spans="1:29" ht="15.75" customHeight="1" x14ac:dyDescent="0.2">
      <c r="A1596" s="80" t="s">
        <v>48</v>
      </c>
      <c r="B1596" s="80" t="s">
        <v>47</v>
      </c>
      <c r="C1596" s="80" t="s">
        <v>50</v>
      </c>
      <c r="D1596" s="81">
        <v>43775.663946759261</v>
      </c>
      <c r="E1596" s="80" t="s">
        <v>5</v>
      </c>
      <c r="F1596" s="80" t="s">
        <v>29</v>
      </c>
      <c r="G1596" s="80" t="s">
        <v>44</v>
      </c>
      <c r="H1596" s="80" t="s">
        <v>7</v>
      </c>
      <c r="I1596" s="80" t="s">
        <v>43</v>
      </c>
      <c r="J1596" s="80" t="s">
        <v>42</v>
      </c>
      <c r="K1596" s="80">
        <v>2.21</v>
      </c>
      <c r="L1596" s="80">
        <v>1950</v>
      </c>
      <c r="M1596" s="80" t="s">
        <v>41</v>
      </c>
      <c r="N1596" s="80">
        <v>3.94</v>
      </c>
      <c r="O1596" s="80">
        <v>0</v>
      </c>
      <c r="P1596" s="80">
        <v>5.53</v>
      </c>
      <c r="Q1596" s="80"/>
      <c r="R1596" s="80"/>
      <c r="S1596" s="80"/>
      <c r="T1596" s="80"/>
      <c r="U1596" s="80"/>
      <c r="V1596" s="80"/>
      <c r="W1596" s="80"/>
      <c r="X1596" s="80"/>
      <c r="Y1596" s="80"/>
      <c r="Z1596" s="80" t="s">
        <v>40</v>
      </c>
      <c r="AA1596" s="80" t="s">
        <v>39</v>
      </c>
      <c r="AB1596" s="80">
        <v>20</v>
      </c>
      <c r="AC1596" s="80"/>
    </row>
    <row r="1597" spans="1:29" ht="15.75" customHeight="1" x14ac:dyDescent="0.2">
      <c r="A1597" s="80" t="s">
        <v>48</v>
      </c>
      <c r="B1597" s="80" t="s">
        <v>47</v>
      </c>
      <c r="C1597" s="80" t="s">
        <v>50</v>
      </c>
      <c r="D1597" s="81">
        <v>44091.745416666665</v>
      </c>
      <c r="E1597" s="80" t="s">
        <v>5</v>
      </c>
      <c r="F1597" s="80" t="s">
        <v>29</v>
      </c>
      <c r="G1597" s="80" t="s">
        <v>44</v>
      </c>
      <c r="H1597" s="80" t="s">
        <v>7</v>
      </c>
      <c r="I1597" s="80" t="s">
        <v>159</v>
      </c>
      <c r="J1597" s="80" t="s">
        <v>42</v>
      </c>
      <c r="K1597" s="80">
        <v>2.21</v>
      </c>
      <c r="L1597" s="80">
        <v>1950</v>
      </c>
      <c r="M1597" s="80" t="s">
        <v>41</v>
      </c>
      <c r="N1597" s="80">
        <v>8.5500000000000007</v>
      </c>
      <c r="O1597" s="80">
        <v>1.21E-2</v>
      </c>
      <c r="P1597" s="80">
        <v>5.46</v>
      </c>
      <c r="Q1597" s="80"/>
      <c r="R1597" s="80"/>
      <c r="S1597" s="80"/>
      <c r="T1597" s="80"/>
      <c r="U1597" s="80"/>
      <c r="V1597" s="80"/>
      <c r="W1597" s="80"/>
      <c r="X1597" s="80"/>
      <c r="Y1597" s="80"/>
      <c r="Z1597" s="80" t="s">
        <v>40</v>
      </c>
      <c r="AA1597" s="80" t="s">
        <v>39</v>
      </c>
      <c r="AB1597" s="80">
        <v>20</v>
      </c>
      <c r="AC1597" s="80"/>
    </row>
    <row r="1598" spans="1:29" ht="15.75" customHeight="1" x14ac:dyDescent="0.2">
      <c r="A1598" s="80" t="s">
        <v>48</v>
      </c>
      <c r="B1598" s="80" t="s">
        <v>47</v>
      </c>
      <c r="C1598" s="80" t="s">
        <v>50</v>
      </c>
      <c r="D1598" s="81">
        <v>43775.663946759261</v>
      </c>
      <c r="E1598" s="80" t="s">
        <v>5</v>
      </c>
      <c r="F1598" s="80" t="s">
        <v>29</v>
      </c>
      <c r="G1598" s="80" t="s">
        <v>51</v>
      </c>
      <c r="H1598" s="80" t="s">
        <v>7</v>
      </c>
      <c r="I1598" s="80" t="s">
        <v>157</v>
      </c>
      <c r="J1598" s="80" t="s">
        <v>42</v>
      </c>
      <c r="K1598" s="80">
        <v>3.42</v>
      </c>
      <c r="L1598" s="80">
        <v>1720</v>
      </c>
      <c r="M1598" s="80" t="s">
        <v>41</v>
      </c>
      <c r="N1598" s="80">
        <v>5.92</v>
      </c>
      <c r="O1598" s="80">
        <v>1.95E-2</v>
      </c>
      <c r="P1598" s="80">
        <v>4.32</v>
      </c>
      <c r="Q1598" s="80"/>
      <c r="R1598" s="80"/>
      <c r="S1598" s="80"/>
      <c r="T1598" s="80"/>
      <c r="U1598" s="80"/>
      <c r="V1598" s="80"/>
      <c r="W1598" s="80"/>
      <c r="X1598" s="80"/>
      <c r="Y1598" s="80"/>
      <c r="Z1598" s="80" t="s">
        <v>40</v>
      </c>
      <c r="AA1598" s="80" t="s">
        <v>39</v>
      </c>
      <c r="AB1598" s="80">
        <v>20</v>
      </c>
      <c r="AC1598" s="80"/>
    </row>
    <row r="1599" spans="1:29" ht="15.75" customHeight="1" x14ac:dyDescent="0.2">
      <c r="A1599" s="80" t="s">
        <v>48</v>
      </c>
      <c r="B1599" s="80" t="s">
        <v>47</v>
      </c>
      <c r="C1599" s="80" t="s">
        <v>50</v>
      </c>
      <c r="D1599" s="81">
        <v>43775.663946759261</v>
      </c>
      <c r="E1599" s="80" t="s">
        <v>5</v>
      </c>
      <c r="F1599" s="80" t="s">
        <v>29</v>
      </c>
      <c r="G1599" s="80" t="s">
        <v>51</v>
      </c>
      <c r="H1599" s="80" t="s">
        <v>7</v>
      </c>
      <c r="I1599" s="80" t="s">
        <v>158</v>
      </c>
      <c r="J1599" s="80" t="s">
        <v>42</v>
      </c>
      <c r="K1599" s="80">
        <v>3.42</v>
      </c>
      <c r="L1599" s="80">
        <v>1720</v>
      </c>
      <c r="M1599" s="80" t="s">
        <v>41</v>
      </c>
      <c r="N1599" s="80">
        <v>53.3</v>
      </c>
      <c r="O1599" s="80">
        <v>2.0400000000000001E-2</v>
      </c>
      <c r="P1599" s="80">
        <v>0</v>
      </c>
      <c r="Q1599" s="80"/>
      <c r="R1599" s="80"/>
      <c r="S1599" s="80"/>
      <c r="T1599" s="80"/>
      <c r="U1599" s="80"/>
      <c r="V1599" s="80"/>
      <c r="W1599" s="80"/>
      <c r="X1599" s="80"/>
      <c r="Y1599" s="80"/>
      <c r="Z1599" s="80" t="s">
        <v>40</v>
      </c>
      <c r="AA1599" s="80" t="s">
        <v>39</v>
      </c>
      <c r="AB1599" s="80">
        <v>20</v>
      </c>
      <c r="AC1599" s="80"/>
    </row>
    <row r="1600" spans="1:29" ht="15.75" customHeight="1" x14ac:dyDescent="0.2">
      <c r="A1600" s="80" t="s">
        <v>48</v>
      </c>
      <c r="B1600" s="80" t="s">
        <v>47</v>
      </c>
      <c r="C1600" s="80" t="s">
        <v>50</v>
      </c>
      <c r="D1600" s="81">
        <v>43775.663946759261</v>
      </c>
      <c r="E1600" s="80" t="s">
        <v>5</v>
      </c>
      <c r="F1600" s="80" t="s">
        <v>29</v>
      </c>
      <c r="G1600" s="80" t="s">
        <v>51</v>
      </c>
      <c r="H1600" s="80" t="s">
        <v>7</v>
      </c>
      <c r="I1600" s="80" t="s">
        <v>43</v>
      </c>
      <c r="J1600" s="80" t="s">
        <v>42</v>
      </c>
      <c r="K1600" s="80">
        <v>3.42</v>
      </c>
      <c r="L1600" s="80">
        <v>1720</v>
      </c>
      <c r="M1600" s="80" t="s">
        <v>41</v>
      </c>
      <c r="N1600" s="80">
        <v>2.72</v>
      </c>
      <c r="O1600" s="80">
        <v>0</v>
      </c>
      <c r="P1600" s="80">
        <v>4.22</v>
      </c>
      <c r="Q1600" s="80"/>
      <c r="R1600" s="80"/>
      <c r="S1600" s="80"/>
      <c r="T1600" s="80"/>
      <c r="U1600" s="80"/>
      <c r="V1600" s="80"/>
      <c r="W1600" s="80"/>
      <c r="X1600" s="80"/>
      <c r="Y1600" s="80"/>
      <c r="Z1600" s="80" t="s">
        <v>40</v>
      </c>
      <c r="AA1600" s="80" t="s">
        <v>39</v>
      </c>
      <c r="AB1600" s="80">
        <v>20</v>
      </c>
      <c r="AC1600" s="80"/>
    </row>
    <row r="1601" spans="1:29" ht="15.75" customHeight="1" x14ac:dyDescent="0.2">
      <c r="A1601" s="80" t="s">
        <v>48</v>
      </c>
      <c r="B1601" s="80" t="s">
        <v>47</v>
      </c>
      <c r="C1601" s="80" t="s">
        <v>50</v>
      </c>
      <c r="D1601" s="81">
        <v>44091.745416666665</v>
      </c>
      <c r="E1601" s="80" t="s">
        <v>5</v>
      </c>
      <c r="F1601" s="80" t="s">
        <v>29</v>
      </c>
      <c r="G1601" s="80" t="s">
        <v>51</v>
      </c>
      <c r="H1601" s="80" t="s">
        <v>7</v>
      </c>
      <c r="I1601" s="80" t="s">
        <v>159</v>
      </c>
      <c r="J1601" s="80" t="s">
        <v>42</v>
      </c>
      <c r="K1601" s="80">
        <v>3.42</v>
      </c>
      <c r="L1601" s="80">
        <v>1720</v>
      </c>
      <c r="M1601" s="80" t="s">
        <v>41</v>
      </c>
      <c r="N1601" s="80">
        <v>4.99</v>
      </c>
      <c r="O1601" s="80">
        <v>7.7000000000000002E-3</v>
      </c>
      <c r="P1601" s="80">
        <v>4.17</v>
      </c>
      <c r="Q1601" s="80"/>
      <c r="R1601" s="80"/>
      <c r="S1601" s="80"/>
      <c r="T1601" s="80"/>
      <c r="U1601" s="80"/>
      <c r="V1601" s="80"/>
      <c r="W1601" s="80"/>
      <c r="X1601" s="80"/>
      <c r="Y1601" s="80"/>
      <c r="Z1601" s="80" t="s">
        <v>40</v>
      </c>
      <c r="AA1601" s="80" t="s">
        <v>39</v>
      </c>
      <c r="AB1601" s="80">
        <v>20</v>
      </c>
      <c r="AC1601" s="80"/>
    </row>
    <row r="1602" spans="1:29" ht="15.75" customHeight="1" x14ac:dyDescent="0.2">
      <c r="A1602" s="80" t="s">
        <v>48</v>
      </c>
      <c r="B1602" s="80" t="s">
        <v>47</v>
      </c>
      <c r="C1602" s="80" t="s">
        <v>50</v>
      </c>
      <c r="D1602" s="81">
        <v>43775.664826388886</v>
      </c>
      <c r="E1602" s="80" t="s">
        <v>5</v>
      </c>
      <c r="F1602" s="80" t="s">
        <v>30</v>
      </c>
      <c r="G1602" s="80" t="s">
        <v>44</v>
      </c>
      <c r="H1602" s="80" t="s">
        <v>8</v>
      </c>
      <c r="I1602" s="80" t="s">
        <v>157</v>
      </c>
      <c r="J1602" s="80" t="s">
        <v>42</v>
      </c>
      <c r="K1602" s="80">
        <v>3.5</v>
      </c>
      <c r="L1602" s="80">
        <v>1240</v>
      </c>
      <c r="M1602" s="80" t="s">
        <v>41</v>
      </c>
      <c r="N1602" s="80">
        <v>87.2</v>
      </c>
      <c r="O1602" s="80">
        <v>1.83E-2</v>
      </c>
      <c r="P1602" s="80">
        <v>2.65</v>
      </c>
      <c r="Q1602" s="80"/>
      <c r="R1602" s="80"/>
      <c r="S1602" s="80"/>
      <c r="T1602" s="80"/>
      <c r="U1602" s="80"/>
      <c r="V1602" s="80"/>
      <c r="W1602" s="80"/>
      <c r="X1602" s="80"/>
      <c r="Y1602" s="80"/>
      <c r="Z1602" s="80" t="s">
        <v>40</v>
      </c>
      <c r="AA1602" s="80" t="s">
        <v>39</v>
      </c>
      <c r="AB1602" s="80">
        <v>20</v>
      </c>
      <c r="AC1602" s="80"/>
    </row>
    <row r="1603" spans="1:29" ht="15.75" customHeight="1" x14ac:dyDescent="0.2">
      <c r="A1603" s="80" t="s">
        <v>48</v>
      </c>
      <c r="B1603" s="80" t="s">
        <v>47</v>
      </c>
      <c r="C1603" s="80" t="s">
        <v>50</v>
      </c>
      <c r="D1603" s="81">
        <v>43775.664826388886</v>
      </c>
      <c r="E1603" s="80" t="s">
        <v>5</v>
      </c>
      <c r="F1603" s="80" t="s">
        <v>30</v>
      </c>
      <c r="G1603" s="80" t="s">
        <v>44</v>
      </c>
      <c r="H1603" s="80" t="s">
        <v>8</v>
      </c>
      <c r="I1603" s="80" t="s">
        <v>158</v>
      </c>
      <c r="J1603" s="80" t="s">
        <v>42</v>
      </c>
      <c r="K1603" s="80">
        <v>3.5</v>
      </c>
      <c r="L1603" s="80">
        <v>1240</v>
      </c>
      <c r="M1603" s="80" t="s">
        <v>41</v>
      </c>
      <c r="N1603" s="80">
        <v>107</v>
      </c>
      <c r="O1603" s="80">
        <v>2.1000000000000001E-2</v>
      </c>
      <c r="P1603" s="80">
        <v>0</v>
      </c>
      <c r="Q1603" s="80"/>
      <c r="R1603" s="80"/>
      <c r="S1603" s="80"/>
      <c r="T1603" s="80"/>
      <c r="U1603" s="80"/>
      <c r="V1603" s="80"/>
      <c r="W1603" s="80"/>
      <c r="X1603" s="80"/>
      <c r="Y1603" s="80"/>
      <c r="Z1603" s="80" t="s">
        <v>40</v>
      </c>
      <c r="AA1603" s="80" t="s">
        <v>39</v>
      </c>
      <c r="AB1603" s="80">
        <v>20</v>
      </c>
      <c r="AC1603" s="80"/>
    </row>
    <row r="1604" spans="1:29" ht="15.75" customHeight="1" x14ac:dyDescent="0.2">
      <c r="A1604" s="80" t="s">
        <v>48</v>
      </c>
      <c r="B1604" s="80" t="s">
        <v>47</v>
      </c>
      <c r="C1604" s="80" t="s">
        <v>50</v>
      </c>
      <c r="D1604" s="81">
        <v>43775.664826388886</v>
      </c>
      <c r="E1604" s="80" t="s">
        <v>5</v>
      </c>
      <c r="F1604" s="80" t="s">
        <v>30</v>
      </c>
      <c r="G1604" s="80" t="s">
        <v>44</v>
      </c>
      <c r="H1604" s="80" t="s">
        <v>8</v>
      </c>
      <c r="I1604" s="80" t="s">
        <v>43</v>
      </c>
      <c r="J1604" s="80" t="s">
        <v>42</v>
      </c>
      <c r="K1604" s="80">
        <v>3.5</v>
      </c>
      <c r="L1604" s="80">
        <v>1240</v>
      </c>
      <c r="M1604" s="80" t="s">
        <v>41</v>
      </c>
      <c r="N1604" s="80">
        <v>1.55</v>
      </c>
      <c r="O1604" s="80">
        <v>0</v>
      </c>
      <c r="P1604" s="80">
        <v>2.41</v>
      </c>
      <c r="Q1604" s="80"/>
      <c r="R1604" s="80"/>
      <c r="S1604" s="80"/>
      <c r="T1604" s="80"/>
      <c r="U1604" s="80"/>
      <c r="V1604" s="80"/>
      <c r="W1604" s="80"/>
      <c r="X1604" s="80"/>
      <c r="Y1604" s="80"/>
      <c r="Z1604" s="80" t="s">
        <v>40</v>
      </c>
      <c r="AA1604" s="80" t="s">
        <v>39</v>
      </c>
      <c r="AB1604" s="80">
        <v>20</v>
      </c>
      <c r="AC1604" s="80"/>
    </row>
    <row r="1605" spans="1:29" ht="15.75" customHeight="1" x14ac:dyDescent="0.2">
      <c r="A1605" s="80" t="s">
        <v>48</v>
      </c>
      <c r="B1605" s="80" t="s">
        <v>47</v>
      </c>
      <c r="C1605" s="80" t="s">
        <v>50</v>
      </c>
      <c r="D1605" s="81">
        <v>44091.745416666665</v>
      </c>
      <c r="E1605" s="80" t="s">
        <v>5</v>
      </c>
      <c r="F1605" s="80" t="s">
        <v>30</v>
      </c>
      <c r="G1605" s="80" t="s">
        <v>44</v>
      </c>
      <c r="H1605" s="80" t="s">
        <v>8</v>
      </c>
      <c r="I1605" s="80" t="s">
        <v>159</v>
      </c>
      <c r="J1605" s="80" t="s">
        <v>42</v>
      </c>
      <c r="K1605" s="80">
        <v>3.5</v>
      </c>
      <c r="L1605" s="80">
        <v>1240</v>
      </c>
      <c r="M1605" s="80" t="s">
        <v>41</v>
      </c>
      <c r="N1605" s="80">
        <v>53.7</v>
      </c>
      <c r="O1605" s="80">
        <v>1.0999999999999999E-2</v>
      </c>
      <c r="P1605" s="80">
        <v>2.36</v>
      </c>
      <c r="Q1605" s="80"/>
      <c r="R1605" s="80"/>
      <c r="S1605" s="80"/>
      <c r="T1605" s="80"/>
      <c r="U1605" s="80"/>
      <c r="V1605" s="80"/>
      <c r="W1605" s="80"/>
      <c r="X1605" s="80"/>
      <c r="Y1605" s="80"/>
      <c r="Z1605" s="80" t="s">
        <v>40</v>
      </c>
      <c r="AA1605" s="80" t="s">
        <v>39</v>
      </c>
      <c r="AB1605" s="80">
        <v>20</v>
      </c>
      <c r="AC1605" s="80"/>
    </row>
    <row r="1606" spans="1:29" ht="15.75" customHeight="1" x14ac:dyDescent="0.2">
      <c r="A1606" s="80" t="s">
        <v>48</v>
      </c>
      <c r="B1606" s="80" t="s">
        <v>47</v>
      </c>
      <c r="C1606" s="80" t="s">
        <v>50</v>
      </c>
      <c r="D1606" s="81">
        <v>43775.664826388886</v>
      </c>
      <c r="E1606" s="80" t="s">
        <v>5</v>
      </c>
      <c r="F1606" s="80" t="s">
        <v>30</v>
      </c>
      <c r="G1606" s="80" t="s">
        <v>51</v>
      </c>
      <c r="H1606" s="80" t="s">
        <v>8</v>
      </c>
      <c r="I1606" s="80" t="s">
        <v>157</v>
      </c>
      <c r="J1606" s="80" t="s">
        <v>42</v>
      </c>
      <c r="K1606" s="80">
        <v>3.5</v>
      </c>
      <c r="L1606" s="80">
        <v>1210</v>
      </c>
      <c r="M1606" s="80" t="s">
        <v>41</v>
      </c>
      <c r="N1606" s="80">
        <v>11</v>
      </c>
      <c r="O1606" s="80">
        <v>2.9700000000000001E-2</v>
      </c>
      <c r="P1606" s="80">
        <v>4.24</v>
      </c>
      <c r="Q1606" s="80"/>
      <c r="R1606" s="80"/>
      <c r="S1606" s="80"/>
      <c r="T1606" s="80"/>
      <c r="U1606" s="80"/>
      <c r="V1606" s="80"/>
      <c r="W1606" s="80"/>
      <c r="X1606" s="80"/>
      <c r="Y1606" s="80"/>
      <c r="Z1606" s="80" t="s">
        <v>40</v>
      </c>
      <c r="AA1606" s="80" t="s">
        <v>39</v>
      </c>
      <c r="AB1606" s="80">
        <v>20</v>
      </c>
      <c r="AC1606" s="80"/>
    </row>
    <row r="1607" spans="1:29" ht="15.75" customHeight="1" x14ac:dyDescent="0.2">
      <c r="A1607" s="80" t="s">
        <v>48</v>
      </c>
      <c r="B1607" s="80" t="s">
        <v>47</v>
      </c>
      <c r="C1607" s="80" t="s">
        <v>50</v>
      </c>
      <c r="D1607" s="81">
        <v>43775.664826388886</v>
      </c>
      <c r="E1607" s="80" t="s">
        <v>5</v>
      </c>
      <c r="F1607" s="80" t="s">
        <v>30</v>
      </c>
      <c r="G1607" s="80" t="s">
        <v>51</v>
      </c>
      <c r="H1607" s="80" t="s">
        <v>8</v>
      </c>
      <c r="I1607" s="80" t="s">
        <v>158</v>
      </c>
      <c r="J1607" s="80" t="s">
        <v>42</v>
      </c>
      <c r="K1607" s="80">
        <v>3.5</v>
      </c>
      <c r="L1607" s="80">
        <v>1210</v>
      </c>
      <c r="M1607" s="80" t="s">
        <v>41</v>
      </c>
      <c r="N1607" s="80">
        <v>42</v>
      </c>
      <c r="O1607" s="80">
        <v>3.56E-2</v>
      </c>
      <c r="P1607" s="80">
        <v>0</v>
      </c>
      <c r="Q1607" s="80"/>
      <c r="R1607" s="80"/>
      <c r="S1607" s="80"/>
      <c r="T1607" s="80"/>
      <c r="U1607" s="80"/>
      <c r="V1607" s="80"/>
      <c r="W1607" s="80"/>
      <c r="X1607" s="80"/>
      <c r="Y1607" s="80"/>
      <c r="Z1607" s="80" t="s">
        <v>40</v>
      </c>
      <c r="AA1607" s="80" t="s">
        <v>39</v>
      </c>
      <c r="AB1607" s="80">
        <v>20</v>
      </c>
      <c r="AC1607" s="80"/>
    </row>
    <row r="1608" spans="1:29" ht="15.75" customHeight="1" x14ac:dyDescent="0.2">
      <c r="A1608" s="80" t="s">
        <v>48</v>
      </c>
      <c r="B1608" s="80" t="s">
        <v>47</v>
      </c>
      <c r="C1608" s="80" t="s">
        <v>50</v>
      </c>
      <c r="D1608" s="81">
        <v>43775.664826388886</v>
      </c>
      <c r="E1608" s="80" t="s">
        <v>5</v>
      </c>
      <c r="F1608" s="80" t="s">
        <v>30</v>
      </c>
      <c r="G1608" s="80" t="s">
        <v>51</v>
      </c>
      <c r="H1608" s="80" t="s">
        <v>8</v>
      </c>
      <c r="I1608" s="80" t="s">
        <v>43</v>
      </c>
      <c r="J1608" s="80" t="s">
        <v>42</v>
      </c>
      <c r="K1608" s="80">
        <v>3.5</v>
      </c>
      <c r="L1608" s="80">
        <v>1210</v>
      </c>
      <c r="M1608" s="80" t="s">
        <v>41</v>
      </c>
      <c r="N1608" s="80">
        <v>2.39</v>
      </c>
      <c r="O1608" s="80">
        <v>0</v>
      </c>
      <c r="P1608" s="80">
        <v>3.86</v>
      </c>
      <c r="Q1608" s="80"/>
      <c r="R1608" s="80"/>
      <c r="S1608" s="80"/>
      <c r="T1608" s="80"/>
      <c r="U1608" s="80"/>
      <c r="V1608" s="80"/>
      <c r="W1608" s="80"/>
      <c r="X1608" s="80"/>
      <c r="Y1608" s="80"/>
      <c r="Z1608" s="80" t="s">
        <v>40</v>
      </c>
      <c r="AA1608" s="80" t="s">
        <v>39</v>
      </c>
      <c r="AB1608" s="80">
        <v>20</v>
      </c>
      <c r="AC1608" s="80"/>
    </row>
    <row r="1609" spans="1:29" ht="15.75" customHeight="1" x14ac:dyDescent="0.2">
      <c r="A1609" s="80" t="s">
        <v>48</v>
      </c>
      <c r="B1609" s="80" t="s">
        <v>47</v>
      </c>
      <c r="C1609" s="80" t="s">
        <v>50</v>
      </c>
      <c r="D1609" s="81">
        <v>44091.745416666665</v>
      </c>
      <c r="E1609" s="80" t="s">
        <v>5</v>
      </c>
      <c r="F1609" s="80" t="s">
        <v>30</v>
      </c>
      <c r="G1609" s="80" t="s">
        <v>51</v>
      </c>
      <c r="H1609" s="80" t="s">
        <v>8</v>
      </c>
      <c r="I1609" s="80" t="s">
        <v>159</v>
      </c>
      <c r="J1609" s="80" t="s">
        <v>42</v>
      </c>
      <c r="K1609" s="80">
        <v>3.5</v>
      </c>
      <c r="L1609" s="80">
        <v>1210</v>
      </c>
      <c r="M1609" s="80" t="s">
        <v>41</v>
      </c>
      <c r="N1609" s="80">
        <v>9.7799999999999994</v>
      </c>
      <c r="O1609" s="80">
        <v>1.7999999999999999E-2</v>
      </c>
      <c r="P1609" s="80">
        <v>3.77</v>
      </c>
      <c r="Q1609" s="80"/>
      <c r="R1609" s="80"/>
      <c r="S1609" s="80"/>
      <c r="T1609" s="80"/>
      <c r="U1609" s="80"/>
      <c r="V1609" s="80"/>
      <c r="W1609" s="80"/>
      <c r="X1609" s="80"/>
      <c r="Y1609" s="80"/>
      <c r="Z1609" s="80" t="s">
        <v>40</v>
      </c>
      <c r="AA1609" s="80" t="s">
        <v>39</v>
      </c>
      <c r="AB1609" s="80">
        <v>20</v>
      </c>
      <c r="AC1609" s="80"/>
    </row>
    <row r="1610" spans="1:29" ht="15.75" customHeight="1" x14ac:dyDescent="0.2">
      <c r="A1610" s="80" t="s">
        <v>48</v>
      </c>
      <c r="B1610" s="80" t="s">
        <v>47</v>
      </c>
      <c r="C1610" s="80" t="s">
        <v>50</v>
      </c>
      <c r="D1610" s="81">
        <v>43775.664826388886</v>
      </c>
      <c r="E1610" s="80" t="s">
        <v>5</v>
      </c>
      <c r="F1610" s="80" t="s">
        <v>31</v>
      </c>
      <c r="G1610" s="80" t="s">
        <v>44</v>
      </c>
      <c r="H1610" s="80" t="s">
        <v>8</v>
      </c>
      <c r="I1610" s="80" t="s">
        <v>157</v>
      </c>
      <c r="J1610" s="80" t="s">
        <v>42</v>
      </c>
      <c r="K1610" s="80">
        <v>1</v>
      </c>
      <c r="L1610" s="80">
        <v>999</v>
      </c>
      <c r="M1610" s="80" t="s">
        <v>41</v>
      </c>
      <c r="N1610" s="80">
        <v>1.08</v>
      </c>
      <c r="O1610" s="80">
        <v>1.75E-3</v>
      </c>
      <c r="P1610" s="80">
        <v>0.78100000000000003</v>
      </c>
      <c r="Q1610" s="80"/>
      <c r="R1610" s="80"/>
      <c r="S1610" s="80"/>
      <c r="T1610" s="80"/>
      <c r="U1610" s="80"/>
      <c r="V1610" s="80"/>
      <c r="W1610" s="80"/>
      <c r="X1610" s="80"/>
      <c r="Y1610" s="80"/>
      <c r="Z1610" s="80" t="s">
        <v>40</v>
      </c>
      <c r="AA1610" s="80" t="s">
        <v>39</v>
      </c>
      <c r="AB1610" s="80">
        <v>20</v>
      </c>
      <c r="AC1610" s="80"/>
    </row>
    <row r="1611" spans="1:29" ht="15.75" customHeight="1" x14ac:dyDescent="0.2">
      <c r="A1611" s="80" t="s">
        <v>48</v>
      </c>
      <c r="B1611" s="80" t="s">
        <v>47</v>
      </c>
      <c r="C1611" s="80" t="s">
        <v>50</v>
      </c>
      <c r="D1611" s="81">
        <v>43775.664826388886</v>
      </c>
      <c r="E1611" s="80" t="s">
        <v>5</v>
      </c>
      <c r="F1611" s="80" t="s">
        <v>31</v>
      </c>
      <c r="G1611" s="80" t="s">
        <v>44</v>
      </c>
      <c r="H1611" s="80" t="s">
        <v>8</v>
      </c>
      <c r="I1611" s="80" t="s">
        <v>158</v>
      </c>
      <c r="J1611" s="80" t="s">
        <v>42</v>
      </c>
      <c r="K1611" s="80">
        <v>1</v>
      </c>
      <c r="L1611" s="80">
        <v>999</v>
      </c>
      <c r="M1611" s="80" t="s">
        <v>41</v>
      </c>
      <c r="N1611" s="80">
        <v>7.76</v>
      </c>
      <c r="O1611" s="80">
        <v>2E-3</v>
      </c>
      <c r="P1611" s="80">
        <v>0</v>
      </c>
      <c r="Q1611" s="80"/>
      <c r="R1611" s="80"/>
      <c r="S1611" s="80"/>
      <c r="T1611" s="80"/>
      <c r="U1611" s="80"/>
      <c r="V1611" s="80"/>
      <c r="W1611" s="80"/>
      <c r="X1611" s="80"/>
      <c r="Y1611" s="80"/>
      <c r="Z1611" s="80" t="s">
        <v>40</v>
      </c>
      <c r="AA1611" s="80" t="s">
        <v>39</v>
      </c>
      <c r="AB1611" s="80">
        <v>20</v>
      </c>
      <c r="AC1611" s="80"/>
    </row>
    <row r="1612" spans="1:29" ht="15.75" customHeight="1" x14ac:dyDescent="0.2">
      <c r="A1612" s="80" t="s">
        <v>48</v>
      </c>
      <c r="B1612" s="80" t="s">
        <v>47</v>
      </c>
      <c r="C1612" s="80" t="s">
        <v>50</v>
      </c>
      <c r="D1612" s="81">
        <v>43775.664826388886</v>
      </c>
      <c r="E1612" s="80" t="s">
        <v>5</v>
      </c>
      <c r="F1612" s="80" t="s">
        <v>31</v>
      </c>
      <c r="G1612" s="80" t="s">
        <v>44</v>
      </c>
      <c r="H1612" s="80" t="s">
        <v>8</v>
      </c>
      <c r="I1612" s="80" t="s">
        <v>43</v>
      </c>
      <c r="J1612" s="80" t="s">
        <v>42</v>
      </c>
      <c r="K1612" s="80">
        <v>1</v>
      </c>
      <c r="L1612" s="80">
        <v>999</v>
      </c>
      <c r="M1612" s="80" t="s">
        <v>41</v>
      </c>
      <c r="N1612" s="80">
        <v>0.71299999999999997</v>
      </c>
      <c r="O1612" s="80">
        <v>0</v>
      </c>
      <c r="P1612" s="80">
        <v>0.75</v>
      </c>
      <c r="Q1612" s="80"/>
      <c r="R1612" s="80"/>
      <c r="S1612" s="80"/>
      <c r="T1612" s="80"/>
      <c r="U1612" s="80"/>
      <c r="V1612" s="80"/>
      <c r="W1612" s="80"/>
      <c r="X1612" s="80"/>
      <c r="Y1612" s="80"/>
      <c r="Z1612" s="80" t="s">
        <v>40</v>
      </c>
      <c r="AA1612" s="80" t="s">
        <v>39</v>
      </c>
      <c r="AB1612" s="80">
        <v>20</v>
      </c>
      <c r="AC1612" s="80"/>
    </row>
    <row r="1613" spans="1:29" ht="15.75" customHeight="1" x14ac:dyDescent="0.2">
      <c r="A1613" s="80" t="s">
        <v>48</v>
      </c>
      <c r="B1613" s="80" t="s">
        <v>47</v>
      </c>
      <c r="C1613" s="80" t="s">
        <v>50</v>
      </c>
      <c r="D1613" s="81">
        <v>44091.745416666665</v>
      </c>
      <c r="E1613" s="80" t="s">
        <v>5</v>
      </c>
      <c r="F1613" s="80" t="s">
        <v>31</v>
      </c>
      <c r="G1613" s="80" t="s">
        <v>44</v>
      </c>
      <c r="H1613" s="80" t="s">
        <v>8</v>
      </c>
      <c r="I1613" s="80" t="s">
        <v>159</v>
      </c>
      <c r="J1613" s="80" t="s">
        <v>42</v>
      </c>
      <c r="K1613" s="80">
        <v>1</v>
      </c>
      <c r="L1613" s="80">
        <v>999</v>
      </c>
      <c r="M1613" s="80" t="s">
        <v>41</v>
      </c>
      <c r="N1613" s="80">
        <v>0.82</v>
      </c>
      <c r="O1613" s="82">
        <v>1.6000000000000001E-4</v>
      </c>
      <c r="P1613" s="80">
        <v>0.74399999999999999</v>
      </c>
      <c r="Q1613" s="80"/>
      <c r="R1613" s="80"/>
      <c r="S1613" s="80"/>
      <c r="T1613" s="80"/>
      <c r="U1613" s="80"/>
      <c r="V1613" s="80"/>
      <c r="W1613" s="80"/>
      <c r="X1613" s="80"/>
      <c r="Y1613" s="80"/>
      <c r="Z1613" s="80" t="s">
        <v>40</v>
      </c>
      <c r="AA1613" s="80" t="s">
        <v>39</v>
      </c>
      <c r="AB1613" s="80">
        <v>20</v>
      </c>
      <c r="AC1613" s="80"/>
    </row>
    <row r="1614" spans="1:29" ht="15.75" customHeight="1" x14ac:dyDescent="0.2">
      <c r="A1614" s="80" t="s">
        <v>48</v>
      </c>
      <c r="B1614" s="80" t="s">
        <v>47</v>
      </c>
      <c r="C1614" s="80" t="s">
        <v>50</v>
      </c>
      <c r="D1614" s="81">
        <v>43775.664826388886</v>
      </c>
      <c r="E1614" s="80" t="s">
        <v>5</v>
      </c>
      <c r="F1614" s="80" t="s">
        <v>31</v>
      </c>
      <c r="G1614" s="80" t="s">
        <v>51</v>
      </c>
      <c r="H1614" s="80" t="s">
        <v>8</v>
      </c>
      <c r="I1614" s="80" t="s">
        <v>157</v>
      </c>
      <c r="J1614" s="80" t="s">
        <v>42</v>
      </c>
      <c r="K1614" s="80">
        <v>1.39</v>
      </c>
      <c r="L1614" s="80">
        <v>1080</v>
      </c>
      <c r="M1614" s="80" t="s">
        <v>41</v>
      </c>
      <c r="N1614" s="80">
        <v>1.22</v>
      </c>
      <c r="O1614" s="80">
        <v>2.3400000000000001E-3</v>
      </c>
      <c r="P1614" s="80">
        <v>1.03</v>
      </c>
      <c r="Q1614" s="80"/>
      <c r="R1614" s="80"/>
      <c r="S1614" s="80"/>
      <c r="T1614" s="80"/>
      <c r="U1614" s="80"/>
      <c r="V1614" s="80"/>
      <c r="W1614" s="80"/>
      <c r="X1614" s="80"/>
      <c r="Y1614" s="80"/>
      <c r="Z1614" s="80" t="s">
        <v>40</v>
      </c>
      <c r="AA1614" s="80" t="s">
        <v>39</v>
      </c>
      <c r="AB1614" s="80">
        <v>20</v>
      </c>
      <c r="AC1614" s="80"/>
    </row>
    <row r="1615" spans="1:29" ht="15.75" customHeight="1" x14ac:dyDescent="0.2">
      <c r="A1615" s="80" t="s">
        <v>48</v>
      </c>
      <c r="B1615" s="80" t="s">
        <v>47</v>
      </c>
      <c r="C1615" s="80" t="s">
        <v>50</v>
      </c>
      <c r="D1615" s="81">
        <v>43775.664826388886</v>
      </c>
      <c r="E1615" s="80" t="s">
        <v>5</v>
      </c>
      <c r="F1615" s="80" t="s">
        <v>31</v>
      </c>
      <c r="G1615" s="80" t="s">
        <v>51</v>
      </c>
      <c r="H1615" s="80" t="s">
        <v>8</v>
      </c>
      <c r="I1615" s="80" t="s">
        <v>158</v>
      </c>
      <c r="J1615" s="80" t="s">
        <v>42</v>
      </c>
      <c r="K1615" s="80">
        <v>1.39</v>
      </c>
      <c r="L1615" s="80">
        <v>1080</v>
      </c>
      <c r="M1615" s="80" t="s">
        <v>41</v>
      </c>
      <c r="N1615" s="80">
        <v>9.4600000000000009</v>
      </c>
      <c r="O1615" s="80">
        <v>2.3400000000000001E-3</v>
      </c>
      <c r="P1615" s="80">
        <v>0</v>
      </c>
      <c r="Q1615" s="80"/>
      <c r="R1615" s="80"/>
      <c r="S1615" s="80"/>
      <c r="T1615" s="80"/>
      <c r="U1615" s="80"/>
      <c r="V1615" s="80"/>
      <c r="W1615" s="80"/>
      <c r="X1615" s="80"/>
      <c r="Y1615" s="80"/>
      <c r="Z1615" s="80" t="s">
        <v>40</v>
      </c>
      <c r="AA1615" s="80" t="s">
        <v>39</v>
      </c>
      <c r="AB1615" s="80">
        <v>20</v>
      </c>
      <c r="AC1615" s="80"/>
    </row>
    <row r="1616" spans="1:29" ht="15.75" customHeight="1" x14ac:dyDescent="0.2">
      <c r="A1616" s="80" t="s">
        <v>48</v>
      </c>
      <c r="B1616" s="80" t="s">
        <v>47</v>
      </c>
      <c r="C1616" s="80" t="s">
        <v>50</v>
      </c>
      <c r="D1616" s="81">
        <v>43775.664826388886</v>
      </c>
      <c r="E1616" s="80" t="s">
        <v>5</v>
      </c>
      <c r="F1616" s="80" t="s">
        <v>31</v>
      </c>
      <c r="G1616" s="80" t="s">
        <v>51</v>
      </c>
      <c r="H1616" s="80" t="s">
        <v>8</v>
      </c>
      <c r="I1616" s="80" t="s">
        <v>43</v>
      </c>
      <c r="J1616" s="80" t="s">
        <v>42</v>
      </c>
      <c r="K1616" s="80">
        <v>1.39</v>
      </c>
      <c r="L1616" s="80">
        <v>1080</v>
      </c>
      <c r="M1616" s="80" t="s">
        <v>41</v>
      </c>
      <c r="N1616" s="80">
        <v>0.82499999999999996</v>
      </c>
      <c r="O1616" s="80">
        <v>0</v>
      </c>
      <c r="P1616" s="80">
        <v>0.995</v>
      </c>
      <c r="Q1616" s="80"/>
      <c r="R1616" s="80"/>
      <c r="S1616" s="80"/>
      <c r="T1616" s="80"/>
      <c r="U1616" s="80"/>
      <c r="V1616" s="80"/>
      <c r="W1616" s="80"/>
      <c r="X1616" s="80"/>
      <c r="Y1616" s="80"/>
      <c r="Z1616" s="80" t="s">
        <v>40</v>
      </c>
      <c r="AA1616" s="80" t="s">
        <v>39</v>
      </c>
      <c r="AB1616" s="80">
        <v>20</v>
      </c>
      <c r="AC1616" s="80"/>
    </row>
    <row r="1617" spans="1:29" ht="15.75" customHeight="1" x14ac:dyDescent="0.2">
      <c r="A1617" s="80" t="s">
        <v>48</v>
      </c>
      <c r="B1617" s="80" t="s">
        <v>47</v>
      </c>
      <c r="C1617" s="80" t="s">
        <v>50</v>
      </c>
      <c r="D1617" s="81">
        <v>44091.745416666665</v>
      </c>
      <c r="E1617" s="80" t="s">
        <v>5</v>
      </c>
      <c r="F1617" s="80" t="s">
        <v>31</v>
      </c>
      <c r="G1617" s="80" t="s">
        <v>51</v>
      </c>
      <c r="H1617" s="80" t="s">
        <v>8</v>
      </c>
      <c r="I1617" s="80" t="s">
        <v>159</v>
      </c>
      <c r="J1617" s="80" t="s">
        <v>42</v>
      </c>
      <c r="K1617" s="80">
        <v>1.39</v>
      </c>
      <c r="L1617" s="80">
        <v>1080</v>
      </c>
      <c r="M1617" s="80" t="s">
        <v>41</v>
      </c>
      <c r="N1617" s="80">
        <v>0.95099999999999996</v>
      </c>
      <c r="O1617" s="82">
        <v>2.1000000000000001E-4</v>
      </c>
      <c r="P1617" s="80">
        <v>0.98699999999999999</v>
      </c>
      <c r="Q1617" s="80"/>
      <c r="R1617" s="80"/>
      <c r="S1617" s="80"/>
      <c r="T1617" s="80"/>
      <c r="U1617" s="80"/>
      <c r="V1617" s="80"/>
      <c r="W1617" s="80"/>
      <c r="X1617" s="80"/>
      <c r="Y1617" s="80"/>
      <c r="Z1617" s="80" t="s">
        <v>40</v>
      </c>
      <c r="AA1617" s="80" t="s">
        <v>39</v>
      </c>
      <c r="AB1617" s="80">
        <v>20</v>
      </c>
      <c r="AC1617" s="80"/>
    </row>
    <row r="1618" spans="1:29" ht="15.75" customHeight="1" x14ac:dyDescent="0.2">
      <c r="A1618" s="80" t="s">
        <v>48</v>
      </c>
      <c r="B1618" s="80" t="s">
        <v>47</v>
      </c>
      <c r="C1618" s="80" t="s">
        <v>50</v>
      </c>
      <c r="D1618" s="81">
        <v>43775.664826388886</v>
      </c>
      <c r="E1618" s="80" t="s">
        <v>5</v>
      </c>
      <c r="F1618" s="80" t="s">
        <v>45</v>
      </c>
      <c r="G1618" s="80" t="s">
        <v>44</v>
      </c>
      <c r="H1618" s="80" t="s">
        <v>8</v>
      </c>
      <c r="I1618" s="80" t="s">
        <v>157</v>
      </c>
      <c r="J1618" s="80" t="s">
        <v>42</v>
      </c>
      <c r="K1618" s="80">
        <v>1.9</v>
      </c>
      <c r="L1618" s="80">
        <v>1510</v>
      </c>
      <c r="M1618" s="80" t="s">
        <v>41</v>
      </c>
      <c r="N1618" s="80">
        <v>3</v>
      </c>
      <c r="O1618" s="80">
        <v>6.0000000000000001E-3</v>
      </c>
      <c r="P1618" s="80">
        <v>1.83</v>
      </c>
      <c r="Q1618" s="80"/>
      <c r="R1618" s="80"/>
      <c r="S1618" s="80"/>
      <c r="T1618" s="80"/>
      <c r="U1618" s="80"/>
      <c r="V1618" s="80"/>
      <c r="W1618" s="80"/>
      <c r="X1618" s="80"/>
      <c r="Y1618" s="80"/>
      <c r="Z1618" s="80" t="s">
        <v>40</v>
      </c>
      <c r="AA1618" s="80" t="s">
        <v>39</v>
      </c>
      <c r="AB1618" s="80">
        <v>20</v>
      </c>
      <c r="AC1618" s="80"/>
    </row>
    <row r="1619" spans="1:29" ht="15.75" customHeight="1" x14ac:dyDescent="0.2">
      <c r="A1619" s="80" t="s">
        <v>48</v>
      </c>
      <c r="B1619" s="80" t="s">
        <v>47</v>
      </c>
      <c r="C1619" s="80" t="s">
        <v>50</v>
      </c>
      <c r="D1619" s="81">
        <v>43775.664826388886</v>
      </c>
      <c r="E1619" s="80" t="s">
        <v>5</v>
      </c>
      <c r="F1619" s="80" t="s">
        <v>45</v>
      </c>
      <c r="G1619" s="80" t="s">
        <v>44</v>
      </c>
      <c r="H1619" s="80" t="s">
        <v>8</v>
      </c>
      <c r="I1619" s="80" t="s">
        <v>158</v>
      </c>
      <c r="J1619" s="80" t="s">
        <v>42</v>
      </c>
      <c r="K1619" s="80">
        <v>1.9</v>
      </c>
      <c r="L1619" s="80">
        <v>1510</v>
      </c>
      <c r="M1619" s="80" t="s">
        <v>41</v>
      </c>
      <c r="N1619" s="80">
        <v>17.8</v>
      </c>
      <c r="O1619" s="80">
        <v>6.0000000000000001E-3</v>
      </c>
      <c r="P1619" s="80">
        <v>0</v>
      </c>
      <c r="Q1619" s="80"/>
      <c r="R1619" s="80"/>
      <c r="S1619" s="80"/>
      <c r="T1619" s="80"/>
      <c r="U1619" s="80"/>
      <c r="V1619" s="80"/>
      <c r="W1619" s="80"/>
      <c r="X1619" s="80"/>
      <c r="Y1619" s="80"/>
      <c r="Z1619" s="80" t="s">
        <v>40</v>
      </c>
      <c r="AA1619" s="80" t="s">
        <v>39</v>
      </c>
      <c r="AB1619" s="80">
        <v>20</v>
      </c>
      <c r="AC1619" s="80"/>
    </row>
    <row r="1620" spans="1:29" ht="15.75" customHeight="1" x14ac:dyDescent="0.2">
      <c r="A1620" s="80" t="s">
        <v>48</v>
      </c>
      <c r="B1620" s="80" t="s">
        <v>47</v>
      </c>
      <c r="C1620" s="80" t="s">
        <v>50</v>
      </c>
      <c r="D1620" s="81">
        <v>43775.664826388886</v>
      </c>
      <c r="E1620" s="80" t="s">
        <v>5</v>
      </c>
      <c r="F1620" s="80" t="s">
        <v>45</v>
      </c>
      <c r="G1620" s="80" t="s">
        <v>44</v>
      </c>
      <c r="H1620" s="80" t="s">
        <v>8</v>
      </c>
      <c r="I1620" s="80" t="s">
        <v>43</v>
      </c>
      <c r="J1620" s="80" t="s">
        <v>42</v>
      </c>
      <c r="K1620" s="80">
        <v>1.9</v>
      </c>
      <c r="L1620" s="80">
        <v>1510</v>
      </c>
      <c r="M1620" s="80" t="s">
        <v>41</v>
      </c>
      <c r="N1620" s="80">
        <v>1.3</v>
      </c>
      <c r="O1620" s="80">
        <v>0</v>
      </c>
      <c r="P1620" s="80">
        <v>1.78</v>
      </c>
      <c r="Q1620" s="80"/>
      <c r="R1620" s="80"/>
      <c r="S1620" s="80"/>
      <c r="T1620" s="80"/>
      <c r="U1620" s="80"/>
      <c r="V1620" s="80"/>
      <c r="W1620" s="80"/>
      <c r="X1620" s="80"/>
      <c r="Y1620" s="80"/>
      <c r="Z1620" s="80" t="s">
        <v>40</v>
      </c>
      <c r="AA1620" s="80" t="s">
        <v>39</v>
      </c>
      <c r="AB1620" s="80">
        <v>20</v>
      </c>
      <c r="AC1620" s="80"/>
    </row>
    <row r="1621" spans="1:29" ht="15.75" customHeight="1" x14ac:dyDescent="0.2">
      <c r="A1621" s="80" t="s">
        <v>48</v>
      </c>
      <c r="B1621" s="80" t="s">
        <v>47</v>
      </c>
      <c r="C1621" s="80" t="s">
        <v>50</v>
      </c>
      <c r="D1621" s="81">
        <v>44091.745416666665</v>
      </c>
      <c r="E1621" s="80" t="s">
        <v>5</v>
      </c>
      <c r="F1621" s="80" t="s">
        <v>45</v>
      </c>
      <c r="G1621" s="80" t="s">
        <v>44</v>
      </c>
      <c r="H1621" s="80" t="s">
        <v>8</v>
      </c>
      <c r="I1621" s="80" t="s">
        <v>159</v>
      </c>
      <c r="J1621" s="80" t="s">
        <v>42</v>
      </c>
      <c r="K1621" s="80">
        <v>1.9</v>
      </c>
      <c r="L1621" s="80">
        <v>1510</v>
      </c>
      <c r="M1621" s="80" t="s">
        <v>41</v>
      </c>
      <c r="N1621" s="80">
        <v>2</v>
      </c>
      <c r="O1621" s="80">
        <v>1E-3</v>
      </c>
      <c r="P1621" s="80">
        <v>1.77</v>
      </c>
      <c r="Q1621" s="80"/>
      <c r="R1621" s="80"/>
      <c r="S1621" s="80"/>
      <c r="T1621" s="80"/>
      <c r="U1621" s="80"/>
      <c r="V1621" s="80"/>
      <c r="W1621" s="80"/>
      <c r="X1621" s="80"/>
      <c r="Y1621" s="80"/>
      <c r="Z1621" s="80" t="s">
        <v>40</v>
      </c>
      <c r="AA1621" s="80" t="s">
        <v>39</v>
      </c>
      <c r="AB1621" s="80">
        <v>20</v>
      </c>
      <c r="AC1621" s="80"/>
    </row>
    <row r="1622" spans="1:29" ht="15.75" customHeight="1" x14ac:dyDescent="0.2">
      <c r="A1622" s="80" t="s">
        <v>48</v>
      </c>
      <c r="B1622" s="80" t="s">
        <v>47</v>
      </c>
      <c r="C1622" s="80" t="s">
        <v>50</v>
      </c>
      <c r="D1622" s="81">
        <v>43775.665127314816</v>
      </c>
      <c r="E1622" s="80" t="s">
        <v>5</v>
      </c>
      <c r="F1622" s="80" t="s">
        <v>45</v>
      </c>
      <c r="G1622" s="80" t="s">
        <v>51</v>
      </c>
      <c r="H1622" s="80" t="s">
        <v>8</v>
      </c>
      <c r="I1622" s="80" t="s">
        <v>157</v>
      </c>
      <c r="J1622" s="80" t="s">
        <v>42</v>
      </c>
      <c r="K1622" s="80">
        <v>2.2000000000000002</v>
      </c>
      <c r="L1622" s="80">
        <v>1410</v>
      </c>
      <c r="M1622" s="80" t="s">
        <v>41</v>
      </c>
      <c r="N1622" s="80">
        <v>3.3</v>
      </c>
      <c r="O1622" s="80">
        <v>8.9999999999999993E-3</v>
      </c>
      <c r="P1622" s="80">
        <v>2.81</v>
      </c>
      <c r="Q1622" s="80"/>
      <c r="R1622" s="80"/>
      <c r="S1622" s="80"/>
      <c r="T1622" s="80"/>
      <c r="U1622" s="80"/>
      <c r="V1622" s="80"/>
      <c r="W1622" s="80"/>
      <c r="X1622" s="80"/>
      <c r="Y1622" s="80"/>
      <c r="Z1622" s="80" t="s">
        <v>40</v>
      </c>
      <c r="AA1622" s="80" t="s">
        <v>39</v>
      </c>
      <c r="AB1622" s="80">
        <v>20</v>
      </c>
      <c r="AC1622" s="80"/>
    </row>
    <row r="1623" spans="1:29" ht="15.75" customHeight="1" x14ac:dyDescent="0.2">
      <c r="A1623" s="80" t="s">
        <v>48</v>
      </c>
      <c r="B1623" s="80" t="s">
        <v>47</v>
      </c>
      <c r="C1623" s="80" t="s">
        <v>50</v>
      </c>
      <c r="D1623" s="81">
        <v>43775.665127314816</v>
      </c>
      <c r="E1623" s="80" t="s">
        <v>5</v>
      </c>
      <c r="F1623" s="80" t="s">
        <v>45</v>
      </c>
      <c r="G1623" s="80" t="s">
        <v>51</v>
      </c>
      <c r="H1623" s="80" t="s">
        <v>8</v>
      </c>
      <c r="I1623" s="80" t="s">
        <v>158</v>
      </c>
      <c r="J1623" s="80" t="s">
        <v>42</v>
      </c>
      <c r="K1623" s="80">
        <v>2.2000000000000002</v>
      </c>
      <c r="L1623" s="80">
        <v>1410</v>
      </c>
      <c r="M1623" s="80" t="s">
        <v>41</v>
      </c>
      <c r="N1623" s="80">
        <v>25.7</v>
      </c>
      <c r="O1623" s="80">
        <v>8.9999999999999993E-3</v>
      </c>
      <c r="P1623" s="80">
        <v>0</v>
      </c>
      <c r="Q1623" s="80"/>
      <c r="R1623" s="80"/>
      <c r="S1623" s="80"/>
      <c r="T1623" s="80"/>
      <c r="U1623" s="80"/>
      <c r="V1623" s="80"/>
      <c r="W1623" s="80"/>
      <c r="X1623" s="80"/>
      <c r="Y1623" s="80"/>
      <c r="Z1623" s="80" t="s">
        <v>40</v>
      </c>
      <c r="AA1623" s="80" t="s">
        <v>39</v>
      </c>
      <c r="AB1623" s="80">
        <v>20</v>
      </c>
      <c r="AC1623" s="80"/>
    </row>
    <row r="1624" spans="1:29" ht="15.75" customHeight="1" x14ac:dyDescent="0.2">
      <c r="A1624" s="80" t="s">
        <v>48</v>
      </c>
      <c r="B1624" s="80" t="s">
        <v>47</v>
      </c>
      <c r="C1624" s="80" t="s">
        <v>50</v>
      </c>
      <c r="D1624" s="81">
        <v>43775.665127314816</v>
      </c>
      <c r="E1624" s="80" t="s">
        <v>5</v>
      </c>
      <c r="F1624" s="80" t="s">
        <v>45</v>
      </c>
      <c r="G1624" s="80" t="s">
        <v>51</v>
      </c>
      <c r="H1624" s="80" t="s">
        <v>8</v>
      </c>
      <c r="I1624" s="80" t="s">
        <v>43</v>
      </c>
      <c r="J1624" s="80" t="s">
        <v>42</v>
      </c>
      <c r="K1624" s="80">
        <v>2.2000000000000002</v>
      </c>
      <c r="L1624" s="80">
        <v>1410</v>
      </c>
      <c r="M1624" s="80" t="s">
        <v>41</v>
      </c>
      <c r="N1624" s="80">
        <v>1.9</v>
      </c>
      <c r="O1624" s="80">
        <v>0</v>
      </c>
      <c r="P1624" s="80">
        <v>2.76</v>
      </c>
      <c r="Q1624" s="80"/>
      <c r="R1624" s="80"/>
      <c r="S1624" s="80"/>
      <c r="T1624" s="80"/>
      <c r="U1624" s="80"/>
      <c r="V1624" s="80"/>
      <c r="W1624" s="80"/>
      <c r="X1624" s="80"/>
      <c r="Y1624" s="80"/>
      <c r="Z1624" s="80" t="s">
        <v>40</v>
      </c>
      <c r="AA1624" s="80" t="s">
        <v>39</v>
      </c>
      <c r="AB1624" s="80">
        <v>20</v>
      </c>
      <c r="AC1624" s="80"/>
    </row>
    <row r="1625" spans="1:29" ht="15.75" customHeight="1" x14ac:dyDescent="0.2">
      <c r="A1625" s="80" t="s">
        <v>48</v>
      </c>
      <c r="B1625" s="80" t="s">
        <v>47</v>
      </c>
      <c r="C1625" s="80" t="s">
        <v>50</v>
      </c>
      <c r="D1625" s="81">
        <v>44091.745416666665</v>
      </c>
      <c r="E1625" s="80" t="s">
        <v>5</v>
      </c>
      <c r="F1625" s="80" t="s">
        <v>45</v>
      </c>
      <c r="G1625" s="80" t="s">
        <v>51</v>
      </c>
      <c r="H1625" s="80" t="s">
        <v>8</v>
      </c>
      <c r="I1625" s="80" t="s">
        <v>159</v>
      </c>
      <c r="J1625" s="80" t="s">
        <v>42</v>
      </c>
      <c r="K1625" s="80">
        <v>2.2000000000000002</v>
      </c>
      <c r="L1625" s="80">
        <v>1410</v>
      </c>
      <c r="M1625" s="80" t="s">
        <v>41</v>
      </c>
      <c r="N1625" s="80">
        <v>2.2999999999999998</v>
      </c>
      <c r="O1625" s="80">
        <v>1E-3</v>
      </c>
      <c r="P1625" s="80">
        <v>2.74</v>
      </c>
      <c r="Q1625" s="80"/>
      <c r="R1625" s="80"/>
      <c r="S1625" s="80"/>
      <c r="T1625" s="80"/>
      <c r="U1625" s="80"/>
      <c r="V1625" s="80"/>
      <c r="W1625" s="80"/>
      <c r="X1625" s="80"/>
      <c r="Y1625" s="80"/>
      <c r="Z1625" s="80" t="s">
        <v>40</v>
      </c>
      <c r="AA1625" s="80" t="s">
        <v>39</v>
      </c>
      <c r="AB1625" s="80">
        <v>20</v>
      </c>
      <c r="AC1625" s="80"/>
    </row>
    <row r="1626" spans="1:29" ht="15.75" customHeight="1" x14ac:dyDescent="0.2">
      <c r="A1626" s="80" t="s">
        <v>48</v>
      </c>
      <c r="B1626" s="80" t="s">
        <v>47</v>
      </c>
      <c r="C1626" s="80" t="s">
        <v>50</v>
      </c>
      <c r="D1626" s="81">
        <v>43775.664826388886</v>
      </c>
      <c r="E1626" s="80" t="s">
        <v>5</v>
      </c>
      <c r="F1626" s="80" t="s">
        <v>29</v>
      </c>
      <c r="G1626" s="80" t="s">
        <v>44</v>
      </c>
      <c r="H1626" s="80" t="s">
        <v>8</v>
      </c>
      <c r="I1626" s="80" t="s">
        <v>157</v>
      </c>
      <c r="J1626" s="80" t="s">
        <v>42</v>
      </c>
      <c r="K1626" s="80">
        <v>3.23</v>
      </c>
      <c r="L1626" s="80">
        <v>2300</v>
      </c>
      <c r="M1626" s="80" t="s">
        <v>41</v>
      </c>
      <c r="N1626" s="80">
        <v>4.1900000000000004</v>
      </c>
      <c r="O1626" s="80">
        <v>1.1299999999999999E-2</v>
      </c>
      <c r="P1626" s="80">
        <v>3.44</v>
      </c>
      <c r="Q1626" s="80"/>
      <c r="R1626" s="80"/>
      <c r="S1626" s="80"/>
      <c r="T1626" s="80"/>
      <c r="U1626" s="80"/>
      <c r="V1626" s="80"/>
      <c r="W1626" s="80"/>
      <c r="X1626" s="80"/>
      <c r="Y1626" s="80"/>
      <c r="Z1626" s="80" t="s">
        <v>40</v>
      </c>
      <c r="AA1626" s="80" t="s">
        <v>39</v>
      </c>
      <c r="AB1626" s="80">
        <v>20</v>
      </c>
      <c r="AC1626" s="80"/>
    </row>
    <row r="1627" spans="1:29" ht="15.75" customHeight="1" x14ac:dyDescent="0.2">
      <c r="A1627" s="80" t="s">
        <v>48</v>
      </c>
      <c r="B1627" s="80" t="s">
        <v>47</v>
      </c>
      <c r="C1627" s="80" t="s">
        <v>50</v>
      </c>
      <c r="D1627" s="81">
        <v>43775.664826388886</v>
      </c>
      <c r="E1627" s="80" t="s">
        <v>5</v>
      </c>
      <c r="F1627" s="80" t="s">
        <v>29</v>
      </c>
      <c r="G1627" s="80" t="s">
        <v>44</v>
      </c>
      <c r="H1627" s="80" t="s">
        <v>8</v>
      </c>
      <c r="I1627" s="80" t="s">
        <v>158</v>
      </c>
      <c r="J1627" s="80" t="s">
        <v>42</v>
      </c>
      <c r="K1627" s="80">
        <v>3.23</v>
      </c>
      <c r="L1627" s="80">
        <v>2300</v>
      </c>
      <c r="M1627" s="80" t="s">
        <v>41</v>
      </c>
      <c r="N1627" s="80">
        <v>31.3</v>
      </c>
      <c r="O1627" s="80">
        <v>1.14E-2</v>
      </c>
      <c r="P1627" s="80">
        <v>0</v>
      </c>
      <c r="Q1627" s="80"/>
      <c r="R1627" s="80"/>
      <c r="S1627" s="80"/>
      <c r="T1627" s="80"/>
      <c r="U1627" s="80"/>
      <c r="V1627" s="80"/>
      <c r="W1627" s="80"/>
      <c r="X1627" s="80"/>
      <c r="Y1627" s="80"/>
      <c r="Z1627" s="80" t="s">
        <v>40</v>
      </c>
      <c r="AA1627" s="80" t="s">
        <v>39</v>
      </c>
      <c r="AB1627" s="80">
        <v>20</v>
      </c>
      <c r="AC1627" s="80"/>
    </row>
    <row r="1628" spans="1:29" ht="15.75" customHeight="1" x14ac:dyDescent="0.2">
      <c r="A1628" s="80" t="s">
        <v>48</v>
      </c>
      <c r="B1628" s="80" t="s">
        <v>47</v>
      </c>
      <c r="C1628" s="80" t="s">
        <v>50</v>
      </c>
      <c r="D1628" s="81">
        <v>43775.664826388886</v>
      </c>
      <c r="E1628" s="80" t="s">
        <v>5</v>
      </c>
      <c r="F1628" s="80" t="s">
        <v>29</v>
      </c>
      <c r="G1628" s="80" t="s">
        <v>44</v>
      </c>
      <c r="H1628" s="80" t="s">
        <v>8</v>
      </c>
      <c r="I1628" s="80" t="s">
        <v>43</v>
      </c>
      <c r="J1628" s="80" t="s">
        <v>42</v>
      </c>
      <c r="K1628" s="80">
        <v>3.23</v>
      </c>
      <c r="L1628" s="80">
        <v>2300</v>
      </c>
      <c r="M1628" s="80" t="s">
        <v>41</v>
      </c>
      <c r="N1628" s="80">
        <v>2.14</v>
      </c>
      <c r="O1628" s="80">
        <v>0</v>
      </c>
      <c r="P1628" s="80">
        <v>3.35</v>
      </c>
      <c r="Q1628" s="80"/>
      <c r="R1628" s="80"/>
      <c r="S1628" s="80"/>
      <c r="T1628" s="80"/>
      <c r="U1628" s="80"/>
      <c r="V1628" s="80"/>
      <c r="W1628" s="80"/>
      <c r="X1628" s="80"/>
      <c r="Y1628" s="80"/>
      <c r="Z1628" s="80" t="s">
        <v>40</v>
      </c>
      <c r="AA1628" s="80" t="s">
        <v>39</v>
      </c>
      <c r="AB1628" s="80">
        <v>20</v>
      </c>
      <c r="AC1628" s="80"/>
    </row>
    <row r="1629" spans="1:29" ht="15.75" customHeight="1" x14ac:dyDescent="0.2">
      <c r="A1629" s="80" t="s">
        <v>48</v>
      </c>
      <c r="B1629" s="80" t="s">
        <v>47</v>
      </c>
      <c r="C1629" s="80" t="s">
        <v>50</v>
      </c>
      <c r="D1629" s="81">
        <v>44091.745416666665</v>
      </c>
      <c r="E1629" s="80" t="s">
        <v>5</v>
      </c>
      <c r="F1629" s="80" t="s">
        <v>29</v>
      </c>
      <c r="G1629" s="80" t="s">
        <v>44</v>
      </c>
      <c r="H1629" s="80" t="s">
        <v>8</v>
      </c>
      <c r="I1629" s="80" t="s">
        <v>159</v>
      </c>
      <c r="J1629" s="80" t="s">
        <v>42</v>
      </c>
      <c r="K1629" s="80">
        <v>3.23</v>
      </c>
      <c r="L1629" s="80">
        <v>2300</v>
      </c>
      <c r="M1629" s="80" t="s">
        <v>41</v>
      </c>
      <c r="N1629" s="80">
        <v>2.6</v>
      </c>
      <c r="O1629" s="80">
        <v>1.47E-3</v>
      </c>
      <c r="P1629" s="80">
        <v>3.34</v>
      </c>
      <c r="Q1629" s="80"/>
      <c r="R1629" s="80"/>
      <c r="S1629" s="80"/>
      <c r="T1629" s="80"/>
      <c r="U1629" s="80"/>
      <c r="V1629" s="80"/>
      <c r="W1629" s="80"/>
      <c r="X1629" s="80"/>
      <c r="Y1629" s="80"/>
      <c r="Z1629" s="80" t="s">
        <v>40</v>
      </c>
      <c r="AA1629" s="80" t="s">
        <v>39</v>
      </c>
      <c r="AB1629" s="80">
        <v>20</v>
      </c>
      <c r="AC1629" s="80"/>
    </row>
    <row r="1630" spans="1:29" ht="15.75" customHeight="1" x14ac:dyDescent="0.2">
      <c r="A1630" s="80" t="s">
        <v>48</v>
      </c>
      <c r="B1630" s="80" t="s">
        <v>47</v>
      </c>
      <c r="C1630" s="80" t="s">
        <v>50</v>
      </c>
      <c r="D1630" s="81">
        <v>43775.664826388886</v>
      </c>
      <c r="E1630" s="80" t="s">
        <v>5</v>
      </c>
      <c r="F1630" s="80" t="s">
        <v>29</v>
      </c>
      <c r="G1630" s="80" t="s">
        <v>51</v>
      </c>
      <c r="H1630" s="80" t="s">
        <v>8</v>
      </c>
      <c r="I1630" s="80" t="s">
        <v>157</v>
      </c>
      <c r="J1630" s="80" t="s">
        <v>42</v>
      </c>
      <c r="K1630" s="80">
        <v>2.9</v>
      </c>
      <c r="L1630" s="80">
        <v>1690</v>
      </c>
      <c r="M1630" s="80" t="s">
        <v>41</v>
      </c>
      <c r="N1630" s="80">
        <v>4.8600000000000003</v>
      </c>
      <c r="O1630" s="80">
        <v>1.3100000000000001E-2</v>
      </c>
      <c r="P1630" s="80">
        <v>4.2300000000000004</v>
      </c>
      <c r="Q1630" s="80"/>
      <c r="R1630" s="80"/>
      <c r="S1630" s="80"/>
      <c r="T1630" s="80"/>
      <c r="U1630" s="80"/>
      <c r="V1630" s="80"/>
      <c r="W1630" s="80"/>
      <c r="X1630" s="80"/>
      <c r="Y1630" s="80"/>
      <c r="Z1630" s="80" t="s">
        <v>40</v>
      </c>
      <c r="AA1630" s="80" t="s">
        <v>39</v>
      </c>
      <c r="AB1630" s="80">
        <v>20</v>
      </c>
      <c r="AC1630" s="80"/>
    </row>
    <row r="1631" spans="1:29" ht="15.75" customHeight="1" x14ac:dyDescent="0.2">
      <c r="A1631" s="80" t="s">
        <v>48</v>
      </c>
      <c r="B1631" s="80" t="s">
        <v>47</v>
      </c>
      <c r="C1631" s="80" t="s">
        <v>50</v>
      </c>
      <c r="D1631" s="81">
        <v>43775.664826388886</v>
      </c>
      <c r="E1631" s="80" t="s">
        <v>5</v>
      </c>
      <c r="F1631" s="80" t="s">
        <v>29</v>
      </c>
      <c r="G1631" s="80" t="s">
        <v>51</v>
      </c>
      <c r="H1631" s="80" t="s">
        <v>8</v>
      </c>
      <c r="I1631" s="80" t="s">
        <v>158</v>
      </c>
      <c r="J1631" s="80" t="s">
        <v>42</v>
      </c>
      <c r="K1631" s="80">
        <v>2.9</v>
      </c>
      <c r="L1631" s="80">
        <v>1690</v>
      </c>
      <c r="M1631" s="80" t="s">
        <v>41</v>
      </c>
      <c r="N1631" s="80">
        <v>38.4</v>
      </c>
      <c r="O1631" s="80">
        <v>1.46E-2</v>
      </c>
      <c r="P1631" s="80">
        <v>0</v>
      </c>
      <c r="Q1631" s="80"/>
      <c r="R1631" s="80"/>
      <c r="S1631" s="80"/>
      <c r="T1631" s="80"/>
      <c r="U1631" s="80"/>
      <c r="V1631" s="80"/>
      <c r="W1631" s="80"/>
      <c r="X1631" s="80"/>
      <c r="Y1631" s="80"/>
      <c r="Z1631" s="80" t="s">
        <v>40</v>
      </c>
      <c r="AA1631" s="80" t="s">
        <v>39</v>
      </c>
      <c r="AB1631" s="80">
        <v>20</v>
      </c>
      <c r="AC1631" s="80"/>
    </row>
    <row r="1632" spans="1:29" ht="15.75" customHeight="1" x14ac:dyDescent="0.2">
      <c r="A1632" s="80" t="s">
        <v>48</v>
      </c>
      <c r="B1632" s="80" t="s">
        <v>47</v>
      </c>
      <c r="C1632" s="80" t="s">
        <v>50</v>
      </c>
      <c r="D1632" s="81">
        <v>43775.664826388886</v>
      </c>
      <c r="E1632" s="80" t="s">
        <v>5</v>
      </c>
      <c r="F1632" s="80" t="s">
        <v>29</v>
      </c>
      <c r="G1632" s="80" t="s">
        <v>51</v>
      </c>
      <c r="H1632" s="80" t="s">
        <v>8</v>
      </c>
      <c r="I1632" s="80" t="s">
        <v>43</v>
      </c>
      <c r="J1632" s="80" t="s">
        <v>42</v>
      </c>
      <c r="K1632" s="80">
        <v>2.9</v>
      </c>
      <c r="L1632" s="80">
        <v>1690</v>
      </c>
      <c r="M1632" s="80" t="s">
        <v>41</v>
      </c>
      <c r="N1632" s="80">
        <v>2.76</v>
      </c>
      <c r="O1632" s="80">
        <v>0</v>
      </c>
      <c r="P1632" s="80">
        <v>4.16</v>
      </c>
      <c r="Q1632" s="80"/>
      <c r="R1632" s="80"/>
      <c r="S1632" s="80"/>
      <c r="T1632" s="80"/>
      <c r="U1632" s="80"/>
      <c r="V1632" s="80"/>
      <c r="W1632" s="80"/>
      <c r="X1632" s="80"/>
      <c r="Y1632" s="80"/>
      <c r="Z1632" s="80" t="s">
        <v>40</v>
      </c>
      <c r="AA1632" s="80" t="s">
        <v>39</v>
      </c>
      <c r="AB1632" s="80">
        <v>20</v>
      </c>
      <c r="AC1632" s="80"/>
    </row>
    <row r="1633" spans="1:29" ht="15.75" customHeight="1" x14ac:dyDescent="0.2">
      <c r="A1633" s="80" t="s">
        <v>48</v>
      </c>
      <c r="B1633" s="80" t="s">
        <v>47</v>
      </c>
      <c r="C1633" s="80" t="s">
        <v>50</v>
      </c>
      <c r="D1633" s="81">
        <v>44091.745416666665</v>
      </c>
      <c r="E1633" s="80" t="s">
        <v>5</v>
      </c>
      <c r="F1633" s="80" t="s">
        <v>29</v>
      </c>
      <c r="G1633" s="80" t="s">
        <v>51</v>
      </c>
      <c r="H1633" s="80" t="s">
        <v>8</v>
      </c>
      <c r="I1633" s="80" t="s">
        <v>159</v>
      </c>
      <c r="J1633" s="80" t="s">
        <v>42</v>
      </c>
      <c r="K1633" s="80">
        <v>2.9</v>
      </c>
      <c r="L1633" s="80">
        <v>1690</v>
      </c>
      <c r="M1633" s="80" t="s">
        <v>41</v>
      </c>
      <c r="N1633" s="80">
        <v>3.27</v>
      </c>
      <c r="O1633" s="80">
        <v>1.73E-3</v>
      </c>
      <c r="P1633" s="80">
        <v>4.1399999999999997</v>
      </c>
      <c r="Q1633" s="80"/>
      <c r="R1633" s="80"/>
      <c r="S1633" s="80"/>
      <c r="T1633" s="80"/>
      <c r="U1633" s="80"/>
      <c r="V1633" s="80"/>
      <c r="W1633" s="80"/>
      <c r="X1633" s="80"/>
      <c r="Y1633" s="80"/>
      <c r="Z1633" s="80" t="s">
        <v>40</v>
      </c>
      <c r="AA1633" s="80" t="s">
        <v>39</v>
      </c>
      <c r="AB1633" s="80">
        <v>20</v>
      </c>
      <c r="AC1633" s="80"/>
    </row>
    <row r="1634" spans="1:29" ht="15.75" customHeight="1" x14ac:dyDescent="0.2">
      <c r="A1634" s="80" t="s">
        <v>48</v>
      </c>
      <c r="B1634" s="80" t="s">
        <v>47</v>
      </c>
      <c r="C1634" s="80" t="s">
        <v>50</v>
      </c>
      <c r="D1634" s="81">
        <v>43775.665486111109</v>
      </c>
      <c r="E1634" s="80" t="s">
        <v>5</v>
      </c>
      <c r="F1634" s="80" t="s">
        <v>30</v>
      </c>
      <c r="G1634" s="80" t="s">
        <v>44</v>
      </c>
      <c r="H1634" s="80" t="s">
        <v>9</v>
      </c>
      <c r="I1634" s="80" t="s">
        <v>157</v>
      </c>
      <c r="J1634" s="80" t="s">
        <v>42</v>
      </c>
      <c r="K1634" s="80">
        <v>3.5</v>
      </c>
      <c r="L1634" s="80">
        <v>1240</v>
      </c>
      <c r="M1634" s="80" t="s">
        <v>41</v>
      </c>
      <c r="N1634" s="80">
        <v>101</v>
      </c>
      <c r="O1634" s="80">
        <v>3.15E-2</v>
      </c>
      <c r="P1634" s="80">
        <v>3.14</v>
      </c>
      <c r="Q1634" s="80"/>
      <c r="R1634" s="80"/>
      <c r="S1634" s="80"/>
      <c r="T1634" s="80"/>
      <c r="U1634" s="80"/>
      <c r="V1634" s="80"/>
      <c r="W1634" s="80"/>
      <c r="X1634" s="80"/>
      <c r="Y1634" s="80"/>
      <c r="Z1634" s="80" t="s">
        <v>40</v>
      </c>
      <c r="AA1634" s="80" t="s">
        <v>39</v>
      </c>
      <c r="AB1634" s="80">
        <v>20</v>
      </c>
      <c r="AC1634" s="80"/>
    </row>
    <row r="1635" spans="1:29" ht="15.75" customHeight="1" x14ac:dyDescent="0.2">
      <c r="A1635" s="80" t="s">
        <v>48</v>
      </c>
      <c r="B1635" s="80" t="s">
        <v>47</v>
      </c>
      <c r="C1635" s="80" t="s">
        <v>50</v>
      </c>
      <c r="D1635" s="81">
        <v>43775.665486111109</v>
      </c>
      <c r="E1635" s="80" t="s">
        <v>5</v>
      </c>
      <c r="F1635" s="80" t="s">
        <v>30</v>
      </c>
      <c r="G1635" s="80" t="s">
        <v>44</v>
      </c>
      <c r="H1635" s="80" t="s">
        <v>9</v>
      </c>
      <c r="I1635" s="80" t="s">
        <v>158</v>
      </c>
      <c r="J1635" s="80" t="s">
        <v>42</v>
      </c>
      <c r="K1635" s="80">
        <v>3.5</v>
      </c>
      <c r="L1635" s="80">
        <v>1240</v>
      </c>
      <c r="M1635" s="80" t="s">
        <v>41</v>
      </c>
      <c r="N1635" s="80">
        <v>135</v>
      </c>
      <c r="O1635" s="80">
        <v>3.5799999999999998E-2</v>
      </c>
      <c r="P1635" s="80">
        <v>0</v>
      </c>
      <c r="Q1635" s="80"/>
      <c r="R1635" s="80"/>
      <c r="S1635" s="80"/>
      <c r="T1635" s="80"/>
      <c r="U1635" s="80"/>
      <c r="V1635" s="80"/>
      <c r="W1635" s="80"/>
      <c r="X1635" s="80"/>
      <c r="Y1635" s="80"/>
      <c r="Z1635" s="80" t="s">
        <v>40</v>
      </c>
      <c r="AA1635" s="80" t="s">
        <v>39</v>
      </c>
      <c r="AB1635" s="80">
        <v>20</v>
      </c>
      <c r="AC1635" s="80"/>
    </row>
    <row r="1636" spans="1:29" ht="15.75" customHeight="1" x14ac:dyDescent="0.2">
      <c r="A1636" s="80" t="s">
        <v>48</v>
      </c>
      <c r="B1636" s="80" t="s">
        <v>47</v>
      </c>
      <c r="C1636" s="80" t="s">
        <v>50</v>
      </c>
      <c r="D1636" s="81">
        <v>43775.665486111109</v>
      </c>
      <c r="E1636" s="80" t="s">
        <v>5</v>
      </c>
      <c r="F1636" s="80" t="s">
        <v>30</v>
      </c>
      <c r="G1636" s="80" t="s">
        <v>44</v>
      </c>
      <c r="H1636" s="80" t="s">
        <v>9</v>
      </c>
      <c r="I1636" s="80" t="s">
        <v>43</v>
      </c>
      <c r="J1636" s="80" t="s">
        <v>42</v>
      </c>
      <c r="K1636" s="80">
        <v>3.5</v>
      </c>
      <c r="L1636" s="80">
        <v>1240</v>
      </c>
      <c r="M1636" s="80" t="s">
        <v>41</v>
      </c>
      <c r="N1636" s="80">
        <v>1.8</v>
      </c>
      <c r="O1636" s="80">
        <v>0</v>
      </c>
      <c r="P1636" s="80">
        <v>2.79</v>
      </c>
      <c r="Q1636" s="80"/>
      <c r="R1636" s="80"/>
      <c r="S1636" s="80"/>
      <c r="T1636" s="80"/>
      <c r="U1636" s="80"/>
      <c r="V1636" s="80"/>
      <c r="W1636" s="80"/>
      <c r="X1636" s="80"/>
      <c r="Y1636" s="80"/>
      <c r="Z1636" s="80" t="s">
        <v>40</v>
      </c>
      <c r="AA1636" s="80" t="s">
        <v>39</v>
      </c>
      <c r="AB1636" s="80">
        <v>20</v>
      </c>
      <c r="AC1636" s="80"/>
    </row>
    <row r="1637" spans="1:29" ht="15.75" customHeight="1" x14ac:dyDescent="0.2">
      <c r="A1637" s="80" t="s">
        <v>48</v>
      </c>
      <c r="B1637" s="80" t="s">
        <v>47</v>
      </c>
      <c r="C1637" s="80" t="s">
        <v>50</v>
      </c>
      <c r="D1637" s="81">
        <v>44091.745416666665</v>
      </c>
      <c r="E1637" s="80" t="s">
        <v>5</v>
      </c>
      <c r="F1637" s="80" t="s">
        <v>30</v>
      </c>
      <c r="G1637" s="80" t="s">
        <v>44</v>
      </c>
      <c r="H1637" s="80" t="s">
        <v>9</v>
      </c>
      <c r="I1637" s="80" t="s">
        <v>159</v>
      </c>
      <c r="J1637" s="80" t="s">
        <v>42</v>
      </c>
      <c r="K1637" s="80">
        <v>3.5</v>
      </c>
      <c r="L1637" s="80">
        <v>1240</v>
      </c>
      <c r="M1637" s="80" t="s">
        <v>41</v>
      </c>
      <c r="N1637" s="80">
        <v>80.8</v>
      </c>
      <c r="O1637" s="80">
        <v>2.4500000000000001E-2</v>
      </c>
      <c r="P1637" s="80">
        <v>2.76</v>
      </c>
      <c r="Q1637" s="80"/>
      <c r="R1637" s="80"/>
      <c r="S1637" s="80"/>
      <c r="T1637" s="80"/>
      <c r="U1637" s="80"/>
      <c r="V1637" s="80"/>
      <c r="W1637" s="80"/>
      <c r="X1637" s="80"/>
      <c r="Y1637" s="80"/>
      <c r="Z1637" s="80" t="s">
        <v>40</v>
      </c>
      <c r="AA1637" s="80" t="s">
        <v>39</v>
      </c>
      <c r="AB1637" s="80">
        <v>20</v>
      </c>
      <c r="AC1637" s="80"/>
    </row>
    <row r="1638" spans="1:29" ht="15.75" customHeight="1" x14ac:dyDescent="0.2">
      <c r="A1638" s="80" t="s">
        <v>48</v>
      </c>
      <c r="B1638" s="80" t="s">
        <v>47</v>
      </c>
      <c r="C1638" s="80" t="s">
        <v>50</v>
      </c>
      <c r="D1638" s="81">
        <v>43775.665486111109</v>
      </c>
      <c r="E1638" s="80" t="s">
        <v>5</v>
      </c>
      <c r="F1638" s="80" t="s">
        <v>30</v>
      </c>
      <c r="G1638" s="80" t="s">
        <v>51</v>
      </c>
      <c r="H1638" s="80" t="s">
        <v>9</v>
      </c>
      <c r="I1638" s="80" t="s">
        <v>157</v>
      </c>
      <c r="J1638" s="80" t="s">
        <v>42</v>
      </c>
      <c r="K1638" s="80">
        <v>3.5</v>
      </c>
      <c r="L1638" s="80">
        <v>1210</v>
      </c>
      <c r="M1638" s="80" t="s">
        <v>41</v>
      </c>
      <c r="N1638" s="80">
        <v>27.1</v>
      </c>
      <c r="O1638" s="80">
        <v>5.3400000000000003E-2</v>
      </c>
      <c r="P1638" s="80">
        <v>3.63</v>
      </c>
      <c r="Q1638" s="80"/>
      <c r="R1638" s="80"/>
      <c r="S1638" s="80"/>
      <c r="T1638" s="80"/>
      <c r="U1638" s="80"/>
      <c r="V1638" s="80"/>
      <c r="W1638" s="80"/>
      <c r="X1638" s="80"/>
      <c r="Y1638" s="80"/>
      <c r="Z1638" s="80" t="s">
        <v>40</v>
      </c>
      <c r="AA1638" s="80" t="s">
        <v>39</v>
      </c>
      <c r="AB1638" s="80">
        <v>20</v>
      </c>
      <c r="AC1638" s="80"/>
    </row>
    <row r="1639" spans="1:29" ht="15.75" customHeight="1" x14ac:dyDescent="0.2">
      <c r="A1639" s="80" t="s">
        <v>48</v>
      </c>
      <c r="B1639" s="80" t="s">
        <v>47</v>
      </c>
      <c r="C1639" s="80" t="s">
        <v>50</v>
      </c>
      <c r="D1639" s="81">
        <v>43775.665486111109</v>
      </c>
      <c r="E1639" s="80" t="s">
        <v>5</v>
      </c>
      <c r="F1639" s="80" t="s">
        <v>30</v>
      </c>
      <c r="G1639" s="80" t="s">
        <v>51</v>
      </c>
      <c r="H1639" s="80" t="s">
        <v>9</v>
      </c>
      <c r="I1639" s="80" t="s">
        <v>158</v>
      </c>
      <c r="J1639" s="80" t="s">
        <v>42</v>
      </c>
      <c r="K1639" s="80">
        <v>3.5</v>
      </c>
      <c r="L1639" s="80">
        <v>1210</v>
      </c>
      <c r="M1639" s="80" t="s">
        <v>41</v>
      </c>
      <c r="N1639" s="80">
        <v>65.900000000000006</v>
      </c>
      <c r="O1639" s="80">
        <v>6.0600000000000001E-2</v>
      </c>
      <c r="P1639" s="80">
        <v>0</v>
      </c>
      <c r="Q1639" s="80"/>
      <c r="R1639" s="80"/>
      <c r="S1639" s="80"/>
      <c r="T1639" s="80"/>
      <c r="U1639" s="80"/>
      <c r="V1639" s="80"/>
      <c r="W1639" s="80"/>
      <c r="X1639" s="80"/>
      <c r="Y1639" s="80"/>
      <c r="Z1639" s="80" t="s">
        <v>40</v>
      </c>
      <c r="AA1639" s="80" t="s">
        <v>39</v>
      </c>
      <c r="AB1639" s="80">
        <v>20</v>
      </c>
      <c r="AC1639" s="80"/>
    </row>
    <row r="1640" spans="1:29" ht="15.75" customHeight="1" x14ac:dyDescent="0.2">
      <c r="A1640" s="80" t="s">
        <v>48</v>
      </c>
      <c r="B1640" s="80" t="s">
        <v>47</v>
      </c>
      <c r="C1640" s="80" t="s">
        <v>50</v>
      </c>
      <c r="D1640" s="81">
        <v>43775.665486111109</v>
      </c>
      <c r="E1640" s="80" t="s">
        <v>5</v>
      </c>
      <c r="F1640" s="80" t="s">
        <v>30</v>
      </c>
      <c r="G1640" s="80" t="s">
        <v>51</v>
      </c>
      <c r="H1640" s="80" t="s">
        <v>9</v>
      </c>
      <c r="I1640" s="80" t="s">
        <v>43</v>
      </c>
      <c r="J1640" s="80" t="s">
        <v>42</v>
      </c>
      <c r="K1640" s="80">
        <v>3.5</v>
      </c>
      <c r="L1640" s="80">
        <v>1210</v>
      </c>
      <c r="M1640" s="80" t="s">
        <v>41</v>
      </c>
      <c r="N1640" s="80">
        <v>2.0299999999999998</v>
      </c>
      <c r="O1640" s="80">
        <v>0</v>
      </c>
      <c r="P1640" s="80">
        <v>3.25</v>
      </c>
      <c r="Q1640" s="80"/>
      <c r="R1640" s="80"/>
      <c r="S1640" s="80"/>
      <c r="T1640" s="80"/>
      <c r="U1640" s="80"/>
      <c r="V1640" s="80"/>
      <c r="W1640" s="80"/>
      <c r="X1640" s="80"/>
      <c r="Y1640" s="80"/>
      <c r="Z1640" s="80" t="s">
        <v>40</v>
      </c>
      <c r="AA1640" s="80" t="s">
        <v>39</v>
      </c>
      <c r="AB1640" s="80">
        <v>20</v>
      </c>
      <c r="AC1640" s="80"/>
    </row>
    <row r="1641" spans="1:29" ht="15.75" customHeight="1" x14ac:dyDescent="0.2">
      <c r="A1641" s="80" t="s">
        <v>48</v>
      </c>
      <c r="B1641" s="80" t="s">
        <v>47</v>
      </c>
      <c r="C1641" s="80" t="s">
        <v>50</v>
      </c>
      <c r="D1641" s="81">
        <v>44091.745416666665</v>
      </c>
      <c r="E1641" s="80" t="s">
        <v>5</v>
      </c>
      <c r="F1641" s="80" t="s">
        <v>30</v>
      </c>
      <c r="G1641" s="80" t="s">
        <v>51</v>
      </c>
      <c r="H1641" s="80" t="s">
        <v>9</v>
      </c>
      <c r="I1641" s="80" t="s">
        <v>159</v>
      </c>
      <c r="J1641" s="80" t="s">
        <v>42</v>
      </c>
      <c r="K1641" s="80">
        <v>3.5</v>
      </c>
      <c r="L1641" s="80">
        <v>1210</v>
      </c>
      <c r="M1641" s="80" t="s">
        <v>41</v>
      </c>
      <c r="N1641" s="80">
        <v>25</v>
      </c>
      <c r="O1641" s="80">
        <v>4.1700000000000001E-2</v>
      </c>
      <c r="P1641" s="80">
        <v>3.2</v>
      </c>
      <c r="Q1641" s="80"/>
      <c r="R1641" s="80"/>
      <c r="S1641" s="80"/>
      <c r="T1641" s="80"/>
      <c r="U1641" s="80"/>
      <c r="V1641" s="80"/>
      <c r="W1641" s="80"/>
      <c r="X1641" s="80"/>
      <c r="Y1641" s="80"/>
      <c r="Z1641" s="80" t="s">
        <v>40</v>
      </c>
      <c r="AA1641" s="80" t="s">
        <v>39</v>
      </c>
      <c r="AB1641" s="80">
        <v>20</v>
      </c>
      <c r="AC1641" s="80"/>
    </row>
    <row r="1642" spans="1:29" ht="15.75" customHeight="1" x14ac:dyDescent="0.2">
      <c r="A1642" s="80" t="s">
        <v>48</v>
      </c>
      <c r="B1642" s="80" t="s">
        <v>47</v>
      </c>
      <c r="C1642" s="80" t="s">
        <v>50</v>
      </c>
      <c r="D1642" s="81">
        <v>43775.665486111109</v>
      </c>
      <c r="E1642" s="80" t="s">
        <v>5</v>
      </c>
      <c r="F1642" s="80" t="s">
        <v>31</v>
      </c>
      <c r="G1642" s="80" t="s">
        <v>44</v>
      </c>
      <c r="H1642" s="80" t="s">
        <v>9</v>
      </c>
      <c r="I1642" s="80" t="s">
        <v>157</v>
      </c>
      <c r="J1642" s="80" t="s">
        <v>42</v>
      </c>
      <c r="K1642" s="80">
        <v>1</v>
      </c>
      <c r="L1642" s="80">
        <v>999</v>
      </c>
      <c r="M1642" s="80" t="s">
        <v>41</v>
      </c>
      <c r="N1642" s="80">
        <v>3.65</v>
      </c>
      <c r="O1642" s="80">
        <v>6.0800000000000003E-3</v>
      </c>
      <c r="P1642" s="80">
        <v>0.41699999999999998</v>
      </c>
      <c r="Q1642" s="80"/>
      <c r="R1642" s="80"/>
      <c r="S1642" s="80"/>
      <c r="T1642" s="80"/>
      <c r="U1642" s="80"/>
      <c r="V1642" s="80"/>
      <c r="W1642" s="80"/>
      <c r="X1642" s="80"/>
      <c r="Y1642" s="80"/>
      <c r="Z1642" s="80" t="s">
        <v>40</v>
      </c>
      <c r="AA1642" s="80" t="s">
        <v>39</v>
      </c>
      <c r="AB1642" s="80">
        <v>20</v>
      </c>
      <c r="AC1642" s="80"/>
    </row>
    <row r="1643" spans="1:29" ht="15.75" customHeight="1" x14ac:dyDescent="0.2">
      <c r="A1643" s="80" t="s">
        <v>48</v>
      </c>
      <c r="B1643" s="80" t="s">
        <v>47</v>
      </c>
      <c r="C1643" s="80" t="s">
        <v>50</v>
      </c>
      <c r="D1643" s="81">
        <v>43775.665486111109</v>
      </c>
      <c r="E1643" s="80" t="s">
        <v>5</v>
      </c>
      <c r="F1643" s="80" t="s">
        <v>31</v>
      </c>
      <c r="G1643" s="80" t="s">
        <v>44</v>
      </c>
      <c r="H1643" s="80" t="s">
        <v>9</v>
      </c>
      <c r="I1643" s="80" t="s">
        <v>158</v>
      </c>
      <c r="J1643" s="80" t="s">
        <v>42</v>
      </c>
      <c r="K1643" s="80">
        <v>1</v>
      </c>
      <c r="L1643" s="80">
        <v>999</v>
      </c>
      <c r="M1643" s="80" t="s">
        <v>41</v>
      </c>
      <c r="N1643" s="80">
        <v>8.68</v>
      </c>
      <c r="O1643" s="80">
        <v>6.4000000000000003E-3</v>
      </c>
      <c r="P1643" s="80">
        <v>0</v>
      </c>
      <c r="Q1643" s="80"/>
      <c r="R1643" s="80"/>
      <c r="S1643" s="80"/>
      <c r="T1643" s="80"/>
      <c r="U1643" s="80"/>
      <c r="V1643" s="80"/>
      <c r="W1643" s="80"/>
      <c r="X1643" s="80"/>
      <c r="Y1643" s="80"/>
      <c r="Z1643" s="80" t="s">
        <v>40</v>
      </c>
      <c r="AA1643" s="80" t="s">
        <v>39</v>
      </c>
      <c r="AB1643" s="80">
        <v>20</v>
      </c>
      <c r="AC1643" s="80"/>
    </row>
    <row r="1644" spans="1:29" ht="15.75" customHeight="1" x14ac:dyDescent="0.2">
      <c r="A1644" s="80" t="s">
        <v>48</v>
      </c>
      <c r="B1644" s="80" t="s">
        <v>47</v>
      </c>
      <c r="C1644" s="80" t="s">
        <v>50</v>
      </c>
      <c r="D1644" s="81">
        <v>43775.665486111109</v>
      </c>
      <c r="E1644" s="80" t="s">
        <v>5</v>
      </c>
      <c r="F1644" s="80" t="s">
        <v>31</v>
      </c>
      <c r="G1644" s="80" t="s">
        <v>44</v>
      </c>
      <c r="H1644" s="80" t="s">
        <v>9</v>
      </c>
      <c r="I1644" s="80" t="s">
        <v>43</v>
      </c>
      <c r="J1644" s="80" t="s">
        <v>42</v>
      </c>
      <c r="K1644" s="80">
        <v>1</v>
      </c>
      <c r="L1644" s="80">
        <v>999</v>
      </c>
      <c r="M1644" s="80" t="s">
        <v>41</v>
      </c>
      <c r="N1644" s="80">
        <v>0.39</v>
      </c>
      <c r="O1644" s="80">
        <v>0</v>
      </c>
      <c r="P1644" s="80">
        <v>0.39700000000000002</v>
      </c>
      <c r="Q1644" s="80"/>
      <c r="R1644" s="80"/>
      <c r="S1644" s="80"/>
      <c r="T1644" s="80"/>
      <c r="U1644" s="80"/>
      <c r="V1644" s="80"/>
      <c r="W1644" s="80"/>
      <c r="X1644" s="80"/>
      <c r="Y1644" s="80"/>
      <c r="Z1644" s="80" t="s">
        <v>40</v>
      </c>
      <c r="AA1644" s="80" t="s">
        <v>39</v>
      </c>
      <c r="AB1644" s="80">
        <v>20</v>
      </c>
      <c r="AC1644" s="80"/>
    </row>
    <row r="1645" spans="1:29" ht="15.75" customHeight="1" x14ac:dyDescent="0.2">
      <c r="A1645" s="80" t="s">
        <v>48</v>
      </c>
      <c r="B1645" s="80" t="s">
        <v>47</v>
      </c>
      <c r="C1645" s="80" t="s">
        <v>50</v>
      </c>
      <c r="D1645" s="81">
        <v>44091.745416666665</v>
      </c>
      <c r="E1645" s="80" t="s">
        <v>5</v>
      </c>
      <c r="F1645" s="80" t="s">
        <v>31</v>
      </c>
      <c r="G1645" s="80" t="s">
        <v>44</v>
      </c>
      <c r="H1645" s="80" t="s">
        <v>9</v>
      </c>
      <c r="I1645" s="80" t="s">
        <v>159</v>
      </c>
      <c r="J1645" s="80" t="s">
        <v>42</v>
      </c>
      <c r="K1645" s="80">
        <v>1</v>
      </c>
      <c r="L1645" s="80">
        <v>999</v>
      </c>
      <c r="M1645" s="80" t="s">
        <v>41</v>
      </c>
      <c r="N1645" s="80">
        <v>2.11</v>
      </c>
      <c r="O1645" s="80">
        <v>2.7000000000000001E-3</v>
      </c>
      <c r="P1645" s="80">
        <v>0.38200000000000001</v>
      </c>
      <c r="Q1645" s="80"/>
      <c r="R1645" s="80"/>
      <c r="S1645" s="80"/>
      <c r="T1645" s="80"/>
      <c r="U1645" s="80"/>
      <c r="V1645" s="80"/>
      <c r="W1645" s="80"/>
      <c r="X1645" s="80"/>
      <c r="Y1645" s="80"/>
      <c r="Z1645" s="80" t="s">
        <v>40</v>
      </c>
      <c r="AA1645" s="80" t="s">
        <v>39</v>
      </c>
      <c r="AB1645" s="80">
        <v>20</v>
      </c>
      <c r="AC1645" s="80"/>
    </row>
    <row r="1646" spans="1:29" ht="15.75" customHeight="1" x14ac:dyDescent="0.2">
      <c r="A1646" s="80" t="s">
        <v>48</v>
      </c>
      <c r="B1646" s="80" t="s">
        <v>47</v>
      </c>
      <c r="C1646" s="80" t="s">
        <v>50</v>
      </c>
      <c r="D1646" s="81">
        <v>43775.665775462963</v>
      </c>
      <c r="E1646" s="80" t="s">
        <v>5</v>
      </c>
      <c r="F1646" s="80" t="s">
        <v>31</v>
      </c>
      <c r="G1646" s="80" t="s">
        <v>51</v>
      </c>
      <c r="H1646" s="80" t="s">
        <v>9</v>
      </c>
      <c r="I1646" s="80" t="s">
        <v>157</v>
      </c>
      <c r="J1646" s="80" t="s">
        <v>42</v>
      </c>
      <c r="K1646" s="80">
        <v>1.36</v>
      </c>
      <c r="L1646" s="80">
        <v>1090</v>
      </c>
      <c r="M1646" s="80" t="s">
        <v>41</v>
      </c>
      <c r="N1646" s="80">
        <v>3.12</v>
      </c>
      <c r="O1646" s="80">
        <v>6.7400000000000003E-3</v>
      </c>
      <c r="P1646" s="80">
        <v>0.79300000000000004</v>
      </c>
      <c r="Q1646" s="80"/>
      <c r="R1646" s="80"/>
      <c r="S1646" s="80"/>
      <c r="T1646" s="80"/>
      <c r="U1646" s="80"/>
      <c r="V1646" s="80"/>
      <c r="W1646" s="80"/>
      <c r="X1646" s="80"/>
      <c r="Y1646" s="80"/>
      <c r="Z1646" s="80" t="s">
        <v>40</v>
      </c>
      <c r="AA1646" s="80" t="s">
        <v>39</v>
      </c>
      <c r="AB1646" s="80">
        <v>20</v>
      </c>
      <c r="AC1646" s="80"/>
    </row>
    <row r="1647" spans="1:29" ht="15.75" customHeight="1" x14ac:dyDescent="0.2">
      <c r="A1647" s="80" t="s">
        <v>48</v>
      </c>
      <c r="B1647" s="80" t="s">
        <v>47</v>
      </c>
      <c r="C1647" s="80" t="s">
        <v>50</v>
      </c>
      <c r="D1647" s="81">
        <v>43775.665775462963</v>
      </c>
      <c r="E1647" s="80" t="s">
        <v>5</v>
      </c>
      <c r="F1647" s="80" t="s">
        <v>31</v>
      </c>
      <c r="G1647" s="80" t="s">
        <v>51</v>
      </c>
      <c r="H1647" s="80" t="s">
        <v>9</v>
      </c>
      <c r="I1647" s="80" t="s">
        <v>158</v>
      </c>
      <c r="J1647" s="80" t="s">
        <v>42</v>
      </c>
      <c r="K1647" s="80">
        <v>1.36</v>
      </c>
      <c r="L1647" s="80">
        <v>1090</v>
      </c>
      <c r="M1647" s="80" t="s">
        <v>41</v>
      </c>
      <c r="N1647" s="80">
        <v>11.8</v>
      </c>
      <c r="O1647" s="80">
        <v>7.0800000000000004E-3</v>
      </c>
      <c r="P1647" s="80">
        <v>0</v>
      </c>
      <c r="Q1647" s="80"/>
      <c r="R1647" s="80"/>
      <c r="S1647" s="80"/>
      <c r="T1647" s="80"/>
      <c r="U1647" s="80"/>
      <c r="V1647" s="80"/>
      <c r="W1647" s="80"/>
      <c r="X1647" s="80"/>
      <c r="Y1647" s="80"/>
      <c r="Z1647" s="80" t="s">
        <v>40</v>
      </c>
      <c r="AA1647" s="80" t="s">
        <v>39</v>
      </c>
      <c r="AB1647" s="80">
        <v>20</v>
      </c>
      <c r="AC1647" s="80"/>
    </row>
    <row r="1648" spans="1:29" ht="15.75" customHeight="1" x14ac:dyDescent="0.2">
      <c r="A1648" s="80" t="s">
        <v>48</v>
      </c>
      <c r="B1648" s="80" t="s">
        <v>47</v>
      </c>
      <c r="C1648" s="80" t="s">
        <v>50</v>
      </c>
      <c r="D1648" s="81">
        <v>43775.665775462963</v>
      </c>
      <c r="E1648" s="80" t="s">
        <v>5</v>
      </c>
      <c r="F1648" s="80" t="s">
        <v>31</v>
      </c>
      <c r="G1648" s="80" t="s">
        <v>51</v>
      </c>
      <c r="H1648" s="80" t="s">
        <v>9</v>
      </c>
      <c r="I1648" s="80" t="s">
        <v>43</v>
      </c>
      <c r="J1648" s="80" t="s">
        <v>42</v>
      </c>
      <c r="K1648" s="80">
        <v>1.36</v>
      </c>
      <c r="L1648" s="80">
        <v>1090</v>
      </c>
      <c r="M1648" s="80" t="s">
        <v>41</v>
      </c>
      <c r="N1648" s="80">
        <v>0.64600000000000002</v>
      </c>
      <c r="O1648" s="80">
        <v>0</v>
      </c>
      <c r="P1648" s="80">
        <v>0.76300000000000001</v>
      </c>
      <c r="Q1648" s="80"/>
      <c r="R1648" s="80"/>
      <c r="S1648" s="80"/>
      <c r="T1648" s="80"/>
      <c r="U1648" s="80"/>
      <c r="V1648" s="80"/>
      <c r="W1648" s="80"/>
      <c r="X1648" s="80"/>
      <c r="Y1648" s="80"/>
      <c r="Z1648" s="80" t="s">
        <v>40</v>
      </c>
      <c r="AA1648" s="80" t="s">
        <v>39</v>
      </c>
      <c r="AB1648" s="80">
        <v>20</v>
      </c>
      <c r="AC1648" s="80"/>
    </row>
    <row r="1649" spans="1:29" ht="15.75" customHeight="1" x14ac:dyDescent="0.2">
      <c r="A1649" s="80" t="s">
        <v>48</v>
      </c>
      <c r="B1649" s="80" t="s">
        <v>47</v>
      </c>
      <c r="C1649" s="80" t="s">
        <v>50</v>
      </c>
      <c r="D1649" s="81">
        <v>44091.745416666665</v>
      </c>
      <c r="E1649" s="80" t="s">
        <v>5</v>
      </c>
      <c r="F1649" s="80" t="s">
        <v>31</v>
      </c>
      <c r="G1649" s="80" t="s">
        <v>51</v>
      </c>
      <c r="H1649" s="80" t="s">
        <v>9</v>
      </c>
      <c r="I1649" s="80" t="s">
        <v>159</v>
      </c>
      <c r="J1649" s="80" t="s">
        <v>42</v>
      </c>
      <c r="K1649" s="80">
        <v>1.36</v>
      </c>
      <c r="L1649" s="80">
        <v>1090</v>
      </c>
      <c r="M1649" s="80" t="s">
        <v>41</v>
      </c>
      <c r="N1649" s="80">
        <v>2.2200000000000002</v>
      </c>
      <c r="O1649" s="80">
        <v>2.99E-3</v>
      </c>
      <c r="P1649" s="80">
        <v>0.73199999999999998</v>
      </c>
      <c r="Q1649" s="80"/>
      <c r="R1649" s="80"/>
      <c r="S1649" s="80"/>
      <c r="T1649" s="80"/>
      <c r="U1649" s="80"/>
      <c r="V1649" s="80"/>
      <c r="W1649" s="80"/>
      <c r="X1649" s="80"/>
      <c r="Y1649" s="80"/>
      <c r="Z1649" s="80" t="s">
        <v>40</v>
      </c>
      <c r="AA1649" s="80" t="s">
        <v>39</v>
      </c>
      <c r="AB1649" s="80">
        <v>20</v>
      </c>
      <c r="AC1649" s="80"/>
    </row>
    <row r="1650" spans="1:29" ht="15.75" customHeight="1" x14ac:dyDescent="0.2">
      <c r="A1650" s="80" t="s">
        <v>48</v>
      </c>
      <c r="B1650" s="80" t="s">
        <v>47</v>
      </c>
      <c r="C1650" s="80" t="s">
        <v>50</v>
      </c>
      <c r="D1650" s="81">
        <v>43775.665486111109</v>
      </c>
      <c r="E1650" s="80" t="s">
        <v>5</v>
      </c>
      <c r="F1650" s="80" t="s">
        <v>45</v>
      </c>
      <c r="G1650" s="80" t="s">
        <v>44</v>
      </c>
      <c r="H1650" s="80" t="s">
        <v>9</v>
      </c>
      <c r="I1650" s="80" t="s">
        <v>157</v>
      </c>
      <c r="J1650" s="80" t="s">
        <v>42</v>
      </c>
      <c r="K1650" s="80">
        <v>2.2000000000000002</v>
      </c>
      <c r="L1650" s="80">
        <v>1650</v>
      </c>
      <c r="M1650" s="80" t="s">
        <v>41</v>
      </c>
      <c r="N1650" s="80">
        <v>14.5</v>
      </c>
      <c r="O1650" s="80">
        <v>1.9E-2</v>
      </c>
      <c r="P1650" s="80">
        <v>2.12</v>
      </c>
      <c r="Q1650" s="80"/>
      <c r="R1650" s="80"/>
      <c r="S1650" s="80"/>
      <c r="T1650" s="80"/>
      <c r="U1650" s="80"/>
      <c r="V1650" s="80"/>
      <c r="W1650" s="80"/>
      <c r="X1650" s="80"/>
      <c r="Y1650" s="80"/>
      <c r="Z1650" s="80" t="s">
        <v>40</v>
      </c>
      <c r="AA1650" s="80" t="s">
        <v>39</v>
      </c>
      <c r="AB1650" s="80">
        <v>20</v>
      </c>
      <c r="AC1650" s="80"/>
    </row>
    <row r="1651" spans="1:29" ht="15.75" customHeight="1" x14ac:dyDescent="0.2">
      <c r="A1651" s="80" t="s">
        <v>48</v>
      </c>
      <c r="B1651" s="80" t="s">
        <v>47</v>
      </c>
      <c r="C1651" s="80" t="s">
        <v>50</v>
      </c>
      <c r="D1651" s="81">
        <v>43775.665486111109</v>
      </c>
      <c r="E1651" s="80" t="s">
        <v>5</v>
      </c>
      <c r="F1651" s="80" t="s">
        <v>45</v>
      </c>
      <c r="G1651" s="80" t="s">
        <v>44</v>
      </c>
      <c r="H1651" s="80" t="s">
        <v>9</v>
      </c>
      <c r="I1651" s="80" t="s">
        <v>158</v>
      </c>
      <c r="J1651" s="80" t="s">
        <v>42</v>
      </c>
      <c r="K1651" s="80">
        <v>2.2000000000000002</v>
      </c>
      <c r="L1651" s="80">
        <v>1650</v>
      </c>
      <c r="M1651" s="80" t="s">
        <v>41</v>
      </c>
      <c r="N1651" s="80">
        <v>37.799999999999997</v>
      </c>
      <c r="O1651" s="80">
        <v>1.9E-2</v>
      </c>
      <c r="P1651" s="80">
        <v>0</v>
      </c>
      <c r="Q1651" s="80"/>
      <c r="R1651" s="80"/>
      <c r="S1651" s="80"/>
      <c r="T1651" s="80"/>
      <c r="U1651" s="80"/>
      <c r="V1651" s="80"/>
      <c r="W1651" s="80"/>
      <c r="X1651" s="80"/>
      <c r="Y1651" s="80"/>
      <c r="Z1651" s="80" t="s">
        <v>40</v>
      </c>
      <c r="AA1651" s="80" t="s">
        <v>39</v>
      </c>
      <c r="AB1651" s="80">
        <v>20</v>
      </c>
      <c r="AC1651" s="80"/>
    </row>
    <row r="1652" spans="1:29" ht="15.75" customHeight="1" x14ac:dyDescent="0.2">
      <c r="A1652" s="80" t="s">
        <v>48</v>
      </c>
      <c r="B1652" s="80" t="s">
        <v>47</v>
      </c>
      <c r="C1652" s="80" t="s">
        <v>50</v>
      </c>
      <c r="D1652" s="81">
        <v>43775.665486111109</v>
      </c>
      <c r="E1652" s="80" t="s">
        <v>5</v>
      </c>
      <c r="F1652" s="80" t="s">
        <v>45</v>
      </c>
      <c r="G1652" s="80" t="s">
        <v>44</v>
      </c>
      <c r="H1652" s="80" t="s">
        <v>9</v>
      </c>
      <c r="I1652" s="80" t="s">
        <v>43</v>
      </c>
      <c r="J1652" s="80" t="s">
        <v>42</v>
      </c>
      <c r="K1652" s="80">
        <v>2.2000000000000002</v>
      </c>
      <c r="L1652" s="80">
        <v>1650</v>
      </c>
      <c r="M1652" s="80" t="s">
        <v>41</v>
      </c>
      <c r="N1652" s="80">
        <v>1.4</v>
      </c>
      <c r="O1652" s="80">
        <v>0</v>
      </c>
      <c r="P1652" s="80">
        <v>2.04</v>
      </c>
      <c r="Q1652" s="80"/>
      <c r="R1652" s="80"/>
      <c r="S1652" s="80"/>
      <c r="T1652" s="80"/>
      <c r="U1652" s="80"/>
      <c r="V1652" s="80"/>
      <c r="W1652" s="80"/>
      <c r="X1652" s="80"/>
      <c r="Y1652" s="80"/>
      <c r="Z1652" s="80" t="s">
        <v>40</v>
      </c>
      <c r="AA1652" s="80" t="s">
        <v>39</v>
      </c>
      <c r="AB1652" s="80">
        <v>20</v>
      </c>
      <c r="AC1652" s="80"/>
    </row>
    <row r="1653" spans="1:29" ht="15.75" customHeight="1" x14ac:dyDescent="0.2">
      <c r="A1653" s="80" t="s">
        <v>48</v>
      </c>
      <c r="B1653" s="80" t="s">
        <v>47</v>
      </c>
      <c r="C1653" s="80" t="s">
        <v>50</v>
      </c>
      <c r="D1653" s="81">
        <v>44091.745416666665</v>
      </c>
      <c r="E1653" s="80" t="s">
        <v>5</v>
      </c>
      <c r="F1653" s="80" t="s">
        <v>45</v>
      </c>
      <c r="G1653" s="80" t="s">
        <v>44</v>
      </c>
      <c r="H1653" s="80" t="s">
        <v>9</v>
      </c>
      <c r="I1653" s="80" t="s">
        <v>159</v>
      </c>
      <c r="J1653" s="80" t="s">
        <v>42</v>
      </c>
      <c r="K1653" s="80">
        <v>2.2000000000000002</v>
      </c>
      <c r="L1653" s="80">
        <v>1650</v>
      </c>
      <c r="M1653" s="80" t="s">
        <v>41</v>
      </c>
      <c r="N1653" s="80">
        <v>10.6</v>
      </c>
      <c r="O1653" s="80">
        <v>0.01</v>
      </c>
      <c r="P1653" s="80">
        <v>2.0099999999999998</v>
      </c>
      <c r="Q1653" s="80"/>
      <c r="R1653" s="80"/>
      <c r="S1653" s="80"/>
      <c r="T1653" s="80"/>
      <c r="U1653" s="80"/>
      <c r="V1653" s="80"/>
      <c r="W1653" s="80"/>
      <c r="X1653" s="80"/>
      <c r="Y1653" s="80"/>
      <c r="Z1653" s="80" t="s">
        <v>40</v>
      </c>
      <c r="AA1653" s="80" t="s">
        <v>39</v>
      </c>
      <c r="AB1653" s="80">
        <v>20</v>
      </c>
      <c r="AC1653" s="80"/>
    </row>
    <row r="1654" spans="1:29" ht="15.75" customHeight="1" x14ac:dyDescent="0.2">
      <c r="A1654" s="80" t="s">
        <v>48</v>
      </c>
      <c r="B1654" s="80" t="s">
        <v>47</v>
      </c>
      <c r="C1654" s="80" t="s">
        <v>50</v>
      </c>
      <c r="D1654" s="81">
        <v>43775.665775462963</v>
      </c>
      <c r="E1654" s="80" t="s">
        <v>5</v>
      </c>
      <c r="F1654" s="80" t="s">
        <v>45</v>
      </c>
      <c r="G1654" s="80" t="s">
        <v>51</v>
      </c>
      <c r="H1654" s="80" t="s">
        <v>9</v>
      </c>
      <c r="I1654" s="80" t="s">
        <v>157</v>
      </c>
      <c r="J1654" s="80" t="s">
        <v>42</v>
      </c>
      <c r="K1654" s="80">
        <v>2.2999999999999998</v>
      </c>
      <c r="L1654" s="80">
        <v>1450</v>
      </c>
      <c r="M1654" s="80" t="s">
        <v>41</v>
      </c>
      <c r="N1654" s="80">
        <v>8.8000000000000007</v>
      </c>
      <c r="O1654" s="80">
        <v>0.02</v>
      </c>
      <c r="P1654" s="80">
        <v>2.5299999999999998</v>
      </c>
      <c r="Q1654" s="80"/>
      <c r="R1654" s="80"/>
      <c r="S1654" s="80"/>
      <c r="T1654" s="80"/>
      <c r="U1654" s="80"/>
      <c r="V1654" s="80"/>
      <c r="W1654" s="80"/>
      <c r="X1654" s="80"/>
      <c r="Y1654" s="80"/>
      <c r="Z1654" s="80" t="s">
        <v>40</v>
      </c>
      <c r="AA1654" s="80" t="s">
        <v>39</v>
      </c>
      <c r="AB1654" s="80">
        <v>20</v>
      </c>
      <c r="AC1654" s="80"/>
    </row>
    <row r="1655" spans="1:29" ht="15.75" customHeight="1" x14ac:dyDescent="0.2">
      <c r="A1655" s="80" t="s">
        <v>48</v>
      </c>
      <c r="B1655" s="80" t="s">
        <v>47</v>
      </c>
      <c r="C1655" s="80" t="s">
        <v>50</v>
      </c>
      <c r="D1655" s="81">
        <v>43775.665775462963</v>
      </c>
      <c r="E1655" s="80" t="s">
        <v>5</v>
      </c>
      <c r="F1655" s="80" t="s">
        <v>45</v>
      </c>
      <c r="G1655" s="80" t="s">
        <v>51</v>
      </c>
      <c r="H1655" s="80" t="s">
        <v>9</v>
      </c>
      <c r="I1655" s="80" t="s">
        <v>158</v>
      </c>
      <c r="J1655" s="80" t="s">
        <v>42</v>
      </c>
      <c r="K1655" s="80">
        <v>2.2999999999999998</v>
      </c>
      <c r="L1655" s="80">
        <v>1450</v>
      </c>
      <c r="M1655" s="80" t="s">
        <v>41</v>
      </c>
      <c r="N1655" s="80">
        <v>36.6</v>
      </c>
      <c r="O1655" s="80">
        <v>0.02</v>
      </c>
      <c r="P1655" s="80">
        <v>0</v>
      </c>
      <c r="Q1655" s="80"/>
      <c r="R1655" s="80"/>
      <c r="S1655" s="80"/>
      <c r="T1655" s="80"/>
      <c r="U1655" s="80"/>
      <c r="V1655" s="80"/>
      <c r="W1655" s="80"/>
      <c r="X1655" s="80"/>
      <c r="Y1655" s="80"/>
      <c r="Z1655" s="80" t="s">
        <v>40</v>
      </c>
      <c r="AA1655" s="80" t="s">
        <v>39</v>
      </c>
      <c r="AB1655" s="80">
        <v>20</v>
      </c>
      <c r="AC1655" s="80"/>
    </row>
    <row r="1656" spans="1:29" ht="15.75" customHeight="1" x14ac:dyDescent="0.2">
      <c r="A1656" s="80" t="s">
        <v>48</v>
      </c>
      <c r="B1656" s="80" t="s">
        <v>47</v>
      </c>
      <c r="C1656" s="80" t="s">
        <v>50</v>
      </c>
      <c r="D1656" s="81">
        <v>43775.665775462963</v>
      </c>
      <c r="E1656" s="80" t="s">
        <v>5</v>
      </c>
      <c r="F1656" s="80" t="s">
        <v>45</v>
      </c>
      <c r="G1656" s="80" t="s">
        <v>51</v>
      </c>
      <c r="H1656" s="80" t="s">
        <v>9</v>
      </c>
      <c r="I1656" s="80" t="s">
        <v>43</v>
      </c>
      <c r="J1656" s="80" t="s">
        <v>42</v>
      </c>
      <c r="K1656" s="80">
        <v>2.2999999999999998</v>
      </c>
      <c r="L1656" s="80">
        <v>1450</v>
      </c>
      <c r="M1656" s="80" t="s">
        <v>41</v>
      </c>
      <c r="N1656" s="80">
        <v>1.7</v>
      </c>
      <c r="O1656" s="80">
        <v>0</v>
      </c>
      <c r="P1656" s="80">
        <v>2.4700000000000002</v>
      </c>
      <c r="Q1656" s="80"/>
      <c r="R1656" s="80"/>
      <c r="S1656" s="80"/>
      <c r="T1656" s="80"/>
      <c r="U1656" s="80"/>
      <c r="V1656" s="80"/>
      <c r="W1656" s="80"/>
      <c r="X1656" s="80"/>
      <c r="Y1656" s="80"/>
      <c r="Z1656" s="80" t="s">
        <v>40</v>
      </c>
      <c r="AA1656" s="80" t="s">
        <v>39</v>
      </c>
      <c r="AB1656" s="80">
        <v>20</v>
      </c>
      <c r="AC1656" s="80"/>
    </row>
    <row r="1657" spans="1:29" ht="15.75" customHeight="1" x14ac:dyDescent="0.2">
      <c r="A1657" s="80" t="s">
        <v>48</v>
      </c>
      <c r="B1657" s="80" t="s">
        <v>47</v>
      </c>
      <c r="C1657" s="80" t="s">
        <v>50</v>
      </c>
      <c r="D1657" s="81">
        <v>44091.745416666665</v>
      </c>
      <c r="E1657" s="80" t="s">
        <v>5</v>
      </c>
      <c r="F1657" s="80" t="s">
        <v>45</v>
      </c>
      <c r="G1657" s="80" t="s">
        <v>51</v>
      </c>
      <c r="H1657" s="80" t="s">
        <v>9</v>
      </c>
      <c r="I1657" s="80" t="s">
        <v>159</v>
      </c>
      <c r="J1657" s="80" t="s">
        <v>42</v>
      </c>
      <c r="K1657" s="80">
        <v>2.2999999999999998</v>
      </c>
      <c r="L1657" s="80">
        <v>1450</v>
      </c>
      <c r="M1657" s="80" t="s">
        <v>41</v>
      </c>
      <c r="N1657" s="80">
        <v>6.3</v>
      </c>
      <c r="O1657" s="80">
        <v>0.01</v>
      </c>
      <c r="P1657" s="80">
        <v>2.42</v>
      </c>
      <c r="Q1657" s="80"/>
      <c r="R1657" s="80"/>
      <c r="S1657" s="80"/>
      <c r="T1657" s="80"/>
      <c r="U1657" s="80"/>
      <c r="V1657" s="80"/>
      <c r="W1657" s="80"/>
      <c r="X1657" s="80"/>
      <c r="Y1657" s="80"/>
      <c r="Z1657" s="80" t="s">
        <v>40</v>
      </c>
      <c r="AA1657" s="80" t="s">
        <v>39</v>
      </c>
      <c r="AB1657" s="80">
        <v>20</v>
      </c>
      <c r="AC1657" s="80"/>
    </row>
    <row r="1658" spans="1:29" ht="15.75" customHeight="1" x14ac:dyDescent="0.2">
      <c r="A1658" s="80" t="s">
        <v>48</v>
      </c>
      <c r="B1658" s="80" t="s">
        <v>47</v>
      </c>
      <c r="C1658" s="80" t="s">
        <v>50</v>
      </c>
      <c r="D1658" s="81">
        <v>43775.665486111109</v>
      </c>
      <c r="E1658" s="80" t="s">
        <v>5</v>
      </c>
      <c r="F1658" s="80" t="s">
        <v>29</v>
      </c>
      <c r="G1658" s="80" t="s">
        <v>44</v>
      </c>
      <c r="H1658" s="80" t="s">
        <v>9</v>
      </c>
      <c r="I1658" s="80" t="s">
        <v>157</v>
      </c>
      <c r="J1658" s="80" t="s">
        <v>42</v>
      </c>
      <c r="K1658" s="80">
        <v>3.17</v>
      </c>
      <c r="L1658" s="80">
        <v>2300</v>
      </c>
      <c r="M1658" s="80" t="s">
        <v>41</v>
      </c>
      <c r="N1658" s="80">
        <v>12.5</v>
      </c>
      <c r="O1658" s="80">
        <v>2.8000000000000001E-2</v>
      </c>
      <c r="P1658" s="80">
        <v>3.53</v>
      </c>
      <c r="Q1658" s="80"/>
      <c r="R1658" s="80"/>
      <c r="S1658" s="80"/>
      <c r="T1658" s="80"/>
      <c r="U1658" s="80"/>
      <c r="V1658" s="80"/>
      <c r="W1658" s="80"/>
      <c r="X1658" s="80"/>
      <c r="Y1658" s="80"/>
      <c r="Z1658" s="80" t="s">
        <v>40</v>
      </c>
      <c r="AA1658" s="80" t="s">
        <v>39</v>
      </c>
      <c r="AB1658" s="80">
        <v>20</v>
      </c>
      <c r="AC1658" s="80"/>
    </row>
    <row r="1659" spans="1:29" ht="15.75" customHeight="1" x14ac:dyDescent="0.2">
      <c r="A1659" s="80" t="s">
        <v>48</v>
      </c>
      <c r="B1659" s="80" t="s">
        <v>47</v>
      </c>
      <c r="C1659" s="80" t="s">
        <v>50</v>
      </c>
      <c r="D1659" s="81">
        <v>43775.665486111109</v>
      </c>
      <c r="E1659" s="80" t="s">
        <v>5</v>
      </c>
      <c r="F1659" s="80" t="s">
        <v>29</v>
      </c>
      <c r="G1659" s="80" t="s">
        <v>44</v>
      </c>
      <c r="H1659" s="80" t="s">
        <v>9</v>
      </c>
      <c r="I1659" s="80" t="s">
        <v>158</v>
      </c>
      <c r="J1659" s="80" t="s">
        <v>42</v>
      </c>
      <c r="K1659" s="80">
        <v>3.17</v>
      </c>
      <c r="L1659" s="80">
        <v>2300</v>
      </c>
      <c r="M1659" s="80" t="s">
        <v>41</v>
      </c>
      <c r="N1659" s="80">
        <v>50.9</v>
      </c>
      <c r="O1659" s="80">
        <v>2.9000000000000001E-2</v>
      </c>
      <c r="P1659" s="80">
        <v>0</v>
      </c>
      <c r="Q1659" s="80"/>
      <c r="R1659" s="80"/>
      <c r="S1659" s="80"/>
      <c r="T1659" s="80"/>
      <c r="U1659" s="80"/>
      <c r="V1659" s="80"/>
      <c r="W1659" s="80"/>
      <c r="X1659" s="80"/>
      <c r="Y1659" s="80"/>
      <c r="Z1659" s="80" t="s">
        <v>40</v>
      </c>
      <c r="AA1659" s="80" t="s">
        <v>39</v>
      </c>
      <c r="AB1659" s="80">
        <v>20</v>
      </c>
      <c r="AC1659" s="80"/>
    </row>
    <row r="1660" spans="1:29" ht="15.75" customHeight="1" x14ac:dyDescent="0.2">
      <c r="A1660" s="80" t="s">
        <v>48</v>
      </c>
      <c r="B1660" s="80" t="s">
        <v>47</v>
      </c>
      <c r="C1660" s="80" t="s">
        <v>50</v>
      </c>
      <c r="D1660" s="81">
        <v>43775.665486111109</v>
      </c>
      <c r="E1660" s="80" t="s">
        <v>5</v>
      </c>
      <c r="F1660" s="80" t="s">
        <v>29</v>
      </c>
      <c r="G1660" s="80" t="s">
        <v>44</v>
      </c>
      <c r="H1660" s="80" t="s">
        <v>9</v>
      </c>
      <c r="I1660" s="80" t="s">
        <v>43</v>
      </c>
      <c r="J1660" s="80" t="s">
        <v>42</v>
      </c>
      <c r="K1660" s="80">
        <v>3.17</v>
      </c>
      <c r="L1660" s="80">
        <v>2300</v>
      </c>
      <c r="M1660" s="80" t="s">
        <v>41</v>
      </c>
      <c r="N1660" s="80">
        <v>2.21</v>
      </c>
      <c r="O1660" s="80">
        <v>0</v>
      </c>
      <c r="P1660" s="80">
        <v>3.44</v>
      </c>
      <c r="Q1660" s="80"/>
      <c r="R1660" s="80"/>
      <c r="S1660" s="80"/>
      <c r="T1660" s="80"/>
      <c r="U1660" s="80"/>
      <c r="V1660" s="80"/>
      <c r="W1660" s="80"/>
      <c r="X1660" s="80"/>
      <c r="Y1660" s="80"/>
      <c r="Z1660" s="80" t="s">
        <v>40</v>
      </c>
      <c r="AA1660" s="80" t="s">
        <v>39</v>
      </c>
      <c r="AB1660" s="80">
        <v>20</v>
      </c>
      <c r="AC1660" s="80"/>
    </row>
    <row r="1661" spans="1:29" ht="15.75" customHeight="1" x14ac:dyDescent="0.2">
      <c r="A1661" s="80" t="s">
        <v>48</v>
      </c>
      <c r="B1661" s="80" t="s">
        <v>47</v>
      </c>
      <c r="C1661" s="80" t="s">
        <v>50</v>
      </c>
      <c r="D1661" s="81">
        <v>44091.745416666665</v>
      </c>
      <c r="E1661" s="80" t="s">
        <v>5</v>
      </c>
      <c r="F1661" s="80" t="s">
        <v>29</v>
      </c>
      <c r="G1661" s="80" t="s">
        <v>44</v>
      </c>
      <c r="H1661" s="80" t="s">
        <v>9</v>
      </c>
      <c r="I1661" s="80" t="s">
        <v>159</v>
      </c>
      <c r="J1661" s="80" t="s">
        <v>42</v>
      </c>
      <c r="K1661" s="80">
        <v>3.17</v>
      </c>
      <c r="L1661" s="80">
        <v>2300</v>
      </c>
      <c r="M1661" s="80" t="s">
        <v>41</v>
      </c>
      <c r="N1661" s="80">
        <v>8.56</v>
      </c>
      <c r="O1661" s="80">
        <v>1.44E-2</v>
      </c>
      <c r="P1661" s="80">
        <v>3.39</v>
      </c>
      <c r="Q1661" s="80"/>
      <c r="R1661" s="80"/>
      <c r="S1661" s="80"/>
      <c r="T1661" s="80"/>
      <c r="U1661" s="80"/>
      <c r="V1661" s="80"/>
      <c r="W1661" s="80"/>
      <c r="X1661" s="80"/>
      <c r="Y1661" s="80"/>
      <c r="Z1661" s="80" t="s">
        <v>40</v>
      </c>
      <c r="AA1661" s="80" t="s">
        <v>39</v>
      </c>
      <c r="AB1661" s="80">
        <v>20</v>
      </c>
      <c r="AC1661" s="80"/>
    </row>
    <row r="1662" spans="1:29" ht="15.75" customHeight="1" x14ac:dyDescent="0.2">
      <c r="A1662" s="80" t="s">
        <v>48</v>
      </c>
      <c r="B1662" s="80" t="s">
        <v>47</v>
      </c>
      <c r="C1662" s="80" t="s">
        <v>50</v>
      </c>
      <c r="D1662" s="81">
        <v>43775.665486111109</v>
      </c>
      <c r="E1662" s="80" t="s">
        <v>5</v>
      </c>
      <c r="F1662" s="80" t="s">
        <v>29</v>
      </c>
      <c r="G1662" s="80" t="s">
        <v>51</v>
      </c>
      <c r="H1662" s="80" t="s">
        <v>9</v>
      </c>
      <c r="I1662" s="80" t="s">
        <v>157</v>
      </c>
      <c r="J1662" s="80" t="s">
        <v>42</v>
      </c>
      <c r="K1662" s="80">
        <v>2.79</v>
      </c>
      <c r="L1662" s="80">
        <v>1670</v>
      </c>
      <c r="M1662" s="80" t="s">
        <v>41</v>
      </c>
      <c r="N1662" s="80">
        <v>11.7</v>
      </c>
      <c r="O1662" s="80">
        <v>2.64E-2</v>
      </c>
      <c r="P1662" s="80">
        <v>3.52</v>
      </c>
      <c r="Q1662" s="80"/>
      <c r="R1662" s="80"/>
      <c r="S1662" s="80"/>
      <c r="T1662" s="80"/>
      <c r="U1662" s="80"/>
      <c r="V1662" s="80"/>
      <c r="W1662" s="80"/>
      <c r="X1662" s="80"/>
      <c r="Y1662" s="80"/>
      <c r="Z1662" s="80" t="s">
        <v>40</v>
      </c>
      <c r="AA1662" s="80" t="s">
        <v>39</v>
      </c>
      <c r="AB1662" s="80">
        <v>20</v>
      </c>
      <c r="AC1662" s="80"/>
    </row>
    <row r="1663" spans="1:29" ht="15.75" customHeight="1" x14ac:dyDescent="0.2">
      <c r="A1663" s="80" t="s">
        <v>48</v>
      </c>
      <c r="B1663" s="80" t="s">
        <v>47</v>
      </c>
      <c r="C1663" s="80" t="s">
        <v>50</v>
      </c>
      <c r="D1663" s="81">
        <v>43775.665486111109</v>
      </c>
      <c r="E1663" s="80" t="s">
        <v>5</v>
      </c>
      <c r="F1663" s="80" t="s">
        <v>29</v>
      </c>
      <c r="G1663" s="80" t="s">
        <v>51</v>
      </c>
      <c r="H1663" s="80" t="s">
        <v>9</v>
      </c>
      <c r="I1663" s="80" t="s">
        <v>158</v>
      </c>
      <c r="J1663" s="80" t="s">
        <v>42</v>
      </c>
      <c r="K1663" s="80">
        <v>2.79</v>
      </c>
      <c r="L1663" s="80">
        <v>1670</v>
      </c>
      <c r="M1663" s="80" t="s">
        <v>41</v>
      </c>
      <c r="N1663" s="80">
        <v>50.4</v>
      </c>
      <c r="O1663" s="80">
        <v>2.7199999999999998E-2</v>
      </c>
      <c r="P1663" s="80">
        <v>0</v>
      </c>
      <c r="Q1663" s="80"/>
      <c r="R1663" s="80"/>
      <c r="S1663" s="80"/>
      <c r="T1663" s="80"/>
      <c r="U1663" s="80"/>
      <c r="V1663" s="80"/>
      <c r="W1663" s="80"/>
      <c r="X1663" s="80"/>
      <c r="Y1663" s="80"/>
      <c r="Z1663" s="80" t="s">
        <v>40</v>
      </c>
      <c r="AA1663" s="80" t="s">
        <v>39</v>
      </c>
      <c r="AB1663" s="80">
        <v>20</v>
      </c>
      <c r="AC1663" s="80"/>
    </row>
    <row r="1664" spans="1:29" ht="15.75" customHeight="1" x14ac:dyDescent="0.2">
      <c r="A1664" s="80" t="s">
        <v>48</v>
      </c>
      <c r="B1664" s="80" t="s">
        <v>47</v>
      </c>
      <c r="C1664" s="80" t="s">
        <v>50</v>
      </c>
      <c r="D1664" s="81">
        <v>43775.665486111109</v>
      </c>
      <c r="E1664" s="80" t="s">
        <v>5</v>
      </c>
      <c r="F1664" s="80" t="s">
        <v>29</v>
      </c>
      <c r="G1664" s="80" t="s">
        <v>51</v>
      </c>
      <c r="H1664" s="80" t="s">
        <v>9</v>
      </c>
      <c r="I1664" s="80" t="s">
        <v>43</v>
      </c>
      <c r="J1664" s="80" t="s">
        <v>42</v>
      </c>
      <c r="K1664" s="80">
        <v>2.79</v>
      </c>
      <c r="L1664" s="80">
        <v>1670</v>
      </c>
      <c r="M1664" s="80" t="s">
        <v>41</v>
      </c>
      <c r="N1664" s="80">
        <v>2.33</v>
      </c>
      <c r="O1664" s="80">
        <v>0</v>
      </c>
      <c r="P1664" s="80">
        <v>3.45</v>
      </c>
      <c r="Q1664" s="80"/>
      <c r="R1664" s="80"/>
      <c r="S1664" s="80"/>
      <c r="T1664" s="80"/>
      <c r="U1664" s="80"/>
      <c r="V1664" s="80"/>
      <c r="W1664" s="80"/>
      <c r="X1664" s="80"/>
      <c r="Y1664" s="80"/>
      <c r="Z1664" s="80" t="s">
        <v>40</v>
      </c>
      <c r="AA1664" s="80" t="s">
        <v>39</v>
      </c>
      <c r="AB1664" s="80">
        <v>20</v>
      </c>
      <c r="AC1664" s="80"/>
    </row>
    <row r="1665" spans="1:29" ht="15.75" customHeight="1" x14ac:dyDescent="0.2">
      <c r="A1665" s="80" t="s">
        <v>48</v>
      </c>
      <c r="B1665" s="80" t="s">
        <v>47</v>
      </c>
      <c r="C1665" s="80" t="s">
        <v>50</v>
      </c>
      <c r="D1665" s="81">
        <v>44091.745416666665</v>
      </c>
      <c r="E1665" s="80" t="s">
        <v>5</v>
      </c>
      <c r="F1665" s="80" t="s">
        <v>29</v>
      </c>
      <c r="G1665" s="80" t="s">
        <v>51</v>
      </c>
      <c r="H1665" s="80" t="s">
        <v>9</v>
      </c>
      <c r="I1665" s="80" t="s">
        <v>159</v>
      </c>
      <c r="J1665" s="80" t="s">
        <v>42</v>
      </c>
      <c r="K1665" s="80">
        <v>2.79</v>
      </c>
      <c r="L1665" s="80">
        <v>1670</v>
      </c>
      <c r="M1665" s="80" t="s">
        <v>41</v>
      </c>
      <c r="N1665" s="80">
        <v>8.1999999999999993</v>
      </c>
      <c r="O1665" s="80">
        <v>1.3599999999999999E-2</v>
      </c>
      <c r="P1665" s="80">
        <v>3.39</v>
      </c>
      <c r="Q1665" s="80"/>
      <c r="R1665" s="80"/>
      <c r="S1665" s="80"/>
      <c r="T1665" s="80"/>
      <c r="U1665" s="80"/>
      <c r="V1665" s="80"/>
      <c r="W1665" s="80"/>
      <c r="X1665" s="80"/>
      <c r="Y1665" s="80"/>
      <c r="Z1665" s="80" t="s">
        <v>40</v>
      </c>
      <c r="AA1665" s="80" t="s">
        <v>39</v>
      </c>
      <c r="AB1665" s="80">
        <v>20</v>
      </c>
      <c r="AC1665" s="80"/>
    </row>
    <row r="1666" spans="1:29" ht="15.75" customHeight="1" x14ac:dyDescent="0.2">
      <c r="A1666" s="80" t="s">
        <v>48</v>
      </c>
      <c r="B1666" s="80" t="s">
        <v>47</v>
      </c>
      <c r="C1666" s="80" t="s">
        <v>50</v>
      </c>
      <c r="D1666" s="81">
        <v>43775.666828703703</v>
      </c>
      <c r="E1666" s="80" t="s">
        <v>5</v>
      </c>
      <c r="F1666" s="80" t="s">
        <v>30</v>
      </c>
      <c r="G1666" s="80" t="s">
        <v>44</v>
      </c>
      <c r="H1666" s="80" t="s">
        <v>10</v>
      </c>
      <c r="I1666" s="80" t="s">
        <v>157</v>
      </c>
      <c r="J1666" s="80" t="s">
        <v>42</v>
      </c>
      <c r="K1666" s="80">
        <v>3.5</v>
      </c>
      <c r="L1666" s="80">
        <v>1240</v>
      </c>
      <c r="M1666" s="80" t="s">
        <v>41</v>
      </c>
      <c r="N1666" s="80">
        <v>45.7</v>
      </c>
      <c r="O1666" s="80">
        <v>2.8400000000000002E-2</v>
      </c>
      <c r="P1666" s="80">
        <v>4.0999999999999996</v>
      </c>
      <c r="Q1666" s="80"/>
      <c r="R1666" s="80"/>
      <c r="S1666" s="80"/>
      <c r="T1666" s="80"/>
      <c r="U1666" s="80"/>
      <c r="V1666" s="80"/>
      <c r="W1666" s="80"/>
      <c r="X1666" s="80"/>
      <c r="Y1666" s="80"/>
      <c r="Z1666" s="80" t="s">
        <v>40</v>
      </c>
      <c r="AA1666" s="80" t="s">
        <v>39</v>
      </c>
      <c r="AB1666" s="80">
        <v>20</v>
      </c>
      <c r="AC1666" s="80"/>
    </row>
    <row r="1667" spans="1:29" ht="15.75" customHeight="1" x14ac:dyDescent="0.2">
      <c r="A1667" s="80" t="s">
        <v>48</v>
      </c>
      <c r="B1667" s="80" t="s">
        <v>47</v>
      </c>
      <c r="C1667" s="80" t="s">
        <v>50</v>
      </c>
      <c r="D1667" s="81">
        <v>43775.666828703703</v>
      </c>
      <c r="E1667" s="80" t="s">
        <v>5</v>
      </c>
      <c r="F1667" s="80" t="s">
        <v>30</v>
      </c>
      <c r="G1667" s="80" t="s">
        <v>44</v>
      </c>
      <c r="H1667" s="80" t="s">
        <v>10</v>
      </c>
      <c r="I1667" s="80" t="s">
        <v>158</v>
      </c>
      <c r="J1667" s="80" t="s">
        <v>42</v>
      </c>
      <c r="K1667" s="80">
        <v>3.5</v>
      </c>
      <c r="L1667" s="80">
        <v>1240</v>
      </c>
      <c r="M1667" s="80" t="s">
        <v>41</v>
      </c>
      <c r="N1667" s="80">
        <v>78.8</v>
      </c>
      <c r="O1667" s="80">
        <v>3.1300000000000001E-2</v>
      </c>
      <c r="P1667" s="80">
        <v>0</v>
      </c>
      <c r="Q1667" s="80"/>
      <c r="R1667" s="80"/>
      <c r="S1667" s="80"/>
      <c r="T1667" s="80"/>
      <c r="U1667" s="80"/>
      <c r="V1667" s="80"/>
      <c r="W1667" s="80"/>
      <c r="X1667" s="80"/>
      <c r="Y1667" s="80"/>
      <c r="Z1667" s="80" t="s">
        <v>40</v>
      </c>
      <c r="AA1667" s="80" t="s">
        <v>39</v>
      </c>
      <c r="AB1667" s="80">
        <v>20</v>
      </c>
      <c r="AC1667" s="80"/>
    </row>
    <row r="1668" spans="1:29" ht="15.75" customHeight="1" x14ac:dyDescent="0.2">
      <c r="A1668" s="80" t="s">
        <v>48</v>
      </c>
      <c r="B1668" s="80" t="s">
        <v>47</v>
      </c>
      <c r="C1668" s="80" t="s">
        <v>50</v>
      </c>
      <c r="D1668" s="81">
        <v>43775.666828703703</v>
      </c>
      <c r="E1668" s="80" t="s">
        <v>5</v>
      </c>
      <c r="F1668" s="80" t="s">
        <v>30</v>
      </c>
      <c r="G1668" s="80" t="s">
        <v>44</v>
      </c>
      <c r="H1668" s="80" t="s">
        <v>10</v>
      </c>
      <c r="I1668" s="80" t="s">
        <v>43</v>
      </c>
      <c r="J1668" s="80" t="s">
        <v>42</v>
      </c>
      <c r="K1668" s="80">
        <v>3.5</v>
      </c>
      <c r="L1668" s="80">
        <v>1240</v>
      </c>
      <c r="M1668" s="80" t="s">
        <v>41</v>
      </c>
      <c r="N1668" s="80">
        <v>2.36</v>
      </c>
      <c r="O1668" s="80">
        <v>0</v>
      </c>
      <c r="P1668" s="80">
        <v>3.66</v>
      </c>
      <c r="Q1668" s="80"/>
      <c r="R1668" s="80"/>
      <c r="S1668" s="80"/>
      <c r="T1668" s="80"/>
      <c r="U1668" s="80"/>
      <c r="V1668" s="80"/>
      <c r="W1668" s="80"/>
      <c r="X1668" s="80"/>
      <c r="Y1668" s="80"/>
      <c r="Z1668" s="80" t="s">
        <v>40</v>
      </c>
      <c r="AA1668" s="80" t="s">
        <v>39</v>
      </c>
      <c r="AB1668" s="80">
        <v>20</v>
      </c>
      <c r="AC1668" s="80"/>
    </row>
    <row r="1669" spans="1:29" ht="15.75" customHeight="1" x14ac:dyDescent="0.2">
      <c r="A1669" s="80" t="s">
        <v>48</v>
      </c>
      <c r="B1669" s="80" t="s">
        <v>47</v>
      </c>
      <c r="C1669" s="80" t="s">
        <v>50</v>
      </c>
      <c r="D1669" s="81">
        <v>44091.745416666665</v>
      </c>
      <c r="E1669" s="80" t="s">
        <v>5</v>
      </c>
      <c r="F1669" s="80" t="s">
        <v>30</v>
      </c>
      <c r="G1669" s="80" t="s">
        <v>44</v>
      </c>
      <c r="H1669" s="80" t="s">
        <v>10</v>
      </c>
      <c r="I1669" s="80" t="s">
        <v>159</v>
      </c>
      <c r="J1669" s="80" t="s">
        <v>42</v>
      </c>
      <c r="K1669" s="80">
        <v>3.5</v>
      </c>
      <c r="L1669" s="80">
        <v>1240</v>
      </c>
      <c r="M1669" s="80" t="s">
        <v>41</v>
      </c>
      <c r="N1669" s="80">
        <v>9.4499999999999993</v>
      </c>
      <c r="O1669" s="80">
        <v>4.2900000000000004E-3</v>
      </c>
      <c r="P1669" s="80">
        <v>3.65</v>
      </c>
      <c r="Q1669" s="80"/>
      <c r="R1669" s="80"/>
      <c r="S1669" s="80"/>
      <c r="T1669" s="80"/>
      <c r="U1669" s="80"/>
      <c r="V1669" s="80"/>
      <c r="W1669" s="80"/>
      <c r="X1669" s="80"/>
      <c r="Y1669" s="80"/>
      <c r="Z1669" s="80" t="s">
        <v>40</v>
      </c>
      <c r="AA1669" s="80" t="s">
        <v>39</v>
      </c>
      <c r="AB1669" s="80">
        <v>20</v>
      </c>
      <c r="AC1669" s="80"/>
    </row>
    <row r="1670" spans="1:29" ht="15.75" customHeight="1" x14ac:dyDescent="0.2">
      <c r="A1670" s="80" t="s">
        <v>48</v>
      </c>
      <c r="B1670" s="80" t="s">
        <v>47</v>
      </c>
      <c r="C1670" s="80" t="s">
        <v>50</v>
      </c>
      <c r="D1670" s="81">
        <v>43775.667094907411</v>
      </c>
      <c r="E1670" s="80" t="s">
        <v>5</v>
      </c>
      <c r="F1670" s="80" t="s">
        <v>30</v>
      </c>
      <c r="G1670" s="80" t="s">
        <v>51</v>
      </c>
      <c r="H1670" s="80" t="s">
        <v>10</v>
      </c>
      <c r="I1670" s="80" t="s">
        <v>157</v>
      </c>
      <c r="J1670" s="80" t="s">
        <v>42</v>
      </c>
      <c r="K1670" s="80">
        <v>3.5</v>
      </c>
      <c r="L1670" s="80">
        <v>1210</v>
      </c>
      <c r="M1670" s="80" t="s">
        <v>41</v>
      </c>
      <c r="N1670" s="80">
        <v>9.32</v>
      </c>
      <c r="O1670" s="80">
        <v>2.2700000000000001E-2</v>
      </c>
      <c r="P1670" s="80">
        <v>4.6100000000000003</v>
      </c>
      <c r="Q1670" s="80"/>
      <c r="R1670" s="80"/>
      <c r="S1670" s="80"/>
      <c r="T1670" s="80"/>
      <c r="U1670" s="80"/>
      <c r="V1670" s="80"/>
      <c r="W1670" s="80"/>
      <c r="X1670" s="80"/>
      <c r="Y1670" s="80"/>
      <c r="Z1670" s="80" t="s">
        <v>40</v>
      </c>
      <c r="AA1670" s="80" t="s">
        <v>39</v>
      </c>
      <c r="AB1670" s="80">
        <v>20</v>
      </c>
      <c r="AC1670" s="80"/>
    </row>
    <row r="1671" spans="1:29" ht="15.75" customHeight="1" x14ac:dyDescent="0.2">
      <c r="A1671" s="80" t="s">
        <v>48</v>
      </c>
      <c r="B1671" s="80" t="s">
        <v>47</v>
      </c>
      <c r="C1671" s="80" t="s">
        <v>50</v>
      </c>
      <c r="D1671" s="81">
        <v>43775.667094907411</v>
      </c>
      <c r="E1671" s="80" t="s">
        <v>5</v>
      </c>
      <c r="F1671" s="80" t="s">
        <v>30</v>
      </c>
      <c r="G1671" s="80" t="s">
        <v>51</v>
      </c>
      <c r="H1671" s="80" t="s">
        <v>10</v>
      </c>
      <c r="I1671" s="80" t="s">
        <v>158</v>
      </c>
      <c r="J1671" s="80" t="s">
        <v>42</v>
      </c>
      <c r="K1671" s="80">
        <v>3.5</v>
      </c>
      <c r="L1671" s="80">
        <v>1210</v>
      </c>
      <c r="M1671" s="80" t="s">
        <v>41</v>
      </c>
      <c r="N1671" s="80">
        <v>46.1</v>
      </c>
      <c r="O1671" s="80">
        <v>2.5700000000000001E-2</v>
      </c>
      <c r="P1671" s="80">
        <v>0</v>
      </c>
      <c r="Q1671" s="80"/>
      <c r="R1671" s="80"/>
      <c r="S1671" s="80"/>
      <c r="T1671" s="80"/>
      <c r="U1671" s="80"/>
      <c r="V1671" s="80"/>
      <c r="W1671" s="80"/>
      <c r="X1671" s="80"/>
      <c r="Y1671" s="80"/>
      <c r="Z1671" s="80" t="s">
        <v>40</v>
      </c>
      <c r="AA1671" s="80" t="s">
        <v>39</v>
      </c>
      <c r="AB1671" s="80">
        <v>20</v>
      </c>
      <c r="AC1671" s="80"/>
    </row>
    <row r="1672" spans="1:29" ht="15.75" customHeight="1" x14ac:dyDescent="0.2">
      <c r="A1672" s="80" t="s">
        <v>48</v>
      </c>
      <c r="B1672" s="80" t="s">
        <v>47</v>
      </c>
      <c r="C1672" s="80" t="s">
        <v>50</v>
      </c>
      <c r="D1672" s="81">
        <v>43775.667094907411</v>
      </c>
      <c r="E1672" s="80" t="s">
        <v>5</v>
      </c>
      <c r="F1672" s="80" t="s">
        <v>30</v>
      </c>
      <c r="G1672" s="80" t="s">
        <v>51</v>
      </c>
      <c r="H1672" s="80" t="s">
        <v>10</v>
      </c>
      <c r="I1672" s="80" t="s">
        <v>43</v>
      </c>
      <c r="J1672" s="80" t="s">
        <v>42</v>
      </c>
      <c r="K1672" s="80">
        <v>3.5</v>
      </c>
      <c r="L1672" s="80">
        <v>1210</v>
      </c>
      <c r="M1672" s="80" t="s">
        <v>41</v>
      </c>
      <c r="N1672" s="80">
        <v>2.58</v>
      </c>
      <c r="O1672" s="80">
        <v>0</v>
      </c>
      <c r="P1672" s="80">
        <v>4.1399999999999997</v>
      </c>
      <c r="Q1672" s="80"/>
      <c r="R1672" s="80"/>
      <c r="S1672" s="80"/>
      <c r="T1672" s="80"/>
      <c r="U1672" s="80"/>
      <c r="V1672" s="80"/>
      <c r="W1672" s="80"/>
      <c r="X1672" s="80"/>
      <c r="Y1672" s="80"/>
      <c r="Z1672" s="80" t="s">
        <v>40</v>
      </c>
      <c r="AA1672" s="80" t="s">
        <v>39</v>
      </c>
      <c r="AB1672" s="80">
        <v>20</v>
      </c>
      <c r="AC1672" s="80"/>
    </row>
    <row r="1673" spans="1:29" ht="15.75" customHeight="1" x14ac:dyDescent="0.2">
      <c r="A1673" s="80" t="s">
        <v>48</v>
      </c>
      <c r="B1673" s="80" t="s">
        <v>47</v>
      </c>
      <c r="C1673" s="80" t="s">
        <v>50</v>
      </c>
      <c r="D1673" s="81">
        <v>44091.745416666665</v>
      </c>
      <c r="E1673" s="80" t="s">
        <v>5</v>
      </c>
      <c r="F1673" s="80" t="s">
        <v>30</v>
      </c>
      <c r="G1673" s="80" t="s">
        <v>51</v>
      </c>
      <c r="H1673" s="80" t="s">
        <v>10</v>
      </c>
      <c r="I1673" s="80" t="s">
        <v>159</v>
      </c>
      <c r="J1673" s="80" t="s">
        <v>42</v>
      </c>
      <c r="K1673" s="80">
        <v>3.5</v>
      </c>
      <c r="L1673" s="80">
        <v>1210</v>
      </c>
      <c r="M1673" s="80" t="s">
        <v>41</v>
      </c>
      <c r="N1673" s="80">
        <v>4.28</v>
      </c>
      <c r="O1673" s="80">
        <v>3.4399999999999999E-3</v>
      </c>
      <c r="P1673" s="80">
        <v>4.13</v>
      </c>
      <c r="Q1673" s="80"/>
      <c r="R1673" s="80"/>
      <c r="S1673" s="80"/>
      <c r="T1673" s="80"/>
      <c r="U1673" s="80"/>
      <c r="V1673" s="80"/>
      <c r="W1673" s="80"/>
      <c r="X1673" s="80"/>
      <c r="Y1673" s="80"/>
      <c r="Z1673" s="80" t="s">
        <v>40</v>
      </c>
      <c r="AA1673" s="80" t="s">
        <v>39</v>
      </c>
      <c r="AB1673" s="80">
        <v>20</v>
      </c>
      <c r="AC1673" s="80"/>
    </row>
    <row r="1674" spans="1:29" ht="15.75" customHeight="1" x14ac:dyDescent="0.2">
      <c r="A1674" s="80" t="s">
        <v>48</v>
      </c>
      <c r="B1674" s="80" t="s">
        <v>47</v>
      </c>
      <c r="C1674" s="80" t="s">
        <v>50</v>
      </c>
      <c r="D1674" s="81">
        <v>43775.666828703703</v>
      </c>
      <c r="E1674" s="80" t="s">
        <v>5</v>
      </c>
      <c r="F1674" s="80" t="s">
        <v>31</v>
      </c>
      <c r="G1674" s="80" t="s">
        <v>44</v>
      </c>
      <c r="H1674" s="80" t="s">
        <v>10</v>
      </c>
      <c r="I1674" s="80" t="s">
        <v>157</v>
      </c>
      <c r="J1674" s="80" t="s">
        <v>42</v>
      </c>
      <c r="K1674" s="80">
        <v>1.04</v>
      </c>
      <c r="L1674" s="80">
        <v>999</v>
      </c>
      <c r="M1674" s="80" t="s">
        <v>41</v>
      </c>
      <c r="N1674" s="80">
        <v>0.85699999999999998</v>
      </c>
      <c r="O1674" s="80">
        <v>1.1999999999999999E-3</v>
      </c>
      <c r="P1674" s="80">
        <v>0.58499999999999996</v>
      </c>
      <c r="Q1674" s="80"/>
      <c r="R1674" s="80"/>
      <c r="S1674" s="80"/>
      <c r="T1674" s="80"/>
      <c r="U1674" s="80"/>
      <c r="V1674" s="80"/>
      <c r="W1674" s="80"/>
      <c r="X1674" s="80"/>
      <c r="Y1674" s="80"/>
      <c r="Z1674" s="80" t="s">
        <v>40</v>
      </c>
      <c r="AA1674" s="80" t="s">
        <v>39</v>
      </c>
      <c r="AB1674" s="80">
        <v>20</v>
      </c>
      <c r="AC1674" s="80"/>
    </row>
    <row r="1675" spans="1:29" ht="15.75" customHeight="1" x14ac:dyDescent="0.2">
      <c r="A1675" s="80" t="s">
        <v>48</v>
      </c>
      <c r="B1675" s="80" t="s">
        <v>47</v>
      </c>
      <c r="C1675" s="80" t="s">
        <v>50</v>
      </c>
      <c r="D1675" s="81">
        <v>43775.666828703703</v>
      </c>
      <c r="E1675" s="80" t="s">
        <v>5</v>
      </c>
      <c r="F1675" s="80" t="s">
        <v>31</v>
      </c>
      <c r="G1675" s="80" t="s">
        <v>44</v>
      </c>
      <c r="H1675" s="80" t="s">
        <v>10</v>
      </c>
      <c r="I1675" s="80" t="s">
        <v>158</v>
      </c>
      <c r="J1675" s="80" t="s">
        <v>42</v>
      </c>
      <c r="K1675" s="80">
        <v>1.04</v>
      </c>
      <c r="L1675" s="80">
        <v>999</v>
      </c>
      <c r="M1675" s="80" t="s">
        <v>41</v>
      </c>
      <c r="N1675" s="80">
        <v>6.86</v>
      </c>
      <c r="O1675" s="82">
        <v>9.6000000000000002E-4</v>
      </c>
      <c r="P1675" s="80">
        <v>0</v>
      </c>
      <c r="Q1675" s="80"/>
      <c r="R1675" s="80"/>
      <c r="S1675" s="80"/>
      <c r="T1675" s="80"/>
      <c r="U1675" s="80"/>
      <c r="V1675" s="80"/>
      <c r="W1675" s="80"/>
      <c r="X1675" s="80"/>
      <c r="Y1675" s="80"/>
      <c r="Z1675" s="80" t="s">
        <v>40</v>
      </c>
      <c r="AA1675" s="80" t="s">
        <v>39</v>
      </c>
      <c r="AB1675" s="80">
        <v>20</v>
      </c>
      <c r="AC1675" s="80"/>
    </row>
    <row r="1676" spans="1:29" ht="15.75" customHeight="1" x14ac:dyDescent="0.2">
      <c r="A1676" s="80" t="s">
        <v>48</v>
      </c>
      <c r="B1676" s="80" t="s">
        <v>47</v>
      </c>
      <c r="C1676" s="80" t="s">
        <v>50</v>
      </c>
      <c r="D1676" s="81">
        <v>43775.666828703703</v>
      </c>
      <c r="E1676" s="80" t="s">
        <v>5</v>
      </c>
      <c r="F1676" s="80" t="s">
        <v>31</v>
      </c>
      <c r="G1676" s="80" t="s">
        <v>44</v>
      </c>
      <c r="H1676" s="80" t="s">
        <v>10</v>
      </c>
      <c r="I1676" s="80" t="s">
        <v>43</v>
      </c>
      <c r="J1676" s="80" t="s">
        <v>42</v>
      </c>
      <c r="K1676" s="80">
        <v>1.04</v>
      </c>
      <c r="L1676" s="80">
        <v>999</v>
      </c>
      <c r="M1676" s="80" t="s">
        <v>41</v>
      </c>
      <c r="N1676" s="80">
        <v>0.52600000000000002</v>
      </c>
      <c r="O1676" s="80">
        <v>0</v>
      </c>
      <c r="P1676" s="80">
        <v>0.56100000000000005</v>
      </c>
      <c r="Q1676" s="80"/>
      <c r="R1676" s="80"/>
      <c r="S1676" s="80"/>
      <c r="T1676" s="80"/>
      <c r="U1676" s="80"/>
      <c r="V1676" s="80"/>
      <c r="W1676" s="80"/>
      <c r="X1676" s="80"/>
      <c r="Y1676" s="80"/>
      <c r="Z1676" s="80" t="s">
        <v>40</v>
      </c>
      <c r="AA1676" s="80" t="s">
        <v>39</v>
      </c>
      <c r="AB1676" s="80">
        <v>20</v>
      </c>
      <c r="AC1676" s="80"/>
    </row>
    <row r="1677" spans="1:29" ht="15.75" customHeight="1" x14ac:dyDescent="0.2">
      <c r="A1677" s="80" t="s">
        <v>48</v>
      </c>
      <c r="B1677" s="80" t="s">
        <v>47</v>
      </c>
      <c r="C1677" s="80" t="s">
        <v>50</v>
      </c>
      <c r="D1677" s="81">
        <v>44091.745416666665</v>
      </c>
      <c r="E1677" s="80" t="s">
        <v>5</v>
      </c>
      <c r="F1677" s="80" t="s">
        <v>31</v>
      </c>
      <c r="G1677" s="80" t="s">
        <v>44</v>
      </c>
      <c r="H1677" s="80" t="s">
        <v>10</v>
      </c>
      <c r="I1677" s="80" t="s">
        <v>159</v>
      </c>
      <c r="J1677" s="80" t="s">
        <v>42</v>
      </c>
      <c r="K1677" s="80">
        <v>1.04</v>
      </c>
      <c r="L1677" s="80">
        <v>999</v>
      </c>
      <c r="M1677" s="80" t="s">
        <v>41</v>
      </c>
      <c r="N1677" s="80">
        <v>0.85799999999999998</v>
      </c>
      <c r="O1677" s="82">
        <v>3.6000000000000002E-4</v>
      </c>
      <c r="P1677" s="80">
        <v>0.54600000000000004</v>
      </c>
      <c r="Q1677" s="80"/>
      <c r="R1677" s="80"/>
      <c r="S1677" s="80"/>
      <c r="T1677" s="80"/>
      <c r="U1677" s="80"/>
      <c r="V1677" s="80"/>
      <c r="W1677" s="80"/>
      <c r="X1677" s="80"/>
      <c r="Y1677" s="80"/>
      <c r="Z1677" s="80" t="s">
        <v>40</v>
      </c>
      <c r="AA1677" s="80" t="s">
        <v>39</v>
      </c>
      <c r="AB1677" s="80">
        <v>20</v>
      </c>
      <c r="AC1677" s="80"/>
    </row>
    <row r="1678" spans="1:29" ht="15.75" customHeight="1" x14ac:dyDescent="0.2">
      <c r="A1678" s="80" t="s">
        <v>48</v>
      </c>
      <c r="B1678" s="80" t="s">
        <v>47</v>
      </c>
      <c r="C1678" s="80" t="s">
        <v>50</v>
      </c>
      <c r="D1678" s="81">
        <v>43775.667094907411</v>
      </c>
      <c r="E1678" s="80" t="s">
        <v>5</v>
      </c>
      <c r="F1678" s="80" t="s">
        <v>31</v>
      </c>
      <c r="G1678" s="80" t="s">
        <v>51</v>
      </c>
      <c r="H1678" s="80" t="s">
        <v>10</v>
      </c>
      <c r="I1678" s="80" t="s">
        <v>157</v>
      </c>
      <c r="J1678" s="80" t="s">
        <v>42</v>
      </c>
      <c r="K1678" s="80">
        <v>1.39</v>
      </c>
      <c r="L1678" s="80">
        <v>1060</v>
      </c>
      <c r="M1678" s="80" t="s">
        <v>41</v>
      </c>
      <c r="N1678" s="80">
        <v>1.04</v>
      </c>
      <c r="O1678" s="82">
        <v>8.0999999999999996E-4</v>
      </c>
      <c r="P1678" s="80">
        <v>0.98399999999999999</v>
      </c>
      <c r="Q1678" s="80"/>
      <c r="R1678" s="80"/>
      <c r="S1678" s="80"/>
      <c r="T1678" s="80"/>
      <c r="U1678" s="80"/>
      <c r="V1678" s="80"/>
      <c r="W1678" s="80"/>
      <c r="X1678" s="80"/>
      <c r="Y1678" s="80"/>
      <c r="Z1678" s="80" t="s">
        <v>40</v>
      </c>
      <c r="AA1678" s="80" t="s">
        <v>39</v>
      </c>
      <c r="AB1678" s="80">
        <v>20</v>
      </c>
      <c r="AC1678" s="80"/>
    </row>
    <row r="1679" spans="1:29" ht="15.75" customHeight="1" x14ac:dyDescent="0.2">
      <c r="A1679" s="80" t="s">
        <v>48</v>
      </c>
      <c r="B1679" s="80" t="s">
        <v>47</v>
      </c>
      <c r="C1679" s="80" t="s">
        <v>50</v>
      </c>
      <c r="D1679" s="81">
        <v>43775.667094907411</v>
      </c>
      <c r="E1679" s="80" t="s">
        <v>5</v>
      </c>
      <c r="F1679" s="80" t="s">
        <v>31</v>
      </c>
      <c r="G1679" s="80" t="s">
        <v>51</v>
      </c>
      <c r="H1679" s="80" t="s">
        <v>10</v>
      </c>
      <c r="I1679" s="80" t="s">
        <v>158</v>
      </c>
      <c r="J1679" s="80" t="s">
        <v>42</v>
      </c>
      <c r="K1679" s="80">
        <v>1.39</v>
      </c>
      <c r="L1679" s="80">
        <v>1060</v>
      </c>
      <c r="M1679" s="80" t="s">
        <v>41</v>
      </c>
      <c r="N1679" s="80">
        <v>10</v>
      </c>
      <c r="O1679" s="82">
        <v>2.1000000000000001E-4</v>
      </c>
      <c r="P1679" s="80">
        <v>0</v>
      </c>
      <c r="Q1679" s="80"/>
      <c r="R1679" s="80"/>
      <c r="S1679" s="80"/>
      <c r="T1679" s="80"/>
      <c r="U1679" s="80"/>
      <c r="V1679" s="80"/>
      <c r="W1679" s="80"/>
      <c r="X1679" s="80"/>
      <c r="Y1679" s="80"/>
      <c r="Z1679" s="80" t="s">
        <v>40</v>
      </c>
      <c r="AA1679" s="80" t="s">
        <v>39</v>
      </c>
      <c r="AB1679" s="80">
        <v>20</v>
      </c>
      <c r="AC1679" s="80"/>
    </row>
    <row r="1680" spans="1:29" ht="15.75" customHeight="1" x14ac:dyDescent="0.2">
      <c r="A1680" s="80" t="s">
        <v>48</v>
      </c>
      <c r="B1680" s="80" t="s">
        <v>47</v>
      </c>
      <c r="C1680" s="80" t="s">
        <v>50</v>
      </c>
      <c r="D1680" s="81">
        <v>43775.667094907411</v>
      </c>
      <c r="E1680" s="80" t="s">
        <v>5</v>
      </c>
      <c r="F1680" s="80" t="s">
        <v>31</v>
      </c>
      <c r="G1680" s="80" t="s">
        <v>51</v>
      </c>
      <c r="H1680" s="80" t="s">
        <v>10</v>
      </c>
      <c r="I1680" s="80" t="s">
        <v>43</v>
      </c>
      <c r="J1680" s="80" t="s">
        <v>42</v>
      </c>
      <c r="K1680" s="80">
        <v>1.39</v>
      </c>
      <c r="L1680" s="80">
        <v>1060</v>
      </c>
      <c r="M1680" s="80" t="s">
        <v>41</v>
      </c>
      <c r="N1680" s="80">
        <v>0.79200000000000004</v>
      </c>
      <c r="O1680" s="80">
        <v>0</v>
      </c>
      <c r="P1680" s="80">
        <v>0.94699999999999995</v>
      </c>
      <c r="Q1680" s="80"/>
      <c r="R1680" s="80"/>
      <c r="S1680" s="80"/>
      <c r="T1680" s="80"/>
      <c r="U1680" s="80"/>
      <c r="V1680" s="80"/>
      <c r="W1680" s="80"/>
      <c r="X1680" s="80"/>
      <c r="Y1680" s="80"/>
      <c r="Z1680" s="80" t="s">
        <v>40</v>
      </c>
      <c r="AA1680" s="80" t="s">
        <v>39</v>
      </c>
      <c r="AB1680" s="80">
        <v>20</v>
      </c>
      <c r="AC1680" s="80"/>
    </row>
    <row r="1681" spans="1:29" ht="15.75" customHeight="1" x14ac:dyDescent="0.2">
      <c r="A1681" s="80" t="s">
        <v>48</v>
      </c>
      <c r="B1681" s="80" t="s">
        <v>47</v>
      </c>
      <c r="C1681" s="80" t="s">
        <v>50</v>
      </c>
      <c r="D1681" s="81">
        <v>44091.745416666665</v>
      </c>
      <c r="E1681" s="80" t="s">
        <v>5</v>
      </c>
      <c r="F1681" s="80" t="s">
        <v>31</v>
      </c>
      <c r="G1681" s="80" t="s">
        <v>51</v>
      </c>
      <c r="H1681" s="80" t="s">
        <v>10</v>
      </c>
      <c r="I1681" s="80" t="s">
        <v>159</v>
      </c>
      <c r="J1681" s="80" t="s">
        <v>42</v>
      </c>
      <c r="K1681" s="80">
        <v>1.39</v>
      </c>
      <c r="L1681" s="80">
        <v>1060</v>
      </c>
      <c r="M1681" s="80" t="s">
        <v>41</v>
      </c>
      <c r="N1681" s="80">
        <v>1.21</v>
      </c>
      <c r="O1681" s="82">
        <v>2.2000000000000001E-4</v>
      </c>
      <c r="P1681" s="80">
        <v>0.92</v>
      </c>
      <c r="Q1681" s="80"/>
      <c r="R1681" s="80"/>
      <c r="S1681" s="80"/>
      <c r="T1681" s="80"/>
      <c r="U1681" s="80"/>
      <c r="V1681" s="80"/>
      <c r="W1681" s="80"/>
      <c r="X1681" s="80"/>
      <c r="Y1681" s="80"/>
      <c r="Z1681" s="80" t="s">
        <v>40</v>
      </c>
      <c r="AA1681" s="80" t="s">
        <v>39</v>
      </c>
      <c r="AB1681" s="80">
        <v>20</v>
      </c>
      <c r="AC1681" s="80"/>
    </row>
    <row r="1682" spans="1:29" ht="15.75" customHeight="1" x14ac:dyDescent="0.2">
      <c r="A1682" s="80" t="s">
        <v>48</v>
      </c>
      <c r="B1682" s="80" t="s">
        <v>47</v>
      </c>
      <c r="C1682" s="80" t="s">
        <v>50</v>
      </c>
      <c r="D1682" s="81">
        <v>43775.666828703703</v>
      </c>
      <c r="E1682" s="80" t="s">
        <v>5</v>
      </c>
      <c r="F1682" s="80" t="s">
        <v>45</v>
      </c>
      <c r="G1682" s="80" t="s">
        <v>44</v>
      </c>
      <c r="H1682" s="80" t="s">
        <v>10</v>
      </c>
      <c r="I1682" s="80" t="s">
        <v>157</v>
      </c>
      <c r="J1682" s="80" t="s">
        <v>42</v>
      </c>
      <c r="K1682" s="80">
        <v>3.5</v>
      </c>
      <c r="L1682" s="80">
        <v>2130</v>
      </c>
      <c r="M1682" s="80" t="s">
        <v>41</v>
      </c>
      <c r="N1682" s="80">
        <v>10.6</v>
      </c>
      <c r="O1682" s="80">
        <v>1.2999999999999999E-2</v>
      </c>
      <c r="P1682" s="80">
        <v>3.77</v>
      </c>
      <c r="Q1682" s="80"/>
      <c r="R1682" s="80"/>
      <c r="S1682" s="80"/>
      <c r="T1682" s="80"/>
      <c r="U1682" s="80"/>
      <c r="V1682" s="80"/>
      <c r="W1682" s="80"/>
      <c r="X1682" s="80"/>
      <c r="Y1682" s="80"/>
      <c r="Z1682" s="80" t="s">
        <v>40</v>
      </c>
      <c r="AA1682" s="80" t="s">
        <v>39</v>
      </c>
      <c r="AB1682" s="80">
        <v>20</v>
      </c>
      <c r="AC1682" s="80"/>
    </row>
    <row r="1683" spans="1:29" ht="15.75" customHeight="1" x14ac:dyDescent="0.2">
      <c r="A1683" s="80" t="s">
        <v>48</v>
      </c>
      <c r="B1683" s="80" t="s">
        <v>47</v>
      </c>
      <c r="C1683" s="80" t="s">
        <v>50</v>
      </c>
      <c r="D1683" s="81">
        <v>43775.666828703703</v>
      </c>
      <c r="E1683" s="80" t="s">
        <v>5</v>
      </c>
      <c r="F1683" s="80" t="s">
        <v>45</v>
      </c>
      <c r="G1683" s="80" t="s">
        <v>44</v>
      </c>
      <c r="H1683" s="80" t="s">
        <v>10</v>
      </c>
      <c r="I1683" s="80" t="s">
        <v>158</v>
      </c>
      <c r="J1683" s="80" t="s">
        <v>42</v>
      </c>
      <c r="K1683" s="80">
        <v>3.5</v>
      </c>
      <c r="L1683" s="80">
        <v>2130</v>
      </c>
      <c r="M1683" s="80" t="s">
        <v>41</v>
      </c>
      <c r="N1683" s="80">
        <v>43.8</v>
      </c>
      <c r="O1683" s="80">
        <v>1.2999999999999999E-2</v>
      </c>
      <c r="P1683" s="80">
        <v>0</v>
      </c>
      <c r="Q1683" s="80"/>
      <c r="R1683" s="80"/>
      <c r="S1683" s="80"/>
      <c r="T1683" s="80"/>
      <c r="U1683" s="80"/>
      <c r="V1683" s="80"/>
      <c r="W1683" s="80"/>
      <c r="X1683" s="80"/>
      <c r="Y1683" s="80"/>
      <c r="Z1683" s="80" t="s">
        <v>40</v>
      </c>
      <c r="AA1683" s="80" t="s">
        <v>39</v>
      </c>
      <c r="AB1683" s="80">
        <v>20</v>
      </c>
      <c r="AC1683" s="80"/>
    </row>
    <row r="1684" spans="1:29" ht="15.75" customHeight="1" x14ac:dyDescent="0.2">
      <c r="A1684" s="80" t="s">
        <v>48</v>
      </c>
      <c r="B1684" s="80" t="s">
        <v>47</v>
      </c>
      <c r="C1684" s="80" t="s">
        <v>50</v>
      </c>
      <c r="D1684" s="81">
        <v>43775.666828703703</v>
      </c>
      <c r="E1684" s="80" t="s">
        <v>5</v>
      </c>
      <c r="F1684" s="80" t="s">
        <v>45</v>
      </c>
      <c r="G1684" s="80" t="s">
        <v>44</v>
      </c>
      <c r="H1684" s="80" t="s">
        <v>10</v>
      </c>
      <c r="I1684" s="80" t="s">
        <v>43</v>
      </c>
      <c r="J1684" s="80" t="s">
        <v>42</v>
      </c>
      <c r="K1684" s="80">
        <v>3.5</v>
      </c>
      <c r="L1684" s="80">
        <v>2130</v>
      </c>
      <c r="M1684" s="80" t="s">
        <v>41</v>
      </c>
      <c r="N1684" s="80">
        <v>2.2999999999999998</v>
      </c>
      <c r="O1684" s="80">
        <v>0</v>
      </c>
      <c r="P1684" s="80">
        <v>3.61</v>
      </c>
      <c r="Q1684" s="80"/>
      <c r="R1684" s="80"/>
      <c r="S1684" s="80"/>
      <c r="T1684" s="80"/>
      <c r="U1684" s="80"/>
      <c r="V1684" s="80"/>
      <c r="W1684" s="80"/>
      <c r="X1684" s="80"/>
      <c r="Y1684" s="80"/>
      <c r="Z1684" s="80" t="s">
        <v>40</v>
      </c>
      <c r="AA1684" s="80" t="s">
        <v>39</v>
      </c>
      <c r="AB1684" s="80">
        <v>20</v>
      </c>
      <c r="AC1684" s="80"/>
    </row>
    <row r="1685" spans="1:29" ht="15.75" customHeight="1" x14ac:dyDescent="0.2">
      <c r="A1685" s="80" t="s">
        <v>48</v>
      </c>
      <c r="B1685" s="80" t="s">
        <v>47</v>
      </c>
      <c r="C1685" s="80" t="s">
        <v>50</v>
      </c>
      <c r="D1685" s="81">
        <v>44091.745416666665</v>
      </c>
      <c r="E1685" s="80" t="s">
        <v>5</v>
      </c>
      <c r="F1685" s="80" t="s">
        <v>45</v>
      </c>
      <c r="G1685" s="80" t="s">
        <v>44</v>
      </c>
      <c r="H1685" s="80" t="s">
        <v>10</v>
      </c>
      <c r="I1685" s="80" t="s">
        <v>159</v>
      </c>
      <c r="J1685" s="80" t="s">
        <v>42</v>
      </c>
      <c r="K1685" s="80">
        <v>3.5</v>
      </c>
      <c r="L1685" s="80">
        <v>2130</v>
      </c>
      <c r="M1685" s="80" t="s">
        <v>41</v>
      </c>
      <c r="N1685" s="80">
        <v>4</v>
      </c>
      <c r="O1685" s="80">
        <v>2E-3</v>
      </c>
      <c r="P1685" s="80">
        <v>3.59</v>
      </c>
      <c r="Q1685" s="80"/>
      <c r="R1685" s="80"/>
      <c r="S1685" s="80"/>
      <c r="T1685" s="80"/>
      <c r="U1685" s="80"/>
      <c r="V1685" s="80"/>
      <c r="W1685" s="80"/>
      <c r="X1685" s="80"/>
      <c r="Y1685" s="80"/>
      <c r="Z1685" s="80" t="s">
        <v>40</v>
      </c>
      <c r="AA1685" s="80" t="s">
        <v>39</v>
      </c>
      <c r="AB1685" s="80">
        <v>20</v>
      </c>
      <c r="AC1685" s="80"/>
    </row>
    <row r="1686" spans="1:29" ht="15.75" customHeight="1" x14ac:dyDescent="0.2">
      <c r="A1686" s="80" t="s">
        <v>48</v>
      </c>
      <c r="B1686" s="80" t="s">
        <v>47</v>
      </c>
      <c r="C1686" s="80" t="s">
        <v>50</v>
      </c>
      <c r="D1686" s="81">
        <v>43775.667094907411</v>
      </c>
      <c r="E1686" s="80" t="s">
        <v>5</v>
      </c>
      <c r="F1686" s="80" t="s">
        <v>45</v>
      </c>
      <c r="G1686" s="80" t="s">
        <v>51</v>
      </c>
      <c r="H1686" s="80" t="s">
        <v>10</v>
      </c>
      <c r="I1686" s="80" t="s">
        <v>157</v>
      </c>
      <c r="J1686" s="80" t="s">
        <v>42</v>
      </c>
      <c r="K1686" s="80">
        <v>2.8</v>
      </c>
      <c r="L1686" s="80">
        <v>1540</v>
      </c>
      <c r="M1686" s="80" t="s">
        <v>41</v>
      </c>
      <c r="N1686" s="80">
        <v>4.3</v>
      </c>
      <c r="O1686" s="80">
        <v>0.01</v>
      </c>
      <c r="P1686" s="80">
        <v>3.98</v>
      </c>
      <c r="Q1686" s="80"/>
      <c r="R1686" s="80"/>
      <c r="S1686" s="80"/>
      <c r="T1686" s="80"/>
      <c r="U1686" s="80"/>
      <c r="V1686" s="80"/>
      <c r="W1686" s="80"/>
      <c r="X1686" s="80"/>
      <c r="Y1686" s="80"/>
      <c r="Z1686" s="80" t="s">
        <v>40</v>
      </c>
      <c r="AA1686" s="80" t="s">
        <v>39</v>
      </c>
      <c r="AB1686" s="80">
        <v>20</v>
      </c>
      <c r="AC1686" s="80"/>
    </row>
    <row r="1687" spans="1:29" ht="15.75" customHeight="1" x14ac:dyDescent="0.2">
      <c r="A1687" s="80" t="s">
        <v>48</v>
      </c>
      <c r="B1687" s="80" t="s">
        <v>47</v>
      </c>
      <c r="C1687" s="80" t="s">
        <v>50</v>
      </c>
      <c r="D1687" s="81">
        <v>43775.667094907411</v>
      </c>
      <c r="E1687" s="80" t="s">
        <v>5</v>
      </c>
      <c r="F1687" s="80" t="s">
        <v>45</v>
      </c>
      <c r="G1687" s="80" t="s">
        <v>51</v>
      </c>
      <c r="H1687" s="80" t="s">
        <v>10</v>
      </c>
      <c r="I1687" s="80" t="s">
        <v>158</v>
      </c>
      <c r="J1687" s="80" t="s">
        <v>42</v>
      </c>
      <c r="K1687" s="80">
        <v>2.8</v>
      </c>
      <c r="L1687" s="80">
        <v>1540</v>
      </c>
      <c r="M1687" s="80" t="s">
        <v>41</v>
      </c>
      <c r="N1687" s="80">
        <v>39.6</v>
      </c>
      <c r="O1687" s="80">
        <v>0.01</v>
      </c>
      <c r="P1687" s="80">
        <v>0</v>
      </c>
      <c r="Q1687" s="80"/>
      <c r="R1687" s="80"/>
      <c r="S1687" s="80"/>
      <c r="T1687" s="80"/>
      <c r="U1687" s="80"/>
      <c r="V1687" s="80"/>
      <c r="W1687" s="80"/>
      <c r="X1687" s="80"/>
      <c r="Y1687" s="80"/>
      <c r="Z1687" s="80" t="s">
        <v>40</v>
      </c>
      <c r="AA1687" s="80" t="s">
        <v>39</v>
      </c>
      <c r="AB1687" s="80">
        <v>20</v>
      </c>
      <c r="AC1687" s="80"/>
    </row>
    <row r="1688" spans="1:29" ht="15.75" customHeight="1" x14ac:dyDescent="0.2">
      <c r="A1688" s="80" t="s">
        <v>48</v>
      </c>
      <c r="B1688" s="80" t="s">
        <v>47</v>
      </c>
      <c r="C1688" s="80" t="s">
        <v>50</v>
      </c>
      <c r="D1688" s="81">
        <v>43775.667094907411</v>
      </c>
      <c r="E1688" s="80" t="s">
        <v>5</v>
      </c>
      <c r="F1688" s="80" t="s">
        <v>45</v>
      </c>
      <c r="G1688" s="80" t="s">
        <v>51</v>
      </c>
      <c r="H1688" s="80" t="s">
        <v>10</v>
      </c>
      <c r="I1688" s="80" t="s">
        <v>43</v>
      </c>
      <c r="J1688" s="80" t="s">
        <v>42</v>
      </c>
      <c r="K1688" s="80">
        <v>2.8</v>
      </c>
      <c r="L1688" s="80">
        <v>1540</v>
      </c>
      <c r="M1688" s="80" t="s">
        <v>41</v>
      </c>
      <c r="N1688" s="80">
        <v>2.5</v>
      </c>
      <c r="O1688" s="80">
        <v>0</v>
      </c>
      <c r="P1688" s="80">
        <v>3.85</v>
      </c>
      <c r="Q1688" s="80"/>
      <c r="R1688" s="80"/>
      <c r="S1688" s="80"/>
      <c r="T1688" s="80"/>
      <c r="U1688" s="80"/>
      <c r="V1688" s="80"/>
      <c r="W1688" s="80"/>
      <c r="X1688" s="80"/>
      <c r="Y1688" s="80"/>
      <c r="Z1688" s="80" t="s">
        <v>40</v>
      </c>
      <c r="AA1688" s="80" t="s">
        <v>39</v>
      </c>
      <c r="AB1688" s="80">
        <v>20</v>
      </c>
      <c r="AC1688" s="80"/>
    </row>
    <row r="1689" spans="1:29" ht="15.75" customHeight="1" x14ac:dyDescent="0.2">
      <c r="A1689" s="80" t="s">
        <v>48</v>
      </c>
      <c r="B1689" s="80" t="s">
        <v>47</v>
      </c>
      <c r="C1689" s="80" t="s">
        <v>50</v>
      </c>
      <c r="D1689" s="81">
        <v>44091.745416666665</v>
      </c>
      <c r="E1689" s="80" t="s">
        <v>5</v>
      </c>
      <c r="F1689" s="80" t="s">
        <v>45</v>
      </c>
      <c r="G1689" s="80" t="s">
        <v>51</v>
      </c>
      <c r="H1689" s="80" t="s">
        <v>10</v>
      </c>
      <c r="I1689" s="80" t="s">
        <v>159</v>
      </c>
      <c r="J1689" s="80" t="s">
        <v>42</v>
      </c>
      <c r="K1689" s="80">
        <v>2.8</v>
      </c>
      <c r="L1689" s="80">
        <v>1540</v>
      </c>
      <c r="M1689" s="80" t="s">
        <v>41</v>
      </c>
      <c r="N1689" s="80">
        <v>3.3</v>
      </c>
      <c r="O1689" s="80">
        <v>2E-3</v>
      </c>
      <c r="P1689" s="80">
        <v>3.82</v>
      </c>
      <c r="Q1689" s="80"/>
      <c r="R1689" s="80"/>
      <c r="S1689" s="80"/>
      <c r="T1689" s="80"/>
      <c r="U1689" s="80"/>
      <c r="V1689" s="80"/>
      <c r="W1689" s="80"/>
      <c r="X1689" s="80"/>
      <c r="Y1689" s="80"/>
      <c r="Z1689" s="80" t="s">
        <v>40</v>
      </c>
      <c r="AA1689" s="80" t="s">
        <v>39</v>
      </c>
      <c r="AB1689" s="80">
        <v>20</v>
      </c>
      <c r="AC1689" s="80"/>
    </row>
    <row r="1690" spans="1:29" ht="15.75" customHeight="1" x14ac:dyDescent="0.2">
      <c r="A1690" s="80" t="s">
        <v>48</v>
      </c>
      <c r="B1690" s="80" t="s">
        <v>47</v>
      </c>
      <c r="C1690" s="80" t="s">
        <v>50</v>
      </c>
      <c r="D1690" s="81">
        <v>43775.666828703703</v>
      </c>
      <c r="E1690" s="80" t="s">
        <v>5</v>
      </c>
      <c r="F1690" s="80" t="s">
        <v>29</v>
      </c>
      <c r="G1690" s="80" t="s">
        <v>44</v>
      </c>
      <c r="H1690" s="80" t="s">
        <v>10</v>
      </c>
      <c r="I1690" s="80" t="s">
        <v>157</v>
      </c>
      <c r="J1690" s="80" t="s">
        <v>42</v>
      </c>
      <c r="K1690" s="80">
        <v>3.55</v>
      </c>
      <c r="L1690" s="80">
        <v>2300</v>
      </c>
      <c r="M1690" s="80" t="s">
        <v>41</v>
      </c>
      <c r="N1690" s="80">
        <v>3.72</v>
      </c>
      <c r="O1690" s="80">
        <v>9.4599999999999997E-3</v>
      </c>
      <c r="P1690" s="80">
        <v>3.71</v>
      </c>
      <c r="Q1690" s="80"/>
      <c r="R1690" s="80"/>
      <c r="S1690" s="80"/>
      <c r="T1690" s="80"/>
      <c r="U1690" s="80"/>
      <c r="V1690" s="80"/>
      <c r="W1690" s="80"/>
      <c r="X1690" s="80"/>
      <c r="Y1690" s="80"/>
      <c r="Z1690" s="80" t="s">
        <v>40</v>
      </c>
      <c r="AA1690" s="80" t="s">
        <v>39</v>
      </c>
      <c r="AB1690" s="80">
        <v>20</v>
      </c>
      <c r="AC1690" s="80"/>
    </row>
    <row r="1691" spans="1:29" ht="15.75" customHeight="1" x14ac:dyDescent="0.2">
      <c r="A1691" s="80" t="s">
        <v>48</v>
      </c>
      <c r="B1691" s="80" t="s">
        <v>47</v>
      </c>
      <c r="C1691" s="80" t="s">
        <v>50</v>
      </c>
      <c r="D1691" s="81">
        <v>43775.666828703703</v>
      </c>
      <c r="E1691" s="80" t="s">
        <v>5</v>
      </c>
      <c r="F1691" s="80" t="s">
        <v>29</v>
      </c>
      <c r="G1691" s="80" t="s">
        <v>44</v>
      </c>
      <c r="H1691" s="80" t="s">
        <v>10</v>
      </c>
      <c r="I1691" s="80" t="s">
        <v>158</v>
      </c>
      <c r="J1691" s="80" t="s">
        <v>42</v>
      </c>
      <c r="K1691" s="80">
        <v>3.55</v>
      </c>
      <c r="L1691" s="80">
        <v>2300</v>
      </c>
      <c r="M1691" s="80" t="s">
        <v>41</v>
      </c>
      <c r="N1691" s="80">
        <v>37</v>
      </c>
      <c r="O1691" s="80">
        <v>8.8299999999999993E-3</v>
      </c>
      <c r="P1691" s="80">
        <v>0</v>
      </c>
      <c r="Q1691" s="80"/>
      <c r="R1691" s="80"/>
      <c r="S1691" s="80"/>
      <c r="T1691" s="80"/>
      <c r="U1691" s="80"/>
      <c r="V1691" s="80"/>
      <c r="W1691" s="80"/>
      <c r="X1691" s="80"/>
      <c r="Y1691" s="80"/>
      <c r="Z1691" s="80" t="s">
        <v>40</v>
      </c>
      <c r="AA1691" s="80" t="s">
        <v>39</v>
      </c>
      <c r="AB1691" s="80">
        <v>20</v>
      </c>
      <c r="AC1691" s="80"/>
    </row>
    <row r="1692" spans="1:29" ht="15.75" customHeight="1" x14ac:dyDescent="0.2">
      <c r="A1692" s="80" t="s">
        <v>48</v>
      </c>
      <c r="B1692" s="80" t="s">
        <v>47</v>
      </c>
      <c r="C1692" s="80" t="s">
        <v>50</v>
      </c>
      <c r="D1692" s="81">
        <v>43775.666828703703</v>
      </c>
      <c r="E1692" s="80" t="s">
        <v>5</v>
      </c>
      <c r="F1692" s="80" t="s">
        <v>29</v>
      </c>
      <c r="G1692" s="80" t="s">
        <v>44</v>
      </c>
      <c r="H1692" s="80" t="s">
        <v>10</v>
      </c>
      <c r="I1692" s="80" t="s">
        <v>43</v>
      </c>
      <c r="J1692" s="80" t="s">
        <v>42</v>
      </c>
      <c r="K1692" s="80">
        <v>3.55</v>
      </c>
      <c r="L1692" s="80">
        <v>2300</v>
      </c>
      <c r="M1692" s="80" t="s">
        <v>41</v>
      </c>
      <c r="N1692" s="80">
        <v>2.2599999999999998</v>
      </c>
      <c r="O1692" s="80">
        <v>0</v>
      </c>
      <c r="P1692" s="80">
        <v>3.6</v>
      </c>
      <c r="Q1692" s="80"/>
      <c r="R1692" s="80"/>
      <c r="S1692" s="80"/>
      <c r="T1692" s="80"/>
      <c r="U1692" s="80"/>
      <c r="V1692" s="80"/>
      <c r="W1692" s="80"/>
      <c r="X1692" s="80"/>
      <c r="Y1692" s="80"/>
      <c r="Z1692" s="80" t="s">
        <v>40</v>
      </c>
      <c r="AA1692" s="80" t="s">
        <v>39</v>
      </c>
      <c r="AB1692" s="80">
        <v>20</v>
      </c>
      <c r="AC1692" s="80"/>
    </row>
    <row r="1693" spans="1:29" ht="15.75" customHeight="1" x14ac:dyDescent="0.2">
      <c r="A1693" s="80" t="s">
        <v>48</v>
      </c>
      <c r="B1693" s="80" t="s">
        <v>47</v>
      </c>
      <c r="C1693" s="80" t="s">
        <v>50</v>
      </c>
      <c r="D1693" s="81">
        <v>44091.745416666665</v>
      </c>
      <c r="E1693" s="80" t="s">
        <v>5</v>
      </c>
      <c r="F1693" s="80" t="s">
        <v>29</v>
      </c>
      <c r="G1693" s="80" t="s">
        <v>44</v>
      </c>
      <c r="H1693" s="80" t="s">
        <v>10</v>
      </c>
      <c r="I1693" s="80" t="s">
        <v>159</v>
      </c>
      <c r="J1693" s="80" t="s">
        <v>42</v>
      </c>
      <c r="K1693" s="80">
        <v>3.55</v>
      </c>
      <c r="L1693" s="80">
        <v>2300</v>
      </c>
      <c r="M1693" s="80" t="s">
        <v>41</v>
      </c>
      <c r="N1693" s="80">
        <v>2.94</v>
      </c>
      <c r="O1693" s="80">
        <v>1.9599999999999999E-3</v>
      </c>
      <c r="P1693" s="80">
        <v>3.58</v>
      </c>
      <c r="Q1693" s="80"/>
      <c r="R1693" s="80"/>
      <c r="S1693" s="80"/>
      <c r="T1693" s="80"/>
      <c r="U1693" s="80"/>
      <c r="V1693" s="80"/>
      <c r="W1693" s="80"/>
      <c r="X1693" s="80"/>
      <c r="Y1693" s="80"/>
      <c r="Z1693" s="80" t="s">
        <v>40</v>
      </c>
      <c r="AA1693" s="80" t="s">
        <v>39</v>
      </c>
      <c r="AB1693" s="80">
        <v>20</v>
      </c>
      <c r="AC1693" s="80"/>
    </row>
    <row r="1694" spans="1:29" ht="15.75" customHeight="1" x14ac:dyDescent="0.2">
      <c r="A1694" s="80" t="s">
        <v>48</v>
      </c>
      <c r="B1694" s="80" t="s">
        <v>47</v>
      </c>
      <c r="C1694" s="80" t="s">
        <v>50</v>
      </c>
      <c r="D1694" s="81">
        <v>43775.667094907411</v>
      </c>
      <c r="E1694" s="80" t="s">
        <v>5</v>
      </c>
      <c r="F1694" s="80" t="s">
        <v>29</v>
      </c>
      <c r="G1694" s="80" t="s">
        <v>51</v>
      </c>
      <c r="H1694" s="80" t="s">
        <v>10</v>
      </c>
      <c r="I1694" s="80" t="s">
        <v>157</v>
      </c>
      <c r="J1694" s="80" t="s">
        <v>42</v>
      </c>
      <c r="K1694" s="80">
        <v>3.17</v>
      </c>
      <c r="L1694" s="80">
        <v>1730</v>
      </c>
      <c r="M1694" s="80" t="s">
        <v>41</v>
      </c>
      <c r="N1694" s="80">
        <v>4.5</v>
      </c>
      <c r="O1694" s="80">
        <v>1.0500000000000001E-2</v>
      </c>
      <c r="P1694" s="80">
        <v>4.79</v>
      </c>
      <c r="Q1694" s="80"/>
      <c r="R1694" s="80"/>
      <c r="S1694" s="80"/>
      <c r="T1694" s="80"/>
      <c r="U1694" s="80"/>
      <c r="V1694" s="80"/>
      <c r="W1694" s="80"/>
      <c r="X1694" s="80"/>
      <c r="Y1694" s="80"/>
      <c r="Z1694" s="80" t="s">
        <v>40</v>
      </c>
      <c r="AA1694" s="80" t="s">
        <v>39</v>
      </c>
      <c r="AB1694" s="80">
        <v>20</v>
      </c>
      <c r="AC1694" s="80"/>
    </row>
    <row r="1695" spans="1:29" ht="15.75" customHeight="1" x14ac:dyDescent="0.2">
      <c r="A1695" s="80" t="s">
        <v>48</v>
      </c>
      <c r="B1695" s="80" t="s">
        <v>47</v>
      </c>
      <c r="C1695" s="80" t="s">
        <v>50</v>
      </c>
      <c r="D1695" s="81">
        <v>43775.667094907411</v>
      </c>
      <c r="E1695" s="80" t="s">
        <v>5</v>
      </c>
      <c r="F1695" s="80" t="s">
        <v>29</v>
      </c>
      <c r="G1695" s="80" t="s">
        <v>51</v>
      </c>
      <c r="H1695" s="80" t="s">
        <v>10</v>
      </c>
      <c r="I1695" s="80" t="s">
        <v>158</v>
      </c>
      <c r="J1695" s="80" t="s">
        <v>42</v>
      </c>
      <c r="K1695" s="80">
        <v>3.17</v>
      </c>
      <c r="L1695" s="80">
        <v>1730</v>
      </c>
      <c r="M1695" s="80" t="s">
        <v>41</v>
      </c>
      <c r="N1695" s="80">
        <v>47.5</v>
      </c>
      <c r="O1695" s="80">
        <v>1.1299999999999999E-2</v>
      </c>
      <c r="P1695" s="80">
        <v>0</v>
      </c>
      <c r="Q1695" s="80"/>
      <c r="R1695" s="80"/>
      <c r="S1695" s="80"/>
      <c r="T1695" s="80"/>
      <c r="U1695" s="80"/>
      <c r="V1695" s="80"/>
      <c r="W1695" s="80"/>
      <c r="X1695" s="80"/>
      <c r="Y1695" s="80"/>
      <c r="Z1695" s="80" t="s">
        <v>40</v>
      </c>
      <c r="AA1695" s="80" t="s">
        <v>39</v>
      </c>
      <c r="AB1695" s="80">
        <v>20</v>
      </c>
      <c r="AC1695" s="80"/>
    </row>
    <row r="1696" spans="1:29" ht="15.75" customHeight="1" x14ac:dyDescent="0.2">
      <c r="A1696" s="80" t="s">
        <v>48</v>
      </c>
      <c r="B1696" s="80" t="s">
        <v>47</v>
      </c>
      <c r="C1696" s="80" t="s">
        <v>50</v>
      </c>
      <c r="D1696" s="81">
        <v>43775.667094907411</v>
      </c>
      <c r="E1696" s="80" t="s">
        <v>5</v>
      </c>
      <c r="F1696" s="80" t="s">
        <v>29</v>
      </c>
      <c r="G1696" s="80" t="s">
        <v>51</v>
      </c>
      <c r="H1696" s="80" t="s">
        <v>10</v>
      </c>
      <c r="I1696" s="80" t="s">
        <v>43</v>
      </c>
      <c r="J1696" s="80" t="s">
        <v>42</v>
      </c>
      <c r="K1696" s="80">
        <v>3.17</v>
      </c>
      <c r="L1696" s="80">
        <v>1730</v>
      </c>
      <c r="M1696" s="80" t="s">
        <v>41</v>
      </c>
      <c r="N1696" s="80">
        <v>3.04</v>
      </c>
      <c r="O1696" s="80">
        <v>0</v>
      </c>
      <c r="P1696" s="80">
        <v>4.6900000000000004</v>
      </c>
      <c r="Q1696" s="80"/>
      <c r="R1696" s="80"/>
      <c r="S1696" s="80"/>
      <c r="T1696" s="80"/>
      <c r="U1696" s="80"/>
      <c r="V1696" s="80"/>
      <c r="W1696" s="80"/>
      <c r="X1696" s="80"/>
      <c r="Y1696" s="80"/>
      <c r="Z1696" s="80" t="s">
        <v>40</v>
      </c>
      <c r="AA1696" s="80" t="s">
        <v>39</v>
      </c>
      <c r="AB1696" s="80">
        <v>20</v>
      </c>
      <c r="AC1696" s="80"/>
    </row>
    <row r="1697" spans="1:29" ht="15.75" customHeight="1" x14ac:dyDescent="0.2">
      <c r="A1697" s="80" t="s">
        <v>48</v>
      </c>
      <c r="B1697" s="80" t="s">
        <v>47</v>
      </c>
      <c r="C1697" s="80" t="s">
        <v>50</v>
      </c>
      <c r="D1697" s="81">
        <v>44091.745416666665</v>
      </c>
      <c r="E1697" s="80" t="s">
        <v>5</v>
      </c>
      <c r="F1697" s="80" t="s">
        <v>29</v>
      </c>
      <c r="G1697" s="80" t="s">
        <v>51</v>
      </c>
      <c r="H1697" s="80" t="s">
        <v>10</v>
      </c>
      <c r="I1697" s="80" t="s">
        <v>159</v>
      </c>
      <c r="J1697" s="80" t="s">
        <v>42</v>
      </c>
      <c r="K1697" s="80">
        <v>3.17</v>
      </c>
      <c r="L1697" s="80">
        <v>1730</v>
      </c>
      <c r="M1697" s="80" t="s">
        <v>41</v>
      </c>
      <c r="N1697" s="80">
        <v>3.83</v>
      </c>
      <c r="O1697" s="80">
        <v>2.1800000000000001E-3</v>
      </c>
      <c r="P1697" s="80">
        <v>4.6500000000000004</v>
      </c>
      <c r="Q1697" s="80"/>
      <c r="R1697" s="80"/>
      <c r="S1697" s="80"/>
      <c r="T1697" s="80"/>
      <c r="U1697" s="80"/>
      <c r="V1697" s="80"/>
      <c r="W1697" s="80"/>
      <c r="X1697" s="80"/>
      <c r="Y1697" s="80"/>
      <c r="Z1697" s="80" t="s">
        <v>40</v>
      </c>
      <c r="AA1697" s="80" t="s">
        <v>39</v>
      </c>
      <c r="AB1697" s="80">
        <v>20</v>
      </c>
      <c r="AC1697" s="80"/>
    </row>
    <row r="1698" spans="1:29" ht="15.75" customHeight="1" x14ac:dyDescent="0.2">
      <c r="A1698" s="80" t="s">
        <v>48</v>
      </c>
      <c r="B1698" s="80" t="s">
        <v>47</v>
      </c>
      <c r="C1698" s="80" t="s">
        <v>50</v>
      </c>
      <c r="D1698" s="81">
        <v>43775.667870370373</v>
      </c>
      <c r="E1698" s="80" t="s">
        <v>5</v>
      </c>
      <c r="F1698" s="80" t="s">
        <v>30</v>
      </c>
      <c r="G1698" s="80" t="s">
        <v>44</v>
      </c>
      <c r="H1698" s="80" t="s">
        <v>11</v>
      </c>
      <c r="I1698" s="80" t="s">
        <v>157</v>
      </c>
      <c r="J1698" s="80" t="s">
        <v>42</v>
      </c>
      <c r="K1698" s="80">
        <v>3.5</v>
      </c>
      <c r="L1698" s="80">
        <v>1240</v>
      </c>
      <c r="M1698" s="80" t="s">
        <v>41</v>
      </c>
      <c r="N1698" s="80">
        <v>115</v>
      </c>
      <c r="O1698" s="80">
        <v>3.3500000000000002E-2</v>
      </c>
      <c r="P1698" s="80">
        <v>1.77</v>
      </c>
      <c r="Q1698" s="80"/>
      <c r="R1698" s="80"/>
      <c r="S1698" s="80"/>
      <c r="T1698" s="80"/>
      <c r="U1698" s="80"/>
      <c r="V1698" s="80"/>
      <c r="W1698" s="80"/>
      <c r="X1698" s="80"/>
      <c r="Y1698" s="80"/>
      <c r="Z1698" s="80" t="s">
        <v>40</v>
      </c>
      <c r="AA1698" s="80" t="s">
        <v>39</v>
      </c>
      <c r="AB1698" s="80">
        <v>20</v>
      </c>
      <c r="AC1698" s="80"/>
    </row>
    <row r="1699" spans="1:29" ht="15.75" customHeight="1" x14ac:dyDescent="0.2">
      <c r="A1699" s="80" t="s">
        <v>48</v>
      </c>
      <c r="B1699" s="80" t="s">
        <v>47</v>
      </c>
      <c r="C1699" s="80" t="s">
        <v>50</v>
      </c>
      <c r="D1699" s="81">
        <v>43775.667870370373</v>
      </c>
      <c r="E1699" s="80" t="s">
        <v>5</v>
      </c>
      <c r="F1699" s="80" t="s">
        <v>30</v>
      </c>
      <c r="G1699" s="80" t="s">
        <v>44</v>
      </c>
      <c r="H1699" s="80" t="s">
        <v>11</v>
      </c>
      <c r="I1699" s="80" t="s">
        <v>158</v>
      </c>
      <c r="J1699" s="80" t="s">
        <v>42</v>
      </c>
      <c r="K1699" s="80">
        <v>3.5</v>
      </c>
      <c r="L1699" s="80">
        <v>1240</v>
      </c>
      <c r="M1699" s="80" t="s">
        <v>41</v>
      </c>
      <c r="N1699" s="80">
        <v>132</v>
      </c>
      <c r="O1699" s="80">
        <v>3.8100000000000002E-2</v>
      </c>
      <c r="P1699" s="80">
        <v>0</v>
      </c>
      <c r="Q1699" s="80"/>
      <c r="R1699" s="80"/>
      <c r="S1699" s="80"/>
      <c r="T1699" s="80"/>
      <c r="U1699" s="80"/>
      <c r="V1699" s="80"/>
      <c r="W1699" s="80"/>
      <c r="X1699" s="80"/>
      <c r="Y1699" s="80"/>
      <c r="Z1699" s="80" t="s">
        <v>40</v>
      </c>
      <c r="AA1699" s="80" t="s">
        <v>39</v>
      </c>
      <c r="AB1699" s="80">
        <v>20</v>
      </c>
      <c r="AC1699" s="80"/>
    </row>
    <row r="1700" spans="1:29" ht="15.75" customHeight="1" x14ac:dyDescent="0.2">
      <c r="A1700" s="80" t="s">
        <v>48</v>
      </c>
      <c r="B1700" s="80" t="s">
        <v>47</v>
      </c>
      <c r="C1700" s="80" t="s">
        <v>50</v>
      </c>
      <c r="D1700" s="81">
        <v>43775.667870370373</v>
      </c>
      <c r="E1700" s="80" t="s">
        <v>5</v>
      </c>
      <c r="F1700" s="80" t="s">
        <v>30</v>
      </c>
      <c r="G1700" s="80" t="s">
        <v>44</v>
      </c>
      <c r="H1700" s="80" t="s">
        <v>11</v>
      </c>
      <c r="I1700" s="80" t="s">
        <v>43</v>
      </c>
      <c r="J1700" s="80" t="s">
        <v>42</v>
      </c>
      <c r="K1700" s="80">
        <v>3.5</v>
      </c>
      <c r="L1700" s="80">
        <v>1240</v>
      </c>
      <c r="M1700" s="80" t="s">
        <v>41</v>
      </c>
      <c r="N1700" s="80">
        <v>1.02</v>
      </c>
      <c r="O1700" s="80">
        <v>0</v>
      </c>
      <c r="P1700" s="80">
        <v>1.58</v>
      </c>
      <c r="Q1700" s="80"/>
      <c r="R1700" s="80"/>
      <c r="S1700" s="80"/>
      <c r="T1700" s="80"/>
      <c r="U1700" s="80"/>
      <c r="V1700" s="80"/>
      <c r="W1700" s="80"/>
      <c r="X1700" s="80"/>
      <c r="Y1700" s="80"/>
      <c r="Z1700" s="80" t="s">
        <v>40</v>
      </c>
      <c r="AA1700" s="80" t="s">
        <v>39</v>
      </c>
      <c r="AB1700" s="80">
        <v>20</v>
      </c>
      <c r="AC1700" s="80"/>
    </row>
    <row r="1701" spans="1:29" ht="15.75" customHeight="1" x14ac:dyDescent="0.2">
      <c r="A1701" s="80" t="s">
        <v>48</v>
      </c>
      <c r="B1701" s="80" t="s">
        <v>47</v>
      </c>
      <c r="C1701" s="80" t="s">
        <v>50</v>
      </c>
      <c r="D1701" s="81">
        <v>44091.745416666665</v>
      </c>
      <c r="E1701" s="80" t="s">
        <v>5</v>
      </c>
      <c r="F1701" s="80" t="s">
        <v>30</v>
      </c>
      <c r="G1701" s="80" t="s">
        <v>44</v>
      </c>
      <c r="H1701" s="80" t="s">
        <v>11</v>
      </c>
      <c r="I1701" s="80" t="s">
        <v>159</v>
      </c>
      <c r="J1701" s="80" t="s">
        <v>42</v>
      </c>
      <c r="K1701" s="80">
        <v>3.5</v>
      </c>
      <c r="L1701" s="80">
        <v>1240</v>
      </c>
      <c r="M1701" s="80" t="s">
        <v>41</v>
      </c>
      <c r="N1701" s="80">
        <v>18</v>
      </c>
      <c r="O1701" s="80">
        <v>4.9699999999999996E-3</v>
      </c>
      <c r="P1701" s="80">
        <v>1.58</v>
      </c>
      <c r="Q1701" s="80"/>
      <c r="R1701" s="80"/>
      <c r="S1701" s="80"/>
      <c r="T1701" s="80"/>
      <c r="U1701" s="80"/>
      <c r="V1701" s="80"/>
      <c r="W1701" s="80"/>
      <c r="X1701" s="80"/>
      <c r="Y1701" s="80"/>
      <c r="Z1701" s="80" t="s">
        <v>40</v>
      </c>
      <c r="AA1701" s="80" t="s">
        <v>39</v>
      </c>
      <c r="AB1701" s="80">
        <v>20</v>
      </c>
      <c r="AC1701" s="80"/>
    </row>
    <row r="1702" spans="1:29" ht="15.75" customHeight="1" x14ac:dyDescent="0.2">
      <c r="A1702" s="80" t="s">
        <v>48</v>
      </c>
      <c r="B1702" s="80" t="s">
        <v>47</v>
      </c>
      <c r="C1702" s="80" t="s">
        <v>50</v>
      </c>
      <c r="D1702" s="81">
        <v>43775.667870370373</v>
      </c>
      <c r="E1702" s="80" t="s">
        <v>5</v>
      </c>
      <c r="F1702" s="80" t="s">
        <v>30</v>
      </c>
      <c r="G1702" s="80" t="s">
        <v>51</v>
      </c>
      <c r="H1702" s="80" t="s">
        <v>11</v>
      </c>
      <c r="I1702" s="80" t="s">
        <v>157</v>
      </c>
      <c r="J1702" s="80" t="s">
        <v>42</v>
      </c>
      <c r="K1702" s="80">
        <v>3.5</v>
      </c>
      <c r="L1702" s="80">
        <v>1210</v>
      </c>
      <c r="M1702" s="80" t="s">
        <v>41</v>
      </c>
      <c r="N1702" s="80">
        <v>23.5</v>
      </c>
      <c r="O1702" s="80">
        <v>4.9099999999999998E-2</v>
      </c>
      <c r="P1702" s="80">
        <v>1.73</v>
      </c>
      <c r="Q1702" s="80"/>
      <c r="R1702" s="80"/>
      <c r="S1702" s="80"/>
      <c r="T1702" s="80"/>
      <c r="U1702" s="80"/>
      <c r="V1702" s="80"/>
      <c r="W1702" s="80"/>
      <c r="X1702" s="80"/>
      <c r="Y1702" s="80"/>
      <c r="Z1702" s="80" t="s">
        <v>40</v>
      </c>
      <c r="AA1702" s="80" t="s">
        <v>39</v>
      </c>
      <c r="AB1702" s="80">
        <v>20</v>
      </c>
      <c r="AC1702" s="80"/>
    </row>
    <row r="1703" spans="1:29" ht="15.75" customHeight="1" x14ac:dyDescent="0.2">
      <c r="A1703" s="80" t="s">
        <v>48</v>
      </c>
      <c r="B1703" s="80" t="s">
        <v>47</v>
      </c>
      <c r="C1703" s="80" t="s">
        <v>50</v>
      </c>
      <c r="D1703" s="81">
        <v>43775.667870370373</v>
      </c>
      <c r="E1703" s="80" t="s">
        <v>5</v>
      </c>
      <c r="F1703" s="80" t="s">
        <v>30</v>
      </c>
      <c r="G1703" s="80" t="s">
        <v>51</v>
      </c>
      <c r="H1703" s="80" t="s">
        <v>11</v>
      </c>
      <c r="I1703" s="80" t="s">
        <v>158</v>
      </c>
      <c r="J1703" s="80" t="s">
        <v>42</v>
      </c>
      <c r="K1703" s="80">
        <v>3.5</v>
      </c>
      <c r="L1703" s="80">
        <v>1210</v>
      </c>
      <c r="M1703" s="80" t="s">
        <v>41</v>
      </c>
      <c r="N1703" s="80">
        <v>40.799999999999997</v>
      </c>
      <c r="O1703" s="80">
        <v>5.5500000000000001E-2</v>
      </c>
      <c r="P1703" s="80">
        <v>0</v>
      </c>
      <c r="Q1703" s="80"/>
      <c r="R1703" s="80"/>
      <c r="S1703" s="80"/>
      <c r="T1703" s="80"/>
      <c r="U1703" s="80"/>
      <c r="V1703" s="80"/>
      <c r="W1703" s="80"/>
      <c r="X1703" s="80"/>
      <c r="Y1703" s="80"/>
      <c r="Z1703" s="80" t="s">
        <v>40</v>
      </c>
      <c r="AA1703" s="80" t="s">
        <v>39</v>
      </c>
      <c r="AB1703" s="80">
        <v>20</v>
      </c>
      <c r="AC1703" s="80"/>
    </row>
    <row r="1704" spans="1:29" ht="15.75" customHeight="1" x14ac:dyDescent="0.2">
      <c r="A1704" s="80" t="s">
        <v>48</v>
      </c>
      <c r="B1704" s="80" t="s">
        <v>47</v>
      </c>
      <c r="C1704" s="80" t="s">
        <v>50</v>
      </c>
      <c r="D1704" s="81">
        <v>43775.667870370373</v>
      </c>
      <c r="E1704" s="80" t="s">
        <v>5</v>
      </c>
      <c r="F1704" s="80" t="s">
        <v>30</v>
      </c>
      <c r="G1704" s="80" t="s">
        <v>51</v>
      </c>
      <c r="H1704" s="80" t="s">
        <v>11</v>
      </c>
      <c r="I1704" s="80" t="s">
        <v>43</v>
      </c>
      <c r="J1704" s="80" t="s">
        <v>42</v>
      </c>
      <c r="K1704" s="80">
        <v>3.5</v>
      </c>
      <c r="L1704" s="80">
        <v>1210</v>
      </c>
      <c r="M1704" s="80" t="s">
        <v>41</v>
      </c>
      <c r="N1704" s="80">
        <v>0.96899999999999997</v>
      </c>
      <c r="O1704" s="80">
        <v>0</v>
      </c>
      <c r="P1704" s="80">
        <v>1.56</v>
      </c>
      <c r="Q1704" s="80"/>
      <c r="R1704" s="80"/>
      <c r="S1704" s="80"/>
      <c r="T1704" s="80"/>
      <c r="U1704" s="80"/>
      <c r="V1704" s="80"/>
      <c r="W1704" s="80"/>
      <c r="X1704" s="80"/>
      <c r="Y1704" s="80"/>
      <c r="Z1704" s="80" t="s">
        <v>40</v>
      </c>
      <c r="AA1704" s="80" t="s">
        <v>39</v>
      </c>
      <c r="AB1704" s="80">
        <v>20</v>
      </c>
      <c r="AC1704" s="80"/>
    </row>
    <row r="1705" spans="1:29" ht="15.75" customHeight="1" x14ac:dyDescent="0.2">
      <c r="A1705" s="80" t="s">
        <v>48</v>
      </c>
      <c r="B1705" s="80" t="s">
        <v>47</v>
      </c>
      <c r="C1705" s="80" t="s">
        <v>50</v>
      </c>
      <c r="D1705" s="81">
        <v>44091.745416666665</v>
      </c>
      <c r="E1705" s="80" t="s">
        <v>5</v>
      </c>
      <c r="F1705" s="80" t="s">
        <v>30</v>
      </c>
      <c r="G1705" s="80" t="s">
        <v>51</v>
      </c>
      <c r="H1705" s="80" t="s">
        <v>11</v>
      </c>
      <c r="I1705" s="80" t="s">
        <v>159</v>
      </c>
      <c r="J1705" s="80" t="s">
        <v>42</v>
      </c>
      <c r="K1705" s="80">
        <v>3.5</v>
      </c>
      <c r="L1705" s="80">
        <v>1210</v>
      </c>
      <c r="M1705" s="80" t="s">
        <v>41</v>
      </c>
      <c r="N1705" s="80">
        <v>4.58</v>
      </c>
      <c r="O1705" s="80">
        <v>7.2899999999999996E-3</v>
      </c>
      <c r="P1705" s="80">
        <v>1.55</v>
      </c>
      <c r="Q1705" s="80"/>
      <c r="R1705" s="80"/>
      <c r="S1705" s="80"/>
      <c r="T1705" s="80"/>
      <c r="U1705" s="80"/>
      <c r="V1705" s="80"/>
      <c r="W1705" s="80"/>
      <c r="X1705" s="80"/>
      <c r="Y1705" s="80"/>
      <c r="Z1705" s="80" t="s">
        <v>40</v>
      </c>
      <c r="AA1705" s="80" t="s">
        <v>39</v>
      </c>
      <c r="AB1705" s="80">
        <v>20</v>
      </c>
      <c r="AC1705" s="80"/>
    </row>
    <row r="1706" spans="1:29" ht="15.75" customHeight="1" x14ac:dyDescent="0.2">
      <c r="A1706" s="80" t="s">
        <v>48</v>
      </c>
      <c r="B1706" s="80" t="s">
        <v>47</v>
      </c>
      <c r="C1706" s="80" t="s">
        <v>50</v>
      </c>
      <c r="D1706" s="81">
        <v>43775.667870370373</v>
      </c>
      <c r="E1706" s="80" t="s">
        <v>5</v>
      </c>
      <c r="F1706" s="80" t="s">
        <v>31</v>
      </c>
      <c r="G1706" s="80" t="s">
        <v>44</v>
      </c>
      <c r="H1706" s="80" t="s">
        <v>11</v>
      </c>
      <c r="I1706" s="80" t="s">
        <v>157</v>
      </c>
      <c r="J1706" s="80" t="s">
        <v>42</v>
      </c>
      <c r="K1706" s="80">
        <v>1.28</v>
      </c>
      <c r="L1706" s="80">
        <v>1210</v>
      </c>
      <c r="M1706" s="80" t="s">
        <v>41</v>
      </c>
      <c r="N1706" s="80">
        <v>2.37</v>
      </c>
      <c r="O1706" s="80">
        <v>4.9300000000000004E-3</v>
      </c>
      <c r="P1706" s="80">
        <v>0.39100000000000001</v>
      </c>
      <c r="Q1706" s="80"/>
      <c r="R1706" s="80"/>
      <c r="S1706" s="80"/>
      <c r="T1706" s="80"/>
      <c r="U1706" s="80"/>
      <c r="V1706" s="80"/>
      <c r="W1706" s="80"/>
      <c r="X1706" s="80"/>
      <c r="Y1706" s="80"/>
      <c r="Z1706" s="80" t="s">
        <v>40</v>
      </c>
      <c r="AA1706" s="80" t="s">
        <v>39</v>
      </c>
      <c r="AB1706" s="80">
        <v>20</v>
      </c>
      <c r="AC1706" s="80"/>
    </row>
    <row r="1707" spans="1:29" ht="15.75" customHeight="1" x14ac:dyDescent="0.2">
      <c r="A1707" s="80" t="s">
        <v>48</v>
      </c>
      <c r="B1707" s="80" t="s">
        <v>47</v>
      </c>
      <c r="C1707" s="80" t="s">
        <v>50</v>
      </c>
      <c r="D1707" s="81">
        <v>43775.667870370373</v>
      </c>
      <c r="E1707" s="80" t="s">
        <v>5</v>
      </c>
      <c r="F1707" s="80" t="s">
        <v>31</v>
      </c>
      <c r="G1707" s="80" t="s">
        <v>44</v>
      </c>
      <c r="H1707" s="80" t="s">
        <v>11</v>
      </c>
      <c r="I1707" s="80" t="s">
        <v>158</v>
      </c>
      <c r="J1707" s="80" t="s">
        <v>42</v>
      </c>
      <c r="K1707" s="80">
        <v>1.28</v>
      </c>
      <c r="L1707" s="80">
        <v>1210</v>
      </c>
      <c r="M1707" s="80" t="s">
        <v>41</v>
      </c>
      <c r="N1707" s="80">
        <v>5.92</v>
      </c>
      <c r="O1707" s="80">
        <v>5.5100000000000001E-3</v>
      </c>
      <c r="P1707" s="80">
        <v>0</v>
      </c>
      <c r="Q1707" s="80"/>
      <c r="R1707" s="80"/>
      <c r="S1707" s="80"/>
      <c r="T1707" s="80"/>
      <c r="U1707" s="80"/>
      <c r="V1707" s="80"/>
      <c r="W1707" s="80"/>
      <c r="X1707" s="80"/>
      <c r="Y1707" s="80"/>
      <c r="Z1707" s="80" t="s">
        <v>40</v>
      </c>
      <c r="AA1707" s="80" t="s">
        <v>39</v>
      </c>
      <c r="AB1707" s="80">
        <v>20</v>
      </c>
      <c r="AC1707" s="80"/>
    </row>
    <row r="1708" spans="1:29" ht="15.75" customHeight="1" x14ac:dyDescent="0.2">
      <c r="A1708" s="80" t="s">
        <v>48</v>
      </c>
      <c r="B1708" s="80" t="s">
        <v>47</v>
      </c>
      <c r="C1708" s="80" t="s">
        <v>50</v>
      </c>
      <c r="D1708" s="81">
        <v>43775.667870370373</v>
      </c>
      <c r="E1708" s="80" t="s">
        <v>5</v>
      </c>
      <c r="F1708" s="80" t="s">
        <v>31</v>
      </c>
      <c r="G1708" s="80" t="s">
        <v>44</v>
      </c>
      <c r="H1708" s="80" t="s">
        <v>11</v>
      </c>
      <c r="I1708" s="80" t="s">
        <v>43</v>
      </c>
      <c r="J1708" s="80" t="s">
        <v>42</v>
      </c>
      <c r="K1708" s="80">
        <v>1.28</v>
      </c>
      <c r="L1708" s="80">
        <v>1210</v>
      </c>
      <c r="M1708" s="80" t="s">
        <v>41</v>
      </c>
      <c r="N1708" s="80">
        <v>0.32500000000000001</v>
      </c>
      <c r="O1708" s="80">
        <v>0</v>
      </c>
      <c r="P1708" s="80">
        <v>0.375</v>
      </c>
      <c r="Q1708" s="80"/>
      <c r="R1708" s="80"/>
      <c r="S1708" s="80"/>
      <c r="T1708" s="80"/>
      <c r="U1708" s="80"/>
      <c r="V1708" s="80"/>
      <c r="W1708" s="80"/>
      <c r="X1708" s="80"/>
      <c r="Y1708" s="80"/>
      <c r="Z1708" s="80" t="s">
        <v>40</v>
      </c>
      <c r="AA1708" s="80" t="s">
        <v>39</v>
      </c>
      <c r="AB1708" s="80">
        <v>20</v>
      </c>
      <c r="AC1708" s="80"/>
    </row>
    <row r="1709" spans="1:29" ht="15.75" customHeight="1" x14ac:dyDescent="0.2">
      <c r="A1709" s="80" t="s">
        <v>48</v>
      </c>
      <c r="B1709" s="80" t="s">
        <v>47</v>
      </c>
      <c r="C1709" s="80" t="s">
        <v>50</v>
      </c>
      <c r="D1709" s="81">
        <v>44091.745416666665</v>
      </c>
      <c r="E1709" s="80" t="s">
        <v>5</v>
      </c>
      <c r="F1709" s="80" t="s">
        <v>31</v>
      </c>
      <c r="G1709" s="80" t="s">
        <v>44</v>
      </c>
      <c r="H1709" s="80" t="s">
        <v>11</v>
      </c>
      <c r="I1709" s="80" t="s">
        <v>159</v>
      </c>
      <c r="J1709" s="80" t="s">
        <v>42</v>
      </c>
      <c r="K1709" s="80">
        <v>1.28</v>
      </c>
      <c r="L1709" s="80">
        <v>1210</v>
      </c>
      <c r="M1709" s="80" t="s">
        <v>41</v>
      </c>
      <c r="N1709" s="80">
        <v>1.5</v>
      </c>
      <c r="O1709" s="80">
        <v>2.3700000000000001E-3</v>
      </c>
      <c r="P1709" s="80">
        <v>0.35899999999999999</v>
      </c>
      <c r="Q1709" s="80"/>
      <c r="R1709" s="80"/>
      <c r="S1709" s="80"/>
      <c r="T1709" s="80"/>
      <c r="U1709" s="80"/>
      <c r="V1709" s="80"/>
      <c r="W1709" s="80"/>
      <c r="X1709" s="80"/>
      <c r="Y1709" s="80"/>
      <c r="Z1709" s="80" t="s">
        <v>40</v>
      </c>
      <c r="AA1709" s="80" t="s">
        <v>39</v>
      </c>
      <c r="AB1709" s="80">
        <v>20</v>
      </c>
      <c r="AC1709" s="80"/>
    </row>
    <row r="1710" spans="1:29" ht="15.75" customHeight="1" x14ac:dyDescent="0.2">
      <c r="A1710" s="80" t="s">
        <v>48</v>
      </c>
      <c r="B1710" s="80" t="s">
        <v>47</v>
      </c>
      <c r="C1710" s="80" t="s">
        <v>50</v>
      </c>
      <c r="D1710" s="81">
        <v>43775.667870370373</v>
      </c>
      <c r="E1710" s="80" t="s">
        <v>5</v>
      </c>
      <c r="F1710" s="80" t="s">
        <v>31</v>
      </c>
      <c r="G1710" s="80" t="s">
        <v>51</v>
      </c>
      <c r="H1710" s="80" t="s">
        <v>11</v>
      </c>
      <c r="I1710" s="80" t="s">
        <v>157</v>
      </c>
      <c r="J1710" s="80" t="s">
        <v>42</v>
      </c>
      <c r="K1710" s="80">
        <v>1.58</v>
      </c>
      <c r="L1710" s="80">
        <v>1150</v>
      </c>
      <c r="M1710" s="80" t="s">
        <v>41</v>
      </c>
      <c r="N1710" s="80">
        <v>3.24</v>
      </c>
      <c r="O1710" s="80">
        <v>5.1700000000000001E-3</v>
      </c>
      <c r="P1710" s="80">
        <v>0.56899999999999995</v>
      </c>
      <c r="Q1710" s="80"/>
      <c r="R1710" s="80"/>
      <c r="S1710" s="80"/>
      <c r="T1710" s="80"/>
      <c r="U1710" s="80"/>
      <c r="V1710" s="80"/>
      <c r="W1710" s="80"/>
      <c r="X1710" s="80"/>
      <c r="Y1710" s="80"/>
      <c r="Z1710" s="80" t="s">
        <v>40</v>
      </c>
      <c r="AA1710" s="80" t="s">
        <v>39</v>
      </c>
      <c r="AB1710" s="80">
        <v>20</v>
      </c>
      <c r="AC1710" s="80"/>
    </row>
    <row r="1711" spans="1:29" ht="15.75" customHeight="1" x14ac:dyDescent="0.2">
      <c r="A1711" s="80" t="s">
        <v>48</v>
      </c>
      <c r="B1711" s="80" t="s">
        <v>47</v>
      </c>
      <c r="C1711" s="80" t="s">
        <v>50</v>
      </c>
      <c r="D1711" s="81">
        <v>43775.667870370373</v>
      </c>
      <c r="E1711" s="80" t="s">
        <v>5</v>
      </c>
      <c r="F1711" s="80" t="s">
        <v>31</v>
      </c>
      <c r="G1711" s="80" t="s">
        <v>51</v>
      </c>
      <c r="H1711" s="80" t="s">
        <v>11</v>
      </c>
      <c r="I1711" s="80" t="s">
        <v>158</v>
      </c>
      <c r="J1711" s="80" t="s">
        <v>42</v>
      </c>
      <c r="K1711" s="80">
        <v>1.58</v>
      </c>
      <c r="L1711" s="80">
        <v>1150</v>
      </c>
      <c r="M1711" s="80" t="s">
        <v>41</v>
      </c>
      <c r="N1711" s="80">
        <v>8.0500000000000007</v>
      </c>
      <c r="O1711" s="80">
        <v>5.3800000000000002E-3</v>
      </c>
      <c r="P1711" s="80">
        <v>0</v>
      </c>
      <c r="Q1711" s="80"/>
      <c r="R1711" s="80"/>
      <c r="S1711" s="80"/>
      <c r="T1711" s="80"/>
      <c r="U1711" s="80"/>
      <c r="V1711" s="80"/>
      <c r="W1711" s="80"/>
      <c r="X1711" s="80"/>
      <c r="Y1711" s="80"/>
      <c r="Z1711" s="80" t="s">
        <v>40</v>
      </c>
      <c r="AA1711" s="80" t="s">
        <v>39</v>
      </c>
      <c r="AB1711" s="80">
        <v>20</v>
      </c>
      <c r="AC1711" s="80"/>
    </row>
    <row r="1712" spans="1:29" ht="15.75" customHeight="1" x14ac:dyDescent="0.2">
      <c r="A1712" s="80" t="s">
        <v>48</v>
      </c>
      <c r="B1712" s="80" t="s">
        <v>47</v>
      </c>
      <c r="C1712" s="80" t="s">
        <v>50</v>
      </c>
      <c r="D1712" s="81">
        <v>43775.667870370373</v>
      </c>
      <c r="E1712" s="80" t="s">
        <v>5</v>
      </c>
      <c r="F1712" s="80" t="s">
        <v>31</v>
      </c>
      <c r="G1712" s="80" t="s">
        <v>51</v>
      </c>
      <c r="H1712" s="80" t="s">
        <v>11</v>
      </c>
      <c r="I1712" s="80" t="s">
        <v>43</v>
      </c>
      <c r="J1712" s="80" t="s">
        <v>42</v>
      </c>
      <c r="K1712" s="80">
        <v>1.58</v>
      </c>
      <c r="L1712" s="80">
        <v>1150</v>
      </c>
      <c r="M1712" s="80" t="s">
        <v>41</v>
      </c>
      <c r="N1712" s="80">
        <v>0.437</v>
      </c>
      <c r="O1712" s="80">
        <v>0</v>
      </c>
      <c r="P1712" s="80">
        <v>0.54700000000000004</v>
      </c>
      <c r="Q1712" s="80"/>
      <c r="R1712" s="80"/>
      <c r="S1712" s="80"/>
      <c r="T1712" s="80"/>
      <c r="U1712" s="80"/>
      <c r="V1712" s="80"/>
      <c r="W1712" s="80"/>
      <c r="X1712" s="80"/>
      <c r="Y1712" s="80"/>
      <c r="Z1712" s="80" t="s">
        <v>40</v>
      </c>
      <c r="AA1712" s="80" t="s">
        <v>39</v>
      </c>
      <c r="AB1712" s="80">
        <v>20</v>
      </c>
      <c r="AC1712" s="80"/>
    </row>
    <row r="1713" spans="1:29" ht="15.75" customHeight="1" x14ac:dyDescent="0.2">
      <c r="A1713" s="80" t="s">
        <v>48</v>
      </c>
      <c r="B1713" s="80" t="s">
        <v>47</v>
      </c>
      <c r="C1713" s="80" t="s">
        <v>50</v>
      </c>
      <c r="D1713" s="81">
        <v>44091.745416666665</v>
      </c>
      <c r="E1713" s="80" t="s">
        <v>5</v>
      </c>
      <c r="F1713" s="80" t="s">
        <v>31</v>
      </c>
      <c r="G1713" s="80" t="s">
        <v>51</v>
      </c>
      <c r="H1713" s="80" t="s">
        <v>11</v>
      </c>
      <c r="I1713" s="80" t="s">
        <v>159</v>
      </c>
      <c r="J1713" s="80" t="s">
        <v>42</v>
      </c>
      <c r="K1713" s="80">
        <v>1.58</v>
      </c>
      <c r="L1713" s="80">
        <v>1150</v>
      </c>
      <c r="M1713" s="80" t="s">
        <v>41</v>
      </c>
      <c r="N1713" s="80">
        <v>2.0499999999999998</v>
      </c>
      <c r="O1713" s="80">
        <v>2.4599999999999999E-3</v>
      </c>
      <c r="P1713" s="80">
        <v>0.52400000000000002</v>
      </c>
      <c r="Q1713" s="80"/>
      <c r="R1713" s="80"/>
      <c r="S1713" s="80"/>
      <c r="T1713" s="80"/>
      <c r="U1713" s="80"/>
      <c r="V1713" s="80"/>
      <c r="W1713" s="80"/>
      <c r="X1713" s="80"/>
      <c r="Y1713" s="80"/>
      <c r="Z1713" s="80" t="s">
        <v>40</v>
      </c>
      <c r="AA1713" s="80" t="s">
        <v>39</v>
      </c>
      <c r="AB1713" s="80">
        <v>20</v>
      </c>
      <c r="AC1713" s="80"/>
    </row>
    <row r="1714" spans="1:29" ht="15.75" customHeight="1" x14ac:dyDescent="0.2">
      <c r="A1714" s="80" t="s">
        <v>48</v>
      </c>
      <c r="B1714" s="80" t="s">
        <v>47</v>
      </c>
      <c r="C1714" s="80" t="s">
        <v>50</v>
      </c>
      <c r="D1714" s="81">
        <v>43775.667870370373</v>
      </c>
      <c r="E1714" s="80" t="s">
        <v>5</v>
      </c>
      <c r="F1714" s="80" t="s">
        <v>45</v>
      </c>
      <c r="G1714" s="80" t="s">
        <v>44</v>
      </c>
      <c r="H1714" s="80" t="s">
        <v>11</v>
      </c>
      <c r="I1714" s="80" t="s">
        <v>157</v>
      </c>
      <c r="J1714" s="80" t="s">
        <v>42</v>
      </c>
      <c r="K1714" s="80">
        <v>3</v>
      </c>
      <c r="L1714" s="80">
        <v>1920</v>
      </c>
      <c r="M1714" s="80" t="s">
        <v>41</v>
      </c>
      <c r="N1714" s="80">
        <v>12</v>
      </c>
      <c r="O1714" s="80">
        <v>1.7000000000000001E-2</v>
      </c>
      <c r="P1714" s="80">
        <v>1.07</v>
      </c>
      <c r="Q1714" s="80"/>
      <c r="R1714" s="80"/>
      <c r="S1714" s="80"/>
      <c r="T1714" s="80"/>
      <c r="U1714" s="80"/>
      <c r="V1714" s="80"/>
      <c r="W1714" s="80"/>
      <c r="X1714" s="80"/>
      <c r="Y1714" s="80"/>
      <c r="Z1714" s="80" t="s">
        <v>40</v>
      </c>
      <c r="AA1714" s="80" t="s">
        <v>39</v>
      </c>
      <c r="AB1714" s="80">
        <v>20</v>
      </c>
      <c r="AC1714" s="80"/>
    </row>
    <row r="1715" spans="1:29" ht="15.75" customHeight="1" x14ac:dyDescent="0.2">
      <c r="A1715" s="80" t="s">
        <v>48</v>
      </c>
      <c r="B1715" s="80" t="s">
        <v>47</v>
      </c>
      <c r="C1715" s="80" t="s">
        <v>50</v>
      </c>
      <c r="D1715" s="81">
        <v>43775.667870370373</v>
      </c>
      <c r="E1715" s="80" t="s">
        <v>5</v>
      </c>
      <c r="F1715" s="80" t="s">
        <v>45</v>
      </c>
      <c r="G1715" s="80" t="s">
        <v>44</v>
      </c>
      <c r="H1715" s="80" t="s">
        <v>11</v>
      </c>
      <c r="I1715" s="80" t="s">
        <v>158</v>
      </c>
      <c r="J1715" s="80" t="s">
        <v>42</v>
      </c>
      <c r="K1715" s="80">
        <v>3</v>
      </c>
      <c r="L1715" s="80">
        <v>1920</v>
      </c>
      <c r="M1715" s="80" t="s">
        <v>41</v>
      </c>
      <c r="N1715" s="80">
        <v>21.6</v>
      </c>
      <c r="O1715" s="80">
        <v>1.7999999999999999E-2</v>
      </c>
      <c r="P1715" s="80">
        <v>0</v>
      </c>
      <c r="Q1715" s="80"/>
      <c r="R1715" s="80"/>
      <c r="S1715" s="80"/>
      <c r="T1715" s="80"/>
      <c r="U1715" s="80"/>
      <c r="V1715" s="80"/>
      <c r="W1715" s="80"/>
      <c r="X1715" s="80"/>
      <c r="Y1715" s="80"/>
      <c r="Z1715" s="80" t="s">
        <v>40</v>
      </c>
      <c r="AA1715" s="80" t="s">
        <v>39</v>
      </c>
      <c r="AB1715" s="80">
        <v>20</v>
      </c>
      <c r="AC1715" s="80"/>
    </row>
    <row r="1716" spans="1:29" ht="15.75" customHeight="1" x14ac:dyDescent="0.2">
      <c r="A1716" s="80" t="s">
        <v>48</v>
      </c>
      <c r="B1716" s="80" t="s">
        <v>47</v>
      </c>
      <c r="C1716" s="80" t="s">
        <v>50</v>
      </c>
      <c r="D1716" s="81">
        <v>43775.667870370373</v>
      </c>
      <c r="E1716" s="80" t="s">
        <v>5</v>
      </c>
      <c r="F1716" s="80" t="s">
        <v>45</v>
      </c>
      <c r="G1716" s="80" t="s">
        <v>44</v>
      </c>
      <c r="H1716" s="80" t="s">
        <v>11</v>
      </c>
      <c r="I1716" s="80" t="s">
        <v>43</v>
      </c>
      <c r="J1716" s="80" t="s">
        <v>42</v>
      </c>
      <c r="K1716" s="80">
        <v>3</v>
      </c>
      <c r="L1716" s="80">
        <v>1920</v>
      </c>
      <c r="M1716" s="80" t="s">
        <v>41</v>
      </c>
      <c r="N1716" s="80">
        <v>0.7</v>
      </c>
      <c r="O1716" s="80">
        <v>0</v>
      </c>
      <c r="P1716" s="80">
        <v>1.03</v>
      </c>
      <c r="Q1716" s="80"/>
      <c r="R1716" s="80"/>
      <c r="S1716" s="80"/>
      <c r="T1716" s="80"/>
      <c r="U1716" s="80"/>
      <c r="V1716" s="80"/>
      <c r="W1716" s="80"/>
      <c r="X1716" s="80"/>
      <c r="Y1716" s="80"/>
      <c r="Z1716" s="80" t="s">
        <v>40</v>
      </c>
      <c r="AA1716" s="80" t="s">
        <v>39</v>
      </c>
      <c r="AB1716" s="80">
        <v>20</v>
      </c>
      <c r="AC1716" s="80"/>
    </row>
    <row r="1717" spans="1:29" ht="15.75" customHeight="1" x14ac:dyDescent="0.2">
      <c r="A1717" s="80" t="s">
        <v>48</v>
      </c>
      <c r="B1717" s="80" t="s">
        <v>47</v>
      </c>
      <c r="C1717" s="80" t="s">
        <v>50</v>
      </c>
      <c r="D1717" s="81">
        <v>44091.745416666665</v>
      </c>
      <c r="E1717" s="80" t="s">
        <v>5</v>
      </c>
      <c r="F1717" s="80" t="s">
        <v>45</v>
      </c>
      <c r="G1717" s="80" t="s">
        <v>44</v>
      </c>
      <c r="H1717" s="80" t="s">
        <v>11</v>
      </c>
      <c r="I1717" s="80" t="s">
        <v>159</v>
      </c>
      <c r="J1717" s="80" t="s">
        <v>42</v>
      </c>
      <c r="K1717" s="80">
        <v>3</v>
      </c>
      <c r="L1717" s="80">
        <v>1920</v>
      </c>
      <c r="M1717" s="80" t="s">
        <v>41</v>
      </c>
      <c r="N1717" s="80">
        <v>4</v>
      </c>
      <c r="O1717" s="80">
        <v>7.0000000000000001E-3</v>
      </c>
      <c r="P1717" s="80">
        <v>1.02</v>
      </c>
      <c r="Q1717" s="80"/>
      <c r="R1717" s="80"/>
      <c r="S1717" s="80"/>
      <c r="T1717" s="80"/>
      <c r="U1717" s="80"/>
      <c r="V1717" s="80"/>
      <c r="W1717" s="80"/>
      <c r="X1717" s="80"/>
      <c r="Y1717" s="80"/>
      <c r="Z1717" s="80" t="s">
        <v>40</v>
      </c>
      <c r="AA1717" s="80" t="s">
        <v>39</v>
      </c>
      <c r="AB1717" s="80">
        <v>20</v>
      </c>
      <c r="AC1717" s="80"/>
    </row>
    <row r="1718" spans="1:29" ht="15.75" customHeight="1" x14ac:dyDescent="0.2">
      <c r="A1718" s="80" t="s">
        <v>48</v>
      </c>
      <c r="B1718" s="80" t="s">
        <v>47</v>
      </c>
      <c r="C1718" s="80" t="s">
        <v>50</v>
      </c>
      <c r="D1718" s="81">
        <v>43775.667870370373</v>
      </c>
      <c r="E1718" s="80" t="s">
        <v>5</v>
      </c>
      <c r="F1718" s="80" t="s">
        <v>45</v>
      </c>
      <c r="G1718" s="80" t="s">
        <v>51</v>
      </c>
      <c r="H1718" s="80" t="s">
        <v>11</v>
      </c>
      <c r="I1718" s="80" t="s">
        <v>157</v>
      </c>
      <c r="J1718" s="80" t="s">
        <v>42</v>
      </c>
      <c r="K1718" s="80">
        <v>2.7</v>
      </c>
      <c r="L1718" s="80">
        <v>1500</v>
      </c>
      <c r="M1718" s="80" t="s">
        <v>41</v>
      </c>
      <c r="N1718" s="80">
        <v>6.7</v>
      </c>
      <c r="O1718" s="80">
        <v>1.7999999999999999E-2</v>
      </c>
      <c r="P1718" s="80">
        <v>1.31</v>
      </c>
      <c r="Q1718" s="80"/>
      <c r="R1718" s="80"/>
      <c r="S1718" s="80"/>
      <c r="T1718" s="80"/>
      <c r="U1718" s="80"/>
      <c r="V1718" s="80"/>
      <c r="W1718" s="80"/>
      <c r="X1718" s="80"/>
      <c r="Y1718" s="80"/>
      <c r="Z1718" s="80" t="s">
        <v>40</v>
      </c>
      <c r="AA1718" s="80" t="s">
        <v>39</v>
      </c>
      <c r="AB1718" s="80">
        <v>20</v>
      </c>
      <c r="AC1718" s="80"/>
    </row>
    <row r="1719" spans="1:29" ht="15.75" customHeight="1" x14ac:dyDescent="0.2">
      <c r="A1719" s="80" t="s">
        <v>48</v>
      </c>
      <c r="B1719" s="80" t="s">
        <v>47</v>
      </c>
      <c r="C1719" s="80" t="s">
        <v>50</v>
      </c>
      <c r="D1719" s="81">
        <v>43775.667870370373</v>
      </c>
      <c r="E1719" s="80" t="s">
        <v>5</v>
      </c>
      <c r="F1719" s="80" t="s">
        <v>45</v>
      </c>
      <c r="G1719" s="80" t="s">
        <v>51</v>
      </c>
      <c r="H1719" s="80" t="s">
        <v>11</v>
      </c>
      <c r="I1719" s="80" t="s">
        <v>158</v>
      </c>
      <c r="J1719" s="80" t="s">
        <v>42</v>
      </c>
      <c r="K1719" s="80">
        <v>2.7</v>
      </c>
      <c r="L1719" s="80">
        <v>1500</v>
      </c>
      <c r="M1719" s="80" t="s">
        <v>41</v>
      </c>
      <c r="N1719" s="80">
        <v>18</v>
      </c>
      <c r="O1719" s="80">
        <v>1.9E-2</v>
      </c>
      <c r="P1719" s="80">
        <v>0</v>
      </c>
      <c r="Q1719" s="80"/>
      <c r="R1719" s="80"/>
      <c r="S1719" s="80"/>
      <c r="T1719" s="80"/>
      <c r="U1719" s="80"/>
      <c r="V1719" s="80"/>
      <c r="W1719" s="80"/>
      <c r="X1719" s="80"/>
      <c r="Y1719" s="80"/>
      <c r="Z1719" s="80" t="s">
        <v>40</v>
      </c>
      <c r="AA1719" s="80" t="s">
        <v>39</v>
      </c>
      <c r="AB1719" s="80">
        <v>20</v>
      </c>
      <c r="AC1719" s="80"/>
    </row>
    <row r="1720" spans="1:29" ht="15.75" customHeight="1" x14ac:dyDescent="0.2">
      <c r="A1720" s="80" t="s">
        <v>48</v>
      </c>
      <c r="B1720" s="80" t="s">
        <v>47</v>
      </c>
      <c r="C1720" s="80" t="s">
        <v>50</v>
      </c>
      <c r="D1720" s="81">
        <v>43775.667870370373</v>
      </c>
      <c r="E1720" s="80" t="s">
        <v>5</v>
      </c>
      <c r="F1720" s="80" t="s">
        <v>45</v>
      </c>
      <c r="G1720" s="80" t="s">
        <v>51</v>
      </c>
      <c r="H1720" s="80" t="s">
        <v>11</v>
      </c>
      <c r="I1720" s="80" t="s">
        <v>43</v>
      </c>
      <c r="J1720" s="80" t="s">
        <v>42</v>
      </c>
      <c r="K1720" s="80">
        <v>2.7</v>
      </c>
      <c r="L1720" s="80">
        <v>1500</v>
      </c>
      <c r="M1720" s="80" t="s">
        <v>41</v>
      </c>
      <c r="N1720" s="80">
        <v>0.8</v>
      </c>
      <c r="O1720" s="80">
        <v>0</v>
      </c>
      <c r="P1720" s="80">
        <v>1.28</v>
      </c>
      <c r="Q1720" s="80"/>
      <c r="R1720" s="80"/>
      <c r="S1720" s="80"/>
      <c r="T1720" s="80"/>
      <c r="U1720" s="80"/>
      <c r="V1720" s="80"/>
      <c r="W1720" s="80"/>
      <c r="X1720" s="80"/>
      <c r="Y1720" s="80"/>
      <c r="Z1720" s="80" t="s">
        <v>40</v>
      </c>
      <c r="AA1720" s="80" t="s">
        <v>39</v>
      </c>
      <c r="AB1720" s="80">
        <v>20</v>
      </c>
      <c r="AC1720" s="80"/>
    </row>
    <row r="1721" spans="1:29" ht="15.75" customHeight="1" x14ac:dyDescent="0.2">
      <c r="A1721" s="80" t="s">
        <v>48</v>
      </c>
      <c r="B1721" s="80" t="s">
        <v>47</v>
      </c>
      <c r="C1721" s="80" t="s">
        <v>50</v>
      </c>
      <c r="D1721" s="81">
        <v>44091.745416666665</v>
      </c>
      <c r="E1721" s="80" t="s">
        <v>5</v>
      </c>
      <c r="F1721" s="80" t="s">
        <v>45</v>
      </c>
      <c r="G1721" s="80" t="s">
        <v>51</v>
      </c>
      <c r="H1721" s="80" t="s">
        <v>11</v>
      </c>
      <c r="I1721" s="80" t="s">
        <v>159</v>
      </c>
      <c r="J1721" s="80" t="s">
        <v>42</v>
      </c>
      <c r="K1721" s="80">
        <v>2.7</v>
      </c>
      <c r="L1721" s="80">
        <v>1500</v>
      </c>
      <c r="M1721" s="80" t="s">
        <v>41</v>
      </c>
      <c r="N1721" s="80">
        <v>3.6</v>
      </c>
      <c r="O1721" s="80">
        <v>8.0000000000000002E-3</v>
      </c>
      <c r="P1721" s="80">
        <v>1.25</v>
      </c>
      <c r="Q1721" s="80"/>
      <c r="R1721" s="80"/>
      <c r="S1721" s="80"/>
      <c r="T1721" s="80"/>
      <c r="U1721" s="80"/>
      <c r="V1721" s="80"/>
      <c r="W1721" s="80"/>
      <c r="X1721" s="80"/>
      <c r="Y1721" s="80"/>
      <c r="Z1721" s="80" t="s">
        <v>40</v>
      </c>
      <c r="AA1721" s="80" t="s">
        <v>39</v>
      </c>
      <c r="AB1721" s="80">
        <v>20</v>
      </c>
      <c r="AC1721" s="80"/>
    </row>
    <row r="1722" spans="1:29" ht="15.75" customHeight="1" x14ac:dyDescent="0.2">
      <c r="A1722" s="80" t="s">
        <v>48</v>
      </c>
      <c r="B1722" s="80" t="s">
        <v>47</v>
      </c>
      <c r="C1722" s="80" t="s">
        <v>50</v>
      </c>
      <c r="D1722" s="81">
        <v>43775.667870370373</v>
      </c>
      <c r="E1722" s="80" t="s">
        <v>5</v>
      </c>
      <c r="F1722" s="80" t="s">
        <v>29</v>
      </c>
      <c r="G1722" s="80" t="s">
        <v>44</v>
      </c>
      <c r="H1722" s="80" t="s">
        <v>11</v>
      </c>
      <c r="I1722" s="80" t="s">
        <v>157</v>
      </c>
      <c r="J1722" s="80" t="s">
        <v>42</v>
      </c>
      <c r="K1722" s="80">
        <v>4.01</v>
      </c>
      <c r="L1722" s="80">
        <v>2390</v>
      </c>
      <c r="M1722" s="80" t="s">
        <v>41</v>
      </c>
      <c r="N1722" s="80">
        <v>8.1199999999999992</v>
      </c>
      <c r="O1722" s="80">
        <v>2.29E-2</v>
      </c>
      <c r="P1722" s="80">
        <v>1.4</v>
      </c>
      <c r="Q1722" s="80"/>
      <c r="R1722" s="80"/>
      <c r="S1722" s="80"/>
      <c r="T1722" s="80"/>
      <c r="U1722" s="80"/>
      <c r="V1722" s="80"/>
      <c r="W1722" s="80"/>
      <c r="X1722" s="80"/>
      <c r="Y1722" s="80"/>
      <c r="Z1722" s="80" t="s">
        <v>40</v>
      </c>
      <c r="AA1722" s="80" t="s">
        <v>39</v>
      </c>
      <c r="AB1722" s="80">
        <v>20</v>
      </c>
      <c r="AC1722" s="80"/>
    </row>
    <row r="1723" spans="1:29" ht="15.75" customHeight="1" x14ac:dyDescent="0.2">
      <c r="A1723" s="80" t="s">
        <v>48</v>
      </c>
      <c r="B1723" s="80" t="s">
        <v>47</v>
      </c>
      <c r="C1723" s="80" t="s">
        <v>50</v>
      </c>
      <c r="D1723" s="81">
        <v>43775.667870370373</v>
      </c>
      <c r="E1723" s="80" t="s">
        <v>5</v>
      </c>
      <c r="F1723" s="80" t="s">
        <v>29</v>
      </c>
      <c r="G1723" s="80" t="s">
        <v>44</v>
      </c>
      <c r="H1723" s="80" t="s">
        <v>11</v>
      </c>
      <c r="I1723" s="80" t="s">
        <v>158</v>
      </c>
      <c r="J1723" s="80" t="s">
        <v>42</v>
      </c>
      <c r="K1723" s="80">
        <v>4.01</v>
      </c>
      <c r="L1723" s="80">
        <v>2390</v>
      </c>
      <c r="M1723" s="80" t="s">
        <v>41</v>
      </c>
      <c r="N1723" s="80">
        <v>20.6</v>
      </c>
      <c r="O1723" s="80">
        <v>2.3800000000000002E-2</v>
      </c>
      <c r="P1723" s="80">
        <v>0</v>
      </c>
      <c r="Q1723" s="80"/>
      <c r="R1723" s="80"/>
      <c r="S1723" s="80"/>
      <c r="T1723" s="80"/>
      <c r="U1723" s="80"/>
      <c r="V1723" s="80"/>
      <c r="W1723" s="80"/>
      <c r="X1723" s="80"/>
      <c r="Y1723" s="80"/>
      <c r="Z1723" s="80" t="s">
        <v>40</v>
      </c>
      <c r="AA1723" s="80" t="s">
        <v>39</v>
      </c>
      <c r="AB1723" s="80">
        <v>20</v>
      </c>
      <c r="AC1723" s="80"/>
    </row>
    <row r="1724" spans="1:29" ht="15.75" customHeight="1" x14ac:dyDescent="0.2">
      <c r="A1724" s="80" t="s">
        <v>48</v>
      </c>
      <c r="B1724" s="80" t="s">
        <v>47</v>
      </c>
      <c r="C1724" s="80" t="s">
        <v>50</v>
      </c>
      <c r="D1724" s="81">
        <v>43775.667870370373</v>
      </c>
      <c r="E1724" s="80" t="s">
        <v>5</v>
      </c>
      <c r="F1724" s="80" t="s">
        <v>29</v>
      </c>
      <c r="G1724" s="80" t="s">
        <v>44</v>
      </c>
      <c r="H1724" s="80" t="s">
        <v>11</v>
      </c>
      <c r="I1724" s="80" t="s">
        <v>43</v>
      </c>
      <c r="J1724" s="80" t="s">
        <v>42</v>
      </c>
      <c r="K1724" s="80">
        <v>4.01</v>
      </c>
      <c r="L1724" s="80">
        <v>2390</v>
      </c>
      <c r="M1724" s="80" t="s">
        <v>41</v>
      </c>
      <c r="N1724" s="80">
        <v>0.82799999999999996</v>
      </c>
      <c r="O1724" s="80">
        <v>0</v>
      </c>
      <c r="P1724" s="80">
        <v>1.36</v>
      </c>
      <c r="Q1724" s="80"/>
      <c r="R1724" s="80"/>
      <c r="S1724" s="80"/>
      <c r="T1724" s="80"/>
      <c r="U1724" s="80"/>
      <c r="V1724" s="80"/>
      <c r="W1724" s="80"/>
      <c r="X1724" s="80"/>
      <c r="Y1724" s="80"/>
      <c r="Z1724" s="80" t="s">
        <v>40</v>
      </c>
      <c r="AA1724" s="80" t="s">
        <v>39</v>
      </c>
      <c r="AB1724" s="80">
        <v>20</v>
      </c>
      <c r="AC1724" s="80"/>
    </row>
    <row r="1725" spans="1:29" ht="15.75" customHeight="1" x14ac:dyDescent="0.2">
      <c r="A1725" s="80" t="s">
        <v>48</v>
      </c>
      <c r="B1725" s="80" t="s">
        <v>47</v>
      </c>
      <c r="C1725" s="80" t="s">
        <v>50</v>
      </c>
      <c r="D1725" s="81">
        <v>44091.745416666665</v>
      </c>
      <c r="E1725" s="80" t="s">
        <v>5</v>
      </c>
      <c r="F1725" s="80" t="s">
        <v>29</v>
      </c>
      <c r="G1725" s="80" t="s">
        <v>44</v>
      </c>
      <c r="H1725" s="80" t="s">
        <v>11</v>
      </c>
      <c r="I1725" s="80" t="s">
        <v>159</v>
      </c>
      <c r="J1725" s="80" t="s">
        <v>42</v>
      </c>
      <c r="K1725" s="80">
        <v>4.01</v>
      </c>
      <c r="L1725" s="80">
        <v>2390</v>
      </c>
      <c r="M1725" s="80" t="s">
        <v>41</v>
      </c>
      <c r="N1725" s="80">
        <v>4.13</v>
      </c>
      <c r="O1725" s="80">
        <v>9.5099999999999994E-3</v>
      </c>
      <c r="P1725" s="80">
        <v>1.34</v>
      </c>
      <c r="Q1725" s="80"/>
      <c r="R1725" s="80"/>
      <c r="S1725" s="80"/>
      <c r="T1725" s="80"/>
      <c r="U1725" s="80"/>
      <c r="V1725" s="80"/>
      <c r="W1725" s="80"/>
      <c r="X1725" s="80"/>
      <c r="Y1725" s="80"/>
      <c r="Z1725" s="80" t="s">
        <v>40</v>
      </c>
      <c r="AA1725" s="80" t="s">
        <v>39</v>
      </c>
      <c r="AB1725" s="80">
        <v>20</v>
      </c>
      <c r="AC1725" s="80"/>
    </row>
    <row r="1726" spans="1:29" ht="15.75" customHeight="1" x14ac:dyDescent="0.2">
      <c r="A1726" s="80" t="s">
        <v>48</v>
      </c>
      <c r="B1726" s="80" t="s">
        <v>47</v>
      </c>
      <c r="C1726" s="80" t="s">
        <v>50</v>
      </c>
      <c r="D1726" s="81">
        <v>43775.667870370373</v>
      </c>
      <c r="E1726" s="80" t="s">
        <v>5</v>
      </c>
      <c r="F1726" s="80" t="s">
        <v>29</v>
      </c>
      <c r="G1726" s="80" t="s">
        <v>51</v>
      </c>
      <c r="H1726" s="80" t="s">
        <v>11</v>
      </c>
      <c r="I1726" s="80" t="s">
        <v>157</v>
      </c>
      <c r="J1726" s="80" t="s">
        <v>42</v>
      </c>
      <c r="K1726" s="80">
        <v>3.36</v>
      </c>
      <c r="L1726" s="80">
        <v>1730</v>
      </c>
      <c r="M1726" s="80" t="s">
        <v>41</v>
      </c>
      <c r="N1726" s="80">
        <v>8.8000000000000007</v>
      </c>
      <c r="O1726" s="80">
        <v>2.6700000000000002E-2</v>
      </c>
      <c r="P1726" s="80">
        <v>1.78</v>
      </c>
      <c r="Q1726" s="80"/>
      <c r="R1726" s="80"/>
      <c r="S1726" s="80"/>
      <c r="T1726" s="80"/>
      <c r="U1726" s="80"/>
      <c r="V1726" s="80"/>
      <c r="W1726" s="80"/>
      <c r="X1726" s="80"/>
      <c r="Y1726" s="80"/>
      <c r="Z1726" s="80" t="s">
        <v>40</v>
      </c>
      <c r="AA1726" s="80" t="s">
        <v>39</v>
      </c>
      <c r="AB1726" s="80">
        <v>20</v>
      </c>
      <c r="AC1726" s="80"/>
    </row>
    <row r="1727" spans="1:29" ht="15.75" customHeight="1" x14ac:dyDescent="0.2">
      <c r="A1727" s="80" t="s">
        <v>48</v>
      </c>
      <c r="B1727" s="80" t="s">
        <v>47</v>
      </c>
      <c r="C1727" s="80" t="s">
        <v>50</v>
      </c>
      <c r="D1727" s="81">
        <v>43775.667870370373</v>
      </c>
      <c r="E1727" s="80" t="s">
        <v>5</v>
      </c>
      <c r="F1727" s="80" t="s">
        <v>29</v>
      </c>
      <c r="G1727" s="80" t="s">
        <v>51</v>
      </c>
      <c r="H1727" s="80" t="s">
        <v>11</v>
      </c>
      <c r="I1727" s="80" t="s">
        <v>158</v>
      </c>
      <c r="J1727" s="80" t="s">
        <v>42</v>
      </c>
      <c r="K1727" s="80">
        <v>3.36</v>
      </c>
      <c r="L1727" s="80">
        <v>1730</v>
      </c>
      <c r="M1727" s="80" t="s">
        <v>41</v>
      </c>
      <c r="N1727" s="80">
        <v>24.1</v>
      </c>
      <c r="O1727" s="80">
        <v>2.8000000000000001E-2</v>
      </c>
      <c r="P1727" s="80">
        <v>0</v>
      </c>
      <c r="Q1727" s="80"/>
      <c r="R1727" s="80"/>
      <c r="S1727" s="80"/>
      <c r="T1727" s="80"/>
      <c r="U1727" s="80"/>
      <c r="V1727" s="80"/>
      <c r="W1727" s="80"/>
      <c r="X1727" s="80"/>
      <c r="Y1727" s="80"/>
      <c r="Z1727" s="80" t="s">
        <v>40</v>
      </c>
      <c r="AA1727" s="80" t="s">
        <v>39</v>
      </c>
      <c r="AB1727" s="80">
        <v>20</v>
      </c>
      <c r="AC1727" s="80"/>
    </row>
    <row r="1728" spans="1:29" ht="15.75" customHeight="1" x14ac:dyDescent="0.2">
      <c r="A1728" s="80" t="s">
        <v>48</v>
      </c>
      <c r="B1728" s="80" t="s">
        <v>47</v>
      </c>
      <c r="C1728" s="80" t="s">
        <v>50</v>
      </c>
      <c r="D1728" s="81">
        <v>43775.667870370373</v>
      </c>
      <c r="E1728" s="80" t="s">
        <v>5</v>
      </c>
      <c r="F1728" s="80" t="s">
        <v>29</v>
      </c>
      <c r="G1728" s="80" t="s">
        <v>51</v>
      </c>
      <c r="H1728" s="80" t="s">
        <v>11</v>
      </c>
      <c r="I1728" s="80" t="s">
        <v>43</v>
      </c>
      <c r="J1728" s="80" t="s">
        <v>42</v>
      </c>
      <c r="K1728" s="80">
        <v>3.36</v>
      </c>
      <c r="L1728" s="80">
        <v>1730</v>
      </c>
      <c r="M1728" s="80" t="s">
        <v>41</v>
      </c>
      <c r="N1728" s="80">
        <v>1.1000000000000001</v>
      </c>
      <c r="O1728" s="80">
        <v>0</v>
      </c>
      <c r="P1728" s="80">
        <v>1.74</v>
      </c>
      <c r="Q1728" s="80"/>
      <c r="R1728" s="80"/>
      <c r="S1728" s="80"/>
      <c r="T1728" s="80"/>
      <c r="U1728" s="80"/>
      <c r="V1728" s="80"/>
      <c r="W1728" s="80"/>
      <c r="X1728" s="80"/>
      <c r="Y1728" s="80"/>
      <c r="Z1728" s="80" t="s">
        <v>40</v>
      </c>
      <c r="AA1728" s="80" t="s">
        <v>39</v>
      </c>
      <c r="AB1728" s="80">
        <v>20</v>
      </c>
      <c r="AC1728" s="80"/>
    </row>
    <row r="1729" spans="1:29" ht="15.75" customHeight="1" x14ac:dyDescent="0.2">
      <c r="A1729" s="80" t="s">
        <v>48</v>
      </c>
      <c r="B1729" s="80" t="s">
        <v>47</v>
      </c>
      <c r="C1729" s="80" t="s">
        <v>50</v>
      </c>
      <c r="D1729" s="81">
        <v>44091.745416666665</v>
      </c>
      <c r="E1729" s="80" t="s">
        <v>5</v>
      </c>
      <c r="F1729" s="80" t="s">
        <v>29</v>
      </c>
      <c r="G1729" s="80" t="s">
        <v>51</v>
      </c>
      <c r="H1729" s="80" t="s">
        <v>11</v>
      </c>
      <c r="I1729" s="80" t="s">
        <v>159</v>
      </c>
      <c r="J1729" s="80" t="s">
        <v>42</v>
      </c>
      <c r="K1729" s="80">
        <v>3.36</v>
      </c>
      <c r="L1729" s="80">
        <v>1730</v>
      </c>
      <c r="M1729" s="80" t="s">
        <v>41</v>
      </c>
      <c r="N1729" s="80">
        <v>4.6399999999999997</v>
      </c>
      <c r="O1729" s="80">
        <v>1.11E-2</v>
      </c>
      <c r="P1729" s="80">
        <v>1.72</v>
      </c>
      <c r="Q1729" s="80"/>
      <c r="R1729" s="80"/>
      <c r="S1729" s="80"/>
      <c r="T1729" s="80"/>
      <c r="U1729" s="80"/>
      <c r="V1729" s="80"/>
      <c r="W1729" s="80"/>
      <c r="X1729" s="80"/>
      <c r="Y1729" s="80"/>
      <c r="Z1729" s="80" t="s">
        <v>40</v>
      </c>
      <c r="AA1729" s="80" t="s">
        <v>39</v>
      </c>
      <c r="AB1729" s="80">
        <v>20</v>
      </c>
      <c r="AC1729" s="80"/>
    </row>
    <row r="1730" spans="1:29" ht="15.75" customHeight="1" x14ac:dyDescent="0.2">
      <c r="A1730" s="80" t="s">
        <v>48</v>
      </c>
      <c r="B1730" s="80" t="s">
        <v>47</v>
      </c>
      <c r="C1730" s="80" t="s">
        <v>50</v>
      </c>
      <c r="D1730" s="81">
        <v>43775.668576388889</v>
      </c>
      <c r="E1730" s="80" t="s">
        <v>5</v>
      </c>
      <c r="F1730" s="80" t="s">
        <v>30</v>
      </c>
      <c r="G1730" s="80" t="s">
        <v>44</v>
      </c>
      <c r="H1730" s="80" t="s">
        <v>12</v>
      </c>
      <c r="I1730" s="80" t="s">
        <v>157</v>
      </c>
      <c r="J1730" s="80" t="s">
        <v>42</v>
      </c>
      <c r="K1730" s="80">
        <v>3.5</v>
      </c>
      <c r="L1730" s="80">
        <v>1240</v>
      </c>
      <c r="M1730" s="80" t="s">
        <v>41</v>
      </c>
      <c r="N1730" s="80">
        <v>123</v>
      </c>
      <c r="O1730" s="80">
        <v>1.6500000000000001E-2</v>
      </c>
      <c r="P1730" s="80">
        <v>1.01</v>
      </c>
      <c r="Q1730" s="80"/>
      <c r="R1730" s="80"/>
      <c r="S1730" s="80"/>
      <c r="T1730" s="80"/>
      <c r="U1730" s="80"/>
      <c r="V1730" s="80"/>
      <c r="W1730" s="80"/>
      <c r="X1730" s="80"/>
      <c r="Y1730" s="80"/>
      <c r="Z1730" s="80" t="s">
        <v>40</v>
      </c>
      <c r="AA1730" s="80" t="s">
        <v>39</v>
      </c>
      <c r="AB1730" s="80">
        <v>20</v>
      </c>
      <c r="AC1730" s="80"/>
    </row>
    <row r="1731" spans="1:29" ht="15.75" customHeight="1" x14ac:dyDescent="0.2">
      <c r="A1731" s="80" t="s">
        <v>48</v>
      </c>
      <c r="B1731" s="80" t="s">
        <v>47</v>
      </c>
      <c r="C1731" s="80" t="s">
        <v>50</v>
      </c>
      <c r="D1731" s="81">
        <v>43775.668576388889</v>
      </c>
      <c r="E1731" s="80" t="s">
        <v>5</v>
      </c>
      <c r="F1731" s="80" t="s">
        <v>30</v>
      </c>
      <c r="G1731" s="80" t="s">
        <v>44</v>
      </c>
      <c r="H1731" s="80" t="s">
        <v>12</v>
      </c>
      <c r="I1731" s="80" t="s">
        <v>158</v>
      </c>
      <c r="J1731" s="80" t="s">
        <v>42</v>
      </c>
      <c r="K1731" s="80">
        <v>3.5</v>
      </c>
      <c r="L1731" s="80">
        <v>1240</v>
      </c>
      <c r="M1731" s="80" t="s">
        <v>41</v>
      </c>
      <c r="N1731" s="80">
        <v>131</v>
      </c>
      <c r="O1731" s="80">
        <v>1.9300000000000001E-2</v>
      </c>
      <c r="P1731" s="80">
        <v>0</v>
      </c>
      <c r="Q1731" s="80"/>
      <c r="R1731" s="80"/>
      <c r="S1731" s="80"/>
      <c r="T1731" s="80"/>
      <c r="U1731" s="80"/>
      <c r="V1731" s="80"/>
      <c r="W1731" s="80"/>
      <c r="X1731" s="80"/>
      <c r="Y1731" s="80"/>
      <c r="Z1731" s="80" t="s">
        <v>40</v>
      </c>
      <c r="AA1731" s="80" t="s">
        <v>39</v>
      </c>
      <c r="AB1731" s="80">
        <v>20</v>
      </c>
      <c r="AC1731" s="80"/>
    </row>
    <row r="1732" spans="1:29" ht="15.75" customHeight="1" x14ac:dyDescent="0.2">
      <c r="A1732" s="80" t="s">
        <v>48</v>
      </c>
      <c r="B1732" s="80" t="s">
        <v>47</v>
      </c>
      <c r="C1732" s="80" t="s">
        <v>50</v>
      </c>
      <c r="D1732" s="81">
        <v>43775.668576388889</v>
      </c>
      <c r="E1732" s="80" t="s">
        <v>5</v>
      </c>
      <c r="F1732" s="80" t="s">
        <v>30</v>
      </c>
      <c r="G1732" s="80" t="s">
        <v>44</v>
      </c>
      <c r="H1732" s="80" t="s">
        <v>12</v>
      </c>
      <c r="I1732" s="80" t="s">
        <v>43</v>
      </c>
      <c r="J1732" s="80" t="s">
        <v>42</v>
      </c>
      <c r="K1732" s="80">
        <v>3.5</v>
      </c>
      <c r="L1732" s="80">
        <v>1240</v>
      </c>
      <c r="M1732" s="80" t="s">
        <v>41</v>
      </c>
      <c r="N1732" s="80">
        <v>0.59299999999999997</v>
      </c>
      <c r="O1732" s="80">
        <v>0</v>
      </c>
      <c r="P1732" s="80">
        <v>0.92900000000000005</v>
      </c>
      <c r="Q1732" s="80"/>
      <c r="R1732" s="80"/>
      <c r="S1732" s="80"/>
      <c r="T1732" s="80"/>
      <c r="U1732" s="80"/>
      <c r="V1732" s="80"/>
      <c r="W1732" s="80"/>
      <c r="X1732" s="80"/>
      <c r="Y1732" s="80"/>
      <c r="Z1732" s="80" t="s">
        <v>40</v>
      </c>
      <c r="AA1732" s="80" t="s">
        <v>39</v>
      </c>
      <c r="AB1732" s="80">
        <v>20</v>
      </c>
      <c r="AC1732" s="80"/>
    </row>
    <row r="1733" spans="1:29" ht="15.75" customHeight="1" x14ac:dyDescent="0.2">
      <c r="A1733" s="80" t="s">
        <v>48</v>
      </c>
      <c r="B1733" s="80" t="s">
        <v>47</v>
      </c>
      <c r="C1733" s="80" t="s">
        <v>50</v>
      </c>
      <c r="D1733" s="81">
        <v>44091.745416666665</v>
      </c>
      <c r="E1733" s="80" t="s">
        <v>5</v>
      </c>
      <c r="F1733" s="80" t="s">
        <v>30</v>
      </c>
      <c r="G1733" s="80" t="s">
        <v>44</v>
      </c>
      <c r="H1733" s="80" t="s">
        <v>12</v>
      </c>
      <c r="I1733" s="80" t="s">
        <v>159</v>
      </c>
      <c r="J1733" s="80" t="s">
        <v>42</v>
      </c>
      <c r="K1733" s="80">
        <v>3.5</v>
      </c>
      <c r="L1733" s="80">
        <v>1240</v>
      </c>
      <c r="M1733" s="80" t="s">
        <v>41</v>
      </c>
      <c r="N1733" s="80">
        <v>30.5</v>
      </c>
      <c r="O1733" s="80">
        <v>4.0800000000000003E-3</v>
      </c>
      <c r="P1733" s="80">
        <v>0.91900000000000004</v>
      </c>
      <c r="Q1733" s="80"/>
      <c r="R1733" s="80"/>
      <c r="S1733" s="80"/>
      <c r="T1733" s="80"/>
      <c r="U1733" s="80"/>
      <c r="V1733" s="80"/>
      <c r="W1733" s="80"/>
      <c r="X1733" s="80"/>
      <c r="Y1733" s="80"/>
      <c r="Z1733" s="80" t="s">
        <v>40</v>
      </c>
      <c r="AA1733" s="80" t="s">
        <v>39</v>
      </c>
      <c r="AB1733" s="80">
        <v>20</v>
      </c>
      <c r="AC1733" s="80"/>
    </row>
    <row r="1734" spans="1:29" ht="15.75" customHeight="1" x14ac:dyDescent="0.2">
      <c r="A1734" s="80" t="s">
        <v>48</v>
      </c>
      <c r="B1734" s="80" t="s">
        <v>47</v>
      </c>
      <c r="C1734" s="80" t="s">
        <v>50</v>
      </c>
      <c r="D1734" s="81">
        <v>43775.668576388889</v>
      </c>
      <c r="E1734" s="80" t="s">
        <v>5</v>
      </c>
      <c r="F1734" s="80" t="s">
        <v>30</v>
      </c>
      <c r="G1734" s="80" t="s">
        <v>51</v>
      </c>
      <c r="H1734" s="80" t="s">
        <v>12</v>
      </c>
      <c r="I1734" s="80" t="s">
        <v>157</v>
      </c>
      <c r="J1734" s="80" t="s">
        <v>42</v>
      </c>
      <c r="K1734" s="80">
        <v>3.5</v>
      </c>
      <c r="L1734" s="80">
        <v>1210</v>
      </c>
      <c r="M1734" s="80" t="s">
        <v>41</v>
      </c>
      <c r="N1734" s="80">
        <v>23</v>
      </c>
      <c r="O1734" s="80">
        <v>3.1399999999999997E-2</v>
      </c>
      <c r="P1734" s="80">
        <v>1.18</v>
      </c>
      <c r="Q1734" s="80"/>
      <c r="R1734" s="80"/>
      <c r="S1734" s="80"/>
      <c r="T1734" s="80"/>
      <c r="U1734" s="80"/>
      <c r="V1734" s="80"/>
      <c r="W1734" s="80"/>
      <c r="X1734" s="80"/>
      <c r="Y1734" s="80"/>
      <c r="Z1734" s="80" t="s">
        <v>40</v>
      </c>
      <c r="AA1734" s="80" t="s">
        <v>39</v>
      </c>
      <c r="AB1734" s="80">
        <v>20</v>
      </c>
      <c r="AC1734" s="80"/>
    </row>
    <row r="1735" spans="1:29" ht="15.75" customHeight="1" x14ac:dyDescent="0.2">
      <c r="A1735" s="80" t="s">
        <v>48</v>
      </c>
      <c r="B1735" s="80" t="s">
        <v>47</v>
      </c>
      <c r="C1735" s="80" t="s">
        <v>50</v>
      </c>
      <c r="D1735" s="81">
        <v>43775.668576388889</v>
      </c>
      <c r="E1735" s="80" t="s">
        <v>5</v>
      </c>
      <c r="F1735" s="80" t="s">
        <v>30</v>
      </c>
      <c r="G1735" s="80" t="s">
        <v>51</v>
      </c>
      <c r="H1735" s="80" t="s">
        <v>12</v>
      </c>
      <c r="I1735" s="80" t="s">
        <v>158</v>
      </c>
      <c r="J1735" s="80" t="s">
        <v>42</v>
      </c>
      <c r="K1735" s="80">
        <v>3.5</v>
      </c>
      <c r="L1735" s="80">
        <v>1210</v>
      </c>
      <c r="M1735" s="80" t="s">
        <v>41</v>
      </c>
      <c r="N1735" s="80">
        <v>35</v>
      </c>
      <c r="O1735" s="80">
        <v>3.7699999999999997E-2</v>
      </c>
      <c r="P1735" s="80">
        <v>0</v>
      </c>
      <c r="Q1735" s="80"/>
      <c r="R1735" s="80"/>
      <c r="S1735" s="80"/>
      <c r="T1735" s="80"/>
      <c r="U1735" s="80"/>
      <c r="V1735" s="80"/>
      <c r="W1735" s="80"/>
      <c r="X1735" s="80"/>
      <c r="Y1735" s="80"/>
      <c r="Z1735" s="80" t="s">
        <v>40</v>
      </c>
      <c r="AA1735" s="80" t="s">
        <v>39</v>
      </c>
      <c r="AB1735" s="80">
        <v>20</v>
      </c>
      <c r="AC1735" s="80"/>
    </row>
    <row r="1736" spans="1:29" ht="15.75" customHeight="1" x14ac:dyDescent="0.2">
      <c r="A1736" s="80" t="s">
        <v>48</v>
      </c>
      <c r="B1736" s="80" t="s">
        <v>47</v>
      </c>
      <c r="C1736" s="80" t="s">
        <v>50</v>
      </c>
      <c r="D1736" s="81">
        <v>43775.668576388889</v>
      </c>
      <c r="E1736" s="80" t="s">
        <v>5</v>
      </c>
      <c r="F1736" s="80" t="s">
        <v>30</v>
      </c>
      <c r="G1736" s="80" t="s">
        <v>51</v>
      </c>
      <c r="H1736" s="80" t="s">
        <v>12</v>
      </c>
      <c r="I1736" s="80" t="s">
        <v>43</v>
      </c>
      <c r="J1736" s="80" t="s">
        <v>42</v>
      </c>
      <c r="K1736" s="80">
        <v>3.5</v>
      </c>
      <c r="L1736" s="80">
        <v>1210</v>
      </c>
      <c r="M1736" s="80" t="s">
        <v>41</v>
      </c>
      <c r="N1736" s="80">
        <v>0.67200000000000004</v>
      </c>
      <c r="O1736" s="80">
        <v>0</v>
      </c>
      <c r="P1736" s="80">
        <v>1.0900000000000001</v>
      </c>
      <c r="Q1736" s="80"/>
      <c r="R1736" s="80"/>
      <c r="S1736" s="80"/>
      <c r="T1736" s="80"/>
      <c r="U1736" s="80"/>
      <c r="V1736" s="80"/>
      <c r="W1736" s="80"/>
      <c r="X1736" s="80"/>
      <c r="Y1736" s="80"/>
      <c r="Z1736" s="80" t="s">
        <v>40</v>
      </c>
      <c r="AA1736" s="80" t="s">
        <v>39</v>
      </c>
      <c r="AB1736" s="80">
        <v>20</v>
      </c>
      <c r="AC1736" s="80"/>
    </row>
    <row r="1737" spans="1:29" ht="15.75" customHeight="1" x14ac:dyDescent="0.2">
      <c r="A1737" s="80" t="s">
        <v>48</v>
      </c>
      <c r="B1737" s="80" t="s">
        <v>47</v>
      </c>
      <c r="C1737" s="80" t="s">
        <v>50</v>
      </c>
      <c r="D1737" s="81">
        <v>44091.745416666665</v>
      </c>
      <c r="E1737" s="80" t="s">
        <v>5</v>
      </c>
      <c r="F1737" s="80" t="s">
        <v>30</v>
      </c>
      <c r="G1737" s="80" t="s">
        <v>51</v>
      </c>
      <c r="H1737" s="80" t="s">
        <v>12</v>
      </c>
      <c r="I1737" s="80" t="s">
        <v>159</v>
      </c>
      <c r="J1737" s="80" t="s">
        <v>42</v>
      </c>
      <c r="K1737" s="80">
        <v>3.5</v>
      </c>
      <c r="L1737" s="80">
        <v>1210</v>
      </c>
      <c r="M1737" s="80" t="s">
        <v>41</v>
      </c>
      <c r="N1737" s="80">
        <v>6.45</v>
      </c>
      <c r="O1737" s="80">
        <v>7.8100000000000001E-3</v>
      </c>
      <c r="P1737" s="80">
        <v>1.07</v>
      </c>
      <c r="Q1737" s="80"/>
      <c r="R1737" s="80"/>
      <c r="S1737" s="80"/>
      <c r="T1737" s="80"/>
      <c r="U1737" s="80"/>
      <c r="V1737" s="80"/>
      <c r="W1737" s="80"/>
      <c r="X1737" s="80"/>
      <c r="Y1737" s="80"/>
      <c r="Z1737" s="80" t="s">
        <v>40</v>
      </c>
      <c r="AA1737" s="80" t="s">
        <v>39</v>
      </c>
      <c r="AB1737" s="80">
        <v>20</v>
      </c>
      <c r="AC1737" s="80"/>
    </row>
    <row r="1738" spans="1:29" ht="15.75" customHeight="1" x14ac:dyDescent="0.2">
      <c r="A1738" s="80" t="s">
        <v>48</v>
      </c>
      <c r="B1738" s="80" t="s">
        <v>47</v>
      </c>
      <c r="C1738" s="80" t="s">
        <v>50</v>
      </c>
      <c r="D1738" s="81">
        <v>43775.668576388889</v>
      </c>
      <c r="E1738" s="80" t="s">
        <v>5</v>
      </c>
      <c r="F1738" s="80" t="s">
        <v>31</v>
      </c>
      <c r="G1738" s="80" t="s">
        <v>44</v>
      </c>
      <c r="H1738" s="80" t="s">
        <v>12</v>
      </c>
      <c r="I1738" s="80" t="s">
        <v>157</v>
      </c>
      <c r="J1738" s="80" t="s">
        <v>42</v>
      </c>
      <c r="K1738" s="80">
        <v>1.1100000000000001</v>
      </c>
      <c r="L1738" s="80">
        <v>1210</v>
      </c>
      <c r="M1738" s="80" t="s">
        <v>41</v>
      </c>
      <c r="N1738" s="80">
        <v>3.5</v>
      </c>
      <c r="O1738" s="80">
        <v>3.7599999999999999E-3</v>
      </c>
      <c r="P1738" s="80">
        <v>0.32900000000000001</v>
      </c>
      <c r="Q1738" s="80"/>
      <c r="R1738" s="80"/>
      <c r="S1738" s="80"/>
      <c r="T1738" s="80"/>
      <c r="U1738" s="80"/>
      <c r="V1738" s="80"/>
      <c r="W1738" s="80"/>
      <c r="X1738" s="80"/>
      <c r="Y1738" s="80"/>
      <c r="Z1738" s="80" t="s">
        <v>40</v>
      </c>
      <c r="AA1738" s="80" t="s">
        <v>39</v>
      </c>
      <c r="AB1738" s="80">
        <v>20</v>
      </c>
      <c r="AC1738" s="80"/>
    </row>
    <row r="1739" spans="1:29" ht="15.75" customHeight="1" x14ac:dyDescent="0.2">
      <c r="A1739" s="80" t="s">
        <v>48</v>
      </c>
      <c r="B1739" s="80" t="s">
        <v>47</v>
      </c>
      <c r="C1739" s="80" t="s">
        <v>50</v>
      </c>
      <c r="D1739" s="81">
        <v>43775.668576388889</v>
      </c>
      <c r="E1739" s="80" t="s">
        <v>5</v>
      </c>
      <c r="F1739" s="80" t="s">
        <v>31</v>
      </c>
      <c r="G1739" s="80" t="s">
        <v>44</v>
      </c>
      <c r="H1739" s="80" t="s">
        <v>12</v>
      </c>
      <c r="I1739" s="80" t="s">
        <v>158</v>
      </c>
      <c r="J1739" s="80" t="s">
        <v>42</v>
      </c>
      <c r="K1739" s="80">
        <v>1.1100000000000001</v>
      </c>
      <c r="L1739" s="80">
        <v>1210</v>
      </c>
      <c r="M1739" s="80" t="s">
        <v>41</v>
      </c>
      <c r="N1739" s="80">
        <v>5.92</v>
      </c>
      <c r="O1739" s="80">
        <v>3.98E-3</v>
      </c>
      <c r="P1739" s="80">
        <v>0</v>
      </c>
      <c r="Q1739" s="80"/>
      <c r="R1739" s="80"/>
      <c r="S1739" s="80"/>
      <c r="T1739" s="80"/>
      <c r="U1739" s="80"/>
      <c r="V1739" s="80"/>
      <c r="W1739" s="80"/>
      <c r="X1739" s="80"/>
      <c r="Y1739" s="80"/>
      <c r="Z1739" s="80" t="s">
        <v>40</v>
      </c>
      <c r="AA1739" s="80" t="s">
        <v>39</v>
      </c>
      <c r="AB1739" s="80">
        <v>20</v>
      </c>
      <c r="AC1739" s="80"/>
    </row>
    <row r="1740" spans="1:29" ht="15.75" customHeight="1" x14ac:dyDescent="0.2">
      <c r="A1740" s="80" t="s">
        <v>48</v>
      </c>
      <c r="B1740" s="80" t="s">
        <v>47</v>
      </c>
      <c r="C1740" s="80" t="s">
        <v>50</v>
      </c>
      <c r="D1740" s="81">
        <v>43775.668576388889</v>
      </c>
      <c r="E1740" s="80" t="s">
        <v>5</v>
      </c>
      <c r="F1740" s="80" t="s">
        <v>31</v>
      </c>
      <c r="G1740" s="80" t="s">
        <v>44</v>
      </c>
      <c r="H1740" s="80" t="s">
        <v>12</v>
      </c>
      <c r="I1740" s="80" t="s">
        <v>43</v>
      </c>
      <c r="J1740" s="80" t="s">
        <v>42</v>
      </c>
      <c r="K1740" s="80">
        <v>1.1100000000000001</v>
      </c>
      <c r="L1740" s="80">
        <v>1210</v>
      </c>
      <c r="M1740" s="80" t="s">
        <v>41</v>
      </c>
      <c r="N1740" s="80">
        <v>0.29099999999999998</v>
      </c>
      <c r="O1740" s="80">
        <v>0</v>
      </c>
      <c r="P1740" s="80">
        <v>0.317</v>
      </c>
      <c r="Q1740" s="80"/>
      <c r="R1740" s="80"/>
      <c r="S1740" s="80"/>
      <c r="T1740" s="80"/>
      <c r="U1740" s="80"/>
      <c r="V1740" s="80"/>
      <c r="W1740" s="80"/>
      <c r="X1740" s="80"/>
      <c r="Y1740" s="80"/>
      <c r="Z1740" s="80" t="s">
        <v>40</v>
      </c>
      <c r="AA1740" s="80" t="s">
        <v>39</v>
      </c>
      <c r="AB1740" s="80">
        <v>20</v>
      </c>
      <c r="AC1740" s="80"/>
    </row>
    <row r="1741" spans="1:29" ht="15.75" customHeight="1" x14ac:dyDescent="0.2">
      <c r="A1741" s="80" t="s">
        <v>48</v>
      </c>
      <c r="B1741" s="80" t="s">
        <v>47</v>
      </c>
      <c r="C1741" s="80" t="s">
        <v>50</v>
      </c>
      <c r="D1741" s="81">
        <v>44091.745416666665</v>
      </c>
      <c r="E1741" s="80" t="s">
        <v>5</v>
      </c>
      <c r="F1741" s="80" t="s">
        <v>31</v>
      </c>
      <c r="G1741" s="80" t="s">
        <v>44</v>
      </c>
      <c r="H1741" s="80" t="s">
        <v>12</v>
      </c>
      <c r="I1741" s="80" t="s">
        <v>159</v>
      </c>
      <c r="J1741" s="80" t="s">
        <v>42</v>
      </c>
      <c r="K1741" s="80">
        <v>1.1100000000000001</v>
      </c>
      <c r="L1741" s="80">
        <v>1210</v>
      </c>
      <c r="M1741" s="80" t="s">
        <v>41</v>
      </c>
      <c r="N1741" s="80">
        <v>1.42</v>
      </c>
      <c r="O1741" s="80">
        <v>1.2199999999999999E-3</v>
      </c>
      <c r="P1741" s="80">
        <v>0.307</v>
      </c>
      <c r="Q1741" s="80"/>
      <c r="R1741" s="80"/>
      <c r="S1741" s="80"/>
      <c r="T1741" s="80"/>
      <c r="U1741" s="80"/>
      <c r="V1741" s="80"/>
      <c r="W1741" s="80"/>
      <c r="X1741" s="80"/>
      <c r="Y1741" s="80"/>
      <c r="Z1741" s="80" t="s">
        <v>40</v>
      </c>
      <c r="AA1741" s="80" t="s">
        <v>39</v>
      </c>
      <c r="AB1741" s="80">
        <v>20</v>
      </c>
      <c r="AC1741" s="80"/>
    </row>
    <row r="1742" spans="1:29" ht="15.75" customHeight="1" x14ac:dyDescent="0.2">
      <c r="A1742" s="80" t="s">
        <v>48</v>
      </c>
      <c r="B1742" s="80" t="s">
        <v>47</v>
      </c>
      <c r="C1742" s="80" t="s">
        <v>50</v>
      </c>
      <c r="D1742" s="81">
        <v>43775.668576388889</v>
      </c>
      <c r="E1742" s="80" t="s">
        <v>5</v>
      </c>
      <c r="F1742" s="80" t="s">
        <v>31</v>
      </c>
      <c r="G1742" s="80" t="s">
        <v>51</v>
      </c>
      <c r="H1742" s="80" t="s">
        <v>12</v>
      </c>
      <c r="I1742" s="80" t="s">
        <v>157</v>
      </c>
      <c r="J1742" s="80" t="s">
        <v>42</v>
      </c>
      <c r="K1742" s="80">
        <v>1.35</v>
      </c>
      <c r="L1742" s="80">
        <v>1160</v>
      </c>
      <c r="M1742" s="80" t="s">
        <v>41</v>
      </c>
      <c r="N1742" s="80">
        <v>2.25</v>
      </c>
      <c r="O1742" s="80">
        <v>3.0100000000000001E-3</v>
      </c>
      <c r="P1742" s="80">
        <v>0.433</v>
      </c>
      <c r="Q1742" s="80"/>
      <c r="R1742" s="80"/>
      <c r="S1742" s="80"/>
      <c r="T1742" s="80"/>
      <c r="U1742" s="80"/>
      <c r="V1742" s="80"/>
      <c r="W1742" s="80"/>
      <c r="X1742" s="80"/>
      <c r="Y1742" s="80"/>
      <c r="Z1742" s="80" t="s">
        <v>40</v>
      </c>
      <c r="AA1742" s="80" t="s">
        <v>39</v>
      </c>
      <c r="AB1742" s="80">
        <v>20</v>
      </c>
      <c r="AC1742" s="80"/>
    </row>
    <row r="1743" spans="1:29" ht="15.75" customHeight="1" x14ac:dyDescent="0.2">
      <c r="A1743" s="80" t="s">
        <v>48</v>
      </c>
      <c r="B1743" s="80" t="s">
        <v>47</v>
      </c>
      <c r="C1743" s="80" t="s">
        <v>50</v>
      </c>
      <c r="D1743" s="81">
        <v>43775.668576388889</v>
      </c>
      <c r="E1743" s="80" t="s">
        <v>5</v>
      </c>
      <c r="F1743" s="80" t="s">
        <v>31</v>
      </c>
      <c r="G1743" s="80" t="s">
        <v>51</v>
      </c>
      <c r="H1743" s="80" t="s">
        <v>12</v>
      </c>
      <c r="I1743" s="80" t="s">
        <v>158</v>
      </c>
      <c r="J1743" s="80" t="s">
        <v>42</v>
      </c>
      <c r="K1743" s="80">
        <v>1.35</v>
      </c>
      <c r="L1743" s="80">
        <v>1160</v>
      </c>
      <c r="M1743" s="80" t="s">
        <v>41</v>
      </c>
      <c r="N1743" s="80">
        <v>5.27</v>
      </c>
      <c r="O1743" s="80">
        <v>3.46E-3</v>
      </c>
      <c r="P1743" s="80">
        <v>0</v>
      </c>
      <c r="Q1743" s="80"/>
      <c r="R1743" s="80"/>
      <c r="S1743" s="80"/>
      <c r="T1743" s="80"/>
      <c r="U1743" s="80"/>
      <c r="V1743" s="80"/>
      <c r="W1743" s="80"/>
      <c r="X1743" s="80"/>
      <c r="Y1743" s="80"/>
      <c r="Z1743" s="80" t="s">
        <v>40</v>
      </c>
      <c r="AA1743" s="80" t="s">
        <v>39</v>
      </c>
      <c r="AB1743" s="80">
        <v>20</v>
      </c>
      <c r="AC1743" s="80"/>
    </row>
    <row r="1744" spans="1:29" ht="15.75" customHeight="1" x14ac:dyDescent="0.2">
      <c r="A1744" s="80" t="s">
        <v>48</v>
      </c>
      <c r="B1744" s="80" t="s">
        <v>47</v>
      </c>
      <c r="C1744" s="80" t="s">
        <v>50</v>
      </c>
      <c r="D1744" s="81">
        <v>43775.668576388889</v>
      </c>
      <c r="E1744" s="80" t="s">
        <v>5</v>
      </c>
      <c r="F1744" s="80" t="s">
        <v>31</v>
      </c>
      <c r="G1744" s="80" t="s">
        <v>51</v>
      </c>
      <c r="H1744" s="80" t="s">
        <v>12</v>
      </c>
      <c r="I1744" s="80" t="s">
        <v>43</v>
      </c>
      <c r="J1744" s="80" t="s">
        <v>42</v>
      </c>
      <c r="K1744" s="80">
        <v>1.35</v>
      </c>
      <c r="L1744" s="80">
        <v>1160</v>
      </c>
      <c r="M1744" s="80" t="s">
        <v>41</v>
      </c>
      <c r="N1744" s="80">
        <v>0.35099999999999998</v>
      </c>
      <c r="O1744" s="80">
        <v>0</v>
      </c>
      <c r="P1744" s="80">
        <v>0.41699999999999998</v>
      </c>
      <c r="Q1744" s="80"/>
      <c r="R1744" s="80"/>
      <c r="S1744" s="80"/>
      <c r="T1744" s="80"/>
      <c r="U1744" s="80"/>
      <c r="V1744" s="80"/>
      <c r="W1744" s="80"/>
      <c r="X1744" s="80"/>
      <c r="Y1744" s="80"/>
      <c r="Z1744" s="80" t="s">
        <v>40</v>
      </c>
      <c r="AA1744" s="80" t="s">
        <v>39</v>
      </c>
      <c r="AB1744" s="80">
        <v>20</v>
      </c>
      <c r="AC1744" s="80"/>
    </row>
    <row r="1745" spans="1:29" ht="15.75" customHeight="1" x14ac:dyDescent="0.2">
      <c r="A1745" s="80" t="s">
        <v>48</v>
      </c>
      <c r="B1745" s="80" t="s">
        <v>47</v>
      </c>
      <c r="C1745" s="80" t="s">
        <v>50</v>
      </c>
      <c r="D1745" s="81">
        <v>44091.745416666665</v>
      </c>
      <c r="E1745" s="80" t="s">
        <v>5</v>
      </c>
      <c r="F1745" s="80" t="s">
        <v>31</v>
      </c>
      <c r="G1745" s="80" t="s">
        <v>51</v>
      </c>
      <c r="H1745" s="80" t="s">
        <v>12</v>
      </c>
      <c r="I1745" s="80" t="s">
        <v>159</v>
      </c>
      <c r="J1745" s="80" t="s">
        <v>42</v>
      </c>
      <c r="K1745" s="80">
        <v>1.35</v>
      </c>
      <c r="L1745" s="80">
        <v>1160</v>
      </c>
      <c r="M1745" s="80" t="s">
        <v>41</v>
      </c>
      <c r="N1745" s="80">
        <v>1.08</v>
      </c>
      <c r="O1745" s="82">
        <v>9.8999999999999999E-4</v>
      </c>
      <c r="P1745" s="80">
        <v>0.40500000000000003</v>
      </c>
      <c r="Q1745" s="80"/>
      <c r="R1745" s="80"/>
      <c r="S1745" s="80"/>
      <c r="T1745" s="80"/>
      <c r="U1745" s="80"/>
      <c r="V1745" s="80"/>
      <c r="W1745" s="80"/>
      <c r="X1745" s="80"/>
      <c r="Y1745" s="80"/>
      <c r="Z1745" s="80" t="s">
        <v>40</v>
      </c>
      <c r="AA1745" s="80" t="s">
        <v>39</v>
      </c>
      <c r="AB1745" s="80">
        <v>20</v>
      </c>
      <c r="AC1745" s="80"/>
    </row>
    <row r="1746" spans="1:29" ht="15.75" customHeight="1" x14ac:dyDescent="0.2">
      <c r="A1746" s="80" t="s">
        <v>48</v>
      </c>
      <c r="B1746" s="80" t="s">
        <v>47</v>
      </c>
      <c r="C1746" s="80" t="s">
        <v>50</v>
      </c>
      <c r="D1746" s="81">
        <v>43775.668576388889</v>
      </c>
      <c r="E1746" s="80" t="s">
        <v>5</v>
      </c>
      <c r="F1746" s="80" t="s">
        <v>45</v>
      </c>
      <c r="G1746" s="80" t="s">
        <v>44</v>
      </c>
      <c r="H1746" s="80" t="s">
        <v>12</v>
      </c>
      <c r="I1746" s="80" t="s">
        <v>157</v>
      </c>
      <c r="J1746" s="80" t="s">
        <v>42</v>
      </c>
      <c r="K1746" s="80">
        <v>2.5</v>
      </c>
      <c r="L1746" s="80">
        <v>1970</v>
      </c>
      <c r="M1746" s="80" t="s">
        <v>41</v>
      </c>
      <c r="N1746" s="80">
        <v>13.3</v>
      </c>
      <c r="O1746" s="80">
        <v>1.6E-2</v>
      </c>
      <c r="P1746" s="80">
        <v>0.94</v>
      </c>
      <c r="Q1746" s="80"/>
      <c r="R1746" s="80"/>
      <c r="S1746" s="80"/>
      <c r="T1746" s="80"/>
      <c r="U1746" s="80"/>
      <c r="V1746" s="80"/>
      <c r="W1746" s="80"/>
      <c r="X1746" s="80"/>
      <c r="Y1746" s="80"/>
      <c r="Z1746" s="80" t="s">
        <v>40</v>
      </c>
      <c r="AA1746" s="80" t="s">
        <v>39</v>
      </c>
      <c r="AB1746" s="80">
        <v>20</v>
      </c>
      <c r="AC1746" s="80"/>
    </row>
    <row r="1747" spans="1:29" ht="15.75" customHeight="1" x14ac:dyDescent="0.2">
      <c r="A1747" s="80" t="s">
        <v>48</v>
      </c>
      <c r="B1747" s="80" t="s">
        <v>47</v>
      </c>
      <c r="C1747" s="80" t="s">
        <v>50</v>
      </c>
      <c r="D1747" s="81">
        <v>43775.668576388889</v>
      </c>
      <c r="E1747" s="80" t="s">
        <v>5</v>
      </c>
      <c r="F1747" s="80" t="s">
        <v>45</v>
      </c>
      <c r="G1747" s="80" t="s">
        <v>44</v>
      </c>
      <c r="H1747" s="80" t="s">
        <v>12</v>
      </c>
      <c r="I1747" s="80" t="s">
        <v>158</v>
      </c>
      <c r="J1747" s="80" t="s">
        <v>42</v>
      </c>
      <c r="K1747" s="80">
        <v>2.5</v>
      </c>
      <c r="L1747" s="80">
        <v>1970</v>
      </c>
      <c r="M1747" s="80" t="s">
        <v>41</v>
      </c>
      <c r="N1747" s="80">
        <v>19.8</v>
      </c>
      <c r="O1747" s="80">
        <v>1.7000000000000001E-2</v>
      </c>
      <c r="P1747" s="80">
        <v>0</v>
      </c>
      <c r="Q1747" s="80"/>
      <c r="R1747" s="80"/>
      <c r="S1747" s="80"/>
      <c r="T1747" s="80"/>
      <c r="U1747" s="80"/>
      <c r="V1747" s="80"/>
      <c r="W1747" s="80"/>
      <c r="X1747" s="80"/>
      <c r="Y1747" s="80"/>
      <c r="Z1747" s="80" t="s">
        <v>40</v>
      </c>
      <c r="AA1747" s="80" t="s">
        <v>39</v>
      </c>
      <c r="AB1747" s="80">
        <v>20</v>
      </c>
      <c r="AC1747" s="80"/>
    </row>
    <row r="1748" spans="1:29" ht="15.75" customHeight="1" x14ac:dyDescent="0.2">
      <c r="A1748" s="80" t="s">
        <v>48</v>
      </c>
      <c r="B1748" s="80" t="s">
        <v>47</v>
      </c>
      <c r="C1748" s="80" t="s">
        <v>50</v>
      </c>
      <c r="D1748" s="81">
        <v>43775.668576388889</v>
      </c>
      <c r="E1748" s="80" t="s">
        <v>5</v>
      </c>
      <c r="F1748" s="80" t="s">
        <v>45</v>
      </c>
      <c r="G1748" s="80" t="s">
        <v>44</v>
      </c>
      <c r="H1748" s="80" t="s">
        <v>12</v>
      </c>
      <c r="I1748" s="80" t="s">
        <v>43</v>
      </c>
      <c r="J1748" s="80" t="s">
        <v>42</v>
      </c>
      <c r="K1748" s="80">
        <v>2.5</v>
      </c>
      <c r="L1748" s="80">
        <v>1970</v>
      </c>
      <c r="M1748" s="80" t="s">
        <v>41</v>
      </c>
      <c r="N1748" s="80">
        <v>0.6</v>
      </c>
      <c r="O1748" s="80">
        <v>0</v>
      </c>
      <c r="P1748" s="80">
        <v>0.92</v>
      </c>
      <c r="Q1748" s="80"/>
      <c r="R1748" s="80"/>
      <c r="S1748" s="80"/>
      <c r="T1748" s="80"/>
      <c r="U1748" s="80"/>
      <c r="V1748" s="80"/>
      <c r="W1748" s="80"/>
      <c r="X1748" s="80"/>
      <c r="Y1748" s="80"/>
      <c r="Z1748" s="80" t="s">
        <v>40</v>
      </c>
      <c r="AA1748" s="80" t="s">
        <v>39</v>
      </c>
      <c r="AB1748" s="80">
        <v>20</v>
      </c>
      <c r="AC1748" s="80"/>
    </row>
    <row r="1749" spans="1:29" ht="15.75" customHeight="1" x14ac:dyDescent="0.2">
      <c r="A1749" s="80" t="s">
        <v>48</v>
      </c>
      <c r="B1749" s="80" t="s">
        <v>47</v>
      </c>
      <c r="C1749" s="80" t="s">
        <v>50</v>
      </c>
      <c r="D1749" s="81">
        <v>44091.745416666665</v>
      </c>
      <c r="E1749" s="80" t="s">
        <v>5</v>
      </c>
      <c r="F1749" s="80" t="s">
        <v>45</v>
      </c>
      <c r="G1749" s="80" t="s">
        <v>44</v>
      </c>
      <c r="H1749" s="80" t="s">
        <v>12</v>
      </c>
      <c r="I1749" s="80" t="s">
        <v>159</v>
      </c>
      <c r="J1749" s="80" t="s">
        <v>42</v>
      </c>
      <c r="K1749" s="80">
        <v>2.5</v>
      </c>
      <c r="L1749" s="80">
        <v>1970</v>
      </c>
      <c r="M1749" s="80" t="s">
        <v>41</v>
      </c>
      <c r="N1749" s="80">
        <v>4.5999999999999996</v>
      </c>
      <c r="O1749" s="80">
        <v>5.0000000000000001E-3</v>
      </c>
      <c r="P1749" s="80">
        <v>0.91</v>
      </c>
      <c r="Q1749" s="80"/>
      <c r="R1749" s="80"/>
      <c r="S1749" s="80"/>
      <c r="T1749" s="80"/>
      <c r="U1749" s="80"/>
      <c r="V1749" s="80"/>
      <c r="W1749" s="80"/>
      <c r="X1749" s="80"/>
      <c r="Y1749" s="80"/>
      <c r="Z1749" s="80" t="s">
        <v>40</v>
      </c>
      <c r="AA1749" s="80" t="s">
        <v>39</v>
      </c>
      <c r="AB1749" s="80">
        <v>20</v>
      </c>
      <c r="AC1749" s="80"/>
    </row>
    <row r="1750" spans="1:29" ht="15.75" customHeight="1" x14ac:dyDescent="0.2">
      <c r="A1750" s="80" t="s">
        <v>48</v>
      </c>
      <c r="B1750" s="80" t="s">
        <v>47</v>
      </c>
      <c r="C1750" s="80" t="s">
        <v>50</v>
      </c>
      <c r="D1750" s="81">
        <v>43775.668576388889</v>
      </c>
      <c r="E1750" s="80" t="s">
        <v>5</v>
      </c>
      <c r="F1750" s="80" t="s">
        <v>45</v>
      </c>
      <c r="G1750" s="80" t="s">
        <v>51</v>
      </c>
      <c r="H1750" s="80" t="s">
        <v>12</v>
      </c>
      <c r="I1750" s="80" t="s">
        <v>157</v>
      </c>
      <c r="J1750" s="80" t="s">
        <v>42</v>
      </c>
      <c r="K1750" s="80">
        <v>2.2000000000000002</v>
      </c>
      <c r="L1750" s="80">
        <v>1540</v>
      </c>
      <c r="M1750" s="80" t="s">
        <v>41</v>
      </c>
      <c r="N1750" s="80">
        <v>8.1999999999999993</v>
      </c>
      <c r="O1750" s="80">
        <v>1.4999999999999999E-2</v>
      </c>
      <c r="P1750" s="80">
        <v>1.4</v>
      </c>
      <c r="Q1750" s="80"/>
      <c r="R1750" s="80"/>
      <c r="S1750" s="80"/>
      <c r="T1750" s="80"/>
      <c r="U1750" s="80"/>
      <c r="V1750" s="80"/>
      <c r="W1750" s="80"/>
      <c r="X1750" s="80"/>
      <c r="Y1750" s="80"/>
      <c r="Z1750" s="80" t="s">
        <v>40</v>
      </c>
      <c r="AA1750" s="80" t="s">
        <v>39</v>
      </c>
      <c r="AB1750" s="80">
        <v>20</v>
      </c>
      <c r="AC1750" s="80"/>
    </row>
    <row r="1751" spans="1:29" ht="15.75" customHeight="1" x14ac:dyDescent="0.2">
      <c r="A1751" s="80" t="s">
        <v>48</v>
      </c>
      <c r="B1751" s="80" t="s">
        <v>47</v>
      </c>
      <c r="C1751" s="80" t="s">
        <v>50</v>
      </c>
      <c r="D1751" s="81">
        <v>43775.668576388889</v>
      </c>
      <c r="E1751" s="80" t="s">
        <v>5</v>
      </c>
      <c r="F1751" s="80" t="s">
        <v>45</v>
      </c>
      <c r="G1751" s="80" t="s">
        <v>51</v>
      </c>
      <c r="H1751" s="80" t="s">
        <v>12</v>
      </c>
      <c r="I1751" s="80" t="s">
        <v>158</v>
      </c>
      <c r="J1751" s="80" t="s">
        <v>42</v>
      </c>
      <c r="K1751" s="80">
        <v>2.2000000000000002</v>
      </c>
      <c r="L1751" s="80">
        <v>1540</v>
      </c>
      <c r="M1751" s="80" t="s">
        <v>41</v>
      </c>
      <c r="N1751" s="80">
        <v>18.2</v>
      </c>
      <c r="O1751" s="80">
        <v>1.6E-2</v>
      </c>
      <c r="P1751" s="80">
        <v>0</v>
      </c>
      <c r="Q1751" s="80"/>
      <c r="R1751" s="80"/>
      <c r="S1751" s="80"/>
      <c r="T1751" s="80"/>
      <c r="U1751" s="80"/>
      <c r="V1751" s="80"/>
      <c r="W1751" s="80"/>
      <c r="X1751" s="80"/>
      <c r="Y1751" s="80"/>
      <c r="Z1751" s="80" t="s">
        <v>40</v>
      </c>
      <c r="AA1751" s="80" t="s">
        <v>39</v>
      </c>
      <c r="AB1751" s="80">
        <v>20</v>
      </c>
      <c r="AC1751" s="80"/>
    </row>
    <row r="1752" spans="1:29" ht="15.75" customHeight="1" x14ac:dyDescent="0.2">
      <c r="A1752" s="80" t="s">
        <v>48</v>
      </c>
      <c r="B1752" s="80" t="s">
        <v>47</v>
      </c>
      <c r="C1752" s="80" t="s">
        <v>50</v>
      </c>
      <c r="D1752" s="81">
        <v>43775.668576388889</v>
      </c>
      <c r="E1752" s="80" t="s">
        <v>5</v>
      </c>
      <c r="F1752" s="80" t="s">
        <v>45</v>
      </c>
      <c r="G1752" s="80" t="s">
        <v>51</v>
      </c>
      <c r="H1752" s="80" t="s">
        <v>12</v>
      </c>
      <c r="I1752" s="80" t="s">
        <v>43</v>
      </c>
      <c r="J1752" s="80" t="s">
        <v>42</v>
      </c>
      <c r="K1752" s="80">
        <v>2.2000000000000002</v>
      </c>
      <c r="L1752" s="80">
        <v>1540</v>
      </c>
      <c r="M1752" s="80" t="s">
        <v>41</v>
      </c>
      <c r="N1752" s="80">
        <v>0.9</v>
      </c>
      <c r="O1752" s="80">
        <v>0</v>
      </c>
      <c r="P1752" s="80">
        <v>1.37</v>
      </c>
      <c r="Q1752" s="80"/>
      <c r="R1752" s="80"/>
      <c r="S1752" s="80"/>
      <c r="T1752" s="80"/>
      <c r="U1752" s="80"/>
      <c r="V1752" s="80"/>
      <c r="W1752" s="80"/>
      <c r="X1752" s="80"/>
      <c r="Y1752" s="80"/>
      <c r="Z1752" s="80" t="s">
        <v>40</v>
      </c>
      <c r="AA1752" s="80" t="s">
        <v>39</v>
      </c>
      <c r="AB1752" s="80">
        <v>20</v>
      </c>
      <c r="AC1752" s="80"/>
    </row>
    <row r="1753" spans="1:29" ht="15.75" customHeight="1" x14ac:dyDescent="0.2">
      <c r="A1753" s="80" t="s">
        <v>48</v>
      </c>
      <c r="B1753" s="80" t="s">
        <v>47</v>
      </c>
      <c r="C1753" s="80" t="s">
        <v>50</v>
      </c>
      <c r="D1753" s="81">
        <v>44091.745416666665</v>
      </c>
      <c r="E1753" s="80" t="s">
        <v>5</v>
      </c>
      <c r="F1753" s="80" t="s">
        <v>45</v>
      </c>
      <c r="G1753" s="80" t="s">
        <v>51</v>
      </c>
      <c r="H1753" s="80" t="s">
        <v>12</v>
      </c>
      <c r="I1753" s="80" t="s">
        <v>159</v>
      </c>
      <c r="J1753" s="80" t="s">
        <v>42</v>
      </c>
      <c r="K1753" s="80">
        <v>2.2000000000000002</v>
      </c>
      <c r="L1753" s="80">
        <v>1540</v>
      </c>
      <c r="M1753" s="80" t="s">
        <v>41</v>
      </c>
      <c r="N1753" s="80">
        <v>3.5</v>
      </c>
      <c r="O1753" s="80">
        <v>5.0000000000000001E-3</v>
      </c>
      <c r="P1753" s="80">
        <v>1.35</v>
      </c>
      <c r="Q1753" s="80"/>
      <c r="R1753" s="80"/>
      <c r="S1753" s="80"/>
      <c r="T1753" s="80"/>
      <c r="U1753" s="80"/>
      <c r="V1753" s="80"/>
      <c r="W1753" s="80"/>
      <c r="X1753" s="80"/>
      <c r="Y1753" s="80"/>
      <c r="Z1753" s="80" t="s">
        <v>40</v>
      </c>
      <c r="AA1753" s="80" t="s">
        <v>39</v>
      </c>
      <c r="AB1753" s="80">
        <v>20</v>
      </c>
      <c r="AC1753" s="80"/>
    </row>
    <row r="1754" spans="1:29" ht="15.75" customHeight="1" x14ac:dyDescent="0.2">
      <c r="A1754" s="80" t="s">
        <v>48</v>
      </c>
      <c r="B1754" s="80" t="s">
        <v>47</v>
      </c>
      <c r="C1754" s="80" t="s">
        <v>50</v>
      </c>
      <c r="D1754" s="81">
        <v>43775.668576388889</v>
      </c>
      <c r="E1754" s="80" t="s">
        <v>5</v>
      </c>
      <c r="F1754" s="80" t="s">
        <v>29</v>
      </c>
      <c r="G1754" s="80" t="s">
        <v>44</v>
      </c>
      <c r="H1754" s="80" t="s">
        <v>12</v>
      </c>
      <c r="I1754" s="80" t="s">
        <v>157</v>
      </c>
      <c r="J1754" s="80" t="s">
        <v>42</v>
      </c>
      <c r="K1754" s="80">
        <v>3.21</v>
      </c>
      <c r="L1754" s="80">
        <v>2390</v>
      </c>
      <c r="M1754" s="80" t="s">
        <v>41</v>
      </c>
      <c r="N1754" s="80">
        <v>12.4</v>
      </c>
      <c r="O1754" s="80">
        <v>2.1999999999999999E-2</v>
      </c>
      <c r="P1754" s="80">
        <v>1.25</v>
      </c>
      <c r="Q1754" s="80"/>
      <c r="R1754" s="80"/>
      <c r="S1754" s="80"/>
      <c r="T1754" s="80"/>
      <c r="U1754" s="80"/>
      <c r="V1754" s="80"/>
      <c r="W1754" s="80"/>
      <c r="X1754" s="80"/>
      <c r="Y1754" s="80"/>
      <c r="Z1754" s="80" t="s">
        <v>40</v>
      </c>
      <c r="AA1754" s="80" t="s">
        <v>39</v>
      </c>
      <c r="AB1754" s="80">
        <v>20</v>
      </c>
      <c r="AC1754" s="80"/>
    </row>
    <row r="1755" spans="1:29" ht="15.75" customHeight="1" x14ac:dyDescent="0.2">
      <c r="A1755" s="80" t="s">
        <v>48</v>
      </c>
      <c r="B1755" s="80" t="s">
        <v>47</v>
      </c>
      <c r="C1755" s="80" t="s">
        <v>50</v>
      </c>
      <c r="D1755" s="81">
        <v>43775.668576388889</v>
      </c>
      <c r="E1755" s="80" t="s">
        <v>5</v>
      </c>
      <c r="F1755" s="80" t="s">
        <v>29</v>
      </c>
      <c r="G1755" s="80" t="s">
        <v>44</v>
      </c>
      <c r="H1755" s="80" t="s">
        <v>12</v>
      </c>
      <c r="I1755" s="80" t="s">
        <v>158</v>
      </c>
      <c r="J1755" s="80" t="s">
        <v>42</v>
      </c>
      <c r="K1755" s="80">
        <v>3.21</v>
      </c>
      <c r="L1755" s="80">
        <v>2390</v>
      </c>
      <c r="M1755" s="80" t="s">
        <v>41</v>
      </c>
      <c r="N1755" s="80">
        <v>20.8</v>
      </c>
      <c r="O1755" s="80">
        <v>2.2800000000000001E-2</v>
      </c>
      <c r="P1755" s="80">
        <v>0</v>
      </c>
      <c r="Q1755" s="80"/>
      <c r="R1755" s="80"/>
      <c r="S1755" s="80"/>
      <c r="T1755" s="80"/>
      <c r="U1755" s="80"/>
      <c r="V1755" s="80"/>
      <c r="W1755" s="80"/>
      <c r="X1755" s="80"/>
      <c r="Y1755" s="80"/>
      <c r="Z1755" s="80" t="s">
        <v>40</v>
      </c>
      <c r="AA1755" s="80" t="s">
        <v>39</v>
      </c>
      <c r="AB1755" s="80">
        <v>20</v>
      </c>
      <c r="AC1755" s="80"/>
    </row>
    <row r="1756" spans="1:29" ht="15.75" customHeight="1" x14ac:dyDescent="0.2">
      <c r="A1756" s="80" t="s">
        <v>48</v>
      </c>
      <c r="B1756" s="80" t="s">
        <v>47</v>
      </c>
      <c r="C1756" s="80" t="s">
        <v>50</v>
      </c>
      <c r="D1756" s="81">
        <v>43775.668576388889</v>
      </c>
      <c r="E1756" s="80" t="s">
        <v>5</v>
      </c>
      <c r="F1756" s="80" t="s">
        <v>29</v>
      </c>
      <c r="G1756" s="80" t="s">
        <v>44</v>
      </c>
      <c r="H1756" s="80" t="s">
        <v>12</v>
      </c>
      <c r="I1756" s="80" t="s">
        <v>43</v>
      </c>
      <c r="J1756" s="80" t="s">
        <v>42</v>
      </c>
      <c r="K1756" s="80">
        <v>3.21</v>
      </c>
      <c r="L1756" s="80">
        <v>2390</v>
      </c>
      <c r="M1756" s="80" t="s">
        <v>41</v>
      </c>
      <c r="N1756" s="80">
        <v>0.76700000000000002</v>
      </c>
      <c r="O1756" s="80">
        <v>0</v>
      </c>
      <c r="P1756" s="80">
        <v>1.22</v>
      </c>
      <c r="Q1756" s="80"/>
      <c r="R1756" s="80"/>
      <c r="S1756" s="80"/>
      <c r="T1756" s="80"/>
      <c r="U1756" s="80"/>
      <c r="V1756" s="80"/>
      <c r="W1756" s="80"/>
      <c r="X1756" s="80"/>
      <c r="Y1756" s="80"/>
      <c r="Z1756" s="80" t="s">
        <v>40</v>
      </c>
      <c r="AA1756" s="80" t="s">
        <v>39</v>
      </c>
      <c r="AB1756" s="80">
        <v>20</v>
      </c>
      <c r="AC1756" s="80"/>
    </row>
    <row r="1757" spans="1:29" ht="15.75" customHeight="1" x14ac:dyDescent="0.2">
      <c r="A1757" s="80" t="s">
        <v>48</v>
      </c>
      <c r="B1757" s="80" t="s">
        <v>47</v>
      </c>
      <c r="C1757" s="80" t="s">
        <v>50</v>
      </c>
      <c r="D1757" s="81">
        <v>44091.745416666665</v>
      </c>
      <c r="E1757" s="80" t="s">
        <v>5</v>
      </c>
      <c r="F1757" s="80" t="s">
        <v>29</v>
      </c>
      <c r="G1757" s="80" t="s">
        <v>44</v>
      </c>
      <c r="H1757" s="80" t="s">
        <v>12</v>
      </c>
      <c r="I1757" s="80" t="s">
        <v>159</v>
      </c>
      <c r="J1757" s="80" t="s">
        <v>42</v>
      </c>
      <c r="K1757" s="80">
        <v>3.21</v>
      </c>
      <c r="L1757" s="80">
        <v>2390</v>
      </c>
      <c r="M1757" s="80" t="s">
        <v>41</v>
      </c>
      <c r="N1757" s="80">
        <v>4.74</v>
      </c>
      <c r="O1757" s="80">
        <v>7.26E-3</v>
      </c>
      <c r="P1757" s="80">
        <v>1.21</v>
      </c>
      <c r="Q1757" s="80"/>
      <c r="R1757" s="80"/>
      <c r="S1757" s="80"/>
      <c r="T1757" s="80"/>
      <c r="U1757" s="80"/>
      <c r="V1757" s="80"/>
      <c r="W1757" s="80"/>
      <c r="X1757" s="80"/>
      <c r="Y1757" s="80"/>
      <c r="Z1757" s="80" t="s">
        <v>40</v>
      </c>
      <c r="AA1757" s="80" t="s">
        <v>39</v>
      </c>
      <c r="AB1757" s="80">
        <v>20</v>
      </c>
      <c r="AC1757" s="80"/>
    </row>
    <row r="1758" spans="1:29" ht="15.75" customHeight="1" x14ac:dyDescent="0.2">
      <c r="A1758" s="80" t="s">
        <v>48</v>
      </c>
      <c r="B1758" s="80" t="s">
        <v>47</v>
      </c>
      <c r="C1758" s="80" t="s">
        <v>50</v>
      </c>
      <c r="D1758" s="81">
        <v>43775.668576388889</v>
      </c>
      <c r="E1758" s="80" t="s">
        <v>5</v>
      </c>
      <c r="F1758" s="80" t="s">
        <v>29</v>
      </c>
      <c r="G1758" s="80" t="s">
        <v>51</v>
      </c>
      <c r="H1758" s="80" t="s">
        <v>12</v>
      </c>
      <c r="I1758" s="80" t="s">
        <v>157</v>
      </c>
      <c r="J1758" s="80" t="s">
        <v>42</v>
      </c>
      <c r="K1758" s="80">
        <v>2.59</v>
      </c>
      <c r="L1758" s="80">
        <v>1780</v>
      </c>
      <c r="M1758" s="80" t="s">
        <v>41</v>
      </c>
      <c r="N1758" s="80">
        <v>10.8</v>
      </c>
      <c r="O1758" s="80">
        <v>2.1100000000000001E-2</v>
      </c>
      <c r="P1758" s="80">
        <v>1.99</v>
      </c>
      <c r="Q1758" s="80"/>
      <c r="R1758" s="80"/>
      <c r="S1758" s="80"/>
      <c r="T1758" s="80"/>
      <c r="U1758" s="80"/>
      <c r="V1758" s="80"/>
      <c r="W1758" s="80"/>
      <c r="X1758" s="80"/>
      <c r="Y1758" s="80"/>
      <c r="Z1758" s="80" t="s">
        <v>40</v>
      </c>
      <c r="AA1758" s="80" t="s">
        <v>39</v>
      </c>
      <c r="AB1758" s="80">
        <v>20</v>
      </c>
      <c r="AC1758" s="80"/>
    </row>
    <row r="1759" spans="1:29" ht="15.75" customHeight="1" x14ac:dyDescent="0.2">
      <c r="A1759" s="80" t="s">
        <v>48</v>
      </c>
      <c r="B1759" s="80" t="s">
        <v>47</v>
      </c>
      <c r="C1759" s="80" t="s">
        <v>50</v>
      </c>
      <c r="D1759" s="81">
        <v>43775.668576388889</v>
      </c>
      <c r="E1759" s="80" t="s">
        <v>5</v>
      </c>
      <c r="F1759" s="80" t="s">
        <v>29</v>
      </c>
      <c r="G1759" s="80" t="s">
        <v>51</v>
      </c>
      <c r="H1759" s="80" t="s">
        <v>12</v>
      </c>
      <c r="I1759" s="80" t="s">
        <v>158</v>
      </c>
      <c r="J1759" s="80" t="s">
        <v>42</v>
      </c>
      <c r="K1759" s="80">
        <v>2.59</v>
      </c>
      <c r="L1759" s="80">
        <v>1780</v>
      </c>
      <c r="M1759" s="80" t="s">
        <v>41</v>
      </c>
      <c r="N1759" s="80">
        <v>24.8</v>
      </c>
      <c r="O1759" s="80">
        <v>2.23E-2</v>
      </c>
      <c r="P1759" s="80">
        <v>0</v>
      </c>
      <c r="Q1759" s="80"/>
      <c r="R1759" s="80"/>
      <c r="S1759" s="80"/>
      <c r="T1759" s="80"/>
      <c r="U1759" s="80"/>
      <c r="V1759" s="80"/>
      <c r="W1759" s="80"/>
      <c r="X1759" s="80"/>
      <c r="Y1759" s="80"/>
      <c r="Z1759" s="80" t="s">
        <v>40</v>
      </c>
      <c r="AA1759" s="80" t="s">
        <v>39</v>
      </c>
      <c r="AB1759" s="80">
        <v>20</v>
      </c>
      <c r="AC1759" s="80"/>
    </row>
    <row r="1760" spans="1:29" ht="15.75" customHeight="1" x14ac:dyDescent="0.2">
      <c r="A1760" s="80" t="s">
        <v>48</v>
      </c>
      <c r="B1760" s="80" t="s">
        <v>47</v>
      </c>
      <c r="C1760" s="80" t="s">
        <v>50</v>
      </c>
      <c r="D1760" s="81">
        <v>43775.668576388889</v>
      </c>
      <c r="E1760" s="80" t="s">
        <v>5</v>
      </c>
      <c r="F1760" s="80" t="s">
        <v>29</v>
      </c>
      <c r="G1760" s="80" t="s">
        <v>51</v>
      </c>
      <c r="H1760" s="80" t="s">
        <v>12</v>
      </c>
      <c r="I1760" s="80" t="s">
        <v>43</v>
      </c>
      <c r="J1760" s="80" t="s">
        <v>42</v>
      </c>
      <c r="K1760" s="80">
        <v>2.59</v>
      </c>
      <c r="L1760" s="80">
        <v>1780</v>
      </c>
      <c r="M1760" s="80" t="s">
        <v>41</v>
      </c>
      <c r="N1760" s="80">
        <v>1.31</v>
      </c>
      <c r="O1760" s="80">
        <v>0</v>
      </c>
      <c r="P1760" s="80">
        <v>1.95</v>
      </c>
      <c r="Q1760" s="80"/>
      <c r="R1760" s="80"/>
      <c r="S1760" s="80"/>
      <c r="T1760" s="80"/>
      <c r="U1760" s="80"/>
      <c r="V1760" s="80"/>
      <c r="W1760" s="80"/>
      <c r="X1760" s="80"/>
      <c r="Y1760" s="80"/>
      <c r="Z1760" s="80" t="s">
        <v>40</v>
      </c>
      <c r="AA1760" s="80" t="s">
        <v>39</v>
      </c>
      <c r="AB1760" s="80">
        <v>20</v>
      </c>
      <c r="AC1760" s="80"/>
    </row>
    <row r="1761" spans="1:29" ht="15.75" customHeight="1" x14ac:dyDescent="0.2">
      <c r="A1761" s="80" t="s">
        <v>48</v>
      </c>
      <c r="B1761" s="80" t="s">
        <v>47</v>
      </c>
      <c r="C1761" s="80" t="s">
        <v>50</v>
      </c>
      <c r="D1761" s="81">
        <v>44091.745416666665</v>
      </c>
      <c r="E1761" s="80" t="s">
        <v>5</v>
      </c>
      <c r="F1761" s="80" t="s">
        <v>29</v>
      </c>
      <c r="G1761" s="80" t="s">
        <v>51</v>
      </c>
      <c r="H1761" s="80" t="s">
        <v>12</v>
      </c>
      <c r="I1761" s="80" t="s">
        <v>159</v>
      </c>
      <c r="J1761" s="80" t="s">
        <v>42</v>
      </c>
      <c r="K1761" s="80">
        <v>2.59</v>
      </c>
      <c r="L1761" s="80">
        <v>1780</v>
      </c>
      <c r="M1761" s="80" t="s">
        <v>41</v>
      </c>
      <c r="N1761" s="80">
        <v>4.7</v>
      </c>
      <c r="O1761" s="80">
        <v>6.96E-3</v>
      </c>
      <c r="P1761" s="80">
        <v>1.93</v>
      </c>
      <c r="Q1761" s="80"/>
      <c r="R1761" s="80"/>
      <c r="S1761" s="80"/>
      <c r="T1761" s="80"/>
      <c r="U1761" s="80"/>
      <c r="V1761" s="80"/>
      <c r="W1761" s="80"/>
      <c r="X1761" s="80"/>
      <c r="Y1761" s="80"/>
      <c r="Z1761" s="80" t="s">
        <v>40</v>
      </c>
      <c r="AA1761" s="80" t="s">
        <v>39</v>
      </c>
      <c r="AB1761" s="80">
        <v>20</v>
      </c>
      <c r="AC1761" s="80"/>
    </row>
    <row r="1762" spans="1:29" ht="15.75" customHeight="1" x14ac:dyDescent="0.2">
      <c r="A1762" s="80" t="s">
        <v>48</v>
      </c>
      <c r="B1762" s="80" t="s">
        <v>47</v>
      </c>
      <c r="C1762" s="80" t="s">
        <v>50</v>
      </c>
      <c r="D1762" s="81">
        <v>43775.669236111113</v>
      </c>
      <c r="E1762" s="80" t="s">
        <v>5</v>
      </c>
      <c r="F1762" s="80" t="s">
        <v>30</v>
      </c>
      <c r="G1762" s="80" t="s">
        <v>44</v>
      </c>
      <c r="H1762" s="80" t="s">
        <v>13</v>
      </c>
      <c r="I1762" s="80" t="s">
        <v>157</v>
      </c>
      <c r="J1762" s="80" t="s">
        <v>42</v>
      </c>
      <c r="K1762" s="80">
        <v>3.5</v>
      </c>
      <c r="L1762" s="80">
        <v>1240</v>
      </c>
      <c r="M1762" s="80" t="s">
        <v>41</v>
      </c>
      <c r="N1762" s="80">
        <v>126</v>
      </c>
      <c r="O1762" s="80">
        <v>2.7900000000000001E-2</v>
      </c>
      <c r="P1762" s="80">
        <v>1.6</v>
      </c>
      <c r="Q1762" s="80"/>
      <c r="R1762" s="80"/>
      <c r="S1762" s="80"/>
      <c r="T1762" s="80"/>
      <c r="U1762" s="80"/>
      <c r="V1762" s="80"/>
      <c r="W1762" s="80"/>
      <c r="X1762" s="80"/>
      <c r="Y1762" s="80"/>
      <c r="Z1762" s="80" t="s">
        <v>40</v>
      </c>
      <c r="AA1762" s="80" t="s">
        <v>39</v>
      </c>
      <c r="AB1762" s="80">
        <v>20</v>
      </c>
      <c r="AC1762" s="80"/>
    </row>
    <row r="1763" spans="1:29" ht="15.75" customHeight="1" x14ac:dyDescent="0.2">
      <c r="A1763" s="80" t="s">
        <v>48</v>
      </c>
      <c r="B1763" s="80" t="s">
        <v>47</v>
      </c>
      <c r="C1763" s="80" t="s">
        <v>50</v>
      </c>
      <c r="D1763" s="81">
        <v>43775.669236111113</v>
      </c>
      <c r="E1763" s="80" t="s">
        <v>5</v>
      </c>
      <c r="F1763" s="80" t="s">
        <v>30</v>
      </c>
      <c r="G1763" s="80" t="s">
        <v>44</v>
      </c>
      <c r="H1763" s="80" t="s">
        <v>13</v>
      </c>
      <c r="I1763" s="80" t="s">
        <v>158</v>
      </c>
      <c r="J1763" s="80" t="s">
        <v>42</v>
      </c>
      <c r="K1763" s="80">
        <v>3.5</v>
      </c>
      <c r="L1763" s="80">
        <v>1240</v>
      </c>
      <c r="M1763" s="80" t="s">
        <v>41</v>
      </c>
      <c r="N1763" s="80">
        <v>141</v>
      </c>
      <c r="O1763" s="80">
        <v>3.2199999999999999E-2</v>
      </c>
      <c r="P1763" s="80">
        <v>0</v>
      </c>
      <c r="Q1763" s="80"/>
      <c r="R1763" s="80"/>
      <c r="S1763" s="80"/>
      <c r="T1763" s="80"/>
      <c r="U1763" s="80"/>
      <c r="V1763" s="80"/>
      <c r="W1763" s="80"/>
      <c r="X1763" s="80"/>
      <c r="Y1763" s="80"/>
      <c r="Z1763" s="80" t="s">
        <v>40</v>
      </c>
      <c r="AA1763" s="80" t="s">
        <v>39</v>
      </c>
      <c r="AB1763" s="80">
        <v>20</v>
      </c>
      <c r="AC1763" s="80"/>
    </row>
    <row r="1764" spans="1:29" ht="15.75" customHeight="1" x14ac:dyDescent="0.2">
      <c r="A1764" s="80" t="s">
        <v>48</v>
      </c>
      <c r="B1764" s="80" t="s">
        <v>47</v>
      </c>
      <c r="C1764" s="80" t="s">
        <v>50</v>
      </c>
      <c r="D1764" s="81">
        <v>43775.669236111113</v>
      </c>
      <c r="E1764" s="80" t="s">
        <v>5</v>
      </c>
      <c r="F1764" s="80" t="s">
        <v>30</v>
      </c>
      <c r="G1764" s="80" t="s">
        <v>44</v>
      </c>
      <c r="H1764" s="80" t="s">
        <v>13</v>
      </c>
      <c r="I1764" s="80" t="s">
        <v>43</v>
      </c>
      <c r="J1764" s="80" t="s">
        <v>42</v>
      </c>
      <c r="K1764" s="80">
        <v>3.5</v>
      </c>
      <c r="L1764" s="80">
        <v>1240</v>
      </c>
      <c r="M1764" s="80" t="s">
        <v>41</v>
      </c>
      <c r="N1764" s="80">
        <v>0.93500000000000005</v>
      </c>
      <c r="O1764" s="80">
        <v>0</v>
      </c>
      <c r="P1764" s="80">
        <v>1.45</v>
      </c>
      <c r="Q1764" s="80"/>
      <c r="R1764" s="80"/>
      <c r="S1764" s="80"/>
      <c r="T1764" s="80"/>
      <c r="U1764" s="80"/>
      <c r="V1764" s="80"/>
      <c r="W1764" s="80"/>
      <c r="X1764" s="80"/>
      <c r="Y1764" s="80"/>
      <c r="Z1764" s="80" t="s">
        <v>40</v>
      </c>
      <c r="AA1764" s="80" t="s">
        <v>39</v>
      </c>
      <c r="AB1764" s="80">
        <v>20</v>
      </c>
      <c r="AC1764" s="80"/>
    </row>
    <row r="1765" spans="1:29" ht="15.75" customHeight="1" x14ac:dyDescent="0.2">
      <c r="A1765" s="80" t="s">
        <v>48</v>
      </c>
      <c r="B1765" s="80" t="s">
        <v>47</v>
      </c>
      <c r="C1765" s="80" t="s">
        <v>50</v>
      </c>
      <c r="D1765" s="81">
        <v>44091.745416666665</v>
      </c>
      <c r="E1765" s="80" t="s">
        <v>5</v>
      </c>
      <c r="F1765" s="80" t="s">
        <v>30</v>
      </c>
      <c r="G1765" s="80" t="s">
        <v>44</v>
      </c>
      <c r="H1765" s="80" t="s">
        <v>13</v>
      </c>
      <c r="I1765" s="80" t="s">
        <v>159</v>
      </c>
      <c r="J1765" s="80" t="s">
        <v>42</v>
      </c>
      <c r="K1765" s="80">
        <v>3.5</v>
      </c>
      <c r="L1765" s="80">
        <v>1240</v>
      </c>
      <c r="M1765" s="80" t="s">
        <v>41</v>
      </c>
      <c r="N1765" s="80">
        <v>88.2</v>
      </c>
      <c r="O1765" s="80">
        <v>1.95E-2</v>
      </c>
      <c r="P1765" s="80">
        <v>1.42</v>
      </c>
      <c r="Q1765" s="80"/>
      <c r="R1765" s="80"/>
      <c r="S1765" s="80"/>
      <c r="T1765" s="80"/>
      <c r="U1765" s="80"/>
      <c r="V1765" s="80"/>
      <c r="W1765" s="80"/>
      <c r="X1765" s="80"/>
      <c r="Y1765" s="80"/>
      <c r="Z1765" s="80" t="s">
        <v>40</v>
      </c>
      <c r="AA1765" s="80" t="s">
        <v>39</v>
      </c>
      <c r="AB1765" s="80">
        <v>20</v>
      </c>
      <c r="AC1765" s="80"/>
    </row>
    <row r="1766" spans="1:29" ht="15.75" customHeight="1" x14ac:dyDescent="0.2">
      <c r="A1766" s="80" t="s">
        <v>48</v>
      </c>
      <c r="B1766" s="80" t="s">
        <v>47</v>
      </c>
      <c r="C1766" s="80" t="s">
        <v>50</v>
      </c>
      <c r="D1766" s="81">
        <v>43775.669236111113</v>
      </c>
      <c r="E1766" s="80" t="s">
        <v>5</v>
      </c>
      <c r="F1766" s="80" t="s">
        <v>30</v>
      </c>
      <c r="G1766" s="80" t="s">
        <v>51</v>
      </c>
      <c r="H1766" s="80" t="s">
        <v>13</v>
      </c>
      <c r="I1766" s="80" t="s">
        <v>157</v>
      </c>
      <c r="J1766" s="80" t="s">
        <v>42</v>
      </c>
      <c r="K1766" s="80">
        <v>3.5</v>
      </c>
      <c r="L1766" s="80">
        <v>1220</v>
      </c>
      <c r="M1766" s="80" t="s">
        <v>41</v>
      </c>
      <c r="N1766" s="80">
        <v>33.6</v>
      </c>
      <c r="O1766" s="80">
        <v>4.0800000000000003E-2</v>
      </c>
      <c r="P1766" s="80">
        <v>1.77</v>
      </c>
      <c r="Q1766" s="80"/>
      <c r="R1766" s="80"/>
      <c r="S1766" s="80"/>
      <c r="T1766" s="80"/>
      <c r="U1766" s="80"/>
      <c r="V1766" s="80"/>
      <c r="W1766" s="80"/>
      <c r="X1766" s="80"/>
      <c r="Y1766" s="80"/>
      <c r="Z1766" s="80" t="s">
        <v>40</v>
      </c>
      <c r="AA1766" s="80" t="s">
        <v>39</v>
      </c>
      <c r="AB1766" s="80">
        <v>20</v>
      </c>
      <c r="AC1766" s="80"/>
    </row>
    <row r="1767" spans="1:29" ht="15.75" customHeight="1" x14ac:dyDescent="0.2">
      <c r="A1767" s="80" t="s">
        <v>48</v>
      </c>
      <c r="B1767" s="80" t="s">
        <v>47</v>
      </c>
      <c r="C1767" s="80" t="s">
        <v>50</v>
      </c>
      <c r="D1767" s="81">
        <v>43775.669236111113</v>
      </c>
      <c r="E1767" s="80" t="s">
        <v>5</v>
      </c>
      <c r="F1767" s="80" t="s">
        <v>30</v>
      </c>
      <c r="G1767" s="80" t="s">
        <v>51</v>
      </c>
      <c r="H1767" s="80" t="s">
        <v>13</v>
      </c>
      <c r="I1767" s="80" t="s">
        <v>158</v>
      </c>
      <c r="J1767" s="80" t="s">
        <v>42</v>
      </c>
      <c r="K1767" s="80">
        <v>3.5</v>
      </c>
      <c r="L1767" s="80">
        <v>1220</v>
      </c>
      <c r="M1767" s="80" t="s">
        <v>41</v>
      </c>
      <c r="N1767" s="80">
        <v>50.4</v>
      </c>
      <c r="O1767" s="80">
        <v>4.5499999999999999E-2</v>
      </c>
      <c r="P1767" s="80">
        <v>0</v>
      </c>
      <c r="Q1767" s="80"/>
      <c r="R1767" s="80"/>
      <c r="S1767" s="80"/>
      <c r="T1767" s="80"/>
      <c r="U1767" s="80"/>
      <c r="V1767" s="80"/>
      <c r="W1767" s="80"/>
      <c r="X1767" s="80"/>
      <c r="Y1767" s="80"/>
      <c r="Z1767" s="80" t="s">
        <v>40</v>
      </c>
      <c r="AA1767" s="80" t="s">
        <v>39</v>
      </c>
      <c r="AB1767" s="80">
        <v>20</v>
      </c>
      <c r="AC1767" s="80"/>
    </row>
    <row r="1768" spans="1:29" ht="15.75" customHeight="1" x14ac:dyDescent="0.2">
      <c r="A1768" s="80" t="s">
        <v>48</v>
      </c>
      <c r="B1768" s="80" t="s">
        <v>47</v>
      </c>
      <c r="C1768" s="80" t="s">
        <v>50</v>
      </c>
      <c r="D1768" s="81">
        <v>43775.669236111113</v>
      </c>
      <c r="E1768" s="80" t="s">
        <v>5</v>
      </c>
      <c r="F1768" s="80" t="s">
        <v>30</v>
      </c>
      <c r="G1768" s="80" t="s">
        <v>51</v>
      </c>
      <c r="H1768" s="80" t="s">
        <v>13</v>
      </c>
      <c r="I1768" s="80" t="s">
        <v>43</v>
      </c>
      <c r="J1768" s="80" t="s">
        <v>42</v>
      </c>
      <c r="K1768" s="80">
        <v>3.5</v>
      </c>
      <c r="L1768" s="80">
        <v>1220</v>
      </c>
      <c r="M1768" s="80" t="s">
        <v>41</v>
      </c>
      <c r="N1768" s="80">
        <v>1</v>
      </c>
      <c r="O1768" s="80">
        <v>0</v>
      </c>
      <c r="P1768" s="80">
        <v>1.61</v>
      </c>
      <c r="Q1768" s="80"/>
      <c r="R1768" s="80"/>
      <c r="S1768" s="80"/>
      <c r="T1768" s="80"/>
      <c r="U1768" s="80"/>
      <c r="V1768" s="80"/>
      <c r="W1768" s="80"/>
      <c r="X1768" s="80"/>
      <c r="Y1768" s="80"/>
      <c r="Z1768" s="80" t="s">
        <v>40</v>
      </c>
      <c r="AA1768" s="80" t="s">
        <v>39</v>
      </c>
      <c r="AB1768" s="80">
        <v>20</v>
      </c>
      <c r="AC1768" s="80"/>
    </row>
    <row r="1769" spans="1:29" ht="15.75" customHeight="1" x14ac:dyDescent="0.2">
      <c r="A1769" s="80" t="s">
        <v>48</v>
      </c>
      <c r="B1769" s="80" t="s">
        <v>47</v>
      </c>
      <c r="C1769" s="80" t="s">
        <v>50</v>
      </c>
      <c r="D1769" s="81">
        <v>44091.745416666665</v>
      </c>
      <c r="E1769" s="80" t="s">
        <v>5</v>
      </c>
      <c r="F1769" s="80" t="s">
        <v>30</v>
      </c>
      <c r="G1769" s="80" t="s">
        <v>51</v>
      </c>
      <c r="H1769" s="80" t="s">
        <v>13</v>
      </c>
      <c r="I1769" s="80" t="s">
        <v>159</v>
      </c>
      <c r="J1769" s="80" t="s">
        <v>42</v>
      </c>
      <c r="K1769" s="80">
        <v>3.5</v>
      </c>
      <c r="L1769" s="80">
        <v>1220</v>
      </c>
      <c r="M1769" s="80" t="s">
        <v>41</v>
      </c>
      <c r="N1769" s="80">
        <v>24.8</v>
      </c>
      <c r="O1769" s="80">
        <v>2.8299999999999999E-2</v>
      </c>
      <c r="P1769" s="80">
        <v>1.57</v>
      </c>
      <c r="Q1769" s="80"/>
      <c r="R1769" s="80"/>
      <c r="S1769" s="80"/>
      <c r="T1769" s="80"/>
      <c r="U1769" s="80"/>
      <c r="V1769" s="80"/>
      <c r="W1769" s="80"/>
      <c r="X1769" s="80"/>
      <c r="Y1769" s="80"/>
      <c r="Z1769" s="80" t="s">
        <v>40</v>
      </c>
      <c r="AA1769" s="80" t="s">
        <v>39</v>
      </c>
      <c r="AB1769" s="80">
        <v>20</v>
      </c>
      <c r="AC1769" s="80"/>
    </row>
    <row r="1770" spans="1:29" ht="15.75" customHeight="1" x14ac:dyDescent="0.2">
      <c r="A1770" s="80" t="s">
        <v>48</v>
      </c>
      <c r="B1770" s="80" t="s">
        <v>47</v>
      </c>
      <c r="C1770" s="80" t="s">
        <v>50</v>
      </c>
      <c r="D1770" s="81">
        <v>43775.669236111113</v>
      </c>
      <c r="E1770" s="80" t="s">
        <v>5</v>
      </c>
      <c r="F1770" s="80" t="s">
        <v>31</v>
      </c>
      <c r="G1770" s="80" t="s">
        <v>44</v>
      </c>
      <c r="H1770" s="80" t="s">
        <v>13</v>
      </c>
      <c r="I1770" s="80" t="s">
        <v>157</v>
      </c>
      <c r="J1770" s="80" t="s">
        <v>42</v>
      </c>
      <c r="K1770" s="80">
        <v>1.19</v>
      </c>
      <c r="L1770" s="80">
        <v>1210</v>
      </c>
      <c r="M1770" s="80" t="s">
        <v>41</v>
      </c>
      <c r="N1770" s="80">
        <v>4.43</v>
      </c>
      <c r="O1770" s="80">
        <v>4.4299999999999999E-3</v>
      </c>
      <c r="P1770" s="80">
        <v>0.33300000000000002</v>
      </c>
      <c r="Q1770" s="80"/>
      <c r="R1770" s="80"/>
      <c r="S1770" s="80"/>
      <c r="T1770" s="80"/>
      <c r="U1770" s="80"/>
      <c r="V1770" s="80"/>
      <c r="W1770" s="80"/>
      <c r="X1770" s="80"/>
      <c r="Y1770" s="80"/>
      <c r="Z1770" s="80" t="s">
        <v>40</v>
      </c>
      <c r="AA1770" s="80" t="s">
        <v>39</v>
      </c>
      <c r="AB1770" s="80">
        <v>20</v>
      </c>
      <c r="AC1770" s="80"/>
    </row>
    <row r="1771" spans="1:29" ht="15.75" customHeight="1" x14ac:dyDescent="0.2">
      <c r="A1771" s="80" t="s">
        <v>48</v>
      </c>
      <c r="B1771" s="80" t="s">
        <v>47</v>
      </c>
      <c r="C1771" s="80" t="s">
        <v>50</v>
      </c>
      <c r="D1771" s="81">
        <v>43775.669236111113</v>
      </c>
      <c r="E1771" s="80" t="s">
        <v>5</v>
      </c>
      <c r="F1771" s="80" t="s">
        <v>31</v>
      </c>
      <c r="G1771" s="80" t="s">
        <v>44</v>
      </c>
      <c r="H1771" s="80" t="s">
        <v>13</v>
      </c>
      <c r="I1771" s="80" t="s">
        <v>158</v>
      </c>
      <c r="J1771" s="80" t="s">
        <v>42</v>
      </c>
      <c r="K1771" s="80">
        <v>1.19</v>
      </c>
      <c r="L1771" s="80">
        <v>1210</v>
      </c>
      <c r="M1771" s="80" t="s">
        <v>41</v>
      </c>
      <c r="N1771" s="80">
        <v>7.16</v>
      </c>
      <c r="O1771" s="80">
        <v>4.47E-3</v>
      </c>
      <c r="P1771" s="80">
        <v>0</v>
      </c>
      <c r="Q1771" s="80"/>
      <c r="R1771" s="80"/>
      <c r="S1771" s="80"/>
      <c r="T1771" s="80"/>
      <c r="U1771" s="80"/>
      <c r="V1771" s="80"/>
      <c r="W1771" s="80"/>
      <c r="X1771" s="80"/>
      <c r="Y1771" s="80"/>
      <c r="Z1771" s="80" t="s">
        <v>40</v>
      </c>
      <c r="AA1771" s="80" t="s">
        <v>39</v>
      </c>
      <c r="AB1771" s="80">
        <v>20</v>
      </c>
      <c r="AC1771" s="80"/>
    </row>
    <row r="1772" spans="1:29" ht="15.75" customHeight="1" x14ac:dyDescent="0.2">
      <c r="A1772" s="80" t="s">
        <v>48</v>
      </c>
      <c r="B1772" s="80" t="s">
        <v>47</v>
      </c>
      <c r="C1772" s="80" t="s">
        <v>50</v>
      </c>
      <c r="D1772" s="81">
        <v>43775.669236111113</v>
      </c>
      <c r="E1772" s="80" t="s">
        <v>5</v>
      </c>
      <c r="F1772" s="80" t="s">
        <v>31</v>
      </c>
      <c r="G1772" s="80" t="s">
        <v>44</v>
      </c>
      <c r="H1772" s="80" t="s">
        <v>13</v>
      </c>
      <c r="I1772" s="80" t="s">
        <v>43</v>
      </c>
      <c r="J1772" s="80" t="s">
        <v>42</v>
      </c>
      <c r="K1772" s="80">
        <v>1.19</v>
      </c>
      <c r="L1772" s="80">
        <v>1210</v>
      </c>
      <c r="M1772" s="80" t="s">
        <v>41</v>
      </c>
      <c r="N1772" s="80">
        <v>0.28799999999999998</v>
      </c>
      <c r="O1772" s="80">
        <v>0</v>
      </c>
      <c r="P1772" s="80">
        <v>0.32100000000000001</v>
      </c>
      <c r="Q1772" s="80"/>
      <c r="R1772" s="80"/>
      <c r="S1772" s="80"/>
      <c r="T1772" s="80"/>
      <c r="U1772" s="80"/>
      <c r="V1772" s="80"/>
      <c r="W1772" s="80"/>
      <c r="X1772" s="80"/>
      <c r="Y1772" s="80"/>
      <c r="Z1772" s="80" t="s">
        <v>40</v>
      </c>
      <c r="AA1772" s="80" t="s">
        <v>39</v>
      </c>
      <c r="AB1772" s="80">
        <v>20</v>
      </c>
      <c r="AC1772" s="80"/>
    </row>
    <row r="1773" spans="1:29" ht="15.75" customHeight="1" x14ac:dyDescent="0.2">
      <c r="A1773" s="80" t="s">
        <v>48</v>
      </c>
      <c r="B1773" s="80" t="s">
        <v>47</v>
      </c>
      <c r="C1773" s="80" t="s">
        <v>50</v>
      </c>
      <c r="D1773" s="81">
        <v>44091.745416666665</v>
      </c>
      <c r="E1773" s="80" t="s">
        <v>5</v>
      </c>
      <c r="F1773" s="80" t="s">
        <v>31</v>
      </c>
      <c r="G1773" s="80" t="s">
        <v>44</v>
      </c>
      <c r="H1773" s="80" t="s">
        <v>13</v>
      </c>
      <c r="I1773" s="80" t="s">
        <v>159</v>
      </c>
      <c r="J1773" s="80" t="s">
        <v>42</v>
      </c>
      <c r="K1773" s="80">
        <v>1.19</v>
      </c>
      <c r="L1773" s="80">
        <v>1210</v>
      </c>
      <c r="M1773" s="80" t="s">
        <v>41</v>
      </c>
      <c r="N1773" s="80">
        <v>2.41</v>
      </c>
      <c r="O1773" s="80">
        <v>2.0999999999999999E-3</v>
      </c>
      <c r="P1773" s="80">
        <v>0.307</v>
      </c>
      <c r="Q1773" s="80"/>
      <c r="R1773" s="80"/>
      <c r="S1773" s="80"/>
      <c r="T1773" s="80"/>
      <c r="U1773" s="80"/>
      <c r="V1773" s="80"/>
      <c r="W1773" s="80"/>
      <c r="X1773" s="80"/>
      <c r="Y1773" s="80"/>
      <c r="Z1773" s="80" t="s">
        <v>40</v>
      </c>
      <c r="AA1773" s="80" t="s">
        <v>39</v>
      </c>
      <c r="AB1773" s="80">
        <v>20</v>
      </c>
      <c r="AC1773" s="80"/>
    </row>
    <row r="1774" spans="1:29" ht="15.75" customHeight="1" x14ac:dyDescent="0.2">
      <c r="A1774" s="80" t="s">
        <v>48</v>
      </c>
      <c r="B1774" s="80" t="s">
        <v>47</v>
      </c>
      <c r="C1774" s="80" t="s">
        <v>50</v>
      </c>
      <c r="D1774" s="81">
        <v>43775.669236111113</v>
      </c>
      <c r="E1774" s="80" t="s">
        <v>5</v>
      </c>
      <c r="F1774" s="80" t="s">
        <v>31</v>
      </c>
      <c r="G1774" s="80" t="s">
        <v>51</v>
      </c>
      <c r="H1774" s="80" t="s">
        <v>13</v>
      </c>
      <c r="I1774" s="80" t="s">
        <v>157</v>
      </c>
      <c r="J1774" s="80" t="s">
        <v>42</v>
      </c>
      <c r="K1774" s="80">
        <v>1.47</v>
      </c>
      <c r="L1774" s="80">
        <v>1130</v>
      </c>
      <c r="M1774" s="80" t="s">
        <v>41</v>
      </c>
      <c r="N1774" s="80">
        <v>4.83</v>
      </c>
      <c r="O1774" s="80">
        <v>5.5500000000000002E-3</v>
      </c>
      <c r="P1774" s="80">
        <v>0.52600000000000002</v>
      </c>
      <c r="Q1774" s="80"/>
      <c r="R1774" s="80"/>
      <c r="S1774" s="80"/>
      <c r="T1774" s="80"/>
      <c r="U1774" s="80"/>
      <c r="V1774" s="80"/>
      <c r="W1774" s="80"/>
      <c r="X1774" s="80"/>
      <c r="Y1774" s="80"/>
      <c r="Z1774" s="80" t="s">
        <v>40</v>
      </c>
      <c r="AA1774" s="80" t="s">
        <v>39</v>
      </c>
      <c r="AB1774" s="80">
        <v>20</v>
      </c>
      <c r="AC1774" s="80"/>
    </row>
    <row r="1775" spans="1:29" ht="15.75" customHeight="1" x14ac:dyDescent="0.2">
      <c r="A1775" s="80" t="s">
        <v>48</v>
      </c>
      <c r="B1775" s="80" t="s">
        <v>47</v>
      </c>
      <c r="C1775" s="80" t="s">
        <v>50</v>
      </c>
      <c r="D1775" s="81">
        <v>43775.669236111113</v>
      </c>
      <c r="E1775" s="80" t="s">
        <v>5</v>
      </c>
      <c r="F1775" s="80" t="s">
        <v>31</v>
      </c>
      <c r="G1775" s="80" t="s">
        <v>51</v>
      </c>
      <c r="H1775" s="80" t="s">
        <v>13</v>
      </c>
      <c r="I1775" s="80" t="s">
        <v>158</v>
      </c>
      <c r="J1775" s="80" t="s">
        <v>42</v>
      </c>
      <c r="K1775" s="80">
        <v>1.47</v>
      </c>
      <c r="L1775" s="80">
        <v>1130</v>
      </c>
      <c r="M1775" s="80" t="s">
        <v>41</v>
      </c>
      <c r="N1775" s="80">
        <v>9.16</v>
      </c>
      <c r="O1775" s="80">
        <v>5.5500000000000002E-3</v>
      </c>
      <c r="P1775" s="80">
        <v>0</v>
      </c>
      <c r="Q1775" s="80"/>
      <c r="R1775" s="80"/>
      <c r="S1775" s="80"/>
      <c r="T1775" s="80"/>
      <c r="U1775" s="80"/>
      <c r="V1775" s="80"/>
      <c r="W1775" s="80"/>
      <c r="X1775" s="80"/>
      <c r="Y1775" s="80"/>
      <c r="Z1775" s="80" t="s">
        <v>40</v>
      </c>
      <c r="AA1775" s="80" t="s">
        <v>39</v>
      </c>
      <c r="AB1775" s="80">
        <v>20</v>
      </c>
      <c r="AC1775" s="80"/>
    </row>
    <row r="1776" spans="1:29" ht="15.75" customHeight="1" x14ac:dyDescent="0.2">
      <c r="A1776" s="80" t="s">
        <v>48</v>
      </c>
      <c r="B1776" s="80" t="s">
        <v>47</v>
      </c>
      <c r="C1776" s="80" t="s">
        <v>50</v>
      </c>
      <c r="D1776" s="81">
        <v>43775.669236111113</v>
      </c>
      <c r="E1776" s="80" t="s">
        <v>5</v>
      </c>
      <c r="F1776" s="80" t="s">
        <v>31</v>
      </c>
      <c r="G1776" s="80" t="s">
        <v>51</v>
      </c>
      <c r="H1776" s="80" t="s">
        <v>13</v>
      </c>
      <c r="I1776" s="80" t="s">
        <v>43</v>
      </c>
      <c r="J1776" s="80" t="s">
        <v>42</v>
      </c>
      <c r="K1776" s="80">
        <v>1.47</v>
      </c>
      <c r="L1776" s="80">
        <v>1130</v>
      </c>
      <c r="M1776" s="80" t="s">
        <v>41</v>
      </c>
      <c r="N1776" s="80">
        <v>0.41099999999999998</v>
      </c>
      <c r="O1776" s="80">
        <v>0</v>
      </c>
      <c r="P1776" s="80">
        <v>0.504</v>
      </c>
      <c r="Q1776" s="80"/>
      <c r="R1776" s="80"/>
      <c r="S1776" s="80"/>
      <c r="T1776" s="80"/>
      <c r="U1776" s="80"/>
      <c r="V1776" s="80"/>
      <c r="W1776" s="80"/>
      <c r="X1776" s="80"/>
      <c r="Y1776" s="80"/>
      <c r="Z1776" s="80" t="s">
        <v>40</v>
      </c>
      <c r="AA1776" s="80" t="s">
        <v>39</v>
      </c>
      <c r="AB1776" s="80">
        <v>20</v>
      </c>
      <c r="AC1776" s="80"/>
    </row>
    <row r="1777" spans="1:29" ht="15.75" customHeight="1" x14ac:dyDescent="0.2">
      <c r="A1777" s="80" t="s">
        <v>48</v>
      </c>
      <c r="B1777" s="80" t="s">
        <v>47</v>
      </c>
      <c r="C1777" s="80" t="s">
        <v>50</v>
      </c>
      <c r="D1777" s="81">
        <v>44091.745416666665</v>
      </c>
      <c r="E1777" s="80" t="s">
        <v>5</v>
      </c>
      <c r="F1777" s="80" t="s">
        <v>31</v>
      </c>
      <c r="G1777" s="80" t="s">
        <v>51</v>
      </c>
      <c r="H1777" s="80" t="s">
        <v>13</v>
      </c>
      <c r="I1777" s="80" t="s">
        <v>159</v>
      </c>
      <c r="J1777" s="80" t="s">
        <v>42</v>
      </c>
      <c r="K1777" s="80">
        <v>1.47</v>
      </c>
      <c r="L1777" s="80">
        <v>1130</v>
      </c>
      <c r="M1777" s="80" t="s">
        <v>41</v>
      </c>
      <c r="N1777" s="80">
        <v>2.76</v>
      </c>
      <c r="O1777" s="80">
        <v>2.63E-3</v>
      </c>
      <c r="P1777" s="80">
        <v>0.48299999999999998</v>
      </c>
      <c r="Q1777" s="80"/>
      <c r="R1777" s="80"/>
      <c r="S1777" s="80"/>
      <c r="T1777" s="80"/>
      <c r="U1777" s="80"/>
      <c r="V1777" s="80"/>
      <c r="W1777" s="80"/>
      <c r="X1777" s="80"/>
      <c r="Y1777" s="80"/>
      <c r="Z1777" s="80" t="s">
        <v>40</v>
      </c>
      <c r="AA1777" s="80" t="s">
        <v>39</v>
      </c>
      <c r="AB1777" s="80">
        <v>20</v>
      </c>
      <c r="AC1777" s="80"/>
    </row>
    <row r="1778" spans="1:29" ht="15.75" customHeight="1" x14ac:dyDescent="0.2">
      <c r="A1778" s="80" t="s">
        <v>48</v>
      </c>
      <c r="B1778" s="80" t="s">
        <v>47</v>
      </c>
      <c r="C1778" s="80" t="s">
        <v>50</v>
      </c>
      <c r="D1778" s="81">
        <v>43775.669236111113</v>
      </c>
      <c r="E1778" s="80" t="s">
        <v>5</v>
      </c>
      <c r="F1778" s="80" t="s">
        <v>45</v>
      </c>
      <c r="G1778" s="80" t="s">
        <v>44</v>
      </c>
      <c r="H1778" s="80" t="s">
        <v>13</v>
      </c>
      <c r="I1778" s="80" t="s">
        <v>157</v>
      </c>
      <c r="J1778" s="80" t="s">
        <v>42</v>
      </c>
      <c r="K1778" s="80">
        <v>2.4</v>
      </c>
      <c r="L1778" s="80">
        <v>1760</v>
      </c>
      <c r="M1778" s="80" t="s">
        <v>41</v>
      </c>
      <c r="N1778" s="80">
        <v>13.1</v>
      </c>
      <c r="O1778" s="80">
        <v>1.4999999999999999E-2</v>
      </c>
      <c r="P1778" s="80">
        <v>0.71</v>
      </c>
      <c r="Q1778" s="80"/>
      <c r="R1778" s="80"/>
      <c r="S1778" s="80"/>
      <c r="T1778" s="80"/>
      <c r="U1778" s="80"/>
      <c r="V1778" s="80"/>
      <c r="W1778" s="80"/>
      <c r="X1778" s="80"/>
      <c r="Y1778" s="80"/>
      <c r="Z1778" s="80" t="s">
        <v>40</v>
      </c>
      <c r="AA1778" s="80" t="s">
        <v>39</v>
      </c>
      <c r="AB1778" s="80">
        <v>20</v>
      </c>
      <c r="AC1778" s="80"/>
    </row>
    <row r="1779" spans="1:29" ht="15.75" customHeight="1" x14ac:dyDescent="0.2">
      <c r="A1779" s="80" t="s">
        <v>48</v>
      </c>
      <c r="B1779" s="80" t="s">
        <v>47</v>
      </c>
      <c r="C1779" s="80" t="s">
        <v>50</v>
      </c>
      <c r="D1779" s="81">
        <v>43775.669236111113</v>
      </c>
      <c r="E1779" s="80" t="s">
        <v>5</v>
      </c>
      <c r="F1779" s="80" t="s">
        <v>45</v>
      </c>
      <c r="G1779" s="80" t="s">
        <v>44</v>
      </c>
      <c r="H1779" s="80" t="s">
        <v>13</v>
      </c>
      <c r="I1779" s="80" t="s">
        <v>158</v>
      </c>
      <c r="J1779" s="80" t="s">
        <v>42</v>
      </c>
      <c r="K1779" s="80">
        <v>2.4</v>
      </c>
      <c r="L1779" s="80">
        <v>1760</v>
      </c>
      <c r="M1779" s="80" t="s">
        <v>41</v>
      </c>
      <c r="N1779" s="80">
        <v>19.3</v>
      </c>
      <c r="O1779" s="80">
        <v>1.4999999999999999E-2</v>
      </c>
      <c r="P1779" s="80">
        <v>0</v>
      </c>
      <c r="Q1779" s="80"/>
      <c r="R1779" s="80"/>
      <c r="S1779" s="80"/>
      <c r="T1779" s="80"/>
      <c r="U1779" s="80"/>
      <c r="V1779" s="80"/>
      <c r="W1779" s="80"/>
      <c r="X1779" s="80"/>
      <c r="Y1779" s="80"/>
      <c r="Z1779" s="80" t="s">
        <v>40</v>
      </c>
      <c r="AA1779" s="80" t="s">
        <v>39</v>
      </c>
      <c r="AB1779" s="80">
        <v>20</v>
      </c>
      <c r="AC1779" s="80"/>
    </row>
    <row r="1780" spans="1:29" ht="15.75" customHeight="1" x14ac:dyDescent="0.2">
      <c r="A1780" s="80" t="s">
        <v>48</v>
      </c>
      <c r="B1780" s="80" t="s">
        <v>47</v>
      </c>
      <c r="C1780" s="80" t="s">
        <v>50</v>
      </c>
      <c r="D1780" s="81">
        <v>43775.669236111113</v>
      </c>
      <c r="E1780" s="80" t="s">
        <v>5</v>
      </c>
      <c r="F1780" s="80" t="s">
        <v>45</v>
      </c>
      <c r="G1780" s="80" t="s">
        <v>44</v>
      </c>
      <c r="H1780" s="80" t="s">
        <v>13</v>
      </c>
      <c r="I1780" s="80" t="s">
        <v>43</v>
      </c>
      <c r="J1780" s="80" t="s">
        <v>42</v>
      </c>
      <c r="K1780" s="80">
        <v>2.4</v>
      </c>
      <c r="L1780" s="80">
        <v>1760</v>
      </c>
      <c r="M1780" s="80" t="s">
        <v>41</v>
      </c>
      <c r="N1780" s="80">
        <v>0.5</v>
      </c>
      <c r="O1780" s="80">
        <v>0</v>
      </c>
      <c r="P1780" s="80">
        <v>0.69</v>
      </c>
      <c r="Q1780" s="80"/>
      <c r="R1780" s="80"/>
      <c r="S1780" s="80"/>
      <c r="T1780" s="80"/>
      <c r="U1780" s="80"/>
      <c r="V1780" s="80"/>
      <c r="W1780" s="80"/>
      <c r="X1780" s="80"/>
      <c r="Y1780" s="80"/>
      <c r="Z1780" s="80" t="s">
        <v>40</v>
      </c>
      <c r="AA1780" s="80" t="s">
        <v>39</v>
      </c>
      <c r="AB1780" s="80">
        <v>20</v>
      </c>
      <c r="AC1780" s="80"/>
    </row>
    <row r="1781" spans="1:29" ht="15.75" customHeight="1" x14ac:dyDescent="0.2">
      <c r="A1781" s="80" t="s">
        <v>48</v>
      </c>
      <c r="B1781" s="80" t="s">
        <v>47</v>
      </c>
      <c r="C1781" s="80" t="s">
        <v>50</v>
      </c>
      <c r="D1781" s="81">
        <v>44091.745416666665</v>
      </c>
      <c r="E1781" s="80" t="s">
        <v>5</v>
      </c>
      <c r="F1781" s="80" t="s">
        <v>45</v>
      </c>
      <c r="G1781" s="80" t="s">
        <v>44</v>
      </c>
      <c r="H1781" s="80" t="s">
        <v>13</v>
      </c>
      <c r="I1781" s="80" t="s">
        <v>159</v>
      </c>
      <c r="J1781" s="80" t="s">
        <v>42</v>
      </c>
      <c r="K1781" s="80">
        <v>2.4</v>
      </c>
      <c r="L1781" s="80">
        <v>1760</v>
      </c>
      <c r="M1781" s="80" t="s">
        <v>41</v>
      </c>
      <c r="N1781" s="80">
        <v>7.1</v>
      </c>
      <c r="O1781" s="80">
        <v>7.0000000000000001E-3</v>
      </c>
      <c r="P1781" s="80">
        <v>0.68</v>
      </c>
      <c r="Q1781" s="80"/>
      <c r="R1781" s="80"/>
      <c r="S1781" s="80"/>
      <c r="T1781" s="80"/>
      <c r="U1781" s="80"/>
      <c r="V1781" s="80"/>
      <c r="W1781" s="80"/>
      <c r="X1781" s="80"/>
      <c r="Y1781" s="80"/>
      <c r="Z1781" s="80" t="s">
        <v>40</v>
      </c>
      <c r="AA1781" s="80" t="s">
        <v>39</v>
      </c>
      <c r="AB1781" s="80">
        <v>20</v>
      </c>
      <c r="AC1781" s="80"/>
    </row>
    <row r="1782" spans="1:29" ht="15.75" customHeight="1" x14ac:dyDescent="0.2">
      <c r="A1782" s="80" t="s">
        <v>48</v>
      </c>
      <c r="B1782" s="80" t="s">
        <v>47</v>
      </c>
      <c r="C1782" s="80" t="s">
        <v>50</v>
      </c>
      <c r="D1782" s="81">
        <v>43775.669236111113</v>
      </c>
      <c r="E1782" s="80" t="s">
        <v>5</v>
      </c>
      <c r="F1782" s="80" t="s">
        <v>45</v>
      </c>
      <c r="G1782" s="80" t="s">
        <v>51</v>
      </c>
      <c r="H1782" s="80" t="s">
        <v>13</v>
      </c>
      <c r="I1782" s="80" t="s">
        <v>157</v>
      </c>
      <c r="J1782" s="80" t="s">
        <v>42</v>
      </c>
      <c r="K1782" s="80">
        <v>2.5</v>
      </c>
      <c r="L1782" s="80">
        <v>1450</v>
      </c>
      <c r="M1782" s="80" t="s">
        <v>41</v>
      </c>
      <c r="N1782" s="80">
        <v>11</v>
      </c>
      <c r="O1782" s="80">
        <v>1.6E-2</v>
      </c>
      <c r="P1782" s="80">
        <v>1.25</v>
      </c>
      <c r="Q1782" s="80"/>
      <c r="R1782" s="80"/>
      <c r="S1782" s="80"/>
      <c r="T1782" s="80"/>
      <c r="U1782" s="80"/>
      <c r="V1782" s="80"/>
      <c r="W1782" s="80"/>
      <c r="X1782" s="80"/>
      <c r="Y1782" s="80"/>
      <c r="Z1782" s="80" t="s">
        <v>40</v>
      </c>
      <c r="AA1782" s="80" t="s">
        <v>39</v>
      </c>
      <c r="AB1782" s="80">
        <v>20</v>
      </c>
      <c r="AC1782" s="80"/>
    </row>
    <row r="1783" spans="1:29" ht="15.75" customHeight="1" x14ac:dyDescent="0.2">
      <c r="A1783" s="80" t="s">
        <v>48</v>
      </c>
      <c r="B1783" s="80" t="s">
        <v>47</v>
      </c>
      <c r="C1783" s="80" t="s">
        <v>50</v>
      </c>
      <c r="D1783" s="81">
        <v>43775.669236111113</v>
      </c>
      <c r="E1783" s="80" t="s">
        <v>5</v>
      </c>
      <c r="F1783" s="80" t="s">
        <v>45</v>
      </c>
      <c r="G1783" s="80" t="s">
        <v>51</v>
      </c>
      <c r="H1783" s="80" t="s">
        <v>13</v>
      </c>
      <c r="I1783" s="80" t="s">
        <v>158</v>
      </c>
      <c r="J1783" s="80" t="s">
        <v>42</v>
      </c>
      <c r="K1783" s="80">
        <v>2.5</v>
      </c>
      <c r="L1783" s="80">
        <v>1450</v>
      </c>
      <c r="M1783" s="80" t="s">
        <v>41</v>
      </c>
      <c r="N1783" s="80">
        <v>21</v>
      </c>
      <c r="O1783" s="80">
        <v>1.7000000000000001E-2</v>
      </c>
      <c r="P1783" s="80">
        <v>0</v>
      </c>
      <c r="Q1783" s="80"/>
      <c r="R1783" s="80"/>
      <c r="S1783" s="80"/>
      <c r="T1783" s="80"/>
      <c r="U1783" s="80"/>
      <c r="V1783" s="80"/>
      <c r="W1783" s="80"/>
      <c r="X1783" s="80"/>
      <c r="Y1783" s="80"/>
      <c r="Z1783" s="80" t="s">
        <v>40</v>
      </c>
      <c r="AA1783" s="80" t="s">
        <v>39</v>
      </c>
      <c r="AB1783" s="80">
        <v>20</v>
      </c>
      <c r="AC1783" s="80"/>
    </row>
    <row r="1784" spans="1:29" ht="15.75" customHeight="1" x14ac:dyDescent="0.2">
      <c r="A1784" s="80" t="s">
        <v>48</v>
      </c>
      <c r="B1784" s="80" t="s">
        <v>47</v>
      </c>
      <c r="C1784" s="80" t="s">
        <v>50</v>
      </c>
      <c r="D1784" s="81">
        <v>43775.669236111113</v>
      </c>
      <c r="E1784" s="80" t="s">
        <v>5</v>
      </c>
      <c r="F1784" s="80" t="s">
        <v>45</v>
      </c>
      <c r="G1784" s="80" t="s">
        <v>51</v>
      </c>
      <c r="H1784" s="80" t="s">
        <v>13</v>
      </c>
      <c r="I1784" s="80" t="s">
        <v>43</v>
      </c>
      <c r="J1784" s="80" t="s">
        <v>42</v>
      </c>
      <c r="K1784" s="80">
        <v>2.5</v>
      </c>
      <c r="L1784" s="80">
        <v>1450</v>
      </c>
      <c r="M1784" s="80" t="s">
        <v>41</v>
      </c>
      <c r="N1784" s="80">
        <v>0.8</v>
      </c>
      <c r="O1784" s="80">
        <v>0</v>
      </c>
      <c r="P1784" s="80">
        <v>1.22</v>
      </c>
      <c r="Q1784" s="80"/>
      <c r="R1784" s="80"/>
      <c r="S1784" s="80"/>
      <c r="T1784" s="80"/>
      <c r="U1784" s="80"/>
      <c r="V1784" s="80"/>
      <c r="W1784" s="80"/>
      <c r="X1784" s="80"/>
      <c r="Y1784" s="80"/>
      <c r="Z1784" s="80" t="s">
        <v>40</v>
      </c>
      <c r="AA1784" s="80" t="s">
        <v>39</v>
      </c>
      <c r="AB1784" s="80">
        <v>20</v>
      </c>
      <c r="AC1784" s="80"/>
    </row>
    <row r="1785" spans="1:29" ht="15.75" customHeight="1" x14ac:dyDescent="0.2">
      <c r="A1785" s="80" t="s">
        <v>48</v>
      </c>
      <c r="B1785" s="80" t="s">
        <v>47</v>
      </c>
      <c r="C1785" s="80" t="s">
        <v>50</v>
      </c>
      <c r="D1785" s="81">
        <v>44091.745416666665</v>
      </c>
      <c r="E1785" s="80" t="s">
        <v>5</v>
      </c>
      <c r="F1785" s="80" t="s">
        <v>45</v>
      </c>
      <c r="G1785" s="80" t="s">
        <v>51</v>
      </c>
      <c r="H1785" s="80" t="s">
        <v>13</v>
      </c>
      <c r="I1785" s="80" t="s">
        <v>159</v>
      </c>
      <c r="J1785" s="80" t="s">
        <v>42</v>
      </c>
      <c r="K1785" s="80">
        <v>2.5</v>
      </c>
      <c r="L1785" s="80">
        <v>1450</v>
      </c>
      <c r="M1785" s="80" t="s">
        <v>41</v>
      </c>
      <c r="N1785" s="80">
        <v>6.2</v>
      </c>
      <c r="O1785" s="80">
        <v>8.0000000000000002E-3</v>
      </c>
      <c r="P1785" s="80">
        <v>1.19</v>
      </c>
      <c r="Q1785" s="80"/>
      <c r="R1785" s="80"/>
      <c r="S1785" s="80"/>
      <c r="T1785" s="80"/>
      <c r="U1785" s="80"/>
      <c r="V1785" s="80"/>
      <c r="W1785" s="80"/>
      <c r="X1785" s="80"/>
      <c r="Y1785" s="80"/>
      <c r="Z1785" s="80" t="s">
        <v>40</v>
      </c>
      <c r="AA1785" s="80" t="s">
        <v>39</v>
      </c>
      <c r="AB1785" s="80">
        <v>20</v>
      </c>
      <c r="AC1785" s="80"/>
    </row>
    <row r="1786" spans="1:29" ht="15.75" customHeight="1" x14ac:dyDescent="0.2">
      <c r="A1786" s="80" t="s">
        <v>48</v>
      </c>
      <c r="B1786" s="80" t="s">
        <v>47</v>
      </c>
      <c r="C1786" s="80" t="s">
        <v>50</v>
      </c>
      <c r="D1786" s="81">
        <v>43775.669236111113</v>
      </c>
      <c r="E1786" s="80" t="s">
        <v>5</v>
      </c>
      <c r="F1786" s="80" t="s">
        <v>29</v>
      </c>
      <c r="G1786" s="80" t="s">
        <v>44</v>
      </c>
      <c r="H1786" s="80" t="s">
        <v>13</v>
      </c>
      <c r="I1786" s="80" t="s">
        <v>157</v>
      </c>
      <c r="J1786" s="80" t="s">
        <v>42</v>
      </c>
      <c r="K1786" s="80">
        <v>3.77</v>
      </c>
      <c r="L1786" s="80">
        <v>2390</v>
      </c>
      <c r="M1786" s="80" t="s">
        <v>41</v>
      </c>
      <c r="N1786" s="80">
        <v>21</v>
      </c>
      <c r="O1786" s="80">
        <v>2.58E-2</v>
      </c>
      <c r="P1786" s="80">
        <v>1.1200000000000001</v>
      </c>
      <c r="Q1786" s="80"/>
      <c r="R1786" s="80"/>
      <c r="S1786" s="80"/>
      <c r="T1786" s="80"/>
      <c r="U1786" s="80"/>
      <c r="V1786" s="80"/>
      <c r="W1786" s="80"/>
      <c r="X1786" s="80"/>
      <c r="Y1786" s="80"/>
      <c r="Z1786" s="80" t="s">
        <v>40</v>
      </c>
      <c r="AA1786" s="80" t="s">
        <v>39</v>
      </c>
      <c r="AB1786" s="80">
        <v>20</v>
      </c>
      <c r="AC1786" s="80"/>
    </row>
    <row r="1787" spans="1:29" ht="15.75" customHeight="1" x14ac:dyDescent="0.2">
      <c r="A1787" s="80" t="s">
        <v>48</v>
      </c>
      <c r="B1787" s="80" t="s">
        <v>47</v>
      </c>
      <c r="C1787" s="80" t="s">
        <v>50</v>
      </c>
      <c r="D1787" s="81">
        <v>43775.669236111113</v>
      </c>
      <c r="E1787" s="80" t="s">
        <v>5</v>
      </c>
      <c r="F1787" s="80" t="s">
        <v>29</v>
      </c>
      <c r="G1787" s="80" t="s">
        <v>44</v>
      </c>
      <c r="H1787" s="80" t="s">
        <v>13</v>
      </c>
      <c r="I1787" s="80" t="s">
        <v>158</v>
      </c>
      <c r="J1787" s="80" t="s">
        <v>42</v>
      </c>
      <c r="K1787" s="80">
        <v>3.77</v>
      </c>
      <c r="L1787" s="80">
        <v>2390</v>
      </c>
      <c r="M1787" s="80" t="s">
        <v>41</v>
      </c>
      <c r="N1787" s="80">
        <v>30.8</v>
      </c>
      <c r="O1787" s="80">
        <v>2.7199999999999998E-2</v>
      </c>
      <c r="P1787" s="80">
        <v>0</v>
      </c>
      <c r="Q1787" s="80"/>
      <c r="R1787" s="80"/>
      <c r="S1787" s="80"/>
      <c r="T1787" s="80"/>
      <c r="U1787" s="80"/>
      <c r="V1787" s="80"/>
      <c r="W1787" s="80"/>
      <c r="X1787" s="80"/>
      <c r="Y1787" s="80"/>
      <c r="Z1787" s="80" t="s">
        <v>40</v>
      </c>
      <c r="AA1787" s="80" t="s">
        <v>39</v>
      </c>
      <c r="AB1787" s="80">
        <v>20</v>
      </c>
      <c r="AC1787" s="80"/>
    </row>
    <row r="1788" spans="1:29" ht="15.75" customHeight="1" x14ac:dyDescent="0.2">
      <c r="A1788" s="80" t="s">
        <v>48</v>
      </c>
      <c r="B1788" s="80" t="s">
        <v>47</v>
      </c>
      <c r="C1788" s="80" t="s">
        <v>50</v>
      </c>
      <c r="D1788" s="81">
        <v>43775.669236111113</v>
      </c>
      <c r="E1788" s="80" t="s">
        <v>5</v>
      </c>
      <c r="F1788" s="80" t="s">
        <v>29</v>
      </c>
      <c r="G1788" s="80" t="s">
        <v>44</v>
      </c>
      <c r="H1788" s="80" t="s">
        <v>13</v>
      </c>
      <c r="I1788" s="80" t="s">
        <v>43</v>
      </c>
      <c r="J1788" s="80" t="s">
        <v>42</v>
      </c>
      <c r="K1788" s="80">
        <v>3.77</v>
      </c>
      <c r="L1788" s="80">
        <v>2390</v>
      </c>
      <c r="M1788" s="80" t="s">
        <v>41</v>
      </c>
      <c r="N1788" s="80">
        <v>0.67800000000000005</v>
      </c>
      <c r="O1788" s="80">
        <v>0</v>
      </c>
      <c r="P1788" s="80">
        <v>1.1000000000000001</v>
      </c>
      <c r="Q1788" s="80"/>
      <c r="R1788" s="80"/>
      <c r="S1788" s="80"/>
      <c r="T1788" s="80"/>
      <c r="U1788" s="80"/>
      <c r="V1788" s="80"/>
      <c r="W1788" s="80"/>
      <c r="X1788" s="80"/>
      <c r="Y1788" s="80"/>
      <c r="Z1788" s="80" t="s">
        <v>40</v>
      </c>
      <c r="AA1788" s="80" t="s">
        <v>39</v>
      </c>
      <c r="AB1788" s="80">
        <v>20</v>
      </c>
      <c r="AC1788" s="80"/>
    </row>
    <row r="1789" spans="1:29" ht="15.75" customHeight="1" x14ac:dyDescent="0.2">
      <c r="A1789" s="80" t="s">
        <v>48</v>
      </c>
      <c r="B1789" s="80" t="s">
        <v>47</v>
      </c>
      <c r="C1789" s="80" t="s">
        <v>50</v>
      </c>
      <c r="D1789" s="81">
        <v>44091.745416666665</v>
      </c>
      <c r="E1789" s="80" t="s">
        <v>5</v>
      </c>
      <c r="F1789" s="80" t="s">
        <v>29</v>
      </c>
      <c r="G1789" s="80" t="s">
        <v>44</v>
      </c>
      <c r="H1789" s="80" t="s">
        <v>13</v>
      </c>
      <c r="I1789" s="80" t="s">
        <v>159</v>
      </c>
      <c r="J1789" s="80" t="s">
        <v>42</v>
      </c>
      <c r="K1789" s="80">
        <v>3.77</v>
      </c>
      <c r="L1789" s="80">
        <v>2390</v>
      </c>
      <c r="M1789" s="80" t="s">
        <v>41</v>
      </c>
      <c r="N1789" s="80">
        <v>11.1</v>
      </c>
      <c r="O1789" s="80">
        <v>1.29E-2</v>
      </c>
      <c r="P1789" s="80">
        <v>1.08</v>
      </c>
      <c r="Q1789" s="80"/>
      <c r="R1789" s="80"/>
      <c r="S1789" s="80"/>
      <c r="T1789" s="80"/>
      <c r="U1789" s="80"/>
      <c r="V1789" s="80"/>
      <c r="W1789" s="80"/>
      <c r="X1789" s="80"/>
      <c r="Y1789" s="80"/>
      <c r="Z1789" s="80" t="s">
        <v>40</v>
      </c>
      <c r="AA1789" s="80" t="s">
        <v>39</v>
      </c>
      <c r="AB1789" s="80">
        <v>20</v>
      </c>
      <c r="AC1789" s="80"/>
    </row>
    <row r="1790" spans="1:29" ht="15.75" customHeight="1" x14ac:dyDescent="0.2">
      <c r="A1790" s="80" t="s">
        <v>48</v>
      </c>
      <c r="B1790" s="80" t="s">
        <v>47</v>
      </c>
      <c r="C1790" s="80" t="s">
        <v>50</v>
      </c>
      <c r="D1790" s="81">
        <v>43775.669236111113</v>
      </c>
      <c r="E1790" s="80" t="s">
        <v>5</v>
      </c>
      <c r="F1790" s="80" t="s">
        <v>29</v>
      </c>
      <c r="G1790" s="80" t="s">
        <v>51</v>
      </c>
      <c r="H1790" s="80" t="s">
        <v>13</v>
      </c>
      <c r="I1790" s="80" t="s">
        <v>157</v>
      </c>
      <c r="J1790" s="80" t="s">
        <v>42</v>
      </c>
      <c r="K1790" s="80">
        <v>3.07</v>
      </c>
      <c r="L1790" s="80">
        <v>1620</v>
      </c>
      <c r="M1790" s="80" t="s">
        <v>41</v>
      </c>
      <c r="N1790" s="80">
        <v>14.2</v>
      </c>
      <c r="O1790" s="80">
        <v>2.1000000000000001E-2</v>
      </c>
      <c r="P1790" s="80">
        <v>1.62</v>
      </c>
      <c r="Q1790" s="80"/>
      <c r="R1790" s="80"/>
      <c r="S1790" s="80"/>
      <c r="T1790" s="80"/>
      <c r="U1790" s="80"/>
      <c r="V1790" s="80"/>
      <c r="W1790" s="80"/>
      <c r="X1790" s="80"/>
      <c r="Y1790" s="80"/>
      <c r="Z1790" s="80" t="s">
        <v>40</v>
      </c>
      <c r="AA1790" s="80" t="s">
        <v>39</v>
      </c>
      <c r="AB1790" s="80">
        <v>20</v>
      </c>
      <c r="AC1790" s="80"/>
    </row>
    <row r="1791" spans="1:29" ht="15.75" customHeight="1" x14ac:dyDescent="0.2">
      <c r="A1791" s="80" t="s">
        <v>48</v>
      </c>
      <c r="B1791" s="80" t="s">
        <v>47</v>
      </c>
      <c r="C1791" s="80" t="s">
        <v>50</v>
      </c>
      <c r="D1791" s="81">
        <v>43775.669236111113</v>
      </c>
      <c r="E1791" s="80" t="s">
        <v>5</v>
      </c>
      <c r="F1791" s="80" t="s">
        <v>29</v>
      </c>
      <c r="G1791" s="80" t="s">
        <v>51</v>
      </c>
      <c r="H1791" s="80" t="s">
        <v>13</v>
      </c>
      <c r="I1791" s="80" t="s">
        <v>158</v>
      </c>
      <c r="J1791" s="80" t="s">
        <v>42</v>
      </c>
      <c r="K1791" s="80">
        <v>3.07</v>
      </c>
      <c r="L1791" s="80">
        <v>1620</v>
      </c>
      <c r="M1791" s="80" t="s">
        <v>41</v>
      </c>
      <c r="N1791" s="80">
        <v>27.1</v>
      </c>
      <c r="O1791" s="80">
        <v>2.23E-2</v>
      </c>
      <c r="P1791" s="80">
        <v>0</v>
      </c>
      <c r="Q1791" s="80"/>
      <c r="R1791" s="80"/>
      <c r="S1791" s="80"/>
      <c r="T1791" s="80"/>
      <c r="U1791" s="80"/>
      <c r="V1791" s="80"/>
      <c r="W1791" s="80"/>
      <c r="X1791" s="80"/>
      <c r="Y1791" s="80"/>
      <c r="Z1791" s="80" t="s">
        <v>40</v>
      </c>
      <c r="AA1791" s="80" t="s">
        <v>39</v>
      </c>
      <c r="AB1791" s="80">
        <v>20</v>
      </c>
      <c r="AC1791" s="80"/>
    </row>
    <row r="1792" spans="1:29" ht="15.75" customHeight="1" x14ac:dyDescent="0.2">
      <c r="A1792" s="80" t="s">
        <v>48</v>
      </c>
      <c r="B1792" s="80" t="s">
        <v>47</v>
      </c>
      <c r="C1792" s="80" t="s">
        <v>50</v>
      </c>
      <c r="D1792" s="81">
        <v>43775.669236111113</v>
      </c>
      <c r="E1792" s="80" t="s">
        <v>5</v>
      </c>
      <c r="F1792" s="80" t="s">
        <v>29</v>
      </c>
      <c r="G1792" s="80" t="s">
        <v>51</v>
      </c>
      <c r="H1792" s="80" t="s">
        <v>13</v>
      </c>
      <c r="I1792" s="80" t="s">
        <v>43</v>
      </c>
      <c r="J1792" s="80" t="s">
        <v>42</v>
      </c>
      <c r="K1792" s="80">
        <v>3.07</v>
      </c>
      <c r="L1792" s="80">
        <v>1620</v>
      </c>
      <c r="M1792" s="80" t="s">
        <v>41</v>
      </c>
      <c r="N1792" s="80">
        <v>1.03</v>
      </c>
      <c r="O1792" s="80">
        <v>0</v>
      </c>
      <c r="P1792" s="80">
        <v>1.6</v>
      </c>
      <c r="Q1792" s="80"/>
      <c r="R1792" s="80"/>
      <c r="S1792" s="80"/>
      <c r="T1792" s="80"/>
      <c r="U1792" s="80"/>
      <c r="V1792" s="80"/>
      <c r="W1792" s="80"/>
      <c r="X1792" s="80"/>
      <c r="Y1792" s="80"/>
      <c r="Z1792" s="80" t="s">
        <v>40</v>
      </c>
      <c r="AA1792" s="80" t="s">
        <v>39</v>
      </c>
      <c r="AB1792" s="80">
        <v>20</v>
      </c>
      <c r="AC1792" s="80"/>
    </row>
    <row r="1793" spans="1:29" ht="15.75" customHeight="1" x14ac:dyDescent="0.2">
      <c r="A1793" s="80" t="s">
        <v>48</v>
      </c>
      <c r="B1793" s="80" t="s">
        <v>47</v>
      </c>
      <c r="C1793" s="80" t="s">
        <v>50</v>
      </c>
      <c r="D1793" s="81">
        <v>44091.745416666665</v>
      </c>
      <c r="E1793" s="80" t="s">
        <v>5</v>
      </c>
      <c r="F1793" s="80" t="s">
        <v>29</v>
      </c>
      <c r="G1793" s="80" t="s">
        <v>51</v>
      </c>
      <c r="H1793" s="80" t="s">
        <v>13</v>
      </c>
      <c r="I1793" s="80" t="s">
        <v>159</v>
      </c>
      <c r="J1793" s="80" t="s">
        <v>42</v>
      </c>
      <c r="K1793" s="80">
        <v>3.07</v>
      </c>
      <c r="L1793" s="80">
        <v>1620</v>
      </c>
      <c r="M1793" s="80" t="s">
        <v>41</v>
      </c>
      <c r="N1793" s="80">
        <v>7.92</v>
      </c>
      <c r="O1793" s="80">
        <v>1.0500000000000001E-2</v>
      </c>
      <c r="P1793" s="80">
        <v>1.57</v>
      </c>
      <c r="Q1793" s="80"/>
      <c r="R1793" s="80"/>
      <c r="S1793" s="80"/>
      <c r="T1793" s="80"/>
      <c r="U1793" s="80"/>
      <c r="V1793" s="80"/>
      <c r="W1793" s="80"/>
      <c r="X1793" s="80"/>
      <c r="Y1793" s="80"/>
      <c r="Z1793" s="80" t="s">
        <v>40</v>
      </c>
      <c r="AA1793" s="80" t="s">
        <v>39</v>
      </c>
      <c r="AB1793" s="80">
        <v>20</v>
      </c>
      <c r="AC1793" s="80"/>
    </row>
    <row r="1794" spans="1:29" ht="15.75" customHeight="1" x14ac:dyDescent="0.2">
      <c r="A1794" s="80" t="s">
        <v>48</v>
      </c>
      <c r="B1794" s="80" t="s">
        <v>47</v>
      </c>
      <c r="C1794" s="80" t="s">
        <v>50</v>
      </c>
      <c r="D1794" s="81">
        <v>43775.669965277775</v>
      </c>
      <c r="E1794" s="80" t="s">
        <v>5</v>
      </c>
      <c r="F1794" s="80" t="s">
        <v>30</v>
      </c>
      <c r="G1794" s="80" t="s">
        <v>44</v>
      </c>
      <c r="H1794" s="80" t="s">
        <v>14</v>
      </c>
      <c r="I1794" s="80" t="s">
        <v>157</v>
      </c>
      <c r="J1794" s="80" t="s">
        <v>42</v>
      </c>
      <c r="K1794" s="80">
        <v>3.5</v>
      </c>
      <c r="L1794" s="80">
        <v>1240</v>
      </c>
      <c r="M1794" s="80" t="s">
        <v>41</v>
      </c>
      <c r="N1794" s="80">
        <v>113</v>
      </c>
      <c r="O1794" s="80">
        <v>5.2400000000000002E-2</v>
      </c>
      <c r="P1794" s="80">
        <v>2.11</v>
      </c>
      <c r="Q1794" s="80"/>
      <c r="R1794" s="80"/>
      <c r="S1794" s="80"/>
      <c r="T1794" s="80"/>
      <c r="U1794" s="80"/>
      <c r="V1794" s="80"/>
      <c r="W1794" s="80"/>
      <c r="X1794" s="80"/>
      <c r="Y1794" s="80"/>
      <c r="Z1794" s="80" t="s">
        <v>40</v>
      </c>
      <c r="AA1794" s="80" t="s">
        <v>39</v>
      </c>
      <c r="AB1794" s="80">
        <v>20</v>
      </c>
      <c r="AC1794" s="80"/>
    </row>
    <row r="1795" spans="1:29" ht="15.75" customHeight="1" x14ac:dyDescent="0.2">
      <c r="A1795" s="80" t="s">
        <v>48</v>
      </c>
      <c r="B1795" s="80" t="s">
        <v>47</v>
      </c>
      <c r="C1795" s="80" t="s">
        <v>50</v>
      </c>
      <c r="D1795" s="81">
        <v>43775.669965277775</v>
      </c>
      <c r="E1795" s="80" t="s">
        <v>5</v>
      </c>
      <c r="F1795" s="80" t="s">
        <v>30</v>
      </c>
      <c r="G1795" s="80" t="s">
        <v>44</v>
      </c>
      <c r="H1795" s="80" t="s">
        <v>14</v>
      </c>
      <c r="I1795" s="80" t="s">
        <v>158</v>
      </c>
      <c r="J1795" s="80" t="s">
        <v>42</v>
      </c>
      <c r="K1795" s="80">
        <v>3.5</v>
      </c>
      <c r="L1795" s="80">
        <v>1240</v>
      </c>
      <c r="M1795" s="80" t="s">
        <v>41</v>
      </c>
      <c r="N1795" s="80">
        <v>131</v>
      </c>
      <c r="O1795" s="80">
        <v>5.9499999999999997E-2</v>
      </c>
      <c r="P1795" s="80">
        <v>0</v>
      </c>
      <c r="Q1795" s="80"/>
      <c r="R1795" s="80"/>
      <c r="S1795" s="80"/>
      <c r="T1795" s="80"/>
      <c r="U1795" s="80"/>
      <c r="V1795" s="80"/>
      <c r="W1795" s="80"/>
      <c r="X1795" s="80"/>
      <c r="Y1795" s="80"/>
      <c r="Z1795" s="80" t="s">
        <v>40</v>
      </c>
      <c r="AA1795" s="80" t="s">
        <v>39</v>
      </c>
      <c r="AB1795" s="80">
        <v>20</v>
      </c>
      <c r="AC1795" s="80"/>
    </row>
    <row r="1796" spans="1:29" ht="15.75" customHeight="1" x14ac:dyDescent="0.2">
      <c r="A1796" s="80" t="s">
        <v>48</v>
      </c>
      <c r="B1796" s="80" t="s">
        <v>47</v>
      </c>
      <c r="C1796" s="80" t="s">
        <v>50</v>
      </c>
      <c r="D1796" s="81">
        <v>43775.669965277775</v>
      </c>
      <c r="E1796" s="80" t="s">
        <v>5</v>
      </c>
      <c r="F1796" s="80" t="s">
        <v>30</v>
      </c>
      <c r="G1796" s="80" t="s">
        <v>44</v>
      </c>
      <c r="H1796" s="80" t="s">
        <v>14</v>
      </c>
      <c r="I1796" s="80" t="s">
        <v>43</v>
      </c>
      <c r="J1796" s="80" t="s">
        <v>42</v>
      </c>
      <c r="K1796" s="80">
        <v>3.5</v>
      </c>
      <c r="L1796" s="80">
        <v>1240</v>
      </c>
      <c r="M1796" s="80" t="s">
        <v>41</v>
      </c>
      <c r="N1796" s="80">
        <v>1.23</v>
      </c>
      <c r="O1796" s="80">
        <v>0</v>
      </c>
      <c r="P1796" s="80">
        <v>1.9</v>
      </c>
      <c r="Q1796" s="80"/>
      <c r="R1796" s="80"/>
      <c r="S1796" s="80"/>
      <c r="T1796" s="80"/>
      <c r="U1796" s="80"/>
      <c r="V1796" s="80"/>
      <c r="W1796" s="80"/>
      <c r="X1796" s="80"/>
      <c r="Y1796" s="80"/>
      <c r="Z1796" s="80" t="s">
        <v>40</v>
      </c>
      <c r="AA1796" s="80" t="s">
        <v>39</v>
      </c>
      <c r="AB1796" s="80">
        <v>20</v>
      </c>
      <c r="AC1796" s="80"/>
    </row>
    <row r="1797" spans="1:29" ht="15.75" customHeight="1" x14ac:dyDescent="0.2">
      <c r="A1797" s="80" t="s">
        <v>48</v>
      </c>
      <c r="B1797" s="80" t="s">
        <v>47</v>
      </c>
      <c r="C1797" s="80" t="s">
        <v>50</v>
      </c>
      <c r="D1797" s="81">
        <v>44091.745416666665</v>
      </c>
      <c r="E1797" s="80" t="s">
        <v>5</v>
      </c>
      <c r="F1797" s="80" t="s">
        <v>30</v>
      </c>
      <c r="G1797" s="80" t="s">
        <v>44</v>
      </c>
      <c r="H1797" s="80" t="s">
        <v>14</v>
      </c>
      <c r="I1797" s="80" t="s">
        <v>159</v>
      </c>
      <c r="J1797" s="80" t="s">
        <v>42</v>
      </c>
      <c r="K1797" s="80">
        <v>3.5</v>
      </c>
      <c r="L1797" s="80">
        <v>1240</v>
      </c>
      <c r="M1797" s="80" t="s">
        <v>41</v>
      </c>
      <c r="N1797" s="80">
        <v>85.6</v>
      </c>
      <c r="O1797" s="80">
        <v>3.9600000000000003E-2</v>
      </c>
      <c r="P1797" s="80">
        <v>1.86</v>
      </c>
      <c r="Q1797" s="80"/>
      <c r="R1797" s="80"/>
      <c r="S1797" s="80"/>
      <c r="T1797" s="80"/>
      <c r="U1797" s="80"/>
      <c r="V1797" s="80"/>
      <c r="W1797" s="80"/>
      <c r="X1797" s="80"/>
      <c r="Y1797" s="80"/>
      <c r="Z1797" s="80" t="s">
        <v>40</v>
      </c>
      <c r="AA1797" s="80" t="s">
        <v>39</v>
      </c>
      <c r="AB1797" s="80">
        <v>20</v>
      </c>
      <c r="AC1797" s="80"/>
    </row>
    <row r="1798" spans="1:29" ht="15.75" customHeight="1" x14ac:dyDescent="0.2">
      <c r="A1798" s="80" t="s">
        <v>48</v>
      </c>
      <c r="B1798" s="80" t="s">
        <v>47</v>
      </c>
      <c r="C1798" s="80" t="s">
        <v>50</v>
      </c>
      <c r="D1798" s="81">
        <v>43775.669965277775</v>
      </c>
      <c r="E1798" s="80" t="s">
        <v>5</v>
      </c>
      <c r="F1798" s="80" t="s">
        <v>30</v>
      </c>
      <c r="G1798" s="80" t="s">
        <v>51</v>
      </c>
      <c r="H1798" s="80" t="s">
        <v>14</v>
      </c>
      <c r="I1798" s="80" t="s">
        <v>157</v>
      </c>
      <c r="J1798" s="80" t="s">
        <v>42</v>
      </c>
      <c r="K1798" s="80">
        <v>3.5</v>
      </c>
      <c r="L1798" s="80">
        <v>1220</v>
      </c>
      <c r="M1798" s="80" t="s">
        <v>41</v>
      </c>
      <c r="N1798" s="80">
        <v>50.4</v>
      </c>
      <c r="O1798" s="80">
        <v>8.5400000000000004E-2</v>
      </c>
      <c r="P1798" s="80">
        <v>2.83</v>
      </c>
      <c r="Q1798" s="80"/>
      <c r="R1798" s="80"/>
      <c r="S1798" s="80"/>
      <c r="T1798" s="80"/>
      <c r="U1798" s="80"/>
      <c r="V1798" s="80"/>
      <c r="W1798" s="80"/>
      <c r="X1798" s="80"/>
      <c r="Y1798" s="80"/>
      <c r="Z1798" s="80" t="s">
        <v>40</v>
      </c>
      <c r="AA1798" s="80" t="s">
        <v>39</v>
      </c>
      <c r="AB1798" s="80">
        <v>20</v>
      </c>
      <c r="AC1798" s="80"/>
    </row>
    <row r="1799" spans="1:29" ht="15.75" customHeight="1" x14ac:dyDescent="0.2">
      <c r="A1799" s="80" t="s">
        <v>48</v>
      </c>
      <c r="B1799" s="80" t="s">
        <v>47</v>
      </c>
      <c r="C1799" s="80" t="s">
        <v>50</v>
      </c>
      <c r="D1799" s="81">
        <v>43775.669965277775</v>
      </c>
      <c r="E1799" s="80" t="s">
        <v>5</v>
      </c>
      <c r="F1799" s="80" t="s">
        <v>30</v>
      </c>
      <c r="G1799" s="80" t="s">
        <v>51</v>
      </c>
      <c r="H1799" s="80" t="s">
        <v>14</v>
      </c>
      <c r="I1799" s="80" t="s">
        <v>158</v>
      </c>
      <c r="J1799" s="80" t="s">
        <v>42</v>
      </c>
      <c r="K1799" s="80">
        <v>3.5</v>
      </c>
      <c r="L1799" s="80">
        <v>1220</v>
      </c>
      <c r="M1799" s="80" t="s">
        <v>41</v>
      </c>
      <c r="N1799" s="80">
        <v>76.2</v>
      </c>
      <c r="O1799" s="80">
        <v>9.4E-2</v>
      </c>
      <c r="P1799" s="80">
        <v>0</v>
      </c>
      <c r="Q1799" s="80"/>
      <c r="R1799" s="80"/>
      <c r="S1799" s="80"/>
      <c r="T1799" s="80"/>
      <c r="U1799" s="80"/>
      <c r="V1799" s="80"/>
      <c r="W1799" s="80"/>
      <c r="X1799" s="80"/>
      <c r="Y1799" s="80"/>
      <c r="Z1799" s="80" t="s">
        <v>40</v>
      </c>
      <c r="AA1799" s="80" t="s">
        <v>39</v>
      </c>
      <c r="AB1799" s="80">
        <v>20</v>
      </c>
      <c r="AC1799" s="80"/>
    </row>
    <row r="1800" spans="1:29" ht="15.75" customHeight="1" x14ac:dyDescent="0.2">
      <c r="A1800" s="80" t="s">
        <v>48</v>
      </c>
      <c r="B1800" s="80" t="s">
        <v>47</v>
      </c>
      <c r="C1800" s="80" t="s">
        <v>50</v>
      </c>
      <c r="D1800" s="81">
        <v>43775.669965277775</v>
      </c>
      <c r="E1800" s="80" t="s">
        <v>5</v>
      </c>
      <c r="F1800" s="80" t="s">
        <v>30</v>
      </c>
      <c r="G1800" s="80" t="s">
        <v>51</v>
      </c>
      <c r="H1800" s="80" t="s">
        <v>14</v>
      </c>
      <c r="I1800" s="80" t="s">
        <v>43</v>
      </c>
      <c r="J1800" s="80" t="s">
        <v>42</v>
      </c>
      <c r="K1800" s="80">
        <v>3.5</v>
      </c>
      <c r="L1800" s="80">
        <v>1220</v>
      </c>
      <c r="M1800" s="80" t="s">
        <v>41</v>
      </c>
      <c r="N1800" s="80">
        <v>1.6</v>
      </c>
      <c r="O1800" s="80">
        <v>0</v>
      </c>
      <c r="P1800" s="80">
        <v>2.5499999999999998</v>
      </c>
      <c r="Q1800" s="80"/>
      <c r="R1800" s="80"/>
      <c r="S1800" s="80"/>
      <c r="T1800" s="80"/>
      <c r="U1800" s="80"/>
      <c r="V1800" s="80"/>
      <c r="W1800" s="80"/>
      <c r="X1800" s="80"/>
      <c r="Y1800" s="80"/>
      <c r="Z1800" s="80" t="s">
        <v>40</v>
      </c>
      <c r="AA1800" s="80" t="s">
        <v>39</v>
      </c>
      <c r="AB1800" s="80">
        <v>20</v>
      </c>
      <c r="AC1800" s="80"/>
    </row>
    <row r="1801" spans="1:29" ht="15.75" customHeight="1" x14ac:dyDescent="0.2">
      <c r="A1801" s="80" t="s">
        <v>48</v>
      </c>
      <c r="B1801" s="80" t="s">
        <v>47</v>
      </c>
      <c r="C1801" s="80" t="s">
        <v>50</v>
      </c>
      <c r="D1801" s="81">
        <v>44091.745416666665</v>
      </c>
      <c r="E1801" s="80" t="s">
        <v>5</v>
      </c>
      <c r="F1801" s="80" t="s">
        <v>30</v>
      </c>
      <c r="G1801" s="80" t="s">
        <v>51</v>
      </c>
      <c r="H1801" s="80" t="s">
        <v>14</v>
      </c>
      <c r="I1801" s="80" t="s">
        <v>159</v>
      </c>
      <c r="J1801" s="80" t="s">
        <v>42</v>
      </c>
      <c r="K1801" s="80">
        <v>3.5</v>
      </c>
      <c r="L1801" s="80">
        <v>1220</v>
      </c>
      <c r="M1801" s="80" t="s">
        <v>41</v>
      </c>
      <c r="N1801" s="80">
        <v>40.200000000000003</v>
      </c>
      <c r="O1801" s="80">
        <v>6.4299999999999996E-2</v>
      </c>
      <c r="P1801" s="80">
        <v>2.4900000000000002</v>
      </c>
      <c r="Q1801" s="80"/>
      <c r="R1801" s="80"/>
      <c r="S1801" s="80"/>
      <c r="T1801" s="80"/>
      <c r="U1801" s="80"/>
      <c r="V1801" s="80"/>
      <c r="W1801" s="80"/>
      <c r="X1801" s="80"/>
      <c r="Y1801" s="80"/>
      <c r="Z1801" s="80" t="s">
        <v>40</v>
      </c>
      <c r="AA1801" s="80" t="s">
        <v>39</v>
      </c>
      <c r="AB1801" s="80">
        <v>20</v>
      </c>
      <c r="AC1801" s="80"/>
    </row>
    <row r="1802" spans="1:29" ht="15.75" customHeight="1" x14ac:dyDescent="0.2">
      <c r="A1802" s="80" t="s">
        <v>48</v>
      </c>
      <c r="B1802" s="80" t="s">
        <v>47</v>
      </c>
      <c r="C1802" s="80" t="s">
        <v>50</v>
      </c>
      <c r="D1802" s="81">
        <v>43775.669965277775</v>
      </c>
      <c r="E1802" s="80" t="s">
        <v>5</v>
      </c>
      <c r="F1802" s="80" t="s">
        <v>31</v>
      </c>
      <c r="G1802" s="80" t="s">
        <v>44</v>
      </c>
      <c r="H1802" s="80" t="s">
        <v>14</v>
      </c>
      <c r="I1802" s="80" t="s">
        <v>157</v>
      </c>
      <c r="J1802" s="80" t="s">
        <v>42</v>
      </c>
      <c r="K1802" s="80">
        <v>1</v>
      </c>
      <c r="L1802" s="80">
        <v>1130</v>
      </c>
      <c r="M1802" s="80" t="s">
        <v>41</v>
      </c>
      <c r="N1802" s="80">
        <v>5.35</v>
      </c>
      <c r="O1802" s="80">
        <v>6.96E-3</v>
      </c>
      <c r="P1802" s="80">
        <v>0.54100000000000004</v>
      </c>
      <c r="Q1802" s="80"/>
      <c r="R1802" s="80"/>
      <c r="S1802" s="80"/>
      <c r="T1802" s="80"/>
      <c r="U1802" s="80"/>
      <c r="V1802" s="80"/>
      <c r="W1802" s="80"/>
      <c r="X1802" s="80"/>
      <c r="Y1802" s="80"/>
      <c r="Z1802" s="80" t="s">
        <v>40</v>
      </c>
      <c r="AA1802" s="80" t="s">
        <v>39</v>
      </c>
      <c r="AB1802" s="80">
        <v>20</v>
      </c>
      <c r="AC1802" s="80"/>
    </row>
    <row r="1803" spans="1:29" ht="15.75" customHeight="1" x14ac:dyDescent="0.2">
      <c r="A1803" s="80" t="s">
        <v>48</v>
      </c>
      <c r="B1803" s="80" t="s">
        <v>47</v>
      </c>
      <c r="C1803" s="80" t="s">
        <v>50</v>
      </c>
      <c r="D1803" s="81">
        <v>43775.669965277775</v>
      </c>
      <c r="E1803" s="80" t="s">
        <v>5</v>
      </c>
      <c r="F1803" s="80" t="s">
        <v>31</v>
      </c>
      <c r="G1803" s="80" t="s">
        <v>44</v>
      </c>
      <c r="H1803" s="80" t="s">
        <v>14</v>
      </c>
      <c r="I1803" s="80" t="s">
        <v>158</v>
      </c>
      <c r="J1803" s="80" t="s">
        <v>42</v>
      </c>
      <c r="K1803" s="80">
        <v>1</v>
      </c>
      <c r="L1803" s="80">
        <v>1130</v>
      </c>
      <c r="M1803" s="80" t="s">
        <v>41</v>
      </c>
      <c r="N1803" s="80">
        <v>9.61</v>
      </c>
      <c r="O1803" s="80">
        <v>6.6499999999999997E-3</v>
      </c>
      <c r="P1803" s="80">
        <v>0</v>
      </c>
      <c r="Q1803" s="80"/>
      <c r="R1803" s="80"/>
      <c r="S1803" s="80"/>
      <c r="T1803" s="80"/>
      <c r="U1803" s="80"/>
      <c r="V1803" s="80"/>
      <c r="W1803" s="80"/>
      <c r="X1803" s="80"/>
      <c r="Y1803" s="80"/>
      <c r="Z1803" s="80" t="s">
        <v>40</v>
      </c>
      <c r="AA1803" s="80" t="s">
        <v>39</v>
      </c>
      <c r="AB1803" s="80">
        <v>20</v>
      </c>
      <c r="AC1803" s="80"/>
    </row>
    <row r="1804" spans="1:29" ht="15.75" customHeight="1" x14ac:dyDescent="0.2">
      <c r="A1804" s="80" t="s">
        <v>48</v>
      </c>
      <c r="B1804" s="80" t="s">
        <v>47</v>
      </c>
      <c r="C1804" s="80" t="s">
        <v>50</v>
      </c>
      <c r="D1804" s="81">
        <v>43775.669965277775</v>
      </c>
      <c r="E1804" s="80" t="s">
        <v>5</v>
      </c>
      <c r="F1804" s="80" t="s">
        <v>31</v>
      </c>
      <c r="G1804" s="80" t="s">
        <v>44</v>
      </c>
      <c r="H1804" s="80" t="s">
        <v>14</v>
      </c>
      <c r="I1804" s="80" t="s">
        <v>43</v>
      </c>
      <c r="J1804" s="80" t="s">
        <v>42</v>
      </c>
      <c r="K1804" s="80">
        <v>1</v>
      </c>
      <c r="L1804" s="80">
        <v>1130</v>
      </c>
      <c r="M1804" s="80" t="s">
        <v>41</v>
      </c>
      <c r="N1804" s="80">
        <v>0.495</v>
      </c>
      <c r="O1804" s="80">
        <v>0</v>
      </c>
      <c r="P1804" s="80">
        <v>0.51200000000000001</v>
      </c>
      <c r="Q1804" s="80"/>
      <c r="R1804" s="80"/>
      <c r="S1804" s="80"/>
      <c r="T1804" s="80"/>
      <c r="U1804" s="80"/>
      <c r="V1804" s="80"/>
      <c r="W1804" s="80"/>
      <c r="X1804" s="80"/>
      <c r="Y1804" s="80"/>
      <c r="Z1804" s="80" t="s">
        <v>40</v>
      </c>
      <c r="AA1804" s="80" t="s">
        <v>39</v>
      </c>
      <c r="AB1804" s="80">
        <v>20</v>
      </c>
      <c r="AC1804" s="80"/>
    </row>
    <row r="1805" spans="1:29" ht="15.75" customHeight="1" x14ac:dyDescent="0.2">
      <c r="A1805" s="80" t="s">
        <v>48</v>
      </c>
      <c r="B1805" s="80" t="s">
        <v>47</v>
      </c>
      <c r="C1805" s="80" t="s">
        <v>50</v>
      </c>
      <c r="D1805" s="81">
        <v>44091.745416666665</v>
      </c>
      <c r="E1805" s="80" t="s">
        <v>5</v>
      </c>
      <c r="F1805" s="80" t="s">
        <v>31</v>
      </c>
      <c r="G1805" s="80" t="s">
        <v>44</v>
      </c>
      <c r="H1805" s="80" t="s">
        <v>14</v>
      </c>
      <c r="I1805" s="80" t="s">
        <v>159</v>
      </c>
      <c r="J1805" s="80" t="s">
        <v>42</v>
      </c>
      <c r="K1805" s="80">
        <v>1</v>
      </c>
      <c r="L1805" s="80">
        <v>1130</v>
      </c>
      <c r="M1805" s="80" t="s">
        <v>41</v>
      </c>
      <c r="N1805" s="80">
        <v>4.25</v>
      </c>
      <c r="O1805" s="80">
        <v>4.8199999999999996E-3</v>
      </c>
      <c r="P1805" s="80">
        <v>0.48499999999999999</v>
      </c>
      <c r="Q1805" s="80"/>
      <c r="R1805" s="80"/>
      <c r="S1805" s="80"/>
      <c r="T1805" s="80"/>
      <c r="U1805" s="80"/>
      <c r="V1805" s="80"/>
      <c r="W1805" s="80"/>
      <c r="X1805" s="80"/>
      <c r="Y1805" s="80"/>
      <c r="Z1805" s="80" t="s">
        <v>40</v>
      </c>
      <c r="AA1805" s="80" t="s">
        <v>39</v>
      </c>
      <c r="AB1805" s="80">
        <v>20</v>
      </c>
      <c r="AC1805" s="80"/>
    </row>
    <row r="1806" spans="1:29" ht="15.75" customHeight="1" x14ac:dyDescent="0.2">
      <c r="A1806" s="80" t="s">
        <v>48</v>
      </c>
      <c r="B1806" s="80" t="s">
        <v>47</v>
      </c>
      <c r="C1806" s="80" t="s">
        <v>50</v>
      </c>
      <c r="D1806" s="81">
        <v>43775.669965277775</v>
      </c>
      <c r="E1806" s="80" t="s">
        <v>5</v>
      </c>
      <c r="F1806" s="80" t="s">
        <v>31</v>
      </c>
      <c r="G1806" s="80" t="s">
        <v>51</v>
      </c>
      <c r="H1806" s="80" t="s">
        <v>14</v>
      </c>
      <c r="I1806" s="80" t="s">
        <v>157</v>
      </c>
      <c r="J1806" s="80" t="s">
        <v>42</v>
      </c>
      <c r="K1806" s="80">
        <v>1.87</v>
      </c>
      <c r="L1806" s="80">
        <v>1260</v>
      </c>
      <c r="M1806" s="80" t="s">
        <v>41</v>
      </c>
      <c r="N1806" s="80">
        <v>6.88</v>
      </c>
      <c r="O1806" s="80">
        <v>8.1899999999999994E-3</v>
      </c>
      <c r="P1806" s="80">
        <v>0.66100000000000003</v>
      </c>
      <c r="Q1806" s="80"/>
      <c r="R1806" s="80"/>
      <c r="S1806" s="80"/>
      <c r="T1806" s="80"/>
      <c r="U1806" s="80"/>
      <c r="V1806" s="80"/>
      <c r="W1806" s="80"/>
      <c r="X1806" s="80"/>
      <c r="Y1806" s="80"/>
      <c r="Z1806" s="80" t="s">
        <v>40</v>
      </c>
      <c r="AA1806" s="80" t="s">
        <v>39</v>
      </c>
      <c r="AB1806" s="80">
        <v>20</v>
      </c>
      <c r="AC1806" s="80"/>
    </row>
    <row r="1807" spans="1:29" ht="15.75" customHeight="1" x14ac:dyDescent="0.2">
      <c r="A1807" s="80" t="s">
        <v>48</v>
      </c>
      <c r="B1807" s="80" t="s">
        <v>47</v>
      </c>
      <c r="C1807" s="80" t="s">
        <v>50</v>
      </c>
      <c r="D1807" s="81">
        <v>43775.669965277775</v>
      </c>
      <c r="E1807" s="80" t="s">
        <v>5</v>
      </c>
      <c r="F1807" s="80" t="s">
        <v>31</v>
      </c>
      <c r="G1807" s="80" t="s">
        <v>51</v>
      </c>
      <c r="H1807" s="80" t="s">
        <v>14</v>
      </c>
      <c r="I1807" s="80" t="s">
        <v>158</v>
      </c>
      <c r="J1807" s="80" t="s">
        <v>42</v>
      </c>
      <c r="K1807" s="80">
        <v>1.87</v>
      </c>
      <c r="L1807" s="80">
        <v>1260</v>
      </c>
      <c r="M1807" s="80" t="s">
        <v>41</v>
      </c>
      <c r="N1807" s="80">
        <v>12.2</v>
      </c>
      <c r="O1807" s="80">
        <v>8.2199999999999999E-3</v>
      </c>
      <c r="P1807" s="80">
        <v>0</v>
      </c>
      <c r="Q1807" s="80"/>
      <c r="R1807" s="80"/>
      <c r="S1807" s="80"/>
      <c r="T1807" s="80"/>
      <c r="U1807" s="80"/>
      <c r="V1807" s="80"/>
      <c r="W1807" s="80"/>
      <c r="X1807" s="80"/>
      <c r="Y1807" s="80"/>
      <c r="Z1807" s="80" t="s">
        <v>40</v>
      </c>
      <c r="AA1807" s="80" t="s">
        <v>39</v>
      </c>
      <c r="AB1807" s="80">
        <v>20</v>
      </c>
      <c r="AC1807" s="80"/>
    </row>
    <row r="1808" spans="1:29" ht="15.75" customHeight="1" x14ac:dyDescent="0.2">
      <c r="A1808" s="80" t="s">
        <v>48</v>
      </c>
      <c r="B1808" s="80" t="s">
        <v>47</v>
      </c>
      <c r="C1808" s="80" t="s">
        <v>50</v>
      </c>
      <c r="D1808" s="81">
        <v>43775.669965277775</v>
      </c>
      <c r="E1808" s="80" t="s">
        <v>5</v>
      </c>
      <c r="F1808" s="80" t="s">
        <v>31</v>
      </c>
      <c r="G1808" s="80" t="s">
        <v>51</v>
      </c>
      <c r="H1808" s="80" t="s">
        <v>14</v>
      </c>
      <c r="I1808" s="80" t="s">
        <v>43</v>
      </c>
      <c r="J1808" s="80" t="s">
        <v>42</v>
      </c>
      <c r="K1808" s="80">
        <v>1.87</v>
      </c>
      <c r="L1808" s="80">
        <v>1260</v>
      </c>
      <c r="M1808" s="80" t="s">
        <v>41</v>
      </c>
      <c r="N1808" s="80">
        <v>0.47799999999999998</v>
      </c>
      <c r="O1808" s="80">
        <v>0</v>
      </c>
      <c r="P1808" s="80">
        <v>0.63400000000000001</v>
      </c>
      <c r="Q1808" s="80"/>
      <c r="R1808" s="80"/>
      <c r="S1808" s="80"/>
      <c r="T1808" s="80"/>
      <c r="U1808" s="80"/>
      <c r="V1808" s="80"/>
      <c r="W1808" s="80"/>
      <c r="X1808" s="80"/>
      <c r="Y1808" s="80"/>
      <c r="Z1808" s="80" t="s">
        <v>40</v>
      </c>
      <c r="AA1808" s="80" t="s">
        <v>39</v>
      </c>
      <c r="AB1808" s="80">
        <v>20</v>
      </c>
      <c r="AC1808" s="80"/>
    </row>
    <row r="1809" spans="1:29" ht="15.75" customHeight="1" x14ac:dyDescent="0.2">
      <c r="A1809" s="80" t="s">
        <v>48</v>
      </c>
      <c r="B1809" s="80" t="s">
        <v>47</v>
      </c>
      <c r="C1809" s="80" t="s">
        <v>50</v>
      </c>
      <c r="D1809" s="81">
        <v>44091.745416666665</v>
      </c>
      <c r="E1809" s="80" t="s">
        <v>5</v>
      </c>
      <c r="F1809" s="80" t="s">
        <v>31</v>
      </c>
      <c r="G1809" s="80" t="s">
        <v>51</v>
      </c>
      <c r="H1809" s="80" t="s">
        <v>14</v>
      </c>
      <c r="I1809" s="80" t="s">
        <v>159</v>
      </c>
      <c r="J1809" s="80" t="s">
        <v>42</v>
      </c>
      <c r="K1809" s="80">
        <v>1.87</v>
      </c>
      <c r="L1809" s="80">
        <v>1260</v>
      </c>
      <c r="M1809" s="80" t="s">
        <v>41</v>
      </c>
      <c r="N1809" s="80">
        <v>5.4</v>
      </c>
      <c r="O1809" s="80">
        <v>5.7000000000000002E-3</v>
      </c>
      <c r="P1809" s="80">
        <v>0.59499999999999997</v>
      </c>
      <c r="Q1809" s="80"/>
      <c r="R1809" s="80"/>
      <c r="S1809" s="80"/>
      <c r="T1809" s="80"/>
      <c r="U1809" s="80"/>
      <c r="V1809" s="80"/>
      <c r="W1809" s="80"/>
      <c r="X1809" s="80"/>
      <c r="Y1809" s="80"/>
      <c r="Z1809" s="80" t="s">
        <v>40</v>
      </c>
      <c r="AA1809" s="80" t="s">
        <v>39</v>
      </c>
      <c r="AB1809" s="80">
        <v>20</v>
      </c>
      <c r="AC1809" s="80"/>
    </row>
    <row r="1810" spans="1:29" ht="15.75" customHeight="1" x14ac:dyDescent="0.2">
      <c r="A1810" s="80" t="s">
        <v>48</v>
      </c>
      <c r="B1810" s="80" t="s">
        <v>47</v>
      </c>
      <c r="C1810" s="80" t="s">
        <v>50</v>
      </c>
      <c r="D1810" s="81">
        <v>43775.669965277775</v>
      </c>
      <c r="E1810" s="80" t="s">
        <v>5</v>
      </c>
      <c r="F1810" s="80" t="s">
        <v>45</v>
      </c>
      <c r="G1810" s="80" t="s">
        <v>44</v>
      </c>
      <c r="H1810" s="80" t="s">
        <v>14</v>
      </c>
      <c r="I1810" s="80" t="s">
        <v>157</v>
      </c>
      <c r="J1810" s="80" t="s">
        <v>42</v>
      </c>
      <c r="K1810" s="80">
        <v>2.2000000000000002</v>
      </c>
      <c r="L1810" s="80">
        <v>1740</v>
      </c>
      <c r="M1810" s="80" t="s">
        <v>41</v>
      </c>
      <c r="N1810" s="80">
        <v>15.5</v>
      </c>
      <c r="O1810" s="80">
        <v>2.1999999999999999E-2</v>
      </c>
      <c r="P1810" s="80">
        <v>1.33</v>
      </c>
      <c r="Q1810" s="80"/>
      <c r="R1810" s="80"/>
      <c r="S1810" s="80"/>
      <c r="T1810" s="80"/>
      <c r="U1810" s="80"/>
      <c r="V1810" s="80"/>
      <c r="W1810" s="80"/>
      <c r="X1810" s="80"/>
      <c r="Y1810" s="80"/>
      <c r="Z1810" s="80" t="s">
        <v>40</v>
      </c>
      <c r="AA1810" s="80" t="s">
        <v>39</v>
      </c>
      <c r="AB1810" s="80">
        <v>20</v>
      </c>
      <c r="AC1810" s="80"/>
    </row>
    <row r="1811" spans="1:29" ht="15.75" customHeight="1" x14ac:dyDescent="0.2">
      <c r="A1811" s="80" t="s">
        <v>48</v>
      </c>
      <c r="B1811" s="80" t="s">
        <v>47</v>
      </c>
      <c r="C1811" s="80" t="s">
        <v>50</v>
      </c>
      <c r="D1811" s="81">
        <v>43775.669965277775</v>
      </c>
      <c r="E1811" s="80" t="s">
        <v>5</v>
      </c>
      <c r="F1811" s="80" t="s">
        <v>45</v>
      </c>
      <c r="G1811" s="80" t="s">
        <v>44</v>
      </c>
      <c r="H1811" s="80" t="s">
        <v>14</v>
      </c>
      <c r="I1811" s="80" t="s">
        <v>158</v>
      </c>
      <c r="J1811" s="80" t="s">
        <v>42</v>
      </c>
      <c r="K1811" s="80">
        <v>2.2000000000000002</v>
      </c>
      <c r="L1811" s="80">
        <v>1740</v>
      </c>
      <c r="M1811" s="80" t="s">
        <v>41</v>
      </c>
      <c r="N1811" s="80">
        <v>26.7</v>
      </c>
      <c r="O1811" s="80">
        <v>2.3E-2</v>
      </c>
      <c r="P1811" s="80">
        <v>0</v>
      </c>
      <c r="Q1811" s="80"/>
      <c r="R1811" s="80"/>
      <c r="S1811" s="80"/>
      <c r="T1811" s="80"/>
      <c r="U1811" s="80"/>
      <c r="V1811" s="80"/>
      <c r="W1811" s="80"/>
      <c r="X1811" s="80"/>
      <c r="Y1811" s="80"/>
      <c r="Z1811" s="80" t="s">
        <v>40</v>
      </c>
      <c r="AA1811" s="80" t="s">
        <v>39</v>
      </c>
      <c r="AB1811" s="80">
        <v>20</v>
      </c>
      <c r="AC1811" s="80"/>
    </row>
    <row r="1812" spans="1:29" ht="15.75" customHeight="1" x14ac:dyDescent="0.2">
      <c r="A1812" s="80" t="s">
        <v>48</v>
      </c>
      <c r="B1812" s="80" t="s">
        <v>47</v>
      </c>
      <c r="C1812" s="80" t="s">
        <v>50</v>
      </c>
      <c r="D1812" s="81">
        <v>43775.669965277775</v>
      </c>
      <c r="E1812" s="80" t="s">
        <v>5</v>
      </c>
      <c r="F1812" s="80" t="s">
        <v>45</v>
      </c>
      <c r="G1812" s="80" t="s">
        <v>44</v>
      </c>
      <c r="H1812" s="80" t="s">
        <v>14</v>
      </c>
      <c r="I1812" s="80" t="s">
        <v>43</v>
      </c>
      <c r="J1812" s="80" t="s">
        <v>42</v>
      </c>
      <c r="K1812" s="80">
        <v>2.2000000000000002</v>
      </c>
      <c r="L1812" s="80">
        <v>1740</v>
      </c>
      <c r="M1812" s="80" t="s">
        <v>41</v>
      </c>
      <c r="N1812" s="80">
        <v>0.9</v>
      </c>
      <c r="O1812" s="80">
        <v>0</v>
      </c>
      <c r="P1812" s="80">
        <v>1.28</v>
      </c>
      <c r="Q1812" s="80"/>
      <c r="R1812" s="80"/>
      <c r="S1812" s="80"/>
      <c r="T1812" s="80"/>
      <c r="U1812" s="80"/>
      <c r="V1812" s="80"/>
      <c r="W1812" s="80"/>
      <c r="X1812" s="80"/>
      <c r="Y1812" s="80"/>
      <c r="Z1812" s="80" t="s">
        <v>40</v>
      </c>
      <c r="AA1812" s="80" t="s">
        <v>39</v>
      </c>
      <c r="AB1812" s="80">
        <v>20</v>
      </c>
      <c r="AC1812" s="80"/>
    </row>
    <row r="1813" spans="1:29" ht="15.75" customHeight="1" x14ac:dyDescent="0.2">
      <c r="A1813" s="80" t="s">
        <v>48</v>
      </c>
      <c r="B1813" s="80" t="s">
        <v>47</v>
      </c>
      <c r="C1813" s="80" t="s">
        <v>50</v>
      </c>
      <c r="D1813" s="81">
        <v>44091.745416666665</v>
      </c>
      <c r="E1813" s="80" t="s">
        <v>5</v>
      </c>
      <c r="F1813" s="80" t="s">
        <v>45</v>
      </c>
      <c r="G1813" s="80" t="s">
        <v>44</v>
      </c>
      <c r="H1813" s="80" t="s">
        <v>14</v>
      </c>
      <c r="I1813" s="80" t="s">
        <v>159</v>
      </c>
      <c r="J1813" s="80" t="s">
        <v>42</v>
      </c>
      <c r="K1813" s="80">
        <v>2.2000000000000002</v>
      </c>
      <c r="L1813" s="80">
        <v>1740</v>
      </c>
      <c r="M1813" s="80" t="s">
        <v>41</v>
      </c>
      <c r="N1813" s="80">
        <v>12.6</v>
      </c>
      <c r="O1813" s="80">
        <v>1.7000000000000001E-2</v>
      </c>
      <c r="P1813" s="80">
        <v>1.24</v>
      </c>
      <c r="Q1813" s="80"/>
      <c r="R1813" s="80"/>
      <c r="S1813" s="80"/>
      <c r="T1813" s="80"/>
      <c r="U1813" s="80"/>
      <c r="V1813" s="80"/>
      <c r="W1813" s="80"/>
      <c r="X1813" s="80"/>
      <c r="Y1813" s="80"/>
      <c r="Z1813" s="80" t="s">
        <v>40</v>
      </c>
      <c r="AA1813" s="80" t="s">
        <v>39</v>
      </c>
      <c r="AB1813" s="80">
        <v>20</v>
      </c>
      <c r="AC1813" s="80"/>
    </row>
    <row r="1814" spans="1:29" ht="15.75" customHeight="1" x14ac:dyDescent="0.2">
      <c r="A1814" s="80" t="s">
        <v>48</v>
      </c>
      <c r="B1814" s="80" t="s">
        <v>47</v>
      </c>
      <c r="C1814" s="80" t="s">
        <v>50</v>
      </c>
      <c r="D1814" s="81">
        <v>43775.669965277775</v>
      </c>
      <c r="E1814" s="80" t="s">
        <v>5</v>
      </c>
      <c r="F1814" s="80" t="s">
        <v>45</v>
      </c>
      <c r="G1814" s="80" t="s">
        <v>51</v>
      </c>
      <c r="H1814" s="80" t="s">
        <v>14</v>
      </c>
      <c r="I1814" s="80" t="s">
        <v>157</v>
      </c>
      <c r="J1814" s="80" t="s">
        <v>42</v>
      </c>
      <c r="K1814" s="80">
        <v>2.7</v>
      </c>
      <c r="L1814" s="80">
        <v>1490</v>
      </c>
      <c r="M1814" s="80" t="s">
        <v>41</v>
      </c>
      <c r="N1814" s="80">
        <v>15.5</v>
      </c>
      <c r="O1814" s="80">
        <v>2.9000000000000001E-2</v>
      </c>
      <c r="P1814" s="80">
        <v>1.45</v>
      </c>
      <c r="Q1814" s="80"/>
      <c r="R1814" s="80"/>
      <c r="S1814" s="80"/>
      <c r="T1814" s="80"/>
      <c r="U1814" s="80"/>
      <c r="V1814" s="80"/>
      <c r="W1814" s="80"/>
      <c r="X1814" s="80"/>
      <c r="Y1814" s="80"/>
      <c r="Z1814" s="80" t="s">
        <v>40</v>
      </c>
      <c r="AA1814" s="80" t="s">
        <v>39</v>
      </c>
      <c r="AB1814" s="80">
        <v>20</v>
      </c>
      <c r="AC1814" s="80"/>
    </row>
    <row r="1815" spans="1:29" ht="15.75" customHeight="1" x14ac:dyDescent="0.2">
      <c r="A1815" s="80" t="s">
        <v>48</v>
      </c>
      <c r="B1815" s="80" t="s">
        <v>47</v>
      </c>
      <c r="C1815" s="80" t="s">
        <v>50</v>
      </c>
      <c r="D1815" s="81">
        <v>43775.669965277775</v>
      </c>
      <c r="E1815" s="80" t="s">
        <v>5</v>
      </c>
      <c r="F1815" s="80" t="s">
        <v>45</v>
      </c>
      <c r="G1815" s="80" t="s">
        <v>51</v>
      </c>
      <c r="H1815" s="80" t="s">
        <v>14</v>
      </c>
      <c r="I1815" s="80" t="s">
        <v>158</v>
      </c>
      <c r="J1815" s="80" t="s">
        <v>42</v>
      </c>
      <c r="K1815" s="80">
        <v>2.7</v>
      </c>
      <c r="L1815" s="80">
        <v>1490</v>
      </c>
      <c r="M1815" s="80" t="s">
        <v>41</v>
      </c>
      <c r="N1815" s="80">
        <v>28.8</v>
      </c>
      <c r="O1815" s="80">
        <v>0.03</v>
      </c>
      <c r="P1815" s="80">
        <v>0</v>
      </c>
      <c r="Q1815" s="80"/>
      <c r="R1815" s="80"/>
      <c r="S1815" s="80"/>
      <c r="T1815" s="80"/>
      <c r="U1815" s="80"/>
      <c r="V1815" s="80"/>
      <c r="W1815" s="80"/>
      <c r="X1815" s="80"/>
      <c r="Y1815" s="80"/>
      <c r="Z1815" s="80" t="s">
        <v>40</v>
      </c>
      <c r="AA1815" s="80" t="s">
        <v>39</v>
      </c>
      <c r="AB1815" s="80">
        <v>20</v>
      </c>
      <c r="AC1815" s="80"/>
    </row>
    <row r="1816" spans="1:29" ht="15.75" customHeight="1" x14ac:dyDescent="0.2">
      <c r="A1816" s="80" t="s">
        <v>48</v>
      </c>
      <c r="B1816" s="80" t="s">
        <v>47</v>
      </c>
      <c r="C1816" s="80" t="s">
        <v>50</v>
      </c>
      <c r="D1816" s="81">
        <v>43775.669965277775</v>
      </c>
      <c r="E1816" s="80" t="s">
        <v>5</v>
      </c>
      <c r="F1816" s="80" t="s">
        <v>45</v>
      </c>
      <c r="G1816" s="80" t="s">
        <v>51</v>
      </c>
      <c r="H1816" s="80" t="s">
        <v>14</v>
      </c>
      <c r="I1816" s="80" t="s">
        <v>43</v>
      </c>
      <c r="J1816" s="80" t="s">
        <v>42</v>
      </c>
      <c r="K1816" s="80">
        <v>2.7</v>
      </c>
      <c r="L1816" s="80">
        <v>1490</v>
      </c>
      <c r="M1816" s="80" t="s">
        <v>41</v>
      </c>
      <c r="N1816" s="80">
        <v>0.9</v>
      </c>
      <c r="O1816" s="80">
        <v>0</v>
      </c>
      <c r="P1816" s="80">
        <v>1.41</v>
      </c>
      <c r="Q1816" s="80"/>
      <c r="R1816" s="80"/>
      <c r="S1816" s="80"/>
      <c r="T1816" s="80"/>
      <c r="U1816" s="80"/>
      <c r="V1816" s="80"/>
      <c r="W1816" s="80"/>
      <c r="X1816" s="80"/>
      <c r="Y1816" s="80"/>
      <c r="Z1816" s="80" t="s">
        <v>40</v>
      </c>
      <c r="AA1816" s="80" t="s">
        <v>39</v>
      </c>
      <c r="AB1816" s="80">
        <v>20</v>
      </c>
      <c r="AC1816" s="80"/>
    </row>
    <row r="1817" spans="1:29" ht="15.75" customHeight="1" x14ac:dyDescent="0.2">
      <c r="A1817" s="80" t="s">
        <v>48</v>
      </c>
      <c r="B1817" s="80" t="s">
        <v>47</v>
      </c>
      <c r="C1817" s="80" t="s">
        <v>50</v>
      </c>
      <c r="D1817" s="81">
        <v>44091.745416666665</v>
      </c>
      <c r="E1817" s="80" t="s">
        <v>5</v>
      </c>
      <c r="F1817" s="80" t="s">
        <v>45</v>
      </c>
      <c r="G1817" s="80" t="s">
        <v>51</v>
      </c>
      <c r="H1817" s="80" t="s">
        <v>14</v>
      </c>
      <c r="I1817" s="80" t="s">
        <v>159</v>
      </c>
      <c r="J1817" s="80" t="s">
        <v>42</v>
      </c>
      <c r="K1817" s="80">
        <v>2.7</v>
      </c>
      <c r="L1817" s="80">
        <v>1490</v>
      </c>
      <c r="M1817" s="80" t="s">
        <v>41</v>
      </c>
      <c r="N1817" s="80">
        <v>12.8</v>
      </c>
      <c r="O1817" s="80">
        <v>2.1999999999999999E-2</v>
      </c>
      <c r="P1817" s="80">
        <v>1.36</v>
      </c>
      <c r="Q1817" s="80"/>
      <c r="R1817" s="80"/>
      <c r="S1817" s="80"/>
      <c r="T1817" s="80"/>
      <c r="U1817" s="80"/>
      <c r="V1817" s="80"/>
      <c r="W1817" s="80"/>
      <c r="X1817" s="80"/>
      <c r="Y1817" s="80"/>
      <c r="Z1817" s="80" t="s">
        <v>40</v>
      </c>
      <c r="AA1817" s="80" t="s">
        <v>39</v>
      </c>
      <c r="AB1817" s="80">
        <v>20</v>
      </c>
      <c r="AC1817" s="80"/>
    </row>
    <row r="1818" spans="1:29" ht="15.75" customHeight="1" x14ac:dyDescent="0.2">
      <c r="A1818" s="80" t="s">
        <v>48</v>
      </c>
      <c r="B1818" s="80" t="s">
        <v>47</v>
      </c>
      <c r="C1818" s="80" t="s">
        <v>50</v>
      </c>
      <c r="D1818" s="81">
        <v>43775.669965277775</v>
      </c>
      <c r="E1818" s="80" t="s">
        <v>5</v>
      </c>
      <c r="F1818" s="80" t="s">
        <v>29</v>
      </c>
      <c r="G1818" s="80" t="s">
        <v>44</v>
      </c>
      <c r="H1818" s="80" t="s">
        <v>14</v>
      </c>
      <c r="I1818" s="80" t="s">
        <v>157</v>
      </c>
      <c r="J1818" s="80" t="s">
        <v>42</v>
      </c>
      <c r="K1818" s="80">
        <v>3.37</v>
      </c>
      <c r="L1818" s="80">
        <v>2420</v>
      </c>
      <c r="M1818" s="80" t="s">
        <v>41</v>
      </c>
      <c r="N1818" s="80">
        <v>22.1</v>
      </c>
      <c r="O1818" s="80">
        <v>3.7499999999999999E-2</v>
      </c>
      <c r="P1818" s="80">
        <v>2.15</v>
      </c>
      <c r="Q1818" s="80"/>
      <c r="R1818" s="80"/>
      <c r="S1818" s="80"/>
      <c r="T1818" s="80"/>
      <c r="U1818" s="80"/>
      <c r="V1818" s="80"/>
      <c r="W1818" s="80"/>
      <c r="X1818" s="80"/>
      <c r="Y1818" s="80"/>
      <c r="Z1818" s="80" t="s">
        <v>40</v>
      </c>
      <c r="AA1818" s="80" t="s">
        <v>39</v>
      </c>
      <c r="AB1818" s="80">
        <v>20</v>
      </c>
      <c r="AC1818" s="80"/>
    </row>
    <row r="1819" spans="1:29" ht="15.75" customHeight="1" x14ac:dyDescent="0.2">
      <c r="A1819" s="80" t="s">
        <v>48</v>
      </c>
      <c r="B1819" s="80" t="s">
        <v>47</v>
      </c>
      <c r="C1819" s="80" t="s">
        <v>50</v>
      </c>
      <c r="D1819" s="81">
        <v>43775.669965277775</v>
      </c>
      <c r="E1819" s="80" t="s">
        <v>5</v>
      </c>
      <c r="F1819" s="80" t="s">
        <v>29</v>
      </c>
      <c r="G1819" s="80" t="s">
        <v>44</v>
      </c>
      <c r="H1819" s="80" t="s">
        <v>14</v>
      </c>
      <c r="I1819" s="80" t="s">
        <v>158</v>
      </c>
      <c r="J1819" s="80" t="s">
        <v>42</v>
      </c>
      <c r="K1819" s="80">
        <v>3.37</v>
      </c>
      <c r="L1819" s="80">
        <v>2420</v>
      </c>
      <c r="M1819" s="80" t="s">
        <v>41</v>
      </c>
      <c r="N1819" s="80">
        <v>40.5</v>
      </c>
      <c r="O1819" s="80">
        <v>3.9199999999999999E-2</v>
      </c>
      <c r="P1819" s="80">
        <v>0</v>
      </c>
      <c r="Q1819" s="80"/>
      <c r="R1819" s="80"/>
      <c r="S1819" s="80"/>
      <c r="T1819" s="80"/>
      <c r="U1819" s="80"/>
      <c r="V1819" s="80"/>
      <c r="W1819" s="80"/>
      <c r="X1819" s="80"/>
      <c r="Y1819" s="80"/>
      <c r="Z1819" s="80" t="s">
        <v>40</v>
      </c>
      <c r="AA1819" s="80" t="s">
        <v>39</v>
      </c>
      <c r="AB1819" s="80">
        <v>20</v>
      </c>
      <c r="AC1819" s="80"/>
    </row>
    <row r="1820" spans="1:29" ht="15.75" customHeight="1" x14ac:dyDescent="0.2">
      <c r="A1820" s="80" t="s">
        <v>48</v>
      </c>
      <c r="B1820" s="80" t="s">
        <v>47</v>
      </c>
      <c r="C1820" s="80" t="s">
        <v>50</v>
      </c>
      <c r="D1820" s="81">
        <v>43775.669965277775</v>
      </c>
      <c r="E1820" s="80" t="s">
        <v>5</v>
      </c>
      <c r="F1820" s="80" t="s">
        <v>29</v>
      </c>
      <c r="G1820" s="80" t="s">
        <v>44</v>
      </c>
      <c r="H1820" s="80" t="s">
        <v>14</v>
      </c>
      <c r="I1820" s="80" t="s">
        <v>43</v>
      </c>
      <c r="J1820" s="80" t="s">
        <v>42</v>
      </c>
      <c r="K1820" s="80">
        <v>3.37</v>
      </c>
      <c r="L1820" s="80">
        <v>2420</v>
      </c>
      <c r="M1820" s="80" t="s">
        <v>41</v>
      </c>
      <c r="N1820" s="80">
        <v>1.32</v>
      </c>
      <c r="O1820" s="80">
        <v>0</v>
      </c>
      <c r="P1820" s="80">
        <v>2.1</v>
      </c>
      <c r="Q1820" s="80"/>
      <c r="R1820" s="80"/>
      <c r="S1820" s="80"/>
      <c r="T1820" s="80"/>
      <c r="U1820" s="80"/>
      <c r="V1820" s="80"/>
      <c r="W1820" s="80"/>
      <c r="X1820" s="80"/>
      <c r="Y1820" s="80"/>
      <c r="Z1820" s="80" t="s">
        <v>40</v>
      </c>
      <c r="AA1820" s="80" t="s">
        <v>39</v>
      </c>
      <c r="AB1820" s="80">
        <v>20</v>
      </c>
      <c r="AC1820" s="80"/>
    </row>
    <row r="1821" spans="1:29" ht="15.75" customHeight="1" x14ac:dyDescent="0.2">
      <c r="A1821" s="80" t="s">
        <v>48</v>
      </c>
      <c r="B1821" s="80" t="s">
        <v>47</v>
      </c>
      <c r="C1821" s="80" t="s">
        <v>50</v>
      </c>
      <c r="D1821" s="81">
        <v>44091.745416666665</v>
      </c>
      <c r="E1821" s="80" t="s">
        <v>5</v>
      </c>
      <c r="F1821" s="80" t="s">
        <v>29</v>
      </c>
      <c r="G1821" s="80" t="s">
        <v>44</v>
      </c>
      <c r="H1821" s="80" t="s">
        <v>14</v>
      </c>
      <c r="I1821" s="80" t="s">
        <v>159</v>
      </c>
      <c r="J1821" s="80" t="s">
        <v>42</v>
      </c>
      <c r="K1821" s="80">
        <v>3.37</v>
      </c>
      <c r="L1821" s="80">
        <v>2420</v>
      </c>
      <c r="M1821" s="80" t="s">
        <v>41</v>
      </c>
      <c r="N1821" s="80">
        <v>18.399999999999999</v>
      </c>
      <c r="O1821" s="80">
        <v>2.9499999999999998E-2</v>
      </c>
      <c r="P1821" s="80">
        <v>2.0499999999999998</v>
      </c>
      <c r="Q1821" s="80"/>
      <c r="R1821" s="80"/>
      <c r="S1821" s="80"/>
      <c r="T1821" s="80"/>
      <c r="U1821" s="80"/>
      <c r="V1821" s="80"/>
      <c r="W1821" s="80"/>
      <c r="X1821" s="80"/>
      <c r="Y1821" s="80"/>
      <c r="Z1821" s="80" t="s">
        <v>40</v>
      </c>
      <c r="AA1821" s="80" t="s">
        <v>39</v>
      </c>
      <c r="AB1821" s="80">
        <v>20</v>
      </c>
      <c r="AC1821" s="80"/>
    </row>
    <row r="1822" spans="1:29" ht="15.75" customHeight="1" x14ac:dyDescent="0.2">
      <c r="A1822" s="80" t="s">
        <v>48</v>
      </c>
      <c r="B1822" s="80" t="s">
        <v>47</v>
      </c>
      <c r="C1822" s="80" t="s">
        <v>50</v>
      </c>
      <c r="D1822" s="81">
        <v>43775.669965277775</v>
      </c>
      <c r="E1822" s="80" t="s">
        <v>5</v>
      </c>
      <c r="F1822" s="80" t="s">
        <v>29</v>
      </c>
      <c r="G1822" s="80" t="s">
        <v>51</v>
      </c>
      <c r="H1822" s="80" t="s">
        <v>14</v>
      </c>
      <c r="I1822" s="80" t="s">
        <v>157</v>
      </c>
      <c r="J1822" s="80" t="s">
        <v>42</v>
      </c>
      <c r="K1822" s="80">
        <v>3.49</v>
      </c>
      <c r="L1822" s="80">
        <v>1690</v>
      </c>
      <c r="M1822" s="80" t="s">
        <v>41</v>
      </c>
      <c r="N1822" s="80">
        <v>22.7</v>
      </c>
      <c r="O1822" s="80">
        <v>4.6800000000000001E-2</v>
      </c>
      <c r="P1822" s="80">
        <v>2.13</v>
      </c>
      <c r="Q1822" s="80"/>
      <c r="R1822" s="80"/>
      <c r="S1822" s="80"/>
      <c r="T1822" s="80"/>
      <c r="U1822" s="80"/>
      <c r="V1822" s="80"/>
      <c r="W1822" s="80"/>
      <c r="X1822" s="80"/>
      <c r="Y1822" s="80"/>
      <c r="Z1822" s="80" t="s">
        <v>40</v>
      </c>
      <c r="AA1822" s="80" t="s">
        <v>39</v>
      </c>
      <c r="AB1822" s="80">
        <v>20</v>
      </c>
      <c r="AC1822" s="80"/>
    </row>
    <row r="1823" spans="1:29" ht="15.75" customHeight="1" x14ac:dyDescent="0.2">
      <c r="A1823" s="80" t="s">
        <v>48</v>
      </c>
      <c r="B1823" s="80" t="s">
        <v>47</v>
      </c>
      <c r="C1823" s="80" t="s">
        <v>50</v>
      </c>
      <c r="D1823" s="81">
        <v>43775.669965277775</v>
      </c>
      <c r="E1823" s="80" t="s">
        <v>5</v>
      </c>
      <c r="F1823" s="80" t="s">
        <v>29</v>
      </c>
      <c r="G1823" s="80" t="s">
        <v>51</v>
      </c>
      <c r="H1823" s="80" t="s">
        <v>14</v>
      </c>
      <c r="I1823" s="80" t="s">
        <v>158</v>
      </c>
      <c r="J1823" s="80" t="s">
        <v>42</v>
      </c>
      <c r="K1823" s="80">
        <v>3.49</v>
      </c>
      <c r="L1823" s="80">
        <v>1690</v>
      </c>
      <c r="M1823" s="80" t="s">
        <v>41</v>
      </c>
      <c r="N1823" s="80">
        <v>43</v>
      </c>
      <c r="O1823" s="80">
        <v>4.9299999999999997E-2</v>
      </c>
      <c r="P1823" s="80">
        <v>0</v>
      </c>
      <c r="Q1823" s="80"/>
      <c r="R1823" s="80"/>
      <c r="S1823" s="80"/>
      <c r="T1823" s="80"/>
      <c r="U1823" s="80"/>
      <c r="V1823" s="80"/>
      <c r="W1823" s="80"/>
      <c r="X1823" s="80"/>
      <c r="Y1823" s="80"/>
      <c r="Z1823" s="80" t="s">
        <v>40</v>
      </c>
      <c r="AA1823" s="80" t="s">
        <v>39</v>
      </c>
      <c r="AB1823" s="80">
        <v>20</v>
      </c>
      <c r="AC1823" s="80"/>
    </row>
    <row r="1824" spans="1:29" ht="15.75" customHeight="1" x14ac:dyDescent="0.2">
      <c r="A1824" s="80" t="s">
        <v>48</v>
      </c>
      <c r="B1824" s="80" t="s">
        <v>47</v>
      </c>
      <c r="C1824" s="80" t="s">
        <v>50</v>
      </c>
      <c r="D1824" s="81">
        <v>43775.669965277775</v>
      </c>
      <c r="E1824" s="80" t="s">
        <v>5</v>
      </c>
      <c r="F1824" s="80" t="s">
        <v>29</v>
      </c>
      <c r="G1824" s="80" t="s">
        <v>51</v>
      </c>
      <c r="H1824" s="80" t="s">
        <v>14</v>
      </c>
      <c r="I1824" s="80" t="s">
        <v>43</v>
      </c>
      <c r="J1824" s="80" t="s">
        <v>42</v>
      </c>
      <c r="K1824" s="80">
        <v>3.49</v>
      </c>
      <c r="L1824" s="80">
        <v>1690</v>
      </c>
      <c r="M1824" s="80" t="s">
        <v>41</v>
      </c>
      <c r="N1824" s="80">
        <v>1.32</v>
      </c>
      <c r="O1824" s="80">
        <v>0</v>
      </c>
      <c r="P1824" s="80">
        <v>2.09</v>
      </c>
      <c r="Q1824" s="80"/>
      <c r="R1824" s="80"/>
      <c r="S1824" s="80"/>
      <c r="T1824" s="80"/>
      <c r="U1824" s="80"/>
      <c r="V1824" s="80"/>
      <c r="W1824" s="80"/>
      <c r="X1824" s="80"/>
      <c r="Y1824" s="80"/>
      <c r="Z1824" s="80" t="s">
        <v>40</v>
      </c>
      <c r="AA1824" s="80" t="s">
        <v>39</v>
      </c>
      <c r="AB1824" s="80">
        <v>20</v>
      </c>
      <c r="AC1824" s="80"/>
    </row>
    <row r="1825" spans="1:29" ht="15.75" customHeight="1" x14ac:dyDescent="0.2">
      <c r="A1825" s="80" t="s">
        <v>48</v>
      </c>
      <c r="B1825" s="80" t="s">
        <v>47</v>
      </c>
      <c r="C1825" s="80" t="s">
        <v>50</v>
      </c>
      <c r="D1825" s="81">
        <v>44091.745416666665</v>
      </c>
      <c r="E1825" s="80" t="s">
        <v>5</v>
      </c>
      <c r="F1825" s="80" t="s">
        <v>29</v>
      </c>
      <c r="G1825" s="80" t="s">
        <v>51</v>
      </c>
      <c r="H1825" s="80" t="s">
        <v>14</v>
      </c>
      <c r="I1825" s="80" t="s">
        <v>159</v>
      </c>
      <c r="J1825" s="80" t="s">
        <v>42</v>
      </c>
      <c r="K1825" s="80">
        <v>3.49</v>
      </c>
      <c r="L1825" s="80">
        <v>1690</v>
      </c>
      <c r="M1825" s="80" t="s">
        <v>41</v>
      </c>
      <c r="N1825" s="80">
        <v>19</v>
      </c>
      <c r="O1825" s="80">
        <v>3.6799999999999999E-2</v>
      </c>
      <c r="P1825" s="80">
        <v>2.0299999999999998</v>
      </c>
      <c r="Q1825" s="80"/>
      <c r="R1825" s="80"/>
      <c r="S1825" s="80"/>
      <c r="T1825" s="80"/>
      <c r="U1825" s="80"/>
      <c r="V1825" s="80"/>
      <c r="W1825" s="80"/>
      <c r="X1825" s="80"/>
      <c r="Y1825" s="80"/>
      <c r="Z1825" s="80" t="s">
        <v>40</v>
      </c>
      <c r="AA1825" s="80" t="s">
        <v>39</v>
      </c>
      <c r="AB1825" s="80">
        <v>20</v>
      </c>
      <c r="AC1825" s="80"/>
    </row>
    <row r="1826" spans="1:29" ht="15.75" customHeight="1" x14ac:dyDescent="0.2">
      <c r="A1826" s="80" t="s">
        <v>48</v>
      </c>
      <c r="B1826" s="80" t="s">
        <v>47</v>
      </c>
      <c r="C1826" s="80" t="s">
        <v>50</v>
      </c>
      <c r="D1826" s="81">
        <v>43775.670648148145</v>
      </c>
      <c r="E1826" s="80" t="s">
        <v>5</v>
      </c>
      <c r="F1826" s="80" t="s">
        <v>30</v>
      </c>
      <c r="G1826" s="80" t="s">
        <v>44</v>
      </c>
      <c r="H1826" s="80" t="s">
        <v>16</v>
      </c>
      <c r="I1826" s="80" t="s">
        <v>157</v>
      </c>
      <c r="J1826" s="80" t="s">
        <v>42</v>
      </c>
      <c r="K1826" s="80">
        <v>3.5</v>
      </c>
      <c r="L1826" s="80">
        <v>1240</v>
      </c>
      <c r="M1826" s="80" t="s">
        <v>41</v>
      </c>
      <c r="N1826" s="80">
        <v>119</v>
      </c>
      <c r="O1826" s="80">
        <v>5.3800000000000001E-2</v>
      </c>
      <c r="P1826" s="80">
        <v>1.78</v>
      </c>
      <c r="Q1826" s="80"/>
      <c r="R1826" s="80"/>
      <c r="S1826" s="80"/>
      <c r="T1826" s="80"/>
      <c r="U1826" s="80"/>
      <c r="V1826" s="80"/>
      <c r="W1826" s="80"/>
      <c r="X1826" s="80"/>
      <c r="Y1826" s="80"/>
      <c r="Z1826" s="80" t="s">
        <v>40</v>
      </c>
      <c r="AA1826" s="80" t="s">
        <v>39</v>
      </c>
      <c r="AB1826" s="80">
        <v>20</v>
      </c>
      <c r="AC1826" s="80"/>
    </row>
    <row r="1827" spans="1:29" ht="15.75" customHeight="1" x14ac:dyDescent="0.2">
      <c r="A1827" s="80" t="s">
        <v>48</v>
      </c>
      <c r="B1827" s="80" t="s">
        <v>47</v>
      </c>
      <c r="C1827" s="80" t="s">
        <v>50</v>
      </c>
      <c r="D1827" s="81">
        <v>43775.670648148145</v>
      </c>
      <c r="E1827" s="80" t="s">
        <v>5</v>
      </c>
      <c r="F1827" s="80" t="s">
        <v>30</v>
      </c>
      <c r="G1827" s="80" t="s">
        <v>44</v>
      </c>
      <c r="H1827" s="80" t="s">
        <v>16</v>
      </c>
      <c r="I1827" s="80" t="s">
        <v>158</v>
      </c>
      <c r="J1827" s="80" t="s">
        <v>42</v>
      </c>
      <c r="K1827" s="80">
        <v>3.5</v>
      </c>
      <c r="L1827" s="80">
        <v>1240</v>
      </c>
      <c r="M1827" s="80" t="s">
        <v>41</v>
      </c>
      <c r="N1827" s="80">
        <v>138</v>
      </c>
      <c r="O1827" s="80">
        <v>6.0100000000000001E-2</v>
      </c>
      <c r="P1827" s="80">
        <v>0</v>
      </c>
      <c r="Q1827" s="80"/>
      <c r="R1827" s="80"/>
      <c r="S1827" s="80"/>
      <c r="T1827" s="80"/>
      <c r="U1827" s="80"/>
      <c r="V1827" s="80"/>
      <c r="W1827" s="80"/>
      <c r="X1827" s="80"/>
      <c r="Y1827" s="80"/>
      <c r="Z1827" s="80" t="s">
        <v>40</v>
      </c>
      <c r="AA1827" s="80" t="s">
        <v>39</v>
      </c>
      <c r="AB1827" s="80">
        <v>20</v>
      </c>
      <c r="AC1827" s="80"/>
    </row>
    <row r="1828" spans="1:29" ht="15.75" customHeight="1" x14ac:dyDescent="0.2">
      <c r="A1828" s="80" t="s">
        <v>48</v>
      </c>
      <c r="B1828" s="80" t="s">
        <v>47</v>
      </c>
      <c r="C1828" s="80" t="s">
        <v>50</v>
      </c>
      <c r="D1828" s="81">
        <v>43775.670648148145</v>
      </c>
      <c r="E1828" s="80" t="s">
        <v>5</v>
      </c>
      <c r="F1828" s="80" t="s">
        <v>30</v>
      </c>
      <c r="G1828" s="80" t="s">
        <v>44</v>
      </c>
      <c r="H1828" s="80" t="s">
        <v>16</v>
      </c>
      <c r="I1828" s="80" t="s">
        <v>43</v>
      </c>
      <c r="J1828" s="80" t="s">
        <v>42</v>
      </c>
      <c r="K1828" s="80">
        <v>3.5</v>
      </c>
      <c r="L1828" s="80">
        <v>1240</v>
      </c>
      <c r="M1828" s="80" t="s">
        <v>41</v>
      </c>
      <c r="N1828" s="80">
        <v>1.02</v>
      </c>
      <c r="O1828" s="80">
        <v>0</v>
      </c>
      <c r="P1828" s="80">
        <v>1.6</v>
      </c>
      <c r="Q1828" s="80"/>
      <c r="R1828" s="80"/>
      <c r="S1828" s="80"/>
      <c r="T1828" s="80"/>
      <c r="U1828" s="80"/>
      <c r="V1828" s="80"/>
      <c r="W1828" s="80"/>
      <c r="X1828" s="80"/>
      <c r="Y1828" s="80"/>
      <c r="Z1828" s="80" t="s">
        <v>40</v>
      </c>
      <c r="AA1828" s="80" t="s">
        <v>39</v>
      </c>
      <c r="AB1828" s="80">
        <v>20</v>
      </c>
      <c r="AC1828" s="80"/>
    </row>
    <row r="1829" spans="1:29" ht="15.75" customHeight="1" x14ac:dyDescent="0.2">
      <c r="A1829" s="80" t="s">
        <v>48</v>
      </c>
      <c r="B1829" s="80" t="s">
        <v>47</v>
      </c>
      <c r="C1829" s="80" t="s">
        <v>50</v>
      </c>
      <c r="D1829" s="81">
        <v>44091.745416666665</v>
      </c>
      <c r="E1829" s="80" t="s">
        <v>5</v>
      </c>
      <c r="F1829" s="80" t="s">
        <v>30</v>
      </c>
      <c r="G1829" s="80" t="s">
        <v>44</v>
      </c>
      <c r="H1829" s="80" t="s">
        <v>16</v>
      </c>
      <c r="I1829" s="80" t="s">
        <v>159</v>
      </c>
      <c r="J1829" s="80" t="s">
        <v>42</v>
      </c>
      <c r="K1829" s="80">
        <v>3.5</v>
      </c>
      <c r="L1829" s="80">
        <v>1240</v>
      </c>
      <c r="M1829" s="80" t="s">
        <v>41</v>
      </c>
      <c r="N1829" s="80">
        <v>118</v>
      </c>
      <c r="O1829" s="80">
        <v>5.3400000000000003E-2</v>
      </c>
      <c r="P1829" s="80">
        <v>1.56</v>
      </c>
      <c r="Q1829" s="80"/>
      <c r="R1829" s="80"/>
      <c r="S1829" s="80"/>
      <c r="T1829" s="80"/>
      <c r="U1829" s="80"/>
      <c r="V1829" s="80"/>
      <c r="W1829" s="80"/>
      <c r="X1829" s="80"/>
      <c r="Y1829" s="80"/>
      <c r="Z1829" s="80" t="s">
        <v>40</v>
      </c>
      <c r="AA1829" s="80" t="s">
        <v>39</v>
      </c>
      <c r="AB1829" s="80">
        <v>20</v>
      </c>
      <c r="AC1829" s="80"/>
    </row>
    <row r="1830" spans="1:29" ht="15.75" customHeight="1" x14ac:dyDescent="0.2">
      <c r="A1830" s="80" t="s">
        <v>48</v>
      </c>
      <c r="B1830" s="80" t="s">
        <v>47</v>
      </c>
      <c r="C1830" s="80" t="s">
        <v>50</v>
      </c>
      <c r="D1830" s="81">
        <v>43775.670648148145</v>
      </c>
      <c r="E1830" s="80" t="s">
        <v>5</v>
      </c>
      <c r="F1830" s="80" t="s">
        <v>30</v>
      </c>
      <c r="G1830" s="80" t="s">
        <v>51</v>
      </c>
      <c r="H1830" s="80" t="s">
        <v>16</v>
      </c>
      <c r="I1830" s="80" t="s">
        <v>157</v>
      </c>
      <c r="J1830" s="80" t="s">
        <v>42</v>
      </c>
      <c r="K1830" s="80">
        <v>3.5</v>
      </c>
      <c r="L1830" s="80">
        <v>1220</v>
      </c>
      <c r="M1830" s="80" t="s">
        <v>41</v>
      </c>
      <c r="N1830" s="80">
        <v>47.2</v>
      </c>
      <c r="O1830" s="80">
        <v>6.7199999999999996E-2</v>
      </c>
      <c r="P1830" s="80">
        <v>2.5499999999999998</v>
      </c>
      <c r="Q1830" s="80"/>
      <c r="R1830" s="80"/>
      <c r="S1830" s="80"/>
      <c r="T1830" s="80"/>
      <c r="U1830" s="80"/>
      <c r="V1830" s="80"/>
      <c r="W1830" s="80"/>
      <c r="X1830" s="80"/>
      <c r="Y1830" s="80"/>
      <c r="Z1830" s="80" t="s">
        <v>40</v>
      </c>
      <c r="AA1830" s="80" t="s">
        <v>39</v>
      </c>
      <c r="AB1830" s="80">
        <v>20</v>
      </c>
      <c r="AC1830" s="80"/>
    </row>
    <row r="1831" spans="1:29" ht="15.75" customHeight="1" x14ac:dyDescent="0.2">
      <c r="A1831" s="80" t="s">
        <v>48</v>
      </c>
      <c r="B1831" s="80" t="s">
        <v>47</v>
      </c>
      <c r="C1831" s="80" t="s">
        <v>50</v>
      </c>
      <c r="D1831" s="81">
        <v>43775.670648148145</v>
      </c>
      <c r="E1831" s="80" t="s">
        <v>5</v>
      </c>
      <c r="F1831" s="80" t="s">
        <v>30</v>
      </c>
      <c r="G1831" s="80" t="s">
        <v>51</v>
      </c>
      <c r="H1831" s="80" t="s">
        <v>16</v>
      </c>
      <c r="I1831" s="80" t="s">
        <v>158</v>
      </c>
      <c r="J1831" s="80" t="s">
        <v>42</v>
      </c>
      <c r="K1831" s="80">
        <v>3.5</v>
      </c>
      <c r="L1831" s="80">
        <v>1220</v>
      </c>
      <c r="M1831" s="80" t="s">
        <v>41</v>
      </c>
      <c r="N1831" s="80">
        <v>73.8</v>
      </c>
      <c r="O1831" s="80">
        <v>7.3899999999999993E-2</v>
      </c>
      <c r="P1831" s="80">
        <v>0</v>
      </c>
      <c r="Q1831" s="80"/>
      <c r="R1831" s="80"/>
      <c r="S1831" s="80"/>
      <c r="T1831" s="80"/>
      <c r="U1831" s="80"/>
      <c r="V1831" s="80"/>
      <c r="W1831" s="80"/>
      <c r="X1831" s="80"/>
      <c r="Y1831" s="80"/>
      <c r="Z1831" s="80" t="s">
        <v>40</v>
      </c>
      <c r="AA1831" s="80" t="s">
        <v>39</v>
      </c>
      <c r="AB1831" s="80">
        <v>20</v>
      </c>
      <c r="AC1831" s="80"/>
    </row>
    <row r="1832" spans="1:29" ht="15.75" customHeight="1" x14ac:dyDescent="0.2">
      <c r="A1832" s="80" t="s">
        <v>48</v>
      </c>
      <c r="B1832" s="80" t="s">
        <v>47</v>
      </c>
      <c r="C1832" s="80" t="s">
        <v>50</v>
      </c>
      <c r="D1832" s="81">
        <v>43775.670648148145</v>
      </c>
      <c r="E1832" s="80" t="s">
        <v>5</v>
      </c>
      <c r="F1832" s="80" t="s">
        <v>30</v>
      </c>
      <c r="G1832" s="80" t="s">
        <v>51</v>
      </c>
      <c r="H1832" s="80" t="s">
        <v>16</v>
      </c>
      <c r="I1832" s="80" t="s">
        <v>43</v>
      </c>
      <c r="J1832" s="80" t="s">
        <v>42</v>
      </c>
      <c r="K1832" s="80">
        <v>3.5</v>
      </c>
      <c r="L1832" s="80">
        <v>1220</v>
      </c>
      <c r="M1832" s="80" t="s">
        <v>41</v>
      </c>
      <c r="N1832" s="80">
        <v>1.42</v>
      </c>
      <c r="O1832" s="80">
        <v>0</v>
      </c>
      <c r="P1832" s="80">
        <v>2.29</v>
      </c>
      <c r="Q1832" s="80"/>
      <c r="R1832" s="80"/>
      <c r="S1832" s="80"/>
      <c r="T1832" s="80"/>
      <c r="U1832" s="80"/>
      <c r="V1832" s="80"/>
      <c r="W1832" s="80"/>
      <c r="X1832" s="80"/>
      <c r="Y1832" s="80"/>
      <c r="Z1832" s="80" t="s">
        <v>40</v>
      </c>
      <c r="AA1832" s="80" t="s">
        <v>39</v>
      </c>
      <c r="AB1832" s="80">
        <v>20</v>
      </c>
      <c r="AC1832" s="80"/>
    </row>
    <row r="1833" spans="1:29" ht="15.75" customHeight="1" x14ac:dyDescent="0.2">
      <c r="A1833" s="80" t="s">
        <v>48</v>
      </c>
      <c r="B1833" s="80" t="s">
        <v>47</v>
      </c>
      <c r="C1833" s="80" t="s">
        <v>50</v>
      </c>
      <c r="D1833" s="81">
        <v>44091.745416666665</v>
      </c>
      <c r="E1833" s="80" t="s">
        <v>5</v>
      </c>
      <c r="F1833" s="80" t="s">
        <v>30</v>
      </c>
      <c r="G1833" s="80" t="s">
        <v>51</v>
      </c>
      <c r="H1833" s="80" t="s">
        <v>16</v>
      </c>
      <c r="I1833" s="80" t="s">
        <v>159</v>
      </c>
      <c r="J1833" s="80" t="s">
        <v>42</v>
      </c>
      <c r="K1833" s="80">
        <v>3.5</v>
      </c>
      <c r="L1833" s="80">
        <v>1220</v>
      </c>
      <c r="M1833" s="80" t="s">
        <v>41</v>
      </c>
      <c r="N1833" s="80">
        <v>49.4</v>
      </c>
      <c r="O1833" s="80">
        <v>6.6500000000000004E-2</v>
      </c>
      <c r="P1833" s="80">
        <v>2.23</v>
      </c>
      <c r="Q1833" s="80"/>
      <c r="R1833" s="80"/>
      <c r="S1833" s="80"/>
      <c r="T1833" s="80"/>
      <c r="U1833" s="80"/>
      <c r="V1833" s="80"/>
      <c r="W1833" s="80"/>
      <c r="X1833" s="80"/>
      <c r="Y1833" s="80"/>
      <c r="Z1833" s="80" t="s">
        <v>40</v>
      </c>
      <c r="AA1833" s="80" t="s">
        <v>39</v>
      </c>
      <c r="AB1833" s="80">
        <v>20</v>
      </c>
      <c r="AC1833" s="80"/>
    </row>
    <row r="1834" spans="1:29" ht="15.75" customHeight="1" x14ac:dyDescent="0.2">
      <c r="A1834" s="80" t="s">
        <v>48</v>
      </c>
      <c r="B1834" s="80" t="s">
        <v>47</v>
      </c>
      <c r="C1834" s="80" t="s">
        <v>50</v>
      </c>
      <c r="D1834" s="81">
        <v>43775.670648148145</v>
      </c>
      <c r="E1834" s="80" t="s">
        <v>5</v>
      </c>
      <c r="F1834" s="80" t="s">
        <v>31</v>
      </c>
      <c r="G1834" s="80" t="s">
        <v>44</v>
      </c>
      <c r="H1834" s="80" t="s">
        <v>16</v>
      </c>
      <c r="I1834" s="80" t="s">
        <v>157</v>
      </c>
      <c r="J1834" s="80" t="s">
        <v>42</v>
      </c>
      <c r="K1834" s="80">
        <v>1</v>
      </c>
      <c r="L1834" s="80">
        <v>1070</v>
      </c>
      <c r="M1834" s="80" t="s">
        <v>41</v>
      </c>
      <c r="N1834" s="80">
        <v>4.58</v>
      </c>
      <c r="O1834" s="80">
        <v>7.0000000000000001E-3</v>
      </c>
      <c r="P1834" s="80">
        <v>0.35399999999999998</v>
      </c>
      <c r="Q1834" s="80"/>
      <c r="R1834" s="80"/>
      <c r="S1834" s="80"/>
      <c r="T1834" s="80"/>
      <c r="U1834" s="80"/>
      <c r="V1834" s="80"/>
      <c r="W1834" s="80"/>
      <c r="X1834" s="80"/>
      <c r="Y1834" s="80"/>
      <c r="Z1834" s="80" t="s">
        <v>40</v>
      </c>
      <c r="AA1834" s="80" t="s">
        <v>39</v>
      </c>
      <c r="AB1834" s="80">
        <v>20</v>
      </c>
      <c r="AC1834" s="80"/>
    </row>
    <row r="1835" spans="1:29" ht="15.75" customHeight="1" x14ac:dyDescent="0.2">
      <c r="A1835" s="80" t="s">
        <v>48</v>
      </c>
      <c r="B1835" s="80" t="s">
        <v>47</v>
      </c>
      <c r="C1835" s="80" t="s">
        <v>50</v>
      </c>
      <c r="D1835" s="81">
        <v>43775.670648148145</v>
      </c>
      <c r="E1835" s="80" t="s">
        <v>5</v>
      </c>
      <c r="F1835" s="80" t="s">
        <v>31</v>
      </c>
      <c r="G1835" s="80" t="s">
        <v>44</v>
      </c>
      <c r="H1835" s="80" t="s">
        <v>16</v>
      </c>
      <c r="I1835" s="80" t="s">
        <v>158</v>
      </c>
      <c r="J1835" s="80" t="s">
        <v>42</v>
      </c>
      <c r="K1835" s="80">
        <v>1</v>
      </c>
      <c r="L1835" s="80">
        <v>1070</v>
      </c>
      <c r="M1835" s="80" t="s">
        <v>41</v>
      </c>
      <c r="N1835" s="80">
        <v>7.73</v>
      </c>
      <c r="O1835" s="80">
        <v>7.0800000000000004E-3</v>
      </c>
      <c r="P1835" s="80">
        <v>0</v>
      </c>
      <c r="Q1835" s="80"/>
      <c r="R1835" s="80"/>
      <c r="S1835" s="80"/>
      <c r="T1835" s="80"/>
      <c r="U1835" s="80"/>
      <c r="V1835" s="80"/>
      <c r="W1835" s="80"/>
      <c r="X1835" s="80"/>
      <c r="Y1835" s="80"/>
      <c r="Z1835" s="80" t="s">
        <v>40</v>
      </c>
      <c r="AA1835" s="80" t="s">
        <v>39</v>
      </c>
      <c r="AB1835" s="80">
        <v>20</v>
      </c>
      <c r="AC1835" s="80"/>
    </row>
    <row r="1836" spans="1:29" ht="15.75" customHeight="1" x14ac:dyDescent="0.2">
      <c r="A1836" s="80" t="s">
        <v>48</v>
      </c>
      <c r="B1836" s="80" t="s">
        <v>47</v>
      </c>
      <c r="C1836" s="80" t="s">
        <v>50</v>
      </c>
      <c r="D1836" s="81">
        <v>43775.670648148145</v>
      </c>
      <c r="E1836" s="80" t="s">
        <v>5</v>
      </c>
      <c r="F1836" s="80" t="s">
        <v>31</v>
      </c>
      <c r="G1836" s="80" t="s">
        <v>44</v>
      </c>
      <c r="H1836" s="80" t="s">
        <v>16</v>
      </c>
      <c r="I1836" s="80" t="s">
        <v>43</v>
      </c>
      <c r="J1836" s="80" t="s">
        <v>42</v>
      </c>
      <c r="K1836" s="80">
        <v>1</v>
      </c>
      <c r="L1836" s="80">
        <v>1070</v>
      </c>
      <c r="M1836" s="80" t="s">
        <v>41</v>
      </c>
      <c r="N1836" s="80">
        <v>0.32800000000000001</v>
      </c>
      <c r="O1836" s="80">
        <v>0</v>
      </c>
      <c r="P1836" s="80">
        <v>0.33800000000000002</v>
      </c>
      <c r="Q1836" s="80"/>
      <c r="R1836" s="80"/>
      <c r="S1836" s="80"/>
      <c r="T1836" s="80"/>
      <c r="U1836" s="80"/>
      <c r="V1836" s="80"/>
      <c r="W1836" s="80"/>
      <c r="X1836" s="80"/>
      <c r="Y1836" s="80"/>
      <c r="Z1836" s="80" t="s">
        <v>40</v>
      </c>
      <c r="AA1836" s="80" t="s">
        <v>39</v>
      </c>
      <c r="AB1836" s="80">
        <v>20</v>
      </c>
      <c r="AC1836" s="80"/>
    </row>
    <row r="1837" spans="1:29" ht="15.75" customHeight="1" x14ac:dyDescent="0.2">
      <c r="A1837" s="80" t="s">
        <v>48</v>
      </c>
      <c r="B1837" s="80" t="s">
        <v>47</v>
      </c>
      <c r="C1837" s="80" t="s">
        <v>50</v>
      </c>
      <c r="D1837" s="81">
        <v>44091.745416666665</v>
      </c>
      <c r="E1837" s="80" t="s">
        <v>5</v>
      </c>
      <c r="F1837" s="80" t="s">
        <v>31</v>
      </c>
      <c r="G1837" s="80" t="s">
        <v>44</v>
      </c>
      <c r="H1837" s="80" t="s">
        <v>16</v>
      </c>
      <c r="I1837" s="80" t="s">
        <v>159</v>
      </c>
      <c r="J1837" s="80" t="s">
        <v>42</v>
      </c>
      <c r="K1837" s="80">
        <v>1</v>
      </c>
      <c r="L1837" s="80">
        <v>1070</v>
      </c>
      <c r="M1837" s="80" t="s">
        <v>41</v>
      </c>
      <c r="N1837" s="80">
        <v>4.62</v>
      </c>
      <c r="O1837" s="80">
        <v>6.4700000000000001E-3</v>
      </c>
      <c r="P1837" s="80">
        <v>0.311</v>
      </c>
      <c r="Q1837" s="80"/>
      <c r="R1837" s="80"/>
      <c r="S1837" s="80"/>
      <c r="T1837" s="80"/>
      <c r="U1837" s="80"/>
      <c r="V1837" s="80"/>
      <c r="W1837" s="80"/>
      <c r="X1837" s="80"/>
      <c r="Y1837" s="80"/>
      <c r="Z1837" s="80" t="s">
        <v>40</v>
      </c>
      <c r="AA1837" s="80" t="s">
        <v>39</v>
      </c>
      <c r="AB1837" s="80">
        <v>20</v>
      </c>
      <c r="AC1837" s="80"/>
    </row>
    <row r="1838" spans="1:29" ht="15.75" customHeight="1" x14ac:dyDescent="0.2">
      <c r="A1838" s="80" t="s">
        <v>48</v>
      </c>
      <c r="B1838" s="80" t="s">
        <v>47</v>
      </c>
      <c r="C1838" s="80" t="s">
        <v>50</v>
      </c>
      <c r="D1838" s="81">
        <v>43775.670648148145</v>
      </c>
      <c r="E1838" s="80" t="s">
        <v>5</v>
      </c>
      <c r="F1838" s="80" t="s">
        <v>31</v>
      </c>
      <c r="G1838" s="80" t="s">
        <v>51</v>
      </c>
      <c r="H1838" s="80" t="s">
        <v>16</v>
      </c>
      <c r="I1838" s="80" t="s">
        <v>157</v>
      </c>
      <c r="J1838" s="80" t="s">
        <v>42</v>
      </c>
      <c r="K1838" s="80">
        <v>2.0099999999999998</v>
      </c>
      <c r="L1838" s="80">
        <v>1310</v>
      </c>
      <c r="M1838" s="80" t="s">
        <v>41</v>
      </c>
      <c r="N1838" s="80">
        <v>4.67</v>
      </c>
      <c r="O1838" s="80">
        <v>7.5599999999999999E-3</v>
      </c>
      <c r="P1838" s="80">
        <v>0.77400000000000002</v>
      </c>
      <c r="Q1838" s="80"/>
      <c r="R1838" s="80"/>
      <c r="S1838" s="80"/>
      <c r="T1838" s="80"/>
      <c r="U1838" s="80"/>
      <c r="V1838" s="80"/>
      <c r="W1838" s="80"/>
      <c r="X1838" s="80"/>
      <c r="Y1838" s="80"/>
      <c r="Z1838" s="80" t="s">
        <v>40</v>
      </c>
      <c r="AA1838" s="80" t="s">
        <v>39</v>
      </c>
      <c r="AB1838" s="80">
        <v>20</v>
      </c>
      <c r="AC1838" s="80"/>
    </row>
    <row r="1839" spans="1:29" ht="15.75" customHeight="1" x14ac:dyDescent="0.2">
      <c r="A1839" s="80" t="s">
        <v>48</v>
      </c>
      <c r="B1839" s="80" t="s">
        <v>47</v>
      </c>
      <c r="C1839" s="80" t="s">
        <v>50</v>
      </c>
      <c r="D1839" s="81">
        <v>43775.670648148145</v>
      </c>
      <c r="E1839" s="80" t="s">
        <v>5</v>
      </c>
      <c r="F1839" s="80" t="s">
        <v>31</v>
      </c>
      <c r="G1839" s="80" t="s">
        <v>51</v>
      </c>
      <c r="H1839" s="80" t="s">
        <v>16</v>
      </c>
      <c r="I1839" s="80" t="s">
        <v>158</v>
      </c>
      <c r="J1839" s="80" t="s">
        <v>42</v>
      </c>
      <c r="K1839" s="80">
        <v>2.0099999999999998</v>
      </c>
      <c r="L1839" s="80">
        <v>1310</v>
      </c>
      <c r="M1839" s="80" t="s">
        <v>41</v>
      </c>
      <c r="N1839" s="80">
        <v>11.1</v>
      </c>
      <c r="O1839" s="80">
        <v>7.5599999999999999E-3</v>
      </c>
      <c r="P1839" s="80">
        <v>0</v>
      </c>
      <c r="Q1839" s="80"/>
      <c r="R1839" s="80"/>
      <c r="S1839" s="80"/>
      <c r="T1839" s="80"/>
      <c r="U1839" s="80"/>
      <c r="V1839" s="80"/>
      <c r="W1839" s="80"/>
      <c r="X1839" s="80"/>
      <c r="Y1839" s="80"/>
      <c r="Z1839" s="80" t="s">
        <v>40</v>
      </c>
      <c r="AA1839" s="80" t="s">
        <v>39</v>
      </c>
      <c r="AB1839" s="80">
        <v>20</v>
      </c>
      <c r="AC1839" s="80"/>
    </row>
    <row r="1840" spans="1:29" ht="15.75" customHeight="1" x14ac:dyDescent="0.2">
      <c r="A1840" s="80" t="s">
        <v>48</v>
      </c>
      <c r="B1840" s="80" t="s">
        <v>47</v>
      </c>
      <c r="C1840" s="80" t="s">
        <v>50</v>
      </c>
      <c r="D1840" s="81">
        <v>43775.670648148145</v>
      </c>
      <c r="E1840" s="80" t="s">
        <v>5</v>
      </c>
      <c r="F1840" s="80" t="s">
        <v>31</v>
      </c>
      <c r="G1840" s="80" t="s">
        <v>51</v>
      </c>
      <c r="H1840" s="80" t="s">
        <v>16</v>
      </c>
      <c r="I1840" s="80" t="s">
        <v>43</v>
      </c>
      <c r="J1840" s="80" t="s">
        <v>42</v>
      </c>
      <c r="K1840" s="80">
        <v>2.0099999999999998</v>
      </c>
      <c r="L1840" s="80">
        <v>1310</v>
      </c>
      <c r="M1840" s="80" t="s">
        <v>41</v>
      </c>
      <c r="N1840" s="80">
        <v>0.55000000000000004</v>
      </c>
      <c r="O1840" s="80">
        <v>0</v>
      </c>
      <c r="P1840" s="80">
        <v>0.748</v>
      </c>
      <c r="Q1840" s="80"/>
      <c r="R1840" s="80"/>
      <c r="S1840" s="80"/>
      <c r="T1840" s="80"/>
      <c r="U1840" s="80"/>
      <c r="V1840" s="80"/>
      <c r="W1840" s="80"/>
      <c r="X1840" s="80"/>
      <c r="Y1840" s="80"/>
      <c r="Z1840" s="80" t="s">
        <v>40</v>
      </c>
      <c r="AA1840" s="80" t="s">
        <v>39</v>
      </c>
      <c r="AB1840" s="80">
        <v>20</v>
      </c>
      <c r="AC1840" s="80"/>
    </row>
    <row r="1841" spans="1:29" ht="15.75" customHeight="1" x14ac:dyDescent="0.2">
      <c r="A1841" s="80" t="s">
        <v>48</v>
      </c>
      <c r="B1841" s="80" t="s">
        <v>47</v>
      </c>
      <c r="C1841" s="80" t="s">
        <v>50</v>
      </c>
      <c r="D1841" s="81">
        <v>44091.745416666665</v>
      </c>
      <c r="E1841" s="80" t="s">
        <v>5</v>
      </c>
      <c r="F1841" s="80" t="s">
        <v>31</v>
      </c>
      <c r="G1841" s="80" t="s">
        <v>51</v>
      </c>
      <c r="H1841" s="80" t="s">
        <v>16</v>
      </c>
      <c r="I1841" s="80" t="s">
        <v>159</v>
      </c>
      <c r="J1841" s="80" t="s">
        <v>42</v>
      </c>
      <c r="K1841" s="80">
        <v>2.0099999999999998</v>
      </c>
      <c r="L1841" s="80">
        <v>1310</v>
      </c>
      <c r="M1841" s="80" t="s">
        <v>41</v>
      </c>
      <c r="N1841" s="80">
        <v>5.1100000000000003</v>
      </c>
      <c r="O1841" s="80">
        <v>6.9800000000000001E-3</v>
      </c>
      <c r="P1841" s="80">
        <v>0.68200000000000005</v>
      </c>
      <c r="Q1841" s="80"/>
      <c r="R1841" s="80"/>
      <c r="S1841" s="80"/>
      <c r="T1841" s="80"/>
      <c r="U1841" s="80"/>
      <c r="V1841" s="80"/>
      <c r="W1841" s="80"/>
      <c r="X1841" s="80"/>
      <c r="Y1841" s="80"/>
      <c r="Z1841" s="80" t="s">
        <v>40</v>
      </c>
      <c r="AA1841" s="80" t="s">
        <v>39</v>
      </c>
      <c r="AB1841" s="80">
        <v>20</v>
      </c>
      <c r="AC1841" s="80"/>
    </row>
    <row r="1842" spans="1:29" ht="15.75" customHeight="1" x14ac:dyDescent="0.2">
      <c r="A1842" s="80" t="s">
        <v>48</v>
      </c>
      <c r="B1842" s="80" t="s">
        <v>47</v>
      </c>
      <c r="C1842" s="80" t="s">
        <v>50</v>
      </c>
      <c r="D1842" s="81">
        <v>43775.670648148145</v>
      </c>
      <c r="E1842" s="80" t="s">
        <v>5</v>
      </c>
      <c r="F1842" s="80" t="s">
        <v>45</v>
      </c>
      <c r="G1842" s="80" t="s">
        <v>44</v>
      </c>
      <c r="H1842" s="80" t="s">
        <v>16</v>
      </c>
      <c r="I1842" s="80" t="s">
        <v>157</v>
      </c>
      <c r="J1842" s="80" t="s">
        <v>42</v>
      </c>
      <c r="K1842" s="80">
        <v>2.5</v>
      </c>
      <c r="L1842" s="80">
        <v>1940</v>
      </c>
      <c r="M1842" s="80" t="s">
        <v>41</v>
      </c>
      <c r="N1842" s="80">
        <v>29.6</v>
      </c>
      <c r="O1842" s="80">
        <v>4.1000000000000002E-2</v>
      </c>
      <c r="P1842" s="80">
        <v>3.33</v>
      </c>
      <c r="Q1842" s="80"/>
      <c r="R1842" s="80"/>
      <c r="S1842" s="80"/>
      <c r="T1842" s="80"/>
      <c r="U1842" s="80"/>
      <c r="V1842" s="80"/>
      <c r="W1842" s="80"/>
      <c r="X1842" s="80"/>
      <c r="Y1842" s="80"/>
      <c r="Z1842" s="80" t="s">
        <v>40</v>
      </c>
      <c r="AA1842" s="80" t="s">
        <v>39</v>
      </c>
      <c r="AB1842" s="80">
        <v>20</v>
      </c>
      <c r="AC1842" s="80"/>
    </row>
    <row r="1843" spans="1:29" ht="15.75" customHeight="1" x14ac:dyDescent="0.2">
      <c r="A1843" s="80" t="s">
        <v>48</v>
      </c>
      <c r="B1843" s="80" t="s">
        <v>47</v>
      </c>
      <c r="C1843" s="80" t="s">
        <v>50</v>
      </c>
      <c r="D1843" s="81">
        <v>43775.670648148145</v>
      </c>
      <c r="E1843" s="80" t="s">
        <v>5</v>
      </c>
      <c r="F1843" s="80" t="s">
        <v>45</v>
      </c>
      <c r="G1843" s="80" t="s">
        <v>44</v>
      </c>
      <c r="H1843" s="80" t="s">
        <v>16</v>
      </c>
      <c r="I1843" s="80" t="s">
        <v>158</v>
      </c>
      <c r="J1843" s="80" t="s">
        <v>42</v>
      </c>
      <c r="K1843" s="80">
        <v>2.5</v>
      </c>
      <c r="L1843" s="80">
        <v>1940</v>
      </c>
      <c r="M1843" s="80" t="s">
        <v>41</v>
      </c>
      <c r="N1843" s="80">
        <v>64.3</v>
      </c>
      <c r="O1843" s="80">
        <v>4.1000000000000002E-2</v>
      </c>
      <c r="P1843" s="80">
        <v>0</v>
      </c>
      <c r="Q1843" s="80"/>
      <c r="R1843" s="80"/>
      <c r="S1843" s="80"/>
      <c r="T1843" s="80"/>
      <c r="U1843" s="80"/>
      <c r="V1843" s="80"/>
      <c r="W1843" s="80"/>
      <c r="X1843" s="80"/>
      <c r="Y1843" s="80"/>
      <c r="Z1843" s="80" t="s">
        <v>40</v>
      </c>
      <c r="AA1843" s="80" t="s">
        <v>39</v>
      </c>
      <c r="AB1843" s="80">
        <v>20</v>
      </c>
      <c r="AC1843" s="80"/>
    </row>
    <row r="1844" spans="1:29" ht="15.75" customHeight="1" x14ac:dyDescent="0.2">
      <c r="A1844" s="80" t="s">
        <v>48</v>
      </c>
      <c r="B1844" s="80" t="s">
        <v>47</v>
      </c>
      <c r="C1844" s="80" t="s">
        <v>50</v>
      </c>
      <c r="D1844" s="81">
        <v>43775.670648148145</v>
      </c>
      <c r="E1844" s="80" t="s">
        <v>5</v>
      </c>
      <c r="F1844" s="80" t="s">
        <v>45</v>
      </c>
      <c r="G1844" s="80" t="s">
        <v>44</v>
      </c>
      <c r="H1844" s="80" t="s">
        <v>16</v>
      </c>
      <c r="I1844" s="80" t="s">
        <v>43</v>
      </c>
      <c r="J1844" s="80" t="s">
        <v>42</v>
      </c>
      <c r="K1844" s="80">
        <v>2.5</v>
      </c>
      <c r="L1844" s="80">
        <v>1940</v>
      </c>
      <c r="M1844" s="80" t="s">
        <v>41</v>
      </c>
      <c r="N1844" s="80">
        <v>2.2000000000000002</v>
      </c>
      <c r="O1844" s="80">
        <v>0</v>
      </c>
      <c r="P1844" s="80">
        <v>3.25</v>
      </c>
      <c r="Q1844" s="80"/>
      <c r="R1844" s="80"/>
      <c r="S1844" s="80"/>
      <c r="T1844" s="80"/>
      <c r="U1844" s="80"/>
      <c r="V1844" s="80"/>
      <c r="W1844" s="80"/>
      <c r="X1844" s="80"/>
      <c r="Y1844" s="80"/>
      <c r="Z1844" s="80" t="s">
        <v>40</v>
      </c>
      <c r="AA1844" s="80" t="s">
        <v>39</v>
      </c>
      <c r="AB1844" s="80">
        <v>20</v>
      </c>
      <c r="AC1844" s="80"/>
    </row>
    <row r="1845" spans="1:29" ht="15.75" customHeight="1" x14ac:dyDescent="0.2">
      <c r="A1845" s="80" t="s">
        <v>48</v>
      </c>
      <c r="B1845" s="80" t="s">
        <v>47</v>
      </c>
      <c r="C1845" s="80" t="s">
        <v>50</v>
      </c>
      <c r="D1845" s="81">
        <v>44091.745416666665</v>
      </c>
      <c r="E1845" s="80" t="s">
        <v>5</v>
      </c>
      <c r="F1845" s="80" t="s">
        <v>45</v>
      </c>
      <c r="G1845" s="80" t="s">
        <v>44</v>
      </c>
      <c r="H1845" s="80" t="s">
        <v>16</v>
      </c>
      <c r="I1845" s="80" t="s">
        <v>159</v>
      </c>
      <c r="J1845" s="80" t="s">
        <v>42</v>
      </c>
      <c r="K1845" s="80">
        <v>2.5</v>
      </c>
      <c r="L1845" s="80">
        <v>1940</v>
      </c>
      <c r="M1845" s="80" t="s">
        <v>41</v>
      </c>
      <c r="N1845" s="80">
        <v>30</v>
      </c>
      <c r="O1845" s="80">
        <v>3.9E-2</v>
      </c>
      <c r="P1845" s="80">
        <v>3.15</v>
      </c>
      <c r="Q1845" s="80"/>
      <c r="R1845" s="80"/>
      <c r="S1845" s="80"/>
      <c r="T1845" s="80"/>
      <c r="U1845" s="80"/>
      <c r="V1845" s="80"/>
      <c r="W1845" s="80"/>
      <c r="X1845" s="80"/>
      <c r="Y1845" s="80"/>
      <c r="Z1845" s="80" t="s">
        <v>40</v>
      </c>
      <c r="AA1845" s="80" t="s">
        <v>39</v>
      </c>
      <c r="AB1845" s="80">
        <v>20</v>
      </c>
      <c r="AC1845" s="80"/>
    </row>
    <row r="1846" spans="1:29" ht="15.75" customHeight="1" x14ac:dyDescent="0.2">
      <c r="A1846" s="80" t="s">
        <v>48</v>
      </c>
      <c r="B1846" s="80" t="s">
        <v>47</v>
      </c>
      <c r="C1846" s="80" t="s">
        <v>50</v>
      </c>
      <c r="D1846" s="81">
        <v>43775.670648148145</v>
      </c>
      <c r="E1846" s="80" t="s">
        <v>5</v>
      </c>
      <c r="F1846" s="80" t="s">
        <v>45</v>
      </c>
      <c r="G1846" s="80" t="s">
        <v>51</v>
      </c>
      <c r="H1846" s="80" t="s">
        <v>16</v>
      </c>
      <c r="I1846" s="80" t="s">
        <v>157</v>
      </c>
      <c r="J1846" s="80" t="s">
        <v>42</v>
      </c>
      <c r="K1846" s="80">
        <v>3.6</v>
      </c>
      <c r="L1846" s="80">
        <v>1750</v>
      </c>
      <c r="M1846" s="80" t="s">
        <v>41</v>
      </c>
      <c r="N1846" s="80">
        <v>16.7</v>
      </c>
      <c r="O1846" s="80">
        <v>0.03</v>
      </c>
      <c r="P1846" s="80">
        <v>2.17</v>
      </c>
      <c r="Q1846" s="80"/>
      <c r="R1846" s="80"/>
      <c r="S1846" s="80"/>
      <c r="T1846" s="80"/>
      <c r="U1846" s="80"/>
      <c r="V1846" s="80"/>
      <c r="W1846" s="80"/>
      <c r="X1846" s="80"/>
      <c r="Y1846" s="80"/>
      <c r="Z1846" s="80" t="s">
        <v>40</v>
      </c>
      <c r="AA1846" s="80" t="s">
        <v>39</v>
      </c>
      <c r="AB1846" s="80">
        <v>20</v>
      </c>
      <c r="AC1846" s="80"/>
    </row>
    <row r="1847" spans="1:29" ht="15.75" customHeight="1" x14ac:dyDescent="0.2">
      <c r="A1847" s="80" t="s">
        <v>48</v>
      </c>
      <c r="B1847" s="80" t="s">
        <v>47</v>
      </c>
      <c r="C1847" s="80" t="s">
        <v>50</v>
      </c>
      <c r="D1847" s="81">
        <v>43775.670648148145</v>
      </c>
      <c r="E1847" s="80" t="s">
        <v>5</v>
      </c>
      <c r="F1847" s="80" t="s">
        <v>45</v>
      </c>
      <c r="G1847" s="80" t="s">
        <v>51</v>
      </c>
      <c r="H1847" s="80" t="s">
        <v>16</v>
      </c>
      <c r="I1847" s="80" t="s">
        <v>158</v>
      </c>
      <c r="J1847" s="80" t="s">
        <v>42</v>
      </c>
      <c r="K1847" s="80">
        <v>3.6</v>
      </c>
      <c r="L1847" s="80">
        <v>1750</v>
      </c>
      <c r="M1847" s="80" t="s">
        <v>41</v>
      </c>
      <c r="N1847" s="80">
        <v>38.299999999999997</v>
      </c>
      <c r="O1847" s="80">
        <v>3.2000000000000001E-2</v>
      </c>
      <c r="P1847" s="80">
        <v>0</v>
      </c>
      <c r="Q1847" s="80"/>
      <c r="R1847" s="80"/>
      <c r="S1847" s="80"/>
      <c r="T1847" s="80"/>
      <c r="U1847" s="80"/>
      <c r="V1847" s="80"/>
      <c r="W1847" s="80"/>
      <c r="X1847" s="80"/>
      <c r="Y1847" s="80"/>
      <c r="Z1847" s="80" t="s">
        <v>40</v>
      </c>
      <c r="AA1847" s="80" t="s">
        <v>39</v>
      </c>
      <c r="AB1847" s="80">
        <v>20</v>
      </c>
      <c r="AC1847" s="80"/>
    </row>
    <row r="1848" spans="1:29" ht="15.75" customHeight="1" x14ac:dyDescent="0.2">
      <c r="A1848" s="80" t="s">
        <v>48</v>
      </c>
      <c r="B1848" s="80" t="s">
        <v>47</v>
      </c>
      <c r="C1848" s="80" t="s">
        <v>50</v>
      </c>
      <c r="D1848" s="81">
        <v>43775.670648148145</v>
      </c>
      <c r="E1848" s="80" t="s">
        <v>5</v>
      </c>
      <c r="F1848" s="80" t="s">
        <v>45</v>
      </c>
      <c r="G1848" s="80" t="s">
        <v>51</v>
      </c>
      <c r="H1848" s="80" t="s">
        <v>16</v>
      </c>
      <c r="I1848" s="80" t="s">
        <v>43</v>
      </c>
      <c r="J1848" s="80" t="s">
        <v>42</v>
      </c>
      <c r="K1848" s="80">
        <v>3.6</v>
      </c>
      <c r="L1848" s="80">
        <v>1750</v>
      </c>
      <c r="M1848" s="80" t="s">
        <v>41</v>
      </c>
      <c r="N1848" s="80">
        <v>1.3</v>
      </c>
      <c r="O1848" s="80">
        <v>0</v>
      </c>
      <c r="P1848" s="80">
        <v>2.11</v>
      </c>
      <c r="Q1848" s="80"/>
      <c r="R1848" s="80"/>
      <c r="S1848" s="80"/>
      <c r="T1848" s="80"/>
      <c r="U1848" s="80"/>
      <c r="V1848" s="80"/>
      <c r="W1848" s="80"/>
      <c r="X1848" s="80"/>
      <c r="Y1848" s="80"/>
      <c r="Z1848" s="80" t="s">
        <v>40</v>
      </c>
      <c r="AA1848" s="80" t="s">
        <v>39</v>
      </c>
      <c r="AB1848" s="80">
        <v>20</v>
      </c>
      <c r="AC1848" s="80"/>
    </row>
    <row r="1849" spans="1:29" ht="15.75" customHeight="1" x14ac:dyDescent="0.2">
      <c r="A1849" s="80" t="s">
        <v>48</v>
      </c>
      <c r="B1849" s="80" t="s">
        <v>47</v>
      </c>
      <c r="C1849" s="80" t="s">
        <v>50</v>
      </c>
      <c r="D1849" s="81">
        <v>44091.745416666665</v>
      </c>
      <c r="E1849" s="80" t="s">
        <v>5</v>
      </c>
      <c r="F1849" s="80" t="s">
        <v>45</v>
      </c>
      <c r="G1849" s="80" t="s">
        <v>51</v>
      </c>
      <c r="H1849" s="80" t="s">
        <v>16</v>
      </c>
      <c r="I1849" s="80" t="s">
        <v>159</v>
      </c>
      <c r="J1849" s="80" t="s">
        <v>42</v>
      </c>
      <c r="K1849" s="80">
        <v>3.6</v>
      </c>
      <c r="L1849" s="80">
        <v>1750</v>
      </c>
      <c r="M1849" s="80" t="s">
        <v>41</v>
      </c>
      <c r="N1849" s="80">
        <v>17.2</v>
      </c>
      <c r="O1849" s="80">
        <v>2.9000000000000001E-2</v>
      </c>
      <c r="P1849" s="80">
        <v>2.04</v>
      </c>
      <c r="Q1849" s="80"/>
      <c r="R1849" s="80"/>
      <c r="S1849" s="80"/>
      <c r="T1849" s="80"/>
      <c r="U1849" s="80"/>
      <c r="V1849" s="80"/>
      <c r="W1849" s="80"/>
      <c r="X1849" s="80"/>
      <c r="Y1849" s="80"/>
      <c r="Z1849" s="80" t="s">
        <v>40</v>
      </c>
      <c r="AA1849" s="80" t="s">
        <v>39</v>
      </c>
      <c r="AB1849" s="80">
        <v>20</v>
      </c>
      <c r="AC1849" s="80"/>
    </row>
    <row r="1850" spans="1:29" ht="15.75" customHeight="1" x14ac:dyDescent="0.2">
      <c r="A1850" s="80" t="s">
        <v>48</v>
      </c>
      <c r="B1850" s="80" t="s">
        <v>47</v>
      </c>
      <c r="C1850" s="80" t="s">
        <v>50</v>
      </c>
      <c r="D1850" s="81">
        <v>43775.670648148145</v>
      </c>
      <c r="E1850" s="80" t="s">
        <v>5</v>
      </c>
      <c r="F1850" s="80" t="s">
        <v>29</v>
      </c>
      <c r="G1850" s="80" t="s">
        <v>44</v>
      </c>
      <c r="H1850" s="80" t="s">
        <v>16</v>
      </c>
      <c r="I1850" s="80" t="s">
        <v>157</v>
      </c>
      <c r="J1850" s="80" t="s">
        <v>42</v>
      </c>
      <c r="K1850" s="80">
        <v>2.5299999999999998</v>
      </c>
      <c r="L1850" s="80">
        <v>1950</v>
      </c>
      <c r="M1850" s="80" t="s">
        <v>41</v>
      </c>
      <c r="N1850" s="80">
        <v>29.5</v>
      </c>
      <c r="O1850" s="80">
        <v>4.1000000000000002E-2</v>
      </c>
      <c r="P1850" s="80">
        <v>3.37</v>
      </c>
      <c r="Q1850" s="80"/>
      <c r="R1850" s="80"/>
      <c r="S1850" s="80"/>
      <c r="T1850" s="80"/>
      <c r="U1850" s="80"/>
      <c r="V1850" s="80"/>
      <c r="W1850" s="80"/>
      <c r="X1850" s="80"/>
      <c r="Y1850" s="80"/>
      <c r="Z1850" s="80" t="s">
        <v>40</v>
      </c>
      <c r="AA1850" s="80" t="s">
        <v>39</v>
      </c>
      <c r="AB1850" s="80">
        <v>20</v>
      </c>
      <c r="AC1850" s="80"/>
    </row>
    <row r="1851" spans="1:29" ht="15.75" customHeight="1" x14ac:dyDescent="0.2">
      <c r="A1851" s="80" t="s">
        <v>48</v>
      </c>
      <c r="B1851" s="80" t="s">
        <v>47</v>
      </c>
      <c r="C1851" s="80" t="s">
        <v>50</v>
      </c>
      <c r="D1851" s="81">
        <v>43775.670648148145</v>
      </c>
      <c r="E1851" s="80" t="s">
        <v>5</v>
      </c>
      <c r="F1851" s="80" t="s">
        <v>29</v>
      </c>
      <c r="G1851" s="80" t="s">
        <v>44</v>
      </c>
      <c r="H1851" s="80" t="s">
        <v>16</v>
      </c>
      <c r="I1851" s="80" t="s">
        <v>158</v>
      </c>
      <c r="J1851" s="80" t="s">
        <v>42</v>
      </c>
      <c r="K1851" s="80">
        <v>2.5299999999999998</v>
      </c>
      <c r="L1851" s="80">
        <v>1950</v>
      </c>
      <c r="M1851" s="80" t="s">
        <v>41</v>
      </c>
      <c r="N1851" s="80">
        <v>64.5</v>
      </c>
      <c r="O1851" s="80">
        <v>4.1300000000000003E-2</v>
      </c>
      <c r="P1851" s="80">
        <v>0</v>
      </c>
      <c r="Q1851" s="80"/>
      <c r="R1851" s="80"/>
      <c r="S1851" s="80"/>
      <c r="T1851" s="80"/>
      <c r="U1851" s="80"/>
      <c r="V1851" s="80"/>
      <c r="W1851" s="80"/>
      <c r="X1851" s="80"/>
      <c r="Y1851" s="80"/>
      <c r="Z1851" s="80" t="s">
        <v>40</v>
      </c>
      <c r="AA1851" s="80" t="s">
        <v>39</v>
      </c>
      <c r="AB1851" s="80">
        <v>20</v>
      </c>
      <c r="AC1851" s="80"/>
    </row>
    <row r="1852" spans="1:29" ht="15.75" customHeight="1" x14ac:dyDescent="0.2">
      <c r="A1852" s="80" t="s">
        <v>48</v>
      </c>
      <c r="B1852" s="80" t="s">
        <v>47</v>
      </c>
      <c r="C1852" s="80" t="s">
        <v>50</v>
      </c>
      <c r="D1852" s="81">
        <v>43775.670648148145</v>
      </c>
      <c r="E1852" s="80" t="s">
        <v>5</v>
      </c>
      <c r="F1852" s="80" t="s">
        <v>29</v>
      </c>
      <c r="G1852" s="80" t="s">
        <v>44</v>
      </c>
      <c r="H1852" s="80" t="s">
        <v>16</v>
      </c>
      <c r="I1852" s="80" t="s">
        <v>43</v>
      </c>
      <c r="J1852" s="80" t="s">
        <v>42</v>
      </c>
      <c r="K1852" s="80">
        <v>2.5299999999999998</v>
      </c>
      <c r="L1852" s="80">
        <v>1950</v>
      </c>
      <c r="M1852" s="80" t="s">
        <v>41</v>
      </c>
      <c r="N1852" s="80">
        <v>2.2200000000000002</v>
      </c>
      <c r="O1852" s="80">
        <v>0</v>
      </c>
      <c r="P1852" s="80">
        <v>3.29</v>
      </c>
      <c r="Q1852" s="80"/>
      <c r="R1852" s="80"/>
      <c r="S1852" s="80"/>
      <c r="T1852" s="80"/>
      <c r="U1852" s="80"/>
      <c r="V1852" s="80"/>
      <c r="W1852" s="80"/>
      <c r="X1852" s="80"/>
      <c r="Y1852" s="80"/>
      <c r="Z1852" s="80" t="s">
        <v>40</v>
      </c>
      <c r="AA1852" s="80" t="s">
        <v>39</v>
      </c>
      <c r="AB1852" s="80">
        <v>20</v>
      </c>
      <c r="AC1852" s="80"/>
    </row>
    <row r="1853" spans="1:29" ht="15.75" customHeight="1" x14ac:dyDescent="0.2">
      <c r="A1853" s="80" t="s">
        <v>48</v>
      </c>
      <c r="B1853" s="80" t="s">
        <v>47</v>
      </c>
      <c r="C1853" s="80" t="s">
        <v>50</v>
      </c>
      <c r="D1853" s="81">
        <v>44091.745416666665</v>
      </c>
      <c r="E1853" s="80" t="s">
        <v>5</v>
      </c>
      <c r="F1853" s="80" t="s">
        <v>29</v>
      </c>
      <c r="G1853" s="80" t="s">
        <v>44</v>
      </c>
      <c r="H1853" s="80" t="s">
        <v>16</v>
      </c>
      <c r="I1853" s="80" t="s">
        <v>159</v>
      </c>
      <c r="J1853" s="80" t="s">
        <v>42</v>
      </c>
      <c r="K1853" s="80">
        <v>2.5299999999999998</v>
      </c>
      <c r="L1853" s="80">
        <v>1950</v>
      </c>
      <c r="M1853" s="80" t="s">
        <v>41</v>
      </c>
      <c r="N1853" s="80">
        <v>29.8</v>
      </c>
      <c r="O1853" s="80">
        <v>3.8800000000000001E-2</v>
      </c>
      <c r="P1853" s="80">
        <v>3.19</v>
      </c>
      <c r="Q1853" s="80"/>
      <c r="R1853" s="80"/>
      <c r="S1853" s="80"/>
      <c r="T1853" s="80"/>
      <c r="U1853" s="80"/>
      <c r="V1853" s="80"/>
      <c r="W1853" s="80"/>
      <c r="X1853" s="80"/>
      <c r="Y1853" s="80"/>
      <c r="Z1853" s="80" t="s">
        <v>40</v>
      </c>
      <c r="AA1853" s="80" t="s">
        <v>39</v>
      </c>
      <c r="AB1853" s="80">
        <v>20</v>
      </c>
      <c r="AC1853" s="80"/>
    </row>
    <row r="1854" spans="1:29" ht="15.75" customHeight="1" x14ac:dyDescent="0.2">
      <c r="A1854" s="80" t="s">
        <v>48</v>
      </c>
      <c r="B1854" s="80" t="s">
        <v>47</v>
      </c>
      <c r="C1854" s="80" t="s">
        <v>50</v>
      </c>
      <c r="D1854" s="81">
        <v>43775.670648148145</v>
      </c>
      <c r="E1854" s="80" t="s">
        <v>5</v>
      </c>
      <c r="F1854" s="80" t="s">
        <v>29</v>
      </c>
      <c r="G1854" s="80" t="s">
        <v>51</v>
      </c>
      <c r="H1854" s="80" t="s">
        <v>16</v>
      </c>
      <c r="I1854" s="80" t="s">
        <v>157</v>
      </c>
      <c r="J1854" s="80" t="s">
        <v>42</v>
      </c>
      <c r="K1854" s="80">
        <v>3.83</v>
      </c>
      <c r="L1854" s="80">
        <v>1830</v>
      </c>
      <c r="M1854" s="80" t="s">
        <v>41</v>
      </c>
      <c r="N1854" s="80">
        <v>16.5</v>
      </c>
      <c r="O1854" s="80">
        <v>3.0800000000000001E-2</v>
      </c>
      <c r="P1854" s="80">
        <v>2.31</v>
      </c>
      <c r="Q1854" s="80"/>
      <c r="R1854" s="80"/>
      <c r="S1854" s="80"/>
      <c r="T1854" s="80"/>
      <c r="U1854" s="80"/>
      <c r="V1854" s="80"/>
      <c r="W1854" s="80"/>
      <c r="X1854" s="80"/>
      <c r="Y1854" s="80"/>
      <c r="Z1854" s="80" t="s">
        <v>40</v>
      </c>
      <c r="AA1854" s="80" t="s">
        <v>39</v>
      </c>
      <c r="AB1854" s="80">
        <v>20</v>
      </c>
      <c r="AC1854" s="80"/>
    </row>
    <row r="1855" spans="1:29" ht="15.75" customHeight="1" x14ac:dyDescent="0.2">
      <c r="A1855" s="80" t="s">
        <v>48</v>
      </c>
      <c r="B1855" s="80" t="s">
        <v>47</v>
      </c>
      <c r="C1855" s="80" t="s">
        <v>50</v>
      </c>
      <c r="D1855" s="81">
        <v>43775.670648148145</v>
      </c>
      <c r="E1855" s="80" t="s">
        <v>5</v>
      </c>
      <c r="F1855" s="80" t="s">
        <v>29</v>
      </c>
      <c r="G1855" s="80" t="s">
        <v>51</v>
      </c>
      <c r="H1855" s="80" t="s">
        <v>16</v>
      </c>
      <c r="I1855" s="80" t="s">
        <v>158</v>
      </c>
      <c r="J1855" s="80" t="s">
        <v>42</v>
      </c>
      <c r="K1855" s="80">
        <v>3.83</v>
      </c>
      <c r="L1855" s="80">
        <v>1830</v>
      </c>
      <c r="M1855" s="80" t="s">
        <v>41</v>
      </c>
      <c r="N1855" s="80">
        <v>39.6</v>
      </c>
      <c r="O1855" s="80">
        <v>3.2800000000000003E-2</v>
      </c>
      <c r="P1855" s="80">
        <v>0</v>
      </c>
      <c r="Q1855" s="80"/>
      <c r="R1855" s="80"/>
      <c r="S1855" s="80"/>
      <c r="T1855" s="80"/>
      <c r="U1855" s="80"/>
      <c r="V1855" s="80"/>
      <c r="W1855" s="80"/>
      <c r="X1855" s="80"/>
      <c r="Y1855" s="80"/>
      <c r="Z1855" s="80" t="s">
        <v>40</v>
      </c>
      <c r="AA1855" s="80" t="s">
        <v>39</v>
      </c>
      <c r="AB1855" s="80">
        <v>20</v>
      </c>
      <c r="AC1855" s="80"/>
    </row>
    <row r="1856" spans="1:29" ht="15.75" customHeight="1" x14ac:dyDescent="0.2">
      <c r="A1856" s="80" t="s">
        <v>48</v>
      </c>
      <c r="B1856" s="80" t="s">
        <v>47</v>
      </c>
      <c r="C1856" s="80" t="s">
        <v>50</v>
      </c>
      <c r="D1856" s="81">
        <v>43775.670648148145</v>
      </c>
      <c r="E1856" s="80" t="s">
        <v>5</v>
      </c>
      <c r="F1856" s="80" t="s">
        <v>29</v>
      </c>
      <c r="G1856" s="80" t="s">
        <v>51</v>
      </c>
      <c r="H1856" s="80" t="s">
        <v>16</v>
      </c>
      <c r="I1856" s="80" t="s">
        <v>43</v>
      </c>
      <c r="J1856" s="80" t="s">
        <v>42</v>
      </c>
      <c r="K1856" s="80">
        <v>3.83</v>
      </c>
      <c r="L1856" s="80">
        <v>1830</v>
      </c>
      <c r="M1856" s="80" t="s">
        <v>41</v>
      </c>
      <c r="N1856" s="80">
        <v>1.38</v>
      </c>
      <c r="O1856" s="80">
        <v>0</v>
      </c>
      <c r="P1856" s="80">
        <v>2.2599999999999998</v>
      </c>
      <c r="Q1856" s="80"/>
      <c r="R1856" s="80"/>
      <c r="S1856" s="80"/>
      <c r="T1856" s="80"/>
      <c r="U1856" s="80"/>
      <c r="V1856" s="80"/>
      <c r="W1856" s="80"/>
      <c r="X1856" s="80"/>
      <c r="Y1856" s="80"/>
      <c r="Z1856" s="80" t="s">
        <v>40</v>
      </c>
      <c r="AA1856" s="80" t="s">
        <v>39</v>
      </c>
      <c r="AB1856" s="80">
        <v>20</v>
      </c>
      <c r="AC1856" s="80"/>
    </row>
    <row r="1857" spans="1:29" ht="15.75" customHeight="1" x14ac:dyDescent="0.2">
      <c r="A1857" s="80" t="s">
        <v>48</v>
      </c>
      <c r="B1857" s="80" t="s">
        <v>47</v>
      </c>
      <c r="C1857" s="80" t="s">
        <v>50</v>
      </c>
      <c r="D1857" s="81">
        <v>44091.745416666665</v>
      </c>
      <c r="E1857" s="80" t="s">
        <v>5</v>
      </c>
      <c r="F1857" s="80" t="s">
        <v>29</v>
      </c>
      <c r="G1857" s="80" t="s">
        <v>51</v>
      </c>
      <c r="H1857" s="80" t="s">
        <v>16</v>
      </c>
      <c r="I1857" s="80" t="s">
        <v>159</v>
      </c>
      <c r="J1857" s="80" t="s">
        <v>42</v>
      </c>
      <c r="K1857" s="80">
        <v>3.83</v>
      </c>
      <c r="L1857" s="80">
        <v>1830</v>
      </c>
      <c r="M1857" s="80" t="s">
        <v>41</v>
      </c>
      <c r="N1857" s="80">
        <v>16.899999999999999</v>
      </c>
      <c r="O1857" s="80">
        <v>2.93E-2</v>
      </c>
      <c r="P1857" s="80">
        <v>2.19</v>
      </c>
      <c r="Q1857" s="80"/>
      <c r="R1857" s="80"/>
      <c r="S1857" s="80"/>
      <c r="T1857" s="80"/>
      <c r="U1857" s="80"/>
      <c r="V1857" s="80"/>
      <c r="W1857" s="80"/>
      <c r="X1857" s="80"/>
      <c r="Y1857" s="80"/>
      <c r="Z1857" s="80" t="s">
        <v>40</v>
      </c>
      <c r="AA1857" s="80" t="s">
        <v>39</v>
      </c>
      <c r="AB1857" s="80">
        <v>20</v>
      </c>
      <c r="AC1857" s="80"/>
    </row>
    <row r="1858" spans="1:29" ht="15.75" customHeight="1" x14ac:dyDescent="0.2">
      <c r="A1858" s="80" t="s">
        <v>48</v>
      </c>
      <c r="B1858" s="80" t="s">
        <v>47</v>
      </c>
      <c r="C1858" s="80" t="s">
        <v>50</v>
      </c>
      <c r="D1858" s="81">
        <v>43775.671342592592</v>
      </c>
      <c r="E1858" s="80" t="s">
        <v>5</v>
      </c>
      <c r="F1858" s="80" t="s">
        <v>30</v>
      </c>
      <c r="G1858" s="80" t="s">
        <v>44</v>
      </c>
      <c r="H1858" s="80" t="s">
        <v>18</v>
      </c>
      <c r="I1858" s="80" t="s">
        <v>157</v>
      </c>
      <c r="J1858" s="80" t="s">
        <v>42</v>
      </c>
      <c r="K1858" s="80">
        <v>3.5</v>
      </c>
      <c r="L1858" s="80">
        <v>1240</v>
      </c>
      <c r="M1858" s="80" t="s">
        <v>41</v>
      </c>
      <c r="N1858" s="80">
        <v>105</v>
      </c>
      <c r="O1858" s="80">
        <v>7.6200000000000004E-2</v>
      </c>
      <c r="P1858" s="80">
        <v>3.85</v>
      </c>
      <c r="Q1858" s="80"/>
      <c r="R1858" s="80"/>
      <c r="S1858" s="80"/>
      <c r="T1858" s="80"/>
      <c r="U1858" s="80"/>
      <c r="V1858" s="80"/>
      <c r="W1858" s="80"/>
      <c r="X1858" s="80"/>
      <c r="Y1858" s="80"/>
      <c r="Z1858" s="80" t="s">
        <v>40</v>
      </c>
      <c r="AA1858" s="80" t="s">
        <v>39</v>
      </c>
      <c r="AB1858" s="80">
        <v>20</v>
      </c>
      <c r="AC1858" s="80"/>
    </row>
    <row r="1859" spans="1:29" ht="15.75" customHeight="1" x14ac:dyDescent="0.2">
      <c r="A1859" s="80" t="s">
        <v>48</v>
      </c>
      <c r="B1859" s="80" t="s">
        <v>47</v>
      </c>
      <c r="C1859" s="80" t="s">
        <v>50</v>
      </c>
      <c r="D1859" s="81">
        <v>43775.671342592592</v>
      </c>
      <c r="E1859" s="80" t="s">
        <v>5</v>
      </c>
      <c r="F1859" s="80" t="s">
        <v>30</v>
      </c>
      <c r="G1859" s="80" t="s">
        <v>44</v>
      </c>
      <c r="H1859" s="80" t="s">
        <v>18</v>
      </c>
      <c r="I1859" s="80" t="s">
        <v>158</v>
      </c>
      <c r="J1859" s="80" t="s">
        <v>42</v>
      </c>
      <c r="K1859" s="80">
        <v>3.5</v>
      </c>
      <c r="L1859" s="80">
        <v>1240</v>
      </c>
      <c r="M1859" s="80" t="s">
        <v>41</v>
      </c>
      <c r="N1859" s="80">
        <v>145</v>
      </c>
      <c r="O1859" s="80">
        <v>7.8899999999999998E-2</v>
      </c>
      <c r="P1859" s="80">
        <v>0</v>
      </c>
      <c r="Q1859" s="80"/>
      <c r="R1859" s="80"/>
      <c r="S1859" s="80"/>
      <c r="T1859" s="80"/>
      <c r="U1859" s="80"/>
      <c r="V1859" s="80"/>
      <c r="W1859" s="80"/>
      <c r="X1859" s="80"/>
      <c r="Y1859" s="80"/>
      <c r="Z1859" s="80" t="s">
        <v>40</v>
      </c>
      <c r="AA1859" s="80" t="s">
        <v>39</v>
      </c>
      <c r="AB1859" s="80">
        <v>20</v>
      </c>
      <c r="AC1859" s="80"/>
    </row>
    <row r="1860" spans="1:29" ht="15.75" customHeight="1" x14ac:dyDescent="0.2">
      <c r="A1860" s="80" t="s">
        <v>48</v>
      </c>
      <c r="B1860" s="80" t="s">
        <v>47</v>
      </c>
      <c r="C1860" s="80" t="s">
        <v>50</v>
      </c>
      <c r="D1860" s="81">
        <v>43775.671342592592</v>
      </c>
      <c r="E1860" s="80" t="s">
        <v>5</v>
      </c>
      <c r="F1860" s="80" t="s">
        <v>30</v>
      </c>
      <c r="G1860" s="80" t="s">
        <v>44</v>
      </c>
      <c r="H1860" s="80" t="s">
        <v>18</v>
      </c>
      <c r="I1860" s="80" t="s">
        <v>43</v>
      </c>
      <c r="J1860" s="80" t="s">
        <v>42</v>
      </c>
      <c r="K1860" s="80">
        <v>3.5</v>
      </c>
      <c r="L1860" s="80">
        <v>1240</v>
      </c>
      <c r="M1860" s="80" t="s">
        <v>41</v>
      </c>
      <c r="N1860" s="80">
        <v>2.21</v>
      </c>
      <c r="O1860" s="80">
        <v>0</v>
      </c>
      <c r="P1860" s="80">
        <v>3.42</v>
      </c>
      <c r="Q1860" s="80"/>
      <c r="R1860" s="80"/>
      <c r="S1860" s="80"/>
      <c r="T1860" s="80"/>
      <c r="U1860" s="80"/>
      <c r="V1860" s="80"/>
      <c r="W1860" s="80"/>
      <c r="X1860" s="80"/>
      <c r="Y1860" s="80"/>
      <c r="Z1860" s="80" t="s">
        <v>40</v>
      </c>
      <c r="AA1860" s="80" t="s">
        <v>39</v>
      </c>
      <c r="AB1860" s="80">
        <v>20</v>
      </c>
      <c r="AC1860" s="80"/>
    </row>
    <row r="1861" spans="1:29" ht="15.75" customHeight="1" x14ac:dyDescent="0.2">
      <c r="A1861" s="80" t="s">
        <v>48</v>
      </c>
      <c r="B1861" s="80" t="s">
        <v>47</v>
      </c>
      <c r="C1861" s="80" t="s">
        <v>50</v>
      </c>
      <c r="D1861" s="81">
        <v>44091.745416666665</v>
      </c>
      <c r="E1861" s="80" t="s">
        <v>5</v>
      </c>
      <c r="F1861" s="80" t="s">
        <v>30</v>
      </c>
      <c r="G1861" s="80" t="s">
        <v>44</v>
      </c>
      <c r="H1861" s="80" t="s">
        <v>18</v>
      </c>
      <c r="I1861" s="80" t="s">
        <v>159</v>
      </c>
      <c r="J1861" s="80" t="s">
        <v>42</v>
      </c>
      <c r="K1861" s="80">
        <v>3.5</v>
      </c>
      <c r="L1861" s="80">
        <v>1240</v>
      </c>
      <c r="M1861" s="80" t="s">
        <v>41</v>
      </c>
      <c r="N1861" s="80">
        <v>103</v>
      </c>
      <c r="O1861" s="80">
        <v>7.1599999999999997E-2</v>
      </c>
      <c r="P1861" s="80">
        <v>3.37</v>
      </c>
      <c r="Q1861" s="80"/>
      <c r="R1861" s="80"/>
      <c r="S1861" s="80"/>
      <c r="T1861" s="80"/>
      <c r="U1861" s="80"/>
      <c r="V1861" s="80"/>
      <c r="W1861" s="80"/>
      <c r="X1861" s="80"/>
      <c r="Y1861" s="80"/>
      <c r="Z1861" s="80" t="s">
        <v>40</v>
      </c>
      <c r="AA1861" s="80" t="s">
        <v>39</v>
      </c>
      <c r="AB1861" s="80">
        <v>20</v>
      </c>
      <c r="AC1861" s="80"/>
    </row>
    <row r="1862" spans="1:29" ht="15.75" customHeight="1" x14ac:dyDescent="0.2">
      <c r="A1862" s="80" t="s">
        <v>48</v>
      </c>
      <c r="B1862" s="80" t="s">
        <v>47</v>
      </c>
      <c r="C1862" s="80" t="s">
        <v>50</v>
      </c>
      <c r="D1862" s="81">
        <v>43775.671342592592</v>
      </c>
      <c r="E1862" s="80" t="s">
        <v>5</v>
      </c>
      <c r="F1862" s="80" t="s">
        <v>30</v>
      </c>
      <c r="G1862" s="80" t="s">
        <v>51</v>
      </c>
      <c r="H1862" s="80" t="s">
        <v>18</v>
      </c>
      <c r="I1862" s="80" t="s">
        <v>157</v>
      </c>
      <c r="J1862" s="80" t="s">
        <v>42</v>
      </c>
      <c r="K1862" s="80">
        <v>3.5</v>
      </c>
      <c r="L1862" s="80">
        <v>1220</v>
      </c>
      <c r="M1862" s="80" t="s">
        <v>41</v>
      </c>
      <c r="N1862" s="80">
        <v>64.5</v>
      </c>
      <c r="O1862" s="80">
        <v>9.8299999999999998E-2</v>
      </c>
      <c r="P1862" s="80">
        <v>5</v>
      </c>
      <c r="Q1862" s="80"/>
      <c r="R1862" s="80"/>
      <c r="S1862" s="80"/>
      <c r="T1862" s="80"/>
      <c r="U1862" s="80"/>
      <c r="V1862" s="80"/>
      <c r="W1862" s="80"/>
      <c r="X1862" s="80"/>
      <c r="Y1862" s="80"/>
      <c r="Z1862" s="80" t="s">
        <v>40</v>
      </c>
      <c r="AA1862" s="80" t="s">
        <v>39</v>
      </c>
      <c r="AB1862" s="80">
        <v>20</v>
      </c>
      <c r="AC1862" s="80"/>
    </row>
    <row r="1863" spans="1:29" ht="15.75" customHeight="1" x14ac:dyDescent="0.2">
      <c r="A1863" s="80" t="s">
        <v>48</v>
      </c>
      <c r="B1863" s="80" t="s">
        <v>47</v>
      </c>
      <c r="C1863" s="80" t="s">
        <v>50</v>
      </c>
      <c r="D1863" s="81">
        <v>43775.671342592592</v>
      </c>
      <c r="E1863" s="80" t="s">
        <v>5</v>
      </c>
      <c r="F1863" s="80" t="s">
        <v>30</v>
      </c>
      <c r="G1863" s="80" t="s">
        <v>51</v>
      </c>
      <c r="H1863" s="80" t="s">
        <v>18</v>
      </c>
      <c r="I1863" s="80" t="s">
        <v>158</v>
      </c>
      <c r="J1863" s="80" t="s">
        <v>42</v>
      </c>
      <c r="K1863" s="80">
        <v>3.5</v>
      </c>
      <c r="L1863" s="80">
        <v>1220</v>
      </c>
      <c r="M1863" s="80" t="s">
        <v>41</v>
      </c>
      <c r="N1863" s="80">
        <v>114</v>
      </c>
      <c r="O1863" s="80">
        <v>0.10199999999999999</v>
      </c>
      <c r="P1863" s="80">
        <v>0</v>
      </c>
      <c r="Q1863" s="80"/>
      <c r="R1863" s="80"/>
      <c r="S1863" s="80"/>
      <c r="T1863" s="80"/>
      <c r="U1863" s="80"/>
      <c r="V1863" s="80"/>
      <c r="W1863" s="80"/>
      <c r="X1863" s="80"/>
      <c r="Y1863" s="80"/>
      <c r="Z1863" s="80" t="s">
        <v>40</v>
      </c>
      <c r="AA1863" s="80" t="s">
        <v>39</v>
      </c>
      <c r="AB1863" s="80">
        <v>20</v>
      </c>
      <c r="AC1863" s="80"/>
    </row>
    <row r="1864" spans="1:29" ht="15.75" customHeight="1" x14ac:dyDescent="0.2">
      <c r="A1864" s="80" t="s">
        <v>48</v>
      </c>
      <c r="B1864" s="80" t="s">
        <v>47</v>
      </c>
      <c r="C1864" s="80" t="s">
        <v>50</v>
      </c>
      <c r="D1864" s="81">
        <v>43775.671342592592</v>
      </c>
      <c r="E1864" s="80" t="s">
        <v>5</v>
      </c>
      <c r="F1864" s="80" t="s">
        <v>30</v>
      </c>
      <c r="G1864" s="80" t="s">
        <v>51</v>
      </c>
      <c r="H1864" s="80" t="s">
        <v>18</v>
      </c>
      <c r="I1864" s="80" t="s">
        <v>43</v>
      </c>
      <c r="J1864" s="80" t="s">
        <v>42</v>
      </c>
      <c r="K1864" s="80">
        <v>3.5</v>
      </c>
      <c r="L1864" s="80">
        <v>1220</v>
      </c>
      <c r="M1864" s="80" t="s">
        <v>41</v>
      </c>
      <c r="N1864" s="80">
        <v>2.8</v>
      </c>
      <c r="O1864" s="80">
        <v>0</v>
      </c>
      <c r="P1864" s="80">
        <v>4.47</v>
      </c>
      <c r="Q1864" s="80"/>
      <c r="R1864" s="80"/>
      <c r="S1864" s="80"/>
      <c r="T1864" s="80"/>
      <c r="U1864" s="80"/>
      <c r="V1864" s="80"/>
      <c r="W1864" s="80"/>
      <c r="X1864" s="80"/>
      <c r="Y1864" s="80"/>
      <c r="Z1864" s="80" t="s">
        <v>40</v>
      </c>
      <c r="AA1864" s="80" t="s">
        <v>39</v>
      </c>
      <c r="AB1864" s="80">
        <v>20</v>
      </c>
      <c r="AC1864" s="80"/>
    </row>
    <row r="1865" spans="1:29" ht="15.75" customHeight="1" x14ac:dyDescent="0.2">
      <c r="A1865" s="80" t="s">
        <v>48</v>
      </c>
      <c r="B1865" s="80" t="s">
        <v>47</v>
      </c>
      <c r="C1865" s="80" t="s">
        <v>50</v>
      </c>
      <c r="D1865" s="81">
        <v>44091.745416666665</v>
      </c>
      <c r="E1865" s="80" t="s">
        <v>5</v>
      </c>
      <c r="F1865" s="80" t="s">
        <v>30</v>
      </c>
      <c r="G1865" s="80" t="s">
        <v>51</v>
      </c>
      <c r="H1865" s="80" t="s">
        <v>18</v>
      </c>
      <c r="I1865" s="80" t="s">
        <v>159</v>
      </c>
      <c r="J1865" s="80" t="s">
        <v>42</v>
      </c>
      <c r="K1865" s="80">
        <v>3.5</v>
      </c>
      <c r="L1865" s="80">
        <v>1220</v>
      </c>
      <c r="M1865" s="80" t="s">
        <v>41</v>
      </c>
      <c r="N1865" s="80">
        <v>66.3</v>
      </c>
      <c r="O1865" s="80">
        <v>9.2299999999999993E-2</v>
      </c>
      <c r="P1865" s="80">
        <v>4.38</v>
      </c>
      <c r="Q1865" s="80"/>
      <c r="R1865" s="80"/>
      <c r="S1865" s="80"/>
      <c r="T1865" s="80"/>
      <c r="U1865" s="80"/>
      <c r="V1865" s="80"/>
      <c r="W1865" s="80"/>
      <c r="X1865" s="80"/>
      <c r="Y1865" s="80"/>
      <c r="Z1865" s="80" t="s">
        <v>40</v>
      </c>
      <c r="AA1865" s="80" t="s">
        <v>39</v>
      </c>
      <c r="AB1865" s="80">
        <v>20</v>
      </c>
      <c r="AC1865" s="80"/>
    </row>
    <row r="1866" spans="1:29" ht="15.75" customHeight="1" x14ac:dyDescent="0.2">
      <c r="A1866" s="80" t="s">
        <v>48</v>
      </c>
      <c r="B1866" s="80" t="s">
        <v>47</v>
      </c>
      <c r="C1866" s="80" t="s">
        <v>50</v>
      </c>
      <c r="D1866" s="81">
        <v>43775.671342592592</v>
      </c>
      <c r="E1866" s="80" t="s">
        <v>5</v>
      </c>
      <c r="F1866" s="80" t="s">
        <v>31</v>
      </c>
      <c r="G1866" s="80" t="s">
        <v>44</v>
      </c>
      <c r="H1866" s="80" t="s">
        <v>18</v>
      </c>
      <c r="I1866" s="80" t="s">
        <v>157</v>
      </c>
      <c r="J1866" s="80" t="s">
        <v>42</v>
      </c>
      <c r="K1866" s="80">
        <v>1</v>
      </c>
      <c r="L1866" s="80">
        <v>1070</v>
      </c>
      <c r="M1866" s="80" t="s">
        <v>41</v>
      </c>
      <c r="N1866" s="80">
        <v>11.2</v>
      </c>
      <c r="O1866" s="80">
        <v>1.03E-2</v>
      </c>
      <c r="P1866" s="80">
        <v>0.91</v>
      </c>
      <c r="Q1866" s="80"/>
      <c r="R1866" s="80"/>
      <c r="S1866" s="80"/>
      <c r="T1866" s="80"/>
      <c r="U1866" s="80"/>
      <c r="V1866" s="80"/>
      <c r="W1866" s="80"/>
      <c r="X1866" s="80"/>
      <c r="Y1866" s="80"/>
      <c r="Z1866" s="80" t="s">
        <v>40</v>
      </c>
      <c r="AA1866" s="80" t="s">
        <v>39</v>
      </c>
      <c r="AB1866" s="80">
        <v>20</v>
      </c>
      <c r="AC1866" s="80"/>
    </row>
    <row r="1867" spans="1:29" ht="15.75" customHeight="1" x14ac:dyDescent="0.2">
      <c r="A1867" s="80" t="s">
        <v>48</v>
      </c>
      <c r="B1867" s="80" t="s">
        <v>47</v>
      </c>
      <c r="C1867" s="80" t="s">
        <v>50</v>
      </c>
      <c r="D1867" s="81">
        <v>43775.671342592592</v>
      </c>
      <c r="E1867" s="80" t="s">
        <v>5</v>
      </c>
      <c r="F1867" s="80" t="s">
        <v>31</v>
      </c>
      <c r="G1867" s="80" t="s">
        <v>44</v>
      </c>
      <c r="H1867" s="80" t="s">
        <v>18</v>
      </c>
      <c r="I1867" s="80" t="s">
        <v>158</v>
      </c>
      <c r="J1867" s="80" t="s">
        <v>42</v>
      </c>
      <c r="K1867" s="80">
        <v>1</v>
      </c>
      <c r="L1867" s="80">
        <v>1070</v>
      </c>
      <c r="M1867" s="80" t="s">
        <v>41</v>
      </c>
      <c r="N1867" s="80">
        <v>20.5</v>
      </c>
      <c r="O1867" s="80">
        <v>1.03E-2</v>
      </c>
      <c r="P1867" s="80">
        <v>0</v>
      </c>
      <c r="Q1867" s="80"/>
      <c r="R1867" s="80"/>
      <c r="S1867" s="80"/>
      <c r="T1867" s="80"/>
      <c r="U1867" s="80"/>
      <c r="V1867" s="80"/>
      <c r="W1867" s="80"/>
      <c r="X1867" s="80"/>
      <c r="Y1867" s="80"/>
      <c r="Z1867" s="80" t="s">
        <v>40</v>
      </c>
      <c r="AA1867" s="80" t="s">
        <v>39</v>
      </c>
      <c r="AB1867" s="80">
        <v>20</v>
      </c>
      <c r="AC1867" s="80"/>
    </row>
    <row r="1868" spans="1:29" ht="15.75" customHeight="1" x14ac:dyDescent="0.2">
      <c r="A1868" s="80" t="s">
        <v>48</v>
      </c>
      <c r="B1868" s="80" t="s">
        <v>47</v>
      </c>
      <c r="C1868" s="80" t="s">
        <v>50</v>
      </c>
      <c r="D1868" s="81">
        <v>43775.671342592592</v>
      </c>
      <c r="E1868" s="80" t="s">
        <v>5</v>
      </c>
      <c r="F1868" s="80" t="s">
        <v>31</v>
      </c>
      <c r="G1868" s="80" t="s">
        <v>44</v>
      </c>
      <c r="H1868" s="80" t="s">
        <v>18</v>
      </c>
      <c r="I1868" s="80" t="s">
        <v>43</v>
      </c>
      <c r="J1868" s="80" t="s">
        <v>42</v>
      </c>
      <c r="K1868" s="80">
        <v>1</v>
      </c>
      <c r="L1868" s="80">
        <v>1070</v>
      </c>
      <c r="M1868" s="80" t="s">
        <v>41</v>
      </c>
      <c r="N1868" s="80">
        <v>0.83099999999999996</v>
      </c>
      <c r="O1868" s="80">
        <v>0</v>
      </c>
      <c r="P1868" s="80">
        <v>0.876</v>
      </c>
      <c r="Q1868" s="80"/>
      <c r="R1868" s="80"/>
      <c r="S1868" s="80"/>
      <c r="T1868" s="80"/>
      <c r="U1868" s="80"/>
      <c r="V1868" s="80"/>
      <c r="W1868" s="80"/>
      <c r="X1868" s="80"/>
      <c r="Y1868" s="80"/>
      <c r="Z1868" s="80" t="s">
        <v>40</v>
      </c>
      <c r="AA1868" s="80" t="s">
        <v>39</v>
      </c>
      <c r="AB1868" s="80">
        <v>20</v>
      </c>
      <c r="AC1868" s="80"/>
    </row>
    <row r="1869" spans="1:29" ht="15.75" customHeight="1" x14ac:dyDescent="0.2">
      <c r="A1869" s="80" t="s">
        <v>48</v>
      </c>
      <c r="B1869" s="80" t="s">
        <v>47</v>
      </c>
      <c r="C1869" s="80" t="s">
        <v>50</v>
      </c>
      <c r="D1869" s="81">
        <v>44091.745416666665</v>
      </c>
      <c r="E1869" s="80" t="s">
        <v>5</v>
      </c>
      <c r="F1869" s="80" t="s">
        <v>31</v>
      </c>
      <c r="G1869" s="80" t="s">
        <v>44</v>
      </c>
      <c r="H1869" s="80" t="s">
        <v>18</v>
      </c>
      <c r="I1869" s="80" t="s">
        <v>159</v>
      </c>
      <c r="J1869" s="80" t="s">
        <v>42</v>
      </c>
      <c r="K1869" s="80">
        <v>1</v>
      </c>
      <c r="L1869" s="80">
        <v>1070</v>
      </c>
      <c r="M1869" s="80" t="s">
        <v>41</v>
      </c>
      <c r="N1869" s="80">
        <v>12</v>
      </c>
      <c r="O1869" s="80">
        <v>1.01E-2</v>
      </c>
      <c r="P1869" s="80">
        <v>0.79700000000000004</v>
      </c>
      <c r="Q1869" s="80"/>
      <c r="R1869" s="80"/>
      <c r="S1869" s="80"/>
      <c r="T1869" s="80"/>
      <c r="U1869" s="80"/>
      <c r="V1869" s="80"/>
      <c r="W1869" s="80"/>
      <c r="X1869" s="80"/>
      <c r="Y1869" s="80"/>
      <c r="Z1869" s="80" t="s">
        <v>40</v>
      </c>
      <c r="AA1869" s="80" t="s">
        <v>39</v>
      </c>
      <c r="AB1869" s="80">
        <v>20</v>
      </c>
      <c r="AC1869" s="80"/>
    </row>
    <row r="1870" spans="1:29" ht="15.75" customHeight="1" x14ac:dyDescent="0.2">
      <c r="A1870" s="80" t="s">
        <v>48</v>
      </c>
      <c r="B1870" s="80" t="s">
        <v>47</v>
      </c>
      <c r="C1870" s="80" t="s">
        <v>50</v>
      </c>
      <c r="D1870" s="81">
        <v>43775.671342592592</v>
      </c>
      <c r="E1870" s="80" t="s">
        <v>5</v>
      </c>
      <c r="F1870" s="80" t="s">
        <v>31</v>
      </c>
      <c r="G1870" s="80" t="s">
        <v>51</v>
      </c>
      <c r="H1870" s="80" t="s">
        <v>18</v>
      </c>
      <c r="I1870" s="80" t="s">
        <v>157</v>
      </c>
      <c r="J1870" s="80" t="s">
        <v>42</v>
      </c>
      <c r="K1870" s="80">
        <v>1.85</v>
      </c>
      <c r="L1870" s="80">
        <v>1120</v>
      </c>
      <c r="M1870" s="80" t="s">
        <v>41</v>
      </c>
      <c r="N1870" s="80">
        <v>6.26</v>
      </c>
      <c r="O1870" s="80">
        <v>9.9299999999999996E-3</v>
      </c>
      <c r="P1870" s="80">
        <v>0.88200000000000001</v>
      </c>
      <c r="Q1870" s="80"/>
      <c r="R1870" s="80"/>
      <c r="S1870" s="80"/>
      <c r="T1870" s="80"/>
      <c r="U1870" s="80"/>
      <c r="V1870" s="80"/>
      <c r="W1870" s="80"/>
      <c r="X1870" s="80"/>
      <c r="Y1870" s="80"/>
      <c r="Z1870" s="80" t="s">
        <v>40</v>
      </c>
      <c r="AA1870" s="80" t="s">
        <v>39</v>
      </c>
      <c r="AB1870" s="80">
        <v>20</v>
      </c>
      <c r="AC1870" s="80"/>
    </row>
    <row r="1871" spans="1:29" ht="15.75" customHeight="1" x14ac:dyDescent="0.2">
      <c r="A1871" s="80" t="s">
        <v>48</v>
      </c>
      <c r="B1871" s="80" t="s">
        <v>47</v>
      </c>
      <c r="C1871" s="80" t="s">
        <v>50</v>
      </c>
      <c r="D1871" s="81">
        <v>43775.671342592592</v>
      </c>
      <c r="E1871" s="80" t="s">
        <v>5</v>
      </c>
      <c r="F1871" s="80" t="s">
        <v>31</v>
      </c>
      <c r="G1871" s="80" t="s">
        <v>51</v>
      </c>
      <c r="H1871" s="80" t="s">
        <v>18</v>
      </c>
      <c r="I1871" s="80" t="s">
        <v>158</v>
      </c>
      <c r="J1871" s="80" t="s">
        <v>42</v>
      </c>
      <c r="K1871" s="80">
        <v>1.85</v>
      </c>
      <c r="L1871" s="80">
        <v>1120</v>
      </c>
      <c r="M1871" s="80" t="s">
        <v>41</v>
      </c>
      <c r="N1871" s="80">
        <v>14.7</v>
      </c>
      <c r="O1871" s="80">
        <v>1.0200000000000001E-2</v>
      </c>
      <c r="P1871" s="80">
        <v>0</v>
      </c>
      <c r="Q1871" s="80"/>
      <c r="R1871" s="80"/>
      <c r="S1871" s="80"/>
      <c r="T1871" s="80"/>
      <c r="U1871" s="80"/>
      <c r="V1871" s="80"/>
      <c r="W1871" s="80"/>
      <c r="X1871" s="80"/>
      <c r="Y1871" s="80"/>
      <c r="Z1871" s="80" t="s">
        <v>40</v>
      </c>
      <c r="AA1871" s="80" t="s">
        <v>39</v>
      </c>
      <c r="AB1871" s="80">
        <v>20</v>
      </c>
      <c r="AC1871" s="80"/>
    </row>
    <row r="1872" spans="1:29" ht="15.75" customHeight="1" x14ac:dyDescent="0.2">
      <c r="A1872" s="80" t="s">
        <v>48</v>
      </c>
      <c r="B1872" s="80" t="s">
        <v>47</v>
      </c>
      <c r="C1872" s="80" t="s">
        <v>50</v>
      </c>
      <c r="D1872" s="81">
        <v>43775.671342592592</v>
      </c>
      <c r="E1872" s="80" t="s">
        <v>5</v>
      </c>
      <c r="F1872" s="80" t="s">
        <v>31</v>
      </c>
      <c r="G1872" s="80" t="s">
        <v>51</v>
      </c>
      <c r="H1872" s="80" t="s">
        <v>18</v>
      </c>
      <c r="I1872" s="80" t="s">
        <v>43</v>
      </c>
      <c r="J1872" s="80" t="s">
        <v>42</v>
      </c>
      <c r="K1872" s="80">
        <v>1.85</v>
      </c>
      <c r="L1872" s="80">
        <v>1120</v>
      </c>
      <c r="M1872" s="80" t="s">
        <v>41</v>
      </c>
      <c r="N1872" s="80">
        <v>0.64100000000000001</v>
      </c>
      <c r="O1872" s="80">
        <v>0</v>
      </c>
      <c r="P1872" s="80">
        <v>0.85599999999999998</v>
      </c>
      <c r="Q1872" s="80"/>
      <c r="R1872" s="80"/>
      <c r="S1872" s="80"/>
      <c r="T1872" s="80"/>
      <c r="U1872" s="80"/>
      <c r="V1872" s="80"/>
      <c r="W1872" s="80"/>
      <c r="X1872" s="80"/>
      <c r="Y1872" s="80"/>
      <c r="Z1872" s="80" t="s">
        <v>40</v>
      </c>
      <c r="AA1872" s="80" t="s">
        <v>39</v>
      </c>
      <c r="AB1872" s="80">
        <v>20</v>
      </c>
      <c r="AC1872" s="80"/>
    </row>
    <row r="1873" spans="1:29" ht="15.75" customHeight="1" x14ac:dyDescent="0.2">
      <c r="A1873" s="80" t="s">
        <v>48</v>
      </c>
      <c r="B1873" s="80" t="s">
        <v>47</v>
      </c>
      <c r="C1873" s="80" t="s">
        <v>50</v>
      </c>
      <c r="D1873" s="81">
        <v>44091.745416666665</v>
      </c>
      <c r="E1873" s="80" t="s">
        <v>5</v>
      </c>
      <c r="F1873" s="80" t="s">
        <v>31</v>
      </c>
      <c r="G1873" s="80" t="s">
        <v>51</v>
      </c>
      <c r="H1873" s="80" t="s">
        <v>18</v>
      </c>
      <c r="I1873" s="80" t="s">
        <v>159</v>
      </c>
      <c r="J1873" s="80" t="s">
        <v>42</v>
      </c>
      <c r="K1873" s="80">
        <v>1.85</v>
      </c>
      <c r="L1873" s="80">
        <v>1120</v>
      </c>
      <c r="M1873" s="80" t="s">
        <v>41</v>
      </c>
      <c r="N1873" s="80">
        <v>7.15</v>
      </c>
      <c r="O1873" s="80">
        <v>9.7199999999999995E-3</v>
      </c>
      <c r="P1873" s="80">
        <v>0.77400000000000002</v>
      </c>
      <c r="Q1873" s="80"/>
      <c r="R1873" s="80"/>
      <c r="S1873" s="80"/>
      <c r="T1873" s="80"/>
      <c r="U1873" s="80"/>
      <c r="V1873" s="80"/>
      <c r="W1873" s="80"/>
      <c r="X1873" s="80"/>
      <c r="Y1873" s="80"/>
      <c r="Z1873" s="80" t="s">
        <v>40</v>
      </c>
      <c r="AA1873" s="80" t="s">
        <v>39</v>
      </c>
      <c r="AB1873" s="80">
        <v>20</v>
      </c>
      <c r="AC1873" s="80"/>
    </row>
    <row r="1874" spans="1:29" ht="15.75" customHeight="1" x14ac:dyDescent="0.2">
      <c r="A1874" s="80" t="s">
        <v>48</v>
      </c>
      <c r="B1874" s="80" t="s">
        <v>47</v>
      </c>
      <c r="C1874" s="80" t="s">
        <v>50</v>
      </c>
      <c r="D1874" s="81">
        <v>43775.671342592592</v>
      </c>
      <c r="E1874" s="80" t="s">
        <v>5</v>
      </c>
      <c r="F1874" s="80" t="s">
        <v>45</v>
      </c>
      <c r="G1874" s="80" t="s">
        <v>44</v>
      </c>
      <c r="H1874" s="80" t="s">
        <v>18</v>
      </c>
      <c r="I1874" s="80" t="s">
        <v>157</v>
      </c>
      <c r="J1874" s="80" t="s">
        <v>42</v>
      </c>
      <c r="K1874" s="80">
        <v>2.7</v>
      </c>
      <c r="L1874" s="80">
        <v>1860</v>
      </c>
      <c r="M1874" s="80" t="s">
        <v>41</v>
      </c>
      <c r="N1874" s="80">
        <v>36.700000000000003</v>
      </c>
      <c r="O1874" s="80">
        <v>4.7E-2</v>
      </c>
      <c r="P1874" s="80">
        <v>3.21</v>
      </c>
      <c r="Q1874" s="80"/>
      <c r="R1874" s="80"/>
      <c r="S1874" s="80"/>
      <c r="T1874" s="80"/>
      <c r="U1874" s="80"/>
      <c r="V1874" s="80"/>
      <c r="W1874" s="80"/>
      <c r="X1874" s="80"/>
      <c r="Y1874" s="80"/>
      <c r="Z1874" s="80" t="s">
        <v>40</v>
      </c>
      <c r="AA1874" s="80" t="s">
        <v>39</v>
      </c>
      <c r="AB1874" s="80">
        <v>20</v>
      </c>
      <c r="AC1874" s="80"/>
    </row>
    <row r="1875" spans="1:29" ht="15.75" customHeight="1" x14ac:dyDescent="0.2">
      <c r="A1875" s="80" t="s">
        <v>48</v>
      </c>
      <c r="B1875" s="80" t="s">
        <v>47</v>
      </c>
      <c r="C1875" s="80" t="s">
        <v>50</v>
      </c>
      <c r="D1875" s="81">
        <v>43775.671342592592</v>
      </c>
      <c r="E1875" s="80" t="s">
        <v>5</v>
      </c>
      <c r="F1875" s="80" t="s">
        <v>45</v>
      </c>
      <c r="G1875" s="80" t="s">
        <v>44</v>
      </c>
      <c r="H1875" s="80" t="s">
        <v>18</v>
      </c>
      <c r="I1875" s="80" t="s">
        <v>158</v>
      </c>
      <c r="J1875" s="80" t="s">
        <v>42</v>
      </c>
      <c r="K1875" s="80">
        <v>2.7</v>
      </c>
      <c r="L1875" s="80">
        <v>1860</v>
      </c>
      <c r="M1875" s="80" t="s">
        <v>41</v>
      </c>
      <c r="N1875" s="80">
        <v>72.599999999999994</v>
      </c>
      <c r="O1875" s="80">
        <v>4.8000000000000001E-2</v>
      </c>
      <c r="P1875" s="80">
        <v>0</v>
      </c>
      <c r="Q1875" s="80"/>
      <c r="R1875" s="80"/>
      <c r="S1875" s="80"/>
      <c r="T1875" s="80"/>
      <c r="U1875" s="80"/>
      <c r="V1875" s="80"/>
      <c r="W1875" s="80"/>
      <c r="X1875" s="80"/>
      <c r="Y1875" s="80"/>
      <c r="Z1875" s="80" t="s">
        <v>40</v>
      </c>
      <c r="AA1875" s="80" t="s">
        <v>39</v>
      </c>
      <c r="AB1875" s="80">
        <v>20</v>
      </c>
      <c r="AC1875" s="80"/>
    </row>
    <row r="1876" spans="1:29" ht="15.75" customHeight="1" x14ac:dyDescent="0.2">
      <c r="A1876" s="80" t="s">
        <v>48</v>
      </c>
      <c r="B1876" s="80" t="s">
        <v>47</v>
      </c>
      <c r="C1876" s="80" t="s">
        <v>50</v>
      </c>
      <c r="D1876" s="81">
        <v>43775.671342592592</v>
      </c>
      <c r="E1876" s="80" t="s">
        <v>5</v>
      </c>
      <c r="F1876" s="80" t="s">
        <v>45</v>
      </c>
      <c r="G1876" s="80" t="s">
        <v>44</v>
      </c>
      <c r="H1876" s="80" t="s">
        <v>18</v>
      </c>
      <c r="I1876" s="80" t="s">
        <v>43</v>
      </c>
      <c r="J1876" s="80" t="s">
        <v>42</v>
      </c>
      <c r="K1876" s="80">
        <v>2.7</v>
      </c>
      <c r="L1876" s="80">
        <v>1860</v>
      </c>
      <c r="M1876" s="80" t="s">
        <v>41</v>
      </c>
      <c r="N1876" s="80">
        <v>2.1</v>
      </c>
      <c r="O1876" s="80">
        <v>0</v>
      </c>
      <c r="P1876" s="80">
        <v>3.11</v>
      </c>
      <c r="Q1876" s="80"/>
      <c r="R1876" s="80"/>
      <c r="S1876" s="80"/>
      <c r="T1876" s="80"/>
      <c r="U1876" s="80"/>
      <c r="V1876" s="80"/>
      <c r="W1876" s="80"/>
      <c r="X1876" s="80"/>
      <c r="Y1876" s="80"/>
      <c r="Z1876" s="80" t="s">
        <v>40</v>
      </c>
      <c r="AA1876" s="80" t="s">
        <v>39</v>
      </c>
      <c r="AB1876" s="80">
        <v>20</v>
      </c>
      <c r="AC1876" s="80"/>
    </row>
    <row r="1877" spans="1:29" ht="15.75" customHeight="1" x14ac:dyDescent="0.2">
      <c r="A1877" s="80" t="s">
        <v>48</v>
      </c>
      <c r="B1877" s="80" t="s">
        <v>47</v>
      </c>
      <c r="C1877" s="80" t="s">
        <v>50</v>
      </c>
      <c r="D1877" s="81">
        <v>44091.745416666665</v>
      </c>
      <c r="E1877" s="80" t="s">
        <v>5</v>
      </c>
      <c r="F1877" s="80" t="s">
        <v>45</v>
      </c>
      <c r="G1877" s="80" t="s">
        <v>44</v>
      </c>
      <c r="H1877" s="80" t="s">
        <v>18</v>
      </c>
      <c r="I1877" s="80" t="s">
        <v>159</v>
      </c>
      <c r="J1877" s="80" t="s">
        <v>42</v>
      </c>
      <c r="K1877" s="80">
        <v>2.7</v>
      </c>
      <c r="L1877" s="80">
        <v>1860</v>
      </c>
      <c r="M1877" s="80" t="s">
        <v>41</v>
      </c>
      <c r="N1877" s="80">
        <v>36.5</v>
      </c>
      <c r="O1877" s="80">
        <v>4.3999999999999997E-2</v>
      </c>
      <c r="P1877" s="80">
        <v>3.01</v>
      </c>
      <c r="Q1877" s="80"/>
      <c r="R1877" s="80"/>
      <c r="S1877" s="80"/>
      <c r="T1877" s="80"/>
      <c r="U1877" s="80"/>
      <c r="V1877" s="80"/>
      <c r="W1877" s="80"/>
      <c r="X1877" s="80"/>
      <c r="Y1877" s="80"/>
      <c r="Z1877" s="80" t="s">
        <v>40</v>
      </c>
      <c r="AA1877" s="80" t="s">
        <v>39</v>
      </c>
      <c r="AB1877" s="80">
        <v>20</v>
      </c>
      <c r="AC1877" s="80"/>
    </row>
    <row r="1878" spans="1:29" ht="15.75" customHeight="1" x14ac:dyDescent="0.2">
      <c r="A1878" s="80" t="s">
        <v>48</v>
      </c>
      <c r="B1878" s="80" t="s">
        <v>47</v>
      </c>
      <c r="C1878" s="80" t="s">
        <v>50</v>
      </c>
      <c r="D1878" s="81">
        <v>43775.671342592592</v>
      </c>
      <c r="E1878" s="80" t="s">
        <v>5</v>
      </c>
      <c r="F1878" s="80" t="s">
        <v>45</v>
      </c>
      <c r="G1878" s="80" t="s">
        <v>51</v>
      </c>
      <c r="H1878" s="80" t="s">
        <v>18</v>
      </c>
      <c r="I1878" s="80" t="s">
        <v>157</v>
      </c>
      <c r="J1878" s="80" t="s">
        <v>42</v>
      </c>
      <c r="K1878" s="80">
        <v>3.4</v>
      </c>
      <c r="L1878" s="80">
        <v>1510</v>
      </c>
      <c r="M1878" s="80" t="s">
        <v>41</v>
      </c>
      <c r="N1878" s="80">
        <v>28</v>
      </c>
      <c r="O1878" s="80">
        <v>4.7E-2</v>
      </c>
      <c r="P1878" s="80">
        <v>3.32</v>
      </c>
      <c r="Q1878" s="80"/>
      <c r="R1878" s="80"/>
      <c r="S1878" s="80"/>
      <c r="T1878" s="80"/>
      <c r="U1878" s="80"/>
      <c r="V1878" s="80"/>
      <c r="W1878" s="80"/>
      <c r="X1878" s="80"/>
      <c r="Y1878" s="80"/>
      <c r="Z1878" s="80" t="s">
        <v>40</v>
      </c>
      <c r="AA1878" s="80" t="s">
        <v>39</v>
      </c>
      <c r="AB1878" s="80">
        <v>20</v>
      </c>
      <c r="AC1878" s="80"/>
    </row>
    <row r="1879" spans="1:29" ht="15.75" customHeight="1" x14ac:dyDescent="0.2">
      <c r="A1879" s="80" t="s">
        <v>48</v>
      </c>
      <c r="B1879" s="80" t="s">
        <v>47</v>
      </c>
      <c r="C1879" s="80" t="s">
        <v>50</v>
      </c>
      <c r="D1879" s="81">
        <v>43775.671342592592</v>
      </c>
      <c r="E1879" s="80" t="s">
        <v>5</v>
      </c>
      <c r="F1879" s="80" t="s">
        <v>45</v>
      </c>
      <c r="G1879" s="80" t="s">
        <v>51</v>
      </c>
      <c r="H1879" s="80" t="s">
        <v>18</v>
      </c>
      <c r="I1879" s="80" t="s">
        <v>158</v>
      </c>
      <c r="J1879" s="80" t="s">
        <v>42</v>
      </c>
      <c r="K1879" s="80">
        <v>3.4</v>
      </c>
      <c r="L1879" s="80">
        <v>1510</v>
      </c>
      <c r="M1879" s="80" t="s">
        <v>41</v>
      </c>
      <c r="N1879" s="80">
        <v>64.8</v>
      </c>
      <c r="O1879" s="80">
        <v>4.9000000000000002E-2</v>
      </c>
      <c r="P1879" s="80">
        <v>0</v>
      </c>
      <c r="Q1879" s="80"/>
      <c r="R1879" s="80"/>
      <c r="S1879" s="80"/>
      <c r="T1879" s="80"/>
      <c r="U1879" s="80"/>
      <c r="V1879" s="80"/>
      <c r="W1879" s="80"/>
      <c r="X1879" s="80"/>
      <c r="Y1879" s="80"/>
      <c r="Z1879" s="80" t="s">
        <v>40</v>
      </c>
      <c r="AA1879" s="80" t="s">
        <v>39</v>
      </c>
      <c r="AB1879" s="80">
        <v>20</v>
      </c>
      <c r="AC1879" s="80"/>
    </row>
    <row r="1880" spans="1:29" ht="15.75" customHeight="1" x14ac:dyDescent="0.2">
      <c r="A1880" s="80" t="s">
        <v>48</v>
      </c>
      <c r="B1880" s="80" t="s">
        <v>47</v>
      </c>
      <c r="C1880" s="80" t="s">
        <v>50</v>
      </c>
      <c r="D1880" s="81">
        <v>43775.671342592592</v>
      </c>
      <c r="E1880" s="80" t="s">
        <v>5</v>
      </c>
      <c r="F1880" s="80" t="s">
        <v>45</v>
      </c>
      <c r="G1880" s="80" t="s">
        <v>51</v>
      </c>
      <c r="H1880" s="80" t="s">
        <v>18</v>
      </c>
      <c r="I1880" s="80" t="s">
        <v>43</v>
      </c>
      <c r="J1880" s="80" t="s">
        <v>42</v>
      </c>
      <c r="K1880" s="80">
        <v>3.4</v>
      </c>
      <c r="L1880" s="80">
        <v>1510</v>
      </c>
      <c r="M1880" s="80" t="s">
        <v>41</v>
      </c>
      <c r="N1880" s="80">
        <v>2</v>
      </c>
      <c r="O1880" s="80">
        <v>0</v>
      </c>
      <c r="P1880" s="80">
        <v>3.17</v>
      </c>
      <c r="Q1880" s="80"/>
      <c r="R1880" s="80"/>
      <c r="S1880" s="80"/>
      <c r="T1880" s="80"/>
      <c r="U1880" s="80"/>
      <c r="V1880" s="80"/>
      <c r="W1880" s="80"/>
      <c r="X1880" s="80"/>
      <c r="Y1880" s="80"/>
      <c r="Z1880" s="80" t="s">
        <v>40</v>
      </c>
      <c r="AA1880" s="80" t="s">
        <v>39</v>
      </c>
      <c r="AB1880" s="80">
        <v>20</v>
      </c>
      <c r="AC1880" s="80"/>
    </row>
    <row r="1881" spans="1:29" ht="15.75" customHeight="1" x14ac:dyDescent="0.2">
      <c r="A1881" s="80" t="s">
        <v>48</v>
      </c>
      <c r="B1881" s="80" t="s">
        <v>47</v>
      </c>
      <c r="C1881" s="80" t="s">
        <v>50</v>
      </c>
      <c r="D1881" s="81">
        <v>44091.745416666665</v>
      </c>
      <c r="E1881" s="80" t="s">
        <v>5</v>
      </c>
      <c r="F1881" s="80" t="s">
        <v>45</v>
      </c>
      <c r="G1881" s="80" t="s">
        <v>51</v>
      </c>
      <c r="H1881" s="80" t="s">
        <v>18</v>
      </c>
      <c r="I1881" s="80" t="s">
        <v>159</v>
      </c>
      <c r="J1881" s="80" t="s">
        <v>42</v>
      </c>
      <c r="K1881" s="80">
        <v>3.4</v>
      </c>
      <c r="L1881" s="80">
        <v>1510</v>
      </c>
      <c r="M1881" s="80" t="s">
        <v>41</v>
      </c>
      <c r="N1881" s="80">
        <v>28.8</v>
      </c>
      <c r="O1881" s="80">
        <v>4.3999999999999997E-2</v>
      </c>
      <c r="P1881" s="80">
        <v>3.08</v>
      </c>
      <c r="Q1881" s="80"/>
      <c r="R1881" s="80"/>
      <c r="S1881" s="80"/>
      <c r="T1881" s="80"/>
      <c r="U1881" s="80"/>
      <c r="V1881" s="80"/>
      <c r="W1881" s="80"/>
      <c r="X1881" s="80"/>
      <c r="Y1881" s="80"/>
      <c r="Z1881" s="80" t="s">
        <v>40</v>
      </c>
      <c r="AA1881" s="80" t="s">
        <v>39</v>
      </c>
      <c r="AB1881" s="80">
        <v>20</v>
      </c>
      <c r="AC1881" s="80"/>
    </row>
    <row r="1882" spans="1:29" ht="15.75" customHeight="1" x14ac:dyDescent="0.2">
      <c r="A1882" s="80" t="s">
        <v>48</v>
      </c>
      <c r="B1882" s="80" t="s">
        <v>47</v>
      </c>
      <c r="C1882" s="80" t="s">
        <v>50</v>
      </c>
      <c r="D1882" s="81">
        <v>43775.671342592592</v>
      </c>
      <c r="E1882" s="80" t="s">
        <v>5</v>
      </c>
      <c r="F1882" s="80" t="s">
        <v>29</v>
      </c>
      <c r="G1882" s="80" t="s">
        <v>44</v>
      </c>
      <c r="H1882" s="80" t="s">
        <v>18</v>
      </c>
      <c r="I1882" s="80" t="s">
        <v>157</v>
      </c>
      <c r="J1882" s="80" t="s">
        <v>42</v>
      </c>
      <c r="K1882" s="80">
        <v>2.66</v>
      </c>
      <c r="L1882" s="80">
        <v>1950</v>
      </c>
      <c r="M1882" s="80" t="s">
        <v>41</v>
      </c>
      <c r="N1882" s="80">
        <v>30.7</v>
      </c>
      <c r="O1882" s="80">
        <v>4.48E-2</v>
      </c>
      <c r="P1882" s="80">
        <v>3.22</v>
      </c>
      <c r="Q1882" s="80"/>
      <c r="R1882" s="80"/>
      <c r="S1882" s="80"/>
      <c r="T1882" s="80"/>
      <c r="U1882" s="80"/>
      <c r="V1882" s="80"/>
      <c r="W1882" s="80"/>
      <c r="X1882" s="80"/>
      <c r="Y1882" s="80"/>
      <c r="Z1882" s="80" t="s">
        <v>40</v>
      </c>
      <c r="AA1882" s="80" t="s">
        <v>39</v>
      </c>
      <c r="AB1882" s="80">
        <v>20</v>
      </c>
      <c r="AC1882" s="80"/>
    </row>
    <row r="1883" spans="1:29" ht="15.75" customHeight="1" x14ac:dyDescent="0.2">
      <c r="A1883" s="80" t="s">
        <v>48</v>
      </c>
      <c r="B1883" s="80" t="s">
        <v>47</v>
      </c>
      <c r="C1883" s="80" t="s">
        <v>50</v>
      </c>
      <c r="D1883" s="81">
        <v>43775.671342592592</v>
      </c>
      <c r="E1883" s="80" t="s">
        <v>5</v>
      </c>
      <c r="F1883" s="80" t="s">
        <v>29</v>
      </c>
      <c r="G1883" s="80" t="s">
        <v>44</v>
      </c>
      <c r="H1883" s="80" t="s">
        <v>18</v>
      </c>
      <c r="I1883" s="80" t="s">
        <v>158</v>
      </c>
      <c r="J1883" s="80" t="s">
        <v>42</v>
      </c>
      <c r="K1883" s="80">
        <v>2.66</v>
      </c>
      <c r="L1883" s="80">
        <v>1950</v>
      </c>
      <c r="M1883" s="80" t="s">
        <v>41</v>
      </c>
      <c r="N1883" s="80">
        <v>67</v>
      </c>
      <c r="O1883" s="80">
        <v>4.5999999999999999E-2</v>
      </c>
      <c r="P1883" s="80">
        <v>0</v>
      </c>
      <c r="Q1883" s="80"/>
      <c r="R1883" s="80"/>
      <c r="S1883" s="80"/>
      <c r="T1883" s="80"/>
      <c r="U1883" s="80"/>
      <c r="V1883" s="80"/>
      <c r="W1883" s="80"/>
      <c r="X1883" s="80"/>
      <c r="Y1883" s="80"/>
      <c r="Z1883" s="80" t="s">
        <v>40</v>
      </c>
      <c r="AA1883" s="80" t="s">
        <v>39</v>
      </c>
      <c r="AB1883" s="80">
        <v>20</v>
      </c>
      <c r="AC1883" s="80"/>
    </row>
    <row r="1884" spans="1:29" ht="15.75" customHeight="1" x14ac:dyDescent="0.2">
      <c r="A1884" s="80" t="s">
        <v>48</v>
      </c>
      <c r="B1884" s="80" t="s">
        <v>47</v>
      </c>
      <c r="C1884" s="80" t="s">
        <v>50</v>
      </c>
      <c r="D1884" s="81">
        <v>43775.671342592592</v>
      </c>
      <c r="E1884" s="80" t="s">
        <v>5</v>
      </c>
      <c r="F1884" s="80" t="s">
        <v>29</v>
      </c>
      <c r="G1884" s="80" t="s">
        <v>44</v>
      </c>
      <c r="H1884" s="80" t="s">
        <v>18</v>
      </c>
      <c r="I1884" s="80" t="s">
        <v>43</v>
      </c>
      <c r="J1884" s="80" t="s">
        <v>42</v>
      </c>
      <c r="K1884" s="80">
        <v>2.66</v>
      </c>
      <c r="L1884" s="80">
        <v>1950</v>
      </c>
      <c r="M1884" s="80" t="s">
        <v>41</v>
      </c>
      <c r="N1884" s="80">
        <v>2.09</v>
      </c>
      <c r="O1884" s="80">
        <v>0</v>
      </c>
      <c r="P1884" s="80">
        <v>3.15</v>
      </c>
      <c r="Q1884" s="80"/>
      <c r="R1884" s="80"/>
      <c r="S1884" s="80"/>
      <c r="T1884" s="80"/>
      <c r="U1884" s="80"/>
      <c r="V1884" s="80"/>
      <c r="W1884" s="80"/>
      <c r="X1884" s="80"/>
      <c r="Y1884" s="80"/>
      <c r="Z1884" s="80" t="s">
        <v>40</v>
      </c>
      <c r="AA1884" s="80" t="s">
        <v>39</v>
      </c>
      <c r="AB1884" s="80">
        <v>20</v>
      </c>
      <c r="AC1884" s="80"/>
    </row>
    <row r="1885" spans="1:29" ht="15.75" customHeight="1" x14ac:dyDescent="0.2">
      <c r="A1885" s="80" t="s">
        <v>48</v>
      </c>
      <c r="B1885" s="80" t="s">
        <v>47</v>
      </c>
      <c r="C1885" s="80" t="s">
        <v>50</v>
      </c>
      <c r="D1885" s="81">
        <v>44091.745416666665</v>
      </c>
      <c r="E1885" s="80" t="s">
        <v>5</v>
      </c>
      <c r="F1885" s="80" t="s">
        <v>29</v>
      </c>
      <c r="G1885" s="80" t="s">
        <v>44</v>
      </c>
      <c r="H1885" s="80" t="s">
        <v>18</v>
      </c>
      <c r="I1885" s="80" t="s">
        <v>159</v>
      </c>
      <c r="J1885" s="80" t="s">
        <v>42</v>
      </c>
      <c r="K1885" s="80">
        <v>2.66</v>
      </c>
      <c r="L1885" s="80">
        <v>1950</v>
      </c>
      <c r="M1885" s="80" t="s">
        <v>41</v>
      </c>
      <c r="N1885" s="80">
        <v>30.6</v>
      </c>
      <c r="O1885" s="80">
        <v>4.1799999999999997E-2</v>
      </c>
      <c r="P1885" s="80">
        <v>3.05</v>
      </c>
      <c r="Q1885" s="80"/>
      <c r="R1885" s="80"/>
      <c r="S1885" s="80"/>
      <c r="T1885" s="80"/>
      <c r="U1885" s="80"/>
      <c r="V1885" s="80"/>
      <c r="W1885" s="80"/>
      <c r="X1885" s="80"/>
      <c r="Y1885" s="80"/>
      <c r="Z1885" s="80" t="s">
        <v>40</v>
      </c>
      <c r="AA1885" s="80" t="s">
        <v>39</v>
      </c>
      <c r="AB1885" s="80">
        <v>20</v>
      </c>
      <c r="AC1885" s="80"/>
    </row>
    <row r="1886" spans="1:29" ht="15.75" customHeight="1" x14ac:dyDescent="0.2">
      <c r="A1886" s="80" t="s">
        <v>48</v>
      </c>
      <c r="B1886" s="80" t="s">
        <v>47</v>
      </c>
      <c r="C1886" s="80" t="s">
        <v>50</v>
      </c>
      <c r="D1886" s="81">
        <v>43775.671342592592</v>
      </c>
      <c r="E1886" s="80" t="s">
        <v>5</v>
      </c>
      <c r="F1886" s="80" t="s">
        <v>29</v>
      </c>
      <c r="G1886" s="80" t="s">
        <v>51</v>
      </c>
      <c r="H1886" s="80" t="s">
        <v>18</v>
      </c>
      <c r="I1886" s="80" t="s">
        <v>157</v>
      </c>
      <c r="J1886" s="80" t="s">
        <v>42</v>
      </c>
      <c r="K1886" s="80">
        <v>3.66</v>
      </c>
      <c r="L1886" s="80">
        <v>1670</v>
      </c>
      <c r="M1886" s="80" t="s">
        <v>41</v>
      </c>
      <c r="N1886" s="80">
        <v>23.4</v>
      </c>
      <c r="O1886" s="80">
        <v>4.1399999999999999E-2</v>
      </c>
      <c r="P1886" s="80">
        <v>3.44</v>
      </c>
      <c r="Q1886" s="80"/>
      <c r="R1886" s="80"/>
      <c r="S1886" s="80"/>
      <c r="T1886" s="80"/>
      <c r="U1886" s="80"/>
      <c r="V1886" s="80"/>
      <c r="W1886" s="80"/>
      <c r="X1886" s="80"/>
      <c r="Y1886" s="80"/>
      <c r="Z1886" s="80" t="s">
        <v>40</v>
      </c>
      <c r="AA1886" s="80" t="s">
        <v>39</v>
      </c>
      <c r="AB1886" s="80">
        <v>20</v>
      </c>
      <c r="AC1886" s="80"/>
    </row>
    <row r="1887" spans="1:29" ht="15.75" customHeight="1" x14ac:dyDescent="0.2">
      <c r="A1887" s="80" t="s">
        <v>48</v>
      </c>
      <c r="B1887" s="80" t="s">
        <v>47</v>
      </c>
      <c r="C1887" s="80" t="s">
        <v>50</v>
      </c>
      <c r="D1887" s="81">
        <v>43775.671342592592</v>
      </c>
      <c r="E1887" s="80" t="s">
        <v>5</v>
      </c>
      <c r="F1887" s="80" t="s">
        <v>29</v>
      </c>
      <c r="G1887" s="80" t="s">
        <v>51</v>
      </c>
      <c r="H1887" s="80" t="s">
        <v>18</v>
      </c>
      <c r="I1887" s="80" t="s">
        <v>158</v>
      </c>
      <c r="J1887" s="80" t="s">
        <v>42</v>
      </c>
      <c r="K1887" s="80">
        <v>3.66</v>
      </c>
      <c r="L1887" s="80">
        <v>1670</v>
      </c>
      <c r="M1887" s="80" t="s">
        <v>41</v>
      </c>
      <c r="N1887" s="80">
        <v>63.6</v>
      </c>
      <c r="O1887" s="80">
        <v>4.4499999999999998E-2</v>
      </c>
      <c r="P1887" s="80">
        <v>0</v>
      </c>
      <c r="Q1887" s="80"/>
      <c r="R1887" s="80"/>
      <c r="S1887" s="80"/>
      <c r="T1887" s="80"/>
      <c r="U1887" s="80"/>
      <c r="V1887" s="80"/>
      <c r="W1887" s="80"/>
      <c r="X1887" s="80"/>
      <c r="Y1887" s="80"/>
      <c r="Z1887" s="80" t="s">
        <v>40</v>
      </c>
      <c r="AA1887" s="80" t="s">
        <v>39</v>
      </c>
      <c r="AB1887" s="80">
        <v>20</v>
      </c>
      <c r="AC1887" s="80"/>
    </row>
    <row r="1888" spans="1:29" ht="15.75" customHeight="1" x14ac:dyDescent="0.2">
      <c r="A1888" s="80" t="s">
        <v>48</v>
      </c>
      <c r="B1888" s="80" t="s">
        <v>47</v>
      </c>
      <c r="C1888" s="80" t="s">
        <v>50</v>
      </c>
      <c r="D1888" s="81">
        <v>43775.671342592592</v>
      </c>
      <c r="E1888" s="80" t="s">
        <v>5</v>
      </c>
      <c r="F1888" s="80" t="s">
        <v>29</v>
      </c>
      <c r="G1888" s="80" t="s">
        <v>51</v>
      </c>
      <c r="H1888" s="80" t="s">
        <v>18</v>
      </c>
      <c r="I1888" s="80" t="s">
        <v>43</v>
      </c>
      <c r="J1888" s="80" t="s">
        <v>42</v>
      </c>
      <c r="K1888" s="80">
        <v>3.66</v>
      </c>
      <c r="L1888" s="80">
        <v>1670</v>
      </c>
      <c r="M1888" s="80" t="s">
        <v>41</v>
      </c>
      <c r="N1888" s="80">
        <v>2.09</v>
      </c>
      <c r="O1888" s="80">
        <v>0</v>
      </c>
      <c r="P1888" s="80">
        <v>3.36</v>
      </c>
      <c r="Q1888" s="80"/>
      <c r="R1888" s="80"/>
      <c r="S1888" s="80"/>
      <c r="T1888" s="80"/>
      <c r="U1888" s="80"/>
      <c r="V1888" s="80"/>
      <c r="W1888" s="80"/>
      <c r="X1888" s="80"/>
      <c r="Y1888" s="80"/>
      <c r="Z1888" s="80" t="s">
        <v>40</v>
      </c>
      <c r="AA1888" s="80" t="s">
        <v>39</v>
      </c>
      <c r="AB1888" s="80">
        <v>20</v>
      </c>
      <c r="AC1888" s="80"/>
    </row>
    <row r="1889" spans="1:29" ht="15.75" customHeight="1" x14ac:dyDescent="0.2">
      <c r="A1889" s="80" t="s">
        <v>48</v>
      </c>
      <c r="B1889" s="80" t="s">
        <v>47</v>
      </c>
      <c r="C1889" s="80" t="s">
        <v>50</v>
      </c>
      <c r="D1889" s="81">
        <v>44091.745416666665</v>
      </c>
      <c r="E1889" s="80" t="s">
        <v>5</v>
      </c>
      <c r="F1889" s="80" t="s">
        <v>29</v>
      </c>
      <c r="G1889" s="80" t="s">
        <v>51</v>
      </c>
      <c r="H1889" s="80" t="s">
        <v>18</v>
      </c>
      <c r="I1889" s="80" t="s">
        <v>159</v>
      </c>
      <c r="J1889" s="80" t="s">
        <v>42</v>
      </c>
      <c r="K1889" s="80">
        <v>3.66</v>
      </c>
      <c r="L1889" s="80">
        <v>1670</v>
      </c>
      <c r="M1889" s="80" t="s">
        <v>41</v>
      </c>
      <c r="N1889" s="80">
        <v>24</v>
      </c>
      <c r="O1889" s="80">
        <v>3.8800000000000001E-2</v>
      </c>
      <c r="P1889" s="80">
        <v>3.26</v>
      </c>
      <c r="Q1889" s="80"/>
      <c r="R1889" s="80"/>
      <c r="S1889" s="80"/>
      <c r="T1889" s="80"/>
      <c r="U1889" s="80"/>
      <c r="V1889" s="80"/>
      <c r="W1889" s="80"/>
      <c r="X1889" s="80"/>
      <c r="Y1889" s="80"/>
      <c r="Z1889" s="80" t="s">
        <v>40</v>
      </c>
      <c r="AA1889" s="80" t="s">
        <v>39</v>
      </c>
      <c r="AB1889" s="80">
        <v>20</v>
      </c>
      <c r="AC1889" s="80"/>
    </row>
    <row r="1890" spans="1:29" ht="15.75" customHeight="1" x14ac:dyDescent="0.2">
      <c r="A1890" s="80" t="s">
        <v>48</v>
      </c>
      <c r="B1890" s="80" t="s">
        <v>47</v>
      </c>
      <c r="C1890" s="80" t="s">
        <v>50</v>
      </c>
      <c r="D1890" s="81">
        <v>43775.671932870369</v>
      </c>
      <c r="E1890" s="80" t="s">
        <v>5</v>
      </c>
      <c r="F1890" s="80" t="s">
        <v>30</v>
      </c>
      <c r="G1890" s="80" t="s">
        <v>44</v>
      </c>
      <c r="H1890" s="80" t="s">
        <v>20</v>
      </c>
      <c r="I1890" s="80" t="s">
        <v>157</v>
      </c>
      <c r="J1890" s="80" t="s">
        <v>42</v>
      </c>
      <c r="K1890" s="80">
        <v>3.5</v>
      </c>
      <c r="L1890" s="80">
        <v>1240</v>
      </c>
      <c r="M1890" s="80" t="s">
        <v>41</v>
      </c>
      <c r="N1890" s="80">
        <v>105</v>
      </c>
      <c r="O1890" s="80">
        <v>5.3499999999999999E-2</v>
      </c>
      <c r="P1890" s="80">
        <v>2.68</v>
      </c>
      <c r="Q1890" s="80"/>
      <c r="R1890" s="80"/>
      <c r="S1890" s="80"/>
      <c r="T1890" s="80"/>
      <c r="U1890" s="80"/>
      <c r="V1890" s="80"/>
      <c r="W1890" s="80"/>
      <c r="X1890" s="80"/>
      <c r="Y1890" s="80"/>
      <c r="Z1890" s="80" t="s">
        <v>40</v>
      </c>
      <c r="AA1890" s="80" t="s">
        <v>39</v>
      </c>
      <c r="AB1890" s="80">
        <v>20</v>
      </c>
      <c r="AC1890" s="80"/>
    </row>
    <row r="1891" spans="1:29" ht="15.75" customHeight="1" x14ac:dyDescent="0.2">
      <c r="A1891" s="80" t="s">
        <v>48</v>
      </c>
      <c r="B1891" s="80" t="s">
        <v>47</v>
      </c>
      <c r="C1891" s="80" t="s">
        <v>50</v>
      </c>
      <c r="D1891" s="81">
        <v>43775.671932870369</v>
      </c>
      <c r="E1891" s="80" t="s">
        <v>5</v>
      </c>
      <c r="F1891" s="80" t="s">
        <v>30</v>
      </c>
      <c r="G1891" s="80" t="s">
        <v>44</v>
      </c>
      <c r="H1891" s="80" t="s">
        <v>20</v>
      </c>
      <c r="I1891" s="80" t="s">
        <v>158</v>
      </c>
      <c r="J1891" s="80" t="s">
        <v>42</v>
      </c>
      <c r="K1891" s="80">
        <v>3.5</v>
      </c>
      <c r="L1891" s="80">
        <v>1240</v>
      </c>
      <c r="M1891" s="80" t="s">
        <v>41</v>
      </c>
      <c r="N1891" s="80">
        <v>134</v>
      </c>
      <c r="O1891" s="80">
        <v>5.8599999999999999E-2</v>
      </c>
      <c r="P1891" s="80">
        <v>0</v>
      </c>
      <c r="Q1891" s="80"/>
      <c r="R1891" s="80"/>
      <c r="S1891" s="80"/>
      <c r="T1891" s="80"/>
      <c r="U1891" s="80"/>
      <c r="V1891" s="80"/>
      <c r="W1891" s="80"/>
      <c r="X1891" s="80"/>
      <c r="Y1891" s="80"/>
      <c r="Z1891" s="80" t="s">
        <v>40</v>
      </c>
      <c r="AA1891" s="80" t="s">
        <v>39</v>
      </c>
      <c r="AB1891" s="80">
        <v>20</v>
      </c>
      <c r="AC1891" s="80"/>
    </row>
    <row r="1892" spans="1:29" ht="15.75" customHeight="1" x14ac:dyDescent="0.2">
      <c r="A1892" s="80" t="s">
        <v>48</v>
      </c>
      <c r="B1892" s="80" t="s">
        <v>47</v>
      </c>
      <c r="C1892" s="80" t="s">
        <v>50</v>
      </c>
      <c r="D1892" s="81">
        <v>43775.671932870369</v>
      </c>
      <c r="E1892" s="80" t="s">
        <v>5</v>
      </c>
      <c r="F1892" s="80" t="s">
        <v>30</v>
      </c>
      <c r="G1892" s="80" t="s">
        <v>44</v>
      </c>
      <c r="H1892" s="80" t="s">
        <v>20</v>
      </c>
      <c r="I1892" s="80" t="s">
        <v>43</v>
      </c>
      <c r="J1892" s="80" t="s">
        <v>42</v>
      </c>
      <c r="K1892" s="80">
        <v>3.5</v>
      </c>
      <c r="L1892" s="80">
        <v>1240</v>
      </c>
      <c r="M1892" s="80" t="s">
        <v>41</v>
      </c>
      <c r="N1892" s="80">
        <v>1.56</v>
      </c>
      <c r="O1892" s="80">
        <v>0</v>
      </c>
      <c r="P1892" s="80">
        <v>2.41</v>
      </c>
      <c r="Q1892" s="80"/>
      <c r="R1892" s="80"/>
      <c r="S1892" s="80"/>
      <c r="T1892" s="80"/>
      <c r="U1892" s="80"/>
      <c r="V1892" s="80"/>
      <c r="W1892" s="80"/>
      <c r="X1892" s="80"/>
      <c r="Y1892" s="80"/>
      <c r="Z1892" s="80" t="s">
        <v>40</v>
      </c>
      <c r="AA1892" s="80" t="s">
        <v>39</v>
      </c>
      <c r="AB1892" s="80">
        <v>20</v>
      </c>
      <c r="AC1892" s="80"/>
    </row>
    <row r="1893" spans="1:29" ht="15.75" customHeight="1" x14ac:dyDescent="0.2">
      <c r="A1893" s="80" t="s">
        <v>48</v>
      </c>
      <c r="B1893" s="80" t="s">
        <v>47</v>
      </c>
      <c r="C1893" s="80" t="s">
        <v>50</v>
      </c>
      <c r="D1893" s="81">
        <v>44091.745416666665</v>
      </c>
      <c r="E1893" s="80" t="s">
        <v>5</v>
      </c>
      <c r="F1893" s="80" t="s">
        <v>30</v>
      </c>
      <c r="G1893" s="80" t="s">
        <v>44</v>
      </c>
      <c r="H1893" s="80" t="s">
        <v>20</v>
      </c>
      <c r="I1893" s="80" t="s">
        <v>159</v>
      </c>
      <c r="J1893" s="80" t="s">
        <v>42</v>
      </c>
      <c r="K1893" s="80">
        <v>3.5</v>
      </c>
      <c r="L1893" s="80">
        <v>1240</v>
      </c>
      <c r="M1893" s="80" t="s">
        <v>41</v>
      </c>
      <c r="N1893" s="80">
        <v>106</v>
      </c>
      <c r="O1893" s="80">
        <v>5.2600000000000001E-2</v>
      </c>
      <c r="P1893" s="80">
        <v>2.35</v>
      </c>
      <c r="Q1893" s="80"/>
      <c r="R1893" s="80"/>
      <c r="S1893" s="80"/>
      <c r="T1893" s="80"/>
      <c r="U1893" s="80"/>
      <c r="V1893" s="80"/>
      <c r="W1893" s="80"/>
      <c r="X1893" s="80"/>
      <c r="Y1893" s="80"/>
      <c r="Z1893" s="80" t="s">
        <v>40</v>
      </c>
      <c r="AA1893" s="80" t="s">
        <v>39</v>
      </c>
      <c r="AB1893" s="80">
        <v>20</v>
      </c>
      <c r="AC1893" s="80"/>
    </row>
    <row r="1894" spans="1:29" ht="15.75" customHeight="1" x14ac:dyDescent="0.2">
      <c r="A1894" s="80" t="s">
        <v>48</v>
      </c>
      <c r="B1894" s="80" t="s">
        <v>47</v>
      </c>
      <c r="C1894" s="80" t="s">
        <v>50</v>
      </c>
      <c r="D1894" s="81">
        <v>43775.671932870369</v>
      </c>
      <c r="E1894" s="80" t="s">
        <v>5</v>
      </c>
      <c r="F1894" s="80" t="s">
        <v>30</v>
      </c>
      <c r="G1894" s="80" t="s">
        <v>51</v>
      </c>
      <c r="H1894" s="80" t="s">
        <v>20</v>
      </c>
      <c r="I1894" s="80" t="s">
        <v>157</v>
      </c>
      <c r="J1894" s="80" t="s">
        <v>42</v>
      </c>
      <c r="K1894" s="80">
        <v>3.5</v>
      </c>
      <c r="L1894" s="80">
        <v>1210</v>
      </c>
      <c r="M1894" s="80" t="s">
        <v>41</v>
      </c>
      <c r="N1894" s="80">
        <v>39.4</v>
      </c>
      <c r="O1894" s="80">
        <v>7.0900000000000005E-2</v>
      </c>
      <c r="P1894" s="80">
        <v>5.0599999999999996</v>
      </c>
      <c r="Q1894" s="80"/>
      <c r="R1894" s="80"/>
      <c r="S1894" s="80"/>
      <c r="T1894" s="80"/>
      <c r="U1894" s="80"/>
      <c r="V1894" s="80"/>
      <c r="W1894" s="80"/>
      <c r="X1894" s="80"/>
      <c r="Y1894" s="80"/>
      <c r="Z1894" s="80" t="s">
        <v>40</v>
      </c>
      <c r="AA1894" s="80" t="s">
        <v>39</v>
      </c>
      <c r="AB1894" s="80">
        <v>20</v>
      </c>
      <c r="AC1894" s="80"/>
    </row>
    <row r="1895" spans="1:29" ht="15.75" customHeight="1" x14ac:dyDescent="0.2">
      <c r="A1895" s="80" t="s">
        <v>48</v>
      </c>
      <c r="B1895" s="80" t="s">
        <v>47</v>
      </c>
      <c r="C1895" s="80" t="s">
        <v>50</v>
      </c>
      <c r="D1895" s="81">
        <v>43775.671932870369</v>
      </c>
      <c r="E1895" s="80" t="s">
        <v>5</v>
      </c>
      <c r="F1895" s="80" t="s">
        <v>30</v>
      </c>
      <c r="G1895" s="80" t="s">
        <v>51</v>
      </c>
      <c r="H1895" s="80" t="s">
        <v>20</v>
      </c>
      <c r="I1895" s="80" t="s">
        <v>158</v>
      </c>
      <c r="J1895" s="80" t="s">
        <v>42</v>
      </c>
      <c r="K1895" s="80">
        <v>3.5</v>
      </c>
      <c r="L1895" s="80">
        <v>1210</v>
      </c>
      <c r="M1895" s="80" t="s">
        <v>41</v>
      </c>
      <c r="N1895" s="80">
        <v>86.2</v>
      </c>
      <c r="O1895" s="80">
        <v>7.7299999999999994E-2</v>
      </c>
      <c r="P1895" s="80">
        <v>0</v>
      </c>
      <c r="Q1895" s="80"/>
      <c r="R1895" s="80"/>
      <c r="S1895" s="80"/>
      <c r="T1895" s="80"/>
      <c r="U1895" s="80"/>
      <c r="V1895" s="80"/>
      <c r="W1895" s="80"/>
      <c r="X1895" s="80"/>
      <c r="Y1895" s="80"/>
      <c r="Z1895" s="80" t="s">
        <v>40</v>
      </c>
      <c r="AA1895" s="80" t="s">
        <v>39</v>
      </c>
      <c r="AB1895" s="80">
        <v>20</v>
      </c>
      <c r="AC1895" s="80"/>
    </row>
    <row r="1896" spans="1:29" ht="15.75" customHeight="1" x14ac:dyDescent="0.2">
      <c r="A1896" s="80" t="s">
        <v>48</v>
      </c>
      <c r="B1896" s="80" t="s">
        <v>47</v>
      </c>
      <c r="C1896" s="80" t="s">
        <v>50</v>
      </c>
      <c r="D1896" s="81">
        <v>43775.671932870369</v>
      </c>
      <c r="E1896" s="80" t="s">
        <v>5</v>
      </c>
      <c r="F1896" s="80" t="s">
        <v>30</v>
      </c>
      <c r="G1896" s="80" t="s">
        <v>51</v>
      </c>
      <c r="H1896" s="80" t="s">
        <v>20</v>
      </c>
      <c r="I1896" s="80" t="s">
        <v>43</v>
      </c>
      <c r="J1896" s="80" t="s">
        <v>42</v>
      </c>
      <c r="K1896" s="80">
        <v>3.5</v>
      </c>
      <c r="L1896" s="80">
        <v>1210</v>
      </c>
      <c r="M1896" s="80" t="s">
        <v>41</v>
      </c>
      <c r="N1896" s="80">
        <v>2.83</v>
      </c>
      <c r="O1896" s="80">
        <v>0</v>
      </c>
      <c r="P1896" s="80">
        <v>4.54</v>
      </c>
      <c r="Q1896" s="80"/>
      <c r="R1896" s="80"/>
      <c r="S1896" s="80"/>
      <c r="T1896" s="80"/>
      <c r="U1896" s="80"/>
      <c r="V1896" s="80"/>
      <c r="W1896" s="80"/>
      <c r="X1896" s="80"/>
      <c r="Y1896" s="80"/>
      <c r="Z1896" s="80" t="s">
        <v>40</v>
      </c>
      <c r="AA1896" s="80" t="s">
        <v>39</v>
      </c>
      <c r="AB1896" s="80">
        <v>20</v>
      </c>
      <c r="AC1896" s="80"/>
    </row>
    <row r="1897" spans="1:29" ht="15.75" customHeight="1" x14ac:dyDescent="0.2">
      <c r="A1897" s="80" t="s">
        <v>48</v>
      </c>
      <c r="B1897" s="80" t="s">
        <v>47</v>
      </c>
      <c r="C1897" s="80" t="s">
        <v>50</v>
      </c>
      <c r="D1897" s="81">
        <v>44091.745416666665</v>
      </c>
      <c r="E1897" s="80" t="s">
        <v>5</v>
      </c>
      <c r="F1897" s="80" t="s">
        <v>30</v>
      </c>
      <c r="G1897" s="80" t="s">
        <v>51</v>
      </c>
      <c r="H1897" s="80" t="s">
        <v>20</v>
      </c>
      <c r="I1897" s="80" t="s">
        <v>159</v>
      </c>
      <c r="J1897" s="80" t="s">
        <v>42</v>
      </c>
      <c r="K1897" s="80">
        <v>3.5</v>
      </c>
      <c r="L1897" s="80">
        <v>1210</v>
      </c>
      <c r="M1897" s="80" t="s">
        <v>41</v>
      </c>
      <c r="N1897" s="80">
        <v>44</v>
      </c>
      <c r="O1897" s="80">
        <v>6.9699999999999998E-2</v>
      </c>
      <c r="P1897" s="80">
        <v>4.43</v>
      </c>
      <c r="Q1897" s="80"/>
      <c r="R1897" s="80"/>
      <c r="S1897" s="80"/>
      <c r="T1897" s="80"/>
      <c r="U1897" s="80"/>
      <c r="V1897" s="80"/>
      <c r="W1897" s="80"/>
      <c r="X1897" s="80"/>
      <c r="Y1897" s="80"/>
      <c r="Z1897" s="80" t="s">
        <v>40</v>
      </c>
      <c r="AA1897" s="80" t="s">
        <v>39</v>
      </c>
      <c r="AB1897" s="80">
        <v>20</v>
      </c>
      <c r="AC1897" s="80"/>
    </row>
    <row r="1898" spans="1:29" ht="15.75" customHeight="1" x14ac:dyDescent="0.2">
      <c r="A1898" s="80" t="s">
        <v>48</v>
      </c>
      <c r="B1898" s="80" t="s">
        <v>47</v>
      </c>
      <c r="C1898" s="80" t="s">
        <v>50</v>
      </c>
      <c r="D1898" s="81">
        <v>43775.671932870369</v>
      </c>
      <c r="E1898" s="80" t="s">
        <v>5</v>
      </c>
      <c r="F1898" s="80" t="s">
        <v>31</v>
      </c>
      <c r="G1898" s="80" t="s">
        <v>44</v>
      </c>
      <c r="H1898" s="80" t="s">
        <v>20</v>
      </c>
      <c r="I1898" s="80" t="s">
        <v>157</v>
      </c>
      <c r="J1898" s="80" t="s">
        <v>42</v>
      </c>
      <c r="K1898" s="80">
        <v>1</v>
      </c>
      <c r="L1898" s="80">
        <v>1070</v>
      </c>
      <c r="M1898" s="80" t="s">
        <v>41</v>
      </c>
      <c r="N1898" s="80">
        <v>6.35</v>
      </c>
      <c r="O1898" s="80">
        <v>7.0000000000000001E-3</v>
      </c>
      <c r="P1898" s="80">
        <v>0.65300000000000002</v>
      </c>
      <c r="Q1898" s="80"/>
      <c r="R1898" s="80"/>
      <c r="S1898" s="80"/>
      <c r="T1898" s="80"/>
      <c r="U1898" s="80"/>
      <c r="V1898" s="80"/>
      <c r="W1898" s="80"/>
      <c r="X1898" s="80"/>
      <c r="Y1898" s="80"/>
      <c r="Z1898" s="80" t="s">
        <v>40</v>
      </c>
      <c r="AA1898" s="80" t="s">
        <v>39</v>
      </c>
      <c r="AB1898" s="80">
        <v>20</v>
      </c>
      <c r="AC1898" s="80"/>
    </row>
    <row r="1899" spans="1:29" ht="15.75" customHeight="1" x14ac:dyDescent="0.2">
      <c r="A1899" s="80" t="s">
        <v>48</v>
      </c>
      <c r="B1899" s="80" t="s">
        <v>47</v>
      </c>
      <c r="C1899" s="80" t="s">
        <v>50</v>
      </c>
      <c r="D1899" s="81">
        <v>43775.671932870369</v>
      </c>
      <c r="E1899" s="80" t="s">
        <v>5</v>
      </c>
      <c r="F1899" s="80" t="s">
        <v>31</v>
      </c>
      <c r="G1899" s="80" t="s">
        <v>44</v>
      </c>
      <c r="H1899" s="80" t="s">
        <v>20</v>
      </c>
      <c r="I1899" s="80" t="s">
        <v>158</v>
      </c>
      <c r="J1899" s="80" t="s">
        <v>42</v>
      </c>
      <c r="K1899" s="80">
        <v>1</v>
      </c>
      <c r="L1899" s="80">
        <v>1070</v>
      </c>
      <c r="M1899" s="80" t="s">
        <v>41</v>
      </c>
      <c r="N1899" s="80">
        <v>13.1</v>
      </c>
      <c r="O1899" s="80">
        <v>7.1999999999999998E-3</v>
      </c>
      <c r="P1899" s="80">
        <v>0</v>
      </c>
      <c r="Q1899" s="80"/>
      <c r="R1899" s="80"/>
      <c r="S1899" s="80"/>
      <c r="T1899" s="80"/>
      <c r="U1899" s="80"/>
      <c r="V1899" s="80"/>
      <c r="W1899" s="80"/>
      <c r="X1899" s="80"/>
      <c r="Y1899" s="80"/>
      <c r="Z1899" s="80" t="s">
        <v>40</v>
      </c>
      <c r="AA1899" s="80" t="s">
        <v>39</v>
      </c>
      <c r="AB1899" s="80">
        <v>20</v>
      </c>
      <c r="AC1899" s="80"/>
    </row>
    <row r="1900" spans="1:29" ht="15.75" customHeight="1" x14ac:dyDescent="0.2">
      <c r="A1900" s="80" t="s">
        <v>48</v>
      </c>
      <c r="B1900" s="80" t="s">
        <v>47</v>
      </c>
      <c r="C1900" s="80" t="s">
        <v>50</v>
      </c>
      <c r="D1900" s="81">
        <v>43775.671932870369</v>
      </c>
      <c r="E1900" s="80" t="s">
        <v>5</v>
      </c>
      <c r="F1900" s="80" t="s">
        <v>31</v>
      </c>
      <c r="G1900" s="80" t="s">
        <v>44</v>
      </c>
      <c r="H1900" s="80" t="s">
        <v>20</v>
      </c>
      <c r="I1900" s="80" t="s">
        <v>43</v>
      </c>
      <c r="J1900" s="80" t="s">
        <v>42</v>
      </c>
      <c r="K1900" s="80">
        <v>1</v>
      </c>
      <c r="L1900" s="80">
        <v>1070</v>
      </c>
      <c r="M1900" s="80" t="s">
        <v>41</v>
      </c>
      <c r="N1900" s="80">
        <v>0.60399999999999998</v>
      </c>
      <c r="O1900" s="80">
        <v>0</v>
      </c>
      <c r="P1900" s="80">
        <v>0.61599999999999999</v>
      </c>
      <c r="Q1900" s="80"/>
      <c r="R1900" s="80"/>
      <c r="S1900" s="80"/>
      <c r="T1900" s="80"/>
      <c r="U1900" s="80"/>
      <c r="V1900" s="80"/>
      <c r="W1900" s="80"/>
      <c r="X1900" s="80"/>
      <c r="Y1900" s="80"/>
      <c r="Z1900" s="80" t="s">
        <v>40</v>
      </c>
      <c r="AA1900" s="80" t="s">
        <v>39</v>
      </c>
      <c r="AB1900" s="80">
        <v>20</v>
      </c>
      <c r="AC1900" s="80"/>
    </row>
    <row r="1901" spans="1:29" ht="15.75" customHeight="1" x14ac:dyDescent="0.2">
      <c r="A1901" s="80" t="s">
        <v>48</v>
      </c>
      <c r="B1901" s="80" t="s">
        <v>47</v>
      </c>
      <c r="C1901" s="80" t="s">
        <v>50</v>
      </c>
      <c r="D1901" s="81">
        <v>44091.745416666665</v>
      </c>
      <c r="E1901" s="80" t="s">
        <v>5</v>
      </c>
      <c r="F1901" s="80" t="s">
        <v>31</v>
      </c>
      <c r="G1901" s="80" t="s">
        <v>44</v>
      </c>
      <c r="H1901" s="80" t="s">
        <v>20</v>
      </c>
      <c r="I1901" s="80" t="s">
        <v>159</v>
      </c>
      <c r="J1901" s="80" t="s">
        <v>42</v>
      </c>
      <c r="K1901" s="80">
        <v>1</v>
      </c>
      <c r="L1901" s="80">
        <v>1070</v>
      </c>
      <c r="M1901" s="80" t="s">
        <v>41</v>
      </c>
      <c r="N1901" s="80">
        <v>6.43</v>
      </c>
      <c r="O1901" s="80">
        <v>6.1999999999999998E-3</v>
      </c>
      <c r="P1901" s="80">
        <v>0.57599999999999996</v>
      </c>
      <c r="Q1901" s="80"/>
      <c r="R1901" s="80"/>
      <c r="S1901" s="80"/>
      <c r="T1901" s="80"/>
      <c r="U1901" s="80"/>
      <c r="V1901" s="80"/>
      <c r="W1901" s="80"/>
      <c r="X1901" s="80"/>
      <c r="Y1901" s="80"/>
      <c r="Z1901" s="80" t="s">
        <v>40</v>
      </c>
      <c r="AA1901" s="80" t="s">
        <v>39</v>
      </c>
      <c r="AB1901" s="80">
        <v>20</v>
      </c>
      <c r="AC1901" s="80"/>
    </row>
    <row r="1902" spans="1:29" ht="15.75" customHeight="1" x14ac:dyDescent="0.2">
      <c r="A1902" s="80" t="s">
        <v>48</v>
      </c>
      <c r="B1902" s="80" t="s">
        <v>47</v>
      </c>
      <c r="C1902" s="80" t="s">
        <v>50</v>
      </c>
      <c r="D1902" s="81">
        <v>43775.671932870369</v>
      </c>
      <c r="E1902" s="80" t="s">
        <v>5</v>
      </c>
      <c r="F1902" s="80" t="s">
        <v>31</v>
      </c>
      <c r="G1902" s="80" t="s">
        <v>51</v>
      </c>
      <c r="H1902" s="80" t="s">
        <v>20</v>
      </c>
      <c r="I1902" s="80" t="s">
        <v>157</v>
      </c>
      <c r="J1902" s="80" t="s">
        <v>42</v>
      </c>
      <c r="K1902" s="80">
        <v>1.7</v>
      </c>
      <c r="L1902" s="80">
        <v>1120</v>
      </c>
      <c r="M1902" s="80" t="s">
        <v>41</v>
      </c>
      <c r="N1902" s="80">
        <v>5.16</v>
      </c>
      <c r="O1902" s="80">
        <v>8.4200000000000004E-3</v>
      </c>
      <c r="P1902" s="80">
        <v>0.98499999999999999</v>
      </c>
      <c r="Q1902" s="80"/>
      <c r="R1902" s="80"/>
      <c r="S1902" s="80"/>
      <c r="T1902" s="80"/>
      <c r="U1902" s="80"/>
      <c r="V1902" s="80"/>
      <c r="W1902" s="80"/>
      <c r="X1902" s="80"/>
      <c r="Y1902" s="80"/>
      <c r="Z1902" s="80" t="s">
        <v>40</v>
      </c>
      <c r="AA1902" s="80" t="s">
        <v>39</v>
      </c>
      <c r="AB1902" s="80">
        <v>20</v>
      </c>
      <c r="AC1902" s="80"/>
    </row>
    <row r="1903" spans="1:29" ht="15.75" customHeight="1" x14ac:dyDescent="0.2">
      <c r="A1903" s="80" t="s">
        <v>48</v>
      </c>
      <c r="B1903" s="80" t="s">
        <v>47</v>
      </c>
      <c r="C1903" s="80" t="s">
        <v>50</v>
      </c>
      <c r="D1903" s="81">
        <v>43775.671932870369</v>
      </c>
      <c r="E1903" s="80" t="s">
        <v>5</v>
      </c>
      <c r="F1903" s="80" t="s">
        <v>31</v>
      </c>
      <c r="G1903" s="80" t="s">
        <v>51</v>
      </c>
      <c r="H1903" s="80" t="s">
        <v>20</v>
      </c>
      <c r="I1903" s="80" t="s">
        <v>158</v>
      </c>
      <c r="J1903" s="80" t="s">
        <v>42</v>
      </c>
      <c r="K1903" s="80">
        <v>1.7</v>
      </c>
      <c r="L1903" s="80">
        <v>1120</v>
      </c>
      <c r="M1903" s="80" t="s">
        <v>41</v>
      </c>
      <c r="N1903" s="80">
        <v>14.8</v>
      </c>
      <c r="O1903" s="80">
        <v>9.1000000000000004E-3</v>
      </c>
      <c r="P1903" s="80">
        <v>0</v>
      </c>
      <c r="Q1903" s="80"/>
      <c r="R1903" s="80"/>
      <c r="S1903" s="80"/>
      <c r="T1903" s="80"/>
      <c r="U1903" s="80"/>
      <c r="V1903" s="80"/>
      <c r="W1903" s="80"/>
      <c r="X1903" s="80"/>
      <c r="Y1903" s="80"/>
      <c r="Z1903" s="80" t="s">
        <v>40</v>
      </c>
      <c r="AA1903" s="80" t="s">
        <v>39</v>
      </c>
      <c r="AB1903" s="80">
        <v>20</v>
      </c>
      <c r="AC1903" s="80"/>
    </row>
    <row r="1904" spans="1:29" ht="15.75" customHeight="1" x14ac:dyDescent="0.2">
      <c r="A1904" s="80" t="s">
        <v>48</v>
      </c>
      <c r="B1904" s="80" t="s">
        <v>47</v>
      </c>
      <c r="C1904" s="80" t="s">
        <v>50</v>
      </c>
      <c r="D1904" s="81">
        <v>43775.671932870369</v>
      </c>
      <c r="E1904" s="80" t="s">
        <v>5</v>
      </c>
      <c r="F1904" s="80" t="s">
        <v>31</v>
      </c>
      <c r="G1904" s="80" t="s">
        <v>51</v>
      </c>
      <c r="H1904" s="80" t="s">
        <v>20</v>
      </c>
      <c r="I1904" s="80" t="s">
        <v>43</v>
      </c>
      <c r="J1904" s="80" t="s">
        <v>42</v>
      </c>
      <c r="K1904" s="80">
        <v>1.7</v>
      </c>
      <c r="L1904" s="80">
        <v>1120</v>
      </c>
      <c r="M1904" s="80" t="s">
        <v>41</v>
      </c>
      <c r="N1904" s="80">
        <v>0.73599999999999999</v>
      </c>
      <c r="O1904" s="80">
        <v>0</v>
      </c>
      <c r="P1904" s="80">
        <v>0.94899999999999995</v>
      </c>
      <c r="Q1904" s="80"/>
      <c r="R1904" s="80"/>
      <c r="S1904" s="80"/>
      <c r="T1904" s="80"/>
      <c r="U1904" s="80"/>
      <c r="V1904" s="80"/>
      <c r="W1904" s="80"/>
      <c r="X1904" s="80"/>
      <c r="Y1904" s="80"/>
      <c r="Z1904" s="80" t="s">
        <v>40</v>
      </c>
      <c r="AA1904" s="80" t="s">
        <v>39</v>
      </c>
      <c r="AB1904" s="80">
        <v>20</v>
      </c>
      <c r="AC1904" s="80"/>
    </row>
    <row r="1905" spans="1:29" ht="15.75" customHeight="1" x14ac:dyDescent="0.2">
      <c r="A1905" s="80" t="s">
        <v>48</v>
      </c>
      <c r="B1905" s="80" t="s">
        <v>47</v>
      </c>
      <c r="C1905" s="80" t="s">
        <v>50</v>
      </c>
      <c r="D1905" s="81">
        <v>44091.745416666665</v>
      </c>
      <c r="E1905" s="80" t="s">
        <v>5</v>
      </c>
      <c r="F1905" s="80" t="s">
        <v>31</v>
      </c>
      <c r="G1905" s="80" t="s">
        <v>51</v>
      </c>
      <c r="H1905" s="80" t="s">
        <v>20</v>
      </c>
      <c r="I1905" s="80" t="s">
        <v>159</v>
      </c>
      <c r="J1905" s="80" t="s">
        <v>42</v>
      </c>
      <c r="K1905" s="80">
        <v>1.7</v>
      </c>
      <c r="L1905" s="80">
        <v>1120</v>
      </c>
      <c r="M1905" s="80" t="s">
        <v>41</v>
      </c>
      <c r="N1905" s="80">
        <v>5.71</v>
      </c>
      <c r="O1905" s="80">
        <v>7.5100000000000002E-3</v>
      </c>
      <c r="P1905" s="80">
        <v>0.871</v>
      </c>
      <c r="Q1905" s="80"/>
      <c r="R1905" s="80"/>
      <c r="S1905" s="80"/>
      <c r="T1905" s="80"/>
      <c r="U1905" s="80"/>
      <c r="V1905" s="80"/>
      <c r="W1905" s="80"/>
      <c r="X1905" s="80"/>
      <c r="Y1905" s="80"/>
      <c r="Z1905" s="80" t="s">
        <v>40</v>
      </c>
      <c r="AA1905" s="80" t="s">
        <v>39</v>
      </c>
      <c r="AB1905" s="80">
        <v>20</v>
      </c>
      <c r="AC1905" s="80"/>
    </row>
    <row r="1906" spans="1:29" ht="15.75" customHeight="1" x14ac:dyDescent="0.2">
      <c r="A1906" s="80" t="s">
        <v>48</v>
      </c>
      <c r="B1906" s="80" t="s">
        <v>47</v>
      </c>
      <c r="C1906" s="80" t="s">
        <v>50</v>
      </c>
      <c r="D1906" s="81">
        <v>43775.671932870369</v>
      </c>
      <c r="E1906" s="80" t="s">
        <v>5</v>
      </c>
      <c r="F1906" s="80" t="s">
        <v>45</v>
      </c>
      <c r="G1906" s="80" t="s">
        <v>44</v>
      </c>
      <c r="H1906" s="80" t="s">
        <v>20</v>
      </c>
      <c r="I1906" s="80" t="s">
        <v>157</v>
      </c>
      <c r="J1906" s="80" t="s">
        <v>42</v>
      </c>
      <c r="K1906" s="80">
        <v>2.1</v>
      </c>
      <c r="L1906" s="80">
        <v>1720</v>
      </c>
      <c r="M1906" s="80" t="s">
        <v>41</v>
      </c>
      <c r="N1906" s="80">
        <v>18</v>
      </c>
      <c r="O1906" s="80">
        <v>2.5999999999999999E-2</v>
      </c>
      <c r="P1906" s="80">
        <v>3.14</v>
      </c>
      <c r="Q1906" s="80"/>
      <c r="R1906" s="80"/>
      <c r="S1906" s="80"/>
      <c r="T1906" s="80"/>
      <c r="U1906" s="80"/>
      <c r="V1906" s="80"/>
      <c r="W1906" s="80"/>
      <c r="X1906" s="80"/>
      <c r="Y1906" s="80"/>
      <c r="Z1906" s="80" t="s">
        <v>40</v>
      </c>
      <c r="AA1906" s="80" t="s">
        <v>39</v>
      </c>
      <c r="AB1906" s="80">
        <v>20</v>
      </c>
      <c r="AC1906" s="80"/>
    </row>
    <row r="1907" spans="1:29" ht="15.75" customHeight="1" x14ac:dyDescent="0.2">
      <c r="A1907" s="80" t="s">
        <v>48</v>
      </c>
      <c r="B1907" s="80" t="s">
        <v>47</v>
      </c>
      <c r="C1907" s="80" t="s">
        <v>50</v>
      </c>
      <c r="D1907" s="81">
        <v>43775.671932870369</v>
      </c>
      <c r="E1907" s="80" t="s">
        <v>5</v>
      </c>
      <c r="F1907" s="80" t="s">
        <v>45</v>
      </c>
      <c r="G1907" s="80" t="s">
        <v>44</v>
      </c>
      <c r="H1907" s="80" t="s">
        <v>20</v>
      </c>
      <c r="I1907" s="80" t="s">
        <v>158</v>
      </c>
      <c r="J1907" s="80" t="s">
        <v>42</v>
      </c>
      <c r="K1907" s="80">
        <v>2.1</v>
      </c>
      <c r="L1907" s="80">
        <v>1720</v>
      </c>
      <c r="M1907" s="80" t="s">
        <v>41</v>
      </c>
      <c r="N1907" s="80">
        <v>51.5</v>
      </c>
      <c r="O1907" s="80">
        <v>2.5999999999999999E-2</v>
      </c>
      <c r="P1907" s="80">
        <v>0</v>
      </c>
      <c r="Q1907" s="80"/>
      <c r="R1907" s="80"/>
      <c r="S1907" s="80"/>
      <c r="T1907" s="80"/>
      <c r="U1907" s="80"/>
      <c r="V1907" s="80"/>
      <c r="W1907" s="80"/>
      <c r="X1907" s="80"/>
      <c r="Y1907" s="80"/>
      <c r="Z1907" s="80" t="s">
        <v>40</v>
      </c>
      <c r="AA1907" s="80" t="s">
        <v>39</v>
      </c>
      <c r="AB1907" s="80">
        <v>20</v>
      </c>
      <c r="AC1907" s="80"/>
    </row>
    <row r="1908" spans="1:29" ht="15.75" customHeight="1" x14ac:dyDescent="0.2">
      <c r="A1908" s="80" t="s">
        <v>48</v>
      </c>
      <c r="B1908" s="80" t="s">
        <v>47</v>
      </c>
      <c r="C1908" s="80" t="s">
        <v>50</v>
      </c>
      <c r="D1908" s="81">
        <v>43775.671932870369</v>
      </c>
      <c r="E1908" s="80" t="s">
        <v>5</v>
      </c>
      <c r="F1908" s="80" t="s">
        <v>45</v>
      </c>
      <c r="G1908" s="80" t="s">
        <v>44</v>
      </c>
      <c r="H1908" s="80" t="s">
        <v>20</v>
      </c>
      <c r="I1908" s="80" t="s">
        <v>43</v>
      </c>
      <c r="J1908" s="80" t="s">
        <v>42</v>
      </c>
      <c r="K1908" s="80">
        <v>2.1</v>
      </c>
      <c r="L1908" s="80">
        <v>1720</v>
      </c>
      <c r="M1908" s="80" t="s">
        <v>41</v>
      </c>
      <c r="N1908" s="80">
        <v>2.1</v>
      </c>
      <c r="O1908" s="80">
        <v>0</v>
      </c>
      <c r="P1908" s="80">
        <v>3.05</v>
      </c>
      <c r="Q1908" s="80"/>
      <c r="R1908" s="80"/>
      <c r="S1908" s="80"/>
      <c r="T1908" s="80"/>
      <c r="U1908" s="80"/>
      <c r="V1908" s="80"/>
      <c r="W1908" s="80"/>
      <c r="X1908" s="80"/>
      <c r="Y1908" s="80"/>
      <c r="Z1908" s="80" t="s">
        <v>40</v>
      </c>
      <c r="AA1908" s="80" t="s">
        <v>39</v>
      </c>
      <c r="AB1908" s="80">
        <v>20</v>
      </c>
      <c r="AC1908" s="80"/>
    </row>
    <row r="1909" spans="1:29" ht="15.75" customHeight="1" x14ac:dyDescent="0.2">
      <c r="A1909" s="80" t="s">
        <v>48</v>
      </c>
      <c r="B1909" s="80" t="s">
        <v>47</v>
      </c>
      <c r="C1909" s="80" t="s">
        <v>50</v>
      </c>
      <c r="D1909" s="81">
        <v>44091.745416666665</v>
      </c>
      <c r="E1909" s="80" t="s">
        <v>5</v>
      </c>
      <c r="F1909" s="80" t="s">
        <v>45</v>
      </c>
      <c r="G1909" s="80" t="s">
        <v>44</v>
      </c>
      <c r="H1909" s="80" t="s">
        <v>20</v>
      </c>
      <c r="I1909" s="80" t="s">
        <v>159</v>
      </c>
      <c r="J1909" s="80" t="s">
        <v>42</v>
      </c>
      <c r="K1909" s="80">
        <v>2.1</v>
      </c>
      <c r="L1909" s="80">
        <v>1720</v>
      </c>
      <c r="M1909" s="80" t="s">
        <v>41</v>
      </c>
      <c r="N1909" s="80">
        <v>18</v>
      </c>
      <c r="O1909" s="80">
        <v>2.3E-2</v>
      </c>
      <c r="P1909" s="80">
        <v>2.97</v>
      </c>
      <c r="Q1909" s="80"/>
      <c r="R1909" s="80"/>
      <c r="S1909" s="80"/>
      <c r="T1909" s="80"/>
      <c r="U1909" s="80"/>
      <c r="V1909" s="80"/>
      <c r="W1909" s="80"/>
      <c r="X1909" s="80"/>
      <c r="Y1909" s="80"/>
      <c r="Z1909" s="80" t="s">
        <v>40</v>
      </c>
      <c r="AA1909" s="80" t="s">
        <v>39</v>
      </c>
      <c r="AB1909" s="80">
        <v>20</v>
      </c>
      <c r="AC1909" s="80"/>
    </row>
    <row r="1910" spans="1:29" ht="15.75" customHeight="1" x14ac:dyDescent="0.2">
      <c r="A1910" s="80" t="s">
        <v>48</v>
      </c>
      <c r="B1910" s="80" t="s">
        <v>47</v>
      </c>
      <c r="C1910" s="80" t="s">
        <v>50</v>
      </c>
      <c r="D1910" s="81">
        <v>43775.671932870369</v>
      </c>
      <c r="E1910" s="80" t="s">
        <v>5</v>
      </c>
      <c r="F1910" s="80" t="s">
        <v>45</v>
      </c>
      <c r="G1910" s="80" t="s">
        <v>51</v>
      </c>
      <c r="H1910" s="80" t="s">
        <v>20</v>
      </c>
      <c r="I1910" s="80" t="s">
        <v>157</v>
      </c>
      <c r="J1910" s="80" t="s">
        <v>42</v>
      </c>
      <c r="K1910" s="80">
        <v>3</v>
      </c>
      <c r="L1910" s="80">
        <v>1500</v>
      </c>
      <c r="M1910" s="80" t="s">
        <v>41</v>
      </c>
      <c r="N1910" s="80">
        <v>14.2</v>
      </c>
      <c r="O1910" s="80">
        <v>2.9000000000000001E-2</v>
      </c>
      <c r="P1910" s="80">
        <v>2.9</v>
      </c>
      <c r="Q1910" s="80"/>
      <c r="R1910" s="80"/>
      <c r="S1910" s="80"/>
      <c r="T1910" s="80"/>
      <c r="U1910" s="80"/>
      <c r="V1910" s="80"/>
      <c r="W1910" s="80"/>
      <c r="X1910" s="80"/>
      <c r="Y1910" s="80"/>
      <c r="Z1910" s="80" t="s">
        <v>40</v>
      </c>
      <c r="AA1910" s="80" t="s">
        <v>39</v>
      </c>
      <c r="AB1910" s="80">
        <v>20</v>
      </c>
      <c r="AC1910" s="80"/>
    </row>
    <row r="1911" spans="1:29" ht="15.75" customHeight="1" x14ac:dyDescent="0.2">
      <c r="A1911" s="80" t="s">
        <v>48</v>
      </c>
      <c r="B1911" s="80" t="s">
        <v>47</v>
      </c>
      <c r="C1911" s="80" t="s">
        <v>50</v>
      </c>
      <c r="D1911" s="81">
        <v>43775.671932870369</v>
      </c>
      <c r="E1911" s="80" t="s">
        <v>5</v>
      </c>
      <c r="F1911" s="80" t="s">
        <v>45</v>
      </c>
      <c r="G1911" s="80" t="s">
        <v>51</v>
      </c>
      <c r="H1911" s="80" t="s">
        <v>20</v>
      </c>
      <c r="I1911" s="80" t="s">
        <v>158</v>
      </c>
      <c r="J1911" s="80" t="s">
        <v>42</v>
      </c>
      <c r="K1911" s="80">
        <v>3</v>
      </c>
      <c r="L1911" s="80">
        <v>1500</v>
      </c>
      <c r="M1911" s="80" t="s">
        <v>41</v>
      </c>
      <c r="N1911" s="80">
        <v>45.3</v>
      </c>
      <c r="O1911" s="80">
        <v>3.2000000000000001E-2</v>
      </c>
      <c r="P1911" s="80">
        <v>0</v>
      </c>
      <c r="Q1911" s="80"/>
      <c r="R1911" s="80"/>
      <c r="S1911" s="80"/>
      <c r="T1911" s="80"/>
      <c r="U1911" s="80"/>
      <c r="V1911" s="80"/>
      <c r="W1911" s="80"/>
      <c r="X1911" s="80"/>
      <c r="Y1911" s="80"/>
      <c r="Z1911" s="80" t="s">
        <v>40</v>
      </c>
      <c r="AA1911" s="80" t="s">
        <v>39</v>
      </c>
      <c r="AB1911" s="80">
        <v>20</v>
      </c>
      <c r="AC1911" s="80"/>
    </row>
    <row r="1912" spans="1:29" ht="15.75" customHeight="1" x14ac:dyDescent="0.2">
      <c r="A1912" s="80" t="s">
        <v>48</v>
      </c>
      <c r="B1912" s="80" t="s">
        <v>47</v>
      </c>
      <c r="C1912" s="80" t="s">
        <v>50</v>
      </c>
      <c r="D1912" s="81">
        <v>43775.671932870369</v>
      </c>
      <c r="E1912" s="80" t="s">
        <v>5</v>
      </c>
      <c r="F1912" s="80" t="s">
        <v>45</v>
      </c>
      <c r="G1912" s="80" t="s">
        <v>51</v>
      </c>
      <c r="H1912" s="80" t="s">
        <v>20</v>
      </c>
      <c r="I1912" s="80" t="s">
        <v>43</v>
      </c>
      <c r="J1912" s="80" t="s">
        <v>42</v>
      </c>
      <c r="K1912" s="80">
        <v>3</v>
      </c>
      <c r="L1912" s="80">
        <v>1500</v>
      </c>
      <c r="M1912" s="80" t="s">
        <v>41</v>
      </c>
      <c r="N1912" s="80">
        <v>1.8</v>
      </c>
      <c r="O1912" s="80">
        <v>0</v>
      </c>
      <c r="P1912" s="80">
        <v>2.82</v>
      </c>
      <c r="Q1912" s="80"/>
      <c r="R1912" s="80"/>
      <c r="S1912" s="80"/>
      <c r="T1912" s="80"/>
      <c r="U1912" s="80"/>
      <c r="V1912" s="80"/>
      <c r="W1912" s="80"/>
      <c r="X1912" s="80"/>
      <c r="Y1912" s="80"/>
      <c r="Z1912" s="80" t="s">
        <v>40</v>
      </c>
      <c r="AA1912" s="80" t="s">
        <v>39</v>
      </c>
      <c r="AB1912" s="80">
        <v>20</v>
      </c>
      <c r="AC1912" s="80"/>
    </row>
    <row r="1913" spans="1:29" ht="15.75" customHeight="1" x14ac:dyDescent="0.2">
      <c r="A1913" s="80" t="s">
        <v>48</v>
      </c>
      <c r="B1913" s="80" t="s">
        <v>47</v>
      </c>
      <c r="C1913" s="80" t="s">
        <v>50</v>
      </c>
      <c r="D1913" s="81">
        <v>44091.745416666665</v>
      </c>
      <c r="E1913" s="80" t="s">
        <v>5</v>
      </c>
      <c r="F1913" s="80" t="s">
        <v>45</v>
      </c>
      <c r="G1913" s="80" t="s">
        <v>51</v>
      </c>
      <c r="H1913" s="80" t="s">
        <v>20</v>
      </c>
      <c r="I1913" s="80" t="s">
        <v>159</v>
      </c>
      <c r="J1913" s="80" t="s">
        <v>42</v>
      </c>
      <c r="K1913" s="80">
        <v>3</v>
      </c>
      <c r="L1913" s="80">
        <v>1500</v>
      </c>
      <c r="M1913" s="80" t="s">
        <v>41</v>
      </c>
      <c r="N1913" s="80">
        <v>14.5</v>
      </c>
      <c r="O1913" s="80">
        <v>2.5999999999999999E-2</v>
      </c>
      <c r="P1913" s="80">
        <v>2.72</v>
      </c>
      <c r="Q1913" s="80"/>
      <c r="R1913" s="80"/>
      <c r="S1913" s="80"/>
      <c r="T1913" s="80"/>
      <c r="U1913" s="80"/>
      <c r="V1913" s="80"/>
      <c r="W1913" s="80"/>
      <c r="X1913" s="80"/>
      <c r="Y1913" s="80"/>
      <c r="Z1913" s="80" t="s">
        <v>40</v>
      </c>
      <c r="AA1913" s="80" t="s">
        <v>39</v>
      </c>
      <c r="AB1913" s="80">
        <v>20</v>
      </c>
      <c r="AC1913" s="80"/>
    </row>
    <row r="1914" spans="1:29" ht="15.75" customHeight="1" x14ac:dyDescent="0.2">
      <c r="A1914" s="80" t="s">
        <v>48</v>
      </c>
      <c r="B1914" s="80" t="s">
        <v>47</v>
      </c>
      <c r="C1914" s="80" t="s">
        <v>50</v>
      </c>
      <c r="D1914" s="81">
        <v>43775.671932870369</v>
      </c>
      <c r="E1914" s="80" t="s">
        <v>5</v>
      </c>
      <c r="F1914" s="80" t="s">
        <v>29</v>
      </c>
      <c r="G1914" s="80" t="s">
        <v>44</v>
      </c>
      <c r="H1914" s="80" t="s">
        <v>20</v>
      </c>
      <c r="I1914" s="80" t="s">
        <v>157</v>
      </c>
      <c r="J1914" s="80" t="s">
        <v>42</v>
      </c>
      <c r="K1914" s="80">
        <v>2.4700000000000002</v>
      </c>
      <c r="L1914" s="80">
        <v>1950</v>
      </c>
      <c r="M1914" s="80" t="s">
        <v>41</v>
      </c>
      <c r="N1914" s="80">
        <v>18.899999999999999</v>
      </c>
      <c r="O1914" s="80">
        <v>3.1099999999999999E-2</v>
      </c>
      <c r="P1914" s="80">
        <v>3.98</v>
      </c>
      <c r="Q1914" s="80"/>
      <c r="R1914" s="80"/>
      <c r="S1914" s="80"/>
      <c r="T1914" s="80"/>
      <c r="U1914" s="80"/>
      <c r="V1914" s="80"/>
      <c r="W1914" s="80"/>
      <c r="X1914" s="80"/>
      <c r="Y1914" s="80"/>
      <c r="Z1914" s="80" t="s">
        <v>40</v>
      </c>
      <c r="AA1914" s="80" t="s">
        <v>39</v>
      </c>
      <c r="AB1914" s="80">
        <v>20</v>
      </c>
      <c r="AC1914" s="80"/>
    </row>
    <row r="1915" spans="1:29" ht="15.75" customHeight="1" x14ac:dyDescent="0.2">
      <c r="A1915" s="80" t="s">
        <v>48</v>
      </c>
      <c r="B1915" s="80" t="s">
        <v>47</v>
      </c>
      <c r="C1915" s="80" t="s">
        <v>50</v>
      </c>
      <c r="D1915" s="81">
        <v>43775.671932870369</v>
      </c>
      <c r="E1915" s="80" t="s">
        <v>5</v>
      </c>
      <c r="F1915" s="80" t="s">
        <v>29</v>
      </c>
      <c r="G1915" s="80" t="s">
        <v>44</v>
      </c>
      <c r="H1915" s="80" t="s">
        <v>20</v>
      </c>
      <c r="I1915" s="80" t="s">
        <v>158</v>
      </c>
      <c r="J1915" s="80" t="s">
        <v>42</v>
      </c>
      <c r="K1915" s="80">
        <v>2.4700000000000002</v>
      </c>
      <c r="L1915" s="80">
        <v>1950</v>
      </c>
      <c r="M1915" s="80" t="s">
        <v>41</v>
      </c>
      <c r="N1915" s="80">
        <v>61.4</v>
      </c>
      <c r="O1915" s="80">
        <v>3.1199999999999999E-2</v>
      </c>
      <c r="P1915" s="80">
        <v>0</v>
      </c>
      <c r="Q1915" s="80"/>
      <c r="R1915" s="80"/>
      <c r="S1915" s="80"/>
      <c r="T1915" s="80"/>
      <c r="U1915" s="80"/>
      <c r="V1915" s="80"/>
      <c r="W1915" s="80"/>
      <c r="X1915" s="80"/>
      <c r="Y1915" s="80"/>
      <c r="Z1915" s="80" t="s">
        <v>40</v>
      </c>
      <c r="AA1915" s="80" t="s">
        <v>39</v>
      </c>
      <c r="AB1915" s="80">
        <v>20</v>
      </c>
      <c r="AC1915" s="80"/>
    </row>
    <row r="1916" spans="1:29" ht="15.75" customHeight="1" x14ac:dyDescent="0.2">
      <c r="A1916" s="80" t="s">
        <v>48</v>
      </c>
      <c r="B1916" s="80" t="s">
        <v>47</v>
      </c>
      <c r="C1916" s="80" t="s">
        <v>50</v>
      </c>
      <c r="D1916" s="81">
        <v>43775.671932870369</v>
      </c>
      <c r="E1916" s="80" t="s">
        <v>5</v>
      </c>
      <c r="F1916" s="80" t="s">
        <v>29</v>
      </c>
      <c r="G1916" s="80" t="s">
        <v>44</v>
      </c>
      <c r="H1916" s="80" t="s">
        <v>20</v>
      </c>
      <c r="I1916" s="80" t="s">
        <v>43</v>
      </c>
      <c r="J1916" s="80" t="s">
        <v>42</v>
      </c>
      <c r="K1916" s="80">
        <v>2.4700000000000002</v>
      </c>
      <c r="L1916" s="80">
        <v>1950</v>
      </c>
      <c r="M1916" s="80" t="s">
        <v>41</v>
      </c>
      <c r="N1916" s="80">
        <v>2.65</v>
      </c>
      <c r="O1916" s="80">
        <v>0</v>
      </c>
      <c r="P1916" s="80">
        <v>3.88</v>
      </c>
      <c r="Q1916" s="80"/>
      <c r="R1916" s="80"/>
      <c r="S1916" s="80"/>
      <c r="T1916" s="80"/>
      <c r="U1916" s="80"/>
      <c r="V1916" s="80"/>
      <c r="W1916" s="80"/>
      <c r="X1916" s="80"/>
      <c r="Y1916" s="80"/>
      <c r="Z1916" s="80" t="s">
        <v>40</v>
      </c>
      <c r="AA1916" s="80" t="s">
        <v>39</v>
      </c>
      <c r="AB1916" s="80">
        <v>20</v>
      </c>
      <c r="AC1916" s="80"/>
    </row>
    <row r="1917" spans="1:29" ht="15.75" customHeight="1" x14ac:dyDescent="0.2">
      <c r="A1917" s="80" t="s">
        <v>48</v>
      </c>
      <c r="B1917" s="80" t="s">
        <v>47</v>
      </c>
      <c r="C1917" s="80" t="s">
        <v>50</v>
      </c>
      <c r="D1917" s="81">
        <v>44091.745416666665</v>
      </c>
      <c r="E1917" s="80" t="s">
        <v>5</v>
      </c>
      <c r="F1917" s="80" t="s">
        <v>29</v>
      </c>
      <c r="G1917" s="80" t="s">
        <v>44</v>
      </c>
      <c r="H1917" s="80" t="s">
        <v>20</v>
      </c>
      <c r="I1917" s="80" t="s">
        <v>159</v>
      </c>
      <c r="J1917" s="80" t="s">
        <v>42</v>
      </c>
      <c r="K1917" s="80">
        <v>2.4700000000000002</v>
      </c>
      <c r="L1917" s="80">
        <v>1950</v>
      </c>
      <c r="M1917" s="80" t="s">
        <v>41</v>
      </c>
      <c r="N1917" s="80">
        <v>18.899999999999999</v>
      </c>
      <c r="O1917" s="80">
        <v>2.7300000000000001E-2</v>
      </c>
      <c r="P1917" s="80">
        <v>3.78</v>
      </c>
      <c r="Q1917" s="80"/>
      <c r="R1917" s="80"/>
      <c r="S1917" s="80"/>
      <c r="T1917" s="80"/>
      <c r="U1917" s="80"/>
      <c r="V1917" s="80"/>
      <c r="W1917" s="80"/>
      <c r="X1917" s="80"/>
      <c r="Y1917" s="80"/>
      <c r="Z1917" s="80" t="s">
        <v>40</v>
      </c>
      <c r="AA1917" s="80" t="s">
        <v>39</v>
      </c>
      <c r="AB1917" s="80">
        <v>20</v>
      </c>
      <c r="AC1917" s="80"/>
    </row>
    <row r="1918" spans="1:29" ht="15.75" customHeight="1" x14ac:dyDescent="0.2">
      <c r="A1918" s="80" t="s">
        <v>48</v>
      </c>
      <c r="B1918" s="80" t="s">
        <v>47</v>
      </c>
      <c r="C1918" s="80" t="s">
        <v>50</v>
      </c>
      <c r="D1918" s="81">
        <v>43775.671932870369</v>
      </c>
      <c r="E1918" s="80" t="s">
        <v>5</v>
      </c>
      <c r="F1918" s="80" t="s">
        <v>29</v>
      </c>
      <c r="G1918" s="80" t="s">
        <v>51</v>
      </c>
      <c r="H1918" s="80" t="s">
        <v>20</v>
      </c>
      <c r="I1918" s="80" t="s">
        <v>157</v>
      </c>
      <c r="J1918" s="80" t="s">
        <v>42</v>
      </c>
      <c r="K1918" s="80">
        <v>3.45</v>
      </c>
      <c r="L1918" s="80">
        <v>1650</v>
      </c>
      <c r="M1918" s="80" t="s">
        <v>41</v>
      </c>
      <c r="N1918" s="80">
        <v>16.100000000000001</v>
      </c>
      <c r="O1918" s="80">
        <v>3.4700000000000002E-2</v>
      </c>
      <c r="P1918" s="80">
        <v>3.47</v>
      </c>
      <c r="Q1918" s="80"/>
      <c r="R1918" s="80"/>
      <c r="S1918" s="80"/>
      <c r="T1918" s="80"/>
      <c r="U1918" s="80"/>
      <c r="V1918" s="80"/>
      <c r="W1918" s="80"/>
      <c r="X1918" s="80"/>
      <c r="Y1918" s="80"/>
      <c r="Z1918" s="80" t="s">
        <v>40</v>
      </c>
      <c r="AA1918" s="80" t="s">
        <v>39</v>
      </c>
      <c r="AB1918" s="80">
        <v>20</v>
      </c>
      <c r="AC1918" s="80"/>
    </row>
    <row r="1919" spans="1:29" ht="15.75" customHeight="1" x14ac:dyDescent="0.2">
      <c r="A1919" s="80" t="s">
        <v>48</v>
      </c>
      <c r="B1919" s="80" t="s">
        <v>47</v>
      </c>
      <c r="C1919" s="80" t="s">
        <v>50</v>
      </c>
      <c r="D1919" s="81">
        <v>43775.671932870369</v>
      </c>
      <c r="E1919" s="80" t="s">
        <v>5</v>
      </c>
      <c r="F1919" s="80" t="s">
        <v>29</v>
      </c>
      <c r="G1919" s="80" t="s">
        <v>51</v>
      </c>
      <c r="H1919" s="80" t="s">
        <v>20</v>
      </c>
      <c r="I1919" s="80" t="s">
        <v>158</v>
      </c>
      <c r="J1919" s="80" t="s">
        <v>42</v>
      </c>
      <c r="K1919" s="80">
        <v>3.45</v>
      </c>
      <c r="L1919" s="80">
        <v>1650</v>
      </c>
      <c r="M1919" s="80" t="s">
        <v>41</v>
      </c>
      <c r="N1919" s="80">
        <v>54.1</v>
      </c>
      <c r="O1919" s="80">
        <v>3.7900000000000003E-2</v>
      </c>
      <c r="P1919" s="80">
        <v>0</v>
      </c>
      <c r="Q1919" s="80"/>
      <c r="R1919" s="80"/>
      <c r="S1919" s="80"/>
      <c r="T1919" s="80"/>
      <c r="U1919" s="80"/>
      <c r="V1919" s="80"/>
      <c r="W1919" s="80"/>
      <c r="X1919" s="80"/>
      <c r="Y1919" s="80"/>
      <c r="Z1919" s="80" t="s">
        <v>40</v>
      </c>
      <c r="AA1919" s="80" t="s">
        <v>39</v>
      </c>
      <c r="AB1919" s="80">
        <v>20</v>
      </c>
      <c r="AC1919" s="80"/>
    </row>
    <row r="1920" spans="1:29" ht="15.75" customHeight="1" x14ac:dyDescent="0.2">
      <c r="A1920" s="80" t="s">
        <v>48</v>
      </c>
      <c r="B1920" s="80" t="s">
        <v>47</v>
      </c>
      <c r="C1920" s="80" t="s">
        <v>50</v>
      </c>
      <c r="D1920" s="81">
        <v>43775.671932870369</v>
      </c>
      <c r="E1920" s="80" t="s">
        <v>5</v>
      </c>
      <c r="F1920" s="80" t="s">
        <v>29</v>
      </c>
      <c r="G1920" s="80" t="s">
        <v>51</v>
      </c>
      <c r="H1920" s="80" t="s">
        <v>20</v>
      </c>
      <c r="I1920" s="80" t="s">
        <v>43</v>
      </c>
      <c r="J1920" s="80" t="s">
        <v>42</v>
      </c>
      <c r="K1920" s="80">
        <v>3.45</v>
      </c>
      <c r="L1920" s="80">
        <v>1650</v>
      </c>
      <c r="M1920" s="80" t="s">
        <v>41</v>
      </c>
      <c r="N1920" s="80">
        <v>2.14</v>
      </c>
      <c r="O1920" s="80">
        <v>0</v>
      </c>
      <c r="P1920" s="80">
        <v>3.39</v>
      </c>
      <c r="Q1920" s="80"/>
      <c r="R1920" s="80"/>
      <c r="S1920" s="80"/>
      <c r="T1920" s="80"/>
      <c r="U1920" s="80"/>
      <c r="V1920" s="80"/>
      <c r="W1920" s="80"/>
      <c r="X1920" s="80"/>
      <c r="Y1920" s="80"/>
      <c r="Z1920" s="80" t="s">
        <v>40</v>
      </c>
      <c r="AA1920" s="80" t="s">
        <v>39</v>
      </c>
      <c r="AB1920" s="80">
        <v>20</v>
      </c>
      <c r="AC1920" s="80"/>
    </row>
    <row r="1921" spans="1:29" ht="15.75" customHeight="1" x14ac:dyDescent="0.2">
      <c r="A1921" s="80" t="s">
        <v>48</v>
      </c>
      <c r="B1921" s="80" t="s">
        <v>47</v>
      </c>
      <c r="C1921" s="80" t="s">
        <v>50</v>
      </c>
      <c r="D1921" s="81">
        <v>44091.745416666665</v>
      </c>
      <c r="E1921" s="80" t="s">
        <v>5</v>
      </c>
      <c r="F1921" s="80" t="s">
        <v>29</v>
      </c>
      <c r="G1921" s="80" t="s">
        <v>51</v>
      </c>
      <c r="H1921" s="80" t="s">
        <v>20</v>
      </c>
      <c r="I1921" s="80" t="s">
        <v>159</v>
      </c>
      <c r="J1921" s="80" t="s">
        <v>42</v>
      </c>
      <c r="K1921" s="80">
        <v>3.45</v>
      </c>
      <c r="L1921" s="80">
        <v>1650</v>
      </c>
      <c r="M1921" s="80" t="s">
        <v>41</v>
      </c>
      <c r="N1921" s="80">
        <v>16.2</v>
      </c>
      <c r="O1921" s="80">
        <v>3.0599999999999999E-2</v>
      </c>
      <c r="P1921" s="80">
        <v>3.29</v>
      </c>
      <c r="Q1921" s="80"/>
      <c r="R1921" s="80"/>
      <c r="S1921" s="80"/>
      <c r="T1921" s="80"/>
      <c r="U1921" s="80"/>
      <c r="V1921" s="80"/>
      <c r="W1921" s="80"/>
      <c r="X1921" s="80"/>
      <c r="Y1921" s="80"/>
      <c r="Z1921" s="80" t="s">
        <v>40</v>
      </c>
      <c r="AA1921" s="80" t="s">
        <v>39</v>
      </c>
      <c r="AB1921" s="80">
        <v>20</v>
      </c>
      <c r="AC1921" s="80"/>
    </row>
    <row r="1922" spans="1:29" ht="15.75" customHeight="1" x14ac:dyDescent="0.2">
      <c r="A1922" s="80" t="s">
        <v>48</v>
      </c>
      <c r="B1922" s="80" t="s">
        <v>47</v>
      </c>
      <c r="C1922" s="80" t="s">
        <v>50</v>
      </c>
      <c r="D1922" s="81">
        <v>43775.672638888886</v>
      </c>
      <c r="E1922" s="80" t="s">
        <v>5</v>
      </c>
      <c r="F1922" s="80" t="s">
        <v>30</v>
      </c>
      <c r="G1922" s="80" t="s">
        <v>44</v>
      </c>
      <c r="H1922" s="80" t="s">
        <v>22</v>
      </c>
      <c r="I1922" s="80" t="s">
        <v>157</v>
      </c>
      <c r="J1922" s="80" t="s">
        <v>42</v>
      </c>
      <c r="K1922" s="80">
        <v>3.5</v>
      </c>
      <c r="L1922" s="80">
        <v>1240</v>
      </c>
      <c r="M1922" s="80" t="s">
        <v>41</v>
      </c>
      <c r="N1922" s="80">
        <v>105</v>
      </c>
      <c r="O1922" s="80">
        <v>5.21E-2</v>
      </c>
      <c r="P1922" s="80">
        <v>2.91</v>
      </c>
      <c r="Q1922" s="80"/>
      <c r="R1922" s="80"/>
      <c r="S1922" s="80"/>
      <c r="T1922" s="80"/>
      <c r="U1922" s="80"/>
      <c r="V1922" s="80"/>
      <c r="W1922" s="80"/>
      <c r="X1922" s="80"/>
      <c r="Y1922" s="80"/>
      <c r="Z1922" s="80" t="s">
        <v>40</v>
      </c>
      <c r="AA1922" s="80" t="s">
        <v>39</v>
      </c>
      <c r="AB1922" s="80">
        <v>20</v>
      </c>
      <c r="AC1922" s="80"/>
    </row>
    <row r="1923" spans="1:29" ht="15.75" customHeight="1" x14ac:dyDescent="0.2">
      <c r="A1923" s="80" t="s">
        <v>48</v>
      </c>
      <c r="B1923" s="80" t="s">
        <v>47</v>
      </c>
      <c r="C1923" s="80" t="s">
        <v>50</v>
      </c>
      <c r="D1923" s="81">
        <v>43775.672638888886</v>
      </c>
      <c r="E1923" s="80" t="s">
        <v>5</v>
      </c>
      <c r="F1923" s="80" t="s">
        <v>30</v>
      </c>
      <c r="G1923" s="80" t="s">
        <v>44</v>
      </c>
      <c r="H1923" s="80" t="s">
        <v>22</v>
      </c>
      <c r="I1923" s="80" t="s">
        <v>158</v>
      </c>
      <c r="J1923" s="80" t="s">
        <v>42</v>
      </c>
      <c r="K1923" s="80">
        <v>3.5</v>
      </c>
      <c r="L1923" s="80">
        <v>1240</v>
      </c>
      <c r="M1923" s="80" t="s">
        <v>41</v>
      </c>
      <c r="N1923" s="80">
        <v>135</v>
      </c>
      <c r="O1923" s="80">
        <v>5.7500000000000002E-2</v>
      </c>
      <c r="P1923" s="80">
        <v>0</v>
      </c>
      <c r="Q1923" s="80"/>
      <c r="R1923" s="80"/>
      <c r="S1923" s="80"/>
      <c r="T1923" s="80"/>
      <c r="U1923" s="80"/>
      <c r="V1923" s="80"/>
      <c r="W1923" s="80"/>
      <c r="X1923" s="80"/>
      <c r="Y1923" s="80"/>
      <c r="Z1923" s="80" t="s">
        <v>40</v>
      </c>
      <c r="AA1923" s="80" t="s">
        <v>39</v>
      </c>
      <c r="AB1923" s="80">
        <v>20</v>
      </c>
      <c r="AC1923" s="80"/>
    </row>
    <row r="1924" spans="1:29" ht="15.75" customHeight="1" x14ac:dyDescent="0.2">
      <c r="A1924" s="80" t="s">
        <v>48</v>
      </c>
      <c r="B1924" s="80" t="s">
        <v>47</v>
      </c>
      <c r="C1924" s="80" t="s">
        <v>50</v>
      </c>
      <c r="D1924" s="81">
        <v>43775.672638888886</v>
      </c>
      <c r="E1924" s="80" t="s">
        <v>5</v>
      </c>
      <c r="F1924" s="80" t="s">
        <v>30</v>
      </c>
      <c r="G1924" s="80" t="s">
        <v>44</v>
      </c>
      <c r="H1924" s="80" t="s">
        <v>22</v>
      </c>
      <c r="I1924" s="80" t="s">
        <v>43</v>
      </c>
      <c r="J1924" s="80" t="s">
        <v>42</v>
      </c>
      <c r="K1924" s="80">
        <v>3.5</v>
      </c>
      <c r="L1924" s="80">
        <v>1240</v>
      </c>
      <c r="M1924" s="80" t="s">
        <v>41</v>
      </c>
      <c r="N1924" s="80">
        <v>1.69</v>
      </c>
      <c r="O1924" s="80">
        <v>0</v>
      </c>
      <c r="P1924" s="80">
        <v>2.62</v>
      </c>
      <c r="Q1924" s="80"/>
      <c r="R1924" s="80"/>
      <c r="S1924" s="80"/>
      <c r="T1924" s="80"/>
      <c r="U1924" s="80"/>
      <c r="V1924" s="80"/>
      <c r="W1924" s="80"/>
      <c r="X1924" s="80"/>
      <c r="Y1924" s="80"/>
      <c r="Z1924" s="80" t="s">
        <v>40</v>
      </c>
      <c r="AA1924" s="80" t="s">
        <v>39</v>
      </c>
      <c r="AB1924" s="80">
        <v>20</v>
      </c>
      <c r="AC1924" s="80"/>
    </row>
    <row r="1925" spans="1:29" ht="15.75" customHeight="1" x14ac:dyDescent="0.2">
      <c r="A1925" s="80" t="s">
        <v>48</v>
      </c>
      <c r="B1925" s="80" t="s">
        <v>47</v>
      </c>
      <c r="C1925" s="80" t="s">
        <v>50</v>
      </c>
      <c r="D1925" s="81">
        <v>44091.745416666665</v>
      </c>
      <c r="E1925" s="80" t="s">
        <v>5</v>
      </c>
      <c r="F1925" s="80" t="s">
        <v>30</v>
      </c>
      <c r="G1925" s="80" t="s">
        <v>44</v>
      </c>
      <c r="H1925" s="80" t="s">
        <v>22</v>
      </c>
      <c r="I1925" s="80" t="s">
        <v>159</v>
      </c>
      <c r="J1925" s="80" t="s">
        <v>42</v>
      </c>
      <c r="K1925" s="80">
        <v>3.5</v>
      </c>
      <c r="L1925" s="80">
        <v>1240</v>
      </c>
      <c r="M1925" s="80" t="s">
        <v>41</v>
      </c>
      <c r="N1925" s="80">
        <v>102</v>
      </c>
      <c r="O1925" s="80">
        <v>4.9700000000000001E-2</v>
      </c>
      <c r="P1925" s="80">
        <v>2.5499999999999998</v>
      </c>
      <c r="Q1925" s="80"/>
      <c r="R1925" s="80"/>
      <c r="S1925" s="80"/>
      <c r="T1925" s="80"/>
      <c r="U1925" s="80"/>
      <c r="V1925" s="80"/>
      <c r="W1925" s="80"/>
      <c r="X1925" s="80"/>
      <c r="Y1925" s="80"/>
      <c r="Z1925" s="80" t="s">
        <v>40</v>
      </c>
      <c r="AA1925" s="80" t="s">
        <v>39</v>
      </c>
      <c r="AB1925" s="80">
        <v>20</v>
      </c>
      <c r="AC1925" s="80"/>
    </row>
    <row r="1926" spans="1:29" ht="15.75" customHeight="1" x14ac:dyDescent="0.2">
      <c r="A1926" s="80" t="s">
        <v>48</v>
      </c>
      <c r="B1926" s="80" t="s">
        <v>47</v>
      </c>
      <c r="C1926" s="80" t="s">
        <v>50</v>
      </c>
      <c r="D1926" s="81">
        <v>43775.672638888886</v>
      </c>
      <c r="E1926" s="80" t="s">
        <v>5</v>
      </c>
      <c r="F1926" s="80" t="s">
        <v>30</v>
      </c>
      <c r="G1926" s="80" t="s">
        <v>51</v>
      </c>
      <c r="H1926" s="80" t="s">
        <v>22</v>
      </c>
      <c r="I1926" s="80" t="s">
        <v>157</v>
      </c>
      <c r="J1926" s="80" t="s">
        <v>42</v>
      </c>
      <c r="K1926" s="80">
        <v>3.5</v>
      </c>
      <c r="L1926" s="80">
        <v>1210</v>
      </c>
      <c r="M1926" s="80" t="s">
        <v>41</v>
      </c>
      <c r="N1926" s="80">
        <v>68.2</v>
      </c>
      <c r="O1926" s="80">
        <v>7.0599999999999996E-2</v>
      </c>
      <c r="P1926" s="80">
        <v>3.97</v>
      </c>
      <c r="Q1926" s="80"/>
      <c r="R1926" s="80"/>
      <c r="S1926" s="80"/>
      <c r="T1926" s="80"/>
      <c r="U1926" s="80"/>
      <c r="V1926" s="80"/>
      <c r="W1926" s="80"/>
      <c r="X1926" s="80"/>
      <c r="Y1926" s="80"/>
      <c r="Z1926" s="80" t="s">
        <v>40</v>
      </c>
      <c r="AA1926" s="80" t="s">
        <v>39</v>
      </c>
      <c r="AB1926" s="80">
        <v>20</v>
      </c>
      <c r="AC1926" s="80"/>
    </row>
    <row r="1927" spans="1:29" ht="15.75" customHeight="1" x14ac:dyDescent="0.2">
      <c r="A1927" s="80" t="s">
        <v>48</v>
      </c>
      <c r="B1927" s="80" t="s">
        <v>47</v>
      </c>
      <c r="C1927" s="80" t="s">
        <v>50</v>
      </c>
      <c r="D1927" s="81">
        <v>43775.672638888886</v>
      </c>
      <c r="E1927" s="80" t="s">
        <v>5</v>
      </c>
      <c r="F1927" s="80" t="s">
        <v>30</v>
      </c>
      <c r="G1927" s="80" t="s">
        <v>51</v>
      </c>
      <c r="H1927" s="80" t="s">
        <v>22</v>
      </c>
      <c r="I1927" s="80" t="s">
        <v>158</v>
      </c>
      <c r="J1927" s="80" t="s">
        <v>42</v>
      </c>
      <c r="K1927" s="80">
        <v>3.5</v>
      </c>
      <c r="L1927" s="80">
        <v>1210</v>
      </c>
      <c r="M1927" s="80" t="s">
        <v>41</v>
      </c>
      <c r="N1927" s="80">
        <v>109</v>
      </c>
      <c r="O1927" s="80">
        <v>7.7399999999999997E-2</v>
      </c>
      <c r="P1927" s="80">
        <v>0</v>
      </c>
      <c r="Q1927" s="80"/>
      <c r="R1927" s="80"/>
      <c r="S1927" s="80"/>
      <c r="T1927" s="80"/>
      <c r="U1927" s="80"/>
      <c r="V1927" s="80"/>
      <c r="W1927" s="80"/>
      <c r="X1927" s="80"/>
      <c r="Y1927" s="80"/>
      <c r="Z1927" s="80" t="s">
        <v>40</v>
      </c>
      <c r="AA1927" s="80" t="s">
        <v>39</v>
      </c>
      <c r="AB1927" s="80">
        <v>20</v>
      </c>
      <c r="AC1927" s="80"/>
    </row>
    <row r="1928" spans="1:29" ht="15.75" customHeight="1" x14ac:dyDescent="0.2">
      <c r="A1928" s="80" t="s">
        <v>48</v>
      </c>
      <c r="B1928" s="80" t="s">
        <v>47</v>
      </c>
      <c r="C1928" s="80" t="s">
        <v>50</v>
      </c>
      <c r="D1928" s="81">
        <v>43775.672638888886</v>
      </c>
      <c r="E1928" s="80" t="s">
        <v>5</v>
      </c>
      <c r="F1928" s="80" t="s">
        <v>30</v>
      </c>
      <c r="G1928" s="80" t="s">
        <v>51</v>
      </c>
      <c r="H1928" s="80" t="s">
        <v>22</v>
      </c>
      <c r="I1928" s="80" t="s">
        <v>43</v>
      </c>
      <c r="J1928" s="80" t="s">
        <v>42</v>
      </c>
      <c r="K1928" s="80">
        <v>3.5</v>
      </c>
      <c r="L1928" s="80">
        <v>1210</v>
      </c>
      <c r="M1928" s="80" t="s">
        <v>41</v>
      </c>
      <c r="N1928" s="80">
        <v>2.23</v>
      </c>
      <c r="O1928" s="80">
        <v>0</v>
      </c>
      <c r="P1928" s="80">
        <v>3.59</v>
      </c>
      <c r="Q1928" s="80"/>
      <c r="R1928" s="80"/>
      <c r="S1928" s="80"/>
      <c r="T1928" s="80"/>
      <c r="U1928" s="80"/>
      <c r="V1928" s="80"/>
      <c r="W1928" s="80"/>
      <c r="X1928" s="80"/>
      <c r="Y1928" s="80"/>
      <c r="Z1928" s="80" t="s">
        <v>40</v>
      </c>
      <c r="AA1928" s="80" t="s">
        <v>39</v>
      </c>
      <c r="AB1928" s="80">
        <v>20</v>
      </c>
      <c r="AC1928" s="80"/>
    </row>
    <row r="1929" spans="1:29" ht="15.75" customHeight="1" x14ac:dyDescent="0.2">
      <c r="A1929" s="80" t="s">
        <v>48</v>
      </c>
      <c r="B1929" s="80" t="s">
        <v>47</v>
      </c>
      <c r="C1929" s="80" t="s">
        <v>50</v>
      </c>
      <c r="D1929" s="81">
        <v>44091.745416666665</v>
      </c>
      <c r="E1929" s="80" t="s">
        <v>5</v>
      </c>
      <c r="F1929" s="80" t="s">
        <v>30</v>
      </c>
      <c r="G1929" s="80" t="s">
        <v>51</v>
      </c>
      <c r="H1929" s="80" t="s">
        <v>22</v>
      </c>
      <c r="I1929" s="80" t="s">
        <v>159</v>
      </c>
      <c r="J1929" s="80" t="s">
        <v>42</v>
      </c>
      <c r="K1929" s="80">
        <v>3.5</v>
      </c>
      <c r="L1929" s="80">
        <v>1210</v>
      </c>
      <c r="M1929" s="80" t="s">
        <v>41</v>
      </c>
      <c r="N1929" s="80">
        <v>69.2</v>
      </c>
      <c r="O1929" s="80">
        <v>6.7400000000000002E-2</v>
      </c>
      <c r="P1929" s="80">
        <v>3.48</v>
      </c>
      <c r="Q1929" s="80"/>
      <c r="R1929" s="80"/>
      <c r="S1929" s="80"/>
      <c r="T1929" s="80"/>
      <c r="U1929" s="80"/>
      <c r="V1929" s="80"/>
      <c r="W1929" s="80"/>
      <c r="X1929" s="80"/>
      <c r="Y1929" s="80"/>
      <c r="Z1929" s="80" t="s">
        <v>40</v>
      </c>
      <c r="AA1929" s="80" t="s">
        <v>39</v>
      </c>
      <c r="AB1929" s="80">
        <v>20</v>
      </c>
      <c r="AC1929" s="80"/>
    </row>
    <row r="1930" spans="1:29" ht="15.75" customHeight="1" x14ac:dyDescent="0.2">
      <c r="A1930" s="80" t="s">
        <v>48</v>
      </c>
      <c r="B1930" s="80" t="s">
        <v>47</v>
      </c>
      <c r="C1930" s="80" t="s">
        <v>50</v>
      </c>
      <c r="D1930" s="81">
        <v>43775.672638888886</v>
      </c>
      <c r="E1930" s="80" t="s">
        <v>5</v>
      </c>
      <c r="F1930" s="80" t="s">
        <v>31</v>
      </c>
      <c r="G1930" s="80" t="s">
        <v>44</v>
      </c>
      <c r="H1930" s="80" t="s">
        <v>22</v>
      </c>
      <c r="I1930" s="80" t="s">
        <v>157</v>
      </c>
      <c r="J1930" s="80" t="s">
        <v>42</v>
      </c>
      <c r="K1930" s="80">
        <v>1</v>
      </c>
      <c r="L1930" s="80">
        <v>1070</v>
      </c>
      <c r="M1930" s="80" t="s">
        <v>41</v>
      </c>
      <c r="N1930" s="80">
        <v>10.3</v>
      </c>
      <c r="O1930" s="80">
        <v>8.2100000000000003E-3</v>
      </c>
      <c r="P1930" s="80">
        <v>0.76400000000000001</v>
      </c>
      <c r="Q1930" s="80"/>
      <c r="R1930" s="80"/>
      <c r="S1930" s="80"/>
      <c r="T1930" s="80"/>
      <c r="U1930" s="80"/>
      <c r="V1930" s="80"/>
      <c r="W1930" s="80"/>
      <c r="X1930" s="80"/>
      <c r="Y1930" s="80"/>
      <c r="Z1930" s="80" t="s">
        <v>40</v>
      </c>
      <c r="AA1930" s="80" t="s">
        <v>39</v>
      </c>
      <c r="AB1930" s="80">
        <v>20</v>
      </c>
      <c r="AC1930" s="80"/>
    </row>
    <row r="1931" spans="1:29" ht="15.75" customHeight="1" x14ac:dyDescent="0.2">
      <c r="A1931" s="80" t="s">
        <v>48</v>
      </c>
      <c r="B1931" s="80" t="s">
        <v>47</v>
      </c>
      <c r="C1931" s="80" t="s">
        <v>50</v>
      </c>
      <c r="D1931" s="81">
        <v>43775.672638888886</v>
      </c>
      <c r="E1931" s="80" t="s">
        <v>5</v>
      </c>
      <c r="F1931" s="80" t="s">
        <v>31</v>
      </c>
      <c r="G1931" s="80" t="s">
        <v>44</v>
      </c>
      <c r="H1931" s="80" t="s">
        <v>22</v>
      </c>
      <c r="I1931" s="80" t="s">
        <v>158</v>
      </c>
      <c r="J1931" s="80" t="s">
        <v>42</v>
      </c>
      <c r="K1931" s="80">
        <v>1</v>
      </c>
      <c r="L1931" s="80">
        <v>1070</v>
      </c>
      <c r="M1931" s="80" t="s">
        <v>41</v>
      </c>
      <c r="N1931" s="80">
        <v>17.899999999999999</v>
      </c>
      <c r="O1931" s="80">
        <v>8.9599999999999992E-3</v>
      </c>
      <c r="P1931" s="80">
        <v>0</v>
      </c>
      <c r="Q1931" s="80"/>
      <c r="R1931" s="80"/>
      <c r="S1931" s="80"/>
      <c r="T1931" s="80"/>
      <c r="U1931" s="80"/>
      <c r="V1931" s="80"/>
      <c r="W1931" s="80"/>
      <c r="X1931" s="80"/>
      <c r="Y1931" s="80"/>
      <c r="Z1931" s="80" t="s">
        <v>40</v>
      </c>
      <c r="AA1931" s="80" t="s">
        <v>39</v>
      </c>
      <c r="AB1931" s="80">
        <v>20</v>
      </c>
      <c r="AC1931" s="80"/>
    </row>
    <row r="1932" spans="1:29" ht="15.75" customHeight="1" x14ac:dyDescent="0.2">
      <c r="A1932" s="80" t="s">
        <v>48</v>
      </c>
      <c r="B1932" s="80" t="s">
        <v>47</v>
      </c>
      <c r="C1932" s="80" t="s">
        <v>50</v>
      </c>
      <c r="D1932" s="81">
        <v>43775.672638888886</v>
      </c>
      <c r="E1932" s="80" t="s">
        <v>5</v>
      </c>
      <c r="F1932" s="80" t="s">
        <v>31</v>
      </c>
      <c r="G1932" s="80" t="s">
        <v>44</v>
      </c>
      <c r="H1932" s="80" t="s">
        <v>22</v>
      </c>
      <c r="I1932" s="80" t="s">
        <v>43</v>
      </c>
      <c r="J1932" s="80" t="s">
        <v>42</v>
      </c>
      <c r="K1932" s="80">
        <v>1</v>
      </c>
      <c r="L1932" s="80">
        <v>1070</v>
      </c>
      <c r="M1932" s="80" t="s">
        <v>41</v>
      </c>
      <c r="N1932" s="80">
        <v>0.69699999999999995</v>
      </c>
      <c r="O1932" s="80">
        <v>0</v>
      </c>
      <c r="P1932" s="80">
        <v>0.72499999999999998</v>
      </c>
      <c r="Q1932" s="80"/>
      <c r="R1932" s="80"/>
      <c r="S1932" s="80"/>
      <c r="T1932" s="80"/>
      <c r="U1932" s="80"/>
      <c r="V1932" s="80"/>
      <c r="W1932" s="80"/>
      <c r="X1932" s="80"/>
      <c r="Y1932" s="80"/>
      <c r="Z1932" s="80" t="s">
        <v>40</v>
      </c>
      <c r="AA1932" s="80" t="s">
        <v>39</v>
      </c>
      <c r="AB1932" s="80">
        <v>20</v>
      </c>
      <c r="AC1932" s="80"/>
    </row>
    <row r="1933" spans="1:29" ht="15.75" customHeight="1" x14ac:dyDescent="0.2">
      <c r="A1933" s="80" t="s">
        <v>48</v>
      </c>
      <c r="B1933" s="80" t="s">
        <v>47</v>
      </c>
      <c r="C1933" s="80" t="s">
        <v>50</v>
      </c>
      <c r="D1933" s="81">
        <v>44091.745416666665</v>
      </c>
      <c r="E1933" s="80" t="s">
        <v>5</v>
      </c>
      <c r="F1933" s="80" t="s">
        <v>31</v>
      </c>
      <c r="G1933" s="80" t="s">
        <v>44</v>
      </c>
      <c r="H1933" s="80" t="s">
        <v>22</v>
      </c>
      <c r="I1933" s="80" t="s">
        <v>159</v>
      </c>
      <c r="J1933" s="80" t="s">
        <v>42</v>
      </c>
      <c r="K1933" s="80">
        <v>1</v>
      </c>
      <c r="L1933" s="80">
        <v>1070</v>
      </c>
      <c r="M1933" s="80" t="s">
        <v>41</v>
      </c>
      <c r="N1933" s="80">
        <v>10.9</v>
      </c>
      <c r="O1933" s="80">
        <v>8.0599999999999995E-3</v>
      </c>
      <c r="P1933" s="80">
        <v>0.67</v>
      </c>
      <c r="Q1933" s="80"/>
      <c r="R1933" s="80"/>
      <c r="S1933" s="80"/>
      <c r="T1933" s="80"/>
      <c r="U1933" s="80"/>
      <c r="V1933" s="80"/>
      <c r="W1933" s="80"/>
      <c r="X1933" s="80"/>
      <c r="Y1933" s="80"/>
      <c r="Z1933" s="80" t="s">
        <v>40</v>
      </c>
      <c r="AA1933" s="80" t="s">
        <v>39</v>
      </c>
      <c r="AB1933" s="80">
        <v>20</v>
      </c>
      <c r="AC1933" s="80"/>
    </row>
    <row r="1934" spans="1:29" ht="15.75" customHeight="1" x14ac:dyDescent="0.2">
      <c r="A1934" s="80" t="s">
        <v>48</v>
      </c>
      <c r="B1934" s="80" t="s">
        <v>47</v>
      </c>
      <c r="C1934" s="80" t="s">
        <v>50</v>
      </c>
      <c r="D1934" s="81">
        <v>43775.672430555554</v>
      </c>
      <c r="E1934" s="80" t="s">
        <v>5</v>
      </c>
      <c r="F1934" s="80" t="s">
        <v>31</v>
      </c>
      <c r="G1934" s="80" t="s">
        <v>51</v>
      </c>
      <c r="H1934" s="80" t="s">
        <v>22</v>
      </c>
      <c r="I1934" s="80" t="s">
        <v>157</v>
      </c>
      <c r="J1934" s="80" t="s">
        <v>42</v>
      </c>
      <c r="K1934" s="80">
        <v>1.73</v>
      </c>
      <c r="L1934" s="80">
        <v>1110</v>
      </c>
      <c r="M1934" s="80" t="s">
        <v>41</v>
      </c>
      <c r="N1934" s="80">
        <v>7.98</v>
      </c>
      <c r="O1934" s="80">
        <v>8.0000000000000002E-3</v>
      </c>
      <c r="P1934" s="80">
        <v>1.03</v>
      </c>
      <c r="Q1934" s="80"/>
      <c r="R1934" s="80"/>
      <c r="S1934" s="80"/>
      <c r="T1934" s="80"/>
      <c r="U1934" s="80"/>
      <c r="V1934" s="80"/>
      <c r="W1934" s="80"/>
      <c r="X1934" s="80"/>
      <c r="Y1934" s="80"/>
      <c r="Z1934" s="80" t="s">
        <v>40</v>
      </c>
      <c r="AA1934" s="80" t="s">
        <v>39</v>
      </c>
      <c r="AB1934" s="80">
        <v>20</v>
      </c>
      <c r="AC1934" s="80"/>
    </row>
    <row r="1935" spans="1:29" ht="15.75" customHeight="1" x14ac:dyDescent="0.2">
      <c r="A1935" s="80" t="s">
        <v>48</v>
      </c>
      <c r="B1935" s="80" t="s">
        <v>47</v>
      </c>
      <c r="C1935" s="80" t="s">
        <v>50</v>
      </c>
      <c r="D1935" s="81">
        <v>43775.672430555554</v>
      </c>
      <c r="E1935" s="80" t="s">
        <v>5</v>
      </c>
      <c r="F1935" s="80" t="s">
        <v>31</v>
      </c>
      <c r="G1935" s="80" t="s">
        <v>51</v>
      </c>
      <c r="H1935" s="80" t="s">
        <v>22</v>
      </c>
      <c r="I1935" s="80" t="s">
        <v>158</v>
      </c>
      <c r="J1935" s="80" t="s">
        <v>42</v>
      </c>
      <c r="K1935" s="80">
        <v>1.73</v>
      </c>
      <c r="L1935" s="80">
        <v>1110</v>
      </c>
      <c r="M1935" s="80" t="s">
        <v>41</v>
      </c>
      <c r="N1935" s="80">
        <v>17.8</v>
      </c>
      <c r="O1935" s="80">
        <v>8.5800000000000008E-3</v>
      </c>
      <c r="P1935" s="80">
        <v>0</v>
      </c>
      <c r="Q1935" s="80"/>
      <c r="R1935" s="80"/>
      <c r="S1935" s="80"/>
      <c r="T1935" s="80"/>
      <c r="U1935" s="80"/>
      <c r="V1935" s="80"/>
      <c r="W1935" s="80"/>
      <c r="X1935" s="80"/>
      <c r="Y1935" s="80"/>
      <c r="Z1935" s="80" t="s">
        <v>40</v>
      </c>
      <c r="AA1935" s="80" t="s">
        <v>39</v>
      </c>
      <c r="AB1935" s="80">
        <v>20</v>
      </c>
      <c r="AC1935" s="80"/>
    </row>
    <row r="1936" spans="1:29" ht="15.75" customHeight="1" x14ac:dyDescent="0.2">
      <c r="A1936" s="80" t="s">
        <v>48</v>
      </c>
      <c r="B1936" s="80" t="s">
        <v>47</v>
      </c>
      <c r="C1936" s="80" t="s">
        <v>50</v>
      </c>
      <c r="D1936" s="81">
        <v>43775.672430555554</v>
      </c>
      <c r="E1936" s="80" t="s">
        <v>5</v>
      </c>
      <c r="F1936" s="80" t="s">
        <v>31</v>
      </c>
      <c r="G1936" s="80" t="s">
        <v>51</v>
      </c>
      <c r="H1936" s="80" t="s">
        <v>22</v>
      </c>
      <c r="I1936" s="80" t="s">
        <v>43</v>
      </c>
      <c r="J1936" s="80" t="s">
        <v>42</v>
      </c>
      <c r="K1936" s="80">
        <v>1.73</v>
      </c>
      <c r="L1936" s="80">
        <v>1110</v>
      </c>
      <c r="M1936" s="80" t="s">
        <v>41</v>
      </c>
      <c r="N1936" s="80">
        <v>0.75600000000000001</v>
      </c>
      <c r="O1936" s="80">
        <v>0</v>
      </c>
      <c r="P1936" s="80">
        <v>0.996</v>
      </c>
      <c r="Q1936" s="80"/>
      <c r="R1936" s="80"/>
      <c r="S1936" s="80"/>
      <c r="T1936" s="80"/>
      <c r="U1936" s="80"/>
      <c r="V1936" s="80"/>
      <c r="W1936" s="80"/>
      <c r="X1936" s="80"/>
      <c r="Y1936" s="80"/>
      <c r="Z1936" s="80" t="s">
        <v>40</v>
      </c>
      <c r="AA1936" s="80" t="s">
        <v>39</v>
      </c>
      <c r="AB1936" s="80">
        <v>20</v>
      </c>
      <c r="AC1936" s="80"/>
    </row>
    <row r="1937" spans="1:29" ht="15.75" customHeight="1" x14ac:dyDescent="0.2">
      <c r="A1937" s="80" t="s">
        <v>48</v>
      </c>
      <c r="B1937" s="80" t="s">
        <v>47</v>
      </c>
      <c r="C1937" s="80" t="s">
        <v>50</v>
      </c>
      <c r="D1937" s="81">
        <v>44091.745416666665</v>
      </c>
      <c r="E1937" s="80" t="s">
        <v>5</v>
      </c>
      <c r="F1937" s="80" t="s">
        <v>31</v>
      </c>
      <c r="G1937" s="80" t="s">
        <v>51</v>
      </c>
      <c r="H1937" s="80" t="s">
        <v>22</v>
      </c>
      <c r="I1937" s="80" t="s">
        <v>159</v>
      </c>
      <c r="J1937" s="80" t="s">
        <v>42</v>
      </c>
      <c r="K1937" s="80">
        <v>1.73</v>
      </c>
      <c r="L1937" s="80">
        <v>1110</v>
      </c>
      <c r="M1937" s="80" t="s">
        <v>41</v>
      </c>
      <c r="N1937" s="80">
        <v>8.9700000000000006</v>
      </c>
      <c r="O1937" s="80">
        <v>7.8399999999999997E-3</v>
      </c>
      <c r="P1937" s="80">
        <v>0.90200000000000002</v>
      </c>
      <c r="Q1937" s="80"/>
      <c r="R1937" s="80"/>
      <c r="S1937" s="80"/>
      <c r="T1937" s="80"/>
      <c r="U1937" s="80"/>
      <c r="V1937" s="80"/>
      <c r="W1937" s="80"/>
      <c r="X1937" s="80"/>
      <c r="Y1937" s="80"/>
      <c r="Z1937" s="80" t="s">
        <v>40</v>
      </c>
      <c r="AA1937" s="80" t="s">
        <v>39</v>
      </c>
      <c r="AB1937" s="80">
        <v>20</v>
      </c>
      <c r="AC1937" s="80"/>
    </row>
    <row r="1938" spans="1:29" ht="15.75" customHeight="1" x14ac:dyDescent="0.2">
      <c r="A1938" s="80" t="s">
        <v>48</v>
      </c>
      <c r="B1938" s="80" t="s">
        <v>47</v>
      </c>
      <c r="C1938" s="80" t="s">
        <v>50</v>
      </c>
      <c r="D1938" s="81">
        <v>43775.672638888886</v>
      </c>
      <c r="E1938" s="80" t="s">
        <v>5</v>
      </c>
      <c r="F1938" s="80" t="s">
        <v>45</v>
      </c>
      <c r="G1938" s="80" t="s">
        <v>44</v>
      </c>
      <c r="H1938" s="80" t="s">
        <v>22</v>
      </c>
      <c r="I1938" s="80" t="s">
        <v>157</v>
      </c>
      <c r="J1938" s="80" t="s">
        <v>42</v>
      </c>
      <c r="K1938" s="80">
        <v>2.4</v>
      </c>
      <c r="L1938" s="80">
        <v>1850</v>
      </c>
      <c r="M1938" s="80" t="s">
        <v>41</v>
      </c>
      <c r="N1938" s="80">
        <v>34.9</v>
      </c>
      <c r="O1938" s="80">
        <v>3.3000000000000002E-2</v>
      </c>
      <c r="P1938" s="80">
        <v>3.19</v>
      </c>
      <c r="Q1938" s="80"/>
      <c r="R1938" s="80"/>
      <c r="S1938" s="80"/>
      <c r="T1938" s="80"/>
      <c r="U1938" s="80"/>
      <c r="V1938" s="80"/>
      <c r="W1938" s="80"/>
      <c r="X1938" s="80"/>
      <c r="Y1938" s="80"/>
      <c r="Z1938" s="80" t="s">
        <v>40</v>
      </c>
      <c r="AA1938" s="80" t="s">
        <v>39</v>
      </c>
      <c r="AB1938" s="80">
        <v>20</v>
      </c>
      <c r="AC1938" s="80"/>
    </row>
    <row r="1939" spans="1:29" ht="15.75" customHeight="1" x14ac:dyDescent="0.2">
      <c r="A1939" s="80" t="s">
        <v>48</v>
      </c>
      <c r="B1939" s="80" t="s">
        <v>47</v>
      </c>
      <c r="C1939" s="80" t="s">
        <v>50</v>
      </c>
      <c r="D1939" s="81">
        <v>43775.672638888886</v>
      </c>
      <c r="E1939" s="80" t="s">
        <v>5</v>
      </c>
      <c r="F1939" s="80" t="s">
        <v>45</v>
      </c>
      <c r="G1939" s="80" t="s">
        <v>44</v>
      </c>
      <c r="H1939" s="80" t="s">
        <v>22</v>
      </c>
      <c r="I1939" s="80" t="s">
        <v>158</v>
      </c>
      <c r="J1939" s="80" t="s">
        <v>42</v>
      </c>
      <c r="K1939" s="80">
        <v>2.4</v>
      </c>
      <c r="L1939" s="80">
        <v>1850</v>
      </c>
      <c r="M1939" s="80" t="s">
        <v>41</v>
      </c>
      <c r="N1939" s="80">
        <v>72.099999999999994</v>
      </c>
      <c r="O1939" s="80">
        <v>3.4000000000000002E-2</v>
      </c>
      <c r="P1939" s="80">
        <v>0</v>
      </c>
      <c r="Q1939" s="80"/>
      <c r="R1939" s="80"/>
      <c r="S1939" s="80"/>
      <c r="T1939" s="80"/>
      <c r="U1939" s="80"/>
      <c r="V1939" s="80"/>
      <c r="W1939" s="80"/>
      <c r="X1939" s="80"/>
      <c r="Y1939" s="80"/>
      <c r="Z1939" s="80" t="s">
        <v>40</v>
      </c>
      <c r="AA1939" s="80" t="s">
        <v>39</v>
      </c>
      <c r="AB1939" s="80">
        <v>20</v>
      </c>
      <c r="AC1939" s="80"/>
    </row>
    <row r="1940" spans="1:29" ht="15.75" customHeight="1" x14ac:dyDescent="0.2">
      <c r="A1940" s="80" t="s">
        <v>48</v>
      </c>
      <c r="B1940" s="80" t="s">
        <v>47</v>
      </c>
      <c r="C1940" s="80" t="s">
        <v>50</v>
      </c>
      <c r="D1940" s="81">
        <v>43775.672638888886</v>
      </c>
      <c r="E1940" s="80" t="s">
        <v>5</v>
      </c>
      <c r="F1940" s="80" t="s">
        <v>45</v>
      </c>
      <c r="G1940" s="80" t="s">
        <v>44</v>
      </c>
      <c r="H1940" s="80" t="s">
        <v>22</v>
      </c>
      <c r="I1940" s="80" t="s">
        <v>43</v>
      </c>
      <c r="J1940" s="80" t="s">
        <v>42</v>
      </c>
      <c r="K1940" s="80">
        <v>2.4</v>
      </c>
      <c r="L1940" s="80">
        <v>1850</v>
      </c>
      <c r="M1940" s="80" t="s">
        <v>41</v>
      </c>
      <c r="N1940" s="80">
        <v>2.1</v>
      </c>
      <c r="O1940" s="80">
        <v>0</v>
      </c>
      <c r="P1940" s="80">
        <v>3.1</v>
      </c>
      <c r="Q1940" s="80"/>
      <c r="R1940" s="80"/>
      <c r="S1940" s="80"/>
      <c r="T1940" s="80"/>
      <c r="U1940" s="80"/>
      <c r="V1940" s="80"/>
      <c r="W1940" s="80"/>
      <c r="X1940" s="80"/>
      <c r="Y1940" s="80"/>
      <c r="Z1940" s="80" t="s">
        <v>40</v>
      </c>
      <c r="AA1940" s="80" t="s">
        <v>39</v>
      </c>
      <c r="AB1940" s="80">
        <v>20</v>
      </c>
      <c r="AC1940" s="80"/>
    </row>
    <row r="1941" spans="1:29" ht="15.75" customHeight="1" x14ac:dyDescent="0.2">
      <c r="A1941" s="80" t="s">
        <v>48</v>
      </c>
      <c r="B1941" s="80" t="s">
        <v>47</v>
      </c>
      <c r="C1941" s="80" t="s">
        <v>50</v>
      </c>
      <c r="D1941" s="81">
        <v>44091.745416666665</v>
      </c>
      <c r="E1941" s="80" t="s">
        <v>5</v>
      </c>
      <c r="F1941" s="80" t="s">
        <v>45</v>
      </c>
      <c r="G1941" s="80" t="s">
        <v>44</v>
      </c>
      <c r="H1941" s="80" t="s">
        <v>22</v>
      </c>
      <c r="I1941" s="80" t="s">
        <v>159</v>
      </c>
      <c r="J1941" s="80" t="s">
        <v>42</v>
      </c>
      <c r="K1941" s="80">
        <v>2.4</v>
      </c>
      <c r="L1941" s="80">
        <v>1850</v>
      </c>
      <c r="M1941" s="80" t="s">
        <v>41</v>
      </c>
      <c r="N1941" s="80">
        <v>35.6</v>
      </c>
      <c r="O1941" s="80">
        <v>3.1E-2</v>
      </c>
      <c r="P1941" s="80">
        <v>3.01</v>
      </c>
      <c r="Q1941" s="80"/>
      <c r="R1941" s="80"/>
      <c r="S1941" s="80"/>
      <c r="T1941" s="80"/>
      <c r="U1941" s="80"/>
      <c r="V1941" s="80"/>
      <c r="W1941" s="80"/>
      <c r="X1941" s="80"/>
      <c r="Y1941" s="80"/>
      <c r="Z1941" s="80" t="s">
        <v>40</v>
      </c>
      <c r="AA1941" s="80" t="s">
        <v>39</v>
      </c>
      <c r="AB1941" s="80">
        <v>20</v>
      </c>
      <c r="AC1941" s="80"/>
    </row>
    <row r="1942" spans="1:29" ht="15.75" customHeight="1" x14ac:dyDescent="0.2">
      <c r="A1942" s="80" t="s">
        <v>48</v>
      </c>
      <c r="B1942" s="80" t="s">
        <v>47</v>
      </c>
      <c r="C1942" s="80" t="s">
        <v>50</v>
      </c>
      <c r="D1942" s="81">
        <v>43775.672638888886</v>
      </c>
      <c r="E1942" s="80" t="s">
        <v>5</v>
      </c>
      <c r="F1942" s="80" t="s">
        <v>45</v>
      </c>
      <c r="G1942" s="80" t="s">
        <v>51</v>
      </c>
      <c r="H1942" s="80" t="s">
        <v>22</v>
      </c>
      <c r="I1942" s="80" t="s">
        <v>157</v>
      </c>
      <c r="J1942" s="80" t="s">
        <v>42</v>
      </c>
      <c r="K1942" s="80">
        <v>3.1</v>
      </c>
      <c r="L1942" s="80">
        <v>1500</v>
      </c>
      <c r="M1942" s="80" t="s">
        <v>41</v>
      </c>
      <c r="N1942" s="80">
        <v>26.5</v>
      </c>
      <c r="O1942" s="80">
        <v>0.03</v>
      </c>
      <c r="P1942" s="80">
        <v>2.76</v>
      </c>
      <c r="Q1942" s="80"/>
      <c r="R1942" s="80"/>
      <c r="S1942" s="80"/>
      <c r="T1942" s="80"/>
      <c r="U1942" s="80"/>
      <c r="V1942" s="80"/>
      <c r="W1942" s="80"/>
      <c r="X1942" s="80"/>
      <c r="Y1942" s="80"/>
      <c r="Z1942" s="80" t="s">
        <v>40</v>
      </c>
      <c r="AA1942" s="80" t="s">
        <v>39</v>
      </c>
      <c r="AB1942" s="80">
        <v>20</v>
      </c>
      <c r="AC1942" s="80"/>
    </row>
    <row r="1943" spans="1:29" ht="15.75" customHeight="1" x14ac:dyDescent="0.2">
      <c r="A1943" s="80" t="s">
        <v>48</v>
      </c>
      <c r="B1943" s="80" t="s">
        <v>47</v>
      </c>
      <c r="C1943" s="80" t="s">
        <v>50</v>
      </c>
      <c r="D1943" s="81">
        <v>43775.672638888886</v>
      </c>
      <c r="E1943" s="80" t="s">
        <v>5</v>
      </c>
      <c r="F1943" s="80" t="s">
        <v>45</v>
      </c>
      <c r="G1943" s="80" t="s">
        <v>51</v>
      </c>
      <c r="H1943" s="80" t="s">
        <v>22</v>
      </c>
      <c r="I1943" s="80" t="s">
        <v>158</v>
      </c>
      <c r="J1943" s="80" t="s">
        <v>42</v>
      </c>
      <c r="K1943" s="80">
        <v>3.1</v>
      </c>
      <c r="L1943" s="80">
        <v>1500</v>
      </c>
      <c r="M1943" s="80" t="s">
        <v>41</v>
      </c>
      <c r="N1943" s="80">
        <v>57.2</v>
      </c>
      <c r="O1943" s="80">
        <v>3.4000000000000002E-2</v>
      </c>
      <c r="P1943" s="80">
        <v>0</v>
      </c>
      <c r="Q1943" s="80"/>
      <c r="R1943" s="80"/>
      <c r="S1943" s="80"/>
      <c r="T1943" s="80"/>
      <c r="U1943" s="80"/>
      <c r="V1943" s="80"/>
      <c r="W1943" s="80"/>
      <c r="X1943" s="80"/>
      <c r="Y1943" s="80"/>
      <c r="Z1943" s="80" t="s">
        <v>40</v>
      </c>
      <c r="AA1943" s="80" t="s">
        <v>39</v>
      </c>
      <c r="AB1943" s="80">
        <v>20</v>
      </c>
      <c r="AC1943" s="80"/>
    </row>
    <row r="1944" spans="1:29" ht="15.75" customHeight="1" x14ac:dyDescent="0.2">
      <c r="A1944" s="80" t="s">
        <v>48</v>
      </c>
      <c r="B1944" s="80" t="s">
        <v>47</v>
      </c>
      <c r="C1944" s="80" t="s">
        <v>50</v>
      </c>
      <c r="D1944" s="81">
        <v>43775.672638888886</v>
      </c>
      <c r="E1944" s="80" t="s">
        <v>5</v>
      </c>
      <c r="F1944" s="80" t="s">
        <v>45</v>
      </c>
      <c r="G1944" s="80" t="s">
        <v>51</v>
      </c>
      <c r="H1944" s="80" t="s">
        <v>22</v>
      </c>
      <c r="I1944" s="80" t="s">
        <v>43</v>
      </c>
      <c r="J1944" s="80" t="s">
        <v>42</v>
      </c>
      <c r="K1944" s="80">
        <v>3.1</v>
      </c>
      <c r="L1944" s="80">
        <v>1500</v>
      </c>
      <c r="M1944" s="80" t="s">
        <v>41</v>
      </c>
      <c r="N1944" s="80">
        <v>1.7</v>
      </c>
      <c r="O1944" s="80">
        <v>0</v>
      </c>
      <c r="P1944" s="80">
        <v>2.68</v>
      </c>
      <c r="Q1944" s="80"/>
      <c r="R1944" s="80"/>
      <c r="S1944" s="80"/>
      <c r="T1944" s="80"/>
      <c r="U1944" s="80"/>
      <c r="V1944" s="80"/>
      <c r="W1944" s="80"/>
      <c r="X1944" s="80"/>
      <c r="Y1944" s="80"/>
      <c r="Z1944" s="80" t="s">
        <v>40</v>
      </c>
      <c r="AA1944" s="80" t="s">
        <v>39</v>
      </c>
      <c r="AB1944" s="80">
        <v>20</v>
      </c>
      <c r="AC1944" s="80"/>
    </row>
    <row r="1945" spans="1:29" ht="15.75" customHeight="1" x14ac:dyDescent="0.2">
      <c r="A1945" s="80" t="s">
        <v>48</v>
      </c>
      <c r="B1945" s="80" t="s">
        <v>47</v>
      </c>
      <c r="C1945" s="80" t="s">
        <v>50</v>
      </c>
      <c r="D1945" s="81">
        <v>44091.745416666665</v>
      </c>
      <c r="E1945" s="80" t="s">
        <v>5</v>
      </c>
      <c r="F1945" s="80" t="s">
        <v>45</v>
      </c>
      <c r="G1945" s="80" t="s">
        <v>51</v>
      </c>
      <c r="H1945" s="80" t="s">
        <v>22</v>
      </c>
      <c r="I1945" s="80" t="s">
        <v>159</v>
      </c>
      <c r="J1945" s="80" t="s">
        <v>42</v>
      </c>
      <c r="K1945" s="80">
        <v>3.1</v>
      </c>
      <c r="L1945" s="80">
        <v>1500</v>
      </c>
      <c r="M1945" s="80" t="s">
        <v>41</v>
      </c>
      <c r="N1945" s="80">
        <v>27.4</v>
      </c>
      <c r="O1945" s="80">
        <v>2.9000000000000001E-2</v>
      </c>
      <c r="P1945" s="80">
        <v>2.57</v>
      </c>
      <c r="Q1945" s="80"/>
      <c r="R1945" s="80"/>
      <c r="S1945" s="80"/>
      <c r="T1945" s="80"/>
      <c r="U1945" s="80"/>
      <c r="V1945" s="80"/>
      <c r="W1945" s="80"/>
      <c r="X1945" s="80"/>
      <c r="Y1945" s="80"/>
      <c r="Z1945" s="80" t="s">
        <v>40</v>
      </c>
      <c r="AA1945" s="80" t="s">
        <v>39</v>
      </c>
      <c r="AB1945" s="80">
        <v>20</v>
      </c>
      <c r="AC1945" s="80"/>
    </row>
    <row r="1946" spans="1:29" ht="15.75" customHeight="1" x14ac:dyDescent="0.2">
      <c r="A1946" s="80" t="s">
        <v>48</v>
      </c>
      <c r="B1946" s="80" t="s">
        <v>47</v>
      </c>
      <c r="C1946" s="80" t="s">
        <v>50</v>
      </c>
      <c r="D1946" s="81">
        <v>43775.672638888886</v>
      </c>
      <c r="E1946" s="80" t="s">
        <v>5</v>
      </c>
      <c r="F1946" s="80" t="s">
        <v>29</v>
      </c>
      <c r="G1946" s="80" t="s">
        <v>44</v>
      </c>
      <c r="H1946" s="80" t="s">
        <v>22</v>
      </c>
      <c r="I1946" s="80" t="s">
        <v>157</v>
      </c>
      <c r="J1946" s="80" t="s">
        <v>42</v>
      </c>
      <c r="K1946" s="80">
        <v>2.5499999999999998</v>
      </c>
      <c r="L1946" s="80">
        <v>1950</v>
      </c>
      <c r="M1946" s="80" t="s">
        <v>41</v>
      </c>
      <c r="N1946" s="80">
        <v>34.5</v>
      </c>
      <c r="O1946" s="80">
        <v>3.4200000000000001E-2</v>
      </c>
      <c r="P1946" s="80">
        <v>3.44</v>
      </c>
      <c r="Q1946" s="80"/>
      <c r="R1946" s="80"/>
      <c r="S1946" s="80"/>
      <c r="T1946" s="80"/>
      <c r="U1946" s="80"/>
      <c r="V1946" s="80"/>
      <c r="W1946" s="80"/>
      <c r="X1946" s="80"/>
      <c r="Y1946" s="80"/>
      <c r="Z1946" s="80" t="s">
        <v>40</v>
      </c>
      <c r="AA1946" s="80" t="s">
        <v>39</v>
      </c>
      <c r="AB1946" s="80">
        <v>20</v>
      </c>
      <c r="AC1946" s="80"/>
    </row>
    <row r="1947" spans="1:29" ht="15.75" customHeight="1" x14ac:dyDescent="0.2">
      <c r="A1947" s="80" t="s">
        <v>48</v>
      </c>
      <c r="B1947" s="80" t="s">
        <v>47</v>
      </c>
      <c r="C1947" s="80" t="s">
        <v>50</v>
      </c>
      <c r="D1947" s="81">
        <v>43775.672638888886</v>
      </c>
      <c r="E1947" s="80" t="s">
        <v>5</v>
      </c>
      <c r="F1947" s="80" t="s">
        <v>29</v>
      </c>
      <c r="G1947" s="80" t="s">
        <v>44</v>
      </c>
      <c r="H1947" s="80" t="s">
        <v>22</v>
      </c>
      <c r="I1947" s="80" t="s">
        <v>158</v>
      </c>
      <c r="J1947" s="80" t="s">
        <v>42</v>
      </c>
      <c r="K1947" s="80">
        <v>2.5499999999999998</v>
      </c>
      <c r="L1947" s="80">
        <v>1950</v>
      </c>
      <c r="M1947" s="80" t="s">
        <v>41</v>
      </c>
      <c r="N1947" s="80">
        <v>74.900000000000006</v>
      </c>
      <c r="O1947" s="80">
        <v>3.5999999999999997E-2</v>
      </c>
      <c r="P1947" s="80">
        <v>0</v>
      </c>
      <c r="Q1947" s="80"/>
      <c r="R1947" s="80"/>
      <c r="S1947" s="80"/>
      <c r="T1947" s="80"/>
      <c r="U1947" s="80"/>
      <c r="V1947" s="80"/>
      <c r="W1947" s="80"/>
      <c r="X1947" s="80"/>
      <c r="Y1947" s="80"/>
      <c r="Z1947" s="80" t="s">
        <v>40</v>
      </c>
      <c r="AA1947" s="80" t="s">
        <v>39</v>
      </c>
      <c r="AB1947" s="80">
        <v>20</v>
      </c>
      <c r="AC1947" s="80"/>
    </row>
    <row r="1948" spans="1:29" ht="15.75" customHeight="1" x14ac:dyDescent="0.2">
      <c r="A1948" s="80" t="s">
        <v>48</v>
      </c>
      <c r="B1948" s="80" t="s">
        <v>47</v>
      </c>
      <c r="C1948" s="80" t="s">
        <v>50</v>
      </c>
      <c r="D1948" s="81">
        <v>43775.672638888886</v>
      </c>
      <c r="E1948" s="80" t="s">
        <v>5</v>
      </c>
      <c r="F1948" s="80" t="s">
        <v>29</v>
      </c>
      <c r="G1948" s="80" t="s">
        <v>44</v>
      </c>
      <c r="H1948" s="80" t="s">
        <v>22</v>
      </c>
      <c r="I1948" s="80" t="s">
        <v>43</v>
      </c>
      <c r="J1948" s="80" t="s">
        <v>42</v>
      </c>
      <c r="K1948" s="80">
        <v>2.5499999999999998</v>
      </c>
      <c r="L1948" s="80">
        <v>1950</v>
      </c>
      <c r="M1948" s="80" t="s">
        <v>41</v>
      </c>
      <c r="N1948" s="80">
        <v>2.27</v>
      </c>
      <c r="O1948" s="80">
        <v>0</v>
      </c>
      <c r="P1948" s="80">
        <v>3.36</v>
      </c>
      <c r="Q1948" s="80"/>
      <c r="R1948" s="80"/>
      <c r="S1948" s="80"/>
      <c r="T1948" s="80"/>
      <c r="U1948" s="80"/>
      <c r="V1948" s="80"/>
      <c r="W1948" s="80"/>
      <c r="X1948" s="80"/>
      <c r="Y1948" s="80"/>
      <c r="Z1948" s="80" t="s">
        <v>40</v>
      </c>
      <c r="AA1948" s="80" t="s">
        <v>39</v>
      </c>
      <c r="AB1948" s="80">
        <v>20</v>
      </c>
      <c r="AC1948" s="80"/>
    </row>
    <row r="1949" spans="1:29" ht="15.75" customHeight="1" x14ac:dyDescent="0.2">
      <c r="A1949" s="80" t="s">
        <v>48</v>
      </c>
      <c r="B1949" s="80" t="s">
        <v>47</v>
      </c>
      <c r="C1949" s="80" t="s">
        <v>50</v>
      </c>
      <c r="D1949" s="81">
        <v>44091.745416666665</v>
      </c>
      <c r="E1949" s="80" t="s">
        <v>5</v>
      </c>
      <c r="F1949" s="80" t="s">
        <v>29</v>
      </c>
      <c r="G1949" s="80" t="s">
        <v>44</v>
      </c>
      <c r="H1949" s="80" t="s">
        <v>22</v>
      </c>
      <c r="I1949" s="80" t="s">
        <v>159</v>
      </c>
      <c r="J1949" s="80" t="s">
        <v>42</v>
      </c>
      <c r="K1949" s="80">
        <v>2.5499999999999998</v>
      </c>
      <c r="L1949" s="80">
        <v>1950</v>
      </c>
      <c r="M1949" s="80" t="s">
        <v>41</v>
      </c>
      <c r="N1949" s="80">
        <v>35.4</v>
      </c>
      <c r="O1949" s="80">
        <v>3.2899999999999999E-2</v>
      </c>
      <c r="P1949" s="80">
        <v>3.26</v>
      </c>
      <c r="Q1949" s="80"/>
      <c r="R1949" s="80"/>
      <c r="S1949" s="80"/>
      <c r="T1949" s="80"/>
      <c r="U1949" s="80"/>
      <c r="V1949" s="80"/>
      <c r="W1949" s="80"/>
      <c r="X1949" s="80"/>
      <c r="Y1949" s="80"/>
      <c r="Z1949" s="80" t="s">
        <v>40</v>
      </c>
      <c r="AA1949" s="80" t="s">
        <v>39</v>
      </c>
      <c r="AB1949" s="80">
        <v>20</v>
      </c>
      <c r="AC1949" s="80"/>
    </row>
    <row r="1950" spans="1:29" ht="15.75" customHeight="1" x14ac:dyDescent="0.2">
      <c r="A1950" s="80" t="s">
        <v>48</v>
      </c>
      <c r="B1950" s="80" t="s">
        <v>47</v>
      </c>
      <c r="C1950" s="80" t="s">
        <v>50</v>
      </c>
      <c r="D1950" s="81">
        <v>43775.672638888886</v>
      </c>
      <c r="E1950" s="80" t="s">
        <v>5</v>
      </c>
      <c r="F1950" s="80" t="s">
        <v>29</v>
      </c>
      <c r="G1950" s="80" t="s">
        <v>51</v>
      </c>
      <c r="H1950" s="80" t="s">
        <v>22</v>
      </c>
      <c r="I1950" s="80" t="s">
        <v>157</v>
      </c>
      <c r="J1950" s="80" t="s">
        <v>42</v>
      </c>
      <c r="K1950" s="80">
        <v>3.49</v>
      </c>
      <c r="L1950" s="80">
        <v>1670</v>
      </c>
      <c r="M1950" s="80" t="s">
        <v>41</v>
      </c>
      <c r="N1950" s="80">
        <v>28.4</v>
      </c>
      <c r="O1950" s="80">
        <v>3.39E-2</v>
      </c>
      <c r="P1950" s="80">
        <v>3.23</v>
      </c>
      <c r="Q1950" s="80"/>
      <c r="R1950" s="80"/>
      <c r="S1950" s="80"/>
      <c r="T1950" s="80"/>
      <c r="U1950" s="80"/>
      <c r="V1950" s="80"/>
      <c r="W1950" s="80"/>
      <c r="X1950" s="80"/>
      <c r="Y1950" s="80"/>
      <c r="Z1950" s="80" t="s">
        <v>40</v>
      </c>
      <c r="AA1950" s="80" t="s">
        <v>39</v>
      </c>
      <c r="AB1950" s="80">
        <v>20</v>
      </c>
      <c r="AC1950" s="80"/>
    </row>
    <row r="1951" spans="1:29" ht="15.75" customHeight="1" x14ac:dyDescent="0.2">
      <c r="A1951" s="80" t="s">
        <v>48</v>
      </c>
      <c r="B1951" s="80" t="s">
        <v>47</v>
      </c>
      <c r="C1951" s="80" t="s">
        <v>50</v>
      </c>
      <c r="D1951" s="81">
        <v>43775.672638888886</v>
      </c>
      <c r="E1951" s="80" t="s">
        <v>5</v>
      </c>
      <c r="F1951" s="80" t="s">
        <v>29</v>
      </c>
      <c r="G1951" s="80" t="s">
        <v>51</v>
      </c>
      <c r="H1951" s="80" t="s">
        <v>22</v>
      </c>
      <c r="I1951" s="80" t="s">
        <v>158</v>
      </c>
      <c r="J1951" s="80" t="s">
        <v>42</v>
      </c>
      <c r="K1951" s="80">
        <v>3.49</v>
      </c>
      <c r="L1951" s="80">
        <v>1670</v>
      </c>
      <c r="M1951" s="80" t="s">
        <v>41</v>
      </c>
      <c r="N1951" s="80">
        <v>65.3</v>
      </c>
      <c r="O1951" s="80">
        <v>3.7600000000000001E-2</v>
      </c>
      <c r="P1951" s="80">
        <v>0</v>
      </c>
      <c r="Q1951" s="80"/>
      <c r="R1951" s="80"/>
      <c r="S1951" s="80"/>
      <c r="T1951" s="80"/>
      <c r="U1951" s="80"/>
      <c r="V1951" s="80"/>
      <c r="W1951" s="80"/>
      <c r="X1951" s="80"/>
      <c r="Y1951" s="80"/>
      <c r="Z1951" s="80" t="s">
        <v>40</v>
      </c>
      <c r="AA1951" s="80" t="s">
        <v>39</v>
      </c>
      <c r="AB1951" s="80">
        <v>20</v>
      </c>
      <c r="AC1951" s="80"/>
    </row>
    <row r="1952" spans="1:29" ht="15.75" customHeight="1" x14ac:dyDescent="0.2">
      <c r="A1952" s="80" t="s">
        <v>48</v>
      </c>
      <c r="B1952" s="80" t="s">
        <v>47</v>
      </c>
      <c r="C1952" s="80" t="s">
        <v>50</v>
      </c>
      <c r="D1952" s="81">
        <v>43775.672638888886</v>
      </c>
      <c r="E1952" s="80" t="s">
        <v>5</v>
      </c>
      <c r="F1952" s="80" t="s">
        <v>29</v>
      </c>
      <c r="G1952" s="80" t="s">
        <v>51</v>
      </c>
      <c r="H1952" s="80" t="s">
        <v>22</v>
      </c>
      <c r="I1952" s="80" t="s">
        <v>43</v>
      </c>
      <c r="J1952" s="80" t="s">
        <v>42</v>
      </c>
      <c r="K1952" s="80">
        <v>3.49</v>
      </c>
      <c r="L1952" s="80">
        <v>1670</v>
      </c>
      <c r="M1952" s="80" t="s">
        <v>41</v>
      </c>
      <c r="N1952" s="80">
        <v>1.99</v>
      </c>
      <c r="O1952" s="80">
        <v>0</v>
      </c>
      <c r="P1952" s="80">
        <v>3.16</v>
      </c>
      <c r="Q1952" s="80"/>
      <c r="R1952" s="80"/>
      <c r="S1952" s="80"/>
      <c r="T1952" s="80"/>
      <c r="U1952" s="80"/>
      <c r="V1952" s="80"/>
      <c r="W1952" s="80"/>
      <c r="X1952" s="80"/>
      <c r="Y1952" s="80"/>
      <c r="Z1952" s="80" t="s">
        <v>40</v>
      </c>
      <c r="AA1952" s="80" t="s">
        <v>39</v>
      </c>
      <c r="AB1952" s="80">
        <v>20</v>
      </c>
      <c r="AC1952" s="80"/>
    </row>
    <row r="1953" spans="1:29" ht="15.75" customHeight="1" x14ac:dyDescent="0.2">
      <c r="A1953" s="80" t="s">
        <v>48</v>
      </c>
      <c r="B1953" s="80" t="s">
        <v>47</v>
      </c>
      <c r="C1953" s="80" t="s">
        <v>50</v>
      </c>
      <c r="D1953" s="81">
        <v>44091.745416666665</v>
      </c>
      <c r="E1953" s="80" t="s">
        <v>5</v>
      </c>
      <c r="F1953" s="80" t="s">
        <v>29</v>
      </c>
      <c r="G1953" s="80" t="s">
        <v>51</v>
      </c>
      <c r="H1953" s="80" t="s">
        <v>22</v>
      </c>
      <c r="I1953" s="80" t="s">
        <v>159</v>
      </c>
      <c r="J1953" s="80" t="s">
        <v>42</v>
      </c>
      <c r="K1953" s="80">
        <v>3.49</v>
      </c>
      <c r="L1953" s="80">
        <v>1670</v>
      </c>
      <c r="M1953" s="80" t="s">
        <v>41</v>
      </c>
      <c r="N1953" s="80">
        <v>29.3</v>
      </c>
      <c r="O1953" s="80">
        <v>3.2800000000000003E-2</v>
      </c>
      <c r="P1953" s="80">
        <v>3.05</v>
      </c>
      <c r="Q1953" s="80"/>
      <c r="R1953" s="80"/>
      <c r="S1953" s="80"/>
      <c r="T1953" s="80"/>
      <c r="U1953" s="80"/>
      <c r="V1953" s="80"/>
      <c r="W1953" s="80"/>
      <c r="X1953" s="80"/>
      <c r="Y1953" s="80"/>
      <c r="Z1953" s="80" t="s">
        <v>40</v>
      </c>
      <c r="AA1953" s="80" t="s">
        <v>39</v>
      </c>
      <c r="AB1953" s="80">
        <v>20</v>
      </c>
      <c r="AC1953" s="80"/>
    </row>
    <row r="1954" spans="1:29" ht="15.75" customHeight="1" x14ac:dyDescent="0.2">
      <c r="A1954" s="80" t="s">
        <v>48</v>
      </c>
      <c r="B1954" s="80" t="s">
        <v>47</v>
      </c>
      <c r="C1954" s="80" t="s">
        <v>46</v>
      </c>
      <c r="D1954" s="81">
        <v>44092.50445601852</v>
      </c>
      <c r="E1954" s="80" t="s">
        <v>5</v>
      </c>
      <c r="F1954" s="80" t="s">
        <v>30</v>
      </c>
      <c r="G1954" s="80" t="s">
        <v>44</v>
      </c>
      <c r="H1954" s="80" t="s">
        <v>24</v>
      </c>
      <c r="I1954" s="80" t="s">
        <v>157</v>
      </c>
      <c r="J1954" s="80" t="s">
        <v>42</v>
      </c>
      <c r="K1954" s="80">
        <v>3.5</v>
      </c>
      <c r="L1954" s="80">
        <v>1240</v>
      </c>
      <c r="M1954" s="80" t="s">
        <v>41</v>
      </c>
      <c r="N1954" s="80">
        <v>69.8</v>
      </c>
      <c r="O1954" s="80">
        <v>7.2099999999999997E-2</v>
      </c>
      <c r="P1954" s="80">
        <v>4.22</v>
      </c>
      <c r="Q1954" s="80"/>
      <c r="R1954" s="80"/>
      <c r="S1954" s="80"/>
      <c r="T1954" s="80"/>
      <c r="U1954" s="80"/>
      <c r="V1954" s="80"/>
      <c r="W1954" s="80"/>
      <c r="X1954" s="80"/>
      <c r="Y1954" s="80"/>
      <c r="Z1954" s="80" t="s">
        <v>40</v>
      </c>
      <c r="AA1954" s="80" t="s">
        <v>39</v>
      </c>
      <c r="AB1954" s="80">
        <v>1</v>
      </c>
      <c r="AC1954" s="80"/>
    </row>
    <row r="1955" spans="1:29" ht="15.75" customHeight="1" x14ac:dyDescent="0.2">
      <c r="A1955" s="80" t="s">
        <v>48</v>
      </c>
      <c r="B1955" s="80" t="s">
        <v>47</v>
      </c>
      <c r="C1955" s="80" t="s">
        <v>46</v>
      </c>
      <c r="D1955" s="81">
        <v>44092.50445601852</v>
      </c>
      <c r="E1955" s="80" t="s">
        <v>5</v>
      </c>
      <c r="F1955" s="80" t="s">
        <v>30</v>
      </c>
      <c r="G1955" s="80" t="s">
        <v>44</v>
      </c>
      <c r="H1955" s="80" t="s">
        <v>24</v>
      </c>
      <c r="I1955" s="80" t="s">
        <v>158</v>
      </c>
      <c r="J1955" s="80" t="s">
        <v>42</v>
      </c>
      <c r="K1955" s="80">
        <v>3.5</v>
      </c>
      <c r="L1955" s="80">
        <v>1240</v>
      </c>
      <c r="M1955" s="80" t="s">
        <v>41</v>
      </c>
      <c r="N1955" s="80">
        <v>127</v>
      </c>
      <c r="O1955" s="80">
        <v>8.3299999999999999E-2</v>
      </c>
      <c r="P1955" s="80">
        <v>0</v>
      </c>
      <c r="Q1955" s="80"/>
      <c r="R1955" s="80"/>
      <c r="S1955" s="80"/>
      <c r="T1955" s="80"/>
      <c r="U1955" s="80"/>
      <c r="V1955" s="80"/>
      <c r="W1955" s="80"/>
      <c r="X1955" s="80"/>
      <c r="Y1955" s="80"/>
      <c r="Z1955" s="80" t="s">
        <v>40</v>
      </c>
      <c r="AA1955" s="80" t="s">
        <v>39</v>
      </c>
      <c r="AB1955" s="80">
        <v>1</v>
      </c>
      <c r="AC1955" s="80"/>
    </row>
    <row r="1956" spans="1:29" ht="15.75" customHeight="1" x14ac:dyDescent="0.2">
      <c r="A1956" s="80" t="s">
        <v>48</v>
      </c>
      <c r="B1956" s="80" t="s">
        <v>47</v>
      </c>
      <c r="C1956" s="80" t="s">
        <v>46</v>
      </c>
      <c r="D1956" s="81">
        <v>44092.50445601852</v>
      </c>
      <c r="E1956" s="80" t="s">
        <v>5</v>
      </c>
      <c r="F1956" s="80" t="s">
        <v>30</v>
      </c>
      <c r="G1956" s="80" t="s">
        <v>44</v>
      </c>
      <c r="H1956" s="80" t="s">
        <v>24</v>
      </c>
      <c r="I1956" s="80" t="s">
        <v>43</v>
      </c>
      <c r="J1956" s="80" t="s">
        <v>42</v>
      </c>
      <c r="K1956" s="80">
        <v>3.5</v>
      </c>
      <c r="L1956" s="80">
        <v>1240</v>
      </c>
      <c r="M1956" s="80" t="s">
        <v>41</v>
      </c>
      <c r="N1956" s="80">
        <v>2.4300000000000002</v>
      </c>
      <c r="O1956" s="80">
        <v>0</v>
      </c>
      <c r="P1956" s="80">
        <v>3.71</v>
      </c>
      <c r="Q1956" s="80"/>
      <c r="R1956" s="80"/>
      <c r="S1956" s="80"/>
      <c r="T1956" s="80"/>
      <c r="U1956" s="80"/>
      <c r="V1956" s="80"/>
      <c r="W1956" s="80"/>
      <c r="X1956" s="80"/>
      <c r="Y1956" s="80"/>
      <c r="Z1956" s="80" t="s">
        <v>40</v>
      </c>
      <c r="AA1956" s="80" t="s">
        <v>39</v>
      </c>
      <c r="AB1956" s="80">
        <v>1</v>
      </c>
      <c r="AC1956" s="80"/>
    </row>
    <row r="1957" spans="1:29" ht="15.75" customHeight="1" x14ac:dyDescent="0.2">
      <c r="A1957" s="80" t="s">
        <v>48</v>
      </c>
      <c r="B1957" s="80" t="s">
        <v>47</v>
      </c>
      <c r="C1957" s="80" t="s">
        <v>46</v>
      </c>
      <c r="D1957" s="81">
        <v>44092.50445601852</v>
      </c>
      <c r="E1957" s="80" t="s">
        <v>5</v>
      </c>
      <c r="F1957" s="80" t="s">
        <v>30</v>
      </c>
      <c r="G1957" s="80" t="s">
        <v>44</v>
      </c>
      <c r="H1957" s="80" t="s">
        <v>24</v>
      </c>
      <c r="I1957" s="80" t="s">
        <v>159</v>
      </c>
      <c r="J1957" s="80" t="s">
        <v>42</v>
      </c>
      <c r="K1957" s="80">
        <v>3.5</v>
      </c>
      <c r="L1957" s="80">
        <v>1240</v>
      </c>
      <c r="M1957" s="80" t="s">
        <v>41</v>
      </c>
      <c r="N1957" s="80">
        <v>72.808300000000003</v>
      </c>
      <c r="O1957" s="80">
        <v>6.9419999999999996E-2</v>
      </c>
      <c r="P1957" s="80">
        <v>3.69347</v>
      </c>
      <c r="Q1957" s="80"/>
      <c r="R1957" s="80"/>
      <c r="S1957" s="80"/>
      <c r="T1957" s="80"/>
      <c r="U1957" s="80"/>
      <c r="V1957" s="80"/>
      <c r="W1957" s="80"/>
      <c r="X1957" s="80"/>
      <c r="Y1957" s="80"/>
      <c r="Z1957" s="80" t="s">
        <v>40</v>
      </c>
      <c r="AA1957" s="80" t="s">
        <v>39</v>
      </c>
      <c r="AB1957" s="80">
        <v>1</v>
      </c>
      <c r="AC1957" s="80"/>
    </row>
    <row r="1958" spans="1:29" ht="15.75" customHeight="1" x14ac:dyDescent="0.2">
      <c r="A1958" s="80" t="s">
        <v>48</v>
      </c>
      <c r="B1958" s="80" t="s">
        <v>47</v>
      </c>
      <c r="C1958" s="80" t="s">
        <v>50</v>
      </c>
      <c r="D1958" s="81">
        <v>43775.673055555555</v>
      </c>
      <c r="E1958" s="80" t="s">
        <v>5</v>
      </c>
      <c r="F1958" s="80" t="s">
        <v>30</v>
      </c>
      <c r="G1958" s="80" t="s">
        <v>51</v>
      </c>
      <c r="H1958" s="80" t="s">
        <v>24</v>
      </c>
      <c r="I1958" s="80" t="s">
        <v>157</v>
      </c>
      <c r="J1958" s="80" t="s">
        <v>42</v>
      </c>
      <c r="K1958" s="80">
        <v>3.5</v>
      </c>
      <c r="L1958" s="80">
        <v>1230</v>
      </c>
      <c r="M1958" s="80" t="s">
        <v>41</v>
      </c>
      <c r="N1958" s="80">
        <v>82</v>
      </c>
      <c r="O1958" s="80">
        <v>8.0799999999999997E-2</v>
      </c>
      <c r="P1958" s="80">
        <v>6.17</v>
      </c>
      <c r="Q1958" s="80"/>
      <c r="R1958" s="80"/>
      <c r="S1958" s="80"/>
      <c r="T1958" s="80"/>
      <c r="U1958" s="80"/>
      <c r="V1958" s="80"/>
      <c r="W1958" s="80"/>
      <c r="X1958" s="80"/>
      <c r="Y1958" s="80"/>
      <c r="Z1958" s="80" t="s">
        <v>40</v>
      </c>
      <c r="AA1958" s="80" t="s">
        <v>39</v>
      </c>
      <c r="AB1958" s="80">
        <v>20</v>
      </c>
      <c r="AC1958" s="80"/>
    </row>
    <row r="1959" spans="1:29" ht="15.75" customHeight="1" x14ac:dyDescent="0.2">
      <c r="A1959" s="80" t="s">
        <v>48</v>
      </c>
      <c r="B1959" s="80" t="s">
        <v>47</v>
      </c>
      <c r="C1959" s="80" t="s">
        <v>50</v>
      </c>
      <c r="D1959" s="81">
        <v>43775.673055555555</v>
      </c>
      <c r="E1959" s="80" t="s">
        <v>5</v>
      </c>
      <c r="F1959" s="80" t="s">
        <v>30</v>
      </c>
      <c r="G1959" s="80" t="s">
        <v>51</v>
      </c>
      <c r="H1959" s="80" t="s">
        <v>24</v>
      </c>
      <c r="I1959" s="80" t="s">
        <v>158</v>
      </c>
      <c r="J1959" s="80" t="s">
        <v>42</v>
      </c>
      <c r="K1959" s="80">
        <v>3.5</v>
      </c>
      <c r="L1959" s="80">
        <v>1230</v>
      </c>
      <c r="M1959" s="80" t="s">
        <v>41</v>
      </c>
      <c r="N1959" s="80">
        <v>152</v>
      </c>
      <c r="O1959" s="80">
        <v>8.6800000000000002E-2</v>
      </c>
      <c r="P1959" s="80">
        <v>0</v>
      </c>
      <c r="Q1959" s="80"/>
      <c r="R1959" s="80"/>
      <c r="S1959" s="80"/>
      <c r="T1959" s="80"/>
      <c r="U1959" s="80"/>
      <c r="V1959" s="80"/>
      <c r="W1959" s="80"/>
      <c r="X1959" s="80"/>
      <c r="Y1959" s="80"/>
      <c r="Z1959" s="80" t="s">
        <v>40</v>
      </c>
      <c r="AA1959" s="80" t="s">
        <v>39</v>
      </c>
      <c r="AB1959" s="80">
        <v>20</v>
      </c>
      <c r="AC1959" s="80"/>
    </row>
    <row r="1960" spans="1:29" ht="15.75" customHeight="1" x14ac:dyDescent="0.2">
      <c r="A1960" s="80" t="s">
        <v>48</v>
      </c>
      <c r="B1960" s="80" t="s">
        <v>47</v>
      </c>
      <c r="C1960" s="80" t="s">
        <v>50</v>
      </c>
      <c r="D1960" s="81">
        <v>43775.673055555555</v>
      </c>
      <c r="E1960" s="80" t="s">
        <v>5</v>
      </c>
      <c r="F1960" s="80" t="s">
        <v>30</v>
      </c>
      <c r="G1960" s="80" t="s">
        <v>51</v>
      </c>
      <c r="H1960" s="80" t="s">
        <v>24</v>
      </c>
      <c r="I1960" s="80" t="s">
        <v>43</v>
      </c>
      <c r="J1960" s="80" t="s">
        <v>42</v>
      </c>
      <c r="K1960" s="80">
        <v>3.5</v>
      </c>
      <c r="L1960" s="80">
        <v>1230</v>
      </c>
      <c r="M1960" s="80" t="s">
        <v>41</v>
      </c>
      <c r="N1960" s="80">
        <v>3.39</v>
      </c>
      <c r="O1960" s="80">
        <v>0</v>
      </c>
      <c r="P1960" s="80">
        <v>5.39</v>
      </c>
      <c r="Q1960" s="80"/>
      <c r="R1960" s="80"/>
      <c r="S1960" s="80"/>
      <c r="T1960" s="80"/>
      <c r="U1960" s="80"/>
      <c r="V1960" s="80"/>
      <c r="W1960" s="80"/>
      <c r="X1960" s="80"/>
      <c r="Y1960" s="80"/>
      <c r="Z1960" s="80" t="s">
        <v>40</v>
      </c>
      <c r="AA1960" s="80" t="s">
        <v>39</v>
      </c>
      <c r="AB1960" s="80">
        <v>20</v>
      </c>
      <c r="AC1960" s="80"/>
    </row>
    <row r="1961" spans="1:29" ht="15.75" customHeight="1" x14ac:dyDescent="0.2">
      <c r="A1961" s="80" t="s">
        <v>48</v>
      </c>
      <c r="B1961" s="80" t="s">
        <v>47</v>
      </c>
      <c r="C1961" s="80" t="s">
        <v>50</v>
      </c>
      <c r="D1961" s="81">
        <v>44091.745416666665</v>
      </c>
      <c r="E1961" s="80" t="s">
        <v>5</v>
      </c>
      <c r="F1961" s="80" t="s">
        <v>30</v>
      </c>
      <c r="G1961" s="80" t="s">
        <v>51</v>
      </c>
      <c r="H1961" s="80" t="s">
        <v>24</v>
      </c>
      <c r="I1961" s="80" t="s">
        <v>159</v>
      </c>
      <c r="J1961" s="80" t="s">
        <v>42</v>
      </c>
      <c r="K1961" s="80">
        <v>3.5</v>
      </c>
      <c r="L1961" s="80">
        <v>1230</v>
      </c>
      <c r="M1961" s="80" t="s">
        <v>41</v>
      </c>
      <c r="N1961" s="80">
        <v>68.400000000000006</v>
      </c>
      <c r="O1961" s="80">
        <v>6.0699999999999997E-2</v>
      </c>
      <c r="P1961" s="80">
        <v>5.39</v>
      </c>
      <c r="Q1961" s="80"/>
      <c r="R1961" s="80"/>
      <c r="S1961" s="80"/>
      <c r="T1961" s="80"/>
      <c r="U1961" s="80"/>
      <c r="V1961" s="80"/>
      <c r="W1961" s="80"/>
      <c r="X1961" s="80"/>
      <c r="Y1961" s="80"/>
      <c r="Z1961" s="80" t="s">
        <v>40</v>
      </c>
      <c r="AA1961" s="80" t="s">
        <v>39</v>
      </c>
      <c r="AB1961" s="80">
        <v>20</v>
      </c>
      <c r="AC1961" s="80"/>
    </row>
    <row r="1962" spans="1:29" ht="15.75" customHeight="1" x14ac:dyDescent="0.2">
      <c r="A1962" s="80" t="s">
        <v>48</v>
      </c>
      <c r="B1962" s="80" t="s">
        <v>47</v>
      </c>
      <c r="C1962" s="80" t="s">
        <v>46</v>
      </c>
      <c r="D1962" s="81">
        <v>44092.50445601852</v>
      </c>
      <c r="E1962" s="80" t="s">
        <v>5</v>
      </c>
      <c r="F1962" s="80" t="s">
        <v>31</v>
      </c>
      <c r="G1962" s="80" t="s">
        <v>44</v>
      </c>
      <c r="H1962" s="80" t="s">
        <v>24</v>
      </c>
      <c r="I1962" s="80" t="s">
        <v>157</v>
      </c>
      <c r="J1962" s="80" t="s">
        <v>42</v>
      </c>
      <c r="K1962" s="80">
        <v>1.07</v>
      </c>
      <c r="L1962" s="80">
        <v>1090</v>
      </c>
      <c r="M1962" s="80" t="s">
        <v>41</v>
      </c>
      <c r="N1962" s="80">
        <v>15.5</v>
      </c>
      <c r="O1962" s="80">
        <v>9.1199999999999996E-3</v>
      </c>
      <c r="P1962" s="80">
        <v>1.07</v>
      </c>
      <c r="Q1962" s="80"/>
      <c r="R1962" s="80"/>
      <c r="S1962" s="80"/>
      <c r="T1962" s="80"/>
      <c r="U1962" s="80"/>
      <c r="V1962" s="80"/>
      <c r="W1962" s="80"/>
      <c r="X1962" s="80"/>
      <c r="Y1962" s="80"/>
      <c r="Z1962" s="80" t="s">
        <v>40</v>
      </c>
      <c r="AA1962" s="80" t="s">
        <v>39</v>
      </c>
      <c r="AB1962" s="80">
        <v>1</v>
      </c>
      <c r="AC1962" s="80"/>
    </row>
    <row r="1963" spans="1:29" ht="15.75" customHeight="1" x14ac:dyDescent="0.2">
      <c r="A1963" s="80" t="s">
        <v>48</v>
      </c>
      <c r="B1963" s="80" t="s">
        <v>47</v>
      </c>
      <c r="C1963" s="80" t="s">
        <v>46</v>
      </c>
      <c r="D1963" s="81">
        <v>44092.50445601852</v>
      </c>
      <c r="E1963" s="80" t="s">
        <v>5</v>
      </c>
      <c r="F1963" s="80" t="s">
        <v>31</v>
      </c>
      <c r="G1963" s="80" t="s">
        <v>44</v>
      </c>
      <c r="H1963" s="80" t="s">
        <v>24</v>
      </c>
      <c r="I1963" s="80" t="s">
        <v>158</v>
      </c>
      <c r="J1963" s="80" t="s">
        <v>42</v>
      </c>
      <c r="K1963" s="80">
        <v>1.07</v>
      </c>
      <c r="L1963" s="80">
        <v>1090</v>
      </c>
      <c r="M1963" s="80" t="s">
        <v>41</v>
      </c>
      <c r="N1963" s="80">
        <v>29.5</v>
      </c>
      <c r="O1963" s="80">
        <v>1.03E-2</v>
      </c>
      <c r="P1963" s="80">
        <v>0</v>
      </c>
      <c r="Q1963" s="80"/>
      <c r="R1963" s="80"/>
      <c r="S1963" s="80"/>
      <c r="T1963" s="80"/>
      <c r="U1963" s="80"/>
      <c r="V1963" s="80"/>
      <c r="W1963" s="80"/>
      <c r="X1963" s="80"/>
      <c r="Y1963" s="80"/>
      <c r="Z1963" s="80" t="s">
        <v>40</v>
      </c>
      <c r="AA1963" s="80" t="s">
        <v>39</v>
      </c>
      <c r="AB1963" s="80">
        <v>1</v>
      </c>
      <c r="AC1963" s="80"/>
    </row>
    <row r="1964" spans="1:29" ht="15.75" customHeight="1" x14ac:dyDescent="0.2">
      <c r="A1964" s="80" t="s">
        <v>48</v>
      </c>
      <c r="B1964" s="80" t="s">
        <v>47</v>
      </c>
      <c r="C1964" s="80" t="s">
        <v>46</v>
      </c>
      <c r="D1964" s="81">
        <v>44092.50445601852</v>
      </c>
      <c r="E1964" s="80" t="s">
        <v>5</v>
      </c>
      <c r="F1964" s="80" t="s">
        <v>31</v>
      </c>
      <c r="G1964" s="80" t="s">
        <v>44</v>
      </c>
      <c r="H1964" s="80" t="s">
        <v>24</v>
      </c>
      <c r="I1964" s="80" t="s">
        <v>43</v>
      </c>
      <c r="J1964" s="80" t="s">
        <v>42</v>
      </c>
      <c r="K1964" s="80">
        <v>1.07</v>
      </c>
      <c r="L1964" s="80">
        <v>1090</v>
      </c>
      <c r="M1964" s="80" t="s">
        <v>41</v>
      </c>
      <c r="N1964" s="80">
        <v>0.95699999999999996</v>
      </c>
      <c r="O1964" s="80">
        <v>0</v>
      </c>
      <c r="P1964" s="80">
        <v>1.03</v>
      </c>
      <c r="Q1964" s="80"/>
      <c r="R1964" s="80"/>
      <c r="S1964" s="80"/>
      <c r="T1964" s="80"/>
      <c r="U1964" s="80"/>
      <c r="V1964" s="80"/>
      <c r="W1964" s="80"/>
      <c r="X1964" s="80"/>
      <c r="Y1964" s="80"/>
      <c r="Z1964" s="80" t="s">
        <v>40</v>
      </c>
      <c r="AA1964" s="80" t="s">
        <v>39</v>
      </c>
      <c r="AB1964" s="80">
        <v>1</v>
      </c>
      <c r="AC1964" s="80"/>
    </row>
    <row r="1965" spans="1:29" ht="15.75" customHeight="1" x14ac:dyDescent="0.2">
      <c r="A1965" s="80" t="s">
        <v>48</v>
      </c>
      <c r="B1965" s="80" t="s">
        <v>47</v>
      </c>
      <c r="C1965" s="80" t="s">
        <v>46</v>
      </c>
      <c r="D1965" s="81">
        <v>44092.50445601852</v>
      </c>
      <c r="E1965" s="80" t="s">
        <v>5</v>
      </c>
      <c r="F1965" s="80" t="s">
        <v>31</v>
      </c>
      <c r="G1965" s="80" t="s">
        <v>44</v>
      </c>
      <c r="H1965" s="80" t="s">
        <v>24</v>
      </c>
      <c r="I1965" s="80" t="s">
        <v>159</v>
      </c>
      <c r="J1965" s="80" t="s">
        <v>42</v>
      </c>
      <c r="K1965" s="80">
        <v>1.07</v>
      </c>
      <c r="L1965" s="80">
        <v>1090</v>
      </c>
      <c r="M1965" s="80" t="s">
        <v>41</v>
      </c>
      <c r="N1965" s="80">
        <v>17.260100000000001</v>
      </c>
      <c r="O1965" s="80">
        <v>9.2700000000000005E-3</v>
      </c>
      <c r="P1965" s="80">
        <v>0.93547999999999998</v>
      </c>
      <c r="Q1965" s="80"/>
      <c r="R1965" s="80"/>
      <c r="S1965" s="80"/>
      <c r="T1965" s="80"/>
      <c r="U1965" s="80"/>
      <c r="V1965" s="80"/>
      <c r="W1965" s="80"/>
      <c r="X1965" s="80"/>
      <c r="Y1965" s="80"/>
      <c r="Z1965" s="80" t="s">
        <v>40</v>
      </c>
      <c r="AA1965" s="80" t="s">
        <v>39</v>
      </c>
      <c r="AB1965" s="80">
        <v>1</v>
      </c>
      <c r="AC1965" s="80"/>
    </row>
    <row r="1966" spans="1:29" ht="15.75" customHeight="1" x14ac:dyDescent="0.2">
      <c r="A1966" s="80" t="s">
        <v>48</v>
      </c>
      <c r="B1966" s="80" t="s">
        <v>47</v>
      </c>
      <c r="C1966" s="80" t="s">
        <v>50</v>
      </c>
      <c r="D1966" s="81">
        <v>43775.673055555555</v>
      </c>
      <c r="E1966" s="80" t="s">
        <v>5</v>
      </c>
      <c r="F1966" s="80" t="s">
        <v>31</v>
      </c>
      <c r="G1966" s="80" t="s">
        <v>51</v>
      </c>
      <c r="H1966" s="80" t="s">
        <v>24</v>
      </c>
      <c r="I1966" s="80" t="s">
        <v>157</v>
      </c>
      <c r="J1966" s="80" t="s">
        <v>42</v>
      </c>
      <c r="K1966" s="80">
        <v>2.3199999999999998</v>
      </c>
      <c r="L1966" s="80">
        <v>1390</v>
      </c>
      <c r="M1966" s="80" t="s">
        <v>41</v>
      </c>
      <c r="N1966" s="80">
        <v>10.8</v>
      </c>
      <c r="O1966" s="80">
        <v>8.3599999999999994E-3</v>
      </c>
      <c r="P1966" s="80">
        <v>0.79</v>
      </c>
      <c r="Q1966" s="80"/>
      <c r="R1966" s="80"/>
      <c r="S1966" s="80"/>
      <c r="T1966" s="80"/>
      <c r="U1966" s="80"/>
      <c r="V1966" s="80"/>
      <c r="W1966" s="80"/>
      <c r="X1966" s="80"/>
      <c r="Y1966" s="80"/>
      <c r="Z1966" s="80" t="s">
        <v>40</v>
      </c>
      <c r="AA1966" s="80" t="s">
        <v>39</v>
      </c>
      <c r="AB1966" s="80">
        <v>20</v>
      </c>
      <c r="AC1966" s="80"/>
    </row>
    <row r="1967" spans="1:29" ht="15.75" customHeight="1" x14ac:dyDescent="0.2">
      <c r="A1967" s="80" t="s">
        <v>48</v>
      </c>
      <c r="B1967" s="80" t="s">
        <v>47</v>
      </c>
      <c r="C1967" s="80" t="s">
        <v>50</v>
      </c>
      <c r="D1967" s="81">
        <v>43775.673055555555</v>
      </c>
      <c r="E1967" s="80" t="s">
        <v>5</v>
      </c>
      <c r="F1967" s="80" t="s">
        <v>31</v>
      </c>
      <c r="G1967" s="80" t="s">
        <v>51</v>
      </c>
      <c r="H1967" s="80" t="s">
        <v>24</v>
      </c>
      <c r="I1967" s="80" t="s">
        <v>158</v>
      </c>
      <c r="J1967" s="80" t="s">
        <v>42</v>
      </c>
      <c r="K1967" s="80">
        <v>2.3199999999999998</v>
      </c>
      <c r="L1967" s="80">
        <v>1390</v>
      </c>
      <c r="M1967" s="80" t="s">
        <v>41</v>
      </c>
      <c r="N1967" s="80">
        <v>19.8</v>
      </c>
      <c r="O1967" s="80">
        <v>8.4700000000000001E-3</v>
      </c>
      <c r="P1967" s="80">
        <v>0</v>
      </c>
      <c r="Q1967" s="80"/>
      <c r="R1967" s="80"/>
      <c r="S1967" s="80"/>
      <c r="T1967" s="80"/>
      <c r="U1967" s="80"/>
      <c r="V1967" s="80"/>
      <c r="W1967" s="80"/>
      <c r="X1967" s="80"/>
      <c r="Y1967" s="80"/>
      <c r="Z1967" s="80" t="s">
        <v>40</v>
      </c>
      <c r="AA1967" s="80" t="s">
        <v>39</v>
      </c>
      <c r="AB1967" s="80">
        <v>20</v>
      </c>
      <c r="AC1967" s="80"/>
    </row>
    <row r="1968" spans="1:29" ht="15.75" customHeight="1" x14ac:dyDescent="0.2">
      <c r="A1968" s="80" t="s">
        <v>48</v>
      </c>
      <c r="B1968" s="80" t="s">
        <v>47</v>
      </c>
      <c r="C1968" s="80" t="s">
        <v>50</v>
      </c>
      <c r="D1968" s="81">
        <v>43775.673055555555</v>
      </c>
      <c r="E1968" s="80" t="s">
        <v>5</v>
      </c>
      <c r="F1968" s="80" t="s">
        <v>31</v>
      </c>
      <c r="G1968" s="80" t="s">
        <v>51</v>
      </c>
      <c r="H1968" s="80" t="s">
        <v>24</v>
      </c>
      <c r="I1968" s="80" t="s">
        <v>43</v>
      </c>
      <c r="J1968" s="80" t="s">
        <v>42</v>
      </c>
      <c r="K1968" s="80">
        <v>2.3199999999999998</v>
      </c>
      <c r="L1968" s="80">
        <v>1390</v>
      </c>
      <c r="M1968" s="80" t="s">
        <v>41</v>
      </c>
      <c r="N1968" s="80">
        <v>0.55200000000000005</v>
      </c>
      <c r="O1968" s="80">
        <v>0</v>
      </c>
      <c r="P1968" s="80">
        <v>0.76300000000000001</v>
      </c>
      <c r="Q1968" s="80"/>
      <c r="R1968" s="80"/>
      <c r="S1968" s="80"/>
      <c r="T1968" s="80"/>
      <c r="U1968" s="80"/>
      <c r="V1968" s="80"/>
      <c r="W1968" s="80"/>
      <c r="X1968" s="80"/>
      <c r="Y1968" s="80"/>
      <c r="Z1968" s="80" t="s">
        <v>40</v>
      </c>
      <c r="AA1968" s="80" t="s">
        <v>39</v>
      </c>
      <c r="AB1968" s="80">
        <v>20</v>
      </c>
      <c r="AC1968" s="80"/>
    </row>
    <row r="1969" spans="1:29" ht="15.75" customHeight="1" x14ac:dyDescent="0.2">
      <c r="A1969" s="80" t="s">
        <v>48</v>
      </c>
      <c r="B1969" s="80" t="s">
        <v>47</v>
      </c>
      <c r="C1969" s="80" t="s">
        <v>50</v>
      </c>
      <c r="D1969" s="81">
        <v>44091.745416666665</v>
      </c>
      <c r="E1969" s="80" t="s">
        <v>5</v>
      </c>
      <c r="F1969" s="80" t="s">
        <v>31</v>
      </c>
      <c r="G1969" s="80" t="s">
        <v>51</v>
      </c>
      <c r="H1969" s="80" t="s">
        <v>24</v>
      </c>
      <c r="I1969" s="80" t="s">
        <v>159</v>
      </c>
      <c r="J1969" s="80" t="s">
        <v>42</v>
      </c>
      <c r="K1969" s="80">
        <v>2.3199999999999998</v>
      </c>
      <c r="L1969" s="80">
        <v>1390</v>
      </c>
      <c r="M1969" s="80" t="s">
        <v>41</v>
      </c>
      <c r="N1969" s="80">
        <v>11.9</v>
      </c>
      <c r="O1969" s="80">
        <v>8.3700000000000007E-3</v>
      </c>
      <c r="P1969" s="80">
        <v>0.69099999999999995</v>
      </c>
      <c r="Q1969" s="80"/>
      <c r="R1969" s="80"/>
      <c r="S1969" s="80"/>
      <c r="T1969" s="80"/>
      <c r="U1969" s="80"/>
      <c r="V1969" s="80"/>
      <c r="W1969" s="80"/>
      <c r="X1969" s="80"/>
      <c r="Y1969" s="80"/>
      <c r="Z1969" s="80" t="s">
        <v>40</v>
      </c>
      <c r="AA1969" s="80" t="s">
        <v>39</v>
      </c>
      <c r="AB1969" s="80">
        <v>20</v>
      </c>
      <c r="AC1969" s="80"/>
    </row>
    <row r="1970" spans="1:29" ht="15.75" customHeight="1" x14ac:dyDescent="0.2">
      <c r="A1970" s="80" t="s">
        <v>48</v>
      </c>
      <c r="B1970" s="80" t="s">
        <v>47</v>
      </c>
      <c r="C1970" s="80" t="s">
        <v>46</v>
      </c>
      <c r="D1970" s="81">
        <v>44092.50445601852</v>
      </c>
      <c r="E1970" s="80" t="s">
        <v>5</v>
      </c>
      <c r="F1970" s="80" t="s">
        <v>45</v>
      </c>
      <c r="G1970" s="80" t="s">
        <v>44</v>
      </c>
      <c r="H1970" s="80" t="s">
        <v>24</v>
      </c>
      <c r="I1970" s="80" t="s">
        <v>157</v>
      </c>
      <c r="J1970" s="80" t="s">
        <v>42</v>
      </c>
      <c r="K1970" s="80">
        <v>3.17</v>
      </c>
      <c r="L1970" s="80">
        <v>2128</v>
      </c>
      <c r="M1970" s="80" t="s">
        <v>41</v>
      </c>
      <c r="N1970" s="80">
        <v>56.17</v>
      </c>
      <c r="O1970" s="80">
        <v>4.65E-2</v>
      </c>
      <c r="P1970" s="80">
        <v>3.649</v>
      </c>
      <c r="Q1970" s="80"/>
      <c r="R1970" s="80"/>
      <c r="S1970" s="80"/>
      <c r="T1970" s="80"/>
      <c r="U1970" s="80"/>
      <c r="V1970" s="80"/>
      <c r="W1970" s="80"/>
      <c r="X1970" s="80"/>
      <c r="Y1970" s="80"/>
      <c r="Z1970" s="80" t="s">
        <v>40</v>
      </c>
      <c r="AA1970" s="80" t="s">
        <v>39</v>
      </c>
      <c r="AB1970" s="80">
        <v>1</v>
      </c>
      <c r="AC1970" s="80"/>
    </row>
    <row r="1971" spans="1:29" ht="15.75" customHeight="1" x14ac:dyDescent="0.2">
      <c r="A1971" s="80" t="s">
        <v>48</v>
      </c>
      <c r="B1971" s="80" t="s">
        <v>47</v>
      </c>
      <c r="C1971" s="80" t="s">
        <v>46</v>
      </c>
      <c r="D1971" s="81">
        <v>44092.50445601852</v>
      </c>
      <c r="E1971" s="80" t="s">
        <v>5</v>
      </c>
      <c r="F1971" s="80" t="s">
        <v>45</v>
      </c>
      <c r="G1971" s="80" t="s">
        <v>44</v>
      </c>
      <c r="H1971" s="80" t="s">
        <v>24</v>
      </c>
      <c r="I1971" s="80" t="s">
        <v>158</v>
      </c>
      <c r="J1971" s="80" t="s">
        <v>42</v>
      </c>
      <c r="K1971" s="80">
        <v>3.17</v>
      </c>
      <c r="L1971" s="80">
        <v>2128</v>
      </c>
      <c r="M1971" s="80" t="s">
        <v>41</v>
      </c>
      <c r="N1971" s="80">
        <v>110.55</v>
      </c>
      <c r="O1971" s="80">
        <v>5.33E-2</v>
      </c>
      <c r="P1971" s="80">
        <v>0</v>
      </c>
      <c r="Q1971" s="80"/>
      <c r="R1971" s="80"/>
      <c r="S1971" s="80"/>
      <c r="T1971" s="80"/>
      <c r="U1971" s="80"/>
      <c r="V1971" s="80"/>
      <c r="W1971" s="80"/>
      <c r="X1971" s="80"/>
      <c r="Y1971" s="80"/>
      <c r="Z1971" s="80" t="s">
        <v>40</v>
      </c>
      <c r="AA1971" s="80" t="s">
        <v>39</v>
      </c>
      <c r="AB1971" s="80">
        <v>1</v>
      </c>
      <c r="AC1971" s="80"/>
    </row>
    <row r="1972" spans="1:29" ht="15.75" customHeight="1" x14ac:dyDescent="0.2">
      <c r="A1972" s="80" t="s">
        <v>48</v>
      </c>
      <c r="B1972" s="80" t="s">
        <v>47</v>
      </c>
      <c r="C1972" s="80" t="s">
        <v>46</v>
      </c>
      <c r="D1972" s="81">
        <v>44092.50445601852</v>
      </c>
      <c r="E1972" s="80" t="s">
        <v>5</v>
      </c>
      <c r="F1972" s="80" t="s">
        <v>45</v>
      </c>
      <c r="G1972" s="80" t="s">
        <v>44</v>
      </c>
      <c r="H1972" s="80" t="s">
        <v>24</v>
      </c>
      <c r="I1972" s="80" t="s">
        <v>43</v>
      </c>
      <c r="J1972" s="80" t="s">
        <v>42</v>
      </c>
      <c r="K1972" s="80">
        <v>3.17</v>
      </c>
      <c r="L1972" s="80">
        <v>2128</v>
      </c>
      <c r="M1972" s="80" t="s">
        <v>41</v>
      </c>
      <c r="N1972" s="80">
        <v>2.29</v>
      </c>
      <c r="O1972" s="80">
        <v>0</v>
      </c>
      <c r="P1972" s="80">
        <v>3.5259999999999998</v>
      </c>
      <c r="Q1972" s="80"/>
      <c r="R1972" s="80"/>
      <c r="S1972" s="80"/>
      <c r="T1972" s="80"/>
      <c r="U1972" s="80"/>
      <c r="V1972" s="80"/>
      <c r="W1972" s="80"/>
      <c r="X1972" s="80"/>
      <c r="Y1972" s="80"/>
      <c r="Z1972" s="80" t="s">
        <v>40</v>
      </c>
      <c r="AA1972" s="80" t="s">
        <v>39</v>
      </c>
      <c r="AB1972" s="80">
        <v>1</v>
      </c>
      <c r="AC1972" s="80"/>
    </row>
    <row r="1973" spans="1:29" ht="15.75" customHeight="1" x14ac:dyDescent="0.2">
      <c r="A1973" s="80" t="s">
        <v>48</v>
      </c>
      <c r="B1973" s="80" t="s">
        <v>47</v>
      </c>
      <c r="C1973" s="80" t="s">
        <v>46</v>
      </c>
      <c r="D1973" s="81">
        <v>44092.50445601852</v>
      </c>
      <c r="E1973" s="80" t="s">
        <v>5</v>
      </c>
      <c r="F1973" s="80" t="s">
        <v>45</v>
      </c>
      <c r="G1973" s="80" t="s">
        <v>44</v>
      </c>
      <c r="H1973" s="80" t="s">
        <v>24</v>
      </c>
      <c r="I1973" s="80" t="s">
        <v>159</v>
      </c>
      <c r="J1973" s="80" t="s">
        <v>42</v>
      </c>
      <c r="K1973" s="80">
        <v>3.17</v>
      </c>
      <c r="L1973" s="80">
        <v>2128</v>
      </c>
      <c r="M1973" s="80" t="s">
        <v>41</v>
      </c>
      <c r="N1973" s="80">
        <v>56.99</v>
      </c>
      <c r="O1973" s="80">
        <v>0.05</v>
      </c>
      <c r="P1973" s="80">
        <v>3.44</v>
      </c>
      <c r="Q1973" s="80"/>
      <c r="R1973" s="80"/>
      <c r="S1973" s="80"/>
      <c r="T1973" s="80"/>
      <c r="U1973" s="80"/>
      <c r="V1973" s="80"/>
      <c r="W1973" s="80"/>
      <c r="X1973" s="80"/>
      <c r="Y1973" s="80"/>
      <c r="Z1973" s="80" t="s">
        <v>40</v>
      </c>
      <c r="AA1973" s="80" t="s">
        <v>39</v>
      </c>
      <c r="AB1973" s="80">
        <v>1</v>
      </c>
      <c r="AC1973" s="80"/>
    </row>
    <row r="1974" spans="1:29" ht="15.75" customHeight="1" x14ac:dyDescent="0.2">
      <c r="A1974" s="80" t="s">
        <v>48</v>
      </c>
      <c r="B1974" s="80" t="s">
        <v>47</v>
      </c>
      <c r="C1974" s="80" t="s">
        <v>50</v>
      </c>
      <c r="D1974" s="81">
        <v>43775.673055555555</v>
      </c>
      <c r="E1974" s="80" t="s">
        <v>5</v>
      </c>
      <c r="F1974" s="80" t="s">
        <v>45</v>
      </c>
      <c r="G1974" s="80" t="s">
        <v>51</v>
      </c>
      <c r="H1974" s="80" t="s">
        <v>24</v>
      </c>
      <c r="I1974" s="80" t="s">
        <v>157</v>
      </c>
      <c r="J1974" s="80" t="s">
        <v>42</v>
      </c>
      <c r="K1974" s="80">
        <v>3.8</v>
      </c>
      <c r="L1974" s="80">
        <v>1660</v>
      </c>
      <c r="M1974" s="80" t="s">
        <v>41</v>
      </c>
      <c r="N1974" s="80">
        <v>34.799999999999997</v>
      </c>
      <c r="O1974" s="80">
        <v>3.5999999999999997E-2</v>
      </c>
      <c r="P1974" s="80">
        <v>2.93</v>
      </c>
      <c r="Q1974" s="80"/>
      <c r="R1974" s="80"/>
      <c r="S1974" s="80"/>
      <c r="T1974" s="80"/>
      <c r="U1974" s="80"/>
      <c r="V1974" s="80"/>
      <c r="W1974" s="80"/>
      <c r="X1974" s="80"/>
      <c r="Y1974" s="80"/>
      <c r="Z1974" s="80" t="s">
        <v>40</v>
      </c>
      <c r="AA1974" s="80" t="s">
        <v>39</v>
      </c>
      <c r="AB1974" s="80">
        <v>20</v>
      </c>
      <c r="AC1974" s="80"/>
    </row>
    <row r="1975" spans="1:29" ht="15.75" customHeight="1" x14ac:dyDescent="0.2">
      <c r="A1975" s="80" t="s">
        <v>48</v>
      </c>
      <c r="B1975" s="80" t="s">
        <v>47</v>
      </c>
      <c r="C1975" s="80" t="s">
        <v>50</v>
      </c>
      <c r="D1975" s="81">
        <v>43775.673055555555</v>
      </c>
      <c r="E1975" s="80" t="s">
        <v>5</v>
      </c>
      <c r="F1975" s="80" t="s">
        <v>45</v>
      </c>
      <c r="G1975" s="80" t="s">
        <v>51</v>
      </c>
      <c r="H1975" s="80" t="s">
        <v>24</v>
      </c>
      <c r="I1975" s="80" t="s">
        <v>158</v>
      </c>
      <c r="J1975" s="80" t="s">
        <v>42</v>
      </c>
      <c r="K1975" s="80">
        <v>3.8</v>
      </c>
      <c r="L1975" s="80">
        <v>1660</v>
      </c>
      <c r="M1975" s="80" t="s">
        <v>41</v>
      </c>
      <c r="N1975" s="80">
        <v>75.8</v>
      </c>
      <c r="O1975" s="80">
        <v>0.04</v>
      </c>
      <c r="P1975" s="80">
        <v>0</v>
      </c>
      <c r="Q1975" s="80"/>
      <c r="R1975" s="80"/>
      <c r="S1975" s="80"/>
      <c r="T1975" s="80"/>
      <c r="U1975" s="80"/>
      <c r="V1975" s="80"/>
      <c r="W1975" s="80"/>
      <c r="X1975" s="80"/>
      <c r="Y1975" s="80"/>
      <c r="Z1975" s="80" t="s">
        <v>40</v>
      </c>
      <c r="AA1975" s="80" t="s">
        <v>39</v>
      </c>
      <c r="AB1975" s="80">
        <v>20</v>
      </c>
      <c r="AC1975" s="80"/>
    </row>
    <row r="1976" spans="1:29" ht="15.75" customHeight="1" x14ac:dyDescent="0.2">
      <c r="A1976" s="80" t="s">
        <v>48</v>
      </c>
      <c r="B1976" s="80" t="s">
        <v>47</v>
      </c>
      <c r="C1976" s="80" t="s">
        <v>50</v>
      </c>
      <c r="D1976" s="81">
        <v>43775.673055555555</v>
      </c>
      <c r="E1976" s="80" t="s">
        <v>5</v>
      </c>
      <c r="F1976" s="80" t="s">
        <v>45</v>
      </c>
      <c r="G1976" s="80" t="s">
        <v>51</v>
      </c>
      <c r="H1976" s="80" t="s">
        <v>24</v>
      </c>
      <c r="I1976" s="80" t="s">
        <v>43</v>
      </c>
      <c r="J1976" s="80" t="s">
        <v>42</v>
      </c>
      <c r="K1976" s="80">
        <v>3.8</v>
      </c>
      <c r="L1976" s="80">
        <v>1660</v>
      </c>
      <c r="M1976" s="80" t="s">
        <v>41</v>
      </c>
      <c r="N1976" s="80">
        <v>1.8</v>
      </c>
      <c r="O1976" s="80">
        <v>0</v>
      </c>
      <c r="P1976" s="80">
        <v>2.82</v>
      </c>
      <c r="Q1976" s="80"/>
      <c r="R1976" s="80"/>
      <c r="S1976" s="80"/>
      <c r="T1976" s="80"/>
      <c r="U1976" s="80"/>
      <c r="V1976" s="80"/>
      <c r="W1976" s="80"/>
      <c r="X1976" s="80"/>
      <c r="Y1976" s="80"/>
      <c r="Z1976" s="80" t="s">
        <v>40</v>
      </c>
      <c r="AA1976" s="80" t="s">
        <v>39</v>
      </c>
      <c r="AB1976" s="80">
        <v>20</v>
      </c>
      <c r="AC1976" s="80"/>
    </row>
    <row r="1977" spans="1:29" ht="15.75" customHeight="1" x14ac:dyDescent="0.2">
      <c r="A1977" s="80" t="s">
        <v>48</v>
      </c>
      <c r="B1977" s="80" t="s">
        <v>47</v>
      </c>
      <c r="C1977" s="80" t="s">
        <v>50</v>
      </c>
      <c r="D1977" s="81">
        <v>44091.745416666665</v>
      </c>
      <c r="E1977" s="80" t="s">
        <v>5</v>
      </c>
      <c r="F1977" s="80" t="s">
        <v>45</v>
      </c>
      <c r="G1977" s="80" t="s">
        <v>51</v>
      </c>
      <c r="H1977" s="80" t="s">
        <v>24</v>
      </c>
      <c r="I1977" s="80" t="s">
        <v>159</v>
      </c>
      <c r="J1977" s="80" t="s">
        <v>42</v>
      </c>
      <c r="K1977" s="80">
        <v>3.8</v>
      </c>
      <c r="L1977" s="80">
        <v>1660</v>
      </c>
      <c r="M1977" s="80" t="s">
        <v>41</v>
      </c>
      <c r="N1977" s="80">
        <v>36.700000000000003</v>
      </c>
      <c r="O1977" s="80">
        <v>3.5999999999999997E-2</v>
      </c>
      <c r="P1977" s="80">
        <v>2.76</v>
      </c>
      <c r="Q1977" s="80"/>
      <c r="R1977" s="80"/>
      <c r="S1977" s="80"/>
      <c r="T1977" s="80"/>
      <c r="U1977" s="80"/>
      <c r="V1977" s="80"/>
      <c r="W1977" s="80"/>
      <c r="X1977" s="80"/>
      <c r="Y1977" s="80"/>
      <c r="Z1977" s="80" t="s">
        <v>40</v>
      </c>
      <c r="AA1977" s="80" t="s">
        <v>39</v>
      </c>
      <c r="AB1977" s="80">
        <v>20</v>
      </c>
      <c r="AC1977" s="80"/>
    </row>
    <row r="1978" spans="1:29" ht="15.75" customHeight="1" x14ac:dyDescent="0.2">
      <c r="A1978" s="80" t="s">
        <v>48</v>
      </c>
      <c r="B1978" s="80" t="s">
        <v>47</v>
      </c>
      <c r="C1978" s="80" t="s">
        <v>50</v>
      </c>
      <c r="D1978" s="81">
        <v>43775.673344907409</v>
      </c>
      <c r="E1978" s="80" t="s">
        <v>5</v>
      </c>
      <c r="F1978" s="80" t="s">
        <v>29</v>
      </c>
      <c r="G1978" s="80" t="s">
        <v>44</v>
      </c>
      <c r="H1978" s="80" t="s">
        <v>24</v>
      </c>
      <c r="I1978" s="80" t="s">
        <v>157</v>
      </c>
      <c r="J1978" s="80" t="s">
        <v>42</v>
      </c>
      <c r="K1978" s="80">
        <v>3.16</v>
      </c>
      <c r="L1978" s="80">
        <v>2160</v>
      </c>
      <c r="M1978" s="80" t="s">
        <v>41</v>
      </c>
      <c r="N1978" s="80">
        <v>59.9</v>
      </c>
      <c r="O1978" s="80">
        <v>4.9200000000000001E-2</v>
      </c>
      <c r="P1978" s="80">
        <v>3.67</v>
      </c>
      <c r="Q1978" s="80"/>
      <c r="R1978" s="80"/>
      <c r="S1978" s="80"/>
      <c r="T1978" s="80"/>
      <c r="U1978" s="80"/>
      <c r="V1978" s="80"/>
      <c r="W1978" s="80"/>
      <c r="X1978" s="80"/>
      <c r="Y1978" s="80"/>
      <c r="Z1978" s="80" t="s">
        <v>40</v>
      </c>
      <c r="AA1978" s="80" t="s">
        <v>39</v>
      </c>
      <c r="AB1978" s="80">
        <v>20</v>
      </c>
      <c r="AC1978" s="80"/>
    </row>
    <row r="1979" spans="1:29" ht="15.75" customHeight="1" x14ac:dyDescent="0.2">
      <c r="A1979" s="80" t="s">
        <v>48</v>
      </c>
      <c r="B1979" s="80" t="s">
        <v>47</v>
      </c>
      <c r="C1979" s="80" t="s">
        <v>50</v>
      </c>
      <c r="D1979" s="81">
        <v>43775.673344907409</v>
      </c>
      <c r="E1979" s="80" t="s">
        <v>5</v>
      </c>
      <c r="F1979" s="80" t="s">
        <v>29</v>
      </c>
      <c r="G1979" s="80" t="s">
        <v>44</v>
      </c>
      <c r="H1979" s="80" t="s">
        <v>24</v>
      </c>
      <c r="I1979" s="80" t="s">
        <v>158</v>
      </c>
      <c r="J1979" s="80" t="s">
        <v>42</v>
      </c>
      <c r="K1979" s="80">
        <v>3.16</v>
      </c>
      <c r="L1979" s="80">
        <v>2160</v>
      </c>
      <c r="M1979" s="80" t="s">
        <v>41</v>
      </c>
      <c r="N1979" s="80">
        <v>109</v>
      </c>
      <c r="O1979" s="80">
        <v>5.3800000000000001E-2</v>
      </c>
      <c r="P1979" s="80">
        <v>0</v>
      </c>
      <c r="Q1979" s="80"/>
      <c r="R1979" s="80"/>
      <c r="S1979" s="80"/>
      <c r="T1979" s="80"/>
      <c r="U1979" s="80"/>
      <c r="V1979" s="80"/>
      <c r="W1979" s="80"/>
      <c r="X1979" s="80"/>
      <c r="Y1979" s="80"/>
      <c r="Z1979" s="80" t="s">
        <v>40</v>
      </c>
      <c r="AA1979" s="80" t="s">
        <v>39</v>
      </c>
      <c r="AB1979" s="80">
        <v>20</v>
      </c>
      <c r="AC1979" s="80"/>
    </row>
    <row r="1980" spans="1:29" ht="15.75" customHeight="1" x14ac:dyDescent="0.2">
      <c r="A1980" s="80" t="s">
        <v>48</v>
      </c>
      <c r="B1980" s="80" t="s">
        <v>47</v>
      </c>
      <c r="C1980" s="80" t="s">
        <v>50</v>
      </c>
      <c r="D1980" s="81">
        <v>43775.673344907409</v>
      </c>
      <c r="E1980" s="80" t="s">
        <v>5</v>
      </c>
      <c r="F1980" s="80" t="s">
        <v>29</v>
      </c>
      <c r="G1980" s="80" t="s">
        <v>44</v>
      </c>
      <c r="H1980" s="80" t="s">
        <v>24</v>
      </c>
      <c r="I1980" s="80" t="s">
        <v>43</v>
      </c>
      <c r="J1980" s="80" t="s">
        <v>42</v>
      </c>
      <c r="K1980" s="80">
        <v>3.16</v>
      </c>
      <c r="L1980" s="80">
        <v>2160</v>
      </c>
      <c r="M1980" s="80" t="s">
        <v>41</v>
      </c>
      <c r="N1980" s="80">
        <v>2.2799999999999998</v>
      </c>
      <c r="O1980" s="80">
        <v>0</v>
      </c>
      <c r="P1980" s="80">
        <v>3.56</v>
      </c>
      <c r="Q1980" s="80"/>
      <c r="R1980" s="80"/>
      <c r="S1980" s="80"/>
      <c r="T1980" s="80"/>
      <c r="U1980" s="80"/>
      <c r="V1980" s="80"/>
      <c r="W1980" s="80"/>
      <c r="X1980" s="80"/>
      <c r="Y1980" s="80"/>
      <c r="Z1980" s="80" t="s">
        <v>40</v>
      </c>
      <c r="AA1980" s="80" t="s">
        <v>39</v>
      </c>
      <c r="AB1980" s="80">
        <v>20</v>
      </c>
      <c r="AC1980" s="80"/>
    </row>
    <row r="1981" spans="1:29" ht="15.75" customHeight="1" x14ac:dyDescent="0.2">
      <c r="A1981" s="80" t="s">
        <v>48</v>
      </c>
      <c r="B1981" s="80" t="s">
        <v>47</v>
      </c>
      <c r="C1981" s="80" t="s">
        <v>50</v>
      </c>
      <c r="D1981" s="81">
        <v>44091.745416666665</v>
      </c>
      <c r="E1981" s="80" t="s">
        <v>5</v>
      </c>
      <c r="F1981" s="80" t="s">
        <v>29</v>
      </c>
      <c r="G1981" s="80" t="s">
        <v>44</v>
      </c>
      <c r="H1981" s="80" t="s">
        <v>24</v>
      </c>
      <c r="I1981" s="80" t="s">
        <v>159</v>
      </c>
      <c r="J1981" s="80" t="s">
        <v>42</v>
      </c>
      <c r="K1981" s="80">
        <v>3.16</v>
      </c>
      <c r="L1981" s="80">
        <v>2160</v>
      </c>
      <c r="M1981" s="80" t="s">
        <v>41</v>
      </c>
      <c r="N1981" s="80">
        <v>62.2</v>
      </c>
      <c r="O1981" s="80">
        <v>4.9099999999999998E-2</v>
      </c>
      <c r="P1981" s="80">
        <v>3.47</v>
      </c>
      <c r="Q1981" s="80"/>
      <c r="R1981" s="80"/>
      <c r="S1981" s="80"/>
      <c r="T1981" s="80"/>
      <c r="U1981" s="80"/>
      <c r="V1981" s="80"/>
      <c r="W1981" s="80"/>
      <c r="X1981" s="80"/>
      <c r="Y1981" s="80"/>
      <c r="Z1981" s="80" t="s">
        <v>40</v>
      </c>
      <c r="AA1981" s="80" t="s">
        <v>39</v>
      </c>
      <c r="AB1981" s="80">
        <v>20</v>
      </c>
      <c r="AC1981" s="80"/>
    </row>
    <row r="1982" spans="1:29" ht="15.75" customHeight="1" x14ac:dyDescent="0.2">
      <c r="A1982" s="80" t="s">
        <v>48</v>
      </c>
      <c r="B1982" s="80" t="s">
        <v>47</v>
      </c>
      <c r="C1982" s="80" t="s">
        <v>50</v>
      </c>
      <c r="D1982" s="81">
        <v>43775.673055555555</v>
      </c>
      <c r="E1982" s="80" t="s">
        <v>5</v>
      </c>
      <c r="F1982" s="80" t="s">
        <v>29</v>
      </c>
      <c r="G1982" s="80" t="s">
        <v>51</v>
      </c>
      <c r="H1982" s="80" t="s">
        <v>24</v>
      </c>
      <c r="I1982" s="80" t="s">
        <v>157</v>
      </c>
      <c r="J1982" s="80" t="s">
        <v>42</v>
      </c>
      <c r="K1982" s="80">
        <v>4.03</v>
      </c>
      <c r="L1982" s="80">
        <v>1710</v>
      </c>
      <c r="M1982" s="80" t="s">
        <v>41</v>
      </c>
      <c r="N1982" s="80">
        <v>38.299999999999997</v>
      </c>
      <c r="O1982" s="80">
        <v>4.0800000000000003E-2</v>
      </c>
      <c r="P1982" s="80">
        <v>3.26</v>
      </c>
      <c r="Q1982" s="80"/>
      <c r="R1982" s="80"/>
      <c r="S1982" s="80"/>
      <c r="T1982" s="80"/>
      <c r="U1982" s="80"/>
      <c r="V1982" s="80"/>
      <c r="W1982" s="80"/>
      <c r="X1982" s="80"/>
      <c r="Y1982" s="80"/>
      <c r="Z1982" s="80" t="s">
        <v>40</v>
      </c>
      <c r="AA1982" s="80" t="s">
        <v>39</v>
      </c>
      <c r="AB1982" s="80">
        <v>20</v>
      </c>
      <c r="AC1982" s="80"/>
    </row>
    <row r="1983" spans="1:29" ht="15.75" customHeight="1" x14ac:dyDescent="0.2">
      <c r="A1983" s="80" t="s">
        <v>48</v>
      </c>
      <c r="B1983" s="80" t="s">
        <v>47</v>
      </c>
      <c r="C1983" s="80" t="s">
        <v>50</v>
      </c>
      <c r="D1983" s="81">
        <v>43775.673055555555</v>
      </c>
      <c r="E1983" s="80" t="s">
        <v>5</v>
      </c>
      <c r="F1983" s="80" t="s">
        <v>29</v>
      </c>
      <c r="G1983" s="80" t="s">
        <v>51</v>
      </c>
      <c r="H1983" s="80" t="s">
        <v>24</v>
      </c>
      <c r="I1983" s="80" t="s">
        <v>158</v>
      </c>
      <c r="J1983" s="80" t="s">
        <v>42</v>
      </c>
      <c r="K1983" s="80">
        <v>4.03</v>
      </c>
      <c r="L1983" s="80">
        <v>1710</v>
      </c>
      <c r="M1983" s="80" t="s">
        <v>41</v>
      </c>
      <c r="N1983" s="80">
        <v>84.4</v>
      </c>
      <c r="O1983" s="80">
        <v>4.48E-2</v>
      </c>
      <c r="P1983" s="80">
        <v>0</v>
      </c>
      <c r="Q1983" s="80"/>
      <c r="R1983" s="80"/>
      <c r="S1983" s="80"/>
      <c r="T1983" s="80"/>
      <c r="U1983" s="80"/>
      <c r="V1983" s="80"/>
      <c r="W1983" s="80"/>
      <c r="X1983" s="80"/>
      <c r="Y1983" s="80"/>
      <c r="Z1983" s="80" t="s">
        <v>40</v>
      </c>
      <c r="AA1983" s="80" t="s">
        <v>39</v>
      </c>
      <c r="AB1983" s="80">
        <v>20</v>
      </c>
      <c r="AC1983" s="80"/>
    </row>
    <row r="1984" spans="1:29" ht="15.75" customHeight="1" x14ac:dyDescent="0.2">
      <c r="A1984" s="80" t="s">
        <v>48</v>
      </c>
      <c r="B1984" s="80" t="s">
        <v>47</v>
      </c>
      <c r="C1984" s="80" t="s">
        <v>50</v>
      </c>
      <c r="D1984" s="81">
        <v>43775.673055555555</v>
      </c>
      <c r="E1984" s="80" t="s">
        <v>5</v>
      </c>
      <c r="F1984" s="80" t="s">
        <v>29</v>
      </c>
      <c r="G1984" s="80" t="s">
        <v>51</v>
      </c>
      <c r="H1984" s="80" t="s">
        <v>24</v>
      </c>
      <c r="I1984" s="80" t="s">
        <v>43</v>
      </c>
      <c r="J1984" s="80" t="s">
        <v>42</v>
      </c>
      <c r="K1984" s="80">
        <v>4.03</v>
      </c>
      <c r="L1984" s="80">
        <v>1710</v>
      </c>
      <c r="M1984" s="80" t="s">
        <v>41</v>
      </c>
      <c r="N1984" s="80">
        <v>1.95</v>
      </c>
      <c r="O1984" s="80">
        <v>0</v>
      </c>
      <c r="P1984" s="80">
        <v>3.15</v>
      </c>
      <c r="Q1984" s="80"/>
      <c r="R1984" s="80"/>
      <c r="S1984" s="80"/>
      <c r="T1984" s="80"/>
      <c r="U1984" s="80"/>
      <c r="V1984" s="80"/>
      <c r="W1984" s="80"/>
      <c r="X1984" s="80"/>
      <c r="Y1984" s="80"/>
      <c r="Z1984" s="80" t="s">
        <v>40</v>
      </c>
      <c r="AA1984" s="80" t="s">
        <v>39</v>
      </c>
      <c r="AB1984" s="80">
        <v>20</v>
      </c>
      <c r="AC1984" s="80"/>
    </row>
    <row r="1985" spans="1:29" ht="15.75" customHeight="1" x14ac:dyDescent="0.2">
      <c r="A1985" s="80" t="s">
        <v>48</v>
      </c>
      <c r="B1985" s="80" t="s">
        <v>47</v>
      </c>
      <c r="C1985" s="80" t="s">
        <v>50</v>
      </c>
      <c r="D1985" s="81">
        <v>44091.745416666665</v>
      </c>
      <c r="E1985" s="80" t="s">
        <v>5</v>
      </c>
      <c r="F1985" s="80" t="s">
        <v>29</v>
      </c>
      <c r="G1985" s="80" t="s">
        <v>51</v>
      </c>
      <c r="H1985" s="80" t="s">
        <v>24</v>
      </c>
      <c r="I1985" s="80" t="s">
        <v>159</v>
      </c>
      <c r="J1985" s="80" t="s">
        <v>42</v>
      </c>
      <c r="K1985" s="80">
        <v>4.03</v>
      </c>
      <c r="L1985" s="80">
        <v>1710</v>
      </c>
      <c r="M1985" s="80" t="s">
        <v>41</v>
      </c>
      <c r="N1985" s="80">
        <v>40.6</v>
      </c>
      <c r="O1985" s="80">
        <v>4.07E-2</v>
      </c>
      <c r="P1985" s="80">
        <v>3.08</v>
      </c>
      <c r="Q1985" s="80"/>
      <c r="R1985" s="80"/>
      <c r="S1985" s="80"/>
      <c r="T1985" s="80"/>
      <c r="U1985" s="80"/>
      <c r="V1985" s="80"/>
      <c r="W1985" s="80"/>
      <c r="X1985" s="80"/>
      <c r="Y1985" s="80"/>
      <c r="Z1985" s="80" t="s">
        <v>40</v>
      </c>
      <c r="AA1985" s="80" t="s">
        <v>39</v>
      </c>
      <c r="AB1985" s="80">
        <v>20</v>
      </c>
      <c r="AC1985" s="80"/>
    </row>
    <row r="1986" spans="1:29" ht="15.75" customHeight="1" x14ac:dyDescent="0.2">
      <c r="A1986" s="80" t="s">
        <v>48</v>
      </c>
      <c r="B1986" s="80" t="s">
        <v>47</v>
      </c>
      <c r="C1986" s="80" t="s">
        <v>50</v>
      </c>
      <c r="D1986" s="81">
        <v>43775.673645833333</v>
      </c>
      <c r="E1986" s="80" t="s">
        <v>5</v>
      </c>
      <c r="F1986" s="80" t="s">
        <v>30</v>
      </c>
      <c r="G1986" s="80" t="s">
        <v>44</v>
      </c>
      <c r="H1986" s="80" t="s">
        <v>25</v>
      </c>
      <c r="I1986" s="80" t="s">
        <v>157</v>
      </c>
      <c r="J1986" s="80" t="s">
        <v>42</v>
      </c>
      <c r="K1986" s="80">
        <v>3.5</v>
      </c>
      <c r="L1986" s="80">
        <v>1240</v>
      </c>
      <c r="M1986" s="80" t="s">
        <v>41</v>
      </c>
      <c r="N1986" s="80">
        <v>155</v>
      </c>
      <c r="O1986" s="80">
        <v>5.7799999999999997E-2</v>
      </c>
      <c r="P1986" s="80">
        <v>1.1100000000000001</v>
      </c>
      <c r="Q1986" s="80"/>
      <c r="R1986" s="80"/>
      <c r="S1986" s="80"/>
      <c r="T1986" s="80"/>
      <c r="U1986" s="80"/>
      <c r="V1986" s="80"/>
      <c r="W1986" s="80"/>
      <c r="X1986" s="80"/>
      <c r="Y1986" s="80"/>
      <c r="Z1986" s="80" t="s">
        <v>40</v>
      </c>
      <c r="AA1986" s="80" t="s">
        <v>39</v>
      </c>
      <c r="AB1986" s="80">
        <v>20</v>
      </c>
      <c r="AC1986" s="80"/>
    </row>
    <row r="1987" spans="1:29" ht="15.75" customHeight="1" x14ac:dyDescent="0.2">
      <c r="A1987" s="80" t="s">
        <v>48</v>
      </c>
      <c r="B1987" s="80" t="s">
        <v>47</v>
      </c>
      <c r="C1987" s="80" t="s">
        <v>50</v>
      </c>
      <c r="D1987" s="81">
        <v>43775.673645833333</v>
      </c>
      <c r="E1987" s="80" t="s">
        <v>5</v>
      </c>
      <c r="F1987" s="80" t="s">
        <v>30</v>
      </c>
      <c r="G1987" s="80" t="s">
        <v>44</v>
      </c>
      <c r="H1987" s="80" t="s">
        <v>25</v>
      </c>
      <c r="I1987" s="80" t="s">
        <v>158</v>
      </c>
      <c r="J1987" s="80" t="s">
        <v>42</v>
      </c>
      <c r="K1987" s="80">
        <v>3.5</v>
      </c>
      <c r="L1987" s="80">
        <v>1240</v>
      </c>
      <c r="M1987" s="80" t="s">
        <v>41</v>
      </c>
      <c r="N1987" s="80">
        <v>168</v>
      </c>
      <c r="O1987" s="80">
        <v>0.06</v>
      </c>
      <c r="P1987" s="80">
        <v>0</v>
      </c>
      <c r="Q1987" s="80"/>
      <c r="R1987" s="80"/>
      <c r="S1987" s="80"/>
      <c r="T1987" s="80"/>
      <c r="U1987" s="80"/>
      <c r="V1987" s="80"/>
      <c r="W1987" s="80"/>
      <c r="X1987" s="80"/>
      <c r="Y1987" s="80"/>
      <c r="Z1987" s="80" t="s">
        <v>40</v>
      </c>
      <c r="AA1987" s="80" t="s">
        <v>39</v>
      </c>
      <c r="AB1987" s="80">
        <v>20</v>
      </c>
      <c r="AC1987" s="80"/>
    </row>
    <row r="1988" spans="1:29" ht="15.75" customHeight="1" x14ac:dyDescent="0.2">
      <c r="A1988" s="80" t="s">
        <v>48</v>
      </c>
      <c r="B1988" s="80" t="s">
        <v>47</v>
      </c>
      <c r="C1988" s="80" t="s">
        <v>50</v>
      </c>
      <c r="D1988" s="81">
        <v>43775.673645833333</v>
      </c>
      <c r="E1988" s="80" t="s">
        <v>5</v>
      </c>
      <c r="F1988" s="80" t="s">
        <v>30</v>
      </c>
      <c r="G1988" s="80" t="s">
        <v>44</v>
      </c>
      <c r="H1988" s="80" t="s">
        <v>25</v>
      </c>
      <c r="I1988" s="80" t="s">
        <v>43</v>
      </c>
      <c r="J1988" s="80" t="s">
        <v>42</v>
      </c>
      <c r="K1988" s="80">
        <v>3.5</v>
      </c>
      <c r="L1988" s="80">
        <v>1240</v>
      </c>
      <c r="M1988" s="80" t="s">
        <v>41</v>
      </c>
      <c r="N1988" s="80">
        <v>0.64200000000000002</v>
      </c>
      <c r="O1988" s="80">
        <v>0</v>
      </c>
      <c r="P1988" s="80">
        <v>0.99099999999999999</v>
      </c>
      <c r="Q1988" s="80"/>
      <c r="R1988" s="80"/>
      <c r="S1988" s="80"/>
      <c r="T1988" s="80"/>
      <c r="U1988" s="80"/>
      <c r="V1988" s="80"/>
      <c r="W1988" s="80"/>
      <c r="X1988" s="80"/>
      <c r="Y1988" s="80"/>
      <c r="Z1988" s="80" t="s">
        <v>40</v>
      </c>
      <c r="AA1988" s="80" t="s">
        <v>39</v>
      </c>
      <c r="AB1988" s="80">
        <v>20</v>
      </c>
      <c r="AC1988" s="80"/>
    </row>
    <row r="1989" spans="1:29" ht="15.75" customHeight="1" x14ac:dyDescent="0.2">
      <c r="A1989" s="80" t="s">
        <v>48</v>
      </c>
      <c r="B1989" s="80" t="s">
        <v>47</v>
      </c>
      <c r="C1989" s="80" t="s">
        <v>50</v>
      </c>
      <c r="D1989" s="81">
        <v>44091.745416666665</v>
      </c>
      <c r="E1989" s="80" t="s">
        <v>5</v>
      </c>
      <c r="F1989" s="80" t="s">
        <v>30</v>
      </c>
      <c r="G1989" s="80" t="s">
        <v>44</v>
      </c>
      <c r="H1989" s="80" t="s">
        <v>25</v>
      </c>
      <c r="I1989" s="80" t="s">
        <v>159</v>
      </c>
      <c r="J1989" s="80" t="s">
        <v>42</v>
      </c>
      <c r="K1989" s="80">
        <v>3.5</v>
      </c>
      <c r="L1989" s="80">
        <v>1240</v>
      </c>
      <c r="M1989" s="80" t="s">
        <v>41</v>
      </c>
      <c r="N1989" s="80">
        <v>157</v>
      </c>
      <c r="O1989" s="80">
        <v>5.8099999999999999E-2</v>
      </c>
      <c r="P1989" s="80">
        <v>0.97299999999999998</v>
      </c>
      <c r="Q1989" s="80"/>
      <c r="R1989" s="80"/>
      <c r="S1989" s="80"/>
      <c r="T1989" s="80"/>
      <c r="U1989" s="80"/>
      <c r="V1989" s="80"/>
      <c r="W1989" s="80"/>
      <c r="X1989" s="80"/>
      <c r="Y1989" s="80"/>
      <c r="Z1989" s="80" t="s">
        <v>40</v>
      </c>
      <c r="AA1989" s="80" t="s">
        <v>39</v>
      </c>
      <c r="AB1989" s="80">
        <v>20</v>
      </c>
      <c r="AC1989" s="80"/>
    </row>
    <row r="1990" spans="1:29" ht="15.75" customHeight="1" x14ac:dyDescent="0.2">
      <c r="A1990" s="80" t="s">
        <v>48</v>
      </c>
      <c r="B1990" s="80" t="s">
        <v>47</v>
      </c>
      <c r="C1990" s="80" t="s">
        <v>50</v>
      </c>
      <c r="D1990" s="81">
        <v>43775.673645833333</v>
      </c>
      <c r="E1990" s="80" t="s">
        <v>5</v>
      </c>
      <c r="F1990" s="80" t="s">
        <v>30</v>
      </c>
      <c r="G1990" s="80" t="s">
        <v>51</v>
      </c>
      <c r="H1990" s="80" t="s">
        <v>25</v>
      </c>
      <c r="I1990" s="80" t="s">
        <v>157</v>
      </c>
      <c r="J1990" s="80" t="s">
        <v>42</v>
      </c>
      <c r="K1990" s="80">
        <v>3.5</v>
      </c>
      <c r="L1990" s="80">
        <v>1230</v>
      </c>
      <c r="M1990" s="80" t="s">
        <v>41</v>
      </c>
      <c r="N1990" s="80">
        <v>108</v>
      </c>
      <c r="O1990" s="80">
        <v>7.8899999999999998E-2</v>
      </c>
      <c r="P1990" s="80">
        <v>1.95</v>
      </c>
      <c r="Q1990" s="80"/>
      <c r="R1990" s="80"/>
      <c r="S1990" s="80"/>
      <c r="T1990" s="80"/>
      <c r="U1990" s="80"/>
      <c r="V1990" s="80"/>
      <c r="W1990" s="80"/>
      <c r="X1990" s="80"/>
      <c r="Y1990" s="80"/>
      <c r="Z1990" s="80" t="s">
        <v>40</v>
      </c>
      <c r="AA1990" s="80" t="s">
        <v>39</v>
      </c>
      <c r="AB1990" s="80">
        <v>20</v>
      </c>
      <c r="AC1990" s="80"/>
    </row>
    <row r="1991" spans="1:29" ht="15.75" customHeight="1" x14ac:dyDescent="0.2">
      <c r="A1991" s="80" t="s">
        <v>48</v>
      </c>
      <c r="B1991" s="80" t="s">
        <v>47</v>
      </c>
      <c r="C1991" s="80" t="s">
        <v>50</v>
      </c>
      <c r="D1991" s="81">
        <v>43775.673645833333</v>
      </c>
      <c r="E1991" s="80" t="s">
        <v>5</v>
      </c>
      <c r="F1991" s="80" t="s">
        <v>30</v>
      </c>
      <c r="G1991" s="80" t="s">
        <v>51</v>
      </c>
      <c r="H1991" s="80" t="s">
        <v>25</v>
      </c>
      <c r="I1991" s="80" t="s">
        <v>158</v>
      </c>
      <c r="J1991" s="80" t="s">
        <v>42</v>
      </c>
      <c r="K1991" s="80">
        <v>3.5</v>
      </c>
      <c r="L1991" s="80">
        <v>1230</v>
      </c>
      <c r="M1991" s="80" t="s">
        <v>41</v>
      </c>
      <c r="N1991" s="80">
        <v>126</v>
      </c>
      <c r="O1991" s="80">
        <v>8.2100000000000006E-2</v>
      </c>
      <c r="P1991" s="80">
        <v>0</v>
      </c>
      <c r="Q1991" s="80"/>
      <c r="R1991" s="80"/>
      <c r="S1991" s="80"/>
      <c r="T1991" s="80"/>
      <c r="U1991" s="80"/>
      <c r="V1991" s="80"/>
      <c r="W1991" s="80"/>
      <c r="X1991" s="80"/>
      <c r="Y1991" s="80"/>
      <c r="Z1991" s="80" t="s">
        <v>40</v>
      </c>
      <c r="AA1991" s="80" t="s">
        <v>39</v>
      </c>
      <c r="AB1991" s="80">
        <v>20</v>
      </c>
      <c r="AC1991" s="80"/>
    </row>
    <row r="1992" spans="1:29" ht="15.75" customHeight="1" x14ac:dyDescent="0.2">
      <c r="A1992" s="80" t="s">
        <v>48</v>
      </c>
      <c r="B1992" s="80" t="s">
        <v>47</v>
      </c>
      <c r="C1992" s="80" t="s">
        <v>50</v>
      </c>
      <c r="D1992" s="81">
        <v>43775.673645833333</v>
      </c>
      <c r="E1992" s="80" t="s">
        <v>5</v>
      </c>
      <c r="F1992" s="80" t="s">
        <v>30</v>
      </c>
      <c r="G1992" s="80" t="s">
        <v>51</v>
      </c>
      <c r="H1992" s="80" t="s">
        <v>25</v>
      </c>
      <c r="I1992" s="80" t="s">
        <v>43</v>
      </c>
      <c r="J1992" s="80" t="s">
        <v>42</v>
      </c>
      <c r="K1992" s="80">
        <v>3.5</v>
      </c>
      <c r="L1992" s="80">
        <v>1230</v>
      </c>
      <c r="M1992" s="80" t="s">
        <v>41</v>
      </c>
      <c r="N1992" s="80">
        <v>1.1000000000000001</v>
      </c>
      <c r="O1992" s="80">
        <v>0</v>
      </c>
      <c r="P1992" s="80">
        <v>1.73</v>
      </c>
      <c r="Q1992" s="80"/>
      <c r="R1992" s="80"/>
      <c r="S1992" s="80"/>
      <c r="T1992" s="80"/>
      <c r="U1992" s="80"/>
      <c r="V1992" s="80"/>
      <c r="W1992" s="80"/>
      <c r="X1992" s="80"/>
      <c r="Y1992" s="80"/>
      <c r="Z1992" s="80" t="s">
        <v>40</v>
      </c>
      <c r="AA1992" s="80" t="s">
        <v>39</v>
      </c>
      <c r="AB1992" s="80">
        <v>20</v>
      </c>
      <c r="AC1992" s="80"/>
    </row>
    <row r="1993" spans="1:29" ht="15.75" customHeight="1" x14ac:dyDescent="0.2">
      <c r="A1993" s="80" t="s">
        <v>48</v>
      </c>
      <c r="B1993" s="80" t="s">
        <v>47</v>
      </c>
      <c r="C1993" s="80" t="s">
        <v>50</v>
      </c>
      <c r="D1993" s="81">
        <v>44091.745416666665</v>
      </c>
      <c r="E1993" s="80" t="s">
        <v>5</v>
      </c>
      <c r="F1993" s="80" t="s">
        <v>30</v>
      </c>
      <c r="G1993" s="80" t="s">
        <v>51</v>
      </c>
      <c r="H1993" s="80" t="s">
        <v>25</v>
      </c>
      <c r="I1993" s="80" t="s">
        <v>159</v>
      </c>
      <c r="J1993" s="80" t="s">
        <v>42</v>
      </c>
      <c r="K1993" s="80">
        <v>3.5</v>
      </c>
      <c r="L1993" s="80">
        <v>1230</v>
      </c>
      <c r="M1993" s="80" t="s">
        <v>41</v>
      </c>
      <c r="N1993" s="80">
        <v>110</v>
      </c>
      <c r="O1993" s="80">
        <v>7.9299999999999995E-2</v>
      </c>
      <c r="P1993" s="80">
        <v>1.71</v>
      </c>
      <c r="Q1993" s="80"/>
      <c r="R1993" s="80"/>
      <c r="S1993" s="80"/>
      <c r="T1993" s="80"/>
      <c r="U1993" s="80"/>
      <c r="V1993" s="80"/>
      <c r="W1993" s="80"/>
      <c r="X1993" s="80"/>
      <c r="Y1993" s="80"/>
      <c r="Z1993" s="80" t="s">
        <v>40</v>
      </c>
      <c r="AA1993" s="80" t="s">
        <v>39</v>
      </c>
      <c r="AB1993" s="80">
        <v>20</v>
      </c>
      <c r="AC1993" s="80"/>
    </row>
    <row r="1994" spans="1:29" ht="15.75" customHeight="1" x14ac:dyDescent="0.2">
      <c r="A1994" s="80" t="s">
        <v>48</v>
      </c>
      <c r="B1994" s="80" t="s">
        <v>47</v>
      </c>
      <c r="C1994" s="80" t="s">
        <v>46</v>
      </c>
      <c r="D1994" s="81">
        <v>44092.50445601852</v>
      </c>
      <c r="E1994" s="80" t="s">
        <v>5</v>
      </c>
      <c r="F1994" s="80" t="s">
        <v>31</v>
      </c>
      <c r="G1994" s="80" t="s">
        <v>44</v>
      </c>
      <c r="H1994" s="80" t="s">
        <v>25</v>
      </c>
      <c r="I1994" s="80" t="s">
        <v>157</v>
      </c>
      <c r="J1994" s="80" t="s">
        <v>42</v>
      </c>
      <c r="K1994" s="80">
        <v>1.1599999999999999</v>
      </c>
      <c r="L1994" s="80">
        <v>1090</v>
      </c>
      <c r="M1994" s="80" t="s">
        <v>41</v>
      </c>
      <c r="N1994" s="80">
        <v>15.1</v>
      </c>
      <c r="O1994" s="80">
        <v>8.43E-3</v>
      </c>
      <c r="P1994" s="80">
        <v>0.32</v>
      </c>
      <c r="Q1994" s="80"/>
      <c r="R1994" s="80"/>
      <c r="S1994" s="80"/>
      <c r="T1994" s="80"/>
      <c r="U1994" s="80"/>
      <c r="V1994" s="80"/>
      <c r="W1994" s="80"/>
      <c r="X1994" s="80"/>
      <c r="Y1994" s="80"/>
      <c r="Z1994" s="80" t="s">
        <v>40</v>
      </c>
      <c r="AA1994" s="80" t="s">
        <v>39</v>
      </c>
      <c r="AB1994" s="80">
        <v>1</v>
      </c>
      <c r="AC1994" s="80"/>
    </row>
    <row r="1995" spans="1:29" ht="15.75" customHeight="1" x14ac:dyDescent="0.2">
      <c r="A1995" s="80" t="s">
        <v>48</v>
      </c>
      <c r="B1995" s="80" t="s">
        <v>47</v>
      </c>
      <c r="C1995" s="80" t="s">
        <v>46</v>
      </c>
      <c r="D1995" s="81">
        <v>44092.50445601852</v>
      </c>
      <c r="E1995" s="80" t="s">
        <v>5</v>
      </c>
      <c r="F1995" s="80" t="s">
        <v>31</v>
      </c>
      <c r="G1995" s="80" t="s">
        <v>44</v>
      </c>
      <c r="H1995" s="80" t="s">
        <v>25</v>
      </c>
      <c r="I1995" s="80" t="s">
        <v>158</v>
      </c>
      <c r="J1995" s="80" t="s">
        <v>42</v>
      </c>
      <c r="K1995" s="80">
        <v>1.1599999999999999</v>
      </c>
      <c r="L1995" s="80">
        <v>1090</v>
      </c>
      <c r="M1995" s="80" t="s">
        <v>41</v>
      </c>
      <c r="N1995" s="80">
        <v>18</v>
      </c>
      <c r="O1995" s="80">
        <v>8.2100000000000003E-3</v>
      </c>
      <c r="P1995" s="80">
        <v>0</v>
      </c>
      <c r="Q1995" s="80"/>
      <c r="R1995" s="80"/>
      <c r="S1995" s="80"/>
      <c r="T1995" s="80"/>
      <c r="U1995" s="80"/>
      <c r="V1995" s="80"/>
      <c r="W1995" s="80"/>
      <c r="X1995" s="80"/>
      <c r="Y1995" s="80"/>
      <c r="Z1995" s="80" t="s">
        <v>40</v>
      </c>
      <c r="AA1995" s="80" t="s">
        <v>39</v>
      </c>
      <c r="AB1995" s="80">
        <v>1</v>
      </c>
      <c r="AC1995" s="80"/>
    </row>
    <row r="1996" spans="1:29" ht="15.75" customHeight="1" x14ac:dyDescent="0.2">
      <c r="A1996" s="80" t="s">
        <v>48</v>
      </c>
      <c r="B1996" s="80" t="s">
        <v>47</v>
      </c>
      <c r="C1996" s="80" t="s">
        <v>46</v>
      </c>
      <c r="D1996" s="81">
        <v>44092.50445601852</v>
      </c>
      <c r="E1996" s="80" t="s">
        <v>5</v>
      </c>
      <c r="F1996" s="80" t="s">
        <v>31</v>
      </c>
      <c r="G1996" s="80" t="s">
        <v>44</v>
      </c>
      <c r="H1996" s="80" t="s">
        <v>25</v>
      </c>
      <c r="I1996" s="80" t="s">
        <v>43</v>
      </c>
      <c r="J1996" s="80" t="s">
        <v>42</v>
      </c>
      <c r="K1996" s="80">
        <v>1.1599999999999999</v>
      </c>
      <c r="L1996" s="80">
        <v>1090</v>
      </c>
      <c r="M1996" s="80" t="s">
        <v>41</v>
      </c>
      <c r="N1996" s="80">
        <v>0.28000000000000003</v>
      </c>
      <c r="O1996" s="80">
        <v>0</v>
      </c>
      <c r="P1996" s="80">
        <v>0.307</v>
      </c>
      <c r="Q1996" s="80"/>
      <c r="R1996" s="80"/>
      <c r="S1996" s="80"/>
      <c r="T1996" s="80"/>
      <c r="U1996" s="80"/>
      <c r="V1996" s="80"/>
      <c r="W1996" s="80"/>
      <c r="X1996" s="80"/>
      <c r="Y1996" s="80"/>
      <c r="Z1996" s="80" t="s">
        <v>40</v>
      </c>
      <c r="AA1996" s="80" t="s">
        <v>39</v>
      </c>
      <c r="AB1996" s="80">
        <v>1</v>
      </c>
      <c r="AC1996" s="80"/>
    </row>
    <row r="1997" spans="1:29" ht="15.75" customHeight="1" x14ac:dyDescent="0.2">
      <c r="A1997" s="80" t="s">
        <v>48</v>
      </c>
      <c r="B1997" s="80" t="s">
        <v>47</v>
      </c>
      <c r="C1997" s="80" t="s">
        <v>46</v>
      </c>
      <c r="D1997" s="81">
        <v>44092.50445601852</v>
      </c>
      <c r="E1997" s="80" t="s">
        <v>5</v>
      </c>
      <c r="F1997" s="80" t="s">
        <v>31</v>
      </c>
      <c r="G1997" s="80" t="s">
        <v>44</v>
      </c>
      <c r="H1997" s="80" t="s">
        <v>25</v>
      </c>
      <c r="I1997" s="80" t="s">
        <v>159</v>
      </c>
      <c r="J1997" s="80" t="s">
        <v>42</v>
      </c>
      <c r="K1997" s="80">
        <v>1.1599999999999999</v>
      </c>
      <c r="L1997" s="80">
        <v>1090</v>
      </c>
      <c r="M1997" s="80" t="s">
        <v>41</v>
      </c>
      <c r="N1997" s="80">
        <v>15.3123</v>
      </c>
      <c r="O1997" s="80">
        <v>8.3199999999999993E-3</v>
      </c>
      <c r="P1997" s="80">
        <v>0.28004000000000001</v>
      </c>
      <c r="Q1997" s="80"/>
      <c r="R1997" s="80"/>
      <c r="S1997" s="80"/>
      <c r="T1997" s="80"/>
      <c r="U1997" s="80"/>
      <c r="V1997" s="80"/>
      <c r="W1997" s="80"/>
      <c r="X1997" s="80"/>
      <c r="Y1997" s="80"/>
      <c r="Z1997" s="80" t="s">
        <v>40</v>
      </c>
      <c r="AA1997" s="80" t="s">
        <v>39</v>
      </c>
      <c r="AB1997" s="80">
        <v>1</v>
      </c>
      <c r="AC1997" s="80"/>
    </row>
    <row r="1998" spans="1:29" ht="15.75" customHeight="1" x14ac:dyDescent="0.2">
      <c r="A1998" s="80" t="s">
        <v>48</v>
      </c>
      <c r="B1998" s="80" t="s">
        <v>47</v>
      </c>
      <c r="C1998" s="80" t="s">
        <v>50</v>
      </c>
      <c r="D1998" s="81">
        <v>43775.673645833333</v>
      </c>
      <c r="E1998" s="80" t="s">
        <v>5</v>
      </c>
      <c r="F1998" s="80" t="s">
        <v>31</v>
      </c>
      <c r="G1998" s="80" t="s">
        <v>51</v>
      </c>
      <c r="H1998" s="80" t="s">
        <v>25</v>
      </c>
      <c r="I1998" s="80" t="s">
        <v>157</v>
      </c>
      <c r="J1998" s="80" t="s">
        <v>42</v>
      </c>
      <c r="K1998" s="80">
        <v>2.5</v>
      </c>
      <c r="L1998" s="80">
        <v>1410</v>
      </c>
      <c r="M1998" s="80" t="s">
        <v>41</v>
      </c>
      <c r="N1998" s="80">
        <v>15.1</v>
      </c>
      <c r="O1998" s="80">
        <v>8.94E-3</v>
      </c>
      <c r="P1998" s="80">
        <v>0.33400000000000002</v>
      </c>
      <c r="Q1998" s="80"/>
      <c r="R1998" s="80"/>
      <c r="S1998" s="80"/>
      <c r="T1998" s="80"/>
      <c r="U1998" s="80"/>
      <c r="V1998" s="80"/>
      <c r="W1998" s="80"/>
      <c r="X1998" s="80"/>
      <c r="Y1998" s="80"/>
      <c r="Z1998" s="80" t="s">
        <v>40</v>
      </c>
      <c r="AA1998" s="80" t="s">
        <v>39</v>
      </c>
      <c r="AB1998" s="80">
        <v>20</v>
      </c>
      <c r="AC1998" s="80"/>
    </row>
    <row r="1999" spans="1:29" ht="15.75" customHeight="1" x14ac:dyDescent="0.2">
      <c r="A1999" s="80" t="s">
        <v>48</v>
      </c>
      <c r="B1999" s="80" t="s">
        <v>47</v>
      </c>
      <c r="C1999" s="80" t="s">
        <v>50</v>
      </c>
      <c r="D1999" s="81">
        <v>43775.673645833333</v>
      </c>
      <c r="E1999" s="80" t="s">
        <v>5</v>
      </c>
      <c r="F1999" s="80" t="s">
        <v>31</v>
      </c>
      <c r="G1999" s="80" t="s">
        <v>51</v>
      </c>
      <c r="H1999" s="80" t="s">
        <v>25</v>
      </c>
      <c r="I1999" s="80" t="s">
        <v>158</v>
      </c>
      <c r="J1999" s="80" t="s">
        <v>42</v>
      </c>
      <c r="K1999" s="80">
        <v>2.5</v>
      </c>
      <c r="L1999" s="80">
        <v>1410</v>
      </c>
      <c r="M1999" s="80" t="s">
        <v>41</v>
      </c>
      <c r="N1999" s="80">
        <v>18</v>
      </c>
      <c r="O1999" s="80">
        <v>8.94E-3</v>
      </c>
      <c r="P1999" s="80">
        <v>0</v>
      </c>
      <c r="Q1999" s="80"/>
      <c r="R1999" s="80"/>
      <c r="S1999" s="80"/>
      <c r="T1999" s="80"/>
      <c r="U1999" s="80"/>
      <c r="V1999" s="80"/>
      <c r="W1999" s="80"/>
      <c r="X1999" s="80"/>
      <c r="Y1999" s="80"/>
      <c r="Z1999" s="80" t="s">
        <v>40</v>
      </c>
      <c r="AA1999" s="80" t="s">
        <v>39</v>
      </c>
      <c r="AB1999" s="80">
        <v>20</v>
      </c>
      <c r="AC1999" s="80"/>
    </row>
    <row r="2000" spans="1:29" ht="15.75" customHeight="1" x14ac:dyDescent="0.2">
      <c r="A2000" s="80" t="s">
        <v>48</v>
      </c>
      <c r="B2000" s="80" t="s">
        <v>47</v>
      </c>
      <c r="C2000" s="80" t="s">
        <v>50</v>
      </c>
      <c r="D2000" s="81">
        <v>43775.673645833333</v>
      </c>
      <c r="E2000" s="80" t="s">
        <v>5</v>
      </c>
      <c r="F2000" s="80" t="s">
        <v>31</v>
      </c>
      <c r="G2000" s="80" t="s">
        <v>51</v>
      </c>
      <c r="H2000" s="80" t="s">
        <v>25</v>
      </c>
      <c r="I2000" s="80" t="s">
        <v>43</v>
      </c>
      <c r="J2000" s="80" t="s">
        <v>42</v>
      </c>
      <c r="K2000" s="80">
        <v>2.5</v>
      </c>
      <c r="L2000" s="80">
        <v>1410</v>
      </c>
      <c r="M2000" s="80" t="s">
        <v>41</v>
      </c>
      <c r="N2000" s="80">
        <v>0.23100000000000001</v>
      </c>
      <c r="O2000" s="80">
        <v>0</v>
      </c>
      <c r="P2000" s="80">
        <v>0.32100000000000001</v>
      </c>
      <c r="Q2000" s="80"/>
      <c r="R2000" s="80"/>
      <c r="S2000" s="80"/>
      <c r="T2000" s="80"/>
      <c r="U2000" s="80"/>
      <c r="V2000" s="80"/>
      <c r="W2000" s="80"/>
      <c r="X2000" s="80"/>
      <c r="Y2000" s="80"/>
      <c r="Z2000" s="80" t="s">
        <v>40</v>
      </c>
      <c r="AA2000" s="80" t="s">
        <v>39</v>
      </c>
      <c r="AB2000" s="80">
        <v>20</v>
      </c>
      <c r="AC2000" s="80"/>
    </row>
    <row r="2001" spans="1:29" ht="15.75" customHeight="1" x14ac:dyDescent="0.2">
      <c r="A2001" s="80" t="s">
        <v>48</v>
      </c>
      <c r="B2001" s="80" t="s">
        <v>47</v>
      </c>
      <c r="C2001" s="80" t="s">
        <v>50</v>
      </c>
      <c r="D2001" s="81">
        <v>44091.745416666665</v>
      </c>
      <c r="E2001" s="80" t="s">
        <v>5</v>
      </c>
      <c r="F2001" s="80" t="s">
        <v>31</v>
      </c>
      <c r="G2001" s="80" t="s">
        <v>51</v>
      </c>
      <c r="H2001" s="80" t="s">
        <v>25</v>
      </c>
      <c r="I2001" s="80" t="s">
        <v>159</v>
      </c>
      <c r="J2001" s="80" t="s">
        <v>42</v>
      </c>
      <c r="K2001" s="80">
        <v>2.5</v>
      </c>
      <c r="L2001" s="80">
        <v>1410</v>
      </c>
      <c r="M2001" s="80" t="s">
        <v>41</v>
      </c>
      <c r="N2001" s="80">
        <v>15.3</v>
      </c>
      <c r="O2001" s="80">
        <v>8.8599999999999998E-3</v>
      </c>
      <c r="P2001" s="80">
        <v>0.29199999999999998</v>
      </c>
      <c r="Q2001" s="80"/>
      <c r="R2001" s="80"/>
      <c r="S2001" s="80"/>
      <c r="T2001" s="80"/>
      <c r="U2001" s="80"/>
      <c r="V2001" s="80"/>
      <c r="W2001" s="80"/>
      <c r="X2001" s="80"/>
      <c r="Y2001" s="80"/>
      <c r="Z2001" s="80" t="s">
        <v>40</v>
      </c>
      <c r="AA2001" s="80" t="s">
        <v>39</v>
      </c>
      <c r="AB2001" s="80">
        <v>20</v>
      </c>
      <c r="AC2001" s="80"/>
    </row>
    <row r="2002" spans="1:29" ht="15.75" customHeight="1" x14ac:dyDescent="0.2">
      <c r="A2002" s="80" t="s">
        <v>48</v>
      </c>
      <c r="B2002" s="80" t="s">
        <v>47</v>
      </c>
      <c r="C2002" s="80" t="s">
        <v>46</v>
      </c>
      <c r="D2002" s="81">
        <v>44092.50445601852</v>
      </c>
      <c r="E2002" s="80" t="s">
        <v>5</v>
      </c>
      <c r="F2002" s="80" t="s">
        <v>45</v>
      </c>
      <c r="G2002" s="80" t="s">
        <v>44</v>
      </c>
      <c r="H2002" s="80" t="s">
        <v>25</v>
      </c>
      <c r="I2002" s="80" t="s">
        <v>157</v>
      </c>
      <c r="J2002" s="80" t="s">
        <v>42</v>
      </c>
      <c r="K2002" s="80">
        <v>3.43</v>
      </c>
      <c r="L2002" s="80">
        <v>1886</v>
      </c>
      <c r="M2002" s="80" t="s">
        <v>41</v>
      </c>
      <c r="N2002" s="80">
        <v>68.98</v>
      </c>
      <c r="O2002" s="80">
        <v>4.5499999999999999E-2</v>
      </c>
      <c r="P2002" s="80">
        <v>1.5229999999999999</v>
      </c>
      <c r="Q2002" s="80"/>
      <c r="R2002" s="80"/>
      <c r="S2002" s="80"/>
      <c r="T2002" s="80"/>
      <c r="U2002" s="80"/>
      <c r="V2002" s="80"/>
      <c r="W2002" s="80"/>
      <c r="X2002" s="80"/>
      <c r="Y2002" s="80"/>
      <c r="Z2002" s="80" t="s">
        <v>40</v>
      </c>
      <c r="AA2002" s="80" t="s">
        <v>39</v>
      </c>
      <c r="AB2002" s="80">
        <v>1</v>
      </c>
      <c r="AC2002" s="80"/>
    </row>
    <row r="2003" spans="1:29" ht="15.75" customHeight="1" x14ac:dyDescent="0.2">
      <c r="A2003" s="80" t="s">
        <v>48</v>
      </c>
      <c r="B2003" s="80" t="s">
        <v>47</v>
      </c>
      <c r="C2003" s="80" t="s">
        <v>46</v>
      </c>
      <c r="D2003" s="81">
        <v>44092.50445601852</v>
      </c>
      <c r="E2003" s="80" t="s">
        <v>5</v>
      </c>
      <c r="F2003" s="80" t="s">
        <v>45</v>
      </c>
      <c r="G2003" s="80" t="s">
        <v>44</v>
      </c>
      <c r="H2003" s="80" t="s">
        <v>25</v>
      </c>
      <c r="I2003" s="80" t="s">
        <v>158</v>
      </c>
      <c r="J2003" s="80" t="s">
        <v>42</v>
      </c>
      <c r="K2003" s="80">
        <v>3.43</v>
      </c>
      <c r="L2003" s="80">
        <v>1886</v>
      </c>
      <c r="M2003" s="80" t="s">
        <v>41</v>
      </c>
      <c r="N2003" s="80">
        <v>91.52</v>
      </c>
      <c r="O2003" s="80">
        <v>5.1299999999999998E-2</v>
      </c>
      <c r="P2003" s="80">
        <v>0</v>
      </c>
      <c r="Q2003" s="80"/>
      <c r="R2003" s="80"/>
      <c r="S2003" s="80"/>
      <c r="T2003" s="80"/>
      <c r="U2003" s="80"/>
      <c r="V2003" s="80"/>
      <c r="W2003" s="80"/>
      <c r="X2003" s="80"/>
      <c r="Y2003" s="80"/>
      <c r="Z2003" s="80" t="s">
        <v>40</v>
      </c>
      <c r="AA2003" s="80" t="s">
        <v>39</v>
      </c>
      <c r="AB2003" s="80">
        <v>1</v>
      </c>
      <c r="AC2003" s="80"/>
    </row>
    <row r="2004" spans="1:29" ht="15.75" customHeight="1" x14ac:dyDescent="0.2">
      <c r="A2004" s="80" t="s">
        <v>48</v>
      </c>
      <c r="B2004" s="80" t="s">
        <v>47</v>
      </c>
      <c r="C2004" s="80" t="s">
        <v>46</v>
      </c>
      <c r="D2004" s="81">
        <v>44092.50445601852</v>
      </c>
      <c r="E2004" s="80" t="s">
        <v>5</v>
      </c>
      <c r="F2004" s="80" t="s">
        <v>45</v>
      </c>
      <c r="G2004" s="80" t="s">
        <v>44</v>
      </c>
      <c r="H2004" s="80" t="s">
        <v>25</v>
      </c>
      <c r="I2004" s="80" t="s">
        <v>43</v>
      </c>
      <c r="J2004" s="80" t="s">
        <v>42</v>
      </c>
      <c r="K2004" s="80">
        <v>3.43</v>
      </c>
      <c r="L2004" s="80">
        <v>1886</v>
      </c>
      <c r="M2004" s="80" t="s">
        <v>41</v>
      </c>
      <c r="N2004" s="80">
        <v>0.93</v>
      </c>
      <c r="O2004" s="80">
        <v>0</v>
      </c>
      <c r="P2004" s="80">
        <v>1.4450000000000001</v>
      </c>
      <c r="Q2004" s="80"/>
      <c r="R2004" s="80"/>
      <c r="S2004" s="80"/>
      <c r="T2004" s="80"/>
      <c r="U2004" s="80"/>
      <c r="V2004" s="80"/>
      <c r="W2004" s="80"/>
      <c r="X2004" s="80"/>
      <c r="Y2004" s="80"/>
      <c r="Z2004" s="80" t="s">
        <v>40</v>
      </c>
      <c r="AA2004" s="80" t="s">
        <v>39</v>
      </c>
      <c r="AB2004" s="80">
        <v>1</v>
      </c>
      <c r="AC2004" s="80"/>
    </row>
    <row r="2005" spans="1:29" ht="15.75" customHeight="1" x14ac:dyDescent="0.2">
      <c r="A2005" s="80" t="s">
        <v>48</v>
      </c>
      <c r="B2005" s="80" t="s">
        <v>47</v>
      </c>
      <c r="C2005" s="80" t="s">
        <v>46</v>
      </c>
      <c r="D2005" s="81">
        <v>44092.50445601852</v>
      </c>
      <c r="E2005" s="80" t="s">
        <v>5</v>
      </c>
      <c r="F2005" s="80" t="s">
        <v>45</v>
      </c>
      <c r="G2005" s="80" t="s">
        <v>44</v>
      </c>
      <c r="H2005" s="80" t="s">
        <v>25</v>
      </c>
      <c r="I2005" s="80" t="s">
        <v>159</v>
      </c>
      <c r="J2005" s="80" t="s">
        <v>42</v>
      </c>
      <c r="K2005" s="80">
        <v>3.43</v>
      </c>
      <c r="L2005" s="80">
        <v>1886</v>
      </c>
      <c r="M2005" s="80" t="s">
        <v>41</v>
      </c>
      <c r="N2005" s="80">
        <v>70.430000000000007</v>
      </c>
      <c r="O2005" s="80">
        <v>0.05</v>
      </c>
      <c r="P2005" s="80">
        <v>1.41</v>
      </c>
      <c r="Q2005" s="80"/>
      <c r="R2005" s="80"/>
      <c r="S2005" s="80"/>
      <c r="T2005" s="80"/>
      <c r="U2005" s="80"/>
      <c r="V2005" s="80"/>
      <c r="W2005" s="80"/>
      <c r="X2005" s="80"/>
      <c r="Y2005" s="80"/>
      <c r="Z2005" s="80" t="s">
        <v>40</v>
      </c>
      <c r="AA2005" s="80" t="s">
        <v>39</v>
      </c>
      <c r="AB2005" s="80">
        <v>1</v>
      </c>
      <c r="AC2005" s="80"/>
    </row>
    <row r="2006" spans="1:29" ht="15.75" customHeight="1" x14ac:dyDescent="0.2">
      <c r="A2006" s="80" t="s">
        <v>48</v>
      </c>
      <c r="B2006" s="80" t="s">
        <v>47</v>
      </c>
      <c r="C2006" s="80" t="s">
        <v>50</v>
      </c>
      <c r="D2006" s="81">
        <v>43775.673645833333</v>
      </c>
      <c r="E2006" s="80" t="s">
        <v>5</v>
      </c>
      <c r="F2006" s="80" t="s">
        <v>45</v>
      </c>
      <c r="G2006" s="80" t="s">
        <v>51</v>
      </c>
      <c r="H2006" s="80" t="s">
        <v>25</v>
      </c>
      <c r="I2006" s="80" t="s">
        <v>157</v>
      </c>
      <c r="J2006" s="80" t="s">
        <v>42</v>
      </c>
      <c r="K2006" s="80">
        <v>3.6</v>
      </c>
      <c r="L2006" s="80">
        <v>1480</v>
      </c>
      <c r="M2006" s="80" t="s">
        <v>41</v>
      </c>
      <c r="N2006" s="80">
        <v>27.4</v>
      </c>
      <c r="O2006" s="80">
        <v>1.9E-2</v>
      </c>
      <c r="P2006" s="80">
        <v>0.67</v>
      </c>
      <c r="Q2006" s="80"/>
      <c r="R2006" s="80"/>
      <c r="S2006" s="80"/>
      <c r="T2006" s="80"/>
      <c r="U2006" s="80"/>
      <c r="V2006" s="80"/>
      <c r="W2006" s="80"/>
      <c r="X2006" s="80"/>
      <c r="Y2006" s="80"/>
      <c r="Z2006" s="80" t="s">
        <v>40</v>
      </c>
      <c r="AA2006" s="80" t="s">
        <v>39</v>
      </c>
      <c r="AB2006" s="80">
        <v>20</v>
      </c>
      <c r="AC2006" s="80"/>
    </row>
    <row r="2007" spans="1:29" ht="15.75" customHeight="1" x14ac:dyDescent="0.2">
      <c r="A2007" s="80" t="s">
        <v>48</v>
      </c>
      <c r="B2007" s="80" t="s">
        <v>47</v>
      </c>
      <c r="C2007" s="80" t="s">
        <v>50</v>
      </c>
      <c r="D2007" s="81">
        <v>43775.673645833333</v>
      </c>
      <c r="E2007" s="80" t="s">
        <v>5</v>
      </c>
      <c r="F2007" s="80" t="s">
        <v>45</v>
      </c>
      <c r="G2007" s="80" t="s">
        <v>51</v>
      </c>
      <c r="H2007" s="80" t="s">
        <v>25</v>
      </c>
      <c r="I2007" s="80" t="s">
        <v>158</v>
      </c>
      <c r="J2007" s="80" t="s">
        <v>42</v>
      </c>
      <c r="K2007" s="80">
        <v>3.6</v>
      </c>
      <c r="L2007" s="80">
        <v>1480</v>
      </c>
      <c r="M2007" s="80" t="s">
        <v>41</v>
      </c>
      <c r="N2007" s="80">
        <v>35.200000000000003</v>
      </c>
      <c r="O2007" s="80">
        <v>0.02</v>
      </c>
      <c r="P2007" s="80">
        <v>0</v>
      </c>
      <c r="Q2007" s="80"/>
      <c r="R2007" s="80"/>
      <c r="S2007" s="80"/>
      <c r="T2007" s="80"/>
      <c r="U2007" s="80"/>
      <c r="V2007" s="80"/>
      <c r="W2007" s="80"/>
      <c r="X2007" s="80"/>
      <c r="Y2007" s="80"/>
      <c r="Z2007" s="80" t="s">
        <v>40</v>
      </c>
      <c r="AA2007" s="80" t="s">
        <v>39</v>
      </c>
      <c r="AB2007" s="80">
        <v>20</v>
      </c>
      <c r="AC2007" s="80"/>
    </row>
    <row r="2008" spans="1:29" ht="15.75" customHeight="1" x14ac:dyDescent="0.2">
      <c r="A2008" s="80" t="s">
        <v>48</v>
      </c>
      <c r="B2008" s="80" t="s">
        <v>47</v>
      </c>
      <c r="C2008" s="80" t="s">
        <v>50</v>
      </c>
      <c r="D2008" s="81">
        <v>43775.673645833333</v>
      </c>
      <c r="E2008" s="80" t="s">
        <v>5</v>
      </c>
      <c r="F2008" s="80" t="s">
        <v>45</v>
      </c>
      <c r="G2008" s="80" t="s">
        <v>51</v>
      </c>
      <c r="H2008" s="80" t="s">
        <v>25</v>
      </c>
      <c r="I2008" s="80" t="s">
        <v>43</v>
      </c>
      <c r="J2008" s="80" t="s">
        <v>42</v>
      </c>
      <c r="K2008" s="80">
        <v>3.6</v>
      </c>
      <c r="L2008" s="80">
        <v>1480</v>
      </c>
      <c r="M2008" s="80" t="s">
        <v>41</v>
      </c>
      <c r="N2008" s="80">
        <v>0.4</v>
      </c>
      <c r="O2008" s="80">
        <v>0</v>
      </c>
      <c r="P2008" s="80">
        <v>0.63</v>
      </c>
      <c r="Q2008" s="80"/>
      <c r="R2008" s="80"/>
      <c r="S2008" s="80"/>
      <c r="T2008" s="80"/>
      <c r="U2008" s="80"/>
      <c r="V2008" s="80"/>
      <c r="W2008" s="80"/>
      <c r="X2008" s="80"/>
      <c r="Y2008" s="80"/>
      <c r="Z2008" s="80" t="s">
        <v>40</v>
      </c>
      <c r="AA2008" s="80" t="s">
        <v>39</v>
      </c>
      <c r="AB2008" s="80">
        <v>20</v>
      </c>
      <c r="AC2008" s="80"/>
    </row>
    <row r="2009" spans="1:29" ht="15.75" customHeight="1" x14ac:dyDescent="0.2">
      <c r="A2009" s="80" t="s">
        <v>48</v>
      </c>
      <c r="B2009" s="80" t="s">
        <v>47</v>
      </c>
      <c r="C2009" s="80" t="s">
        <v>50</v>
      </c>
      <c r="D2009" s="81">
        <v>44091.745416666665</v>
      </c>
      <c r="E2009" s="80" t="s">
        <v>5</v>
      </c>
      <c r="F2009" s="80" t="s">
        <v>45</v>
      </c>
      <c r="G2009" s="80" t="s">
        <v>51</v>
      </c>
      <c r="H2009" s="80" t="s">
        <v>25</v>
      </c>
      <c r="I2009" s="80" t="s">
        <v>159</v>
      </c>
      <c r="J2009" s="80" t="s">
        <v>42</v>
      </c>
      <c r="K2009" s="80">
        <v>3.6</v>
      </c>
      <c r="L2009" s="80">
        <v>1480</v>
      </c>
      <c r="M2009" s="80" t="s">
        <v>41</v>
      </c>
      <c r="N2009" s="80">
        <v>27.7</v>
      </c>
      <c r="O2009" s="80">
        <v>1.9E-2</v>
      </c>
      <c r="P2009" s="80">
        <v>0.62</v>
      </c>
      <c r="Q2009" s="80"/>
      <c r="R2009" s="80"/>
      <c r="S2009" s="80"/>
      <c r="T2009" s="80"/>
      <c r="U2009" s="80"/>
      <c r="V2009" s="80"/>
      <c r="W2009" s="80"/>
      <c r="X2009" s="80"/>
      <c r="Y2009" s="80"/>
      <c r="Z2009" s="80" t="s">
        <v>40</v>
      </c>
      <c r="AA2009" s="80" t="s">
        <v>39</v>
      </c>
      <c r="AB2009" s="80">
        <v>20</v>
      </c>
      <c r="AC2009" s="80"/>
    </row>
    <row r="2010" spans="1:29" ht="15.75" customHeight="1" x14ac:dyDescent="0.2">
      <c r="A2010" s="80" t="s">
        <v>48</v>
      </c>
      <c r="B2010" s="80" t="s">
        <v>47</v>
      </c>
      <c r="C2010" s="80" t="s">
        <v>50</v>
      </c>
      <c r="D2010" s="81">
        <v>43775.673645833333</v>
      </c>
      <c r="E2010" s="80" t="s">
        <v>5</v>
      </c>
      <c r="F2010" s="80" t="s">
        <v>29</v>
      </c>
      <c r="G2010" s="80" t="s">
        <v>44</v>
      </c>
      <c r="H2010" s="80" t="s">
        <v>25</v>
      </c>
      <c r="I2010" s="80" t="s">
        <v>157</v>
      </c>
      <c r="J2010" s="80" t="s">
        <v>42</v>
      </c>
      <c r="K2010" s="80">
        <v>3.4</v>
      </c>
      <c r="L2010" s="80">
        <v>2160</v>
      </c>
      <c r="M2010" s="80" t="s">
        <v>41</v>
      </c>
      <c r="N2010" s="80">
        <v>56.2</v>
      </c>
      <c r="O2010" s="80">
        <v>3.6200000000000003E-2</v>
      </c>
      <c r="P2010" s="80">
        <v>1.53</v>
      </c>
      <c r="Q2010" s="80"/>
      <c r="R2010" s="80"/>
      <c r="S2010" s="80"/>
      <c r="T2010" s="80"/>
      <c r="U2010" s="80"/>
      <c r="V2010" s="80"/>
      <c r="W2010" s="80"/>
      <c r="X2010" s="80"/>
      <c r="Y2010" s="80"/>
      <c r="Z2010" s="80" t="s">
        <v>40</v>
      </c>
      <c r="AA2010" s="80" t="s">
        <v>39</v>
      </c>
      <c r="AB2010" s="80">
        <v>20</v>
      </c>
      <c r="AC2010" s="80"/>
    </row>
    <row r="2011" spans="1:29" ht="15.75" customHeight="1" x14ac:dyDescent="0.2">
      <c r="A2011" s="80" t="s">
        <v>48</v>
      </c>
      <c r="B2011" s="80" t="s">
        <v>47</v>
      </c>
      <c r="C2011" s="80" t="s">
        <v>50</v>
      </c>
      <c r="D2011" s="81">
        <v>43775.673645833333</v>
      </c>
      <c r="E2011" s="80" t="s">
        <v>5</v>
      </c>
      <c r="F2011" s="80" t="s">
        <v>29</v>
      </c>
      <c r="G2011" s="80" t="s">
        <v>44</v>
      </c>
      <c r="H2011" s="80" t="s">
        <v>25</v>
      </c>
      <c r="I2011" s="80" t="s">
        <v>158</v>
      </c>
      <c r="J2011" s="80" t="s">
        <v>42</v>
      </c>
      <c r="K2011" s="80">
        <v>3.4</v>
      </c>
      <c r="L2011" s="80">
        <v>2160</v>
      </c>
      <c r="M2011" s="80" t="s">
        <v>41</v>
      </c>
      <c r="N2011" s="80">
        <v>77.599999999999994</v>
      </c>
      <c r="O2011" s="80">
        <v>3.9600000000000003E-2</v>
      </c>
      <c r="P2011" s="80">
        <v>0</v>
      </c>
      <c r="Q2011" s="80"/>
      <c r="R2011" s="80"/>
      <c r="S2011" s="80"/>
      <c r="T2011" s="80"/>
      <c r="U2011" s="80"/>
      <c r="V2011" s="80"/>
      <c r="W2011" s="80"/>
      <c r="X2011" s="80"/>
      <c r="Y2011" s="80"/>
      <c r="Z2011" s="80" t="s">
        <v>40</v>
      </c>
      <c r="AA2011" s="80" t="s">
        <v>39</v>
      </c>
      <c r="AB2011" s="80">
        <v>20</v>
      </c>
      <c r="AC2011" s="80"/>
    </row>
    <row r="2012" spans="1:29" ht="15.75" customHeight="1" x14ac:dyDescent="0.2">
      <c r="A2012" s="80" t="s">
        <v>48</v>
      </c>
      <c r="B2012" s="80" t="s">
        <v>47</v>
      </c>
      <c r="C2012" s="80" t="s">
        <v>50</v>
      </c>
      <c r="D2012" s="81">
        <v>43775.673645833333</v>
      </c>
      <c r="E2012" s="80" t="s">
        <v>5</v>
      </c>
      <c r="F2012" s="80" t="s">
        <v>29</v>
      </c>
      <c r="G2012" s="80" t="s">
        <v>44</v>
      </c>
      <c r="H2012" s="80" t="s">
        <v>25</v>
      </c>
      <c r="I2012" s="80" t="s">
        <v>43</v>
      </c>
      <c r="J2012" s="80" t="s">
        <v>42</v>
      </c>
      <c r="K2012" s="80">
        <v>3.4</v>
      </c>
      <c r="L2012" s="80">
        <v>2160</v>
      </c>
      <c r="M2012" s="80" t="s">
        <v>41</v>
      </c>
      <c r="N2012" s="80">
        <v>0.93500000000000005</v>
      </c>
      <c r="O2012" s="80">
        <v>0</v>
      </c>
      <c r="P2012" s="80">
        <v>1.49</v>
      </c>
      <c r="Q2012" s="80"/>
      <c r="R2012" s="80"/>
      <c r="S2012" s="80"/>
      <c r="T2012" s="80"/>
      <c r="U2012" s="80"/>
      <c r="V2012" s="80"/>
      <c r="W2012" s="80"/>
      <c r="X2012" s="80"/>
      <c r="Y2012" s="80"/>
      <c r="Z2012" s="80" t="s">
        <v>40</v>
      </c>
      <c r="AA2012" s="80" t="s">
        <v>39</v>
      </c>
      <c r="AB2012" s="80">
        <v>20</v>
      </c>
      <c r="AC2012" s="80"/>
    </row>
    <row r="2013" spans="1:29" ht="15.75" customHeight="1" x14ac:dyDescent="0.2">
      <c r="A2013" s="80" t="s">
        <v>48</v>
      </c>
      <c r="B2013" s="80" t="s">
        <v>47</v>
      </c>
      <c r="C2013" s="80" t="s">
        <v>50</v>
      </c>
      <c r="D2013" s="81">
        <v>44091.745416666665</v>
      </c>
      <c r="E2013" s="80" t="s">
        <v>5</v>
      </c>
      <c r="F2013" s="80" t="s">
        <v>29</v>
      </c>
      <c r="G2013" s="80" t="s">
        <v>44</v>
      </c>
      <c r="H2013" s="80" t="s">
        <v>25</v>
      </c>
      <c r="I2013" s="80" t="s">
        <v>159</v>
      </c>
      <c r="J2013" s="80" t="s">
        <v>42</v>
      </c>
      <c r="K2013" s="80">
        <v>3.4</v>
      </c>
      <c r="L2013" s="80">
        <v>2160</v>
      </c>
      <c r="M2013" s="80" t="s">
        <v>41</v>
      </c>
      <c r="N2013" s="80">
        <v>56.6</v>
      </c>
      <c r="O2013" s="80">
        <v>3.5900000000000001E-2</v>
      </c>
      <c r="P2013" s="80">
        <v>1.44</v>
      </c>
      <c r="Q2013" s="80"/>
      <c r="R2013" s="80"/>
      <c r="S2013" s="80"/>
      <c r="T2013" s="80"/>
      <c r="U2013" s="80"/>
      <c r="V2013" s="80"/>
      <c r="W2013" s="80"/>
      <c r="X2013" s="80"/>
      <c r="Y2013" s="80"/>
      <c r="Z2013" s="80" t="s">
        <v>40</v>
      </c>
      <c r="AA2013" s="80" t="s">
        <v>39</v>
      </c>
      <c r="AB2013" s="80">
        <v>20</v>
      </c>
      <c r="AC2013" s="80"/>
    </row>
    <row r="2014" spans="1:29" ht="15.75" customHeight="1" x14ac:dyDescent="0.2">
      <c r="A2014" s="80" t="s">
        <v>48</v>
      </c>
      <c r="B2014" s="80" t="s">
        <v>47</v>
      </c>
      <c r="C2014" s="80" t="s">
        <v>50</v>
      </c>
      <c r="D2014" s="81">
        <v>43775.673645833333</v>
      </c>
      <c r="E2014" s="80" t="s">
        <v>5</v>
      </c>
      <c r="F2014" s="80" t="s">
        <v>29</v>
      </c>
      <c r="G2014" s="80" t="s">
        <v>51</v>
      </c>
      <c r="H2014" s="80" t="s">
        <v>25</v>
      </c>
      <c r="I2014" s="80" t="s">
        <v>157</v>
      </c>
      <c r="J2014" s="80" t="s">
        <v>42</v>
      </c>
      <c r="K2014" s="80">
        <v>5.32</v>
      </c>
      <c r="L2014" s="80">
        <v>1640</v>
      </c>
      <c r="M2014" s="80" t="s">
        <v>41</v>
      </c>
      <c r="N2014" s="80">
        <v>38</v>
      </c>
      <c r="O2014" s="80">
        <v>2.8899999999999999E-2</v>
      </c>
      <c r="P2014" s="80">
        <v>1.08</v>
      </c>
      <c r="Q2014" s="80"/>
      <c r="R2014" s="80"/>
      <c r="S2014" s="80"/>
      <c r="T2014" s="80"/>
      <c r="U2014" s="80"/>
      <c r="V2014" s="80"/>
      <c r="W2014" s="80"/>
      <c r="X2014" s="80"/>
      <c r="Y2014" s="80"/>
      <c r="Z2014" s="80" t="s">
        <v>40</v>
      </c>
      <c r="AA2014" s="80" t="s">
        <v>39</v>
      </c>
      <c r="AB2014" s="80">
        <v>20</v>
      </c>
      <c r="AC2014" s="80"/>
    </row>
    <row r="2015" spans="1:29" ht="15.75" customHeight="1" x14ac:dyDescent="0.2">
      <c r="A2015" s="80" t="s">
        <v>48</v>
      </c>
      <c r="B2015" s="80" t="s">
        <v>47</v>
      </c>
      <c r="C2015" s="80" t="s">
        <v>50</v>
      </c>
      <c r="D2015" s="81">
        <v>43775.673645833333</v>
      </c>
      <c r="E2015" s="80" t="s">
        <v>5</v>
      </c>
      <c r="F2015" s="80" t="s">
        <v>29</v>
      </c>
      <c r="G2015" s="80" t="s">
        <v>51</v>
      </c>
      <c r="H2015" s="80" t="s">
        <v>25</v>
      </c>
      <c r="I2015" s="80" t="s">
        <v>158</v>
      </c>
      <c r="J2015" s="80" t="s">
        <v>42</v>
      </c>
      <c r="K2015" s="80">
        <v>5.32</v>
      </c>
      <c r="L2015" s="80">
        <v>1640</v>
      </c>
      <c r="M2015" s="80" t="s">
        <v>41</v>
      </c>
      <c r="N2015" s="80">
        <v>52.4</v>
      </c>
      <c r="O2015" s="80">
        <v>3.1899999999999998E-2</v>
      </c>
      <c r="P2015" s="80">
        <v>0</v>
      </c>
      <c r="Q2015" s="80"/>
      <c r="R2015" s="80"/>
      <c r="S2015" s="80"/>
      <c r="T2015" s="80"/>
      <c r="U2015" s="80"/>
      <c r="V2015" s="80"/>
      <c r="W2015" s="80"/>
      <c r="X2015" s="80"/>
      <c r="Y2015" s="80"/>
      <c r="Z2015" s="80" t="s">
        <v>40</v>
      </c>
      <c r="AA2015" s="80" t="s">
        <v>39</v>
      </c>
      <c r="AB2015" s="80">
        <v>20</v>
      </c>
      <c r="AC2015" s="80"/>
    </row>
    <row r="2016" spans="1:29" ht="15.75" customHeight="1" x14ac:dyDescent="0.2">
      <c r="A2016" s="80" t="s">
        <v>48</v>
      </c>
      <c r="B2016" s="80" t="s">
        <v>47</v>
      </c>
      <c r="C2016" s="80" t="s">
        <v>50</v>
      </c>
      <c r="D2016" s="81">
        <v>43775.673645833333</v>
      </c>
      <c r="E2016" s="80" t="s">
        <v>5</v>
      </c>
      <c r="F2016" s="80" t="s">
        <v>29</v>
      </c>
      <c r="G2016" s="80" t="s">
        <v>51</v>
      </c>
      <c r="H2016" s="80" t="s">
        <v>25</v>
      </c>
      <c r="I2016" s="80" t="s">
        <v>43</v>
      </c>
      <c r="J2016" s="80" t="s">
        <v>42</v>
      </c>
      <c r="K2016" s="80">
        <v>5.32</v>
      </c>
      <c r="L2016" s="80">
        <v>1640</v>
      </c>
      <c r="M2016" s="80" t="s">
        <v>41</v>
      </c>
      <c r="N2016" s="80">
        <v>0.622</v>
      </c>
      <c r="O2016" s="80">
        <v>0</v>
      </c>
      <c r="P2016" s="80">
        <v>1.01</v>
      </c>
      <c r="Q2016" s="80"/>
      <c r="R2016" s="80"/>
      <c r="S2016" s="80"/>
      <c r="T2016" s="80"/>
      <c r="U2016" s="80"/>
      <c r="V2016" s="80"/>
      <c r="W2016" s="80"/>
      <c r="X2016" s="80"/>
      <c r="Y2016" s="80"/>
      <c r="Z2016" s="80" t="s">
        <v>40</v>
      </c>
      <c r="AA2016" s="80" t="s">
        <v>39</v>
      </c>
      <c r="AB2016" s="80">
        <v>20</v>
      </c>
      <c r="AC2016" s="80"/>
    </row>
    <row r="2017" spans="1:29" ht="15.75" customHeight="1" x14ac:dyDescent="0.2">
      <c r="A2017" s="80" t="s">
        <v>48</v>
      </c>
      <c r="B2017" s="80" t="s">
        <v>47</v>
      </c>
      <c r="C2017" s="80" t="s">
        <v>50</v>
      </c>
      <c r="D2017" s="81">
        <v>44091.745416666665</v>
      </c>
      <c r="E2017" s="80" t="s">
        <v>5</v>
      </c>
      <c r="F2017" s="80" t="s">
        <v>29</v>
      </c>
      <c r="G2017" s="80" t="s">
        <v>51</v>
      </c>
      <c r="H2017" s="80" t="s">
        <v>25</v>
      </c>
      <c r="I2017" s="80" t="s">
        <v>159</v>
      </c>
      <c r="J2017" s="80" t="s">
        <v>42</v>
      </c>
      <c r="K2017" s="80">
        <v>5.32</v>
      </c>
      <c r="L2017" s="80">
        <v>1640</v>
      </c>
      <c r="M2017" s="80" t="s">
        <v>41</v>
      </c>
      <c r="N2017" s="80">
        <v>38.200000000000003</v>
      </c>
      <c r="O2017" s="80">
        <v>2.86E-2</v>
      </c>
      <c r="P2017" s="80">
        <v>1.02</v>
      </c>
      <c r="Q2017" s="80"/>
      <c r="R2017" s="80"/>
      <c r="S2017" s="80"/>
      <c r="T2017" s="80"/>
      <c r="U2017" s="80"/>
      <c r="V2017" s="80"/>
      <c r="W2017" s="80"/>
      <c r="X2017" s="80"/>
      <c r="Y2017" s="80"/>
      <c r="Z2017" s="80" t="s">
        <v>40</v>
      </c>
      <c r="AA2017" s="80" t="s">
        <v>39</v>
      </c>
      <c r="AB2017" s="80">
        <v>20</v>
      </c>
      <c r="AC2017" s="80"/>
    </row>
    <row r="2018" spans="1:29" ht="15.75" customHeight="1" x14ac:dyDescent="0.2">
      <c r="A2018" s="80" t="s">
        <v>48</v>
      </c>
      <c r="B2018" s="80" t="s">
        <v>47</v>
      </c>
      <c r="C2018" s="80" t="s">
        <v>50</v>
      </c>
      <c r="D2018" s="81">
        <v>43775.674351851849</v>
      </c>
      <c r="E2018" s="80" t="s">
        <v>5</v>
      </c>
      <c r="F2018" s="80" t="s">
        <v>30</v>
      </c>
      <c r="G2018" s="80" t="s">
        <v>44</v>
      </c>
      <c r="H2018" s="80" t="s">
        <v>26</v>
      </c>
      <c r="I2018" s="80" t="s">
        <v>157</v>
      </c>
      <c r="J2018" s="80" t="s">
        <v>42</v>
      </c>
      <c r="K2018" s="80">
        <v>3.5</v>
      </c>
      <c r="L2018" s="80">
        <v>1240</v>
      </c>
      <c r="M2018" s="80" t="s">
        <v>41</v>
      </c>
      <c r="N2018" s="80">
        <v>83.7</v>
      </c>
      <c r="O2018" s="80">
        <v>2.5000000000000001E-2</v>
      </c>
      <c r="P2018" s="80">
        <v>4.13</v>
      </c>
      <c r="Q2018" s="80"/>
      <c r="R2018" s="80"/>
      <c r="S2018" s="80"/>
      <c r="T2018" s="80"/>
      <c r="U2018" s="80"/>
      <c r="V2018" s="80"/>
      <c r="W2018" s="80"/>
      <c r="X2018" s="80"/>
      <c r="Y2018" s="80"/>
      <c r="Z2018" s="80" t="s">
        <v>40</v>
      </c>
      <c r="AA2018" s="80" t="s">
        <v>39</v>
      </c>
      <c r="AB2018" s="80">
        <v>20</v>
      </c>
      <c r="AC2018" s="80"/>
    </row>
    <row r="2019" spans="1:29" ht="15.75" customHeight="1" x14ac:dyDescent="0.2">
      <c r="A2019" s="80" t="s">
        <v>48</v>
      </c>
      <c r="B2019" s="80" t="s">
        <v>47</v>
      </c>
      <c r="C2019" s="80" t="s">
        <v>50</v>
      </c>
      <c r="D2019" s="81">
        <v>43775.674351851849</v>
      </c>
      <c r="E2019" s="80" t="s">
        <v>5</v>
      </c>
      <c r="F2019" s="80" t="s">
        <v>30</v>
      </c>
      <c r="G2019" s="80" t="s">
        <v>44</v>
      </c>
      <c r="H2019" s="80" t="s">
        <v>26</v>
      </c>
      <c r="I2019" s="80" t="s">
        <v>158</v>
      </c>
      <c r="J2019" s="80" t="s">
        <v>42</v>
      </c>
      <c r="K2019" s="80">
        <v>3.5</v>
      </c>
      <c r="L2019" s="80">
        <v>1240</v>
      </c>
      <c r="M2019" s="80" t="s">
        <v>41</v>
      </c>
      <c r="N2019" s="80">
        <v>138</v>
      </c>
      <c r="O2019" s="80">
        <v>2.86E-2</v>
      </c>
      <c r="P2019" s="80">
        <v>0</v>
      </c>
      <c r="Q2019" s="80"/>
      <c r="R2019" s="80"/>
      <c r="S2019" s="80"/>
      <c r="T2019" s="80"/>
      <c r="U2019" s="80"/>
      <c r="V2019" s="80"/>
      <c r="W2019" s="80"/>
      <c r="X2019" s="80"/>
      <c r="Y2019" s="80"/>
      <c r="Z2019" s="80" t="s">
        <v>40</v>
      </c>
      <c r="AA2019" s="80" t="s">
        <v>39</v>
      </c>
      <c r="AB2019" s="80">
        <v>20</v>
      </c>
      <c r="AC2019" s="80"/>
    </row>
    <row r="2020" spans="1:29" ht="15.75" customHeight="1" x14ac:dyDescent="0.2">
      <c r="A2020" s="80" t="s">
        <v>48</v>
      </c>
      <c r="B2020" s="80" t="s">
        <v>47</v>
      </c>
      <c r="C2020" s="80" t="s">
        <v>50</v>
      </c>
      <c r="D2020" s="81">
        <v>43775.674351851849</v>
      </c>
      <c r="E2020" s="80" t="s">
        <v>5</v>
      </c>
      <c r="F2020" s="80" t="s">
        <v>30</v>
      </c>
      <c r="G2020" s="80" t="s">
        <v>44</v>
      </c>
      <c r="H2020" s="80" t="s">
        <v>26</v>
      </c>
      <c r="I2020" s="80" t="s">
        <v>43</v>
      </c>
      <c r="J2020" s="80" t="s">
        <v>42</v>
      </c>
      <c r="K2020" s="80">
        <v>3.5</v>
      </c>
      <c r="L2020" s="80">
        <v>1240</v>
      </c>
      <c r="M2020" s="80" t="s">
        <v>41</v>
      </c>
      <c r="N2020" s="80">
        <v>2.38</v>
      </c>
      <c r="O2020" s="80">
        <v>0</v>
      </c>
      <c r="P2020" s="80">
        <v>3.66</v>
      </c>
      <c r="Q2020" s="80"/>
      <c r="R2020" s="80"/>
      <c r="S2020" s="80"/>
      <c r="T2020" s="80"/>
      <c r="U2020" s="80"/>
      <c r="V2020" s="80"/>
      <c r="W2020" s="80"/>
      <c r="X2020" s="80"/>
      <c r="Y2020" s="80"/>
      <c r="Z2020" s="80" t="s">
        <v>40</v>
      </c>
      <c r="AA2020" s="80" t="s">
        <v>39</v>
      </c>
      <c r="AB2020" s="80">
        <v>20</v>
      </c>
      <c r="AC2020" s="80"/>
    </row>
    <row r="2021" spans="1:29" ht="15.75" customHeight="1" x14ac:dyDescent="0.2">
      <c r="A2021" s="80" t="s">
        <v>48</v>
      </c>
      <c r="B2021" s="80" t="s">
        <v>47</v>
      </c>
      <c r="C2021" s="80" t="s">
        <v>50</v>
      </c>
      <c r="D2021" s="81">
        <v>44091.745416666665</v>
      </c>
      <c r="E2021" s="80" t="s">
        <v>5</v>
      </c>
      <c r="F2021" s="80" t="s">
        <v>30</v>
      </c>
      <c r="G2021" s="80" t="s">
        <v>44</v>
      </c>
      <c r="H2021" s="80" t="s">
        <v>26</v>
      </c>
      <c r="I2021" s="80" t="s">
        <v>159</v>
      </c>
      <c r="J2021" s="80" t="s">
        <v>42</v>
      </c>
      <c r="K2021" s="80">
        <v>3.5</v>
      </c>
      <c r="L2021" s="80">
        <v>1240</v>
      </c>
      <c r="M2021" s="80" t="s">
        <v>41</v>
      </c>
      <c r="N2021" s="80">
        <v>90.4</v>
      </c>
      <c r="O2021" s="80">
        <v>2.5399999999999999E-2</v>
      </c>
      <c r="P2021" s="80">
        <v>3.61</v>
      </c>
      <c r="Q2021" s="80"/>
      <c r="R2021" s="80"/>
      <c r="S2021" s="80"/>
      <c r="T2021" s="80"/>
      <c r="U2021" s="80"/>
      <c r="V2021" s="80"/>
      <c r="W2021" s="80"/>
      <c r="X2021" s="80"/>
      <c r="Y2021" s="80"/>
      <c r="Z2021" s="80" t="s">
        <v>40</v>
      </c>
      <c r="AA2021" s="80" t="s">
        <v>39</v>
      </c>
      <c r="AB2021" s="80">
        <v>20</v>
      </c>
      <c r="AC2021" s="80"/>
    </row>
    <row r="2022" spans="1:29" ht="15.75" customHeight="1" x14ac:dyDescent="0.2">
      <c r="A2022" s="80" t="s">
        <v>48</v>
      </c>
      <c r="B2022" s="80" t="s">
        <v>47</v>
      </c>
      <c r="C2022" s="80" t="s">
        <v>50</v>
      </c>
      <c r="D2022" s="81">
        <v>43775.674351851849</v>
      </c>
      <c r="E2022" s="80" t="s">
        <v>5</v>
      </c>
      <c r="F2022" s="80" t="s">
        <v>30</v>
      </c>
      <c r="G2022" s="80" t="s">
        <v>51</v>
      </c>
      <c r="H2022" s="80" t="s">
        <v>26</v>
      </c>
      <c r="I2022" s="80" t="s">
        <v>157</v>
      </c>
      <c r="J2022" s="80" t="s">
        <v>42</v>
      </c>
      <c r="K2022" s="80">
        <v>3.5</v>
      </c>
      <c r="L2022" s="80">
        <v>1240</v>
      </c>
      <c r="M2022" s="80" t="s">
        <v>41</v>
      </c>
      <c r="N2022" s="80">
        <v>30.4</v>
      </c>
      <c r="O2022" s="80">
        <v>3.6299999999999999E-2</v>
      </c>
      <c r="P2022" s="80">
        <v>12.6</v>
      </c>
      <c r="Q2022" s="80"/>
      <c r="R2022" s="80"/>
      <c r="S2022" s="80"/>
      <c r="T2022" s="80"/>
      <c r="U2022" s="80"/>
      <c r="V2022" s="80"/>
      <c r="W2022" s="80"/>
      <c r="X2022" s="80"/>
      <c r="Y2022" s="80"/>
      <c r="Z2022" s="80" t="s">
        <v>40</v>
      </c>
      <c r="AA2022" s="80" t="s">
        <v>39</v>
      </c>
      <c r="AB2022" s="80">
        <v>20</v>
      </c>
      <c r="AC2022" s="80"/>
    </row>
    <row r="2023" spans="1:29" ht="15.75" customHeight="1" x14ac:dyDescent="0.2">
      <c r="A2023" s="80" t="s">
        <v>48</v>
      </c>
      <c r="B2023" s="80" t="s">
        <v>47</v>
      </c>
      <c r="C2023" s="80" t="s">
        <v>50</v>
      </c>
      <c r="D2023" s="81">
        <v>43775.674351851849</v>
      </c>
      <c r="E2023" s="80" t="s">
        <v>5</v>
      </c>
      <c r="F2023" s="80" t="s">
        <v>30</v>
      </c>
      <c r="G2023" s="80" t="s">
        <v>51</v>
      </c>
      <c r="H2023" s="80" t="s">
        <v>26</v>
      </c>
      <c r="I2023" s="80" t="s">
        <v>158</v>
      </c>
      <c r="J2023" s="80" t="s">
        <v>42</v>
      </c>
      <c r="K2023" s="80">
        <v>3.5</v>
      </c>
      <c r="L2023" s="80">
        <v>1240</v>
      </c>
      <c r="M2023" s="80" t="s">
        <v>41</v>
      </c>
      <c r="N2023" s="80">
        <v>183</v>
      </c>
      <c r="O2023" s="80">
        <v>4.0599999999999997E-2</v>
      </c>
      <c r="P2023" s="80">
        <v>0</v>
      </c>
      <c r="Q2023" s="80"/>
      <c r="R2023" s="80"/>
      <c r="S2023" s="80"/>
      <c r="T2023" s="80"/>
      <c r="U2023" s="80"/>
      <c r="V2023" s="80"/>
      <c r="W2023" s="80"/>
      <c r="X2023" s="80"/>
      <c r="Y2023" s="80"/>
      <c r="Z2023" s="80" t="s">
        <v>40</v>
      </c>
      <c r="AA2023" s="80" t="s">
        <v>39</v>
      </c>
      <c r="AB2023" s="80">
        <v>20</v>
      </c>
      <c r="AC2023" s="80"/>
    </row>
    <row r="2024" spans="1:29" ht="15.75" customHeight="1" x14ac:dyDescent="0.2">
      <c r="A2024" s="80" t="s">
        <v>48</v>
      </c>
      <c r="B2024" s="80" t="s">
        <v>47</v>
      </c>
      <c r="C2024" s="80" t="s">
        <v>50</v>
      </c>
      <c r="D2024" s="81">
        <v>43775.674351851849</v>
      </c>
      <c r="E2024" s="80" t="s">
        <v>5</v>
      </c>
      <c r="F2024" s="80" t="s">
        <v>30</v>
      </c>
      <c r="G2024" s="80" t="s">
        <v>51</v>
      </c>
      <c r="H2024" s="80" t="s">
        <v>26</v>
      </c>
      <c r="I2024" s="80" t="s">
        <v>43</v>
      </c>
      <c r="J2024" s="80" t="s">
        <v>42</v>
      </c>
      <c r="K2024" s="80">
        <v>3.5</v>
      </c>
      <c r="L2024" s="80">
        <v>1240</v>
      </c>
      <c r="M2024" s="80" t="s">
        <v>41</v>
      </c>
      <c r="N2024" s="80">
        <v>6.89</v>
      </c>
      <c r="O2024" s="80">
        <v>0</v>
      </c>
      <c r="P2024" s="80">
        <v>10.9</v>
      </c>
      <c r="Q2024" s="80"/>
      <c r="R2024" s="80"/>
      <c r="S2024" s="80"/>
      <c r="T2024" s="80"/>
      <c r="U2024" s="80"/>
      <c r="V2024" s="80"/>
      <c r="W2024" s="80"/>
      <c r="X2024" s="80"/>
      <c r="Y2024" s="80"/>
      <c r="Z2024" s="80" t="s">
        <v>40</v>
      </c>
      <c r="AA2024" s="80" t="s">
        <v>39</v>
      </c>
      <c r="AB2024" s="80">
        <v>20</v>
      </c>
      <c r="AC2024" s="80"/>
    </row>
    <row r="2025" spans="1:29" ht="15.75" customHeight="1" x14ac:dyDescent="0.2">
      <c r="A2025" s="80" t="s">
        <v>48</v>
      </c>
      <c r="B2025" s="80" t="s">
        <v>47</v>
      </c>
      <c r="C2025" s="80" t="s">
        <v>50</v>
      </c>
      <c r="D2025" s="81">
        <v>44091.745416666665</v>
      </c>
      <c r="E2025" s="80" t="s">
        <v>5</v>
      </c>
      <c r="F2025" s="80" t="s">
        <v>30</v>
      </c>
      <c r="G2025" s="80" t="s">
        <v>51</v>
      </c>
      <c r="H2025" s="80" t="s">
        <v>26</v>
      </c>
      <c r="I2025" s="80" t="s">
        <v>159</v>
      </c>
      <c r="J2025" s="80" t="s">
        <v>42</v>
      </c>
      <c r="K2025" s="80">
        <v>3.5</v>
      </c>
      <c r="L2025" s="80">
        <v>1240</v>
      </c>
      <c r="M2025" s="80" t="s">
        <v>41</v>
      </c>
      <c r="N2025" s="80">
        <v>49.5</v>
      </c>
      <c r="O2025" s="80">
        <v>3.6799999999999999E-2</v>
      </c>
      <c r="P2025" s="80">
        <v>11</v>
      </c>
      <c r="Q2025" s="80"/>
      <c r="R2025" s="80"/>
      <c r="S2025" s="80"/>
      <c r="T2025" s="80"/>
      <c r="U2025" s="80"/>
      <c r="V2025" s="80"/>
      <c r="W2025" s="80"/>
      <c r="X2025" s="80"/>
      <c r="Y2025" s="80"/>
      <c r="Z2025" s="80" t="s">
        <v>40</v>
      </c>
      <c r="AA2025" s="80" t="s">
        <v>39</v>
      </c>
      <c r="AB2025" s="80">
        <v>20</v>
      </c>
      <c r="AC2025" s="80"/>
    </row>
    <row r="2026" spans="1:29" ht="15.75" customHeight="1" x14ac:dyDescent="0.2">
      <c r="A2026" s="80" t="s">
        <v>48</v>
      </c>
      <c r="B2026" s="80" t="s">
        <v>47</v>
      </c>
      <c r="C2026" s="80" t="s">
        <v>46</v>
      </c>
      <c r="D2026" s="81">
        <v>44092.50445601852</v>
      </c>
      <c r="E2026" s="80" t="s">
        <v>5</v>
      </c>
      <c r="F2026" s="80" t="s">
        <v>31</v>
      </c>
      <c r="G2026" s="80" t="s">
        <v>44</v>
      </c>
      <c r="H2026" s="80" t="s">
        <v>26</v>
      </c>
      <c r="I2026" s="80" t="s">
        <v>157</v>
      </c>
      <c r="J2026" s="80" t="s">
        <v>42</v>
      </c>
      <c r="K2026" s="80">
        <v>1</v>
      </c>
      <c r="L2026" s="80">
        <v>999</v>
      </c>
      <c r="M2026" s="80" t="s">
        <v>41</v>
      </c>
      <c r="N2026" s="80">
        <v>7.95</v>
      </c>
      <c r="O2026" s="80">
        <v>7.2500000000000004E-3</v>
      </c>
      <c r="P2026" s="80">
        <v>1.88</v>
      </c>
      <c r="Q2026" s="80"/>
      <c r="R2026" s="80"/>
      <c r="S2026" s="80"/>
      <c r="T2026" s="80"/>
      <c r="U2026" s="80"/>
      <c r="V2026" s="80"/>
      <c r="W2026" s="80"/>
      <c r="X2026" s="80"/>
      <c r="Y2026" s="80"/>
      <c r="Z2026" s="80" t="s">
        <v>40</v>
      </c>
      <c r="AA2026" s="80" t="s">
        <v>39</v>
      </c>
      <c r="AB2026" s="80">
        <v>1</v>
      </c>
      <c r="AC2026" s="80"/>
    </row>
    <row r="2027" spans="1:29" ht="15.75" customHeight="1" x14ac:dyDescent="0.2">
      <c r="A2027" s="80" t="s">
        <v>48</v>
      </c>
      <c r="B2027" s="80" t="s">
        <v>47</v>
      </c>
      <c r="C2027" s="80" t="s">
        <v>46</v>
      </c>
      <c r="D2027" s="81">
        <v>44092.50445601852</v>
      </c>
      <c r="E2027" s="80" t="s">
        <v>5</v>
      </c>
      <c r="F2027" s="80" t="s">
        <v>31</v>
      </c>
      <c r="G2027" s="80" t="s">
        <v>44</v>
      </c>
      <c r="H2027" s="80" t="s">
        <v>26</v>
      </c>
      <c r="I2027" s="80" t="s">
        <v>158</v>
      </c>
      <c r="J2027" s="80" t="s">
        <v>42</v>
      </c>
      <c r="K2027" s="80">
        <v>1</v>
      </c>
      <c r="L2027" s="80">
        <v>999</v>
      </c>
      <c r="M2027" s="80" t="s">
        <v>41</v>
      </c>
      <c r="N2027" s="80">
        <v>38.4</v>
      </c>
      <c r="O2027" s="80">
        <v>8.5000000000000006E-3</v>
      </c>
      <c r="P2027" s="80">
        <v>0</v>
      </c>
      <c r="Q2027" s="80"/>
      <c r="R2027" s="80"/>
      <c r="S2027" s="80"/>
      <c r="T2027" s="80"/>
      <c r="U2027" s="80"/>
      <c r="V2027" s="80"/>
      <c r="W2027" s="80"/>
      <c r="X2027" s="80"/>
      <c r="Y2027" s="80"/>
      <c r="Z2027" s="80" t="s">
        <v>40</v>
      </c>
      <c r="AA2027" s="80" t="s">
        <v>39</v>
      </c>
      <c r="AB2027" s="80">
        <v>1</v>
      </c>
      <c r="AC2027" s="80"/>
    </row>
    <row r="2028" spans="1:29" ht="15.75" customHeight="1" x14ac:dyDescent="0.2">
      <c r="A2028" s="80" t="s">
        <v>48</v>
      </c>
      <c r="B2028" s="80" t="s">
        <v>47</v>
      </c>
      <c r="C2028" s="80" t="s">
        <v>46</v>
      </c>
      <c r="D2028" s="81">
        <v>44092.50445601852</v>
      </c>
      <c r="E2028" s="80" t="s">
        <v>5</v>
      </c>
      <c r="F2028" s="80" t="s">
        <v>31</v>
      </c>
      <c r="G2028" s="80" t="s">
        <v>44</v>
      </c>
      <c r="H2028" s="80" t="s">
        <v>26</v>
      </c>
      <c r="I2028" s="80" t="s">
        <v>43</v>
      </c>
      <c r="J2028" s="80" t="s">
        <v>42</v>
      </c>
      <c r="K2028" s="80">
        <v>1</v>
      </c>
      <c r="L2028" s="80">
        <v>999</v>
      </c>
      <c r="M2028" s="80" t="s">
        <v>41</v>
      </c>
      <c r="N2028" s="80">
        <v>1.71</v>
      </c>
      <c r="O2028" s="80">
        <v>0</v>
      </c>
      <c r="P2028" s="80">
        <v>1.79</v>
      </c>
      <c r="Q2028" s="80"/>
      <c r="R2028" s="80"/>
      <c r="S2028" s="80"/>
      <c r="T2028" s="80"/>
      <c r="U2028" s="80"/>
      <c r="V2028" s="80"/>
      <c r="W2028" s="80"/>
      <c r="X2028" s="80"/>
      <c r="Y2028" s="80"/>
      <c r="Z2028" s="80" t="s">
        <v>40</v>
      </c>
      <c r="AA2028" s="80" t="s">
        <v>39</v>
      </c>
      <c r="AB2028" s="80">
        <v>1</v>
      </c>
      <c r="AC2028" s="80"/>
    </row>
    <row r="2029" spans="1:29" ht="15.75" customHeight="1" x14ac:dyDescent="0.2">
      <c r="A2029" s="80" t="s">
        <v>48</v>
      </c>
      <c r="B2029" s="80" t="s">
        <v>47</v>
      </c>
      <c r="C2029" s="80" t="s">
        <v>46</v>
      </c>
      <c r="D2029" s="81">
        <v>44092.50445601852</v>
      </c>
      <c r="E2029" s="80" t="s">
        <v>5</v>
      </c>
      <c r="F2029" s="80" t="s">
        <v>31</v>
      </c>
      <c r="G2029" s="80" t="s">
        <v>44</v>
      </c>
      <c r="H2029" s="80" t="s">
        <v>26</v>
      </c>
      <c r="I2029" s="80" t="s">
        <v>159</v>
      </c>
      <c r="J2029" s="80" t="s">
        <v>42</v>
      </c>
      <c r="K2029" s="80">
        <v>1</v>
      </c>
      <c r="L2029" s="80">
        <v>999</v>
      </c>
      <c r="M2029" s="80" t="s">
        <v>41</v>
      </c>
      <c r="N2029" s="80">
        <v>9.5010200000000005</v>
      </c>
      <c r="O2029" s="80">
        <v>5.7299999999999999E-3</v>
      </c>
      <c r="P2029" s="80">
        <v>1.67676</v>
      </c>
      <c r="Q2029" s="80"/>
      <c r="R2029" s="80"/>
      <c r="S2029" s="80"/>
      <c r="T2029" s="80"/>
      <c r="U2029" s="80"/>
      <c r="V2029" s="80"/>
      <c r="W2029" s="80"/>
      <c r="X2029" s="80"/>
      <c r="Y2029" s="80"/>
      <c r="Z2029" s="80" t="s">
        <v>40</v>
      </c>
      <c r="AA2029" s="80" t="s">
        <v>39</v>
      </c>
      <c r="AB2029" s="80">
        <v>1</v>
      </c>
      <c r="AC2029" s="80"/>
    </row>
    <row r="2030" spans="1:29" ht="15.75" customHeight="1" x14ac:dyDescent="0.2">
      <c r="A2030" s="80" t="s">
        <v>48</v>
      </c>
      <c r="B2030" s="80" t="s">
        <v>47</v>
      </c>
      <c r="C2030" s="80" t="s">
        <v>50</v>
      </c>
      <c r="D2030" s="81">
        <v>43775.674351851849</v>
      </c>
      <c r="E2030" s="80" t="s">
        <v>5</v>
      </c>
      <c r="F2030" s="80" t="s">
        <v>31</v>
      </c>
      <c r="G2030" s="80" t="s">
        <v>51</v>
      </c>
      <c r="H2030" s="80" t="s">
        <v>26</v>
      </c>
      <c r="I2030" s="80" t="s">
        <v>157</v>
      </c>
      <c r="J2030" s="80" t="s">
        <v>42</v>
      </c>
      <c r="K2030" s="80">
        <v>1.52</v>
      </c>
      <c r="L2030" s="80">
        <v>1130</v>
      </c>
      <c r="M2030" s="80" t="s">
        <v>41</v>
      </c>
      <c r="N2030" s="80">
        <v>6.39</v>
      </c>
      <c r="O2030" s="80">
        <v>6.13E-3</v>
      </c>
      <c r="P2030" s="80">
        <v>1.72</v>
      </c>
      <c r="Q2030" s="80"/>
      <c r="R2030" s="80"/>
      <c r="S2030" s="80"/>
      <c r="T2030" s="80"/>
      <c r="U2030" s="80"/>
      <c r="V2030" s="80"/>
      <c r="W2030" s="80"/>
      <c r="X2030" s="80"/>
      <c r="Y2030" s="80"/>
      <c r="Z2030" s="80" t="s">
        <v>40</v>
      </c>
      <c r="AA2030" s="80" t="s">
        <v>39</v>
      </c>
      <c r="AB2030" s="80">
        <v>20</v>
      </c>
      <c r="AC2030" s="80"/>
    </row>
    <row r="2031" spans="1:29" ht="15.75" customHeight="1" x14ac:dyDescent="0.2">
      <c r="A2031" s="80" t="s">
        <v>48</v>
      </c>
      <c r="B2031" s="80" t="s">
        <v>47</v>
      </c>
      <c r="C2031" s="80" t="s">
        <v>50</v>
      </c>
      <c r="D2031" s="81">
        <v>43775.674351851849</v>
      </c>
      <c r="E2031" s="80" t="s">
        <v>5</v>
      </c>
      <c r="F2031" s="80" t="s">
        <v>31</v>
      </c>
      <c r="G2031" s="80" t="s">
        <v>51</v>
      </c>
      <c r="H2031" s="80" t="s">
        <v>26</v>
      </c>
      <c r="I2031" s="80" t="s">
        <v>158</v>
      </c>
      <c r="J2031" s="80" t="s">
        <v>42</v>
      </c>
      <c r="K2031" s="80">
        <v>1.52</v>
      </c>
      <c r="L2031" s="80">
        <v>1130</v>
      </c>
      <c r="M2031" s="80" t="s">
        <v>41</v>
      </c>
      <c r="N2031" s="80">
        <v>29.6</v>
      </c>
      <c r="O2031" s="80">
        <v>6.7999999999999996E-3</v>
      </c>
      <c r="P2031" s="80">
        <v>0</v>
      </c>
      <c r="Q2031" s="80"/>
      <c r="R2031" s="80"/>
      <c r="S2031" s="80"/>
      <c r="T2031" s="80"/>
      <c r="U2031" s="80"/>
      <c r="V2031" s="80"/>
      <c r="W2031" s="80"/>
      <c r="X2031" s="80"/>
      <c r="Y2031" s="80"/>
      <c r="Z2031" s="80" t="s">
        <v>40</v>
      </c>
      <c r="AA2031" s="80" t="s">
        <v>39</v>
      </c>
      <c r="AB2031" s="80">
        <v>20</v>
      </c>
      <c r="AC2031" s="80"/>
    </row>
    <row r="2032" spans="1:29" ht="15.75" customHeight="1" x14ac:dyDescent="0.2">
      <c r="A2032" s="80" t="s">
        <v>48</v>
      </c>
      <c r="B2032" s="80" t="s">
        <v>47</v>
      </c>
      <c r="C2032" s="80" t="s">
        <v>50</v>
      </c>
      <c r="D2032" s="81">
        <v>43775.674351851849</v>
      </c>
      <c r="E2032" s="80" t="s">
        <v>5</v>
      </c>
      <c r="F2032" s="80" t="s">
        <v>31</v>
      </c>
      <c r="G2032" s="80" t="s">
        <v>51</v>
      </c>
      <c r="H2032" s="80" t="s">
        <v>26</v>
      </c>
      <c r="I2032" s="80" t="s">
        <v>43</v>
      </c>
      <c r="J2032" s="80" t="s">
        <v>42</v>
      </c>
      <c r="K2032" s="80">
        <v>1.52</v>
      </c>
      <c r="L2032" s="80">
        <v>1130</v>
      </c>
      <c r="M2032" s="80" t="s">
        <v>41</v>
      </c>
      <c r="N2032" s="80">
        <v>1.34</v>
      </c>
      <c r="O2032" s="80">
        <v>0</v>
      </c>
      <c r="P2032" s="80">
        <v>1.65</v>
      </c>
      <c r="Q2032" s="80"/>
      <c r="R2032" s="80"/>
      <c r="S2032" s="80"/>
      <c r="T2032" s="80"/>
      <c r="U2032" s="80"/>
      <c r="V2032" s="80"/>
      <c r="W2032" s="80"/>
      <c r="X2032" s="80"/>
      <c r="Y2032" s="80"/>
      <c r="Z2032" s="80" t="s">
        <v>40</v>
      </c>
      <c r="AA2032" s="80" t="s">
        <v>39</v>
      </c>
      <c r="AB2032" s="80">
        <v>20</v>
      </c>
      <c r="AC2032" s="80"/>
    </row>
    <row r="2033" spans="1:29" ht="15.75" customHeight="1" x14ac:dyDescent="0.2">
      <c r="A2033" s="80" t="s">
        <v>48</v>
      </c>
      <c r="B2033" s="80" t="s">
        <v>47</v>
      </c>
      <c r="C2033" s="80" t="s">
        <v>50</v>
      </c>
      <c r="D2033" s="81">
        <v>44091.745416666665</v>
      </c>
      <c r="E2033" s="80" t="s">
        <v>5</v>
      </c>
      <c r="F2033" s="80" t="s">
        <v>31</v>
      </c>
      <c r="G2033" s="80" t="s">
        <v>51</v>
      </c>
      <c r="H2033" s="80" t="s">
        <v>26</v>
      </c>
      <c r="I2033" s="80" t="s">
        <v>159</v>
      </c>
      <c r="J2033" s="80" t="s">
        <v>42</v>
      </c>
      <c r="K2033" s="80">
        <v>1.52</v>
      </c>
      <c r="L2033" s="80">
        <v>1130</v>
      </c>
      <c r="M2033" s="80" t="s">
        <v>41</v>
      </c>
      <c r="N2033" s="80">
        <v>9.31</v>
      </c>
      <c r="O2033" s="80">
        <v>6.2100000000000002E-3</v>
      </c>
      <c r="P2033" s="80">
        <v>1.51</v>
      </c>
      <c r="Q2033" s="80"/>
      <c r="R2033" s="80"/>
      <c r="S2033" s="80"/>
      <c r="T2033" s="80"/>
      <c r="U2033" s="80"/>
      <c r="V2033" s="80"/>
      <c r="W2033" s="80"/>
      <c r="X2033" s="80"/>
      <c r="Y2033" s="80"/>
      <c r="Z2033" s="80" t="s">
        <v>40</v>
      </c>
      <c r="AA2033" s="80" t="s">
        <v>39</v>
      </c>
      <c r="AB2033" s="80">
        <v>20</v>
      </c>
      <c r="AC2033" s="80"/>
    </row>
    <row r="2034" spans="1:29" ht="15.75" customHeight="1" x14ac:dyDescent="0.2">
      <c r="A2034" s="80" t="s">
        <v>48</v>
      </c>
      <c r="B2034" s="80" t="s">
        <v>47</v>
      </c>
      <c r="C2034" s="80" t="s">
        <v>46</v>
      </c>
      <c r="D2034" s="81">
        <v>44092.50445601852</v>
      </c>
      <c r="E2034" s="80" t="s">
        <v>5</v>
      </c>
      <c r="F2034" s="80" t="s">
        <v>45</v>
      </c>
      <c r="G2034" s="80" t="s">
        <v>44</v>
      </c>
      <c r="H2034" s="80" t="s">
        <v>26</v>
      </c>
      <c r="I2034" s="80" t="s">
        <v>157</v>
      </c>
      <c r="J2034" s="80" t="s">
        <v>42</v>
      </c>
      <c r="K2034" s="80">
        <v>3.59</v>
      </c>
      <c r="L2034" s="80">
        <v>2116</v>
      </c>
      <c r="M2034" s="80" t="s">
        <v>41</v>
      </c>
      <c r="N2034" s="80">
        <v>7.56</v>
      </c>
      <c r="O2034" s="80">
        <v>1.34E-2</v>
      </c>
      <c r="P2034" s="80">
        <v>3.4060000000000001</v>
      </c>
      <c r="Q2034" s="80"/>
      <c r="R2034" s="80"/>
      <c r="S2034" s="80"/>
      <c r="T2034" s="80"/>
      <c r="U2034" s="80"/>
      <c r="V2034" s="80"/>
      <c r="W2034" s="80"/>
      <c r="X2034" s="80"/>
      <c r="Y2034" s="80"/>
      <c r="Z2034" s="80" t="s">
        <v>40</v>
      </c>
      <c r="AA2034" s="80" t="s">
        <v>39</v>
      </c>
      <c r="AB2034" s="80">
        <v>1</v>
      </c>
      <c r="AC2034" s="80"/>
    </row>
    <row r="2035" spans="1:29" ht="15.75" customHeight="1" x14ac:dyDescent="0.2">
      <c r="A2035" s="80" t="s">
        <v>48</v>
      </c>
      <c r="B2035" s="80" t="s">
        <v>47</v>
      </c>
      <c r="C2035" s="80" t="s">
        <v>46</v>
      </c>
      <c r="D2035" s="81">
        <v>44092.50445601852</v>
      </c>
      <c r="E2035" s="80" t="s">
        <v>5</v>
      </c>
      <c r="F2035" s="80" t="s">
        <v>45</v>
      </c>
      <c r="G2035" s="80" t="s">
        <v>44</v>
      </c>
      <c r="H2035" s="80" t="s">
        <v>26</v>
      </c>
      <c r="I2035" s="80" t="s">
        <v>158</v>
      </c>
      <c r="J2035" s="80" t="s">
        <v>42</v>
      </c>
      <c r="K2035" s="80">
        <v>3.59</v>
      </c>
      <c r="L2035" s="80">
        <v>2116</v>
      </c>
      <c r="M2035" s="80" t="s">
        <v>41</v>
      </c>
      <c r="N2035" s="80">
        <v>58.55</v>
      </c>
      <c r="O2035" s="80">
        <v>1.4E-2</v>
      </c>
      <c r="P2035" s="80">
        <v>0</v>
      </c>
      <c r="Q2035" s="80"/>
      <c r="R2035" s="80"/>
      <c r="S2035" s="80"/>
      <c r="T2035" s="80"/>
      <c r="U2035" s="80"/>
      <c r="V2035" s="80"/>
      <c r="W2035" s="80"/>
      <c r="X2035" s="80"/>
      <c r="Y2035" s="80"/>
      <c r="Z2035" s="80" t="s">
        <v>40</v>
      </c>
      <c r="AA2035" s="80" t="s">
        <v>39</v>
      </c>
      <c r="AB2035" s="80">
        <v>1</v>
      </c>
      <c r="AC2035" s="80"/>
    </row>
    <row r="2036" spans="1:29" ht="15.75" customHeight="1" x14ac:dyDescent="0.2">
      <c r="A2036" s="80" t="s">
        <v>48</v>
      </c>
      <c r="B2036" s="80" t="s">
        <v>47</v>
      </c>
      <c r="C2036" s="80" t="s">
        <v>46</v>
      </c>
      <c r="D2036" s="81">
        <v>44092.50445601852</v>
      </c>
      <c r="E2036" s="80" t="s">
        <v>5</v>
      </c>
      <c r="F2036" s="80" t="s">
        <v>45</v>
      </c>
      <c r="G2036" s="80" t="s">
        <v>44</v>
      </c>
      <c r="H2036" s="80" t="s">
        <v>26</v>
      </c>
      <c r="I2036" s="80" t="s">
        <v>43</v>
      </c>
      <c r="J2036" s="80" t="s">
        <v>42</v>
      </c>
      <c r="K2036" s="80">
        <v>3.59</v>
      </c>
      <c r="L2036" s="80">
        <v>2116</v>
      </c>
      <c r="M2036" s="80" t="s">
        <v>41</v>
      </c>
      <c r="N2036" s="80">
        <v>2.0699999999999998</v>
      </c>
      <c r="O2036" s="80">
        <v>0</v>
      </c>
      <c r="P2036" s="80">
        <v>3.2269999999999999</v>
      </c>
      <c r="Q2036" s="80"/>
      <c r="R2036" s="80"/>
      <c r="S2036" s="80"/>
      <c r="T2036" s="80"/>
      <c r="U2036" s="80"/>
      <c r="V2036" s="80"/>
      <c r="W2036" s="80"/>
      <c r="X2036" s="80"/>
      <c r="Y2036" s="80"/>
      <c r="Z2036" s="80" t="s">
        <v>40</v>
      </c>
      <c r="AA2036" s="80" t="s">
        <v>39</v>
      </c>
      <c r="AB2036" s="80">
        <v>1</v>
      </c>
      <c r="AC2036" s="80"/>
    </row>
    <row r="2037" spans="1:29" ht="15.75" customHeight="1" x14ac:dyDescent="0.2">
      <c r="A2037" s="80" t="s">
        <v>48</v>
      </c>
      <c r="B2037" s="80" t="s">
        <v>47</v>
      </c>
      <c r="C2037" s="80" t="s">
        <v>46</v>
      </c>
      <c r="D2037" s="81">
        <v>44092.50445601852</v>
      </c>
      <c r="E2037" s="80" t="s">
        <v>5</v>
      </c>
      <c r="F2037" s="80" t="s">
        <v>45</v>
      </c>
      <c r="G2037" s="80" t="s">
        <v>44</v>
      </c>
      <c r="H2037" s="80" t="s">
        <v>26</v>
      </c>
      <c r="I2037" s="80" t="s">
        <v>159</v>
      </c>
      <c r="J2037" s="80" t="s">
        <v>42</v>
      </c>
      <c r="K2037" s="80">
        <v>3.59</v>
      </c>
      <c r="L2037" s="80">
        <v>2116</v>
      </c>
      <c r="M2037" s="80" t="s">
        <v>41</v>
      </c>
      <c r="N2037" s="80">
        <v>9.6199999999999992</v>
      </c>
      <c r="O2037" s="80">
        <v>0.01</v>
      </c>
      <c r="P2037" s="80">
        <v>3.17</v>
      </c>
      <c r="Q2037" s="80"/>
      <c r="R2037" s="80"/>
      <c r="S2037" s="80"/>
      <c r="T2037" s="80"/>
      <c r="U2037" s="80"/>
      <c r="V2037" s="80"/>
      <c r="W2037" s="80"/>
      <c r="X2037" s="80"/>
      <c r="Y2037" s="80"/>
      <c r="Z2037" s="80" t="s">
        <v>40</v>
      </c>
      <c r="AA2037" s="80" t="s">
        <v>39</v>
      </c>
      <c r="AB2037" s="80">
        <v>1</v>
      </c>
      <c r="AC2037" s="80"/>
    </row>
    <row r="2038" spans="1:29" ht="15.75" customHeight="1" x14ac:dyDescent="0.2">
      <c r="A2038" s="80" t="s">
        <v>48</v>
      </c>
      <c r="B2038" s="80" t="s">
        <v>47</v>
      </c>
      <c r="C2038" s="80" t="s">
        <v>50</v>
      </c>
      <c r="D2038" s="81">
        <v>43775.674351851849</v>
      </c>
      <c r="E2038" s="80" t="s">
        <v>5</v>
      </c>
      <c r="F2038" s="80" t="s">
        <v>45</v>
      </c>
      <c r="G2038" s="80" t="s">
        <v>51</v>
      </c>
      <c r="H2038" s="80" t="s">
        <v>26</v>
      </c>
      <c r="I2038" s="80" t="s">
        <v>157</v>
      </c>
      <c r="J2038" s="80" t="s">
        <v>42</v>
      </c>
      <c r="K2038" s="80">
        <v>2.9</v>
      </c>
      <c r="L2038" s="80">
        <v>1570</v>
      </c>
      <c r="M2038" s="80" t="s">
        <v>41</v>
      </c>
      <c r="N2038" s="80">
        <v>15.3</v>
      </c>
      <c r="O2038" s="80">
        <v>2.3E-2</v>
      </c>
      <c r="P2038" s="80">
        <v>5.08</v>
      </c>
      <c r="Q2038" s="80"/>
      <c r="R2038" s="80"/>
      <c r="S2038" s="80"/>
      <c r="T2038" s="80"/>
      <c r="U2038" s="80"/>
      <c r="V2038" s="80"/>
      <c r="W2038" s="80"/>
      <c r="X2038" s="80"/>
      <c r="Y2038" s="80"/>
      <c r="Z2038" s="80" t="s">
        <v>40</v>
      </c>
      <c r="AA2038" s="80" t="s">
        <v>39</v>
      </c>
      <c r="AB2038" s="80">
        <v>20</v>
      </c>
      <c r="AC2038" s="80"/>
    </row>
    <row r="2039" spans="1:29" ht="15.75" customHeight="1" x14ac:dyDescent="0.2">
      <c r="A2039" s="80" t="s">
        <v>48</v>
      </c>
      <c r="B2039" s="80" t="s">
        <v>47</v>
      </c>
      <c r="C2039" s="80" t="s">
        <v>50</v>
      </c>
      <c r="D2039" s="81">
        <v>43775.674351851849</v>
      </c>
      <c r="E2039" s="80" t="s">
        <v>5</v>
      </c>
      <c r="F2039" s="80" t="s">
        <v>45</v>
      </c>
      <c r="G2039" s="80" t="s">
        <v>51</v>
      </c>
      <c r="H2039" s="80" t="s">
        <v>26</v>
      </c>
      <c r="I2039" s="80" t="s">
        <v>158</v>
      </c>
      <c r="J2039" s="80" t="s">
        <v>42</v>
      </c>
      <c r="K2039" s="80">
        <v>2.9</v>
      </c>
      <c r="L2039" s="80">
        <v>1570</v>
      </c>
      <c r="M2039" s="80" t="s">
        <v>41</v>
      </c>
      <c r="N2039" s="80">
        <v>89.3</v>
      </c>
      <c r="O2039" s="80">
        <v>2.4E-2</v>
      </c>
      <c r="P2039" s="80">
        <v>0</v>
      </c>
      <c r="Q2039" s="80"/>
      <c r="R2039" s="80"/>
      <c r="S2039" s="80"/>
      <c r="T2039" s="80"/>
      <c r="U2039" s="80"/>
      <c r="V2039" s="80"/>
      <c r="W2039" s="80"/>
      <c r="X2039" s="80"/>
      <c r="Y2039" s="80"/>
      <c r="Z2039" s="80" t="s">
        <v>40</v>
      </c>
      <c r="AA2039" s="80" t="s">
        <v>39</v>
      </c>
      <c r="AB2039" s="80">
        <v>20</v>
      </c>
      <c r="AC2039" s="80"/>
    </row>
    <row r="2040" spans="1:29" ht="15.75" customHeight="1" x14ac:dyDescent="0.2">
      <c r="A2040" s="80" t="s">
        <v>48</v>
      </c>
      <c r="B2040" s="80" t="s">
        <v>47</v>
      </c>
      <c r="C2040" s="80" t="s">
        <v>50</v>
      </c>
      <c r="D2040" s="81">
        <v>43775.674351851849</v>
      </c>
      <c r="E2040" s="80" t="s">
        <v>5</v>
      </c>
      <c r="F2040" s="80" t="s">
        <v>45</v>
      </c>
      <c r="G2040" s="80" t="s">
        <v>51</v>
      </c>
      <c r="H2040" s="80" t="s">
        <v>26</v>
      </c>
      <c r="I2040" s="80" t="s">
        <v>43</v>
      </c>
      <c r="J2040" s="80" t="s">
        <v>42</v>
      </c>
      <c r="K2040" s="80">
        <v>2.9</v>
      </c>
      <c r="L2040" s="80">
        <v>1570</v>
      </c>
      <c r="M2040" s="80" t="s">
        <v>41</v>
      </c>
      <c r="N2040" s="80">
        <v>3.3</v>
      </c>
      <c r="O2040" s="80">
        <v>0</v>
      </c>
      <c r="P2040" s="80">
        <v>4.96</v>
      </c>
      <c r="Q2040" s="80"/>
      <c r="R2040" s="80"/>
      <c r="S2040" s="80"/>
      <c r="T2040" s="80"/>
      <c r="U2040" s="80"/>
      <c r="V2040" s="80"/>
      <c r="W2040" s="80"/>
      <c r="X2040" s="80"/>
      <c r="Y2040" s="80"/>
      <c r="Z2040" s="80" t="s">
        <v>40</v>
      </c>
      <c r="AA2040" s="80" t="s">
        <v>39</v>
      </c>
      <c r="AB2040" s="80">
        <v>20</v>
      </c>
      <c r="AC2040" s="80"/>
    </row>
    <row r="2041" spans="1:29" ht="15.75" customHeight="1" x14ac:dyDescent="0.2">
      <c r="A2041" s="80" t="s">
        <v>48</v>
      </c>
      <c r="B2041" s="80" t="s">
        <v>47</v>
      </c>
      <c r="C2041" s="80" t="s">
        <v>50</v>
      </c>
      <c r="D2041" s="81">
        <v>44091.745416666665</v>
      </c>
      <c r="E2041" s="80" t="s">
        <v>5</v>
      </c>
      <c r="F2041" s="80" t="s">
        <v>45</v>
      </c>
      <c r="G2041" s="80" t="s">
        <v>51</v>
      </c>
      <c r="H2041" s="80" t="s">
        <v>26</v>
      </c>
      <c r="I2041" s="80" t="s">
        <v>159</v>
      </c>
      <c r="J2041" s="80" t="s">
        <v>42</v>
      </c>
      <c r="K2041" s="80">
        <v>2.9</v>
      </c>
      <c r="L2041" s="80">
        <v>1570</v>
      </c>
      <c r="M2041" s="80" t="s">
        <v>41</v>
      </c>
      <c r="N2041" s="80">
        <v>14.8</v>
      </c>
      <c r="O2041" s="80">
        <v>1.6E-2</v>
      </c>
      <c r="P2041" s="80">
        <v>4.83</v>
      </c>
      <c r="Q2041" s="80"/>
      <c r="R2041" s="80"/>
      <c r="S2041" s="80"/>
      <c r="T2041" s="80"/>
      <c r="U2041" s="80"/>
      <c r="V2041" s="80"/>
      <c r="W2041" s="80"/>
      <c r="X2041" s="80"/>
      <c r="Y2041" s="80"/>
      <c r="Z2041" s="80" t="s">
        <v>40</v>
      </c>
      <c r="AA2041" s="80" t="s">
        <v>39</v>
      </c>
      <c r="AB2041" s="80">
        <v>20</v>
      </c>
      <c r="AC2041" s="80"/>
    </row>
    <row r="2042" spans="1:29" ht="15.75" customHeight="1" x14ac:dyDescent="0.2">
      <c r="A2042" s="80" t="s">
        <v>48</v>
      </c>
      <c r="B2042" s="80" t="s">
        <v>47</v>
      </c>
      <c r="C2042" s="80" t="s">
        <v>50</v>
      </c>
      <c r="D2042" s="81">
        <v>43775.674351851849</v>
      </c>
      <c r="E2042" s="80" t="s">
        <v>5</v>
      </c>
      <c r="F2042" s="80" t="s">
        <v>29</v>
      </c>
      <c r="G2042" s="80" t="s">
        <v>44</v>
      </c>
      <c r="H2042" s="80" t="s">
        <v>26</v>
      </c>
      <c r="I2042" s="80" t="s">
        <v>157</v>
      </c>
      <c r="J2042" s="80" t="s">
        <v>42</v>
      </c>
      <c r="K2042" s="80">
        <v>3.61</v>
      </c>
      <c r="L2042" s="80">
        <v>2300</v>
      </c>
      <c r="M2042" s="80" t="s">
        <v>41</v>
      </c>
      <c r="N2042" s="80">
        <v>5.81</v>
      </c>
      <c r="O2042" s="80">
        <v>1.1599999999999999E-2</v>
      </c>
      <c r="P2042" s="80">
        <v>3</v>
      </c>
      <c r="Q2042" s="80"/>
      <c r="R2042" s="80"/>
      <c r="S2042" s="80"/>
      <c r="T2042" s="80"/>
      <c r="U2042" s="80"/>
      <c r="V2042" s="80"/>
      <c r="W2042" s="80"/>
      <c r="X2042" s="80"/>
      <c r="Y2042" s="80"/>
      <c r="Z2042" s="80" t="s">
        <v>40</v>
      </c>
      <c r="AA2042" s="80" t="s">
        <v>39</v>
      </c>
      <c r="AB2042" s="80">
        <v>20</v>
      </c>
      <c r="AC2042" s="80"/>
    </row>
    <row r="2043" spans="1:29" ht="15.75" customHeight="1" x14ac:dyDescent="0.2">
      <c r="A2043" s="80" t="s">
        <v>48</v>
      </c>
      <c r="B2043" s="80" t="s">
        <v>47</v>
      </c>
      <c r="C2043" s="80" t="s">
        <v>50</v>
      </c>
      <c r="D2043" s="81">
        <v>43775.674351851849</v>
      </c>
      <c r="E2043" s="80" t="s">
        <v>5</v>
      </c>
      <c r="F2043" s="80" t="s">
        <v>29</v>
      </c>
      <c r="G2043" s="80" t="s">
        <v>44</v>
      </c>
      <c r="H2043" s="80" t="s">
        <v>26</v>
      </c>
      <c r="I2043" s="80" t="s">
        <v>158</v>
      </c>
      <c r="J2043" s="80" t="s">
        <v>42</v>
      </c>
      <c r="K2043" s="80">
        <v>3.61</v>
      </c>
      <c r="L2043" s="80">
        <v>2300</v>
      </c>
      <c r="M2043" s="80" t="s">
        <v>41</v>
      </c>
      <c r="N2043" s="80">
        <v>48</v>
      </c>
      <c r="O2043" s="80">
        <v>1.1599999999999999E-2</v>
      </c>
      <c r="P2043" s="80">
        <v>0</v>
      </c>
      <c r="Q2043" s="80"/>
      <c r="R2043" s="80"/>
      <c r="S2043" s="80"/>
      <c r="T2043" s="80"/>
      <c r="U2043" s="80"/>
      <c r="V2043" s="80"/>
      <c r="W2043" s="80"/>
      <c r="X2043" s="80"/>
      <c r="Y2043" s="80"/>
      <c r="Z2043" s="80" t="s">
        <v>40</v>
      </c>
      <c r="AA2043" s="80" t="s">
        <v>39</v>
      </c>
      <c r="AB2043" s="80">
        <v>20</v>
      </c>
      <c r="AC2043" s="80"/>
    </row>
    <row r="2044" spans="1:29" ht="15.75" customHeight="1" x14ac:dyDescent="0.2">
      <c r="A2044" s="80" t="s">
        <v>48</v>
      </c>
      <c r="B2044" s="80" t="s">
        <v>47</v>
      </c>
      <c r="C2044" s="80" t="s">
        <v>50</v>
      </c>
      <c r="D2044" s="81">
        <v>43775.674351851849</v>
      </c>
      <c r="E2044" s="80" t="s">
        <v>5</v>
      </c>
      <c r="F2044" s="80" t="s">
        <v>29</v>
      </c>
      <c r="G2044" s="80" t="s">
        <v>44</v>
      </c>
      <c r="H2044" s="80" t="s">
        <v>26</v>
      </c>
      <c r="I2044" s="80" t="s">
        <v>43</v>
      </c>
      <c r="J2044" s="80" t="s">
        <v>42</v>
      </c>
      <c r="K2044" s="80">
        <v>3.61</v>
      </c>
      <c r="L2044" s="80">
        <v>2300</v>
      </c>
      <c r="M2044" s="80" t="s">
        <v>41</v>
      </c>
      <c r="N2044" s="80">
        <v>1.82</v>
      </c>
      <c r="O2044" s="80">
        <v>0</v>
      </c>
      <c r="P2044" s="80">
        <v>2.91</v>
      </c>
      <c r="Q2044" s="80"/>
      <c r="R2044" s="80"/>
      <c r="S2044" s="80"/>
      <c r="T2044" s="80"/>
      <c r="U2044" s="80"/>
      <c r="V2044" s="80"/>
      <c r="W2044" s="80"/>
      <c r="X2044" s="80"/>
      <c r="Y2044" s="80"/>
      <c r="Z2044" s="80" t="s">
        <v>40</v>
      </c>
      <c r="AA2044" s="80" t="s">
        <v>39</v>
      </c>
      <c r="AB2044" s="80">
        <v>20</v>
      </c>
      <c r="AC2044" s="80"/>
    </row>
    <row r="2045" spans="1:29" ht="15.75" customHeight="1" x14ac:dyDescent="0.2">
      <c r="A2045" s="80" t="s">
        <v>48</v>
      </c>
      <c r="B2045" s="80" t="s">
        <v>47</v>
      </c>
      <c r="C2045" s="80" t="s">
        <v>50</v>
      </c>
      <c r="D2045" s="81">
        <v>44091.745416666665</v>
      </c>
      <c r="E2045" s="80" t="s">
        <v>5</v>
      </c>
      <c r="F2045" s="80" t="s">
        <v>29</v>
      </c>
      <c r="G2045" s="80" t="s">
        <v>44</v>
      </c>
      <c r="H2045" s="80" t="s">
        <v>26</v>
      </c>
      <c r="I2045" s="80" t="s">
        <v>159</v>
      </c>
      <c r="J2045" s="80" t="s">
        <v>42</v>
      </c>
      <c r="K2045" s="80">
        <v>3.61</v>
      </c>
      <c r="L2045" s="80">
        <v>2300</v>
      </c>
      <c r="M2045" s="80" t="s">
        <v>41</v>
      </c>
      <c r="N2045" s="80">
        <v>6.01</v>
      </c>
      <c r="O2045" s="80">
        <v>7.7099999999999998E-3</v>
      </c>
      <c r="P2045" s="80">
        <v>2.86</v>
      </c>
      <c r="Q2045" s="80"/>
      <c r="R2045" s="80"/>
      <c r="S2045" s="80"/>
      <c r="T2045" s="80"/>
      <c r="U2045" s="80"/>
      <c r="V2045" s="80"/>
      <c r="W2045" s="80"/>
      <c r="X2045" s="80"/>
      <c r="Y2045" s="80"/>
      <c r="Z2045" s="80" t="s">
        <v>40</v>
      </c>
      <c r="AA2045" s="80" t="s">
        <v>39</v>
      </c>
      <c r="AB2045" s="80">
        <v>20</v>
      </c>
      <c r="AC2045" s="80"/>
    </row>
    <row r="2046" spans="1:29" ht="15.75" customHeight="1" x14ac:dyDescent="0.2">
      <c r="A2046" s="80" t="s">
        <v>48</v>
      </c>
      <c r="B2046" s="80" t="s">
        <v>47</v>
      </c>
      <c r="C2046" s="80" t="s">
        <v>50</v>
      </c>
      <c r="D2046" s="81">
        <v>43775.674351851849</v>
      </c>
      <c r="E2046" s="80" t="s">
        <v>5</v>
      </c>
      <c r="F2046" s="80" t="s">
        <v>29</v>
      </c>
      <c r="G2046" s="80" t="s">
        <v>51</v>
      </c>
      <c r="H2046" s="80" t="s">
        <v>26</v>
      </c>
      <c r="I2046" s="80" t="s">
        <v>157</v>
      </c>
      <c r="J2046" s="80" t="s">
        <v>42</v>
      </c>
      <c r="K2046" s="80">
        <v>3.26</v>
      </c>
      <c r="L2046" s="80">
        <v>1690</v>
      </c>
      <c r="M2046" s="80" t="s">
        <v>41</v>
      </c>
      <c r="N2046" s="80">
        <v>17.7</v>
      </c>
      <c r="O2046" s="80">
        <v>2.7799999999999998E-2</v>
      </c>
      <c r="P2046" s="80">
        <v>6</v>
      </c>
      <c r="Q2046" s="80"/>
      <c r="R2046" s="80"/>
      <c r="S2046" s="80"/>
      <c r="T2046" s="80"/>
      <c r="U2046" s="80"/>
      <c r="V2046" s="80"/>
      <c r="W2046" s="80"/>
      <c r="X2046" s="80"/>
      <c r="Y2046" s="80"/>
      <c r="Z2046" s="80" t="s">
        <v>40</v>
      </c>
      <c r="AA2046" s="80" t="s">
        <v>39</v>
      </c>
      <c r="AB2046" s="80">
        <v>20</v>
      </c>
      <c r="AC2046" s="80"/>
    </row>
    <row r="2047" spans="1:29" ht="15.75" customHeight="1" x14ac:dyDescent="0.2">
      <c r="A2047" s="80" t="s">
        <v>48</v>
      </c>
      <c r="B2047" s="80" t="s">
        <v>47</v>
      </c>
      <c r="C2047" s="80" t="s">
        <v>50</v>
      </c>
      <c r="D2047" s="81">
        <v>43775.674351851849</v>
      </c>
      <c r="E2047" s="80" t="s">
        <v>5</v>
      </c>
      <c r="F2047" s="80" t="s">
        <v>29</v>
      </c>
      <c r="G2047" s="80" t="s">
        <v>51</v>
      </c>
      <c r="H2047" s="80" t="s">
        <v>26</v>
      </c>
      <c r="I2047" s="80" t="s">
        <v>158</v>
      </c>
      <c r="J2047" s="80" t="s">
        <v>42</v>
      </c>
      <c r="K2047" s="80">
        <v>3.26</v>
      </c>
      <c r="L2047" s="80">
        <v>1690</v>
      </c>
      <c r="M2047" s="80" t="s">
        <v>41</v>
      </c>
      <c r="N2047" s="80">
        <v>106</v>
      </c>
      <c r="O2047" s="80">
        <v>2.9100000000000001E-2</v>
      </c>
      <c r="P2047" s="80">
        <v>0</v>
      </c>
      <c r="Q2047" s="80"/>
      <c r="R2047" s="80"/>
      <c r="S2047" s="80"/>
      <c r="T2047" s="80"/>
      <c r="U2047" s="80"/>
      <c r="V2047" s="80"/>
      <c r="W2047" s="80"/>
      <c r="X2047" s="80"/>
      <c r="Y2047" s="80"/>
      <c r="Z2047" s="80" t="s">
        <v>40</v>
      </c>
      <c r="AA2047" s="80" t="s">
        <v>39</v>
      </c>
      <c r="AB2047" s="80">
        <v>20</v>
      </c>
      <c r="AC2047" s="80"/>
    </row>
    <row r="2048" spans="1:29" ht="15.75" customHeight="1" x14ac:dyDescent="0.2">
      <c r="A2048" s="80" t="s">
        <v>48</v>
      </c>
      <c r="B2048" s="80" t="s">
        <v>47</v>
      </c>
      <c r="C2048" s="80" t="s">
        <v>50</v>
      </c>
      <c r="D2048" s="81">
        <v>43775.674351851849</v>
      </c>
      <c r="E2048" s="80" t="s">
        <v>5</v>
      </c>
      <c r="F2048" s="80" t="s">
        <v>29</v>
      </c>
      <c r="G2048" s="80" t="s">
        <v>51</v>
      </c>
      <c r="H2048" s="80" t="s">
        <v>26</v>
      </c>
      <c r="I2048" s="80" t="s">
        <v>43</v>
      </c>
      <c r="J2048" s="80" t="s">
        <v>42</v>
      </c>
      <c r="K2048" s="80">
        <v>3.26</v>
      </c>
      <c r="L2048" s="80">
        <v>1690</v>
      </c>
      <c r="M2048" s="80" t="s">
        <v>41</v>
      </c>
      <c r="N2048" s="80">
        <v>3.87</v>
      </c>
      <c r="O2048" s="80">
        <v>0</v>
      </c>
      <c r="P2048" s="80">
        <v>5.86</v>
      </c>
      <c r="Q2048" s="80"/>
      <c r="R2048" s="80"/>
      <c r="S2048" s="80"/>
      <c r="T2048" s="80"/>
      <c r="U2048" s="80"/>
      <c r="V2048" s="80"/>
      <c r="W2048" s="80"/>
      <c r="X2048" s="80"/>
      <c r="Y2048" s="80"/>
      <c r="Z2048" s="80" t="s">
        <v>40</v>
      </c>
      <c r="AA2048" s="80" t="s">
        <v>39</v>
      </c>
      <c r="AB2048" s="80">
        <v>20</v>
      </c>
      <c r="AC2048" s="80"/>
    </row>
    <row r="2049" spans="1:29" ht="15.75" customHeight="1" x14ac:dyDescent="0.2">
      <c r="A2049" s="80" t="s">
        <v>48</v>
      </c>
      <c r="B2049" s="80" t="s">
        <v>47</v>
      </c>
      <c r="C2049" s="80" t="s">
        <v>50</v>
      </c>
      <c r="D2049" s="81">
        <v>44091.745416666665</v>
      </c>
      <c r="E2049" s="80" t="s">
        <v>5</v>
      </c>
      <c r="F2049" s="80" t="s">
        <v>29</v>
      </c>
      <c r="G2049" s="80" t="s">
        <v>51</v>
      </c>
      <c r="H2049" s="80" t="s">
        <v>26</v>
      </c>
      <c r="I2049" s="80" t="s">
        <v>159</v>
      </c>
      <c r="J2049" s="80" t="s">
        <v>42</v>
      </c>
      <c r="K2049" s="80">
        <v>3.26</v>
      </c>
      <c r="L2049" s="80">
        <v>1690</v>
      </c>
      <c r="M2049" s="80" t="s">
        <v>41</v>
      </c>
      <c r="N2049" s="80">
        <v>16.3</v>
      </c>
      <c r="O2049" s="80">
        <v>1.8599999999999998E-2</v>
      </c>
      <c r="P2049" s="80">
        <v>5.74</v>
      </c>
      <c r="Q2049" s="80"/>
      <c r="R2049" s="80"/>
      <c r="S2049" s="80"/>
      <c r="T2049" s="80"/>
      <c r="U2049" s="80"/>
      <c r="V2049" s="80"/>
      <c r="W2049" s="80"/>
      <c r="X2049" s="80"/>
      <c r="Y2049" s="80"/>
      <c r="Z2049" s="80" t="s">
        <v>40</v>
      </c>
      <c r="AA2049" s="80" t="s">
        <v>39</v>
      </c>
      <c r="AB2049" s="80">
        <v>20</v>
      </c>
      <c r="AC2049" s="80"/>
    </row>
  </sheetData>
  <autoFilter ref="A1:AC2049" xr:uid="{F5A506B3-DBBE-42FD-9CD6-D48C23D98093}">
    <sortState xmlns:xlrd2="http://schemas.microsoft.com/office/spreadsheetml/2017/richdata2" ref="A2:AC2049">
      <sortCondition descending="1" ref="B2:B2049"/>
      <sortCondition ref="A2:A2049"/>
      <sortCondition ref="H2:H2049"/>
      <sortCondition ref="F2:F2049"/>
      <sortCondition ref="G2:G2049"/>
      <sortCondition ref="I2:I2049"/>
    </sortState>
  </autoFilter>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B949A-B70E-4CF6-AA64-2B0DED064A87}">
  <dimension ref="A1:AC4441"/>
  <sheetViews>
    <sheetView workbookViewId="0">
      <pane xSplit="1" ySplit="1" topLeftCell="B2" activePane="bottomRight" state="frozen"/>
      <selection pane="topRight" activeCell="B1" sqref="B1"/>
      <selection pane="bottomLeft" activeCell="A2" sqref="A2"/>
      <selection pane="bottomRight" activeCell="N8" sqref="N8"/>
    </sheetView>
  </sheetViews>
  <sheetFormatPr defaultRowHeight="11.25" outlineLevelCol="1" x14ac:dyDescent="0.2"/>
  <cols>
    <col min="1" max="1" width="18.19921875" style="77" bestFit="1" customWidth="1"/>
    <col min="2" max="2" width="7.296875" style="77" bestFit="1" customWidth="1"/>
    <col min="3" max="3" width="12" style="77" bestFit="1" customWidth="1"/>
    <col min="4" max="4" width="10.3984375" style="113" customWidth="1"/>
    <col min="5" max="5" width="4.09765625" style="77" bestFit="1" customWidth="1"/>
    <col min="6" max="6" width="8.3984375" style="77" bestFit="1" customWidth="1"/>
    <col min="7" max="7" width="7.796875" style="77" bestFit="1" customWidth="1"/>
    <col min="8" max="8" width="7.5" style="77" bestFit="1" customWidth="1"/>
    <col min="9" max="9" width="8.8984375" style="77" bestFit="1" customWidth="1"/>
    <col min="10" max="10" width="8.59765625" style="77" bestFit="1" customWidth="1"/>
    <col min="11" max="11" width="8" style="101" bestFit="1" customWidth="1"/>
    <col min="12" max="12" width="8.796875" style="77" bestFit="1"/>
    <col min="13" max="13" width="9.3984375" style="77" bestFit="1" customWidth="1"/>
    <col min="14" max="14" width="10.796875" style="101" bestFit="1" customWidth="1"/>
    <col min="15" max="15" width="10" style="107" bestFit="1" customWidth="1"/>
    <col min="16" max="16" width="11.69921875" style="104" bestFit="1" customWidth="1"/>
    <col min="17" max="17" width="10.69921875" style="77" hidden="1" customWidth="1" outlineLevel="1"/>
    <col min="18" max="18" width="9.8984375" style="77" hidden="1" customWidth="1" outlineLevel="1"/>
    <col min="19" max="19" width="11.59765625" style="77" hidden="1" customWidth="1" outlineLevel="1"/>
    <col min="20" max="20" width="10.296875" style="77" hidden="1" customWidth="1" outlineLevel="1"/>
    <col min="21" max="21" width="9.5" style="77" hidden="1" customWidth="1" outlineLevel="1"/>
    <col min="22" max="22" width="11.19921875" style="77" hidden="1" customWidth="1" outlineLevel="1"/>
    <col min="23" max="23" width="10.19921875" style="77" hidden="1" customWidth="1" outlineLevel="1"/>
    <col min="24" max="24" width="9.3984375" style="77" hidden="1" customWidth="1" outlineLevel="1"/>
    <col min="25" max="25" width="11.09765625" style="77" hidden="1" customWidth="1" outlineLevel="1"/>
    <col min="26" max="26" width="18.296875" style="77" customWidth="1" collapsed="1"/>
    <col min="27" max="27" width="15.5" style="77" bestFit="1" customWidth="1"/>
    <col min="28" max="28" width="5.09765625" style="77" bestFit="1" customWidth="1"/>
    <col min="29" max="29" width="10.09765625" style="77" bestFit="1" customWidth="1"/>
    <col min="30" max="16384" width="8.796875" style="77"/>
  </cols>
  <sheetData>
    <row r="1" spans="1:29" s="76" customFormat="1" ht="15.75" customHeight="1" x14ac:dyDescent="0.2">
      <c r="A1" s="76" t="s">
        <v>77</v>
      </c>
      <c r="B1" s="76" t="s">
        <v>76</v>
      </c>
      <c r="C1" s="76" t="s">
        <v>75</v>
      </c>
      <c r="D1" s="112" t="s">
        <v>74</v>
      </c>
      <c r="E1" s="76" t="s">
        <v>73</v>
      </c>
      <c r="F1" s="76" t="s">
        <v>0</v>
      </c>
      <c r="G1" s="76" t="s">
        <v>72</v>
      </c>
      <c r="H1" s="76" t="s">
        <v>3</v>
      </c>
      <c r="I1" s="76" t="s">
        <v>71</v>
      </c>
      <c r="J1" s="76" t="s">
        <v>27</v>
      </c>
      <c r="K1" s="100" t="s">
        <v>70</v>
      </c>
      <c r="L1" s="76" t="s">
        <v>69</v>
      </c>
      <c r="M1" s="76" t="s">
        <v>68</v>
      </c>
      <c r="N1" s="100" t="s">
        <v>67</v>
      </c>
      <c r="O1" s="106" t="s">
        <v>66</v>
      </c>
      <c r="P1" s="103" t="s">
        <v>65</v>
      </c>
      <c r="Q1" s="76" t="s">
        <v>64</v>
      </c>
      <c r="R1" s="76" t="s">
        <v>63</v>
      </c>
      <c r="S1" s="76" t="s">
        <v>62</v>
      </c>
      <c r="T1" s="76" t="s">
        <v>61</v>
      </c>
      <c r="U1" s="76" t="s">
        <v>60</v>
      </c>
      <c r="V1" s="76" t="s">
        <v>59</v>
      </c>
      <c r="W1" s="76" t="s">
        <v>58</v>
      </c>
      <c r="X1" s="76" t="s">
        <v>57</v>
      </c>
      <c r="Y1" s="76" t="s">
        <v>56</v>
      </c>
      <c r="Z1" s="76" t="s">
        <v>55</v>
      </c>
      <c r="AA1" s="76" t="s">
        <v>54</v>
      </c>
      <c r="AB1" s="76" t="s">
        <v>53</v>
      </c>
      <c r="AC1" s="76" t="s">
        <v>52</v>
      </c>
    </row>
    <row r="2" spans="1:29" ht="15.75" customHeight="1" x14ac:dyDescent="0.2">
      <c r="A2" s="77" t="s">
        <v>49</v>
      </c>
      <c r="B2" s="77" t="s">
        <v>47</v>
      </c>
      <c r="C2" s="77" t="s">
        <v>50</v>
      </c>
      <c r="D2" s="113">
        <v>43474.372715335645</v>
      </c>
      <c r="E2" s="77" t="s">
        <v>170</v>
      </c>
      <c r="F2" s="77" t="s">
        <v>30</v>
      </c>
      <c r="G2" s="77" t="s">
        <v>51</v>
      </c>
      <c r="H2" s="77" t="s">
        <v>9</v>
      </c>
      <c r="I2" s="77" t="s">
        <v>159</v>
      </c>
      <c r="J2" s="77" t="s">
        <v>165</v>
      </c>
      <c r="K2" s="77">
        <v>3.5</v>
      </c>
      <c r="L2" s="77">
        <v>1210</v>
      </c>
      <c r="M2" s="77" t="s">
        <v>41</v>
      </c>
      <c r="N2" s="101">
        <v>54.2</v>
      </c>
      <c r="O2" s="107">
        <v>8.9599999999999999E-2</v>
      </c>
      <c r="P2" s="104">
        <v>7.02</v>
      </c>
      <c r="Z2" s="77" t="s">
        <v>40</v>
      </c>
      <c r="AA2" s="77" t="s">
        <v>39</v>
      </c>
      <c r="AB2" s="77">
        <v>20</v>
      </c>
    </row>
    <row r="3" spans="1:29" ht="15.75" customHeight="1" x14ac:dyDescent="0.2">
      <c r="A3" s="77" t="s">
        <v>49</v>
      </c>
      <c r="B3" s="77" t="s">
        <v>47</v>
      </c>
      <c r="C3" s="77" t="s">
        <v>50</v>
      </c>
      <c r="D3" s="113">
        <v>43474.372715335645</v>
      </c>
      <c r="E3" s="77" t="s">
        <v>170</v>
      </c>
      <c r="F3" s="77" t="s">
        <v>30</v>
      </c>
      <c r="G3" s="77" t="s">
        <v>51</v>
      </c>
      <c r="H3" s="77" t="s">
        <v>10</v>
      </c>
      <c r="I3" s="77" t="s">
        <v>157</v>
      </c>
      <c r="J3" s="77" t="s">
        <v>42</v>
      </c>
      <c r="K3" s="77">
        <v>3.5</v>
      </c>
      <c r="L3" s="77">
        <v>1210</v>
      </c>
      <c r="M3" s="77" t="s">
        <v>41</v>
      </c>
      <c r="N3" s="101">
        <v>20.2</v>
      </c>
      <c r="O3" s="107">
        <v>4.8399999999999999E-2</v>
      </c>
      <c r="P3" s="104">
        <v>10.1</v>
      </c>
      <c r="Z3" s="77" t="s">
        <v>40</v>
      </c>
      <c r="AA3" s="77" t="s">
        <v>39</v>
      </c>
      <c r="AB3" s="77">
        <v>20</v>
      </c>
    </row>
    <row r="4" spans="1:29" ht="15.75" customHeight="1" x14ac:dyDescent="0.2">
      <c r="A4" s="77" t="s">
        <v>49</v>
      </c>
      <c r="B4" s="77" t="s">
        <v>47</v>
      </c>
      <c r="C4" s="77" t="s">
        <v>50</v>
      </c>
      <c r="D4" s="113">
        <v>43474.372715335645</v>
      </c>
      <c r="E4" s="77" t="s">
        <v>170</v>
      </c>
      <c r="F4" s="77" t="s">
        <v>30</v>
      </c>
      <c r="G4" s="77" t="s">
        <v>51</v>
      </c>
      <c r="H4" s="77" t="s">
        <v>10</v>
      </c>
      <c r="I4" s="77" t="s">
        <v>158</v>
      </c>
      <c r="J4" s="77" t="s">
        <v>42</v>
      </c>
      <c r="K4" s="77">
        <v>3.5</v>
      </c>
      <c r="L4" s="77">
        <v>1210</v>
      </c>
      <c r="M4" s="77" t="s">
        <v>41</v>
      </c>
      <c r="N4" s="101">
        <v>102</v>
      </c>
      <c r="O4" s="107">
        <v>5.4800000000000001E-2</v>
      </c>
      <c r="P4" s="104">
        <v>0</v>
      </c>
      <c r="Z4" s="77" t="s">
        <v>40</v>
      </c>
      <c r="AA4" s="77" t="s">
        <v>39</v>
      </c>
      <c r="AB4" s="77">
        <v>20</v>
      </c>
    </row>
    <row r="5" spans="1:29" ht="15.75" customHeight="1" x14ac:dyDescent="0.2">
      <c r="A5" s="77" t="s">
        <v>49</v>
      </c>
      <c r="B5" s="77" t="s">
        <v>47</v>
      </c>
      <c r="C5" s="77" t="s">
        <v>50</v>
      </c>
      <c r="D5" s="113">
        <v>43474.372715335645</v>
      </c>
      <c r="E5" s="77" t="s">
        <v>170</v>
      </c>
      <c r="F5" s="77" t="s">
        <v>30</v>
      </c>
      <c r="G5" s="77" t="s">
        <v>51</v>
      </c>
      <c r="H5" s="77" t="s">
        <v>10</v>
      </c>
      <c r="I5" s="77" t="s">
        <v>43</v>
      </c>
      <c r="J5" s="77" t="s">
        <v>42</v>
      </c>
      <c r="K5" s="77">
        <v>3.5</v>
      </c>
      <c r="L5" s="77">
        <v>1210</v>
      </c>
      <c r="M5" s="77" t="s">
        <v>41</v>
      </c>
      <c r="N5" s="101">
        <v>5.62</v>
      </c>
      <c r="O5" s="107">
        <v>0</v>
      </c>
      <c r="P5" s="104">
        <v>9.01</v>
      </c>
      <c r="Z5" s="77" t="s">
        <v>40</v>
      </c>
      <c r="AA5" s="77" t="s">
        <v>39</v>
      </c>
      <c r="AB5" s="77">
        <v>20</v>
      </c>
    </row>
    <row r="6" spans="1:29" ht="15.75" customHeight="1" x14ac:dyDescent="0.2">
      <c r="A6" s="77" t="s">
        <v>49</v>
      </c>
      <c r="B6" s="77" t="s">
        <v>47</v>
      </c>
      <c r="C6" s="77" t="s">
        <v>50</v>
      </c>
      <c r="D6" s="113">
        <v>43474.372715335645</v>
      </c>
      <c r="E6" s="77" t="s">
        <v>170</v>
      </c>
      <c r="F6" s="77" t="s">
        <v>30</v>
      </c>
      <c r="G6" s="77" t="s">
        <v>51</v>
      </c>
      <c r="H6" s="77" t="s">
        <v>10</v>
      </c>
      <c r="I6" s="77" t="s">
        <v>159</v>
      </c>
      <c r="J6" s="77" t="s">
        <v>165</v>
      </c>
      <c r="K6" s="77">
        <v>3.5</v>
      </c>
      <c r="L6" s="77">
        <v>1210</v>
      </c>
      <c r="M6" s="77" t="s">
        <v>41</v>
      </c>
      <c r="N6" s="101">
        <v>9.32</v>
      </c>
      <c r="O6" s="107">
        <v>7.3499999999999998E-3</v>
      </c>
      <c r="P6" s="104">
        <v>8.98</v>
      </c>
      <c r="Z6" s="77" t="s">
        <v>40</v>
      </c>
      <c r="AA6" s="77" t="s">
        <v>39</v>
      </c>
      <c r="AB6" s="77">
        <v>20</v>
      </c>
    </row>
    <row r="7" spans="1:29" ht="15.75" customHeight="1" x14ac:dyDescent="0.2">
      <c r="A7" s="77" t="s">
        <v>49</v>
      </c>
      <c r="B7" s="77" t="s">
        <v>47</v>
      </c>
      <c r="C7" s="77" t="s">
        <v>50</v>
      </c>
      <c r="D7" s="113">
        <v>43474.372715335645</v>
      </c>
      <c r="E7" s="77" t="s">
        <v>170</v>
      </c>
      <c r="F7" s="77" t="s">
        <v>30</v>
      </c>
      <c r="G7" s="77" t="s">
        <v>51</v>
      </c>
      <c r="H7" s="77" t="s">
        <v>18</v>
      </c>
      <c r="I7" s="77" t="s">
        <v>157</v>
      </c>
      <c r="J7" s="77" t="s">
        <v>42</v>
      </c>
      <c r="K7" s="77">
        <v>3.5</v>
      </c>
      <c r="L7" s="77">
        <v>1220</v>
      </c>
      <c r="M7" s="77" t="s">
        <v>41</v>
      </c>
      <c r="N7" s="101">
        <v>139</v>
      </c>
      <c r="O7" s="107">
        <v>0.20300000000000001</v>
      </c>
      <c r="P7" s="104">
        <v>11</v>
      </c>
      <c r="Z7" s="77" t="s">
        <v>40</v>
      </c>
      <c r="AA7" s="77" t="s">
        <v>39</v>
      </c>
      <c r="AB7" s="77">
        <v>20</v>
      </c>
    </row>
    <row r="8" spans="1:29" ht="15.75" customHeight="1" x14ac:dyDescent="0.2">
      <c r="A8" s="77" t="s">
        <v>49</v>
      </c>
      <c r="B8" s="77" t="s">
        <v>47</v>
      </c>
      <c r="C8" s="77" t="s">
        <v>50</v>
      </c>
      <c r="D8" s="113">
        <v>43474.372715335645</v>
      </c>
      <c r="E8" s="77" t="s">
        <v>170</v>
      </c>
      <c r="F8" s="77" t="s">
        <v>30</v>
      </c>
      <c r="G8" s="77" t="s">
        <v>51</v>
      </c>
      <c r="H8" s="77" t="s">
        <v>18</v>
      </c>
      <c r="I8" s="77" t="s">
        <v>158</v>
      </c>
      <c r="J8" s="77" t="s">
        <v>42</v>
      </c>
      <c r="K8" s="77">
        <v>3.5</v>
      </c>
      <c r="L8" s="77">
        <v>1220</v>
      </c>
      <c r="M8" s="77" t="s">
        <v>41</v>
      </c>
      <c r="N8" s="101">
        <v>247</v>
      </c>
      <c r="O8" s="107">
        <v>0.20200000000000001</v>
      </c>
      <c r="P8" s="104">
        <v>0</v>
      </c>
      <c r="Z8" s="77" t="s">
        <v>40</v>
      </c>
      <c r="AA8" s="77" t="s">
        <v>39</v>
      </c>
      <c r="AB8" s="77">
        <v>20</v>
      </c>
    </row>
    <row r="9" spans="1:29" ht="15.75" customHeight="1" x14ac:dyDescent="0.2">
      <c r="A9" s="77" t="s">
        <v>49</v>
      </c>
      <c r="B9" s="77" t="s">
        <v>47</v>
      </c>
      <c r="C9" s="77" t="s">
        <v>50</v>
      </c>
      <c r="D9" s="113">
        <v>43474.372715335645</v>
      </c>
      <c r="E9" s="77" t="s">
        <v>170</v>
      </c>
      <c r="F9" s="77" t="s">
        <v>30</v>
      </c>
      <c r="G9" s="77" t="s">
        <v>51</v>
      </c>
      <c r="H9" s="77" t="s">
        <v>18</v>
      </c>
      <c r="I9" s="77" t="s">
        <v>43</v>
      </c>
      <c r="J9" s="77" t="s">
        <v>42</v>
      </c>
      <c r="K9" s="77">
        <v>3.5</v>
      </c>
      <c r="L9" s="77">
        <v>1220</v>
      </c>
      <c r="M9" s="77" t="s">
        <v>41</v>
      </c>
      <c r="N9" s="101">
        <v>6.11</v>
      </c>
      <c r="O9" s="107">
        <v>0</v>
      </c>
      <c r="P9" s="104">
        <v>9.75</v>
      </c>
      <c r="Z9" s="77" t="s">
        <v>40</v>
      </c>
      <c r="AA9" s="77" t="s">
        <v>39</v>
      </c>
      <c r="AB9" s="77">
        <v>20</v>
      </c>
    </row>
    <row r="10" spans="1:29" ht="15.75" customHeight="1" x14ac:dyDescent="0.2">
      <c r="A10" s="77" t="s">
        <v>49</v>
      </c>
      <c r="B10" s="77" t="s">
        <v>47</v>
      </c>
      <c r="C10" s="77" t="s">
        <v>50</v>
      </c>
      <c r="D10" s="113">
        <v>43474.372715335645</v>
      </c>
      <c r="E10" s="77" t="s">
        <v>170</v>
      </c>
      <c r="F10" s="77" t="s">
        <v>30</v>
      </c>
      <c r="G10" s="77" t="s">
        <v>51</v>
      </c>
      <c r="H10" s="77" t="s">
        <v>18</v>
      </c>
      <c r="I10" s="77" t="s">
        <v>159</v>
      </c>
      <c r="J10" s="77" t="s">
        <v>165</v>
      </c>
      <c r="K10" s="77">
        <v>3.5</v>
      </c>
      <c r="L10" s="77">
        <v>1220</v>
      </c>
      <c r="M10" s="77" t="s">
        <v>41</v>
      </c>
      <c r="N10" s="101">
        <v>143</v>
      </c>
      <c r="O10" s="107">
        <v>0.19</v>
      </c>
      <c r="P10" s="104">
        <v>9.6300000000000008</v>
      </c>
      <c r="Z10" s="77" t="s">
        <v>40</v>
      </c>
      <c r="AA10" s="77" t="s">
        <v>39</v>
      </c>
      <c r="AB10" s="77">
        <v>20</v>
      </c>
    </row>
    <row r="11" spans="1:29" ht="15.75" customHeight="1" x14ac:dyDescent="0.2">
      <c r="A11" s="77" t="s">
        <v>49</v>
      </c>
      <c r="B11" s="77" t="s">
        <v>47</v>
      </c>
      <c r="C11" s="77" t="s">
        <v>50</v>
      </c>
      <c r="D11" s="113">
        <v>43474.372715335645</v>
      </c>
      <c r="E11" s="77" t="s">
        <v>170</v>
      </c>
      <c r="F11" s="77" t="s">
        <v>30</v>
      </c>
      <c r="G11" s="77" t="s">
        <v>51</v>
      </c>
      <c r="H11" s="77" t="s">
        <v>20</v>
      </c>
      <c r="I11" s="77" t="s">
        <v>157</v>
      </c>
      <c r="J11" s="77" t="s">
        <v>42</v>
      </c>
      <c r="K11" s="77">
        <v>3.5</v>
      </c>
      <c r="L11" s="77">
        <v>1210</v>
      </c>
      <c r="M11" s="77" t="s">
        <v>41</v>
      </c>
      <c r="N11" s="101">
        <v>85.2</v>
      </c>
      <c r="O11" s="107">
        <v>0.157</v>
      </c>
      <c r="P11" s="104">
        <v>11.1</v>
      </c>
      <c r="Z11" s="77" t="s">
        <v>40</v>
      </c>
      <c r="AA11" s="77" t="s">
        <v>39</v>
      </c>
      <c r="AB11" s="77">
        <v>20</v>
      </c>
    </row>
    <row r="12" spans="1:29" ht="15.75" customHeight="1" x14ac:dyDescent="0.2">
      <c r="A12" s="77" t="s">
        <v>49</v>
      </c>
      <c r="B12" s="77" t="s">
        <v>47</v>
      </c>
      <c r="C12" s="77" t="s">
        <v>50</v>
      </c>
      <c r="D12" s="113">
        <v>43474.372715335645</v>
      </c>
      <c r="E12" s="77" t="s">
        <v>170</v>
      </c>
      <c r="F12" s="77" t="s">
        <v>30</v>
      </c>
      <c r="G12" s="77" t="s">
        <v>51</v>
      </c>
      <c r="H12" s="77" t="s">
        <v>20</v>
      </c>
      <c r="I12" s="77" t="s">
        <v>158</v>
      </c>
      <c r="J12" s="77" t="s">
        <v>42</v>
      </c>
      <c r="K12" s="77">
        <v>3.5</v>
      </c>
      <c r="L12" s="77">
        <v>1210</v>
      </c>
      <c r="M12" s="77" t="s">
        <v>41</v>
      </c>
      <c r="N12" s="101">
        <v>188</v>
      </c>
      <c r="O12" s="107">
        <v>0.16300000000000001</v>
      </c>
      <c r="P12" s="104">
        <v>0</v>
      </c>
      <c r="Z12" s="77" t="s">
        <v>40</v>
      </c>
      <c r="AA12" s="77" t="s">
        <v>39</v>
      </c>
      <c r="AB12" s="77">
        <v>20</v>
      </c>
    </row>
    <row r="13" spans="1:29" ht="15.75" customHeight="1" x14ac:dyDescent="0.2">
      <c r="A13" s="77" t="s">
        <v>49</v>
      </c>
      <c r="B13" s="77" t="s">
        <v>47</v>
      </c>
      <c r="C13" s="77" t="s">
        <v>50</v>
      </c>
      <c r="D13" s="113">
        <v>43474.372715335645</v>
      </c>
      <c r="E13" s="77" t="s">
        <v>170</v>
      </c>
      <c r="F13" s="77" t="s">
        <v>30</v>
      </c>
      <c r="G13" s="77" t="s">
        <v>51</v>
      </c>
      <c r="H13" s="77" t="s">
        <v>20</v>
      </c>
      <c r="I13" s="77" t="s">
        <v>43</v>
      </c>
      <c r="J13" s="77" t="s">
        <v>42</v>
      </c>
      <c r="K13" s="77">
        <v>3.5</v>
      </c>
      <c r="L13" s="77">
        <v>1210</v>
      </c>
      <c r="M13" s="77" t="s">
        <v>41</v>
      </c>
      <c r="N13" s="101">
        <v>6.19</v>
      </c>
      <c r="O13" s="107">
        <v>0</v>
      </c>
      <c r="P13" s="104">
        <v>9.9</v>
      </c>
      <c r="Z13" s="77" t="s">
        <v>40</v>
      </c>
      <c r="AA13" s="77" t="s">
        <v>39</v>
      </c>
      <c r="AB13" s="77">
        <v>20</v>
      </c>
    </row>
    <row r="14" spans="1:29" ht="15.75" customHeight="1" x14ac:dyDescent="0.2">
      <c r="A14" s="77" t="s">
        <v>49</v>
      </c>
      <c r="B14" s="77" t="s">
        <v>47</v>
      </c>
      <c r="C14" s="77" t="s">
        <v>50</v>
      </c>
      <c r="D14" s="113">
        <v>43474.372715335645</v>
      </c>
      <c r="E14" s="77" t="s">
        <v>170</v>
      </c>
      <c r="F14" s="77" t="s">
        <v>30</v>
      </c>
      <c r="G14" s="77" t="s">
        <v>51</v>
      </c>
      <c r="H14" s="77" t="s">
        <v>20</v>
      </c>
      <c r="I14" s="77" t="s">
        <v>159</v>
      </c>
      <c r="J14" s="77" t="s">
        <v>165</v>
      </c>
      <c r="K14" s="77">
        <v>3.5</v>
      </c>
      <c r="L14" s="77">
        <v>1210</v>
      </c>
      <c r="M14" s="77" t="s">
        <v>41</v>
      </c>
      <c r="N14" s="101">
        <v>95.5</v>
      </c>
      <c r="O14" s="107">
        <v>0.153</v>
      </c>
      <c r="P14" s="104">
        <v>9.74</v>
      </c>
      <c r="Z14" s="77" t="s">
        <v>40</v>
      </c>
      <c r="AA14" s="77" t="s">
        <v>39</v>
      </c>
      <c r="AB14" s="77">
        <v>20</v>
      </c>
    </row>
    <row r="15" spans="1:29" ht="15.75" customHeight="1" x14ac:dyDescent="0.2">
      <c r="A15" s="77" t="s">
        <v>49</v>
      </c>
      <c r="B15" s="77" t="s">
        <v>47</v>
      </c>
      <c r="C15" s="77" t="s">
        <v>50</v>
      </c>
      <c r="D15" s="113">
        <v>43474.372715335645</v>
      </c>
      <c r="E15" s="77" t="s">
        <v>170</v>
      </c>
      <c r="F15" s="77" t="s">
        <v>30</v>
      </c>
      <c r="G15" s="77" t="s">
        <v>51</v>
      </c>
      <c r="H15" s="77" t="s">
        <v>22</v>
      </c>
      <c r="I15" s="77" t="s">
        <v>157</v>
      </c>
      <c r="J15" s="77" t="s">
        <v>42</v>
      </c>
      <c r="K15" s="77">
        <v>3.5</v>
      </c>
      <c r="L15" s="77">
        <v>1210</v>
      </c>
      <c r="M15" s="77" t="s">
        <v>41</v>
      </c>
      <c r="N15" s="101">
        <v>149</v>
      </c>
      <c r="O15" s="107">
        <v>0.155</v>
      </c>
      <c r="P15" s="104">
        <v>8.69</v>
      </c>
      <c r="Z15" s="77" t="s">
        <v>40</v>
      </c>
      <c r="AA15" s="77" t="s">
        <v>39</v>
      </c>
      <c r="AB15" s="77">
        <v>20</v>
      </c>
    </row>
    <row r="16" spans="1:29" ht="15.75" customHeight="1" x14ac:dyDescent="0.2">
      <c r="A16" s="77" t="s">
        <v>49</v>
      </c>
      <c r="B16" s="77" t="s">
        <v>47</v>
      </c>
      <c r="C16" s="77" t="s">
        <v>50</v>
      </c>
      <c r="D16" s="113">
        <v>43474.372715335645</v>
      </c>
      <c r="E16" s="77" t="s">
        <v>170</v>
      </c>
      <c r="F16" s="77" t="s">
        <v>30</v>
      </c>
      <c r="G16" s="77" t="s">
        <v>51</v>
      </c>
      <c r="H16" s="77" t="s">
        <v>22</v>
      </c>
      <c r="I16" s="77" t="s">
        <v>158</v>
      </c>
      <c r="J16" s="77" t="s">
        <v>42</v>
      </c>
      <c r="K16" s="77">
        <v>3.5</v>
      </c>
      <c r="L16" s="77">
        <v>1210</v>
      </c>
      <c r="M16" s="77" t="s">
        <v>41</v>
      </c>
      <c r="N16" s="101">
        <v>238</v>
      </c>
      <c r="O16" s="107">
        <v>0.16800000000000001</v>
      </c>
      <c r="P16" s="104">
        <v>0</v>
      </c>
      <c r="Z16" s="77" t="s">
        <v>40</v>
      </c>
      <c r="AA16" s="77" t="s">
        <v>39</v>
      </c>
      <c r="AB16" s="77">
        <v>20</v>
      </c>
    </row>
    <row r="17" spans="1:28" ht="15.75" customHeight="1" x14ac:dyDescent="0.2">
      <c r="A17" s="77" t="s">
        <v>49</v>
      </c>
      <c r="B17" s="77" t="s">
        <v>47</v>
      </c>
      <c r="C17" s="77" t="s">
        <v>50</v>
      </c>
      <c r="D17" s="113">
        <v>43474.372715335645</v>
      </c>
      <c r="E17" s="77" t="s">
        <v>170</v>
      </c>
      <c r="F17" s="77" t="s">
        <v>30</v>
      </c>
      <c r="G17" s="77" t="s">
        <v>51</v>
      </c>
      <c r="H17" s="77" t="s">
        <v>22</v>
      </c>
      <c r="I17" s="77" t="s">
        <v>43</v>
      </c>
      <c r="J17" s="77" t="s">
        <v>42</v>
      </c>
      <c r="K17" s="77">
        <v>3.5</v>
      </c>
      <c r="L17" s="77">
        <v>1210</v>
      </c>
      <c r="M17" s="77" t="s">
        <v>41</v>
      </c>
      <c r="N17" s="101">
        <v>4.8600000000000003</v>
      </c>
      <c r="O17" s="107">
        <v>0</v>
      </c>
      <c r="P17" s="104">
        <v>7.8</v>
      </c>
      <c r="Z17" s="77" t="s">
        <v>40</v>
      </c>
      <c r="AA17" s="77" t="s">
        <v>39</v>
      </c>
      <c r="AB17" s="77">
        <v>20</v>
      </c>
    </row>
    <row r="18" spans="1:28" ht="15.75" customHeight="1" x14ac:dyDescent="0.2">
      <c r="A18" s="77" t="s">
        <v>49</v>
      </c>
      <c r="B18" s="77" t="s">
        <v>47</v>
      </c>
      <c r="C18" s="77" t="s">
        <v>50</v>
      </c>
      <c r="D18" s="113">
        <v>43474.372715335645</v>
      </c>
      <c r="E18" s="77" t="s">
        <v>170</v>
      </c>
      <c r="F18" s="77" t="s">
        <v>30</v>
      </c>
      <c r="G18" s="77" t="s">
        <v>51</v>
      </c>
      <c r="H18" s="77" t="s">
        <v>22</v>
      </c>
      <c r="I18" s="77" t="s">
        <v>159</v>
      </c>
      <c r="J18" s="77" t="s">
        <v>165</v>
      </c>
      <c r="K18" s="77">
        <v>3.5</v>
      </c>
      <c r="L18" s="77">
        <v>1210</v>
      </c>
      <c r="M18" s="77" t="s">
        <v>41</v>
      </c>
      <c r="N18" s="101">
        <v>151</v>
      </c>
      <c r="O18" s="107">
        <v>0.14799999999999999</v>
      </c>
      <c r="P18" s="104">
        <v>7.62</v>
      </c>
      <c r="Z18" s="77" t="s">
        <v>40</v>
      </c>
      <c r="AA18" s="77" t="s">
        <v>39</v>
      </c>
      <c r="AB18" s="77">
        <v>20</v>
      </c>
    </row>
    <row r="19" spans="1:28" ht="15.75" customHeight="1" x14ac:dyDescent="0.2">
      <c r="A19" s="77" t="s">
        <v>49</v>
      </c>
      <c r="B19" s="77" t="s">
        <v>47</v>
      </c>
      <c r="C19" s="77" t="s">
        <v>50</v>
      </c>
      <c r="D19" s="113">
        <v>43474.372715335645</v>
      </c>
      <c r="E19" s="77" t="s">
        <v>170</v>
      </c>
      <c r="F19" s="77" t="s">
        <v>30</v>
      </c>
      <c r="G19" s="77" t="s">
        <v>51</v>
      </c>
      <c r="H19" s="77" t="s">
        <v>26</v>
      </c>
      <c r="I19" s="77" t="s">
        <v>157</v>
      </c>
      <c r="J19" s="77" t="s">
        <v>42</v>
      </c>
      <c r="K19" s="77">
        <v>3.5</v>
      </c>
      <c r="L19" s="77">
        <v>1230</v>
      </c>
      <c r="M19" s="77" t="s">
        <v>41</v>
      </c>
      <c r="N19" s="101">
        <v>68.3</v>
      </c>
      <c r="O19" s="107">
        <v>8.4400000000000003E-2</v>
      </c>
      <c r="P19" s="104">
        <v>23.8</v>
      </c>
      <c r="Z19" s="77" t="s">
        <v>40</v>
      </c>
      <c r="AA19" s="77" t="s">
        <v>39</v>
      </c>
      <c r="AB19" s="77">
        <v>20</v>
      </c>
    </row>
    <row r="20" spans="1:28" ht="15.75" customHeight="1" x14ac:dyDescent="0.2">
      <c r="A20" s="77" t="s">
        <v>49</v>
      </c>
      <c r="B20" s="77" t="s">
        <v>47</v>
      </c>
      <c r="C20" s="77" t="s">
        <v>50</v>
      </c>
      <c r="D20" s="113">
        <v>43474.372715335645</v>
      </c>
      <c r="E20" s="77" t="s">
        <v>170</v>
      </c>
      <c r="F20" s="77" t="s">
        <v>30</v>
      </c>
      <c r="G20" s="77" t="s">
        <v>51</v>
      </c>
      <c r="H20" s="77" t="s">
        <v>26</v>
      </c>
      <c r="I20" s="77" t="s">
        <v>158</v>
      </c>
      <c r="J20" s="77" t="s">
        <v>42</v>
      </c>
      <c r="K20" s="77">
        <v>3.5</v>
      </c>
      <c r="L20" s="77">
        <v>1230</v>
      </c>
      <c r="M20" s="77" t="s">
        <v>41</v>
      </c>
      <c r="N20" s="101">
        <v>364</v>
      </c>
      <c r="O20" s="107">
        <v>9.2899999999999996E-2</v>
      </c>
      <c r="P20" s="104">
        <v>0</v>
      </c>
      <c r="Z20" s="77" t="s">
        <v>40</v>
      </c>
      <c r="AA20" s="77" t="s">
        <v>39</v>
      </c>
      <c r="AB20" s="77">
        <v>20</v>
      </c>
    </row>
    <row r="21" spans="1:28" ht="15.75" customHeight="1" x14ac:dyDescent="0.2">
      <c r="A21" s="77" t="s">
        <v>49</v>
      </c>
      <c r="B21" s="77" t="s">
        <v>47</v>
      </c>
      <c r="C21" s="77" t="s">
        <v>50</v>
      </c>
      <c r="D21" s="113">
        <v>43474.372715335645</v>
      </c>
      <c r="E21" s="77" t="s">
        <v>170</v>
      </c>
      <c r="F21" s="77" t="s">
        <v>30</v>
      </c>
      <c r="G21" s="77" t="s">
        <v>51</v>
      </c>
      <c r="H21" s="77" t="s">
        <v>26</v>
      </c>
      <c r="I21" s="77" t="s">
        <v>43</v>
      </c>
      <c r="J21" s="77" t="s">
        <v>42</v>
      </c>
      <c r="K21" s="77">
        <v>3.5</v>
      </c>
      <c r="L21" s="77">
        <v>1230</v>
      </c>
      <c r="M21" s="77" t="s">
        <v>41</v>
      </c>
      <c r="N21" s="101">
        <v>12.9</v>
      </c>
      <c r="O21" s="107">
        <v>0</v>
      </c>
      <c r="P21" s="104">
        <v>20.5</v>
      </c>
      <c r="Z21" s="77" t="s">
        <v>40</v>
      </c>
      <c r="AA21" s="77" t="s">
        <v>39</v>
      </c>
      <c r="AB21" s="77">
        <v>20</v>
      </c>
    </row>
    <row r="22" spans="1:28" ht="15.75" customHeight="1" x14ac:dyDescent="0.2">
      <c r="A22" s="77" t="s">
        <v>49</v>
      </c>
      <c r="B22" s="77" t="s">
        <v>47</v>
      </c>
      <c r="C22" s="77" t="s">
        <v>50</v>
      </c>
      <c r="D22" s="113">
        <v>43474.372715335645</v>
      </c>
      <c r="E22" s="77" t="s">
        <v>170</v>
      </c>
      <c r="F22" s="77" t="s">
        <v>30</v>
      </c>
      <c r="G22" s="77" t="s">
        <v>51</v>
      </c>
      <c r="H22" s="77" t="s">
        <v>26</v>
      </c>
      <c r="I22" s="77" t="s">
        <v>159</v>
      </c>
      <c r="J22" s="77" t="s">
        <v>165</v>
      </c>
      <c r="K22" s="77">
        <v>3.5</v>
      </c>
      <c r="L22" s="77">
        <v>1230</v>
      </c>
      <c r="M22" s="77" t="s">
        <v>41</v>
      </c>
      <c r="N22" s="101">
        <v>70</v>
      </c>
      <c r="O22" s="107">
        <v>5.28E-2</v>
      </c>
      <c r="P22" s="104">
        <v>20.7</v>
      </c>
      <c r="Z22" s="77" t="s">
        <v>40</v>
      </c>
      <c r="AA22" s="77" t="s">
        <v>39</v>
      </c>
      <c r="AB22" s="77">
        <v>20</v>
      </c>
    </row>
    <row r="23" spans="1:28" ht="15.75" customHeight="1" x14ac:dyDescent="0.2">
      <c r="A23" s="77" t="s">
        <v>49</v>
      </c>
      <c r="B23" s="77" t="s">
        <v>47</v>
      </c>
      <c r="C23" s="77" t="s">
        <v>50</v>
      </c>
      <c r="D23" s="113">
        <v>43474.372715335645</v>
      </c>
      <c r="E23" s="77" t="s">
        <v>170</v>
      </c>
      <c r="F23" s="77" t="s">
        <v>30</v>
      </c>
      <c r="G23" s="77" t="s">
        <v>51</v>
      </c>
      <c r="H23" s="77" t="s">
        <v>166</v>
      </c>
      <c r="I23" s="77" t="s">
        <v>157</v>
      </c>
      <c r="J23" s="77" t="s">
        <v>42</v>
      </c>
      <c r="K23" s="77">
        <v>3.5</v>
      </c>
      <c r="L23" s="77">
        <v>1220</v>
      </c>
      <c r="M23" s="77" t="s">
        <v>41</v>
      </c>
      <c r="N23" s="101">
        <v>94.4</v>
      </c>
      <c r="O23" s="107">
        <v>0.14199999999999999</v>
      </c>
      <c r="P23" s="104">
        <v>11.2</v>
      </c>
      <c r="Z23" s="77" t="s">
        <v>40</v>
      </c>
      <c r="AA23" s="77" t="s">
        <v>39</v>
      </c>
      <c r="AB23" s="77">
        <v>20</v>
      </c>
    </row>
    <row r="24" spans="1:28" ht="15.75" customHeight="1" x14ac:dyDescent="0.2">
      <c r="A24" s="77" t="s">
        <v>49</v>
      </c>
      <c r="B24" s="77" t="s">
        <v>47</v>
      </c>
      <c r="C24" s="77" t="s">
        <v>50</v>
      </c>
      <c r="D24" s="113">
        <v>43474.372715335645</v>
      </c>
      <c r="E24" s="77" t="s">
        <v>170</v>
      </c>
      <c r="F24" s="77" t="s">
        <v>30</v>
      </c>
      <c r="G24" s="77" t="s">
        <v>51</v>
      </c>
      <c r="H24" s="77" t="s">
        <v>166</v>
      </c>
      <c r="I24" s="77" t="s">
        <v>158</v>
      </c>
      <c r="J24" s="77" t="s">
        <v>42</v>
      </c>
      <c r="K24" s="77">
        <v>3.5</v>
      </c>
      <c r="L24" s="77">
        <v>1220</v>
      </c>
      <c r="M24" s="77" t="s">
        <v>41</v>
      </c>
      <c r="N24" s="101">
        <v>205</v>
      </c>
      <c r="O24" s="107">
        <v>0.14899999999999999</v>
      </c>
      <c r="P24" s="104">
        <v>0</v>
      </c>
      <c r="Z24" s="77" t="s">
        <v>40</v>
      </c>
      <c r="AA24" s="77" t="s">
        <v>39</v>
      </c>
      <c r="AB24" s="77">
        <v>20</v>
      </c>
    </row>
    <row r="25" spans="1:28" ht="15.75" customHeight="1" x14ac:dyDescent="0.2">
      <c r="A25" s="77" t="s">
        <v>49</v>
      </c>
      <c r="B25" s="77" t="s">
        <v>47</v>
      </c>
      <c r="C25" s="77" t="s">
        <v>50</v>
      </c>
      <c r="D25" s="113">
        <v>43474.372715335645</v>
      </c>
      <c r="E25" s="77" t="s">
        <v>170</v>
      </c>
      <c r="F25" s="77" t="s">
        <v>30</v>
      </c>
      <c r="G25" s="77" t="s">
        <v>51</v>
      </c>
      <c r="H25" s="77" t="s">
        <v>166</v>
      </c>
      <c r="I25" s="77" t="s">
        <v>43</v>
      </c>
      <c r="J25" s="77" t="s">
        <v>42</v>
      </c>
      <c r="K25" s="77">
        <v>3.5</v>
      </c>
      <c r="L25" s="77">
        <v>1220</v>
      </c>
      <c r="M25" s="77" t="s">
        <v>41</v>
      </c>
      <c r="N25" s="101">
        <v>6.23</v>
      </c>
      <c r="O25" s="107">
        <v>0</v>
      </c>
      <c r="P25" s="104">
        <v>9.9499999999999993</v>
      </c>
      <c r="Z25" s="77" t="s">
        <v>40</v>
      </c>
      <c r="AA25" s="77" t="s">
        <v>39</v>
      </c>
      <c r="AB25" s="77">
        <v>20</v>
      </c>
    </row>
    <row r="26" spans="1:28" ht="15.75" customHeight="1" x14ac:dyDescent="0.2">
      <c r="A26" s="77" t="s">
        <v>49</v>
      </c>
      <c r="B26" s="77" t="s">
        <v>47</v>
      </c>
      <c r="C26" s="77" t="s">
        <v>50</v>
      </c>
      <c r="D26" s="113">
        <v>43474.372715335645</v>
      </c>
      <c r="E26" s="77" t="s">
        <v>170</v>
      </c>
      <c r="F26" s="77" t="s">
        <v>30</v>
      </c>
      <c r="G26" s="77" t="s">
        <v>51</v>
      </c>
      <c r="H26" s="77" t="s">
        <v>166</v>
      </c>
      <c r="I26" s="77" t="s">
        <v>159</v>
      </c>
      <c r="J26" s="77" t="s">
        <v>165</v>
      </c>
      <c r="K26" s="77">
        <v>3.5</v>
      </c>
      <c r="L26" s="77">
        <v>1220</v>
      </c>
      <c r="M26" s="77" t="s">
        <v>41</v>
      </c>
      <c r="N26" s="101">
        <v>97.8</v>
      </c>
      <c r="O26" s="107">
        <v>0.127</v>
      </c>
      <c r="P26" s="104">
        <v>9.84</v>
      </c>
      <c r="Z26" s="77" t="s">
        <v>40</v>
      </c>
      <c r="AA26" s="77" t="s">
        <v>39</v>
      </c>
      <c r="AB26" s="77">
        <v>20</v>
      </c>
    </row>
    <row r="27" spans="1:28" ht="15.75" customHeight="1" x14ac:dyDescent="0.2">
      <c r="A27" s="77" t="s">
        <v>49</v>
      </c>
      <c r="B27" s="77" t="s">
        <v>47</v>
      </c>
      <c r="C27" s="77" t="s">
        <v>50</v>
      </c>
      <c r="D27" s="113">
        <v>43474.372715335645</v>
      </c>
      <c r="E27" s="77" t="s">
        <v>170</v>
      </c>
      <c r="F27" s="77" t="s">
        <v>31</v>
      </c>
      <c r="G27" s="77" t="s">
        <v>51</v>
      </c>
      <c r="H27" s="77" t="s">
        <v>26</v>
      </c>
      <c r="I27" s="77" t="s">
        <v>159</v>
      </c>
      <c r="J27" s="77" t="s">
        <v>165</v>
      </c>
      <c r="K27" s="77">
        <v>1.52</v>
      </c>
      <c r="L27" s="77">
        <v>1130</v>
      </c>
      <c r="M27" s="77" t="s">
        <v>41</v>
      </c>
      <c r="N27" s="101">
        <v>16.3</v>
      </c>
      <c r="O27" s="107">
        <v>1.04E-2</v>
      </c>
      <c r="P27" s="104">
        <v>3.55</v>
      </c>
      <c r="Z27" s="77" t="s">
        <v>40</v>
      </c>
      <c r="AA27" s="77" t="s">
        <v>39</v>
      </c>
      <c r="AB27" s="77">
        <v>20</v>
      </c>
    </row>
    <row r="28" spans="1:28" ht="15.75" customHeight="1" x14ac:dyDescent="0.2">
      <c r="A28" s="77" t="s">
        <v>49</v>
      </c>
      <c r="B28" s="77" t="s">
        <v>47</v>
      </c>
      <c r="C28" s="77" t="s">
        <v>50</v>
      </c>
      <c r="D28" s="113">
        <v>43474.372715335645</v>
      </c>
      <c r="E28" s="77" t="s">
        <v>170</v>
      </c>
      <c r="F28" s="77" t="s">
        <v>31</v>
      </c>
      <c r="G28" s="77" t="s">
        <v>51</v>
      </c>
      <c r="H28" s="77" t="s">
        <v>166</v>
      </c>
      <c r="I28" s="77" t="s">
        <v>157</v>
      </c>
      <c r="J28" s="77" t="s">
        <v>42</v>
      </c>
      <c r="K28" s="77">
        <v>1.49</v>
      </c>
      <c r="L28" s="77">
        <v>1090</v>
      </c>
      <c r="M28" s="77" t="s">
        <v>41</v>
      </c>
      <c r="N28" s="101">
        <v>7.32</v>
      </c>
      <c r="O28" s="107">
        <v>1.18E-2</v>
      </c>
      <c r="P28" s="104">
        <v>2.2799999999999998</v>
      </c>
      <c r="Z28" s="77" t="s">
        <v>40</v>
      </c>
      <c r="AA28" s="77" t="s">
        <v>39</v>
      </c>
      <c r="AB28" s="77">
        <v>20</v>
      </c>
    </row>
    <row r="29" spans="1:28" ht="15.75" customHeight="1" x14ac:dyDescent="0.2">
      <c r="A29" s="77" t="s">
        <v>49</v>
      </c>
      <c r="B29" s="77" t="s">
        <v>47</v>
      </c>
      <c r="C29" s="77" t="s">
        <v>50</v>
      </c>
      <c r="D29" s="113">
        <v>43474.372715335645</v>
      </c>
      <c r="E29" s="77" t="s">
        <v>170</v>
      </c>
      <c r="F29" s="77" t="s">
        <v>31</v>
      </c>
      <c r="G29" s="77" t="s">
        <v>51</v>
      </c>
      <c r="H29" s="77" t="s">
        <v>166</v>
      </c>
      <c r="I29" s="77" t="s">
        <v>158</v>
      </c>
      <c r="J29" s="77" t="s">
        <v>42</v>
      </c>
      <c r="K29" s="77">
        <v>1.49</v>
      </c>
      <c r="L29" s="77">
        <v>1090</v>
      </c>
      <c r="M29" s="77" t="s">
        <v>41</v>
      </c>
      <c r="N29" s="101">
        <v>28</v>
      </c>
      <c r="O29" s="107">
        <v>1.23E-2</v>
      </c>
      <c r="P29" s="104">
        <v>0</v>
      </c>
      <c r="Z29" s="77" t="s">
        <v>40</v>
      </c>
      <c r="AA29" s="77" t="s">
        <v>39</v>
      </c>
      <c r="AB29" s="77">
        <v>20</v>
      </c>
    </row>
    <row r="30" spans="1:28" ht="15.75" customHeight="1" x14ac:dyDescent="0.2">
      <c r="A30" s="77" t="s">
        <v>49</v>
      </c>
      <c r="B30" s="77" t="s">
        <v>47</v>
      </c>
      <c r="C30" s="77" t="s">
        <v>50</v>
      </c>
      <c r="D30" s="113">
        <v>43474.372715335645</v>
      </c>
      <c r="E30" s="77" t="s">
        <v>170</v>
      </c>
      <c r="F30" s="77" t="s">
        <v>31</v>
      </c>
      <c r="G30" s="77" t="s">
        <v>51</v>
      </c>
      <c r="H30" s="77" t="s">
        <v>166</v>
      </c>
      <c r="I30" s="77" t="s">
        <v>43</v>
      </c>
      <c r="J30" s="77" t="s">
        <v>42</v>
      </c>
      <c r="K30" s="77">
        <v>1.49</v>
      </c>
      <c r="L30" s="77">
        <v>1090</v>
      </c>
      <c r="M30" s="77" t="s">
        <v>41</v>
      </c>
      <c r="N30" s="101">
        <v>1.79</v>
      </c>
      <c r="O30" s="107">
        <v>0</v>
      </c>
      <c r="P30" s="104">
        <v>2.2000000000000002</v>
      </c>
      <c r="Z30" s="77" t="s">
        <v>40</v>
      </c>
      <c r="AA30" s="77" t="s">
        <v>39</v>
      </c>
      <c r="AB30" s="77">
        <v>20</v>
      </c>
    </row>
    <row r="31" spans="1:28" ht="15.75" customHeight="1" x14ac:dyDescent="0.2">
      <c r="A31" s="77" t="s">
        <v>49</v>
      </c>
      <c r="B31" s="77" t="s">
        <v>47</v>
      </c>
      <c r="C31" s="77" t="s">
        <v>50</v>
      </c>
      <c r="D31" s="113">
        <v>43474.372715335645</v>
      </c>
      <c r="E31" s="77" t="s">
        <v>170</v>
      </c>
      <c r="F31" s="77" t="s">
        <v>31</v>
      </c>
      <c r="G31" s="77" t="s">
        <v>51</v>
      </c>
      <c r="H31" s="77" t="s">
        <v>166</v>
      </c>
      <c r="I31" s="77" t="s">
        <v>159</v>
      </c>
      <c r="J31" s="77" t="s">
        <v>165</v>
      </c>
      <c r="K31" s="77">
        <v>1.49</v>
      </c>
      <c r="L31" s="77">
        <v>1090</v>
      </c>
      <c r="M31" s="77" t="s">
        <v>41</v>
      </c>
      <c r="N31" s="101">
        <v>7.12</v>
      </c>
      <c r="O31" s="107">
        <v>7.3800000000000003E-3</v>
      </c>
      <c r="P31" s="104">
        <v>2.12</v>
      </c>
      <c r="Z31" s="77" t="s">
        <v>40</v>
      </c>
      <c r="AA31" s="77" t="s">
        <v>39</v>
      </c>
      <c r="AB31" s="77">
        <v>20</v>
      </c>
    </row>
    <row r="32" spans="1:28" ht="15.75" customHeight="1" x14ac:dyDescent="0.2">
      <c r="A32" s="77" t="s">
        <v>49</v>
      </c>
      <c r="B32" s="77" t="s">
        <v>47</v>
      </c>
      <c r="C32" s="77" t="s">
        <v>50</v>
      </c>
      <c r="D32" s="113">
        <v>43474.372715335645</v>
      </c>
      <c r="E32" s="77" t="s">
        <v>170</v>
      </c>
      <c r="F32" s="77" t="s">
        <v>45</v>
      </c>
      <c r="G32" s="77" t="s">
        <v>51</v>
      </c>
      <c r="H32" s="77" t="s">
        <v>18</v>
      </c>
      <c r="I32" s="77" t="s">
        <v>157</v>
      </c>
      <c r="J32" s="77" t="s">
        <v>42</v>
      </c>
      <c r="K32" s="77">
        <v>3.4</v>
      </c>
      <c r="L32" s="77">
        <v>1510</v>
      </c>
      <c r="M32" s="77" t="s">
        <v>41</v>
      </c>
      <c r="N32" s="101">
        <v>64.400000000000006</v>
      </c>
      <c r="O32" s="107">
        <v>0.104</v>
      </c>
      <c r="P32" s="104">
        <v>7.92</v>
      </c>
      <c r="Z32" s="77" t="s">
        <v>40</v>
      </c>
      <c r="AA32" s="77" t="s">
        <v>39</v>
      </c>
      <c r="AB32" s="77">
        <v>20</v>
      </c>
    </row>
    <row r="33" spans="1:28" ht="15.75" customHeight="1" x14ac:dyDescent="0.2">
      <c r="A33" s="77" t="s">
        <v>49</v>
      </c>
      <c r="B33" s="77" t="s">
        <v>47</v>
      </c>
      <c r="C33" s="77" t="s">
        <v>50</v>
      </c>
      <c r="D33" s="113">
        <v>43474.372715335645</v>
      </c>
      <c r="E33" s="77" t="s">
        <v>170</v>
      </c>
      <c r="F33" s="77" t="s">
        <v>45</v>
      </c>
      <c r="G33" s="77" t="s">
        <v>51</v>
      </c>
      <c r="H33" s="77" t="s">
        <v>18</v>
      </c>
      <c r="I33" s="77" t="s">
        <v>158</v>
      </c>
      <c r="J33" s="77" t="s">
        <v>42</v>
      </c>
      <c r="K33" s="77">
        <v>3.4</v>
      </c>
      <c r="L33" s="77">
        <v>1510</v>
      </c>
      <c r="M33" s="77" t="s">
        <v>41</v>
      </c>
      <c r="N33" s="101">
        <v>153</v>
      </c>
      <c r="O33" s="107">
        <v>0.109</v>
      </c>
      <c r="P33" s="104">
        <v>0</v>
      </c>
      <c r="Z33" s="77" t="s">
        <v>40</v>
      </c>
      <c r="AA33" s="77" t="s">
        <v>39</v>
      </c>
      <c r="AB33" s="77">
        <v>20</v>
      </c>
    </row>
    <row r="34" spans="1:28" ht="15.75" customHeight="1" x14ac:dyDescent="0.2">
      <c r="A34" s="77" t="s">
        <v>49</v>
      </c>
      <c r="B34" s="77" t="s">
        <v>47</v>
      </c>
      <c r="C34" s="77" t="s">
        <v>50</v>
      </c>
      <c r="D34" s="113">
        <v>43474.372715335645</v>
      </c>
      <c r="E34" s="77" t="s">
        <v>170</v>
      </c>
      <c r="F34" s="77" t="s">
        <v>45</v>
      </c>
      <c r="G34" s="77" t="s">
        <v>51</v>
      </c>
      <c r="H34" s="77" t="s">
        <v>18</v>
      </c>
      <c r="I34" s="77" t="s">
        <v>43</v>
      </c>
      <c r="J34" s="77" t="s">
        <v>42</v>
      </c>
      <c r="K34" s="77">
        <v>3.4</v>
      </c>
      <c r="L34" s="77">
        <v>1510</v>
      </c>
      <c r="M34" s="77" t="s">
        <v>41</v>
      </c>
      <c r="N34" s="101">
        <v>4.8</v>
      </c>
      <c r="O34" s="107">
        <v>0</v>
      </c>
      <c r="P34" s="104">
        <v>7.56</v>
      </c>
      <c r="Z34" s="77" t="s">
        <v>40</v>
      </c>
      <c r="AA34" s="77" t="s">
        <v>39</v>
      </c>
      <c r="AB34" s="77">
        <v>20</v>
      </c>
    </row>
    <row r="35" spans="1:28" ht="15.75" customHeight="1" x14ac:dyDescent="0.2">
      <c r="A35" s="77" t="s">
        <v>49</v>
      </c>
      <c r="B35" s="77" t="s">
        <v>47</v>
      </c>
      <c r="C35" s="77" t="s">
        <v>50</v>
      </c>
      <c r="D35" s="113">
        <v>43474.372715335645</v>
      </c>
      <c r="E35" s="77" t="s">
        <v>170</v>
      </c>
      <c r="F35" s="77" t="s">
        <v>45</v>
      </c>
      <c r="G35" s="77" t="s">
        <v>51</v>
      </c>
      <c r="H35" s="77" t="s">
        <v>18</v>
      </c>
      <c r="I35" s="77" t="s">
        <v>159</v>
      </c>
      <c r="J35" s="77" t="s">
        <v>165</v>
      </c>
      <c r="K35" s="77">
        <v>3.4</v>
      </c>
      <c r="L35" s="77">
        <v>1510</v>
      </c>
      <c r="M35" s="77" t="s">
        <v>41</v>
      </c>
      <c r="N35" s="101">
        <v>66.5</v>
      </c>
      <c r="O35" s="107">
        <v>9.8000000000000004E-2</v>
      </c>
      <c r="P35" s="104">
        <v>7.34</v>
      </c>
      <c r="Z35" s="77" t="s">
        <v>40</v>
      </c>
      <c r="AA35" s="77" t="s">
        <v>39</v>
      </c>
      <c r="AB35" s="77">
        <v>20</v>
      </c>
    </row>
    <row r="36" spans="1:28" ht="15.75" customHeight="1" x14ac:dyDescent="0.2">
      <c r="A36" s="77" t="s">
        <v>49</v>
      </c>
      <c r="B36" s="77" t="s">
        <v>47</v>
      </c>
      <c r="C36" s="77" t="s">
        <v>50</v>
      </c>
      <c r="D36" s="113">
        <v>43474.372715335645</v>
      </c>
      <c r="E36" s="77" t="s">
        <v>170</v>
      </c>
      <c r="F36" s="77" t="s">
        <v>45</v>
      </c>
      <c r="G36" s="77" t="s">
        <v>51</v>
      </c>
      <c r="H36" s="77" t="s">
        <v>20</v>
      </c>
      <c r="I36" s="77" t="s">
        <v>157</v>
      </c>
      <c r="J36" s="77" t="s">
        <v>42</v>
      </c>
      <c r="K36" s="77">
        <v>3</v>
      </c>
      <c r="L36" s="77">
        <v>1500</v>
      </c>
      <c r="M36" s="77" t="s">
        <v>41</v>
      </c>
      <c r="N36" s="101">
        <v>33.700000000000003</v>
      </c>
      <c r="O36" s="107">
        <v>6.9000000000000006E-2</v>
      </c>
      <c r="P36" s="104">
        <v>7.05</v>
      </c>
      <c r="Z36" s="77" t="s">
        <v>40</v>
      </c>
      <c r="AA36" s="77" t="s">
        <v>39</v>
      </c>
      <c r="AB36" s="77">
        <v>20</v>
      </c>
    </row>
    <row r="37" spans="1:28" ht="15.75" customHeight="1" x14ac:dyDescent="0.2">
      <c r="A37" s="77" t="s">
        <v>49</v>
      </c>
      <c r="B37" s="77" t="s">
        <v>47</v>
      </c>
      <c r="C37" s="77" t="s">
        <v>50</v>
      </c>
      <c r="D37" s="113">
        <v>43474.372715335645</v>
      </c>
      <c r="E37" s="77" t="s">
        <v>170</v>
      </c>
      <c r="F37" s="77" t="s">
        <v>29</v>
      </c>
      <c r="G37" s="77" t="s">
        <v>51</v>
      </c>
      <c r="H37" s="77" t="s">
        <v>8</v>
      </c>
      <c r="I37" s="77" t="s">
        <v>43</v>
      </c>
      <c r="J37" s="77" t="s">
        <v>42</v>
      </c>
      <c r="K37" s="77">
        <v>2.9</v>
      </c>
      <c r="L37" s="77">
        <v>1690</v>
      </c>
      <c r="M37" s="77" t="s">
        <v>41</v>
      </c>
      <c r="N37" s="101">
        <v>6.77</v>
      </c>
      <c r="O37" s="107">
        <v>0</v>
      </c>
      <c r="P37" s="104">
        <v>10.199999999999999</v>
      </c>
      <c r="Z37" s="77" t="s">
        <v>40</v>
      </c>
      <c r="AA37" s="77" t="s">
        <v>39</v>
      </c>
      <c r="AB37" s="77">
        <v>20</v>
      </c>
    </row>
    <row r="38" spans="1:28" ht="15.75" customHeight="1" x14ac:dyDescent="0.2">
      <c r="A38" s="77" t="s">
        <v>49</v>
      </c>
      <c r="B38" s="77" t="s">
        <v>47</v>
      </c>
      <c r="C38" s="77" t="s">
        <v>50</v>
      </c>
      <c r="D38" s="113">
        <v>43474.372715335645</v>
      </c>
      <c r="E38" s="77" t="s">
        <v>170</v>
      </c>
      <c r="F38" s="77" t="s">
        <v>29</v>
      </c>
      <c r="G38" s="77" t="s">
        <v>51</v>
      </c>
      <c r="H38" s="77" t="s">
        <v>8</v>
      </c>
      <c r="I38" s="77" t="s">
        <v>159</v>
      </c>
      <c r="J38" s="77" t="s">
        <v>165</v>
      </c>
      <c r="K38" s="77">
        <v>2.9</v>
      </c>
      <c r="L38" s="77">
        <v>1690</v>
      </c>
      <c r="M38" s="77" t="s">
        <v>41</v>
      </c>
      <c r="N38" s="101">
        <v>8.01</v>
      </c>
      <c r="O38" s="107">
        <v>4.15E-3</v>
      </c>
      <c r="P38" s="104">
        <v>10.1</v>
      </c>
      <c r="Z38" s="77" t="s">
        <v>40</v>
      </c>
      <c r="AA38" s="77" t="s">
        <v>39</v>
      </c>
      <c r="AB38" s="77">
        <v>20</v>
      </c>
    </row>
    <row r="39" spans="1:28" ht="15.75" customHeight="1" x14ac:dyDescent="0.2">
      <c r="A39" s="77" t="s">
        <v>49</v>
      </c>
      <c r="B39" s="77" t="s">
        <v>47</v>
      </c>
      <c r="C39" s="77" t="s">
        <v>50</v>
      </c>
      <c r="D39" s="113">
        <v>43474.372715335645</v>
      </c>
      <c r="E39" s="77" t="s">
        <v>170</v>
      </c>
      <c r="F39" s="77" t="s">
        <v>29</v>
      </c>
      <c r="G39" s="77" t="s">
        <v>51</v>
      </c>
      <c r="H39" s="77" t="s">
        <v>9</v>
      </c>
      <c r="I39" s="77" t="s">
        <v>157</v>
      </c>
      <c r="J39" s="77" t="s">
        <v>42</v>
      </c>
      <c r="K39" s="77">
        <v>2.79</v>
      </c>
      <c r="L39" s="77">
        <v>1670</v>
      </c>
      <c r="M39" s="77" t="s">
        <v>41</v>
      </c>
      <c r="N39" s="101">
        <v>28.2</v>
      </c>
      <c r="O39" s="107">
        <v>6.0600000000000001E-2</v>
      </c>
      <c r="P39" s="104">
        <v>8.61</v>
      </c>
      <c r="Z39" s="77" t="s">
        <v>40</v>
      </c>
      <c r="AA39" s="77" t="s">
        <v>39</v>
      </c>
      <c r="AB39" s="77">
        <v>20</v>
      </c>
    </row>
    <row r="40" spans="1:28" ht="15.75" customHeight="1" x14ac:dyDescent="0.2">
      <c r="A40" s="77" t="s">
        <v>49</v>
      </c>
      <c r="B40" s="77" t="s">
        <v>47</v>
      </c>
      <c r="C40" s="77" t="s">
        <v>50</v>
      </c>
      <c r="D40" s="113">
        <v>43474.372715335645</v>
      </c>
      <c r="E40" s="77" t="s">
        <v>170</v>
      </c>
      <c r="F40" s="77" t="s">
        <v>29</v>
      </c>
      <c r="G40" s="77" t="s">
        <v>51</v>
      </c>
      <c r="H40" s="77" t="s">
        <v>9</v>
      </c>
      <c r="I40" s="77" t="s">
        <v>158</v>
      </c>
      <c r="J40" s="77" t="s">
        <v>42</v>
      </c>
      <c r="K40" s="77">
        <v>2.79</v>
      </c>
      <c r="L40" s="77">
        <v>1670</v>
      </c>
      <c r="M40" s="77" t="s">
        <v>41</v>
      </c>
      <c r="N40" s="101">
        <v>122</v>
      </c>
      <c r="O40" s="107">
        <v>6.2899999999999998E-2</v>
      </c>
      <c r="P40" s="104">
        <v>0</v>
      </c>
      <c r="Z40" s="77" t="s">
        <v>40</v>
      </c>
      <c r="AA40" s="77" t="s">
        <v>39</v>
      </c>
      <c r="AB40" s="77">
        <v>20</v>
      </c>
    </row>
    <row r="41" spans="1:28" ht="15.75" customHeight="1" x14ac:dyDescent="0.2">
      <c r="A41" s="77" t="s">
        <v>49</v>
      </c>
      <c r="B41" s="77" t="s">
        <v>47</v>
      </c>
      <c r="C41" s="77" t="s">
        <v>50</v>
      </c>
      <c r="D41" s="113">
        <v>43474.372715335645</v>
      </c>
      <c r="E41" s="77" t="s">
        <v>170</v>
      </c>
      <c r="F41" s="77" t="s">
        <v>29</v>
      </c>
      <c r="G41" s="77" t="s">
        <v>51</v>
      </c>
      <c r="H41" s="77" t="s">
        <v>9</v>
      </c>
      <c r="I41" s="77" t="s">
        <v>43</v>
      </c>
      <c r="J41" s="77" t="s">
        <v>42</v>
      </c>
      <c r="K41" s="77">
        <v>2.79</v>
      </c>
      <c r="L41" s="77">
        <v>1670</v>
      </c>
      <c r="M41" s="77" t="s">
        <v>41</v>
      </c>
      <c r="N41" s="101">
        <v>5.7</v>
      </c>
      <c r="O41" s="107">
        <v>0</v>
      </c>
      <c r="P41" s="104">
        <v>8.44</v>
      </c>
      <c r="Z41" s="77" t="s">
        <v>40</v>
      </c>
      <c r="AA41" s="77" t="s">
        <v>39</v>
      </c>
      <c r="AB41" s="77">
        <v>20</v>
      </c>
    </row>
    <row r="42" spans="1:28" ht="15.75" customHeight="1" x14ac:dyDescent="0.2">
      <c r="A42" s="77" t="s">
        <v>49</v>
      </c>
      <c r="B42" s="77" t="s">
        <v>47</v>
      </c>
      <c r="C42" s="77" t="s">
        <v>50</v>
      </c>
      <c r="D42" s="113">
        <v>43474.372715335645</v>
      </c>
      <c r="E42" s="77" t="s">
        <v>170</v>
      </c>
      <c r="F42" s="77" t="s">
        <v>29</v>
      </c>
      <c r="G42" s="77" t="s">
        <v>51</v>
      </c>
      <c r="H42" s="77" t="s">
        <v>9</v>
      </c>
      <c r="I42" s="77" t="s">
        <v>159</v>
      </c>
      <c r="J42" s="77" t="s">
        <v>165</v>
      </c>
      <c r="K42" s="77">
        <v>2.79</v>
      </c>
      <c r="L42" s="77">
        <v>1670</v>
      </c>
      <c r="M42" s="77" t="s">
        <v>41</v>
      </c>
      <c r="N42" s="101">
        <v>19.8</v>
      </c>
      <c r="O42" s="107">
        <v>3.1099999999999999E-2</v>
      </c>
      <c r="P42" s="104">
        <v>8.2899999999999991</v>
      </c>
      <c r="Z42" s="77" t="s">
        <v>40</v>
      </c>
      <c r="AA42" s="77" t="s">
        <v>39</v>
      </c>
      <c r="AB42" s="77">
        <v>20</v>
      </c>
    </row>
    <row r="43" spans="1:28" ht="15.75" customHeight="1" x14ac:dyDescent="0.2">
      <c r="A43" s="77" t="s">
        <v>49</v>
      </c>
      <c r="B43" s="77" t="s">
        <v>47</v>
      </c>
      <c r="C43" s="77" t="s">
        <v>50</v>
      </c>
      <c r="D43" s="113">
        <v>43474.372715335645</v>
      </c>
      <c r="E43" s="77" t="s">
        <v>170</v>
      </c>
      <c r="F43" s="77" t="s">
        <v>29</v>
      </c>
      <c r="G43" s="77" t="s">
        <v>51</v>
      </c>
      <c r="H43" s="77" t="s">
        <v>10</v>
      </c>
      <c r="I43" s="77" t="s">
        <v>157</v>
      </c>
      <c r="J43" s="77" t="s">
        <v>42</v>
      </c>
      <c r="K43" s="77">
        <v>3.17</v>
      </c>
      <c r="L43" s="77">
        <v>1730</v>
      </c>
      <c r="M43" s="77" t="s">
        <v>41</v>
      </c>
      <c r="N43" s="101">
        <v>11</v>
      </c>
      <c r="O43" s="107">
        <v>2.5000000000000001E-2</v>
      </c>
      <c r="P43" s="104">
        <v>11.7</v>
      </c>
      <c r="Z43" s="77" t="s">
        <v>40</v>
      </c>
      <c r="AA43" s="77" t="s">
        <v>39</v>
      </c>
      <c r="AB43" s="77">
        <v>20</v>
      </c>
    </row>
    <row r="44" spans="1:28" ht="15.75" customHeight="1" x14ac:dyDescent="0.2">
      <c r="A44" s="77" t="s">
        <v>49</v>
      </c>
      <c r="B44" s="77" t="s">
        <v>47</v>
      </c>
      <c r="C44" s="77" t="s">
        <v>50</v>
      </c>
      <c r="D44" s="113">
        <v>43474.372715335645</v>
      </c>
      <c r="E44" s="77" t="s">
        <v>170</v>
      </c>
      <c r="F44" s="77" t="s">
        <v>29</v>
      </c>
      <c r="G44" s="77" t="s">
        <v>51</v>
      </c>
      <c r="H44" s="77" t="s">
        <v>10</v>
      </c>
      <c r="I44" s="77" t="s">
        <v>158</v>
      </c>
      <c r="J44" s="77" t="s">
        <v>42</v>
      </c>
      <c r="K44" s="77">
        <v>3.17</v>
      </c>
      <c r="L44" s="77">
        <v>1730</v>
      </c>
      <c r="M44" s="77" t="s">
        <v>41</v>
      </c>
      <c r="N44" s="101">
        <v>117</v>
      </c>
      <c r="O44" s="107">
        <v>2.6599999999999999E-2</v>
      </c>
      <c r="P44" s="104">
        <v>0</v>
      </c>
      <c r="Z44" s="77" t="s">
        <v>40</v>
      </c>
      <c r="AA44" s="77" t="s">
        <v>39</v>
      </c>
      <c r="AB44" s="77">
        <v>20</v>
      </c>
    </row>
    <row r="45" spans="1:28" ht="15.75" customHeight="1" x14ac:dyDescent="0.2">
      <c r="A45" s="77" t="s">
        <v>49</v>
      </c>
      <c r="B45" s="77" t="s">
        <v>47</v>
      </c>
      <c r="C45" s="77" t="s">
        <v>50</v>
      </c>
      <c r="D45" s="113">
        <v>43474.372715335645</v>
      </c>
      <c r="E45" s="77" t="s">
        <v>170</v>
      </c>
      <c r="F45" s="77" t="s">
        <v>29</v>
      </c>
      <c r="G45" s="77" t="s">
        <v>51</v>
      </c>
      <c r="H45" s="77" t="s">
        <v>10</v>
      </c>
      <c r="I45" s="77" t="s">
        <v>43</v>
      </c>
      <c r="J45" s="77" t="s">
        <v>42</v>
      </c>
      <c r="K45" s="77">
        <v>3.17</v>
      </c>
      <c r="L45" s="77">
        <v>1730</v>
      </c>
      <c r="M45" s="77" t="s">
        <v>41</v>
      </c>
      <c r="N45" s="101">
        <v>7.47</v>
      </c>
      <c r="O45" s="107">
        <v>0</v>
      </c>
      <c r="P45" s="104">
        <v>11.5</v>
      </c>
      <c r="Z45" s="77" t="s">
        <v>40</v>
      </c>
      <c r="AA45" s="77" t="s">
        <v>39</v>
      </c>
      <c r="AB45" s="77">
        <v>20</v>
      </c>
    </row>
    <row r="46" spans="1:28" ht="15.75" customHeight="1" x14ac:dyDescent="0.2">
      <c r="A46" s="77" t="s">
        <v>49</v>
      </c>
      <c r="B46" s="77" t="s">
        <v>47</v>
      </c>
      <c r="C46" s="77" t="s">
        <v>50</v>
      </c>
      <c r="D46" s="113">
        <v>43474.372715335645</v>
      </c>
      <c r="E46" s="77" t="s">
        <v>170</v>
      </c>
      <c r="F46" s="77" t="s">
        <v>29</v>
      </c>
      <c r="G46" s="77" t="s">
        <v>51</v>
      </c>
      <c r="H46" s="77" t="s">
        <v>10</v>
      </c>
      <c r="I46" s="77" t="s">
        <v>159</v>
      </c>
      <c r="J46" s="77" t="s">
        <v>165</v>
      </c>
      <c r="K46" s="77">
        <v>3.17</v>
      </c>
      <c r="L46" s="77">
        <v>1730</v>
      </c>
      <c r="M46" s="77" t="s">
        <v>41</v>
      </c>
      <c r="N46" s="101">
        <v>9.4</v>
      </c>
      <c r="O46" s="107">
        <v>5.2100000000000002E-3</v>
      </c>
      <c r="P46" s="104">
        <v>11.4</v>
      </c>
      <c r="Z46" s="77" t="s">
        <v>40</v>
      </c>
      <c r="AA46" s="77" t="s">
        <v>39</v>
      </c>
      <c r="AB46" s="77">
        <v>20</v>
      </c>
    </row>
    <row r="47" spans="1:28" ht="15.75" customHeight="1" x14ac:dyDescent="0.2">
      <c r="A47" s="77" t="s">
        <v>49</v>
      </c>
      <c r="B47" s="77" t="s">
        <v>47</v>
      </c>
      <c r="C47" s="77" t="s">
        <v>50</v>
      </c>
      <c r="D47" s="113">
        <v>43474.372715335645</v>
      </c>
      <c r="E47" s="77" t="s">
        <v>170</v>
      </c>
      <c r="F47" s="77" t="s">
        <v>29</v>
      </c>
      <c r="G47" s="77" t="s">
        <v>51</v>
      </c>
      <c r="H47" s="77" t="s">
        <v>18</v>
      </c>
      <c r="I47" s="77" t="s">
        <v>157</v>
      </c>
      <c r="J47" s="77" t="s">
        <v>42</v>
      </c>
      <c r="K47" s="77">
        <v>3.66</v>
      </c>
      <c r="L47" s="77">
        <v>1670</v>
      </c>
      <c r="M47" s="77" t="s">
        <v>41</v>
      </c>
      <c r="N47" s="101">
        <v>56.4</v>
      </c>
      <c r="O47" s="107">
        <v>9.7199999999999995E-2</v>
      </c>
      <c r="P47" s="104">
        <v>8.44</v>
      </c>
      <c r="Z47" s="77" t="s">
        <v>40</v>
      </c>
      <c r="AA47" s="77" t="s">
        <v>39</v>
      </c>
      <c r="AB47" s="77">
        <v>20</v>
      </c>
    </row>
    <row r="48" spans="1:28" ht="15.75" customHeight="1" x14ac:dyDescent="0.2">
      <c r="A48" s="77" t="s">
        <v>49</v>
      </c>
      <c r="B48" s="77" t="s">
        <v>47</v>
      </c>
      <c r="C48" s="77" t="s">
        <v>50</v>
      </c>
      <c r="D48" s="113">
        <v>43474.372715335645</v>
      </c>
      <c r="E48" s="77" t="s">
        <v>170</v>
      </c>
      <c r="F48" s="77" t="s">
        <v>29</v>
      </c>
      <c r="G48" s="77" t="s">
        <v>51</v>
      </c>
      <c r="H48" s="77" t="s">
        <v>18</v>
      </c>
      <c r="I48" s="77" t="s">
        <v>158</v>
      </c>
      <c r="J48" s="77" t="s">
        <v>42</v>
      </c>
      <c r="K48" s="77">
        <v>3.66</v>
      </c>
      <c r="L48" s="77">
        <v>1670</v>
      </c>
      <c r="M48" s="77" t="s">
        <v>41</v>
      </c>
      <c r="N48" s="101">
        <v>155</v>
      </c>
      <c r="O48" s="107">
        <v>0.104</v>
      </c>
      <c r="P48" s="104">
        <v>0</v>
      </c>
      <c r="Z48" s="77" t="s">
        <v>40</v>
      </c>
      <c r="AA48" s="77" t="s">
        <v>39</v>
      </c>
      <c r="AB48" s="77">
        <v>20</v>
      </c>
    </row>
    <row r="49" spans="1:28" ht="15.75" customHeight="1" x14ac:dyDescent="0.2">
      <c r="A49" s="77" t="s">
        <v>49</v>
      </c>
      <c r="B49" s="77" t="s">
        <v>47</v>
      </c>
      <c r="C49" s="77" t="s">
        <v>50</v>
      </c>
      <c r="D49" s="113">
        <v>43474.372715335645</v>
      </c>
      <c r="E49" s="77" t="s">
        <v>170</v>
      </c>
      <c r="F49" s="77" t="s">
        <v>29</v>
      </c>
      <c r="G49" s="77" t="s">
        <v>51</v>
      </c>
      <c r="H49" s="77" t="s">
        <v>18</v>
      </c>
      <c r="I49" s="77" t="s">
        <v>43</v>
      </c>
      <c r="J49" s="77" t="s">
        <v>42</v>
      </c>
      <c r="K49" s="77">
        <v>3.66</v>
      </c>
      <c r="L49" s="77">
        <v>1670</v>
      </c>
      <c r="M49" s="77" t="s">
        <v>41</v>
      </c>
      <c r="N49" s="101">
        <v>5.15</v>
      </c>
      <c r="O49" s="107">
        <v>0</v>
      </c>
      <c r="P49" s="104">
        <v>8.25</v>
      </c>
      <c r="Z49" s="77" t="s">
        <v>40</v>
      </c>
      <c r="AA49" s="77" t="s">
        <v>39</v>
      </c>
      <c r="AB49" s="77">
        <v>20</v>
      </c>
    </row>
    <row r="50" spans="1:28" ht="15.75" customHeight="1" x14ac:dyDescent="0.2">
      <c r="A50" s="77" t="s">
        <v>49</v>
      </c>
      <c r="B50" s="77" t="s">
        <v>47</v>
      </c>
      <c r="C50" s="77" t="s">
        <v>50</v>
      </c>
      <c r="D50" s="113">
        <v>43474.372715335645</v>
      </c>
      <c r="E50" s="77" t="s">
        <v>170</v>
      </c>
      <c r="F50" s="77" t="s">
        <v>29</v>
      </c>
      <c r="G50" s="77" t="s">
        <v>51</v>
      </c>
      <c r="H50" s="77" t="s">
        <v>18</v>
      </c>
      <c r="I50" s="77" t="s">
        <v>159</v>
      </c>
      <c r="J50" s="77" t="s">
        <v>165</v>
      </c>
      <c r="K50" s="77">
        <v>3.66</v>
      </c>
      <c r="L50" s="77">
        <v>1670</v>
      </c>
      <c r="M50" s="77" t="s">
        <v>41</v>
      </c>
      <c r="N50" s="101">
        <v>57.9</v>
      </c>
      <c r="O50" s="107">
        <v>9.0899999999999995E-2</v>
      </c>
      <c r="P50" s="104">
        <v>8</v>
      </c>
      <c r="Z50" s="77" t="s">
        <v>40</v>
      </c>
      <c r="AA50" s="77" t="s">
        <v>39</v>
      </c>
      <c r="AB50" s="77">
        <v>20</v>
      </c>
    </row>
    <row r="51" spans="1:28" ht="15.75" customHeight="1" x14ac:dyDescent="0.2">
      <c r="A51" s="77" t="s">
        <v>49</v>
      </c>
      <c r="B51" s="77" t="s">
        <v>47</v>
      </c>
      <c r="C51" s="77" t="s">
        <v>50</v>
      </c>
      <c r="D51" s="113">
        <v>43474.372715335645</v>
      </c>
      <c r="E51" s="77" t="s">
        <v>170</v>
      </c>
      <c r="F51" s="77" t="s">
        <v>29</v>
      </c>
      <c r="G51" s="77" t="s">
        <v>51</v>
      </c>
      <c r="H51" s="77" t="s">
        <v>20</v>
      </c>
      <c r="I51" s="77" t="s">
        <v>157</v>
      </c>
      <c r="J51" s="77" t="s">
        <v>42</v>
      </c>
      <c r="K51" s="77">
        <v>3.45</v>
      </c>
      <c r="L51" s="77">
        <v>1650</v>
      </c>
      <c r="M51" s="77" t="s">
        <v>41</v>
      </c>
      <c r="N51" s="101">
        <v>38.799999999999997</v>
      </c>
      <c r="O51" s="107">
        <v>8.1500000000000003E-2</v>
      </c>
      <c r="P51" s="104">
        <v>8.52</v>
      </c>
      <c r="Z51" s="77" t="s">
        <v>40</v>
      </c>
      <c r="AA51" s="77" t="s">
        <v>39</v>
      </c>
      <c r="AB51" s="77">
        <v>20</v>
      </c>
    </row>
    <row r="52" spans="1:28" ht="15.75" customHeight="1" x14ac:dyDescent="0.2">
      <c r="A52" s="77" t="s">
        <v>49</v>
      </c>
      <c r="B52" s="77" t="s">
        <v>47</v>
      </c>
      <c r="C52" s="77" t="s">
        <v>50</v>
      </c>
      <c r="D52" s="113">
        <v>43474.372715335645</v>
      </c>
      <c r="E52" s="77" t="s">
        <v>170</v>
      </c>
      <c r="F52" s="77" t="s">
        <v>29</v>
      </c>
      <c r="G52" s="77" t="s">
        <v>51</v>
      </c>
      <c r="H52" s="77" t="s">
        <v>20</v>
      </c>
      <c r="I52" s="77" t="s">
        <v>158</v>
      </c>
      <c r="J52" s="77" t="s">
        <v>42</v>
      </c>
      <c r="K52" s="77">
        <v>3.45</v>
      </c>
      <c r="L52" s="77">
        <v>1650</v>
      </c>
      <c r="M52" s="77" t="s">
        <v>41</v>
      </c>
      <c r="N52" s="101">
        <v>132</v>
      </c>
      <c r="O52" s="107">
        <v>8.6900000000000005E-2</v>
      </c>
      <c r="P52" s="104">
        <v>0</v>
      </c>
      <c r="Z52" s="77" t="s">
        <v>40</v>
      </c>
      <c r="AA52" s="77" t="s">
        <v>39</v>
      </c>
      <c r="AB52" s="77">
        <v>20</v>
      </c>
    </row>
    <row r="53" spans="1:28" ht="15.75" customHeight="1" x14ac:dyDescent="0.2">
      <c r="A53" s="77" t="s">
        <v>49</v>
      </c>
      <c r="B53" s="77" t="s">
        <v>47</v>
      </c>
      <c r="C53" s="77" t="s">
        <v>50</v>
      </c>
      <c r="D53" s="113">
        <v>43474.372715335645</v>
      </c>
      <c r="E53" s="77" t="s">
        <v>170</v>
      </c>
      <c r="F53" s="77" t="s">
        <v>29</v>
      </c>
      <c r="G53" s="77" t="s">
        <v>51</v>
      </c>
      <c r="H53" s="77" t="s">
        <v>20</v>
      </c>
      <c r="I53" s="77" t="s">
        <v>43</v>
      </c>
      <c r="J53" s="77" t="s">
        <v>42</v>
      </c>
      <c r="K53" s="77">
        <v>3.45</v>
      </c>
      <c r="L53" s="77">
        <v>1650</v>
      </c>
      <c r="M53" s="77" t="s">
        <v>41</v>
      </c>
      <c r="N53" s="101">
        <v>5.26</v>
      </c>
      <c r="O53" s="107">
        <v>0</v>
      </c>
      <c r="P53" s="104">
        <v>8.33</v>
      </c>
      <c r="Z53" s="77" t="s">
        <v>40</v>
      </c>
      <c r="AA53" s="77" t="s">
        <v>39</v>
      </c>
      <c r="AB53" s="77">
        <v>20</v>
      </c>
    </row>
    <row r="54" spans="1:28" ht="15.75" customHeight="1" x14ac:dyDescent="0.2">
      <c r="A54" s="77" t="s">
        <v>49</v>
      </c>
      <c r="B54" s="77" t="s">
        <v>47</v>
      </c>
      <c r="C54" s="77" t="s">
        <v>50</v>
      </c>
      <c r="D54" s="113">
        <v>43474.372715335645</v>
      </c>
      <c r="E54" s="77" t="s">
        <v>170</v>
      </c>
      <c r="F54" s="77" t="s">
        <v>29</v>
      </c>
      <c r="G54" s="77" t="s">
        <v>51</v>
      </c>
      <c r="H54" s="77" t="s">
        <v>20</v>
      </c>
      <c r="I54" s="77" t="s">
        <v>159</v>
      </c>
      <c r="J54" s="77" t="s">
        <v>165</v>
      </c>
      <c r="K54" s="77">
        <v>3.45</v>
      </c>
      <c r="L54" s="77">
        <v>1650</v>
      </c>
      <c r="M54" s="77" t="s">
        <v>41</v>
      </c>
      <c r="N54" s="101">
        <v>39.1</v>
      </c>
      <c r="O54" s="107">
        <v>7.1800000000000003E-2</v>
      </c>
      <c r="P54" s="104">
        <v>8.09</v>
      </c>
      <c r="Z54" s="77" t="s">
        <v>40</v>
      </c>
      <c r="AA54" s="77" t="s">
        <v>39</v>
      </c>
      <c r="AB54" s="77">
        <v>20</v>
      </c>
    </row>
    <row r="55" spans="1:28" ht="15.75" customHeight="1" x14ac:dyDescent="0.2">
      <c r="A55" s="77" t="s">
        <v>49</v>
      </c>
      <c r="B55" s="77" t="s">
        <v>47</v>
      </c>
      <c r="C55" s="77" t="s">
        <v>50</v>
      </c>
      <c r="D55" s="113">
        <v>43474.372715335645</v>
      </c>
      <c r="E55" s="77" t="s">
        <v>170</v>
      </c>
      <c r="F55" s="77" t="s">
        <v>29</v>
      </c>
      <c r="G55" s="77" t="s">
        <v>51</v>
      </c>
      <c r="H55" s="77" t="s">
        <v>22</v>
      </c>
      <c r="I55" s="77" t="s">
        <v>157</v>
      </c>
      <c r="J55" s="77" t="s">
        <v>42</v>
      </c>
      <c r="K55" s="77">
        <v>3.49</v>
      </c>
      <c r="L55" s="77">
        <v>1670</v>
      </c>
      <c r="M55" s="77" t="s">
        <v>41</v>
      </c>
      <c r="N55" s="101">
        <v>68.5</v>
      </c>
      <c r="O55" s="107">
        <v>7.8899999999999998E-2</v>
      </c>
      <c r="P55" s="104">
        <v>7.91</v>
      </c>
      <c r="Z55" s="77" t="s">
        <v>40</v>
      </c>
      <c r="AA55" s="77" t="s">
        <v>39</v>
      </c>
      <c r="AB55" s="77">
        <v>20</v>
      </c>
    </row>
    <row r="56" spans="1:28" ht="15.75" customHeight="1" x14ac:dyDescent="0.2">
      <c r="A56" s="77" t="s">
        <v>49</v>
      </c>
      <c r="B56" s="77" t="s">
        <v>47</v>
      </c>
      <c r="C56" s="77" t="s">
        <v>50</v>
      </c>
      <c r="D56" s="113">
        <v>43474.372715335645</v>
      </c>
      <c r="E56" s="77" t="s">
        <v>170</v>
      </c>
      <c r="F56" s="77" t="s">
        <v>29</v>
      </c>
      <c r="G56" s="77" t="s">
        <v>51</v>
      </c>
      <c r="H56" s="77" t="s">
        <v>22</v>
      </c>
      <c r="I56" s="77" t="s">
        <v>158</v>
      </c>
      <c r="J56" s="77" t="s">
        <v>42</v>
      </c>
      <c r="K56" s="77">
        <v>3.49</v>
      </c>
      <c r="L56" s="77">
        <v>1670</v>
      </c>
      <c r="M56" s="77" t="s">
        <v>41</v>
      </c>
      <c r="N56" s="101">
        <v>158</v>
      </c>
      <c r="O56" s="107">
        <v>8.7800000000000003E-2</v>
      </c>
      <c r="P56" s="104">
        <v>0</v>
      </c>
      <c r="Z56" s="77" t="s">
        <v>40</v>
      </c>
      <c r="AA56" s="77" t="s">
        <v>39</v>
      </c>
      <c r="AB56" s="77">
        <v>20</v>
      </c>
    </row>
    <row r="57" spans="1:28" ht="15.75" customHeight="1" x14ac:dyDescent="0.2">
      <c r="A57" s="77" t="s">
        <v>49</v>
      </c>
      <c r="B57" s="77" t="s">
        <v>47</v>
      </c>
      <c r="C57" s="77" t="s">
        <v>50</v>
      </c>
      <c r="D57" s="113">
        <v>43474.372715335645</v>
      </c>
      <c r="E57" s="77" t="s">
        <v>170</v>
      </c>
      <c r="F57" s="77" t="s">
        <v>29</v>
      </c>
      <c r="G57" s="77" t="s">
        <v>51</v>
      </c>
      <c r="H57" s="77" t="s">
        <v>22</v>
      </c>
      <c r="I57" s="77" t="s">
        <v>43</v>
      </c>
      <c r="J57" s="77" t="s">
        <v>42</v>
      </c>
      <c r="K57" s="77">
        <v>3.49</v>
      </c>
      <c r="L57" s="77">
        <v>1670</v>
      </c>
      <c r="M57" s="77" t="s">
        <v>41</v>
      </c>
      <c r="N57" s="101">
        <v>4.88</v>
      </c>
      <c r="O57" s="107">
        <v>0</v>
      </c>
      <c r="P57" s="104">
        <v>7.76</v>
      </c>
      <c r="Z57" s="77" t="s">
        <v>40</v>
      </c>
      <c r="AA57" s="77" t="s">
        <v>39</v>
      </c>
      <c r="AB57" s="77">
        <v>20</v>
      </c>
    </row>
    <row r="58" spans="1:28" ht="15.75" customHeight="1" x14ac:dyDescent="0.2">
      <c r="A58" s="77" t="s">
        <v>49</v>
      </c>
      <c r="B58" s="77" t="s">
        <v>47</v>
      </c>
      <c r="C58" s="77" t="s">
        <v>50</v>
      </c>
      <c r="D58" s="113">
        <v>43474.372715335645</v>
      </c>
      <c r="E58" s="77" t="s">
        <v>170</v>
      </c>
      <c r="F58" s="77" t="s">
        <v>29</v>
      </c>
      <c r="G58" s="77" t="s">
        <v>51</v>
      </c>
      <c r="H58" s="77" t="s">
        <v>22</v>
      </c>
      <c r="I58" s="77" t="s">
        <v>159</v>
      </c>
      <c r="J58" s="77" t="s">
        <v>165</v>
      </c>
      <c r="K58" s="77">
        <v>3.49</v>
      </c>
      <c r="L58" s="77">
        <v>1670</v>
      </c>
      <c r="M58" s="77" t="s">
        <v>41</v>
      </c>
      <c r="N58" s="101">
        <v>70.7</v>
      </c>
      <c r="O58" s="107">
        <v>7.6300000000000007E-2</v>
      </c>
      <c r="P58" s="104">
        <v>7.5</v>
      </c>
      <c r="Z58" s="77" t="s">
        <v>40</v>
      </c>
      <c r="AA58" s="77" t="s">
        <v>39</v>
      </c>
      <c r="AB58" s="77">
        <v>20</v>
      </c>
    </row>
    <row r="59" spans="1:28" ht="15.75" customHeight="1" x14ac:dyDescent="0.2">
      <c r="A59" s="77" t="s">
        <v>49</v>
      </c>
      <c r="B59" s="77" t="s">
        <v>47</v>
      </c>
      <c r="C59" s="77" t="s">
        <v>50</v>
      </c>
      <c r="D59" s="113">
        <v>43474.372715335645</v>
      </c>
      <c r="E59" s="77" t="s">
        <v>170</v>
      </c>
      <c r="F59" s="77" t="s">
        <v>29</v>
      </c>
      <c r="G59" s="77" t="s">
        <v>51</v>
      </c>
      <c r="H59" s="77" t="s">
        <v>26</v>
      </c>
      <c r="I59" s="77" t="s">
        <v>157</v>
      </c>
      <c r="J59" s="77" t="s">
        <v>42</v>
      </c>
      <c r="K59" s="77">
        <v>3.17</v>
      </c>
      <c r="L59" s="77">
        <v>1780</v>
      </c>
      <c r="M59" s="77" t="s">
        <v>41</v>
      </c>
      <c r="N59" s="101">
        <v>42.2</v>
      </c>
      <c r="O59" s="107">
        <v>6.3399999999999998E-2</v>
      </c>
      <c r="P59" s="104">
        <v>15.4</v>
      </c>
      <c r="Z59" s="77" t="s">
        <v>40</v>
      </c>
      <c r="AA59" s="77" t="s">
        <v>39</v>
      </c>
      <c r="AB59" s="77">
        <v>20</v>
      </c>
    </row>
    <row r="60" spans="1:28" ht="15.75" customHeight="1" x14ac:dyDescent="0.2">
      <c r="A60" s="77" t="s">
        <v>49</v>
      </c>
      <c r="B60" s="77" t="s">
        <v>47</v>
      </c>
      <c r="C60" s="77" t="s">
        <v>50</v>
      </c>
      <c r="D60" s="113">
        <v>43474.372715335645</v>
      </c>
      <c r="E60" s="77" t="s">
        <v>170</v>
      </c>
      <c r="F60" s="77" t="s">
        <v>29</v>
      </c>
      <c r="G60" s="77" t="s">
        <v>51</v>
      </c>
      <c r="H60" s="77" t="s">
        <v>26</v>
      </c>
      <c r="I60" s="77" t="s">
        <v>158</v>
      </c>
      <c r="J60" s="77" t="s">
        <v>42</v>
      </c>
      <c r="K60" s="77">
        <v>3.17</v>
      </c>
      <c r="L60" s="77">
        <v>1780</v>
      </c>
      <c r="M60" s="77" t="s">
        <v>41</v>
      </c>
      <c r="N60" s="101">
        <v>273</v>
      </c>
      <c r="O60" s="107">
        <v>6.6799999999999998E-2</v>
      </c>
      <c r="P60" s="104">
        <v>0</v>
      </c>
      <c r="Z60" s="77" t="s">
        <v>40</v>
      </c>
      <c r="AA60" s="77" t="s">
        <v>39</v>
      </c>
      <c r="AB60" s="77">
        <v>20</v>
      </c>
    </row>
    <row r="61" spans="1:28" ht="15.75" customHeight="1" x14ac:dyDescent="0.2">
      <c r="A61" s="77" t="s">
        <v>49</v>
      </c>
      <c r="B61" s="77" t="s">
        <v>47</v>
      </c>
      <c r="C61" s="77" t="s">
        <v>50</v>
      </c>
      <c r="D61" s="113">
        <v>43474.372715335645</v>
      </c>
      <c r="E61" s="77" t="s">
        <v>170</v>
      </c>
      <c r="F61" s="77" t="s">
        <v>29</v>
      </c>
      <c r="G61" s="77" t="s">
        <v>51</v>
      </c>
      <c r="H61" s="77" t="s">
        <v>26</v>
      </c>
      <c r="I61" s="77" t="s">
        <v>43</v>
      </c>
      <c r="J61" s="77" t="s">
        <v>42</v>
      </c>
      <c r="K61" s="77">
        <v>3.17</v>
      </c>
      <c r="L61" s="77">
        <v>1780</v>
      </c>
      <c r="M61" s="77" t="s">
        <v>41</v>
      </c>
      <c r="N61" s="101">
        <v>10</v>
      </c>
      <c r="O61" s="107">
        <v>0</v>
      </c>
      <c r="P61" s="104">
        <v>15</v>
      </c>
      <c r="Z61" s="77" t="s">
        <v>40</v>
      </c>
      <c r="AA61" s="77" t="s">
        <v>39</v>
      </c>
      <c r="AB61" s="77">
        <v>20</v>
      </c>
    </row>
    <row r="62" spans="1:28" ht="15.75" customHeight="1" x14ac:dyDescent="0.2">
      <c r="A62" s="77" t="s">
        <v>49</v>
      </c>
      <c r="B62" s="77" t="s">
        <v>47</v>
      </c>
      <c r="C62" s="77" t="s">
        <v>50</v>
      </c>
      <c r="D62" s="113">
        <v>43474.372715335645</v>
      </c>
      <c r="E62" s="77" t="s">
        <v>169</v>
      </c>
      <c r="F62" s="77" t="s">
        <v>30</v>
      </c>
      <c r="G62" s="77" t="s">
        <v>51</v>
      </c>
      <c r="H62" s="77" t="s">
        <v>11</v>
      </c>
      <c r="I62" s="77" t="s">
        <v>158</v>
      </c>
      <c r="J62" s="77" t="s">
        <v>42</v>
      </c>
      <c r="K62" s="77">
        <v>3.5</v>
      </c>
      <c r="L62" s="77">
        <v>1210</v>
      </c>
      <c r="M62" s="77" t="s">
        <v>41</v>
      </c>
      <c r="N62" s="101">
        <v>88.7</v>
      </c>
      <c r="O62" s="107">
        <v>0.11899999999999999</v>
      </c>
      <c r="P62" s="104">
        <v>0</v>
      </c>
      <c r="Z62" s="77" t="s">
        <v>40</v>
      </c>
      <c r="AA62" s="77" t="s">
        <v>39</v>
      </c>
      <c r="AB62" s="77">
        <v>20</v>
      </c>
    </row>
    <row r="63" spans="1:28" ht="15.75" customHeight="1" x14ac:dyDescent="0.2">
      <c r="A63" s="77" t="s">
        <v>49</v>
      </c>
      <c r="B63" s="77" t="s">
        <v>47</v>
      </c>
      <c r="C63" s="77" t="s">
        <v>50</v>
      </c>
      <c r="D63" s="113">
        <v>43474.372715335645</v>
      </c>
      <c r="E63" s="77" t="s">
        <v>169</v>
      </c>
      <c r="F63" s="77" t="s">
        <v>30</v>
      </c>
      <c r="G63" s="77" t="s">
        <v>51</v>
      </c>
      <c r="H63" s="77" t="s">
        <v>11</v>
      </c>
      <c r="I63" s="77" t="s">
        <v>43</v>
      </c>
      <c r="J63" s="77" t="s">
        <v>42</v>
      </c>
      <c r="K63" s="77">
        <v>3.5</v>
      </c>
      <c r="L63" s="77">
        <v>1210</v>
      </c>
      <c r="M63" s="77" t="s">
        <v>41</v>
      </c>
      <c r="N63" s="101">
        <v>2.15</v>
      </c>
      <c r="O63" s="107">
        <v>0</v>
      </c>
      <c r="P63" s="104">
        <v>3.44</v>
      </c>
      <c r="Z63" s="77" t="s">
        <v>40</v>
      </c>
      <c r="AA63" s="77" t="s">
        <v>39</v>
      </c>
      <c r="AB63" s="77">
        <v>20</v>
      </c>
    </row>
    <row r="64" spans="1:28" ht="15.75" customHeight="1" x14ac:dyDescent="0.2">
      <c r="A64" s="77" t="s">
        <v>49</v>
      </c>
      <c r="B64" s="77" t="s">
        <v>47</v>
      </c>
      <c r="C64" s="77" t="s">
        <v>50</v>
      </c>
      <c r="D64" s="113">
        <v>43474.372715335645</v>
      </c>
      <c r="E64" s="77" t="s">
        <v>169</v>
      </c>
      <c r="F64" s="77" t="s">
        <v>30</v>
      </c>
      <c r="G64" s="77" t="s">
        <v>51</v>
      </c>
      <c r="H64" s="77" t="s">
        <v>11</v>
      </c>
      <c r="I64" s="77" t="s">
        <v>159</v>
      </c>
      <c r="J64" s="77" t="s">
        <v>165</v>
      </c>
      <c r="K64" s="77">
        <v>3.5</v>
      </c>
      <c r="L64" s="77">
        <v>1210</v>
      </c>
      <c r="M64" s="77" t="s">
        <v>41</v>
      </c>
      <c r="N64" s="101">
        <v>17</v>
      </c>
      <c r="O64" s="107">
        <v>0.03</v>
      </c>
      <c r="P64" s="104">
        <v>3.42</v>
      </c>
      <c r="Z64" s="77" t="s">
        <v>40</v>
      </c>
      <c r="AA64" s="77" t="s">
        <v>39</v>
      </c>
      <c r="AB64" s="77">
        <v>20</v>
      </c>
    </row>
    <row r="65" spans="1:28" ht="15.75" customHeight="1" x14ac:dyDescent="0.2">
      <c r="A65" s="77" t="s">
        <v>49</v>
      </c>
      <c r="B65" s="77" t="s">
        <v>47</v>
      </c>
      <c r="C65" s="77" t="s">
        <v>50</v>
      </c>
      <c r="D65" s="113">
        <v>43474.372715335645</v>
      </c>
      <c r="E65" s="77" t="s">
        <v>169</v>
      </c>
      <c r="F65" s="77" t="s">
        <v>30</v>
      </c>
      <c r="G65" s="77" t="s">
        <v>51</v>
      </c>
      <c r="H65" s="77" t="s">
        <v>13</v>
      </c>
      <c r="I65" s="77" t="s">
        <v>157</v>
      </c>
      <c r="J65" s="77" t="s">
        <v>42</v>
      </c>
      <c r="K65" s="77">
        <v>3.5</v>
      </c>
      <c r="L65" s="77">
        <v>1210</v>
      </c>
      <c r="M65" s="77" t="s">
        <v>41</v>
      </c>
      <c r="N65" s="101">
        <v>71.599999999999994</v>
      </c>
      <c r="O65" s="107">
        <v>8.7999999999999995E-2</v>
      </c>
      <c r="P65" s="104">
        <v>3.61</v>
      </c>
      <c r="Z65" s="77" t="s">
        <v>40</v>
      </c>
      <c r="AA65" s="77" t="s">
        <v>39</v>
      </c>
      <c r="AB65" s="77">
        <v>20</v>
      </c>
    </row>
    <row r="66" spans="1:28" ht="15.75" customHeight="1" x14ac:dyDescent="0.2">
      <c r="A66" s="77" t="s">
        <v>49</v>
      </c>
      <c r="B66" s="77" t="s">
        <v>47</v>
      </c>
      <c r="C66" s="77" t="s">
        <v>50</v>
      </c>
      <c r="D66" s="113">
        <v>43474.372715335645</v>
      </c>
      <c r="E66" s="77" t="s">
        <v>169</v>
      </c>
      <c r="F66" s="77" t="s">
        <v>30</v>
      </c>
      <c r="G66" s="77" t="s">
        <v>51</v>
      </c>
      <c r="H66" s="77" t="s">
        <v>13</v>
      </c>
      <c r="I66" s="77" t="s">
        <v>158</v>
      </c>
      <c r="J66" s="77" t="s">
        <v>42</v>
      </c>
      <c r="K66" s="77">
        <v>3.5</v>
      </c>
      <c r="L66" s="77">
        <v>1210</v>
      </c>
      <c r="M66" s="77" t="s">
        <v>41</v>
      </c>
      <c r="N66" s="101">
        <v>107</v>
      </c>
      <c r="O66" s="107">
        <v>9.4399999999999998E-2</v>
      </c>
      <c r="P66" s="104">
        <v>0</v>
      </c>
      <c r="Z66" s="77" t="s">
        <v>40</v>
      </c>
      <c r="AA66" s="77" t="s">
        <v>39</v>
      </c>
      <c r="AB66" s="77">
        <v>20</v>
      </c>
    </row>
    <row r="67" spans="1:28" ht="15.75" customHeight="1" x14ac:dyDescent="0.2">
      <c r="A67" s="77" t="s">
        <v>49</v>
      </c>
      <c r="B67" s="77" t="s">
        <v>47</v>
      </c>
      <c r="C67" s="77" t="s">
        <v>50</v>
      </c>
      <c r="D67" s="113">
        <v>43474.372715335645</v>
      </c>
      <c r="E67" s="77" t="s">
        <v>169</v>
      </c>
      <c r="F67" s="77" t="s">
        <v>30</v>
      </c>
      <c r="G67" s="77" t="s">
        <v>51</v>
      </c>
      <c r="H67" s="77" t="s">
        <v>13</v>
      </c>
      <c r="I67" s="77" t="s">
        <v>43</v>
      </c>
      <c r="J67" s="77" t="s">
        <v>42</v>
      </c>
      <c r="K67" s="77">
        <v>3.5</v>
      </c>
      <c r="L67" s="77">
        <v>1210</v>
      </c>
      <c r="M67" s="77" t="s">
        <v>41</v>
      </c>
      <c r="N67" s="101">
        <v>2.0299999999999998</v>
      </c>
      <c r="O67" s="107">
        <v>0</v>
      </c>
      <c r="P67" s="104">
        <v>3.28</v>
      </c>
      <c r="Z67" s="77" t="s">
        <v>40</v>
      </c>
      <c r="AA67" s="77" t="s">
        <v>39</v>
      </c>
      <c r="AB67" s="77">
        <v>20</v>
      </c>
    </row>
    <row r="68" spans="1:28" ht="15.75" customHeight="1" x14ac:dyDescent="0.2">
      <c r="A68" s="77" t="s">
        <v>49</v>
      </c>
      <c r="B68" s="77" t="s">
        <v>47</v>
      </c>
      <c r="C68" s="77" t="s">
        <v>50</v>
      </c>
      <c r="D68" s="113">
        <v>43474.372715335645</v>
      </c>
      <c r="E68" s="77" t="s">
        <v>169</v>
      </c>
      <c r="F68" s="77" t="s">
        <v>30</v>
      </c>
      <c r="G68" s="77" t="s">
        <v>51</v>
      </c>
      <c r="H68" s="77" t="s">
        <v>13</v>
      </c>
      <c r="I68" s="77" t="s">
        <v>159</v>
      </c>
      <c r="J68" s="77" t="s">
        <v>165</v>
      </c>
      <c r="K68" s="77">
        <v>3.5</v>
      </c>
      <c r="L68" s="77">
        <v>1210</v>
      </c>
      <c r="M68" s="77" t="s">
        <v>41</v>
      </c>
      <c r="N68" s="101">
        <v>62.3</v>
      </c>
      <c r="O68" s="107">
        <v>7.2300000000000003E-2</v>
      </c>
      <c r="P68" s="104">
        <v>3.18</v>
      </c>
      <c r="Z68" s="77" t="s">
        <v>40</v>
      </c>
      <c r="AA68" s="77" t="s">
        <v>39</v>
      </c>
      <c r="AB68" s="77">
        <v>20</v>
      </c>
    </row>
    <row r="69" spans="1:28" ht="15.75" customHeight="1" x14ac:dyDescent="0.2">
      <c r="A69" s="77" t="s">
        <v>49</v>
      </c>
      <c r="B69" s="77" t="s">
        <v>47</v>
      </c>
      <c r="C69" s="77" t="s">
        <v>50</v>
      </c>
      <c r="D69" s="113">
        <v>43474.372715335645</v>
      </c>
      <c r="E69" s="77" t="s">
        <v>169</v>
      </c>
      <c r="F69" s="77" t="s">
        <v>30</v>
      </c>
      <c r="G69" s="77" t="s">
        <v>51</v>
      </c>
      <c r="H69" s="77" t="s">
        <v>14</v>
      </c>
      <c r="I69" s="77" t="s">
        <v>157</v>
      </c>
      <c r="J69" s="77" t="s">
        <v>42</v>
      </c>
      <c r="K69" s="77">
        <v>3.5</v>
      </c>
      <c r="L69" s="77">
        <v>1210</v>
      </c>
      <c r="M69" s="77" t="s">
        <v>41</v>
      </c>
      <c r="N69" s="101">
        <v>110</v>
      </c>
      <c r="O69" s="107">
        <v>0.17799999999999999</v>
      </c>
      <c r="P69" s="104">
        <v>5.71</v>
      </c>
      <c r="Z69" s="77" t="s">
        <v>40</v>
      </c>
      <c r="AA69" s="77" t="s">
        <v>39</v>
      </c>
      <c r="AB69" s="77">
        <v>20</v>
      </c>
    </row>
    <row r="70" spans="1:28" ht="15.75" customHeight="1" x14ac:dyDescent="0.2">
      <c r="A70" s="77" t="s">
        <v>49</v>
      </c>
      <c r="B70" s="77" t="s">
        <v>47</v>
      </c>
      <c r="C70" s="77" t="s">
        <v>50</v>
      </c>
      <c r="D70" s="113">
        <v>43474.372715335645</v>
      </c>
      <c r="E70" s="77" t="s">
        <v>169</v>
      </c>
      <c r="F70" s="77" t="s">
        <v>30</v>
      </c>
      <c r="G70" s="77" t="s">
        <v>51</v>
      </c>
      <c r="H70" s="77" t="s">
        <v>14</v>
      </c>
      <c r="I70" s="77" t="s">
        <v>158</v>
      </c>
      <c r="J70" s="77" t="s">
        <v>42</v>
      </c>
      <c r="K70" s="77">
        <v>3.5</v>
      </c>
      <c r="L70" s="77">
        <v>1210</v>
      </c>
      <c r="M70" s="77" t="s">
        <v>41</v>
      </c>
      <c r="N70" s="101">
        <v>164</v>
      </c>
      <c r="O70" s="107">
        <v>0.189</v>
      </c>
      <c r="P70" s="104">
        <v>0</v>
      </c>
      <c r="Z70" s="77" t="s">
        <v>40</v>
      </c>
      <c r="AA70" s="77" t="s">
        <v>39</v>
      </c>
      <c r="AB70" s="77">
        <v>20</v>
      </c>
    </row>
    <row r="71" spans="1:28" ht="15.75" customHeight="1" x14ac:dyDescent="0.2">
      <c r="A71" s="77" t="s">
        <v>49</v>
      </c>
      <c r="B71" s="77" t="s">
        <v>47</v>
      </c>
      <c r="C71" s="77" t="s">
        <v>50</v>
      </c>
      <c r="D71" s="113">
        <v>43474.372715335645</v>
      </c>
      <c r="E71" s="77" t="s">
        <v>169</v>
      </c>
      <c r="F71" s="77" t="s">
        <v>30</v>
      </c>
      <c r="G71" s="77" t="s">
        <v>51</v>
      </c>
      <c r="H71" s="77" t="s">
        <v>14</v>
      </c>
      <c r="I71" s="77" t="s">
        <v>43</v>
      </c>
      <c r="J71" s="77" t="s">
        <v>42</v>
      </c>
      <c r="K71" s="77">
        <v>3.5</v>
      </c>
      <c r="L71" s="77">
        <v>1210</v>
      </c>
      <c r="M71" s="77" t="s">
        <v>41</v>
      </c>
      <c r="N71" s="101">
        <v>3.21</v>
      </c>
      <c r="O71" s="107">
        <v>0</v>
      </c>
      <c r="P71" s="104">
        <v>5.1100000000000003</v>
      </c>
      <c r="Z71" s="77" t="s">
        <v>40</v>
      </c>
      <c r="AA71" s="77" t="s">
        <v>39</v>
      </c>
      <c r="AB71" s="77">
        <v>20</v>
      </c>
    </row>
    <row r="72" spans="1:28" ht="15.75" customHeight="1" x14ac:dyDescent="0.2">
      <c r="A72" s="77" t="s">
        <v>49</v>
      </c>
      <c r="B72" s="77" t="s">
        <v>47</v>
      </c>
      <c r="C72" s="77" t="s">
        <v>50</v>
      </c>
      <c r="D72" s="113">
        <v>43474.372715335645</v>
      </c>
      <c r="E72" s="77" t="s">
        <v>169</v>
      </c>
      <c r="F72" s="77" t="s">
        <v>30</v>
      </c>
      <c r="G72" s="77" t="s">
        <v>51</v>
      </c>
      <c r="H72" s="77" t="s">
        <v>14</v>
      </c>
      <c r="I72" s="77" t="s">
        <v>159</v>
      </c>
      <c r="J72" s="77" t="s">
        <v>165</v>
      </c>
      <c r="K72" s="77">
        <v>3.5</v>
      </c>
      <c r="L72" s="77">
        <v>1210</v>
      </c>
      <c r="M72" s="77" t="s">
        <v>41</v>
      </c>
      <c r="N72" s="101">
        <v>98.5</v>
      </c>
      <c r="O72" s="107">
        <v>0.15</v>
      </c>
      <c r="P72" s="104">
        <v>5.01</v>
      </c>
      <c r="Z72" s="77" t="s">
        <v>40</v>
      </c>
      <c r="AA72" s="77" t="s">
        <v>39</v>
      </c>
      <c r="AB72" s="77">
        <v>20</v>
      </c>
    </row>
    <row r="73" spans="1:28" ht="15.75" customHeight="1" x14ac:dyDescent="0.2">
      <c r="A73" s="77" t="s">
        <v>49</v>
      </c>
      <c r="B73" s="77" t="s">
        <v>47</v>
      </c>
      <c r="C73" s="77" t="s">
        <v>50</v>
      </c>
      <c r="D73" s="113">
        <v>43474.372715335645</v>
      </c>
      <c r="E73" s="77" t="s">
        <v>169</v>
      </c>
      <c r="F73" s="77" t="s">
        <v>30</v>
      </c>
      <c r="G73" s="77" t="s">
        <v>51</v>
      </c>
      <c r="H73" s="77" t="s">
        <v>16</v>
      </c>
      <c r="I73" s="77" t="s">
        <v>157</v>
      </c>
      <c r="J73" s="77" t="s">
        <v>42</v>
      </c>
      <c r="K73" s="77">
        <v>3.5</v>
      </c>
      <c r="L73" s="77">
        <v>1220</v>
      </c>
      <c r="M73" s="77" t="s">
        <v>41</v>
      </c>
      <c r="N73" s="101">
        <v>102</v>
      </c>
      <c r="O73" s="107">
        <v>0.14499999999999999</v>
      </c>
      <c r="P73" s="104">
        <v>5.49</v>
      </c>
      <c r="Z73" s="77" t="s">
        <v>40</v>
      </c>
      <c r="AA73" s="77" t="s">
        <v>39</v>
      </c>
      <c r="AB73" s="77">
        <v>20</v>
      </c>
    </row>
    <row r="74" spans="1:28" ht="15.75" customHeight="1" x14ac:dyDescent="0.2">
      <c r="A74" s="77" t="s">
        <v>49</v>
      </c>
      <c r="B74" s="77" t="s">
        <v>47</v>
      </c>
      <c r="C74" s="77" t="s">
        <v>50</v>
      </c>
      <c r="D74" s="113">
        <v>43474.372715335645</v>
      </c>
      <c r="E74" s="77" t="s">
        <v>169</v>
      </c>
      <c r="F74" s="77" t="s">
        <v>30</v>
      </c>
      <c r="G74" s="77" t="s">
        <v>51</v>
      </c>
      <c r="H74" s="77" t="s">
        <v>16</v>
      </c>
      <c r="I74" s="77" t="s">
        <v>158</v>
      </c>
      <c r="J74" s="77" t="s">
        <v>42</v>
      </c>
      <c r="K74" s="77">
        <v>3.5</v>
      </c>
      <c r="L74" s="77">
        <v>1220</v>
      </c>
      <c r="M74" s="77" t="s">
        <v>41</v>
      </c>
      <c r="N74" s="101">
        <v>158</v>
      </c>
      <c r="O74" s="107">
        <v>0.153</v>
      </c>
      <c r="P74" s="104">
        <v>0</v>
      </c>
      <c r="Z74" s="77" t="s">
        <v>40</v>
      </c>
      <c r="AA74" s="77" t="s">
        <v>39</v>
      </c>
      <c r="AB74" s="77">
        <v>20</v>
      </c>
    </row>
    <row r="75" spans="1:28" ht="15.75" customHeight="1" x14ac:dyDescent="0.2">
      <c r="A75" s="77" t="s">
        <v>49</v>
      </c>
      <c r="B75" s="77" t="s">
        <v>47</v>
      </c>
      <c r="C75" s="77" t="s">
        <v>50</v>
      </c>
      <c r="D75" s="113">
        <v>43474.372715335645</v>
      </c>
      <c r="E75" s="77" t="s">
        <v>169</v>
      </c>
      <c r="F75" s="77" t="s">
        <v>30</v>
      </c>
      <c r="G75" s="77" t="s">
        <v>51</v>
      </c>
      <c r="H75" s="77" t="s">
        <v>16</v>
      </c>
      <c r="I75" s="77" t="s">
        <v>43</v>
      </c>
      <c r="J75" s="77" t="s">
        <v>42</v>
      </c>
      <c r="K75" s="77">
        <v>3.5</v>
      </c>
      <c r="L75" s="77">
        <v>1220</v>
      </c>
      <c r="M75" s="77" t="s">
        <v>41</v>
      </c>
      <c r="N75" s="101">
        <v>3.05</v>
      </c>
      <c r="O75" s="107">
        <v>0</v>
      </c>
      <c r="P75" s="104">
        <v>4.8899999999999997</v>
      </c>
      <c r="Z75" s="77" t="s">
        <v>40</v>
      </c>
      <c r="AA75" s="77" t="s">
        <v>39</v>
      </c>
      <c r="AB75" s="77">
        <v>20</v>
      </c>
    </row>
    <row r="76" spans="1:28" ht="15.75" customHeight="1" x14ac:dyDescent="0.2">
      <c r="A76" s="77" t="s">
        <v>49</v>
      </c>
      <c r="B76" s="77" t="s">
        <v>47</v>
      </c>
      <c r="C76" s="77" t="s">
        <v>50</v>
      </c>
      <c r="D76" s="113">
        <v>43474.372715335645</v>
      </c>
      <c r="E76" s="77" t="s">
        <v>169</v>
      </c>
      <c r="F76" s="77" t="s">
        <v>30</v>
      </c>
      <c r="G76" s="77" t="s">
        <v>51</v>
      </c>
      <c r="H76" s="77" t="s">
        <v>16</v>
      </c>
      <c r="I76" s="77" t="s">
        <v>159</v>
      </c>
      <c r="J76" s="77" t="s">
        <v>165</v>
      </c>
      <c r="K76" s="77">
        <v>3.5</v>
      </c>
      <c r="L76" s="77">
        <v>1220</v>
      </c>
      <c r="M76" s="77" t="s">
        <v>41</v>
      </c>
      <c r="N76" s="101">
        <v>105</v>
      </c>
      <c r="O76" s="107">
        <v>0.14000000000000001</v>
      </c>
      <c r="P76" s="104">
        <v>4.8099999999999996</v>
      </c>
      <c r="Z76" s="77" t="s">
        <v>40</v>
      </c>
      <c r="AA76" s="77" t="s">
        <v>39</v>
      </c>
      <c r="AB76" s="77">
        <v>20</v>
      </c>
    </row>
    <row r="77" spans="1:28" ht="15.75" customHeight="1" x14ac:dyDescent="0.2">
      <c r="A77" s="77" t="s">
        <v>49</v>
      </c>
      <c r="B77" s="77" t="s">
        <v>47</v>
      </c>
      <c r="C77" s="77" t="s">
        <v>50</v>
      </c>
      <c r="D77" s="113">
        <v>43474.372715335645</v>
      </c>
      <c r="E77" s="77" t="s">
        <v>169</v>
      </c>
      <c r="F77" s="77" t="s">
        <v>30</v>
      </c>
      <c r="G77" s="77" t="s">
        <v>51</v>
      </c>
      <c r="H77" s="77" t="s">
        <v>22</v>
      </c>
      <c r="I77" s="77" t="s">
        <v>157</v>
      </c>
      <c r="J77" s="77" t="s">
        <v>42</v>
      </c>
      <c r="K77" s="77">
        <v>3.5</v>
      </c>
      <c r="L77" s="77">
        <v>1210</v>
      </c>
      <c r="M77" s="77" t="s">
        <v>41</v>
      </c>
      <c r="N77" s="101">
        <v>149</v>
      </c>
      <c r="O77" s="107">
        <v>0.156</v>
      </c>
      <c r="P77" s="104">
        <v>8.7799999999999994</v>
      </c>
      <c r="Z77" s="77" t="s">
        <v>40</v>
      </c>
      <c r="AA77" s="77" t="s">
        <v>39</v>
      </c>
      <c r="AB77" s="77">
        <v>20</v>
      </c>
    </row>
    <row r="78" spans="1:28" ht="15.75" customHeight="1" x14ac:dyDescent="0.2">
      <c r="A78" s="77" t="s">
        <v>49</v>
      </c>
      <c r="B78" s="77" t="s">
        <v>47</v>
      </c>
      <c r="C78" s="77" t="s">
        <v>50</v>
      </c>
      <c r="D78" s="113">
        <v>43474.372715335645</v>
      </c>
      <c r="E78" s="77" t="s">
        <v>169</v>
      </c>
      <c r="F78" s="77" t="s">
        <v>30</v>
      </c>
      <c r="G78" s="77" t="s">
        <v>51</v>
      </c>
      <c r="H78" s="77" t="s">
        <v>22</v>
      </c>
      <c r="I78" s="77" t="s">
        <v>158</v>
      </c>
      <c r="J78" s="77" t="s">
        <v>42</v>
      </c>
      <c r="K78" s="77">
        <v>3.5</v>
      </c>
      <c r="L78" s="77">
        <v>1210</v>
      </c>
      <c r="M78" s="77" t="s">
        <v>41</v>
      </c>
      <c r="N78" s="101">
        <v>239</v>
      </c>
      <c r="O78" s="107">
        <v>0.16900000000000001</v>
      </c>
      <c r="P78" s="104">
        <v>0</v>
      </c>
      <c r="Z78" s="77" t="s">
        <v>40</v>
      </c>
      <c r="AA78" s="77" t="s">
        <v>39</v>
      </c>
      <c r="AB78" s="77">
        <v>20</v>
      </c>
    </row>
    <row r="79" spans="1:28" ht="15.75" customHeight="1" x14ac:dyDescent="0.2">
      <c r="A79" s="77" t="s">
        <v>49</v>
      </c>
      <c r="B79" s="77" t="s">
        <v>47</v>
      </c>
      <c r="C79" s="77" t="s">
        <v>50</v>
      </c>
      <c r="D79" s="113">
        <v>43474.372715335645</v>
      </c>
      <c r="E79" s="77" t="s">
        <v>169</v>
      </c>
      <c r="F79" s="77" t="s">
        <v>30</v>
      </c>
      <c r="G79" s="77" t="s">
        <v>51</v>
      </c>
      <c r="H79" s="77" t="s">
        <v>22</v>
      </c>
      <c r="I79" s="77" t="s">
        <v>43</v>
      </c>
      <c r="J79" s="77" t="s">
        <v>42</v>
      </c>
      <c r="K79" s="77">
        <v>3.5</v>
      </c>
      <c r="L79" s="77">
        <v>1210</v>
      </c>
      <c r="M79" s="77" t="s">
        <v>41</v>
      </c>
      <c r="N79" s="101">
        <v>4.91</v>
      </c>
      <c r="O79" s="107">
        <v>0</v>
      </c>
      <c r="P79" s="104">
        <v>7.88</v>
      </c>
      <c r="Z79" s="77" t="s">
        <v>40</v>
      </c>
      <c r="AA79" s="77" t="s">
        <v>39</v>
      </c>
      <c r="AB79" s="77">
        <v>20</v>
      </c>
    </row>
    <row r="80" spans="1:28" ht="15.75" customHeight="1" x14ac:dyDescent="0.2">
      <c r="A80" s="77" t="s">
        <v>49</v>
      </c>
      <c r="B80" s="77" t="s">
        <v>47</v>
      </c>
      <c r="C80" s="77" t="s">
        <v>50</v>
      </c>
      <c r="D80" s="113">
        <v>43474.372715335645</v>
      </c>
      <c r="E80" s="77" t="s">
        <v>169</v>
      </c>
      <c r="F80" s="77" t="s">
        <v>30</v>
      </c>
      <c r="G80" s="77" t="s">
        <v>51</v>
      </c>
      <c r="H80" s="77" t="s">
        <v>22</v>
      </c>
      <c r="I80" s="77" t="s">
        <v>159</v>
      </c>
      <c r="J80" s="77" t="s">
        <v>165</v>
      </c>
      <c r="K80" s="77">
        <v>3.5</v>
      </c>
      <c r="L80" s="77">
        <v>1210</v>
      </c>
      <c r="M80" s="77" t="s">
        <v>41</v>
      </c>
      <c r="N80" s="101">
        <v>160</v>
      </c>
      <c r="O80" s="107">
        <v>0.157</v>
      </c>
      <c r="P80" s="104">
        <v>7.68</v>
      </c>
      <c r="Z80" s="77" t="s">
        <v>40</v>
      </c>
      <c r="AA80" s="77" t="s">
        <v>39</v>
      </c>
      <c r="AB80" s="77">
        <v>20</v>
      </c>
    </row>
    <row r="81" spans="1:28" ht="15.75" customHeight="1" x14ac:dyDescent="0.2">
      <c r="A81" s="77" t="s">
        <v>49</v>
      </c>
      <c r="B81" s="77" t="s">
        <v>47</v>
      </c>
      <c r="C81" s="77" t="s">
        <v>50</v>
      </c>
      <c r="D81" s="113">
        <v>43474.372715335645</v>
      </c>
      <c r="E81" s="77" t="s">
        <v>169</v>
      </c>
      <c r="F81" s="77" t="s">
        <v>30</v>
      </c>
      <c r="G81" s="77" t="s">
        <v>51</v>
      </c>
      <c r="H81" s="77" t="s">
        <v>24</v>
      </c>
      <c r="I81" s="77" t="s">
        <v>157</v>
      </c>
      <c r="J81" s="77" t="s">
        <v>42</v>
      </c>
      <c r="K81" s="77">
        <v>3.5</v>
      </c>
      <c r="L81" s="77">
        <v>1220</v>
      </c>
      <c r="M81" s="77" t="s">
        <v>41</v>
      </c>
      <c r="N81" s="101">
        <v>176</v>
      </c>
      <c r="O81" s="107">
        <v>0.17299999999999999</v>
      </c>
      <c r="P81" s="104">
        <v>11.3</v>
      </c>
      <c r="Z81" s="77" t="s">
        <v>40</v>
      </c>
      <c r="AA81" s="77" t="s">
        <v>39</v>
      </c>
      <c r="AB81" s="77">
        <v>20</v>
      </c>
    </row>
    <row r="82" spans="1:28" ht="15.75" customHeight="1" x14ac:dyDescent="0.2">
      <c r="A82" s="77" t="s">
        <v>49</v>
      </c>
      <c r="B82" s="77" t="s">
        <v>47</v>
      </c>
      <c r="C82" s="77" t="s">
        <v>50</v>
      </c>
      <c r="D82" s="113">
        <v>43474.372715335645</v>
      </c>
      <c r="E82" s="77" t="s">
        <v>169</v>
      </c>
      <c r="F82" s="77" t="s">
        <v>30</v>
      </c>
      <c r="G82" s="77" t="s">
        <v>51</v>
      </c>
      <c r="H82" s="77" t="s">
        <v>24</v>
      </c>
      <c r="I82" s="77" t="s">
        <v>158</v>
      </c>
      <c r="J82" s="77" t="s">
        <v>42</v>
      </c>
      <c r="K82" s="77">
        <v>3.5</v>
      </c>
      <c r="L82" s="77">
        <v>1220</v>
      </c>
      <c r="M82" s="77" t="s">
        <v>41</v>
      </c>
      <c r="N82" s="101">
        <v>308</v>
      </c>
      <c r="O82" s="107">
        <v>0.183</v>
      </c>
      <c r="P82" s="104">
        <v>0</v>
      </c>
      <c r="Z82" s="77" t="s">
        <v>40</v>
      </c>
      <c r="AA82" s="77" t="s">
        <v>39</v>
      </c>
      <c r="AB82" s="77">
        <v>20</v>
      </c>
    </row>
    <row r="83" spans="1:28" ht="15.75" customHeight="1" x14ac:dyDescent="0.2">
      <c r="A83" s="77" t="s">
        <v>49</v>
      </c>
      <c r="B83" s="77" t="s">
        <v>47</v>
      </c>
      <c r="C83" s="77" t="s">
        <v>50</v>
      </c>
      <c r="D83" s="113">
        <v>43474.372715335645</v>
      </c>
      <c r="E83" s="77" t="s">
        <v>169</v>
      </c>
      <c r="F83" s="77" t="s">
        <v>30</v>
      </c>
      <c r="G83" s="77" t="s">
        <v>51</v>
      </c>
      <c r="H83" s="77" t="s">
        <v>24</v>
      </c>
      <c r="I83" s="77" t="s">
        <v>43</v>
      </c>
      <c r="J83" s="77" t="s">
        <v>42</v>
      </c>
      <c r="K83" s="77">
        <v>3.5</v>
      </c>
      <c r="L83" s="77">
        <v>1220</v>
      </c>
      <c r="M83" s="77" t="s">
        <v>41</v>
      </c>
      <c r="N83" s="101">
        <v>6.14</v>
      </c>
      <c r="O83" s="107">
        <v>0</v>
      </c>
      <c r="P83" s="104">
        <v>9.76</v>
      </c>
      <c r="Z83" s="77" t="s">
        <v>40</v>
      </c>
      <c r="AA83" s="77" t="s">
        <v>39</v>
      </c>
      <c r="AB83" s="77">
        <v>20</v>
      </c>
    </row>
    <row r="84" spans="1:28" ht="15.75" customHeight="1" x14ac:dyDescent="0.2">
      <c r="A84" s="77" t="s">
        <v>49</v>
      </c>
      <c r="B84" s="77" t="s">
        <v>47</v>
      </c>
      <c r="C84" s="77" t="s">
        <v>50</v>
      </c>
      <c r="D84" s="113">
        <v>43474.372715335645</v>
      </c>
      <c r="E84" s="77" t="s">
        <v>169</v>
      </c>
      <c r="F84" s="77" t="s">
        <v>30</v>
      </c>
      <c r="G84" s="77" t="s">
        <v>51</v>
      </c>
      <c r="H84" s="77" t="s">
        <v>24</v>
      </c>
      <c r="I84" s="77" t="s">
        <v>159</v>
      </c>
      <c r="J84" s="77" t="s">
        <v>165</v>
      </c>
      <c r="K84" s="77">
        <v>3.5</v>
      </c>
      <c r="L84" s="77">
        <v>1220</v>
      </c>
      <c r="M84" s="77" t="s">
        <v>41</v>
      </c>
      <c r="N84" s="101">
        <v>182</v>
      </c>
      <c r="O84" s="107">
        <v>0.16500000000000001</v>
      </c>
      <c r="P84" s="104">
        <v>9.85</v>
      </c>
      <c r="Z84" s="77" t="s">
        <v>40</v>
      </c>
      <c r="AA84" s="77" t="s">
        <v>39</v>
      </c>
      <c r="AB84" s="77">
        <v>20</v>
      </c>
    </row>
    <row r="85" spans="1:28" ht="15.75" customHeight="1" x14ac:dyDescent="0.2">
      <c r="A85" s="77" t="s">
        <v>49</v>
      </c>
      <c r="B85" s="77" t="s">
        <v>47</v>
      </c>
      <c r="C85" s="77" t="s">
        <v>50</v>
      </c>
      <c r="D85" s="113">
        <v>43474.372715335645</v>
      </c>
      <c r="E85" s="77" t="s">
        <v>169</v>
      </c>
      <c r="F85" s="77" t="s">
        <v>30</v>
      </c>
      <c r="G85" s="77" t="s">
        <v>51</v>
      </c>
      <c r="H85" s="77" t="s">
        <v>25</v>
      </c>
      <c r="I85" s="77" t="s">
        <v>157</v>
      </c>
      <c r="J85" s="77" t="s">
        <v>42</v>
      </c>
      <c r="K85" s="77">
        <v>3.5</v>
      </c>
      <c r="L85" s="77">
        <v>1220</v>
      </c>
      <c r="M85" s="77" t="s">
        <v>41</v>
      </c>
      <c r="N85" s="101">
        <v>232</v>
      </c>
      <c r="O85" s="107">
        <v>0.16900000000000001</v>
      </c>
      <c r="P85" s="104">
        <v>3.77</v>
      </c>
      <c r="Z85" s="77" t="s">
        <v>40</v>
      </c>
      <c r="AA85" s="77" t="s">
        <v>39</v>
      </c>
      <c r="AB85" s="77">
        <v>20</v>
      </c>
    </row>
    <row r="86" spans="1:28" ht="15.75" customHeight="1" x14ac:dyDescent="0.2">
      <c r="A86" s="77" t="s">
        <v>49</v>
      </c>
      <c r="B86" s="77" t="s">
        <v>47</v>
      </c>
      <c r="C86" s="77" t="s">
        <v>50</v>
      </c>
      <c r="D86" s="113">
        <v>43474.372715335645</v>
      </c>
      <c r="E86" s="77" t="s">
        <v>169</v>
      </c>
      <c r="F86" s="77" t="s">
        <v>30</v>
      </c>
      <c r="G86" s="77" t="s">
        <v>51</v>
      </c>
      <c r="H86" s="77" t="s">
        <v>25</v>
      </c>
      <c r="I86" s="77" t="s">
        <v>158</v>
      </c>
      <c r="J86" s="77" t="s">
        <v>42</v>
      </c>
      <c r="K86" s="77">
        <v>3.5</v>
      </c>
      <c r="L86" s="77">
        <v>1220</v>
      </c>
      <c r="M86" s="77" t="s">
        <v>41</v>
      </c>
      <c r="N86" s="101">
        <v>269</v>
      </c>
      <c r="O86" s="107">
        <v>0.17499999999999999</v>
      </c>
      <c r="P86" s="104">
        <v>0</v>
      </c>
      <c r="Z86" s="77" t="s">
        <v>40</v>
      </c>
      <c r="AA86" s="77" t="s">
        <v>39</v>
      </c>
      <c r="AB86" s="77">
        <v>20</v>
      </c>
    </row>
    <row r="87" spans="1:28" ht="15.75" customHeight="1" x14ac:dyDescent="0.2">
      <c r="A87" s="77" t="s">
        <v>49</v>
      </c>
      <c r="B87" s="77" t="s">
        <v>47</v>
      </c>
      <c r="C87" s="77" t="s">
        <v>50</v>
      </c>
      <c r="D87" s="113">
        <v>43474.372715335645</v>
      </c>
      <c r="E87" s="77" t="s">
        <v>169</v>
      </c>
      <c r="F87" s="77" t="s">
        <v>30</v>
      </c>
      <c r="G87" s="77" t="s">
        <v>51</v>
      </c>
      <c r="H87" s="77" t="s">
        <v>25</v>
      </c>
      <c r="I87" s="77" t="s">
        <v>43</v>
      </c>
      <c r="J87" s="77" t="s">
        <v>42</v>
      </c>
      <c r="K87" s="77">
        <v>3.5</v>
      </c>
      <c r="L87" s="77">
        <v>1220</v>
      </c>
      <c r="M87" s="77" t="s">
        <v>41</v>
      </c>
      <c r="N87" s="101">
        <v>2.11</v>
      </c>
      <c r="O87" s="107">
        <v>0</v>
      </c>
      <c r="P87" s="104">
        <v>3.34</v>
      </c>
      <c r="Z87" s="77" t="s">
        <v>40</v>
      </c>
      <c r="AA87" s="77" t="s">
        <v>39</v>
      </c>
      <c r="AB87" s="77">
        <v>20</v>
      </c>
    </row>
    <row r="88" spans="1:28" ht="15.75" customHeight="1" x14ac:dyDescent="0.2">
      <c r="A88" s="77" t="s">
        <v>49</v>
      </c>
      <c r="B88" s="77" t="s">
        <v>47</v>
      </c>
      <c r="C88" s="77" t="s">
        <v>50</v>
      </c>
      <c r="D88" s="113">
        <v>43474.372715335645</v>
      </c>
      <c r="E88" s="77" t="s">
        <v>169</v>
      </c>
      <c r="F88" s="77" t="s">
        <v>30</v>
      </c>
      <c r="G88" s="77" t="s">
        <v>51</v>
      </c>
      <c r="H88" s="77" t="s">
        <v>25</v>
      </c>
      <c r="I88" s="77" t="s">
        <v>159</v>
      </c>
      <c r="J88" s="77" t="s">
        <v>165</v>
      </c>
      <c r="K88" s="77">
        <v>3.5</v>
      </c>
      <c r="L88" s="77">
        <v>1220</v>
      </c>
      <c r="M88" s="77" t="s">
        <v>41</v>
      </c>
      <c r="N88" s="101">
        <v>237</v>
      </c>
      <c r="O88" s="107">
        <v>0.17</v>
      </c>
      <c r="P88" s="104">
        <v>3.3</v>
      </c>
      <c r="Z88" s="77" t="s">
        <v>40</v>
      </c>
      <c r="AA88" s="77" t="s">
        <v>39</v>
      </c>
      <c r="AB88" s="77">
        <v>20</v>
      </c>
    </row>
    <row r="89" spans="1:28" ht="15.75" customHeight="1" x14ac:dyDescent="0.2">
      <c r="A89" s="77" t="s">
        <v>49</v>
      </c>
      <c r="B89" s="77" t="s">
        <v>47</v>
      </c>
      <c r="C89" s="77" t="s">
        <v>50</v>
      </c>
      <c r="D89" s="113">
        <v>43474.372715335645</v>
      </c>
      <c r="E89" s="77" t="s">
        <v>169</v>
      </c>
      <c r="F89" s="77" t="s">
        <v>30</v>
      </c>
      <c r="G89" s="77" t="s">
        <v>51</v>
      </c>
      <c r="H89" s="77" t="s">
        <v>26</v>
      </c>
      <c r="I89" s="77" t="s">
        <v>157</v>
      </c>
      <c r="J89" s="77" t="s">
        <v>42</v>
      </c>
      <c r="K89" s="77">
        <v>3.5</v>
      </c>
      <c r="L89" s="77">
        <v>1230</v>
      </c>
      <c r="M89" s="77" t="s">
        <v>41</v>
      </c>
      <c r="N89" s="101">
        <v>68.400000000000006</v>
      </c>
      <c r="O89" s="107">
        <v>8.4699999999999998E-2</v>
      </c>
      <c r="P89" s="104">
        <v>23.5</v>
      </c>
      <c r="Z89" s="77" t="s">
        <v>40</v>
      </c>
      <c r="AA89" s="77" t="s">
        <v>39</v>
      </c>
      <c r="AB89" s="77">
        <v>20</v>
      </c>
    </row>
    <row r="90" spans="1:28" ht="15.75" customHeight="1" x14ac:dyDescent="0.2">
      <c r="A90" s="77" t="s">
        <v>49</v>
      </c>
      <c r="B90" s="77" t="s">
        <v>47</v>
      </c>
      <c r="C90" s="77" t="s">
        <v>50</v>
      </c>
      <c r="D90" s="113">
        <v>43474.372715335645</v>
      </c>
      <c r="E90" s="77" t="s">
        <v>169</v>
      </c>
      <c r="F90" s="77" t="s">
        <v>30</v>
      </c>
      <c r="G90" s="77" t="s">
        <v>51</v>
      </c>
      <c r="H90" s="77" t="s">
        <v>26</v>
      </c>
      <c r="I90" s="77" t="s">
        <v>158</v>
      </c>
      <c r="J90" s="77" t="s">
        <v>42</v>
      </c>
      <c r="K90" s="77">
        <v>3.5</v>
      </c>
      <c r="L90" s="77">
        <v>1230</v>
      </c>
      <c r="M90" s="77" t="s">
        <v>41</v>
      </c>
      <c r="N90" s="101">
        <v>361</v>
      </c>
      <c r="O90" s="107">
        <v>9.3299999999999994E-2</v>
      </c>
      <c r="P90" s="104">
        <v>0</v>
      </c>
      <c r="Z90" s="77" t="s">
        <v>40</v>
      </c>
      <c r="AA90" s="77" t="s">
        <v>39</v>
      </c>
      <c r="AB90" s="77">
        <v>20</v>
      </c>
    </row>
    <row r="91" spans="1:28" ht="15.75" customHeight="1" x14ac:dyDescent="0.2">
      <c r="A91" s="77" t="s">
        <v>49</v>
      </c>
      <c r="B91" s="77" t="s">
        <v>47</v>
      </c>
      <c r="C91" s="77" t="s">
        <v>50</v>
      </c>
      <c r="D91" s="113">
        <v>43474.372715335645</v>
      </c>
      <c r="E91" s="77" t="s">
        <v>169</v>
      </c>
      <c r="F91" s="77" t="s">
        <v>30</v>
      </c>
      <c r="G91" s="77" t="s">
        <v>51</v>
      </c>
      <c r="H91" s="77" t="s">
        <v>26</v>
      </c>
      <c r="I91" s="77" t="s">
        <v>43</v>
      </c>
      <c r="J91" s="77" t="s">
        <v>42</v>
      </c>
      <c r="K91" s="77">
        <v>3.5</v>
      </c>
      <c r="L91" s="77">
        <v>1230</v>
      </c>
      <c r="M91" s="77" t="s">
        <v>41</v>
      </c>
      <c r="N91" s="101">
        <v>12.8</v>
      </c>
      <c r="O91" s="107">
        <v>0</v>
      </c>
      <c r="P91" s="104">
        <v>20.3</v>
      </c>
      <c r="Z91" s="77" t="s">
        <v>40</v>
      </c>
      <c r="AA91" s="77" t="s">
        <v>39</v>
      </c>
      <c r="AB91" s="77">
        <v>20</v>
      </c>
    </row>
    <row r="92" spans="1:28" ht="15.75" customHeight="1" x14ac:dyDescent="0.2">
      <c r="A92" s="77" t="s">
        <v>49</v>
      </c>
      <c r="B92" s="77" t="s">
        <v>47</v>
      </c>
      <c r="C92" s="77" t="s">
        <v>50</v>
      </c>
      <c r="D92" s="113">
        <v>43474.372715335645</v>
      </c>
      <c r="E92" s="77" t="s">
        <v>169</v>
      </c>
      <c r="F92" s="77" t="s">
        <v>30</v>
      </c>
      <c r="G92" s="77" t="s">
        <v>51</v>
      </c>
      <c r="H92" s="77" t="s">
        <v>26</v>
      </c>
      <c r="I92" s="77" t="s">
        <v>159</v>
      </c>
      <c r="J92" s="77" t="s">
        <v>165</v>
      </c>
      <c r="K92" s="77">
        <v>3.5</v>
      </c>
      <c r="L92" s="77">
        <v>1230</v>
      </c>
      <c r="M92" s="77" t="s">
        <v>41</v>
      </c>
      <c r="N92" s="101">
        <v>105</v>
      </c>
      <c r="O92" s="107">
        <v>8.5699999999999998E-2</v>
      </c>
      <c r="P92" s="104">
        <v>20.5</v>
      </c>
      <c r="Z92" s="77" t="s">
        <v>40</v>
      </c>
      <c r="AA92" s="77" t="s">
        <v>39</v>
      </c>
      <c r="AB92" s="77">
        <v>20</v>
      </c>
    </row>
    <row r="93" spans="1:28" ht="15.75" customHeight="1" x14ac:dyDescent="0.2">
      <c r="A93" s="77" t="s">
        <v>49</v>
      </c>
      <c r="B93" s="77" t="s">
        <v>47</v>
      </c>
      <c r="C93" s="77" t="s">
        <v>50</v>
      </c>
      <c r="D93" s="113">
        <v>43474.372715335645</v>
      </c>
      <c r="E93" s="77" t="s">
        <v>169</v>
      </c>
      <c r="F93" s="77" t="s">
        <v>30</v>
      </c>
      <c r="G93" s="77" t="s">
        <v>51</v>
      </c>
      <c r="H93" s="77" t="s">
        <v>166</v>
      </c>
      <c r="I93" s="77" t="s">
        <v>157</v>
      </c>
      <c r="J93" s="77" t="s">
        <v>42</v>
      </c>
      <c r="K93" s="77">
        <v>3.5</v>
      </c>
      <c r="L93" s="77">
        <v>1220</v>
      </c>
      <c r="M93" s="77" t="s">
        <v>41</v>
      </c>
      <c r="N93" s="101">
        <v>102</v>
      </c>
      <c r="O93" s="107">
        <v>0.13500000000000001</v>
      </c>
      <c r="P93" s="104">
        <v>7.46</v>
      </c>
      <c r="Z93" s="77" t="s">
        <v>40</v>
      </c>
      <c r="AA93" s="77" t="s">
        <v>39</v>
      </c>
      <c r="AB93" s="77">
        <v>20</v>
      </c>
    </row>
    <row r="94" spans="1:28" ht="15.75" customHeight="1" x14ac:dyDescent="0.2">
      <c r="A94" s="77" t="s">
        <v>49</v>
      </c>
      <c r="B94" s="77" t="s">
        <v>47</v>
      </c>
      <c r="C94" s="77" t="s">
        <v>50</v>
      </c>
      <c r="D94" s="113">
        <v>43474.372715335645</v>
      </c>
      <c r="E94" s="77" t="s">
        <v>169</v>
      </c>
      <c r="F94" s="77" t="s">
        <v>30</v>
      </c>
      <c r="G94" s="77" t="s">
        <v>51</v>
      </c>
      <c r="H94" s="77" t="s">
        <v>166</v>
      </c>
      <c r="I94" s="77" t="s">
        <v>158</v>
      </c>
      <c r="J94" s="77" t="s">
        <v>42</v>
      </c>
      <c r="K94" s="77">
        <v>3.5</v>
      </c>
      <c r="L94" s="77">
        <v>1220</v>
      </c>
      <c r="M94" s="77" t="s">
        <v>41</v>
      </c>
      <c r="N94" s="101">
        <v>184</v>
      </c>
      <c r="O94" s="107">
        <v>0.14499999999999999</v>
      </c>
      <c r="P94" s="104">
        <v>0</v>
      </c>
      <c r="Z94" s="77" t="s">
        <v>40</v>
      </c>
      <c r="AA94" s="77" t="s">
        <v>39</v>
      </c>
      <c r="AB94" s="77">
        <v>20</v>
      </c>
    </row>
    <row r="95" spans="1:28" ht="15.75" customHeight="1" x14ac:dyDescent="0.2">
      <c r="A95" s="77" t="s">
        <v>49</v>
      </c>
      <c r="B95" s="77" t="s">
        <v>47</v>
      </c>
      <c r="C95" s="77" t="s">
        <v>50</v>
      </c>
      <c r="D95" s="113">
        <v>43474.372715335645</v>
      </c>
      <c r="E95" s="77" t="s">
        <v>169</v>
      </c>
      <c r="F95" s="77" t="s">
        <v>30</v>
      </c>
      <c r="G95" s="77" t="s">
        <v>51</v>
      </c>
      <c r="H95" s="77" t="s">
        <v>166</v>
      </c>
      <c r="I95" s="77" t="s">
        <v>43</v>
      </c>
      <c r="J95" s="77" t="s">
        <v>42</v>
      </c>
      <c r="K95" s="77">
        <v>3.5</v>
      </c>
      <c r="L95" s="77">
        <v>1220</v>
      </c>
      <c r="M95" s="77" t="s">
        <v>41</v>
      </c>
      <c r="N95" s="101">
        <v>4.13</v>
      </c>
      <c r="O95" s="107">
        <v>0</v>
      </c>
      <c r="P95" s="104">
        <v>6.58</v>
      </c>
      <c r="Z95" s="77" t="s">
        <v>40</v>
      </c>
      <c r="AA95" s="77" t="s">
        <v>39</v>
      </c>
      <c r="AB95" s="77">
        <v>20</v>
      </c>
    </row>
    <row r="96" spans="1:28" ht="15.75" customHeight="1" x14ac:dyDescent="0.2">
      <c r="A96" s="77" t="s">
        <v>49</v>
      </c>
      <c r="B96" s="77" t="s">
        <v>47</v>
      </c>
      <c r="C96" s="77" t="s">
        <v>50</v>
      </c>
      <c r="D96" s="113">
        <v>43474.372715335645</v>
      </c>
      <c r="E96" s="77" t="s">
        <v>169</v>
      </c>
      <c r="F96" s="77" t="s">
        <v>30</v>
      </c>
      <c r="G96" s="77" t="s">
        <v>51</v>
      </c>
      <c r="H96" s="77" t="s">
        <v>166</v>
      </c>
      <c r="I96" s="77" t="s">
        <v>159</v>
      </c>
      <c r="J96" s="77" t="s">
        <v>165</v>
      </c>
      <c r="K96" s="77">
        <v>3.5</v>
      </c>
      <c r="L96" s="77">
        <v>1220</v>
      </c>
      <c r="M96" s="77" t="s">
        <v>41</v>
      </c>
      <c r="N96" s="101">
        <v>101</v>
      </c>
      <c r="O96" s="107">
        <v>0.11799999999999999</v>
      </c>
      <c r="P96" s="104">
        <v>6.54</v>
      </c>
      <c r="Z96" s="77" t="s">
        <v>40</v>
      </c>
      <c r="AA96" s="77" t="s">
        <v>39</v>
      </c>
      <c r="AB96" s="77">
        <v>20</v>
      </c>
    </row>
    <row r="97" spans="1:28" ht="15.75" customHeight="1" x14ac:dyDescent="0.2">
      <c r="A97" s="77" t="s">
        <v>49</v>
      </c>
      <c r="B97" s="77" t="s">
        <v>47</v>
      </c>
      <c r="C97" s="77" t="s">
        <v>50</v>
      </c>
      <c r="D97" s="113">
        <v>43474.372715335645</v>
      </c>
      <c r="E97" s="77" t="s">
        <v>169</v>
      </c>
      <c r="F97" s="77" t="s">
        <v>31</v>
      </c>
      <c r="G97" s="77" t="s">
        <v>51</v>
      </c>
      <c r="H97" s="77" t="s">
        <v>24</v>
      </c>
      <c r="I97" s="77" t="s">
        <v>158</v>
      </c>
      <c r="J97" s="77" t="s">
        <v>42</v>
      </c>
      <c r="K97" s="77">
        <v>2.35</v>
      </c>
      <c r="L97" s="77">
        <v>1390</v>
      </c>
      <c r="M97" s="77" t="s">
        <v>41</v>
      </c>
      <c r="N97" s="101">
        <v>45.1</v>
      </c>
      <c r="O97" s="107">
        <v>1.9599999999999999E-2</v>
      </c>
      <c r="P97" s="104">
        <v>0</v>
      </c>
      <c r="Z97" s="77" t="s">
        <v>40</v>
      </c>
      <c r="AA97" s="77" t="s">
        <v>39</v>
      </c>
      <c r="AB97" s="77">
        <v>20</v>
      </c>
    </row>
    <row r="98" spans="1:28" ht="15.75" customHeight="1" x14ac:dyDescent="0.2">
      <c r="A98" s="77" t="s">
        <v>49</v>
      </c>
      <c r="B98" s="77" t="s">
        <v>47</v>
      </c>
      <c r="C98" s="77" t="s">
        <v>50</v>
      </c>
      <c r="D98" s="113">
        <v>43474.372715335645</v>
      </c>
      <c r="E98" s="77" t="s">
        <v>169</v>
      </c>
      <c r="F98" s="77" t="s">
        <v>31</v>
      </c>
      <c r="G98" s="77" t="s">
        <v>51</v>
      </c>
      <c r="H98" s="77" t="s">
        <v>24</v>
      </c>
      <c r="I98" s="77" t="s">
        <v>43</v>
      </c>
      <c r="J98" s="77" t="s">
        <v>42</v>
      </c>
      <c r="K98" s="77">
        <v>2.35</v>
      </c>
      <c r="L98" s="77">
        <v>1390</v>
      </c>
      <c r="M98" s="77" t="s">
        <v>41</v>
      </c>
      <c r="N98" s="101">
        <v>1.26</v>
      </c>
      <c r="O98" s="107">
        <v>0</v>
      </c>
      <c r="P98" s="104">
        <v>1.75</v>
      </c>
      <c r="Z98" s="77" t="s">
        <v>40</v>
      </c>
      <c r="AA98" s="77" t="s">
        <v>39</v>
      </c>
      <c r="AB98" s="77">
        <v>20</v>
      </c>
    </row>
    <row r="99" spans="1:28" ht="15.75" customHeight="1" x14ac:dyDescent="0.2">
      <c r="A99" s="77" t="s">
        <v>49</v>
      </c>
      <c r="B99" s="77" t="s">
        <v>47</v>
      </c>
      <c r="C99" s="77" t="s">
        <v>50</v>
      </c>
      <c r="D99" s="113">
        <v>43474.372715335645</v>
      </c>
      <c r="E99" s="77" t="s">
        <v>169</v>
      </c>
      <c r="F99" s="77" t="s">
        <v>31</v>
      </c>
      <c r="G99" s="77" t="s">
        <v>51</v>
      </c>
      <c r="H99" s="77" t="s">
        <v>24</v>
      </c>
      <c r="I99" s="77" t="s">
        <v>159</v>
      </c>
      <c r="J99" s="77" t="s">
        <v>165</v>
      </c>
      <c r="K99" s="77">
        <v>2.35</v>
      </c>
      <c r="L99" s="77">
        <v>1390</v>
      </c>
      <c r="M99" s="77" t="s">
        <v>41</v>
      </c>
      <c r="N99" s="101">
        <v>27.3</v>
      </c>
      <c r="O99" s="107">
        <v>1.9199999999999998E-2</v>
      </c>
      <c r="P99" s="104">
        <v>1.59</v>
      </c>
      <c r="Z99" s="77" t="s">
        <v>40</v>
      </c>
      <c r="AA99" s="77" t="s">
        <v>39</v>
      </c>
      <c r="AB99" s="77">
        <v>20</v>
      </c>
    </row>
    <row r="100" spans="1:28" ht="15.75" customHeight="1" x14ac:dyDescent="0.2">
      <c r="A100" s="77" t="s">
        <v>49</v>
      </c>
      <c r="B100" s="77" t="s">
        <v>47</v>
      </c>
      <c r="C100" s="77" t="s">
        <v>50</v>
      </c>
      <c r="D100" s="113">
        <v>43474.372715335645</v>
      </c>
      <c r="E100" s="77" t="s">
        <v>169</v>
      </c>
      <c r="F100" s="77" t="s">
        <v>31</v>
      </c>
      <c r="G100" s="77" t="s">
        <v>51</v>
      </c>
      <c r="H100" s="77" t="s">
        <v>25</v>
      </c>
      <c r="I100" s="77" t="s">
        <v>157</v>
      </c>
      <c r="J100" s="77" t="s">
        <v>42</v>
      </c>
      <c r="K100" s="77">
        <v>2.42</v>
      </c>
      <c r="L100" s="77">
        <v>1390</v>
      </c>
      <c r="M100" s="77" t="s">
        <v>41</v>
      </c>
      <c r="N100" s="101">
        <v>35.5</v>
      </c>
      <c r="O100" s="107">
        <v>2.12E-2</v>
      </c>
      <c r="P100" s="104">
        <v>0.79500000000000004</v>
      </c>
      <c r="Z100" s="77" t="s">
        <v>40</v>
      </c>
      <c r="AA100" s="77" t="s">
        <v>39</v>
      </c>
      <c r="AB100" s="77">
        <v>20</v>
      </c>
    </row>
    <row r="101" spans="1:28" ht="15.75" customHeight="1" x14ac:dyDescent="0.2">
      <c r="A101" s="77" t="s">
        <v>49</v>
      </c>
      <c r="B101" s="77" t="s">
        <v>47</v>
      </c>
      <c r="C101" s="77" t="s">
        <v>50</v>
      </c>
      <c r="D101" s="113">
        <v>43474.372715335645</v>
      </c>
      <c r="E101" s="77" t="s">
        <v>169</v>
      </c>
      <c r="F101" s="77" t="s">
        <v>31</v>
      </c>
      <c r="G101" s="77" t="s">
        <v>51</v>
      </c>
      <c r="H101" s="77" t="s">
        <v>25</v>
      </c>
      <c r="I101" s="77" t="s">
        <v>158</v>
      </c>
      <c r="J101" s="77" t="s">
        <v>42</v>
      </c>
      <c r="K101" s="77">
        <v>2.42</v>
      </c>
      <c r="L101" s="77">
        <v>1390</v>
      </c>
      <c r="M101" s="77" t="s">
        <v>41</v>
      </c>
      <c r="N101" s="101">
        <v>42.7</v>
      </c>
      <c r="O101" s="107">
        <v>2.1600000000000001E-2</v>
      </c>
      <c r="P101" s="104">
        <v>0</v>
      </c>
      <c r="Z101" s="77" t="s">
        <v>40</v>
      </c>
      <c r="AA101" s="77" t="s">
        <v>39</v>
      </c>
      <c r="AB101" s="77">
        <v>20</v>
      </c>
    </row>
    <row r="102" spans="1:28" ht="15.75" customHeight="1" x14ac:dyDescent="0.2">
      <c r="A102" s="77" t="s">
        <v>49</v>
      </c>
      <c r="B102" s="77" t="s">
        <v>47</v>
      </c>
      <c r="C102" s="77" t="s">
        <v>50</v>
      </c>
      <c r="D102" s="113">
        <v>43474.372715335645</v>
      </c>
      <c r="E102" s="77" t="s">
        <v>169</v>
      </c>
      <c r="F102" s="77" t="s">
        <v>31</v>
      </c>
      <c r="G102" s="77" t="s">
        <v>51</v>
      </c>
      <c r="H102" s="77" t="s">
        <v>25</v>
      </c>
      <c r="I102" s="77" t="s">
        <v>43</v>
      </c>
      <c r="J102" s="77" t="s">
        <v>42</v>
      </c>
      <c r="K102" s="77">
        <v>2.42</v>
      </c>
      <c r="L102" s="77">
        <v>1390</v>
      </c>
      <c r="M102" s="77" t="s">
        <v>41</v>
      </c>
      <c r="N102" s="101">
        <v>0.55700000000000005</v>
      </c>
      <c r="O102" s="107">
        <v>0</v>
      </c>
      <c r="P102" s="104">
        <v>0.76500000000000001</v>
      </c>
      <c r="Z102" s="77" t="s">
        <v>40</v>
      </c>
      <c r="AA102" s="77" t="s">
        <v>39</v>
      </c>
      <c r="AB102" s="77">
        <v>20</v>
      </c>
    </row>
    <row r="103" spans="1:28" ht="15.75" customHeight="1" x14ac:dyDescent="0.2">
      <c r="A103" s="77" t="s">
        <v>49</v>
      </c>
      <c r="B103" s="77" t="s">
        <v>47</v>
      </c>
      <c r="C103" s="77" t="s">
        <v>50</v>
      </c>
      <c r="D103" s="113">
        <v>43474.372715335645</v>
      </c>
      <c r="E103" s="77" t="s">
        <v>169</v>
      </c>
      <c r="F103" s="77" t="s">
        <v>31</v>
      </c>
      <c r="G103" s="77" t="s">
        <v>51</v>
      </c>
      <c r="H103" s="77" t="s">
        <v>25</v>
      </c>
      <c r="I103" s="77" t="s">
        <v>159</v>
      </c>
      <c r="J103" s="77" t="s">
        <v>165</v>
      </c>
      <c r="K103" s="77">
        <v>2.42</v>
      </c>
      <c r="L103" s="77">
        <v>1390</v>
      </c>
      <c r="M103" s="77" t="s">
        <v>41</v>
      </c>
      <c r="N103" s="101">
        <v>36.1</v>
      </c>
      <c r="O103" s="107">
        <v>2.1000000000000001E-2</v>
      </c>
      <c r="P103" s="104">
        <v>0.69499999999999995</v>
      </c>
      <c r="Z103" s="77" t="s">
        <v>40</v>
      </c>
      <c r="AA103" s="77" t="s">
        <v>39</v>
      </c>
      <c r="AB103" s="77">
        <v>20</v>
      </c>
    </row>
    <row r="104" spans="1:28" ht="15.75" customHeight="1" x14ac:dyDescent="0.2">
      <c r="A104" s="77" t="s">
        <v>49</v>
      </c>
      <c r="B104" s="77" t="s">
        <v>47</v>
      </c>
      <c r="C104" s="77" t="s">
        <v>50</v>
      </c>
      <c r="D104" s="113">
        <v>43474.372715335645</v>
      </c>
      <c r="E104" s="77" t="s">
        <v>169</v>
      </c>
      <c r="F104" s="77" t="s">
        <v>31</v>
      </c>
      <c r="G104" s="77" t="s">
        <v>51</v>
      </c>
      <c r="H104" s="77" t="s">
        <v>26</v>
      </c>
      <c r="I104" s="77" t="s">
        <v>157</v>
      </c>
      <c r="J104" s="77" t="s">
        <v>42</v>
      </c>
      <c r="K104" s="77">
        <v>1.46</v>
      </c>
      <c r="L104" s="77">
        <v>1110</v>
      </c>
      <c r="M104" s="77" t="s">
        <v>41</v>
      </c>
      <c r="N104" s="101">
        <v>13.7</v>
      </c>
      <c r="O104" s="107">
        <v>1.37E-2</v>
      </c>
      <c r="P104" s="104">
        <v>3.99</v>
      </c>
      <c r="Z104" s="77" t="s">
        <v>40</v>
      </c>
      <c r="AA104" s="77" t="s">
        <v>39</v>
      </c>
      <c r="AB104" s="77">
        <v>20</v>
      </c>
    </row>
    <row r="105" spans="1:28" ht="15.75" customHeight="1" x14ac:dyDescent="0.2">
      <c r="A105" s="77" t="s">
        <v>49</v>
      </c>
      <c r="B105" s="77" t="s">
        <v>47</v>
      </c>
      <c r="C105" s="77" t="s">
        <v>50</v>
      </c>
      <c r="D105" s="113">
        <v>43474.372715335645</v>
      </c>
      <c r="E105" s="77" t="s">
        <v>169</v>
      </c>
      <c r="F105" s="77" t="s">
        <v>31</v>
      </c>
      <c r="G105" s="77" t="s">
        <v>51</v>
      </c>
      <c r="H105" s="77" t="s">
        <v>26</v>
      </c>
      <c r="I105" s="77" t="s">
        <v>158</v>
      </c>
      <c r="J105" s="77" t="s">
        <v>42</v>
      </c>
      <c r="K105" s="77">
        <v>1.46</v>
      </c>
      <c r="L105" s="77">
        <v>1110</v>
      </c>
      <c r="M105" s="77" t="s">
        <v>41</v>
      </c>
      <c r="N105" s="101">
        <v>67.3</v>
      </c>
      <c r="O105" s="107">
        <v>1.47E-2</v>
      </c>
      <c r="P105" s="104">
        <v>0</v>
      </c>
      <c r="Z105" s="77" t="s">
        <v>40</v>
      </c>
      <c r="AA105" s="77" t="s">
        <v>39</v>
      </c>
      <c r="AB105" s="77">
        <v>20</v>
      </c>
    </row>
    <row r="106" spans="1:28" ht="15.75" customHeight="1" x14ac:dyDescent="0.2">
      <c r="A106" s="77" t="s">
        <v>49</v>
      </c>
      <c r="B106" s="77" t="s">
        <v>47</v>
      </c>
      <c r="C106" s="77" t="s">
        <v>50</v>
      </c>
      <c r="D106" s="113">
        <v>43474.372715335645</v>
      </c>
      <c r="E106" s="77" t="s">
        <v>169</v>
      </c>
      <c r="F106" s="77" t="s">
        <v>31</v>
      </c>
      <c r="G106" s="77" t="s">
        <v>51</v>
      </c>
      <c r="H106" s="77" t="s">
        <v>26</v>
      </c>
      <c r="I106" s="77" t="s">
        <v>43</v>
      </c>
      <c r="J106" s="77" t="s">
        <v>42</v>
      </c>
      <c r="K106" s="77">
        <v>1.46</v>
      </c>
      <c r="L106" s="77">
        <v>1110</v>
      </c>
      <c r="M106" s="77" t="s">
        <v>41</v>
      </c>
      <c r="N106" s="101">
        <v>3.17</v>
      </c>
      <c r="O106" s="107">
        <v>0</v>
      </c>
      <c r="P106" s="104">
        <v>3.84</v>
      </c>
      <c r="Z106" s="77" t="s">
        <v>40</v>
      </c>
      <c r="AA106" s="77" t="s">
        <v>39</v>
      </c>
      <c r="AB106" s="77">
        <v>20</v>
      </c>
    </row>
    <row r="107" spans="1:28" ht="15.75" customHeight="1" x14ac:dyDescent="0.2">
      <c r="A107" s="77" t="s">
        <v>49</v>
      </c>
      <c r="B107" s="77" t="s">
        <v>47</v>
      </c>
      <c r="C107" s="77" t="s">
        <v>50</v>
      </c>
      <c r="D107" s="113">
        <v>43474.372715335645</v>
      </c>
      <c r="E107" s="77" t="s">
        <v>169</v>
      </c>
      <c r="F107" s="77" t="s">
        <v>31</v>
      </c>
      <c r="G107" s="77" t="s">
        <v>51</v>
      </c>
      <c r="H107" s="77" t="s">
        <v>26</v>
      </c>
      <c r="I107" s="77" t="s">
        <v>159</v>
      </c>
      <c r="J107" s="77" t="s">
        <v>165</v>
      </c>
      <c r="K107" s="77">
        <v>1.46</v>
      </c>
      <c r="L107" s="77">
        <v>1110</v>
      </c>
      <c r="M107" s="77" t="s">
        <v>41</v>
      </c>
      <c r="N107" s="101">
        <v>16.5</v>
      </c>
      <c r="O107" s="107">
        <v>1.0699999999999999E-2</v>
      </c>
      <c r="P107" s="104">
        <v>3.57</v>
      </c>
      <c r="Z107" s="77" t="s">
        <v>40</v>
      </c>
      <c r="AA107" s="77" t="s">
        <v>39</v>
      </c>
      <c r="AB107" s="77">
        <v>20</v>
      </c>
    </row>
    <row r="108" spans="1:28" ht="15.75" customHeight="1" x14ac:dyDescent="0.2">
      <c r="A108" s="77" t="s">
        <v>49</v>
      </c>
      <c r="B108" s="77" t="s">
        <v>47</v>
      </c>
      <c r="C108" s="77" t="s">
        <v>50</v>
      </c>
      <c r="D108" s="113">
        <v>43474.372715335645</v>
      </c>
      <c r="E108" s="77" t="s">
        <v>169</v>
      </c>
      <c r="F108" s="77" t="s">
        <v>31</v>
      </c>
      <c r="G108" s="77" t="s">
        <v>51</v>
      </c>
      <c r="H108" s="77" t="s">
        <v>166</v>
      </c>
      <c r="I108" s="77" t="s">
        <v>157</v>
      </c>
      <c r="J108" s="77" t="s">
        <v>42</v>
      </c>
      <c r="K108" s="77">
        <v>1.71</v>
      </c>
      <c r="L108" s="77">
        <v>1200</v>
      </c>
      <c r="M108" s="77" t="s">
        <v>41</v>
      </c>
      <c r="N108" s="101">
        <v>12.6</v>
      </c>
      <c r="O108" s="107">
        <v>1.4800000000000001E-2</v>
      </c>
      <c r="P108" s="104">
        <v>1.43</v>
      </c>
      <c r="Z108" s="77" t="s">
        <v>40</v>
      </c>
      <c r="AA108" s="77" t="s">
        <v>39</v>
      </c>
      <c r="AB108" s="77">
        <v>20</v>
      </c>
    </row>
    <row r="109" spans="1:28" ht="15.75" customHeight="1" x14ac:dyDescent="0.2">
      <c r="A109" s="77" t="s">
        <v>49</v>
      </c>
      <c r="B109" s="77" t="s">
        <v>47</v>
      </c>
      <c r="C109" s="77" t="s">
        <v>50</v>
      </c>
      <c r="D109" s="113">
        <v>43474.372715335645</v>
      </c>
      <c r="E109" s="77" t="s">
        <v>169</v>
      </c>
      <c r="F109" s="77" t="s">
        <v>31</v>
      </c>
      <c r="G109" s="77" t="s">
        <v>51</v>
      </c>
      <c r="H109" s="77" t="s">
        <v>166</v>
      </c>
      <c r="I109" s="77" t="s">
        <v>158</v>
      </c>
      <c r="J109" s="77" t="s">
        <v>42</v>
      </c>
      <c r="K109" s="77">
        <v>1.71</v>
      </c>
      <c r="L109" s="77">
        <v>1200</v>
      </c>
      <c r="M109" s="77" t="s">
        <v>41</v>
      </c>
      <c r="N109" s="101">
        <v>24.9</v>
      </c>
      <c r="O109" s="107">
        <v>1.5100000000000001E-2</v>
      </c>
      <c r="P109" s="104">
        <v>0</v>
      </c>
      <c r="Z109" s="77" t="s">
        <v>40</v>
      </c>
      <c r="AA109" s="77" t="s">
        <v>39</v>
      </c>
      <c r="AB109" s="77">
        <v>20</v>
      </c>
    </row>
    <row r="110" spans="1:28" ht="15.75" customHeight="1" x14ac:dyDescent="0.2">
      <c r="A110" s="77" t="s">
        <v>49</v>
      </c>
      <c r="B110" s="77" t="s">
        <v>47</v>
      </c>
      <c r="C110" s="77" t="s">
        <v>50</v>
      </c>
      <c r="D110" s="113">
        <v>43474.372715335645</v>
      </c>
      <c r="E110" s="77" t="s">
        <v>169</v>
      </c>
      <c r="F110" s="77" t="s">
        <v>31</v>
      </c>
      <c r="G110" s="77" t="s">
        <v>51</v>
      </c>
      <c r="H110" s="77" t="s">
        <v>166</v>
      </c>
      <c r="I110" s="77" t="s">
        <v>43</v>
      </c>
      <c r="J110" s="77" t="s">
        <v>42</v>
      </c>
      <c r="K110" s="77">
        <v>1.71</v>
      </c>
      <c r="L110" s="77">
        <v>1200</v>
      </c>
      <c r="M110" s="77" t="s">
        <v>41</v>
      </c>
      <c r="N110" s="101">
        <v>1.07</v>
      </c>
      <c r="O110" s="107">
        <v>0</v>
      </c>
      <c r="P110" s="104">
        <v>1.37</v>
      </c>
      <c r="Z110" s="77" t="s">
        <v>40</v>
      </c>
      <c r="AA110" s="77" t="s">
        <v>39</v>
      </c>
      <c r="AB110" s="77">
        <v>20</v>
      </c>
    </row>
    <row r="111" spans="1:28" ht="15.75" customHeight="1" x14ac:dyDescent="0.2">
      <c r="A111" s="77" t="s">
        <v>49</v>
      </c>
      <c r="B111" s="77" t="s">
        <v>47</v>
      </c>
      <c r="C111" s="77" t="s">
        <v>50</v>
      </c>
      <c r="D111" s="113">
        <v>43474.372715335645</v>
      </c>
      <c r="E111" s="77" t="s">
        <v>169</v>
      </c>
      <c r="F111" s="77" t="s">
        <v>31</v>
      </c>
      <c r="G111" s="77" t="s">
        <v>51</v>
      </c>
      <c r="H111" s="77" t="s">
        <v>166</v>
      </c>
      <c r="I111" s="77" t="s">
        <v>159</v>
      </c>
      <c r="J111" s="77" t="s">
        <v>165</v>
      </c>
      <c r="K111" s="77">
        <v>1.71</v>
      </c>
      <c r="L111" s="77">
        <v>1200</v>
      </c>
      <c r="M111" s="77" t="s">
        <v>41</v>
      </c>
      <c r="N111" s="101">
        <v>10.199999999999999</v>
      </c>
      <c r="O111" s="107">
        <v>9.75E-3</v>
      </c>
      <c r="P111" s="104">
        <v>1.29</v>
      </c>
      <c r="Z111" s="77" t="s">
        <v>40</v>
      </c>
      <c r="AA111" s="77" t="s">
        <v>39</v>
      </c>
      <c r="AB111" s="77">
        <v>20</v>
      </c>
    </row>
    <row r="112" spans="1:28" ht="15.75" customHeight="1" x14ac:dyDescent="0.2">
      <c r="A112" s="77" t="s">
        <v>49</v>
      </c>
      <c r="B112" s="77" t="s">
        <v>47</v>
      </c>
      <c r="C112" s="77" t="s">
        <v>50</v>
      </c>
      <c r="D112" s="113">
        <v>43474.372715335645</v>
      </c>
      <c r="E112" s="77" t="s">
        <v>169</v>
      </c>
      <c r="F112" s="77" t="s">
        <v>29</v>
      </c>
      <c r="G112" s="77" t="s">
        <v>51</v>
      </c>
      <c r="H112" s="77" t="s">
        <v>14</v>
      </c>
      <c r="I112" s="77" t="s">
        <v>159</v>
      </c>
      <c r="J112" s="77" t="s">
        <v>165</v>
      </c>
      <c r="K112" s="77">
        <v>3.49</v>
      </c>
      <c r="L112" s="77">
        <v>1700</v>
      </c>
      <c r="M112" s="77" t="s">
        <v>41</v>
      </c>
      <c r="N112" s="101">
        <v>46.7</v>
      </c>
      <c r="O112" s="107">
        <v>8.6400000000000005E-2</v>
      </c>
      <c r="P112" s="104">
        <v>5.0199999999999996</v>
      </c>
      <c r="Z112" s="77" t="s">
        <v>40</v>
      </c>
      <c r="AA112" s="77" t="s">
        <v>39</v>
      </c>
      <c r="AB112" s="77">
        <v>20</v>
      </c>
    </row>
    <row r="113" spans="1:28" ht="15.75" customHeight="1" x14ac:dyDescent="0.2">
      <c r="A113" s="77" t="s">
        <v>49</v>
      </c>
      <c r="B113" s="77" t="s">
        <v>47</v>
      </c>
      <c r="C113" s="77" t="s">
        <v>50</v>
      </c>
      <c r="D113" s="113">
        <v>43474.372715335645</v>
      </c>
      <c r="E113" s="77" t="s">
        <v>169</v>
      </c>
      <c r="F113" s="77" t="s">
        <v>29</v>
      </c>
      <c r="G113" s="77" t="s">
        <v>51</v>
      </c>
      <c r="H113" s="77" t="s">
        <v>16</v>
      </c>
      <c r="I113" s="77" t="s">
        <v>157</v>
      </c>
      <c r="J113" s="77" t="s">
        <v>42</v>
      </c>
      <c r="K113" s="77">
        <v>3.83</v>
      </c>
      <c r="L113" s="77">
        <v>1830</v>
      </c>
      <c r="M113" s="77" t="s">
        <v>41</v>
      </c>
      <c r="N113" s="101">
        <v>39.299999999999997</v>
      </c>
      <c r="O113" s="107">
        <v>7.1499999999999994E-2</v>
      </c>
      <c r="P113" s="104">
        <v>5.68</v>
      </c>
      <c r="Z113" s="77" t="s">
        <v>40</v>
      </c>
      <c r="AA113" s="77" t="s">
        <v>39</v>
      </c>
      <c r="AB113" s="77">
        <v>20</v>
      </c>
    </row>
    <row r="114" spans="1:28" ht="15.75" customHeight="1" x14ac:dyDescent="0.2">
      <c r="A114" s="77" t="s">
        <v>49</v>
      </c>
      <c r="B114" s="77" t="s">
        <v>47</v>
      </c>
      <c r="C114" s="77" t="s">
        <v>50</v>
      </c>
      <c r="D114" s="113">
        <v>43474.372715335645</v>
      </c>
      <c r="E114" s="77" t="s">
        <v>169</v>
      </c>
      <c r="F114" s="77" t="s">
        <v>29</v>
      </c>
      <c r="G114" s="77" t="s">
        <v>51</v>
      </c>
      <c r="H114" s="77" t="s">
        <v>16</v>
      </c>
      <c r="I114" s="77" t="s">
        <v>158</v>
      </c>
      <c r="J114" s="77" t="s">
        <v>42</v>
      </c>
      <c r="K114" s="77">
        <v>3.83</v>
      </c>
      <c r="L114" s="77">
        <v>1830</v>
      </c>
      <c r="M114" s="77" t="s">
        <v>41</v>
      </c>
      <c r="N114" s="101">
        <v>95.4</v>
      </c>
      <c r="O114" s="107">
        <v>7.5399999999999995E-2</v>
      </c>
      <c r="P114" s="104">
        <v>0</v>
      </c>
      <c r="Z114" s="77" t="s">
        <v>40</v>
      </c>
      <c r="AA114" s="77" t="s">
        <v>39</v>
      </c>
      <c r="AB114" s="77">
        <v>20</v>
      </c>
    </row>
    <row r="115" spans="1:28" ht="15.75" customHeight="1" x14ac:dyDescent="0.2">
      <c r="A115" s="77" t="s">
        <v>49</v>
      </c>
      <c r="B115" s="77" t="s">
        <v>47</v>
      </c>
      <c r="C115" s="77" t="s">
        <v>50</v>
      </c>
      <c r="D115" s="113">
        <v>43474.372715335645</v>
      </c>
      <c r="E115" s="77" t="s">
        <v>169</v>
      </c>
      <c r="F115" s="77" t="s">
        <v>29</v>
      </c>
      <c r="G115" s="77" t="s">
        <v>51</v>
      </c>
      <c r="H115" s="77" t="s">
        <v>16</v>
      </c>
      <c r="I115" s="77" t="s">
        <v>43</v>
      </c>
      <c r="J115" s="77" t="s">
        <v>42</v>
      </c>
      <c r="K115" s="77">
        <v>3.83</v>
      </c>
      <c r="L115" s="77">
        <v>1830</v>
      </c>
      <c r="M115" s="77" t="s">
        <v>41</v>
      </c>
      <c r="N115" s="101">
        <v>3.42</v>
      </c>
      <c r="O115" s="107">
        <v>0</v>
      </c>
      <c r="P115" s="104">
        <v>5.56</v>
      </c>
      <c r="Z115" s="77" t="s">
        <v>40</v>
      </c>
      <c r="AA115" s="77" t="s">
        <v>39</v>
      </c>
      <c r="AB115" s="77">
        <v>20</v>
      </c>
    </row>
    <row r="116" spans="1:28" ht="15.75" customHeight="1" x14ac:dyDescent="0.2">
      <c r="A116" s="77" t="s">
        <v>49</v>
      </c>
      <c r="B116" s="77" t="s">
        <v>47</v>
      </c>
      <c r="C116" s="77" t="s">
        <v>50</v>
      </c>
      <c r="D116" s="113">
        <v>43474.372715335645</v>
      </c>
      <c r="E116" s="77" t="s">
        <v>169</v>
      </c>
      <c r="F116" s="77" t="s">
        <v>29</v>
      </c>
      <c r="G116" s="77" t="s">
        <v>51</v>
      </c>
      <c r="H116" s="77" t="s">
        <v>16</v>
      </c>
      <c r="I116" s="77" t="s">
        <v>159</v>
      </c>
      <c r="J116" s="77" t="s">
        <v>165</v>
      </c>
      <c r="K116" s="77">
        <v>3.83</v>
      </c>
      <c r="L116" s="77">
        <v>1830</v>
      </c>
      <c r="M116" s="77" t="s">
        <v>41</v>
      </c>
      <c r="N116" s="101">
        <v>40.4</v>
      </c>
      <c r="O116" s="107">
        <v>6.8199999999999997E-2</v>
      </c>
      <c r="P116" s="104">
        <v>5.38</v>
      </c>
      <c r="Z116" s="77" t="s">
        <v>40</v>
      </c>
      <c r="AA116" s="77" t="s">
        <v>39</v>
      </c>
      <c r="AB116" s="77">
        <v>20</v>
      </c>
    </row>
    <row r="117" spans="1:28" ht="15.75" customHeight="1" x14ac:dyDescent="0.2">
      <c r="A117" s="77" t="s">
        <v>49</v>
      </c>
      <c r="B117" s="77" t="s">
        <v>47</v>
      </c>
      <c r="C117" s="77" t="s">
        <v>50</v>
      </c>
      <c r="D117" s="113">
        <v>43474.372715335645</v>
      </c>
      <c r="E117" s="77" t="s">
        <v>169</v>
      </c>
      <c r="F117" s="77" t="s">
        <v>29</v>
      </c>
      <c r="G117" s="77" t="s">
        <v>51</v>
      </c>
      <c r="H117" s="77" t="s">
        <v>22</v>
      </c>
      <c r="I117" s="77" t="s">
        <v>157</v>
      </c>
      <c r="J117" s="77" t="s">
        <v>42</v>
      </c>
      <c r="K117" s="77">
        <v>3.45</v>
      </c>
      <c r="L117" s="77">
        <v>1690</v>
      </c>
      <c r="M117" s="77" t="s">
        <v>41</v>
      </c>
      <c r="N117" s="101">
        <v>69.5</v>
      </c>
      <c r="O117" s="107">
        <v>7.9500000000000001E-2</v>
      </c>
      <c r="P117" s="104">
        <v>8.11</v>
      </c>
      <c r="Z117" s="77" t="s">
        <v>40</v>
      </c>
      <c r="AA117" s="77" t="s">
        <v>39</v>
      </c>
      <c r="AB117" s="77">
        <v>20</v>
      </c>
    </row>
    <row r="118" spans="1:28" ht="15.75" customHeight="1" x14ac:dyDescent="0.2">
      <c r="A118" s="77" t="s">
        <v>49</v>
      </c>
      <c r="B118" s="77" t="s">
        <v>47</v>
      </c>
      <c r="C118" s="77" t="s">
        <v>50</v>
      </c>
      <c r="D118" s="113">
        <v>43474.372715335645</v>
      </c>
      <c r="E118" s="77" t="s">
        <v>169</v>
      </c>
      <c r="F118" s="77" t="s">
        <v>29</v>
      </c>
      <c r="G118" s="77" t="s">
        <v>51</v>
      </c>
      <c r="H118" s="77" t="s">
        <v>22</v>
      </c>
      <c r="I118" s="77" t="s">
        <v>158</v>
      </c>
      <c r="J118" s="77" t="s">
        <v>42</v>
      </c>
      <c r="K118" s="77">
        <v>3.45</v>
      </c>
      <c r="L118" s="77">
        <v>1690</v>
      </c>
      <c r="M118" s="77" t="s">
        <v>41</v>
      </c>
      <c r="N118" s="101">
        <v>161</v>
      </c>
      <c r="O118" s="107">
        <v>8.8400000000000006E-2</v>
      </c>
      <c r="P118" s="104">
        <v>0</v>
      </c>
      <c r="Z118" s="77" t="s">
        <v>40</v>
      </c>
      <c r="AA118" s="77" t="s">
        <v>39</v>
      </c>
      <c r="AB118" s="77">
        <v>20</v>
      </c>
    </row>
    <row r="119" spans="1:28" ht="15.75" customHeight="1" x14ac:dyDescent="0.2">
      <c r="A119" s="77" t="s">
        <v>49</v>
      </c>
      <c r="B119" s="77" t="s">
        <v>47</v>
      </c>
      <c r="C119" s="77" t="s">
        <v>50</v>
      </c>
      <c r="D119" s="113">
        <v>43474.372715335645</v>
      </c>
      <c r="E119" s="77" t="s">
        <v>169</v>
      </c>
      <c r="F119" s="77" t="s">
        <v>29</v>
      </c>
      <c r="G119" s="77" t="s">
        <v>51</v>
      </c>
      <c r="H119" s="77" t="s">
        <v>22</v>
      </c>
      <c r="I119" s="77" t="s">
        <v>43</v>
      </c>
      <c r="J119" s="77" t="s">
        <v>42</v>
      </c>
      <c r="K119" s="77">
        <v>3.45</v>
      </c>
      <c r="L119" s="77">
        <v>1690</v>
      </c>
      <c r="M119" s="77" t="s">
        <v>41</v>
      </c>
      <c r="N119" s="101">
        <v>5.01</v>
      </c>
      <c r="O119" s="107">
        <v>0</v>
      </c>
      <c r="P119" s="104">
        <v>7.95</v>
      </c>
      <c r="Z119" s="77" t="s">
        <v>40</v>
      </c>
      <c r="AA119" s="77" t="s">
        <v>39</v>
      </c>
      <c r="AB119" s="77">
        <v>20</v>
      </c>
    </row>
    <row r="120" spans="1:28" ht="15.75" customHeight="1" x14ac:dyDescent="0.2">
      <c r="A120" s="77" t="s">
        <v>49</v>
      </c>
      <c r="B120" s="77" t="s">
        <v>47</v>
      </c>
      <c r="C120" s="77" t="s">
        <v>50</v>
      </c>
      <c r="D120" s="113">
        <v>43474.372715335645</v>
      </c>
      <c r="E120" s="77" t="s">
        <v>169</v>
      </c>
      <c r="F120" s="77" t="s">
        <v>29</v>
      </c>
      <c r="G120" s="77" t="s">
        <v>51</v>
      </c>
      <c r="H120" s="77" t="s">
        <v>22</v>
      </c>
      <c r="I120" s="77" t="s">
        <v>159</v>
      </c>
      <c r="J120" s="77" t="s">
        <v>165</v>
      </c>
      <c r="K120" s="77">
        <v>3.45</v>
      </c>
      <c r="L120" s="77">
        <v>1690</v>
      </c>
      <c r="M120" s="77" t="s">
        <v>41</v>
      </c>
      <c r="N120" s="101">
        <v>73.2</v>
      </c>
      <c r="O120" s="107">
        <v>7.8600000000000003E-2</v>
      </c>
      <c r="P120" s="104">
        <v>7.67</v>
      </c>
      <c r="Z120" s="77" t="s">
        <v>40</v>
      </c>
      <c r="AA120" s="77" t="s">
        <v>39</v>
      </c>
      <c r="AB120" s="77">
        <v>20</v>
      </c>
    </row>
    <row r="121" spans="1:28" ht="15.75" customHeight="1" x14ac:dyDescent="0.2">
      <c r="A121" s="77" t="s">
        <v>49</v>
      </c>
      <c r="B121" s="77" t="s">
        <v>47</v>
      </c>
      <c r="C121" s="77" t="s">
        <v>50</v>
      </c>
      <c r="D121" s="113">
        <v>43474.372715335645</v>
      </c>
      <c r="E121" s="77" t="s">
        <v>169</v>
      </c>
      <c r="F121" s="77" t="s">
        <v>29</v>
      </c>
      <c r="G121" s="77" t="s">
        <v>51</v>
      </c>
      <c r="H121" s="77" t="s">
        <v>24</v>
      </c>
      <c r="I121" s="77" t="s">
        <v>157</v>
      </c>
      <c r="J121" s="77" t="s">
        <v>42</v>
      </c>
      <c r="K121" s="77">
        <v>4.2300000000000004</v>
      </c>
      <c r="L121" s="77">
        <v>1690</v>
      </c>
      <c r="M121" s="77" t="s">
        <v>41</v>
      </c>
      <c r="N121" s="101">
        <v>89.5</v>
      </c>
      <c r="O121" s="107">
        <v>9.5299999999999996E-2</v>
      </c>
      <c r="P121" s="104">
        <v>7.75</v>
      </c>
      <c r="Z121" s="77" t="s">
        <v>40</v>
      </c>
      <c r="AA121" s="77" t="s">
        <v>39</v>
      </c>
      <c r="AB121" s="77">
        <v>20</v>
      </c>
    </row>
    <row r="122" spans="1:28" ht="15.75" customHeight="1" x14ac:dyDescent="0.2">
      <c r="A122" s="77" t="s">
        <v>49</v>
      </c>
      <c r="B122" s="77" t="s">
        <v>47</v>
      </c>
      <c r="C122" s="77" t="s">
        <v>50</v>
      </c>
      <c r="D122" s="113">
        <v>43474.372715335645</v>
      </c>
      <c r="E122" s="77" t="s">
        <v>169</v>
      </c>
      <c r="F122" s="77" t="s">
        <v>29</v>
      </c>
      <c r="G122" s="77" t="s">
        <v>51</v>
      </c>
      <c r="H122" s="77" t="s">
        <v>24</v>
      </c>
      <c r="I122" s="77" t="s">
        <v>158</v>
      </c>
      <c r="J122" s="77" t="s">
        <v>42</v>
      </c>
      <c r="K122" s="77">
        <v>4.2300000000000004</v>
      </c>
      <c r="L122" s="77">
        <v>1690</v>
      </c>
      <c r="M122" s="77" t="s">
        <v>41</v>
      </c>
      <c r="N122" s="101">
        <v>198</v>
      </c>
      <c r="O122" s="107">
        <v>0.10299999999999999</v>
      </c>
      <c r="P122" s="104">
        <v>0</v>
      </c>
      <c r="Z122" s="77" t="s">
        <v>40</v>
      </c>
      <c r="AA122" s="77" t="s">
        <v>39</v>
      </c>
      <c r="AB122" s="77">
        <v>20</v>
      </c>
    </row>
    <row r="123" spans="1:28" ht="15.75" customHeight="1" x14ac:dyDescent="0.2">
      <c r="A123" s="77" t="s">
        <v>49</v>
      </c>
      <c r="B123" s="77" t="s">
        <v>47</v>
      </c>
      <c r="C123" s="77" t="s">
        <v>50</v>
      </c>
      <c r="D123" s="113">
        <v>43474.372715335645</v>
      </c>
      <c r="E123" s="77" t="s">
        <v>169</v>
      </c>
      <c r="F123" s="77" t="s">
        <v>29</v>
      </c>
      <c r="G123" s="77" t="s">
        <v>51</v>
      </c>
      <c r="H123" s="77" t="s">
        <v>24</v>
      </c>
      <c r="I123" s="77" t="s">
        <v>43</v>
      </c>
      <c r="J123" s="77" t="s">
        <v>42</v>
      </c>
      <c r="K123" s="77">
        <v>4.2300000000000004</v>
      </c>
      <c r="L123" s="77">
        <v>1690</v>
      </c>
      <c r="M123" s="77" t="s">
        <v>41</v>
      </c>
      <c r="N123" s="101">
        <v>4.5999999999999996</v>
      </c>
      <c r="O123" s="107">
        <v>0</v>
      </c>
      <c r="P123" s="104">
        <v>7.45</v>
      </c>
      <c r="Z123" s="77" t="s">
        <v>40</v>
      </c>
      <c r="AA123" s="77" t="s">
        <v>39</v>
      </c>
      <c r="AB123" s="77">
        <v>20</v>
      </c>
    </row>
    <row r="124" spans="1:28" ht="15.75" customHeight="1" x14ac:dyDescent="0.2">
      <c r="A124" s="77" t="s">
        <v>49</v>
      </c>
      <c r="B124" s="77" t="s">
        <v>47</v>
      </c>
      <c r="C124" s="77" t="s">
        <v>50</v>
      </c>
      <c r="D124" s="113">
        <v>43474.372715335645</v>
      </c>
      <c r="E124" s="77" t="s">
        <v>169</v>
      </c>
      <c r="F124" s="77" t="s">
        <v>29</v>
      </c>
      <c r="G124" s="77" t="s">
        <v>51</v>
      </c>
      <c r="H124" s="77" t="s">
        <v>24</v>
      </c>
      <c r="I124" s="77" t="s">
        <v>159</v>
      </c>
      <c r="J124" s="77" t="s">
        <v>165</v>
      </c>
      <c r="K124" s="77">
        <v>4.2300000000000004</v>
      </c>
      <c r="L124" s="77">
        <v>1690</v>
      </c>
      <c r="M124" s="77" t="s">
        <v>41</v>
      </c>
      <c r="N124" s="101">
        <v>91.8</v>
      </c>
      <c r="O124" s="107">
        <v>9.1899999999999996E-2</v>
      </c>
      <c r="P124" s="104">
        <v>7.33</v>
      </c>
      <c r="Z124" s="77" t="s">
        <v>40</v>
      </c>
      <c r="AA124" s="77" t="s">
        <v>39</v>
      </c>
      <c r="AB124" s="77">
        <v>20</v>
      </c>
    </row>
    <row r="125" spans="1:28" ht="15.75" customHeight="1" x14ac:dyDescent="0.2">
      <c r="A125" s="77" t="s">
        <v>49</v>
      </c>
      <c r="B125" s="77" t="s">
        <v>47</v>
      </c>
      <c r="C125" s="77" t="s">
        <v>50</v>
      </c>
      <c r="D125" s="113">
        <v>43474.372715335645</v>
      </c>
      <c r="E125" s="77" t="s">
        <v>169</v>
      </c>
      <c r="F125" s="77" t="s">
        <v>29</v>
      </c>
      <c r="G125" s="77" t="s">
        <v>51</v>
      </c>
      <c r="H125" s="77" t="s">
        <v>25</v>
      </c>
      <c r="I125" s="77" t="s">
        <v>157</v>
      </c>
      <c r="J125" s="77" t="s">
        <v>42</v>
      </c>
      <c r="K125" s="77">
        <v>4.7</v>
      </c>
      <c r="L125" s="77">
        <v>1680</v>
      </c>
      <c r="M125" s="77" t="s">
        <v>41</v>
      </c>
      <c r="N125" s="101">
        <v>101</v>
      </c>
      <c r="O125" s="107">
        <v>7.46E-2</v>
      </c>
      <c r="P125" s="104">
        <v>3.04</v>
      </c>
      <c r="Z125" s="77" t="s">
        <v>40</v>
      </c>
      <c r="AA125" s="77" t="s">
        <v>39</v>
      </c>
      <c r="AB125" s="77">
        <v>20</v>
      </c>
    </row>
    <row r="126" spans="1:28" ht="15.75" customHeight="1" x14ac:dyDescent="0.2">
      <c r="A126" s="77" t="s">
        <v>49</v>
      </c>
      <c r="B126" s="77" t="s">
        <v>47</v>
      </c>
      <c r="C126" s="77" t="s">
        <v>50</v>
      </c>
      <c r="D126" s="113">
        <v>43474.372715335645</v>
      </c>
      <c r="E126" s="77" t="s">
        <v>169</v>
      </c>
      <c r="F126" s="77" t="s">
        <v>29</v>
      </c>
      <c r="G126" s="77" t="s">
        <v>51</v>
      </c>
      <c r="H126" s="77" t="s">
        <v>25</v>
      </c>
      <c r="I126" s="77" t="s">
        <v>158</v>
      </c>
      <c r="J126" s="77" t="s">
        <v>42</v>
      </c>
      <c r="K126" s="77">
        <v>4.7</v>
      </c>
      <c r="L126" s="77">
        <v>1680</v>
      </c>
      <c r="M126" s="77" t="s">
        <v>41</v>
      </c>
      <c r="N126" s="101">
        <v>142</v>
      </c>
      <c r="O126" s="107">
        <v>8.2500000000000004E-2</v>
      </c>
      <c r="P126" s="104">
        <v>0</v>
      </c>
      <c r="Z126" s="77" t="s">
        <v>40</v>
      </c>
      <c r="AA126" s="77" t="s">
        <v>39</v>
      </c>
      <c r="AB126" s="77">
        <v>20</v>
      </c>
    </row>
    <row r="127" spans="1:28" ht="15.75" customHeight="1" x14ac:dyDescent="0.2">
      <c r="A127" s="77" t="s">
        <v>49</v>
      </c>
      <c r="B127" s="77" t="s">
        <v>47</v>
      </c>
      <c r="C127" s="77" t="s">
        <v>50</v>
      </c>
      <c r="D127" s="113">
        <v>43474.372715335645</v>
      </c>
      <c r="E127" s="77" t="s">
        <v>168</v>
      </c>
      <c r="F127" s="77" t="s">
        <v>30</v>
      </c>
      <c r="G127" s="77" t="s">
        <v>51</v>
      </c>
      <c r="H127" s="77" t="s">
        <v>10</v>
      </c>
      <c r="I127" s="77" t="s">
        <v>159</v>
      </c>
      <c r="J127" s="77" t="s">
        <v>165</v>
      </c>
      <c r="K127" s="77">
        <v>3.5</v>
      </c>
      <c r="L127" s="77">
        <v>1220</v>
      </c>
      <c r="M127" s="77" t="s">
        <v>41</v>
      </c>
      <c r="N127" s="101">
        <v>13.8</v>
      </c>
      <c r="O127" s="107">
        <v>1.5800000000000002E-2</v>
      </c>
      <c r="P127" s="104">
        <v>9.34</v>
      </c>
      <c r="Z127" s="77" t="s">
        <v>40</v>
      </c>
      <c r="AA127" s="77" t="s">
        <v>39</v>
      </c>
      <c r="AB127" s="77">
        <v>20</v>
      </c>
    </row>
    <row r="128" spans="1:28" ht="15.75" customHeight="1" x14ac:dyDescent="0.2">
      <c r="A128" s="77" t="s">
        <v>49</v>
      </c>
      <c r="B128" s="77" t="s">
        <v>47</v>
      </c>
      <c r="C128" s="77" t="s">
        <v>50</v>
      </c>
      <c r="D128" s="113">
        <v>43474.372715335645</v>
      </c>
      <c r="E128" s="77" t="s">
        <v>168</v>
      </c>
      <c r="F128" s="77" t="s">
        <v>30</v>
      </c>
      <c r="G128" s="77" t="s">
        <v>51</v>
      </c>
      <c r="H128" s="77" t="s">
        <v>11</v>
      </c>
      <c r="I128" s="77" t="s">
        <v>157</v>
      </c>
      <c r="J128" s="77" t="s">
        <v>42</v>
      </c>
      <c r="K128" s="77">
        <v>3.5</v>
      </c>
      <c r="L128" s="77">
        <v>1210</v>
      </c>
      <c r="M128" s="77" t="s">
        <v>41</v>
      </c>
      <c r="N128" s="101">
        <v>50.3</v>
      </c>
      <c r="O128" s="107">
        <v>0.106</v>
      </c>
      <c r="P128" s="104">
        <v>3.78</v>
      </c>
      <c r="Z128" s="77" t="s">
        <v>40</v>
      </c>
      <c r="AA128" s="77" t="s">
        <v>39</v>
      </c>
      <c r="AB128" s="77">
        <v>20</v>
      </c>
    </row>
    <row r="129" spans="1:28" ht="15.75" customHeight="1" x14ac:dyDescent="0.2">
      <c r="A129" s="77" t="s">
        <v>49</v>
      </c>
      <c r="B129" s="77" t="s">
        <v>47</v>
      </c>
      <c r="C129" s="77" t="s">
        <v>50</v>
      </c>
      <c r="D129" s="113">
        <v>43474.372715335645</v>
      </c>
      <c r="E129" s="77" t="s">
        <v>168</v>
      </c>
      <c r="F129" s="77" t="s">
        <v>30</v>
      </c>
      <c r="G129" s="77" t="s">
        <v>51</v>
      </c>
      <c r="H129" s="77" t="s">
        <v>11</v>
      </c>
      <c r="I129" s="77" t="s">
        <v>158</v>
      </c>
      <c r="J129" s="77" t="s">
        <v>42</v>
      </c>
      <c r="K129" s="77">
        <v>3.5</v>
      </c>
      <c r="L129" s="77">
        <v>1210</v>
      </c>
      <c r="M129" s="77" t="s">
        <v>41</v>
      </c>
      <c r="N129" s="101">
        <v>88.2</v>
      </c>
      <c r="O129" s="107">
        <v>0.11899999999999999</v>
      </c>
      <c r="P129" s="104">
        <v>0</v>
      </c>
      <c r="Z129" s="77" t="s">
        <v>40</v>
      </c>
      <c r="AA129" s="77" t="s">
        <v>39</v>
      </c>
      <c r="AB129" s="77">
        <v>20</v>
      </c>
    </row>
    <row r="130" spans="1:28" ht="15.75" customHeight="1" x14ac:dyDescent="0.2">
      <c r="A130" s="77" t="s">
        <v>49</v>
      </c>
      <c r="B130" s="77" t="s">
        <v>47</v>
      </c>
      <c r="C130" s="77" t="s">
        <v>50</v>
      </c>
      <c r="D130" s="113">
        <v>43474.372715335645</v>
      </c>
      <c r="E130" s="77" t="s">
        <v>168</v>
      </c>
      <c r="F130" s="77" t="s">
        <v>30</v>
      </c>
      <c r="G130" s="77" t="s">
        <v>51</v>
      </c>
      <c r="H130" s="77" t="s">
        <v>11</v>
      </c>
      <c r="I130" s="77" t="s">
        <v>43</v>
      </c>
      <c r="J130" s="77" t="s">
        <v>42</v>
      </c>
      <c r="K130" s="77">
        <v>3.5</v>
      </c>
      <c r="L130" s="77">
        <v>1210</v>
      </c>
      <c r="M130" s="77" t="s">
        <v>41</v>
      </c>
      <c r="N130" s="101">
        <v>2.11</v>
      </c>
      <c r="O130" s="107">
        <v>0</v>
      </c>
      <c r="P130" s="104">
        <v>3.39</v>
      </c>
      <c r="Z130" s="77" t="s">
        <v>40</v>
      </c>
      <c r="AA130" s="77" t="s">
        <v>39</v>
      </c>
      <c r="AB130" s="77">
        <v>20</v>
      </c>
    </row>
    <row r="131" spans="1:28" ht="15.75" customHeight="1" x14ac:dyDescent="0.2">
      <c r="A131" s="77" t="s">
        <v>49</v>
      </c>
      <c r="B131" s="77" t="s">
        <v>47</v>
      </c>
      <c r="C131" s="77" t="s">
        <v>50</v>
      </c>
      <c r="D131" s="113">
        <v>43474.372715335645</v>
      </c>
      <c r="E131" s="77" t="s">
        <v>168</v>
      </c>
      <c r="F131" s="77" t="s">
        <v>30</v>
      </c>
      <c r="G131" s="77" t="s">
        <v>51</v>
      </c>
      <c r="H131" s="77" t="s">
        <v>11</v>
      </c>
      <c r="I131" s="77" t="s">
        <v>159</v>
      </c>
      <c r="J131" s="77" t="s">
        <v>165</v>
      </c>
      <c r="K131" s="77">
        <v>3.5</v>
      </c>
      <c r="L131" s="77">
        <v>1210</v>
      </c>
      <c r="M131" s="77" t="s">
        <v>41</v>
      </c>
      <c r="N131" s="101">
        <v>9.86</v>
      </c>
      <c r="O131" s="107">
        <v>1.5699999999999999E-2</v>
      </c>
      <c r="P131" s="104">
        <v>3.38</v>
      </c>
      <c r="Z131" s="77" t="s">
        <v>40</v>
      </c>
      <c r="AA131" s="77" t="s">
        <v>39</v>
      </c>
      <c r="AB131" s="77">
        <v>20</v>
      </c>
    </row>
    <row r="132" spans="1:28" ht="15.75" customHeight="1" x14ac:dyDescent="0.2">
      <c r="A132" s="77" t="s">
        <v>49</v>
      </c>
      <c r="B132" s="77" t="s">
        <v>47</v>
      </c>
      <c r="C132" s="77" t="s">
        <v>50</v>
      </c>
      <c r="D132" s="113">
        <v>43474.372715335645</v>
      </c>
      <c r="E132" s="77" t="s">
        <v>168</v>
      </c>
      <c r="F132" s="77" t="s">
        <v>30</v>
      </c>
      <c r="G132" s="77" t="s">
        <v>51</v>
      </c>
      <c r="H132" s="77" t="s">
        <v>13</v>
      </c>
      <c r="I132" s="77" t="s">
        <v>157</v>
      </c>
      <c r="J132" s="77" t="s">
        <v>42</v>
      </c>
      <c r="K132" s="77">
        <v>3.5</v>
      </c>
      <c r="L132" s="77">
        <v>1220</v>
      </c>
      <c r="M132" s="77" t="s">
        <v>41</v>
      </c>
      <c r="N132" s="101">
        <v>72.3</v>
      </c>
      <c r="O132" s="107">
        <v>8.8800000000000004E-2</v>
      </c>
      <c r="P132" s="104">
        <v>3.86</v>
      </c>
      <c r="Z132" s="77" t="s">
        <v>40</v>
      </c>
      <c r="AA132" s="77" t="s">
        <v>39</v>
      </c>
      <c r="AB132" s="77">
        <v>20</v>
      </c>
    </row>
    <row r="133" spans="1:28" ht="15.75" customHeight="1" x14ac:dyDescent="0.2">
      <c r="A133" s="77" t="s">
        <v>49</v>
      </c>
      <c r="B133" s="77" t="s">
        <v>47</v>
      </c>
      <c r="C133" s="77" t="s">
        <v>50</v>
      </c>
      <c r="D133" s="113">
        <v>43474.372715335645</v>
      </c>
      <c r="E133" s="77" t="s">
        <v>168</v>
      </c>
      <c r="F133" s="77" t="s">
        <v>30</v>
      </c>
      <c r="G133" s="77" t="s">
        <v>51</v>
      </c>
      <c r="H133" s="77" t="s">
        <v>13</v>
      </c>
      <c r="I133" s="77" t="s">
        <v>158</v>
      </c>
      <c r="J133" s="77" t="s">
        <v>42</v>
      </c>
      <c r="K133" s="77">
        <v>3.5</v>
      </c>
      <c r="L133" s="77">
        <v>1220</v>
      </c>
      <c r="M133" s="77" t="s">
        <v>41</v>
      </c>
      <c r="N133" s="101">
        <v>109</v>
      </c>
      <c r="O133" s="107">
        <v>9.6199999999999994E-2</v>
      </c>
      <c r="P133" s="104">
        <v>0</v>
      </c>
      <c r="Z133" s="77" t="s">
        <v>40</v>
      </c>
      <c r="AA133" s="77" t="s">
        <v>39</v>
      </c>
      <c r="AB133" s="77">
        <v>20</v>
      </c>
    </row>
    <row r="134" spans="1:28" ht="15.75" customHeight="1" x14ac:dyDescent="0.2">
      <c r="A134" s="77" t="s">
        <v>49</v>
      </c>
      <c r="B134" s="77" t="s">
        <v>47</v>
      </c>
      <c r="C134" s="77" t="s">
        <v>50</v>
      </c>
      <c r="D134" s="113">
        <v>43474.372715335645</v>
      </c>
      <c r="E134" s="77" t="s">
        <v>168</v>
      </c>
      <c r="F134" s="77" t="s">
        <v>30</v>
      </c>
      <c r="G134" s="77" t="s">
        <v>51</v>
      </c>
      <c r="H134" s="77" t="s">
        <v>13</v>
      </c>
      <c r="I134" s="77" t="s">
        <v>43</v>
      </c>
      <c r="J134" s="77" t="s">
        <v>42</v>
      </c>
      <c r="K134" s="77">
        <v>3.5</v>
      </c>
      <c r="L134" s="77">
        <v>1220</v>
      </c>
      <c r="M134" s="77" t="s">
        <v>41</v>
      </c>
      <c r="N134" s="101">
        <v>2.17</v>
      </c>
      <c r="O134" s="107">
        <v>0</v>
      </c>
      <c r="P134" s="104">
        <v>3.51</v>
      </c>
      <c r="Z134" s="77" t="s">
        <v>40</v>
      </c>
      <c r="AA134" s="77" t="s">
        <v>39</v>
      </c>
      <c r="AB134" s="77">
        <v>20</v>
      </c>
    </row>
    <row r="135" spans="1:28" ht="15.75" customHeight="1" x14ac:dyDescent="0.2">
      <c r="A135" s="77" t="s">
        <v>49</v>
      </c>
      <c r="B135" s="77" t="s">
        <v>47</v>
      </c>
      <c r="C135" s="77" t="s">
        <v>50</v>
      </c>
      <c r="D135" s="113">
        <v>43474.372715335645</v>
      </c>
      <c r="E135" s="77" t="s">
        <v>168</v>
      </c>
      <c r="F135" s="77" t="s">
        <v>30</v>
      </c>
      <c r="G135" s="77" t="s">
        <v>51</v>
      </c>
      <c r="H135" s="77" t="s">
        <v>13</v>
      </c>
      <c r="I135" s="77" t="s">
        <v>159</v>
      </c>
      <c r="J135" s="77" t="s">
        <v>165</v>
      </c>
      <c r="K135" s="77">
        <v>3.5</v>
      </c>
      <c r="L135" s="77">
        <v>1220</v>
      </c>
      <c r="M135" s="77" t="s">
        <v>41</v>
      </c>
      <c r="N135" s="101">
        <v>53.4</v>
      </c>
      <c r="O135" s="107">
        <v>6.1499999999999999E-2</v>
      </c>
      <c r="P135" s="104">
        <v>3.42</v>
      </c>
      <c r="Z135" s="77" t="s">
        <v>40</v>
      </c>
      <c r="AA135" s="77" t="s">
        <v>39</v>
      </c>
      <c r="AB135" s="77">
        <v>20</v>
      </c>
    </row>
    <row r="136" spans="1:28" ht="15.75" customHeight="1" x14ac:dyDescent="0.2">
      <c r="A136" s="77" t="s">
        <v>49</v>
      </c>
      <c r="B136" s="77" t="s">
        <v>47</v>
      </c>
      <c r="C136" s="77" t="s">
        <v>50</v>
      </c>
      <c r="D136" s="113">
        <v>43474.372715335645</v>
      </c>
      <c r="E136" s="77" t="s">
        <v>168</v>
      </c>
      <c r="F136" s="77" t="s">
        <v>30</v>
      </c>
      <c r="G136" s="77" t="s">
        <v>51</v>
      </c>
      <c r="H136" s="77" t="s">
        <v>14</v>
      </c>
      <c r="I136" s="77" t="s">
        <v>157</v>
      </c>
      <c r="J136" s="77" t="s">
        <v>42</v>
      </c>
      <c r="K136" s="77">
        <v>3.5</v>
      </c>
      <c r="L136" s="77">
        <v>1220</v>
      </c>
      <c r="M136" s="77" t="s">
        <v>41</v>
      </c>
      <c r="N136" s="101">
        <v>108</v>
      </c>
      <c r="O136" s="107">
        <v>0.17599999999999999</v>
      </c>
      <c r="P136" s="104">
        <v>6.19</v>
      </c>
      <c r="Z136" s="77" t="s">
        <v>40</v>
      </c>
      <c r="AA136" s="77" t="s">
        <v>39</v>
      </c>
      <c r="AB136" s="77">
        <v>20</v>
      </c>
    </row>
    <row r="137" spans="1:28" ht="15.75" customHeight="1" x14ac:dyDescent="0.2">
      <c r="A137" s="77" t="s">
        <v>49</v>
      </c>
      <c r="B137" s="77" t="s">
        <v>47</v>
      </c>
      <c r="C137" s="77" t="s">
        <v>50</v>
      </c>
      <c r="D137" s="113">
        <v>43474.372715335645</v>
      </c>
      <c r="E137" s="77" t="s">
        <v>168</v>
      </c>
      <c r="F137" s="77" t="s">
        <v>30</v>
      </c>
      <c r="G137" s="77" t="s">
        <v>51</v>
      </c>
      <c r="H137" s="77" t="s">
        <v>14</v>
      </c>
      <c r="I137" s="77" t="s">
        <v>158</v>
      </c>
      <c r="J137" s="77" t="s">
        <v>42</v>
      </c>
      <c r="K137" s="77">
        <v>3.5</v>
      </c>
      <c r="L137" s="77">
        <v>1220</v>
      </c>
      <c r="M137" s="77" t="s">
        <v>41</v>
      </c>
      <c r="N137" s="101">
        <v>164</v>
      </c>
      <c r="O137" s="107">
        <v>0.187</v>
      </c>
      <c r="P137" s="104">
        <v>0</v>
      </c>
      <c r="Z137" s="77" t="s">
        <v>40</v>
      </c>
      <c r="AA137" s="77" t="s">
        <v>39</v>
      </c>
      <c r="AB137" s="77">
        <v>20</v>
      </c>
    </row>
    <row r="138" spans="1:28" ht="15.75" customHeight="1" x14ac:dyDescent="0.2">
      <c r="A138" s="77" t="s">
        <v>49</v>
      </c>
      <c r="B138" s="77" t="s">
        <v>47</v>
      </c>
      <c r="C138" s="77" t="s">
        <v>50</v>
      </c>
      <c r="D138" s="113">
        <v>43474.372715335645</v>
      </c>
      <c r="E138" s="77" t="s">
        <v>168</v>
      </c>
      <c r="F138" s="77" t="s">
        <v>30</v>
      </c>
      <c r="G138" s="77" t="s">
        <v>51</v>
      </c>
      <c r="H138" s="77" t="s">
        <v>14</v>
      </c>
      <c r="I138" s="77" t="s">
        <v>43</v>
      </c>
      <c r="J138" s="77" t="s">
        <v>42</v>
      </c>
      <c r="K138" s="77">
        <v>3.5</v>
      </c>
      <c r="L138" s="77">
        <v>1220</v>
      </c>
      <c r="M138" s="77" t="s">
        <v>41</v>
      </c>
      <c r="N138" s="101">
        <v>3.49</v>
      </c>
      <c r="O138" s="107">
        <v>0</v>
      </c>
      <c r="P138" s="104">
        <v>5.54</v>
      </c>
      <c r="Z138" s="77" t="s">
        <v>40</v>
      </c>
      <c r="AA138" s="77" t="s">
        <v>39</v>
      </c>
      <c r="AB138" s="77">
        <v>20</v>
      </c>
    </row>
    <row r="139" spans="1:28" ht="15.75" customHeight="1" x14ac:dyDescent="0.2">
      <c r="A139" s="77" t="s">
        <v>49</v>
      </c>
      <c r="B139" s="77" t="s">
        <v>47</v>
      </c>
      <c r="C139" s="77" t="s">
        <v>50</v>
      </c>
      <c r="D139" s="113">
        <v>43474.372715335645</v>
      </c>
      <c r="E139" s="77" t="s">
        <v>168</v>
      </c>
      <c r="F139" s="77" t="s">
        <v>30</v>
      </c>
      <c r="G139" s="77" t="s">
        <v>51</v>
      </c>
      <c r="H139" s="77" t="s">
        <v>14</v>
      </c>
      <c r="I139" s="77" t="s">
        <v>159</v>
      </c>
      <c r="J139" s="77" t="s">
        <v>165</v>
      </c>
      <c r="K139" s="77">
        <v>3.5</v>
      </c>
      <c r="L139" s="77">
        <v>1220</v>
      </c>
      <c r="M139" s="77" t="s">
        <v>41</v>
      </c>
      <c r="N139" s="101">
        <v>86.1</v>
      </c>
      <c r="O139" s="107">
        <v>0.13200000000000001</v>
      </c>
      <c r="P139" s="104">
        <v>5.45</v>
      </c>
      <c r="Z139" s="77" t="s">
        <v>40</v>
      </c>
      <c r="AA139" s="77" t="s">
        <v>39</v>
      </c>
      <c r="AB139" s="77">
        <v>20</v>
      </c>
    </row>
    <row r="140" spans="1:28" ht="15.75" customHeight="1" x14ac:dyDescent="0.2">
      <c r="A140" s="77" t="s">
        <v>49</v>
      </c>
      <c r="B140" s="77" t="s">
        <v>47</v>
      </c>
      <c r="C140" s="77" t="s">
        <v>50</v>
      </c>
      <c r="D140" s="113">
        <v>43474.372715335645</v>
      </c>
      <c r="E140" s="77" t="s">
        <v>168</v>
      </c>
      <c r="F140" s="77" t="s">
        <v>30</v>
      </c>
      <c r="G140" s="77" t="s">
        <v>51</v>
      </c>
      <c r="H140" s="77" t="s">
        <v>16</v>
      </c>
      <c r="I140" s="77" t="s">
        <v>157</v>
      </c>
      <c r="J140" s="77" t="s">
        <v>42</v>
      </c>
      <c r="K140" s="77">
        <v>3.5</v>
      </c>
      <c r="L140" s="77">
        <v>1220</v>
      </c>
      <c r="M140" s="77" t="s">
        <v>41</v>
      </c>
      <c r="N140" s="101">
        <v>102</v>
      </c>
      <c r="O140" s="107">
        <v>0.14499999999999999</v>
      </c>
      <c r="P140" s="104">
        <v>5.59</v>
      </c>
      <c r="Z140" s="77" t="s">
        <v>40</v>
      </c>
      <c r="AA140" s="77" t="s">
        <v>39</v>
      </c>
      <c r="AB140" s="77">
        <v>20</v>
      </c>
    </row>
    <row r="141" spans="1:28" ht="15.75" customHeight="1" x14ac:dyDescent="0.2">
      <c r="A141" s="77" t="s">
        <v>49</v>
      </c>
      <c r="B141" s="77" t="s">
        <v>47</v>
      </c>
      <c r="C141" s="77" t="s">
        <v>50</v>
      </c>
      <c r="D141" s="113">
        <v>43474.372715335645</v>
      </c>
      <c r="E141" s="77" t="s">
        <v>168</v>
      </c>
      <c r="F141" s="77" t="s">
        <v>30</v>
      </c>
      <c r="G141" s="77" t="s">
        <v>51</v>
      </c>
      <c r="H141" s="77" t="s">
        <v>16</v>
      </c>
      <c r="I141" s="77" t="s">
        <v>158</v>
      </c>
      <c r="J141" s="77" t="s">
        <v>42</v>
      </c>
      <c r="K141" s="77">
        <v>3.5</v>
      </c>
      <c r="L141" s="77">
        <v>1220</v>
      </c>
      <c r="M141" s="77" t="s">
        <v>41</v>
      </c>
      <c r="N141" s="101">
        <v>159</v>
      </c>
      <c r="O141" s="107">
        <v>0.153</v>
      </c>
      <c r="P141" s="104">
        <v>0</v>
      </c>
      <c r="Z141" s="77" t="s">
        <v>40</v>
      </c>
      <c r="AA141" s="77" t="s">
        <v>39</v>
      </c>
      <c r="AB141" s="77">
        <v>20</v>
      </c>
    </row>
    <row r="142" spans="1:28" ht="15.75" customHeight="1" x14ac:dyDescent="0.2">
      <c r="A142" s="77" t="s">
        <v>49</v>
      </c>
      <c r="B142" s="77" t="s">
        <v>47</v>
      </c>
      <c r="C142" s="77" t="s">
        <v>50</v>
      </c>
      <c r="D142" s="113">
        <v>43474.372715335645</v>
      </c>
      <c r="E142" s="77" t="s">
        <v>168</v>
      </c>
      <c r="F142" s="77" t="s">
        <v>30</v>
      </c>
      <c r="G142" s="77" t="s">
        <v>51</v>
      </c>
      <c r="H142" s="77" t="s">
        <v>16</v>
      </c>
      <c r="I142" s="77" t="s">
        <v>43</v>
      </c>
      <c r="J142" s="77" t="s">
        <v>42</v>
      </c>
      <c r="K142" s="77">
        <v>3.5</v>
      </c>
      <c r="L142" s="77">
        <v>1220</v>
      </c>
      <c r="M142" s="77" t="s">
        <v>41</v>
      </c>
      <c r="N142" s="101">
        <v>3.11</v>
      </c>
      <c r="O142" s="107">
        <v>0</v>
      </c>
      <c r="P142" s="104">
        <v>4.9800000000000004</v>
      </c>
      <c r="Z142" s="77" t="s">
        <v>40</v>
      </c>
      <c r="AA142" s="77" t="s">
        <v>39</v>
      </c>
      <c r="AB142" s="77">
        <v>20</v>
      </c>
    </row>
    <row r="143" spans="1:28" ht="15.75" customHeight="1" x14ac:dyDescent="0.2">
      <c r="A143" s="77" t="s">
        <v>49</v>
      </c>
      <c r="B143" s="77" t="s">
        <v>47</v>
      </c>
      <c r="C143" s="77" t="s">
        <v>50</v>
      </c>
      <c r="D143" s="113">
        <v>43474.372715335645</v>
      </c>
      <c r="E143" s="77" t="s">
        <v>168</v>
      </c>
      <c r="F143" s="77" t="s">
        <v>30</v>
      </c>
      <c r="G143" s="77" t="s">
        <v>51</v>
      </c>
      <c r="H143" s="77" t="s">
        <v>16</v>
      </c>
      <c r="I143" s="77" t="s">
        <v>159</v>
      </c>
      <c r="J143" s="77" t="s">
        <v>165</v>
      </c>
      <c r="K143" s="77">
        <v>3.5</v>
      </c>
      <c r="L143" s="77">
        <v>1220</v>
      </c>
      <c r="M143" s="77" t="s">
        <v>41</v>
      </c>
      <c r="N143" s="101">
        <v>107</v>
      </c>
      <c r="O143" s="107">
        <v>0.14299999999999999</v>
      </c>
      <c r="P143" s="104">
        <v>4.9000000000000004</v>
      </c>
      <c r="Z143" s="77" t="s">
        <v>40</v>
      </c>
      <c r="AA143" s="77" t="s">
        <v>39</v>
      </c>
      <c r="AB143" s="77">
        <v>20</v>
      </c>
    </row>
    <row r="144" spans="1:28" ht="15.75" customHeight="1" x14ac:dyDescent="0.2">
      <c r="A144" s="77" t="s">
        <v>49</v>
      </c>
      <c r="B144" s="77" t="s">
        <v>47</v>
      </c>
      <c r="C144" s="77" t="s">
        <v>50</v>
      </c>
      <c r="D144" s="113">
        <v>43474.372715335645</v>
      </c>
      <c r="E144" s="77" t="s">
        <v>168</v>
      </c>
      <c r="F144" s="77" t="s">
        <v>30</v>
      </c>
      <c r="G144" s="77" t="s">
        <v>51</v>
      </c>
      <c r="H144" s="77" t="s">
        <v>22</v>
      </c>
      <c r="I144" s="77" t="s">
        <v>157</v>
      </c>
      <c r="J144" s="77" t="s">
        <v>42</v>
      </c>
      <c r="K144" s="77">
        <v>3.5</v>
      </c>
      <c r="L144" s="77">
        <v>1210</v>
      </c>
      <c r="M144" s="77" t="s">
        <v>41</v>
      </c>
      <c r="N144" s="101">
        <v>149</v>
      </c>
      <c r="O144" s="107">
        <v>0.156</v>
      </c>
      <c r="P144" s="104">
        <v>8.82</v>
      </c>
      <c r="Z144" s="77" t="s">
        <v>40</v>
      </c>
      <c r="AA144" s="77" t="s">
        <v>39</v>
      </c>
      <c r="AB144" s="77">
        <v>20</v>
      </c>
    </row>
    <row r="145" spans="1:28" ht="15.75" customHeight="1" x14ac:dyDescent="0.2">
      <c r="A145" s="77" t="s">
        <v>49</v>
      </c>
      <c r="B145" s="77" t="s">
        <v>47</v>
      </c>
      <c r="C145" s="77" t="s">
        <v>50</v>
      </c>
      <c r="D145" s="113">
        <v>43474.372715335645</v>
      </c>
      <c r="E145" s="77" t="s">
        <v>168</v>
      </c>
      <c r="F145" s="77" t="s">
        <v>30</v>
      </c>
      <c r="G145" s="77" t="s">
        <v>51</v>
      </c>
      <c r="H145" s="77" t="s">
        <v>22</v>
      </c>
      <c r="I145" s="77" t="s">
        <v>158</v>
      </c>
      <c r="J145" s="77" t="s">
        <v>42</v>
      </c>
      <c r="K145" s="77">
        <v>3.5</v>
      </c>
      <c r="L145" s="77">
        <v>1210</v>
      </c>
      <c r="M145" s="77" t="s">
        <v>41</v>
      </c>
      <c r="N145" s="101">
        <v>239</v>
      </c>
      <c r="O145" s="107">
        <v>0.17</v>
      </c>
      <c r="P145" s="104">
        <v>0</v>
      </c>
      <c r="Z145" s="77" t="s">
        <v>40</v>
      </c>
      <c r="AA145" s="77" t="s">
        <v>39</v>
      </c>
      <c r="AB145" s="77">
        <v>20</v>
      </c>
    </row>
    <row r="146" spans="1:28" ht="15.75" customHeight="1" x14ac:dyDescent="0.2">
      <c r="A146" s="77" t="s">
        <v>49</v>
      </c>
      <c r="B146" s="77" t="s">
        <v>47</v>
      </c>
      <c r="C146" s="77" t="s">
        <v>50</v>
      </c>
      <c r="D146" s="113">
        <v>43474.372715335645</v>
      </c>
      <c r="E146" s="77" t="s">
        <v>168</v>
      </c>
      <c r="F146" s="77" t="s">
        <v>30</v>
      </c>
      <c r="G146" s="77" t="s">
        <v>51</v>
      </c>
      <c r="H146" s="77" t="s">
        <v>22</v>
      </c>
      <c r="I146" s="77" t="s">
        <v>43</v>
      </c>
      <c r="J146" s="77" t="s">
        <v>42</v>
      </c>
      <c r="K146" s="77">
        <v>3.5</v>
      </c>
      <c r="L146" s="77">
        <v>1210</v>
      </c>
      <c r="M146" s="77" t="s">
        <v>41</v>
      </c>
      <c r="N146" s="101">
        <v>4.93</v>
      </c>
      <c r="O146" s="107">
        <v>0</v>
      </c>
      <c r="P146" s="104">
        <v>7.92</v>
      </c>
      <c r="Z146" s="77" t="s">
        <v>40</v>
      </c>
      <c r="AA146" s="77" t="s">
        <v>39</v>
      </c>
      <c r="AB146" s="77">
        <v>20</v>
      </c>
    </row>
    <row r="147" spans="1:28" ht="15.75" customHeight="1" x14ac:dyDescent="0.2">
      <c r="A147" s="77" t="s">
        <v>49</v>
      </c>
      <c r="B147" s="77" t="s">
        <v>47</v>
      </c>
      <c r="C147" s="77" t="s">
        <v>50</v>
      </c>
      <c r="D147" s="113">
        <v>43474.372715335645</v>
      </c>
      <c r="E147" s="77" t="s">
        <v>168</v>
      </c>
      <c r="F147" s="77" t="s">
        <v>30</v>
      </c>
      <c r="G147" s="77" t="s">
        <v>51</v>
      </c>
      <c r="H147" s="77" t="s">
        <v>22</v>
      </c>
      <c r="I147" s="77" t="s">
        <v>159</v>
      </c>
      <c r="J147" s="77" t="s">
        <v>165</v>
      </c>
      <c r="K147" s="77">
        <v>3.5</v>
      </c>
      <c r="L147" s="77">
        <v>1210</v>
      </c>
      <c r="M147" s="77" t="s">
        <v>41</v>
      </c>
      <c r="N147" s="101">
        <v>161</v>
      </c>
      <c r="O147" s="107">
        <v>0.158</v>
      </c>
      <c r="P147" s="104">
        <v>7.72</v>
      </c>
      <c r="Z147" s="77" t="s">
        <v>40</v>
      </c>
      <c r="AA147" s="77" t="s">
        <v>39</v>
      </c>
      <c r="AB147" s="77">
        <v>20</v>
      </c>
    </row>
    <row r="148" spans="1:28" ht="15.75" customHeight="1" x14ac:dyDescent="0.2">
      <c r="A148" s="77" t="s">
        <v>49</v>
      </c>
      <c r="B148" s="77" t="s">
        <v>47</v>
      </c>
      <c r="C148" s="77" t="s">
        <v>50</v>
      </c>
      <c r="D148" s="113">
        <v>43474.372715335645</v>
      </c>
      <c r="E148" s="77" t="s">
        <v>168</v>
      </c>
      <c r="F148" s="77" t="s">
        <v>30</v>
      </c>
      <c r="G148" s="77" t="s">
        <v>51</v>
      </c>
      <c r="H148" s="77" t="s">
        <v>24</v>
      </c>
      <c r="I148" s="77" t="s">
        <v>157</v>
      </c>
      <c r="J148" s="77" t="s">
        <v>42</v>
      </c>
      <c r="K148" s="77">
        <v>3.5</v>
      </c>
      <c r="L148" s="77">
        <v>1230</v>
      </c>
      <c r="M148" s="77" t="s">
        <v>41</v>
      </c>
      <c r="N148" s="101">
        <v>178</v>
      </c>
      <c r="O148" s="107">
        <v>0.17499999999999999</v>
      </c>
      <c r="P148" s="104">
        <v>13.6</v>
      </c>
      <c r="Z148" s="77" t="s">
        <v>40</v>
      </c>
      <c r="AA148" s="77" t="s">
        <v>39</v>
      </c>
      <c r="AB148" s="77">
        <v>20</v>
      </c>
    </row>
    <row r="149" spans="1:28" ht="15.75" customHeight="1" x14ac:dyDescent="0.2">
      <c r="A149" s="77" t="s">
        <v>49</v>
      </c>
      <c r="B149" s="77" t="s">
        <v>47</v>
      </c>
      <c r="C149" s="77" t="s">
        <v>50</v>
      </c>
      <c r="D149" s="113">
        <v>43474.372715335645</v>
      </c>
      <c r="E149" s="77" t="s">
        <v>168</v>
      </c>
      <c r="F149" s="77" t="s">
        <v>30</v>
      </c>
      <c r="G149" s="77" t="s">
        <v>51</v>
      </c>
      <c r="H149" s="77" t="s">
        <v>24</v>
      </c>
      <c r="I149" s="77" t="s">
        <v>158</v>
      </c>
      <c r="J149" s="77" t="s">
        <v>42</v>
      </c>
      <c r="K149" s="77">
        <v>3.5</v>
      </c>
      <c r="L149" s="77">
        <v>1230</v>
      </c>
      <c r="M149" s="77" t="s">
        <v>41</v>
      </c>
      <c r="N149" s="101">
        <v>334</v>
      </c>
      <c r="O149" s="107">
        <v>0.184</v>
      </c>
      <c r="P149" s="104">
        <v>0</v>
      </c>
      <c r="Z149" s="77" t="s">
        <v>40</v>
      </c>
      <c r="AA149" s="77" t="s">
        <v>39</v>
      </c>
      <c r="AB149" s="77">
        <v>20</v>
      </c>
    </row>
    <row r="150" spans="1:28" ht="15.75" customHeight="1" x14ac:dyDescent="0.2">
      <c r="A150" s="77" t="s">
        <v>49</v>
      </c>
      <c r="B150" s="77" t="s">
        <v>47</v>
      </c>
      <c r="C150" s="77" t="s">
        <v>50</v>
      </c>
      <c r="D150" s="113">
        <v>43474.372715335645</v>
      </c>
      <c r="E150" s="77" t="s">
        <v>168</v>
      </c>
      <c r="F150" s="77" t="s">
        <v>30</v>
      </c>
      <c r="G150" s="77" t="s">
        <v>51</v>
      </c>
      <c r="H150" s="77" t="s">
        <v>24</v>
      </c>
      <c r="I150" s="77" t="s">
        <v>43</v>
      </c>
      <c r="J150" s="77" t="s">
        <v>42</v>
      </c>
      <c r="K150" s="77">
        <v>3.5</v>
      </c>
      <c r="L150" s="77">
        <v>1230</v>
      </c>
      <c r="M150" s="77" t="s">
        <v>41</v>
      </c>
      <c r="N150" s="101">
        <v>7.42</v>
      </c>
      <c r="O150" s="107">
        <v>0</v>
      </c>
      <c r="P150" s="104">
        <v>11.8</v>
      </c>
      <c r="Z150" s="77" t="s">
        <v>40</v>
      </c>
      <c r="AA150" s="77" t="s">
        <v>39</v>
      </c>
      <c r="AB150" s="77">
        <v>20</v>
      </c>
    </row>
    <row r="151" spans="1:28" ht="15.75" customHeight="1" x14ac:dyDescent="0.2">
      <c r="A151" s="77" t="s">
        <v>49</v>
      </c>
      <c r="B151" s="77" t="s">
        <v>47</v>
      </c>
      <c r="C151" s="77" t="s">
        <v>50</v>
      </c>
      <c r="D151" s="113">
        <v>43474.372715335645</v>
      </c>
      <c r="E151" s="77" t="s">
        <v>168</v>
      </c>
      <c r="F151" s="77" t="s">
        <v>30</v>
      </c>
      <c r="G151" s="77" t="s">
        <v>51</v>
      </c>
      <c r="H151" s="77" t="s">
        <v>24</v>
      </c>
      <c r="I151" s="77" t="s">
        <v>159</v>
      </c>
      <c r="J151" s="77" t="s">
        <v>165</v>
      </c>
      <c r="K151" s="77">
        <v>3.5</v>
      </c>
      <c r="L151" s="77">
        <v>1230</v>
      </c>
      <c r="M151" s="77" t="s">
        <v>41</v>
      </c>
      <c r="N151" s="101">
        <v>149</v>
      </c>
      <c r="O151" s="107">
        <v>0.13100000000000001</v>
      </c>
      <c r="P151" s="104">
        <v>11.9</v>
      </c>
      <c r="Z151" s="77" t="s">
        <v>40</v>
      </c>
      <c r="AA151" s="77" t="s">
        <v>39</v>
      </c>
      <c r="AB151" s="77">
        <v>20</v>
      </c>
    </row>
    <row r="152" spans="1:28" ht="15.75" customHeight="1" x14ac:dyDescent="0.2">
      <c r="A152" s="77" t="s">
        <v>49</v>
      </c>
      <c r="B152" s="77" t="s">
        <v>47</v>
      </c>
      <c r="C152" s="77" t="s">
        <v>50</v>
      </c>
      <c r="D152" s="113">
        <v>43474.372715335645</v>
      </c>
      <c r="E152" s="77" t="s">
        <v>168</v>
      </c>
      <c r="F152" s="77" t="s">
        <v>30</v>
      </c>
      <c r="G152" s="77" t="s">
        <v>51</v>
      </c>
      <c r="H152" s="77" t="s">
        <v>25</v>
      </c>
      <c r="I152" s="77" t="s">
        <v>157</v>
      </c>
      <c r="J152" s="77" t="s">
        <v>42</v>
      </c>
      <c r="K152" s="77">
        <v>3.5</v>
      </c>
      <c r="L152" s="77">
        <v>1230</v>
      </c>
      <c r="M152" s="77" t="s">
        <v>41</v>
      </c>
      <c r="N152" s="101">
        <v>234</v>
      </c>
      <c r="O152" s="107">
        <v>0.17</v>
      </c>
      <c r="P152" s="104">
        <v>4.28</v>
      </c>
      <c r="Z152" s="77" t="s">
        <v>40</v>
      </c>
      <c r="AA152" s="77" t="s">
        <v>39</v>
      </c>
      <c r="AB152" s="77">
        <v>20</v>
      </c>
    </row>
    <row r="153" spans="1:28" ht="15.75" customHeight="1" x14ac:dyDescent="0.2">
      <c r="A153" s="77" t="s">
        <v>49</v>
      </c>
      <c r="B153" s="77" t="s">
        <v>47</v>
      </c>
      <c r="C153" s="77" t="s">
        <v>50</v>
      </c>
      <c r="D153" s="113">
        <v>43474.372715335645</v>
      </c>
      <c r="E153" s="77" t="s">
        <v>168</v>
      </c>
      <c r="F153" s="77" t="s">
        <v>30</v>
      </c>
      <c r="G153" s="77" t="s">
        <v>51</v>
      </c>
      <c r="H153" s="77" t="s">
        <v>25</v>
      </c>
      <c r="I153" s="77" t="s">
        <v>158</v>
      </c>
      <c r="J153" s="77" t="s">
        <v>42</v>
      </c>
      <c r="K153" s="77">
        <v>3.5</v>
      </c>
      <c r="L153" s="77">
        <v>1230</v>
      </c>
      <c r="M153" s="77" t="s">
        <v>41</v>
      </c>
      <c r="N153" s="101">
        <v>273</v>
      </c>
      <c r="O153" s="107">
        <v>0.17699999999999999</v>
      </c>
      <c r="P153" s="104">
        <v>0</v>
      </c>
      <c r="Z153" s="77" t="s">
        <v>40</v>
      </c>
      <c r="AA153" s="77" t="s">
        <v>39</v>
      </c>
      <c r="AB153" s="77">
        <v>20</v>
      </c>
    </row>
    <row r="154" spans="1:28" ht="15.75" customHeight="1" x14ac:dyDescent="0.2">
      <c r="A154" s="77" t="s">
        <v>49</v>
      </c>
      <c r="B154" s="77" t="s">
        <v>47</v>
      </c>
      <c r="C154" s="77" t="s">
        <v>50</v>
      </c>
      <c r="D154" s="113">
        <v>43474.372715335645</v>
      </c>
      <c r="E154" s="77" t="s">
        <v>168</v>
      </c>
      <c r="F154" s="77" t="s">
        <v>30</v>
      </c>
      <c r="G154" s="77" t="s">
        <v>51</v>
      </c>
      <c r="H154" s="77" t="s">
        <v>25</v>
      </c>
      <c r="I154" s="77" t="s">
        <v>43</v>
      </c>
      <c r="J154" s="77" t="s">
        <v>42</v>
      </c>
      <c r="K154" s="77">
        <v>3.5</v>
      </c>
      <c r="L154" s="77">
        <v>1230</v>
      </c>
      <c r="M154" s="77" t="s">
        <v>41</v>
      </c>
      <c r="N154" s="101">
        <v>2.4</v>
      </c>
      <c r="O154" s="107">
        <v>0</v>
      </c>
      <c r="P154" s="104">
        <v>3.78</v>
      </c>
      <c r="Z154" s="77" t="s">
        <v>40</v>
      </c>
      <c r="AA154" s="77" t="s">
        <v>39</v>
      </c>
      <c r="AB154" s="77">
        <v>20</v>
      </c>
    </row>
    <row r="155" spans="1:28" ht="15.75" customHeight="1" x14ac:dyDescent="0.2">
      <c r="A155" s="77" t="s">
        <v>49</v>
      </c>
      <c r="B155" s="77" t="s">
        <v>47</v>
      </c>
      <c r="C155" s="77" t="s">
        <v>50</v>
      </c>
      <c r="D155" s="113">
        <v>43474.372715335645</v>
      </c>
      <c r="E155" s="77" t="s">
        <v>168</v>
      </c>
      <c r="F155" s="77" t="s">
        <v>30</v>
      </c>
      <c r="G155" s="77" t="s">
        <v>51</v>
      </c>
      <c r="H155" s="77" t="s">
        <v>25</v>
      </c>
      <c r="I155" s="77" t="s">
        <v>159</v>
      </c>
      <c r="J155" s="77" t="s">
        <v>165</v>
      </c>
      <c r="K155" s="77">
        <v>3.5</v>
      </c>
      <c r="L155" s="77">
        <v>1230</v>
      </c>
      <c r="M155" s="77" t="s">
        <v>41</v>
      </c>
      <c r="N155" s="101">
        <v>239</v>
      </c>
      <c r="O155" s="107">
        <v>0.17100000000000001</v>
      </c>
      <c r="P155" s="104">
        <v>3.75</v>
      </c>
      <c r="Z155" s="77" t="s">
        <v>40</v>
      </c>
      <c r="AA155" s="77" t="s">
        <v>39</v>
      </c>
      <c r="AB155" s="77">
        <v>20</v>
      </c>
    </row>
    <row r="156" spans="1:28" ht="15.75" customHeight="1" x14ac:dyDescent="0.2">
      <c r="A156" s="77" t="s">
        <v>49</v>
      </c>
      <c r="B156" s="77" t="s">
        <v>47</v>
      </c>
      <c r="C156" s="77" t="s">
        <v>50</v>
      </c>
      <c r="D156" s="113">
        <v>43474.372715335645</v>
      </c>
      <c r="E156" s="77" t="s">
        <v>168</v>
      </c>
      <c r="F156" s="77" t="s">
        <v>30</v>
      </c>
      <c r="G156" s="77" t="s">
        <v>51</v>
      </c>
      <c r="H156" s="77" t="s">
        <v>26</v>
      </c>
      <c r="I156" s="77" t="s">
        <v>157</v>
      </c>
      <c r="J156" s="77" t="s">
        <v>42</v>
      </c>
      <c r="K156" s="77">
        <v>3.5</v>
      </c>
      <c r="L156" s="77">
        <v>1240</v>
      </c>
      <c r="M156" s="77" t="s">
        <v>41</v>
      </c>
      <c r="N156" s="101">
        <v>66.8</v>
      </c>
      <c r="O156" s="107">
        <v>7.9699999999999993E-2</v>
      </c>
      <c r="P156" s="104">
        <v>27.9</v>
      </c>
      <c r="Z156" s="77" t="s">
        <v>40</v>
      </c>
      <c r="AA156" s="77" t="s">
        <v>39</v>
      </c>
      <c r="AB156" s="77">
        <v>20</v>
      </c>
    </row>
    <row r="157" spans="1:28" ht="15.75" customHeight="1" x14ac:dyDescent="0.2">
      <c r="A157" s="77" t="s">
        <v>49</v>
      </c>
      <c r="B157" s="77" t="s">
        <v>47</v>
      </c>
      <c r="C157" s="77" t="s">
        <v>50</v>
      </c>
      <c r="D157" s="113">
        <v>43474.372715335645</v>
      </c>
      <c r="E157" s="77" t="s">
        <v>168</v>
      </c>
      <c r="F157" s="77" t="s">
        <v>30</v>
      </c>
      <c r="G157" s="77" t="s">
        <v>51</v>
      </c>
      <c r="H157" s="77" t="s">
        <v>26</v>
      </c>
      <c r="I157" s="77" t="s">
        <v>158</v>
      </c>
      <c r="J157" s="77" t="s">
        <v>42</v>
      </c>
      <c r="K157" s="77">
        <v>3.5</v>
      </c>
      <c r="L157" s="77">
        <v>1240</v>
      </c>
      <c r="M157" s="77" t="s">
        <v>41</v>
      </c>
      <c r="N157" s="101">
        <v>413</v>
      </c>
      <c r="O157" s="107">
        <v>8.77E-2</v>
      </c>
      <c r="P157" s="104">
        <v>0</v>
      </c>
      <c r="Z157" s="77" t="s">
        <v>40</v>
      </c>
      <c r="AA157" s="77" t="s">
        <v>39</v>
      </c>
      <c r="AB157" s="77">
        <v>20</v>
      </c>
    </row>
    <row r="158" spans="1:28" ht="15.75" customHeight="1" x14ac:dyDescent="0.2">
      <c r="A158" s="77" t="s">
        <v>49</v>
      </c>
      <c r="B158" s="77" t="s">
        <v>47</v>
      </c>
      <c r="C158" s="77" t="s">
        <v>50</v>
      </c>
      <c r="D158" s="113">
        <v>43474.372715335645</v>
      </c>
      <c r="E158" s="77" t="s">
        <v>168</v>
      </c>
      <c r="F158" s="77" t="s">
        <v>30</v>
      </c>
      <c r="G158" s="77" t="s">
        <v>51</v>
      </c>
      <c r="H158" s="77" t="s">
        <v>26</v>
      </c>
      <c r="I158" s="77" t="s">
        <v>43</v>
      </c>
      <c r="J158" s="77" t="s">
        <v>42</v>
      </c>
      <c r="K158" s="77">
        <v>3.5</v>
      </c>
      <c r="L158" s="77">
        <v>1240</v>
      </c>
      <c r="M158" s="77" t="s">
        <v>41</v>
      </c>
      <c r="N158" s="101">
        <v>15.1</v>
      </c>
      <c r="O158" s="107">
        <v>0</v>
      </c>
      <c r="P158" s="104">
        <v>23.9</v>
      </c>
      <c r="Z158" s="77" t="s">
        <v>40</v>
      </c>
      <c r="AA158" s="77" t="s">
        <v>39</v>
      </c>
      <c r="AB158" s="77">
        <v>20</v>
      </c>
    </row>
    <row r="159" spans="1:28" ht="15.75" customHeight="1" x14ac:dyDescent="0.2">
      <c r="A159" s="77" t="s">
        <v>49</v>
      </c>
      <c r="B159" s="77" t="s">
        <v>47</v>
      </c>
      <c r="C159" s="77" t="s">
        <v>50</v>
      </c>
      <c r="D159" s="113">
        <v>43474.372715335645</v>
      </c>
      <c r="E159" s="77" t="s">
        <v>168</v>
      </c>
      <c r="F159" s="77" t="s">
        <v>30</v>
      </c>
      <c r="G159" s="77" t="s">
        <v>51</v>
      </c>
      <c r="H159" s="77" t="s">
        <v>26</v>
      </c>
      <c r="I159" s="77" t="s">
        <v>159</v>
      </c>
      <c r="J159" s="77" t="s">
        <v>165</v>
      </c>
      <c r="K159" s="77">
        <v>3.5</v>
      </c>
      <c r="L159" s="77">
        <v>1240</v>
      </c>
      <c r="M159" s="77" t="s">
        <v>41</v>
      </c>
      <c r="N159" s="101">
        <v>110</v>
      </c>
      <c r="O159" s="107">
        <v>8.0699999999999994E-2</v>
      </c>
      <c r="P159" s="104">
        <v>24.4</v>
      </c>
      <c r="Z159" s="77" t="s">
        <v>40</v>
      </c>
      <c r="AA159" s="77" t="s">
        <v>39</v>
      </c>
      <c r="AB159" s="77">
        <v>20</v>
      </c>
    </row>
    <row r="160" spans="1:28" ht="15.75" customHeight="1" x14ac:dyDescent="0.2">
      <c r="A160" s="77" t="s">
        <v>49</v>
      </c>
      <c r="B160" s="77" t="s">
        <v>47</v>
      </c>
      <c r="C160" s="77" t="s">
        <v>50</v>
      </c>
      <c r="D160" s="113">
        <v>43474.372715335645</v>
      </c>
      <c r="E160" s="77" t="s">
        <v>168</v>
      </c>
      <c r="F160" s="77" t="s">
        <v>30</v>
      </c>
      <c r="G160" s="77" t="s">
        <v>51</v>
      </c>
      <c r="H160" s="77" t="s">
        <v>166</v>
      </c>
      <c r="I160" s="77" t="s">
        <v>157</v>
      </c>
      <c r="J160" s="77" t="s">
        <v>42</v>
      </c>
      <c r="K160" s="77">
        <v>3.5</v>
      </c>
      <c r="L160" s="77">
        <v>1220</v>
      </c>
      <c r="M160" s="77" t="s">
        <v>41</v>
      </c>
      <c r="N160" s="101">
        <v>107</v>
      </c>
      <c r="O160" s="107">
        <v>0.14599999999999999</v>
      </c>
      <c r="P160" s="104">
        <v>6.07</v>
      </c>
      <c r="Z160" s="77" t="s">
        <v>40</v>
      </c>
      <c r="AA160" s="77" t="s">
        <v>39</v>
      </c>
      <c r="AB160" s="77">
        <v>20</v>
      </c>
    </row>
    <row r="161" spans="1:28" ht="15.75" customHeight="1" x14ac:dyDescent="0.2">
      <c r="A161" s="77" t="s">
        <v>49</v>
      </c>
      <c r="B161" s="77" t="s">
        <v>47</v>
      </c>
      <c r="C161" s="77" t="s">
        <v>50</v>
      </c>
      <c r="D161" s="113">
        <v>43474.372715335645</v>
      </c>
      <c r="E161" s="77" t="s">
        <v>168</v>
      </c>
      <c r="F161" s="77" t="s">
        <v>30</v>
      </c>
      <c r="G161" s="77" t="s">
        <v>51</v>
      </c>
      <c r="H161" s="77" t="s">
        <v>166</v>
      </c>
      <c r="I161" s="77" t="s">
        <v>158</v>
      </c>
      <c r="J161" s="77" t="s">
        <v>42</v>
      </c>
      <c r="K161" s="77">
        <v>3.5</v>
      </c>
      <c r="L161" s="77">
        <v>1220</v>
      </c>
      <c r="M161" s="77" t="s">
        <v>41</v>
      </c>
      <c r="N161" s="101">
        <v>167</v>
      </c>
      <c r="O161" s="107">
        <v>0.155</v>
      </c>
      <c r="P161" s="104">
        <v>0</v>
      </c>
      <c r="Z161" s="77" t="s">
        <v>40</v>
      </c>
      <c r="AA161" s="77" t="s">
        <v>39</v>
      </c>
      <c r="AB161" s="77">
        <v>20</v>
      </c>
    </row>
    <row r="162" spans="1:28" ht="15.75" customHeight="1" x14ac:dyDescent="0.2">
      <c r="A162" s="77" t="s">
        <v>49</v>
      </c>
      <c r="B162" s="77" t="s">
        <v>47</v>
      </c>
      <c r="C162" s="77" t="s">
        <v>50</v>
      </c>
      <c r="D162" s="113">
        <v>43474.372715335645</v>
      </c>
      <c r="E162" s="77" t="s">
        <v>168</v>
      </c>
      <c r="F162" s="77" t="s">
        <v>30</v>
      </c>
      <c r="G162" s="77" t="s">
        <v>51</v>
      </c>
      <c r="H162" s="77" t="s">
        <v>166</v>
      </c>
      <c r="I162" s="77" t="s">
        <v>43</v>
      </c>
      <c r="J162" s="77" t="s">
        <v>42</v>
      </c>
      <c r="K162" s="77">
        <v>3.5</v>
      </c>
      <c r="L162" s="77">
        <v>1220</v>
      </c>
      <c r="M162" s="77" t="s">
        <v>41</v>
      </c>
      <c r="N162" s="101">
        <v>3.39</v>
      </c>
      <c r="O162" s="107">
        <v>0</v>
      </c>
      <c r="P162" s="104">
        <v>5.42</v>
      </c>
      <c r="Z162" s="77" t="s">
        <v>40</v>
      </c>
      <c r="AA162" s="77" t="s">
        <v>39</v>
      </c>
      <c r="AB162" s="77">
        <v>20</v>
      </c>
    </row>
    <row r="163" spans="1:28" ht="15.75" customHeight="1" x14ac:dyDescent="0.2">
      <c r="A163" s="77" t="s">
        <v>49</v>
      </c>
      <c r="B163" s="77" t="s">
        <v>47</v>
      </c>
      <c r="C163" s="77" t="s">
        <v>50</v>
      </c>
      <c r="D163" s="113">
        <v>43474.372715335645</v>
      </c>
      <c r="E163" s="77" t="s">
        <v>168</v>
      </c>
      <c r="F163" s="77" t="s">
        <v>30</v>
      </c>
      <c r="G163" s="77" t="s">
        <v>51</v>
      </c>
      <c r="H163" s="77" t="s">
        <v>166</v>
      </c>
      <c r="I163" s="77" t="s">
        <v>159</v>
      </c>
      <c r="J163" s="77" t="s">
        <v>165</v>
      </c>
      <c r="K163" s="77">
        <v>3.5</v>
      </c>
      <c r="L163" s="77">
        <v>1220</v>
      </c>
      <c r="M163" s="77" t="s">
        <v>41</v>
      </c>
      <c r="N163" s="101">
        <v>101</v>
      </c>
      <c r="O163" s="107">
        <v>0.125</v>
      </c>
      <c r="P163" s="104">
        <v>5.33</v>
      </c>
      <c r="Z163" s="77" t="s">
        <v>40</v>
      </c>
      <c r="AA163" s="77" t="s">
        <v>39</v>
      </c>
      <c r="AB163" s="77">
        <v>20</v>
      </c>
    </row>
    <row r="164" spans="1:28" ht="15.75" customHeight="1" x14ac:dyDescent="0.2">
      <c r="A164" s="77" t="s">
        <v>49</v>
      </c>
      <c r="B164" s="77" t="s">
        <v>47</v>
      </c>
      <c r="C164" s="77" t="s">
        <v>50</v>
      </c>
      <c r="D164" s="113">
        <v>43474.372715335645</v>
      </c>
      <c r="E164" s="77" t="s">
        <v>168</v>
      </c>
      <c r="F164" s="77" t="s">
        <v>31</v>
      </c>
      <c r="G164" s="77" t="s">
        <v>51</v>
      </c>
      <c r="H164" s="77" t="s">
        <v>14</v>
      </c>
      <c r="I164" s="77" t="s">
        <v>157</v>
      </c>
      <c r="J164" s="77" t="s">
        <v>42</v>
      </c>
      <c r="K164" s="77">
        <v>1.87</v>
      </c>
      <c r="L164" s="77">
        <v>1260</v>
      </c>
      <c r="M164" s="77" t="s">
        <v>41</v>
      </c>
      <c r="N164" s="101">
        <v>15.9</v>
      </c>
      <c r="O164" s="107">
        <v>1.8599999999999998E-2</v>
      </c>
      <c r="P164" s="104">
        <v>1.54</v>
      </c>
      <c r="Z164" s="77" t="s">
        <v>40</v>
      </c>
      <c r="AA164" s="77" t="s">
        <v>39</v>
      </c>
      <c r="AB164" s="77">
        <v>20</v>
      </c>
    </row>
    <row r="165" spans="1:28" ht="15.75" customHeight="1" x14ac:dyDescent="0.2">
      <c r="A165" s="77" t="s">
        <v>49</v>
      </c>
      <c r="B165" s="77" t="s">
        <v>47</v>
      </c>
      <c r="C165" s="77" t="s">
        <v>50</v>
      </c>
      <c r="D165" s="113">
        <v>43474.372715335645</v>
      </c>
      <c r="E165" s="77" t="s">
        <v>168</v>
      </c>
      <c r="F165" s="77" t="s">
        <v>31</v>
      </c>
      <c r="G165" s="77" t="s">
        <v>51</v>
      </c>
      <c r="H165" s="77" t="s">
        <v>14</v>
      </c>
      <c r="I165" s="77" t="s">
        <v>158</v>
      </c>
      <c r="J165" s="77" t="s">
        <v>42</v>
      </c>
      <c r="K165" s="77">
        <v>1.87</v>
      </c>
      <c r="L165" s="77">
        <v>1260</v>
      </c>
      <c r="M165" s="77" t="s">
        <v>41</v>
      </c>
      <c r="N165" s="101">
        <v>28.2</v>
      </c>
      <c r="O165" s="107">
        <v>1.8700000000000001E-2</v>
      </c>
      <c r="P165" s="104">
        <v>0</v>
      </c>
      <c r="Z165" s="77" t="s">
        <v>40</v>
      </c>
      <c r="AA165" s="77" t="s">
        <v>39</v>
      </c>
      <c r="AB165" s="77">
        <v>20</v>
      </c>
    </row>
    <row r="166" spans="1:28" ht="15.75" customHeight="1" x14ac:dyDescent="0.2">
      <c r="A166" s="77" t="s">
        <v>49</v>
      </c>
      <c r="B166" s="77" t="s">
        <v>47</v>
      </c>
      <c r="C166" s="77" t="s">
        <v>50</v>
      </c>
      <c r="D166" s="113">
        <v>43474.372715335645</v>
      </c>
      <c r="E166" s="77" t="s">
        <v>168</v>
      </c>
      <c r="F166" s="77" t="s">
        <v>31</v>
      </c>
      <c r="G166" s="77" t="s">
        <v>51</v>
      </c>
      <c r="H166" s="77" t="s">
        <v>14</v>
      </c>
      <c r="I166" s="77" t="s">
        <v>43</v>
      </c>
      <c r="J166" s="77" t="s">
        <v>42</v>
      </c>
      <c r="K166" s="77">
        <v>1.87</v>
      </c>
      <c r="L166" s="77">
        <v>1260</v>
      </c>
      <c r="M166" s="77" t="s">
        <v>41</v>
      </c>
      <c r="N166" s="101">
        <v>1.1200000000000001</v>
      </c>
      <c r="O166" s="107">
        <v>0</v>
      </c>
      <c r="P166" s="104">
        <v>1.48</v>
      </c>
      <c r="Z166" s="77" t="s">
        <v>40</v>
      </c>
      <c r="AA166" s="77" t="s">
        <v>39</v>
      </c>
      <c r="AB166" s="77">
        <v>20</v>
      </c>
    </row>
    <row r="167" spans="1:28" ht="15.75" customHeight="1" x14ac:dyDescent="0.2">
      <c r="A167" s="77" t="s">
        <v>49</v>
      </c>
      <c r="B167" s="77" t="s">
        <v>47</v>
      </c>
      <c r="C167" s="77" t="s">
        <v>50</v>
      </c>
      <c r="D167" s="113">
        <v>43474.372715335645</v>
      </c>
      <c r="E167" s="77" t="s">
        <v>168</v>
      </c>
      <c r="F167" s="77" t="s">
        <v>31</v>
      </c>
      <c r="G167" s="77" t="s">
        <v>51</v>
      </c>
      <c r="H167" s="77" t="s">
        <v>14</v>
      </c>
      <c r="I167" s="77" t="s">
        <v>159</v>
      </c>
      <c r="J167" s="77" t="s">
        <v>165</v>
      </c>
      <c r="K167" s="77">
        <v>1.87</v>
      </c>
      <c r="L167" s="77">
        <v>1260</v>
      </c>
      <c r="M167" s="77" t="s">
        <v>41</v>
      </c>
      <c r="N167" s="101">
        <v>12.5</v>
      </c>
      <c r="O167" s="107">
        <v>1.2999999999999999E-2</v>
      </c>
      <c r="P167" s="104">
        <v>1.39</v>
      </c>
      <c r="Z167" s="77" t="s">
        <v>40</v>
      </c>
      <c r="AA167" s="77" t="s">
        <v>39</v>
      </c>
      <c r="AB167" s="77">
        <v>20</v>
      </c>
    </row>
    <row r="168" spans="1:28" ht="15.75" customHeight="1" x14ac:dyDescent="0.2">
      <c r="A168" s="77" t="s">
        <v>49</v>
      </c>
      <c r="B168" s="77" t="s">
        <v>47</v>
      </c>
      <c r="C168" s="77" t="s">
        <v>50</v>
      </c>
      <c r="D168" s="113">
        <v>43474.372715335645</v>
      </c>
      <c r="E168" s="77" t="s">
        <v>168</v>
      </c>
      <c r="F168" s="77" t="s">
        <v>31</v>
      </c>
      <c r="G168" s="77" t="s">
        <v>51</v>
      </c>
      <c r="H168" s="77" t="s">
        <v>16</v>
      </c>
      <c r="I168" s="77" t="s">
        <v>157</v>
      </c>
      <c r="J168" s="77" t="s">
        <v>42</v>
      </c>
      <c r="K168" s="77">
        <v>2.0099999999999998</v>
      </c>
      <c r="L168" s="77">
        <v>1310</v>
      </c>
      <c r="M168" s="77" t="s">
        <v>41</v>
      </c>
      <c r="N168" s="101">
        <v>10.8</v>
      </c>
      <c r="O168" s="107">
        <v>1.78E-2</v>
      </c>
      <c r="P168" s="104">
        <v>1.81</v>
      </c>
      <c r="Z168" s="77" t="s">
        <v>40</v>
      </c>
      <c r="AA168" s="77" t="s">
        <v>39</v>
      </c>
      <c r="AB168" s="77">
        <v>20</v>
      </c>
    </row>
    <row r="169" spans="1:28" ht="15.75" customHeight="1" x14ac:dyDescent="0.2">
      <c r="A169" s="77" t="s">
        <v>49</v>
      </c>
      <c r="B169" s="77" t="s">
        <v>47</v>
      </c>
      <c r="C169" s="77" t="s">
        <v>50</v>
      </c>
      <c r="D169" s="113">
        <v>43474.372715335645</v>
      </c>
      <c r="E169" s="77" t="s">
        <v>168</v>
      </c>
      <c r="F169" s="77" t="s">
        <v>31</v>
      </c>
      <c r="G169" s="77" t="s">
        <v>51</v>
      </c>
      <c r="H169" s="77" t="s">
        <v>166</v>
      </c>
      <c r="I169" s="77" t="s">
        <v>159</v>
      </c>
      <c r="J169" s="77" t="s">
        <v>165</v>
      </c>
      <c r="K169" s="77">
        <v>1.74</v>
      </c>
      <c r="L169" s="77">
        <v>1210</v>
      </c>
      <c r="M169" s="77" t="s">
        <v>41</v>
      </c>
      <c r="N169" s="101">
        <v>10.4</v>
      </c>
      <c r="O169" s="107">
        <v>1.03E-2</v>
      </c>
      <c r="P169" s="104">
        <v>1.32</v>
      </c>
      <c r="Z169" s="77" t="s">
        <v>40</v>
      </c>
      <c r="AA169" s="77" t="s">
        <v>39</v>
      </c>
      <c r="AB169" s="77">
        <v>20</v>
      </c>
    </row>
    <row r="170" spans="1:28" ht="15.75" customHeight="1" x14ac:dyDescent="0.2">
      <c r="A170" s="77" t="s">
        <v>49</v>
      </c>
      <c r="B170" s="77" t="s">
        <v>47</v>
      </c>
      <c r="C170" s="77" t="s">
        <v>50</v>
      </c>
      <c r="D170" s="113">
        <v>43474.372715335645</v>
      </c>
      <c r="E170" s="77" t="s">
        <v>168</v>
      </c>
      <c r="F170" s="77" t="s">
        <v>45</v>
      </c>
      <c r="G170" s="77" t="s">
        <v>51</v>
      </c>
      <c r="H170" s="77" t="s">
        <v>14</v>
      </c>
      <c r="I170" s="77" t="s">
        <v>43</v>
      </c>
      <c r="J170" s="77" t="s">
        <v>42</v>
      </c>
      <c r="K170" s="77">
        <v>2.7</v>
      </c>
      <c r="L170" s="77">
        <v>1490</v>
      </c>
      <c r="M170" s="77" t="s">
        <v>41</v>
      </c>
      <c r="N170" s="101">
        <v>2.2000000000000002</v>
      </c>
      <c r="O170" s="107">
        <v>0</v>
      </c>
      <c r="P170" s="104">
        <v>3.42</v>
      </c>
      <c r="Z170" s="77" t="s">
        <v>40</v>
      </c>
      <c r="AA170" s="77" t="s">
        <v>39</v>
      </c>
      <c r="AB170" s="77">
        <v>20</v>
      </c>
    </row>
    <row r="171" spans="1:28" ht="15.75" customHeight="1" x14ac:dyDescent="0.2">
      <c r="A171" s="77" t="s">
        <v>49</v>
      </c>
      <c r="B171" s="77" t="s">
        <v>47</v>
      </c>
      <c r="C171" s="77" t="s">
        <v>50</v>
      </c>
      <c r="D171" s="113">
        <v>43474.372715335645</v>
      </c>
      <c r="E171" s="77" t="s">
        <v>168</v>
      </c>
      <c r="F171" s="77" t="s">
        <v>45</v>
      </c>
      <c r="G171" s="77" t="s">
        <v>51</v>
      </c>
      <c r="H171" s="77" t="s">
        <v>26</v>
      </c>
      <c r="I171" s="77" t="s">
        <v>159</v>
      </c>
      <c r="J171" s="77" t="s">
        <v>165</v>
      </c>
      <c r="K171" s="77">
        <v>2.9</v>
      </c>
      <c r="L171" s="77">
        <v>1570</v>
      </c>
      <c r="M171" s="77" t="s">
        <v>41</v>
      </c>
      <c r="N171" s="101">
        <v>35.799999999999997</v>
      </c>
      <c r="O171" s="107">
        <v>3.6999999999999998E-2</v>
      </c>
      <c r="P171" s="104">
        <v>11.8</v>
      </c>
      <c r="Z171" s="77" t="s">
        <v>40</v>
      </c>
      <c r="AA171" s="77" t="s">
        <v>39</v>
      </c>
      <c r="AB171" s="77">
        <v>20</v>
      </c>
    </row>
    <row r="172" spans="1:28" ht="15.75" customHeight="1" x14ac:dyDescent="0.2">
      <c r="A172" s="77" t="s">
        <v>49</v>
      </c>
      <c r="B172" s="77" t="s">
        <v>47</v>
      </c>
      <c r="C172" s="77" t="s">
        <v>50</v>
      </c>
      <c r="D172" s="113">
        <v>43474.372715335645</v>
      </c>
      <c r="E172" s="77" t="s">
        <v>168</v>
      </c>
      <c r="F172" s="77" t="s">
        <v>45</v>
      </c>
      <c r="G172" s="77" t="s">
        <v>51</v>
      </c>
      <c r="H172" s="77" t="s">
        <v>166</v>
      </c>
      <c r="I172" s="77" t="s">
        <v>157</v>
      </c>
      <c r="J172" s="77" t="s">
        <v>42</v>
      </c>
      <c r="K172" s="77">
        <v>2.9</v>
      </c>
      <c r="L172" s="77">
        <v>1530</v>
      </c>
      <c r="M172" s="77" t="s">
        <v>41</v>
      </c>
      <c r="N172" s="101">
        <v>32.799999999999997</v>
      </c>
      <c r="O172" s="107">
        <v>5.5E-2</v>
      </c>
      <c r="P172" s="104">
        <v>3.98</v>
      </c>
      <c r="Z172" s="77" t="s">
        <v>40</v>
      </c>
      <c r="AA172" s="77" t="s">
        <v>39</v>
      </c>
      <c r="AB172" s="77">
        <v>20</v>
      </c>
    </row>
    <row r="173" spans="1:28" ht="15.75" customHeight="1" x14ac:dyDescent="0.2">
      <c r="A173" s="77" t="s">
        <v>49</v>
      </c>
      <c r="B173" s="77" t="s">
        <v>47</v>
      </c>
      <c r="C173" s="77" t="s">
        <v>50</v>
      </c>
      <c r="D173" s="113">
        <v>43474.372715335645</v>
      </c>
      <c r="E173" s="77" t="s">
        <v>168</v>
      </c>
      <c r="F173" s="77" t="s">
        <v>45</v>
      </c>
      <c r="G173" s="77" t="s">
        <v>51</v>
      </c>
      <c r="H173" s="77" t="s">
        <v>166</v>
      </c>
      <c r="I173" s="77" t="s">
        <v>158</v>
      </c>
      <c r="J173" s="77" t="s">
        <v>42</v>
      </c>
      <c r="K173" s="77">
        <v>2.9</v>
      </c>
      <c r="L173" s="77">
        <v>1530</v>
      </c>
      <c r="M173" s="77" t="s">
        <v>41</v>
      </c>
      <c r="N173" s="101">
        <v>70.599999999999994</v>
      </c>
      <c r="O173" s="107">
        <v>5.7000000000000002E-2</v>
      </c>
      <c r="P173" s="104">
        <v>0</v>
      </c>
      <c r="Z173" s="77" t="s">
        <v>40</v>
      </c>
      <c r="AA173" s="77" t="s">
        <v>39</v>
      </c>
      <c r="AB173" s="77">
        <v>20</v>
      </c>
    </row>
    <row r="174" spans="1:28" ht="15.75" customHeight="1" x14ac:dyDescent="0.2">
      <c r="A174" s="77" t="s">
        <v>49</v>
      </c>
      <c r="B174" s="77" t="s">
        <v>47</v>
      </c>
      <c r="C174" s="77" t="s">
        <v>50</v>
      </c>
      <c r="D174" s="113">
        <v>43474.372715335645</v>
      </c>
      <c r="E174" s="77" t="s">
        <v>168</v>
      </c>
      <c r="F174" s="77" t="s">
        <v>45</v>
      </c>
      <c r="G174" s="77" t="s">
        <v>51</v>
      </c>
      <c r="H174" s="77" t="s">
        <v>166</v>
      </c>
      <c r="I174" s="77" t="s">
        <v>43</v>
      </c>
      <c r="J174" s="77" t="s">
        <v>42</v>
      </c>
      <c r="K174" s="77">
        <v>2.9</v>
      </c>
      <c r="L174" s="77">
        <v>1530</v>
      </c>
      <c r="M174" s="77" t="s">
        <v>41</v>
      </c>
      <c r="N174" s="101">
        <v>2.5</v>
      </c>
      <c r="O174" s="107">
        <v>0</v>
      </c>
      <c r="P174" s="104">
        <v>3.88</v>
      </c>
      <c r="Z174" s="77" t="s">
        <v>40</v>
      </c>
      <c r="AA174" s="77" t="s">
        <v>39</v>
      </c>
      <c r="AB174" s="77">
        <v>20</v>
      </c>
    </row>
    <row r="175" spans="1:28" ht="15.75" customHeight="1" x14ac:dyDescent="0.2">
      <c r="A175" s="77" t="s">
        <v>49</v>
      </c>
      <c r="B175" s="77" t="s">
        <v>47</v>
      </c>
      <c r="C175" s="77" t="s">
        <v>50</v>
      </c>
      <c r="D175" s="113">
        <v>43474.372715335645</v>
      </c>
      <c r="E175" s="77" t="s">
        <v>168</v>
      </c>
      <c r="F175" s="77" t="s">
        <v>45</v>
      </c>
      <c r="G175" s="77" t="s">
        <v>51</v>
      </c>
      <c r="H175" s="77" t="s">
        <v>166</v>
      </c>
      <c r="I175" s="77" t="s">
        <v>159</v>
      </c>
      <c r="J175" s="77" t="s">
        <v>165</v>
      </c>
      <c r="K175" s="77">
        <v>2.9</v>
      </c>
      <c r="L175" s="77">
        <v>1530</v>
      </c>
      <c r="M175" s="77" t="s">
        <v>41</v>
      </c>
      <c r="N175" s="101">
        <v>27</v>
      </c>
      <c r="O175" s="107">
        <v>0.04</v>
      </c>
      <c r="P175" s="104">
        <v>3.77</v>
      </c>
      <c r="Z175" s="77" t="s">
        <v>40</v>
      </c>
      <c r="AA175" s="77" t="s">
        <v>39</v>
      </c>
      <c r="AB175" s="77">
        <v>20</v>
      </c>
    </row>
    <row r="176" spans="1:28" ht="15.75" customHeight="1" x14ac:dyDescent="0.2">
      <c r="A176" s="77" t="s">
        <v>49</v>
      </c>
      <c r="B176" s="77" t="s">
        <v>47</v>
      </c>
      <c r="C176" s="77" t="s">
        <v>50</v>
      </c>
      <c r="D176" s="113">
        <v>43474.372715335645</v>
      </c>
      <c r="E176" s="77" t="s">
        <v>168</v>
      </c>
      <c r="F176" s="77" t="s">
        <v>29</v>
      </c>
      <c r="G176" s="77" t="s">
        <v>51</v>
      </c>
      <c r="H176" s="77" t="s">
        <v>25</v>
      </c>
      <c r="I176" s="77" t="s">
        <v>159</v>
      </c>
      <c r="J176" s="77" t="s">
        <v>165</v>
      </c>
      <c r="K176" s="77">
        <v>5.32</v>
      </c>
      <c r="L176" s="77">
        <v>1640</v>
      </c>
      <c r="M176" s="77" t="s">
        <v>41</v>
      </c>
      <c r="N176" s="101">
        <v>92.3</v>
      </c>
      <c r="O176" s="107">
        <v>6.83E-2</v>
      </c>
      <c r="P176" s="104">
        <v>2.5</v>
      </c>
      <c r="Z176" s="77" t="s">
        <v>40</v>
      </c>
      <c r="AA176" s="77" t="s">
        <v>39</v>
      </c>
      <c r="AB176" s="77">
        <v>20</v>
      </c>
    </row>
    <row r="177" spans="1:28" ht="15.75" customHeight="1" x14ac:dyDescent="0.2">
      <c r="A177" s="77" t="s">
        <v>49</v>
      </c>
      <c r="B177" s="77" t="s">
        <v>47</v>
      </c>
      <c r="C177" s="77" t="s">
        <v>50</v>
      </c>
      <c r="D177" s="113">
        <v>43474.372715335645</v>
      </c>
      <c r="E177" s="77" t="s">
        <v>168</v>
      </c>
      <c r="F177" s="77" t="s">
        <v>29</v>
      </c>
      <c r="G177" s="77" t="s">
        <v>51</v>
      </c>
      <c r="H177" s="77" t="s">
        <v>26</v>
      </c>
      <c r="I177" s="77" t="s">
        <v>157</v>
      </c>
      <c r="J177" s="77" t="s">
        <v>42</v>
      </c>
      <c r="K177" s="77">
        <v>3.26</v>
      </c>
      <c r="L177" s="77">
        <v>1690</v>
      </c>
      <c r="M177" s="77" t="s">
        <v>41</v>
      </c>
      <c r="N177" s="101">
        <v>42.8</v>
      </c>
      <c r="O177" s="107">
        <v>6.54E-2</v>
      </c>
      <c r="P177" s="104">
        <v>14.7</v>
      </c>
      <c r="Z177" s="77" t="s">
        <v>40</v>
      </c>
      <c r="AA177" s="77" t="s">
        <v>39</v>
      </c>
      <c r="AB177" s="77">
        <v>20</v>
      </c>
    </row>
    <row r="178" spans="1:28" ht="15.75" customHeight="1" x14ac:dyDescent="0.2">
      <c r="A178" s="77" t="s">
        <v>49</v>
      </c>
      <c r="B178" s="77" t="s">
        <v>47</v>
      </c>
      <c r="C178" s="77" t="s">
        <v>50</v>
      </c>
      <c r="D178" s="113">
        <v>43474.372715335645</v>
      </c>
      <c r="E178" s="77" t="s">
        <v>168</v>
      </c>
      <c r="F178" s="77" t="s">
        <v>29</v>
      </c>
      <c r="G178" s="77" t="s">
        <v>51</v>
      </c>
      <c r="H178" s="77" t="s">
        <v>26</v>
      </c>
      <c r="I178" s="77" t="s">
        <v>158</v>
      </c>
      <c r="J178" s="77" t="s">
        <v>42</v>
      </c>
      <c r="K178" s="77">
        <v>3.26</v>
      </c>
      <c r="L178" s="77">
        <v>1690</v>
      </c>
      <c r="M178" s="77" t="s">
        <v>41</v>
      </c>
      <c r="N178" s="101">
        <v>259</v>
      </c>
      <c r="O178" s="107">
        <v>6.88E-2</v>
      </c>
      <c r="P178" s="104">
        <v>0</v>
      </c>
      <c r="Z178" s="77" t="s">
        <v>40</v>
      </c>
      <c r="AA178" s="77" t="s">
        <v>39</v>
      </c>
      <c r="AB178" s="77">
        <v>20</v>
      </c>
    </row>
    <row r="179" spans="1:28" ht="15.75" customHeight="1" x14ac:dyDescent="0.2">
      <c r="A179" s="77" t="s">
        <v>49</v>
      </c>
      <c r="B179" s="77" t="s">
        <v>47</v>
      </c>
      <c r="C179" s="77" t="s">
        <v>50</v>
      </c>
      <c r="D179" s="113">
        <v>43474.372715335645</v>
      </c>
      <c r="E179" s="77" t="s">
        <v>168</v>
      </c>
      <c r="F179" s="77" t="s">
        <v>29</v>
      </c>
      <c r="G179" s="77" t="s">
        <v>51</v>
      </c>
      <c r="H179" s="77" t="s">
        <v>26</v>
      </c>
      <c r="I179" s="77" t="s">
        <v>43</v>
      </c>
      <c r="J179" s="77" t="s">
        <v>42</v>
      </c>
      <c r="K179" s="77">
        <v>3.26</v>
      </c>
      <c r="L179" s="77">
        <v>1690</v>
      </c>
      <c r="M179" s="77" t="s">
        <v>41</v>
      </c>
      <c r="N179" s="101">
        <v>9.49</v>
      </c>
      <c r="O179" s="107">
        <v>0</v>
      </c>
      <c r="P179" s="104">
        <v>14.4</v>
      </c>
      <c r="Z179" s="77" t="s">
        <v>40</v>
      </c>
      <c r="AA179" s="77" t="s">
        <v>39</v>
      </c>
      <c r="AB179" s="77">
        <v>20</v>
      </c>
    </row>
    <row r="180" spans="1:28" ht="15.75" customHeight="1" x14ac:dyDescent="0.2">
      <c r="A180" s="77" t="s">
        <v>49</v>
      </c>
      <c r="B180" s="77" t="s">
        <v>47</v>
      </c>
      <c r="C180" s="77" t="s">
        <v>50</v>
      </c>
      <c r="D180" s="113">
        <v>43474.372715335645</v>
      </c>
      <c r="E180" s="77" t="s">
        <v>168</v>
      </c>
      <c r="F180" s="77" t="s">
        <v>29</v>
      </c>
      <c r="G180" s="77" t="s">
        <v>51</v>
      </c>
      <c r="H180" s="77" t="s">
        <v>26</v>
      </c>
      <c r="I180" s="77" t="s">
        <v>159</v>
      </c>
      <c r="J180" s="77" t="s">
        <v>165</v>
      </c>
      <c r="K180" s="77">
        <v>3.26</v>
      </c>
      <c r="L180" s="77">
        <v>1690</v>
      </c>
      <c r="M180" s="77" t="s">
        <v>41</v>
      </c>
      <c r="N180" s="101">
        <v>39.5</v>
      </c>
      <c r="O180" s="107">
        <v>4.3700000000000003E-2</v>
      </c>
      <c r="P180" s="104">
        <v>14</v>
      </c>
      <c r="Z180" s="77" t="s">
        <v>40</v>
      </c>
      <c r="AA180" s="77" t="s">
        <v>39</v>
      </c>
      <c r="AB180" s="77">
        <v>20</v>
      </c>
    </row>
    <row r="181" spans="1:28" ht="15.75" customHeight="1" x14ac:dyDescent="0.2">
      <c r="A181" s="77" t="s">
        <v>49</v>
      </c>
      <c r="B181" s="77" t="s">
        <v>47</v>
      </c>
      <c r="C181" s="77" t="s">
        <v>50</v>
      </c>
      <c r="D181" s="113">
        <v>43474.372715335645</v>
      </c>
      <c r="E181" s="77" t="s">
        <v>168</v>
      </c>
      <c r="F181" s="77" t="s">
        <v>29</v>
      </c>
      <c r="G181" s="77" t="s">
        <v>51</v>
      </c>
      <c r="H181" s="77" t="s">
        <v>166</v>
      </c>
      <c r="I181" s="77" t="s">
        <v>157</v>
      </c>
      <c r="J181" s="77" t="s">
        <v>42</v>
      </c>
      <c r="K181" s="77">
        <v>3.46</v>
      </c>
      <c r="L181" s="77">
        <v>1710</v>
      </c>
      <c r="M181" s="77" t="s">
        <v>41</v>
      </c>
      <c r="N181" s="101">
        <v>41.9</v>
      </c>
      <c r="O181" s="107">
        <v>7.5300000000000006E-2</v>
      </c>
      <c r="P181" s="104">
        <v>5.34</v>
      </c>
      <c r="Z181" s="77" t="s">
        <v>40</v>
      </c>
      <c r="AA181" s="77" t="s">
        <v>39</v>
      </c>
      <c r="AB181" s="77">
        <v>20</v>
      </c>
    </row>
    <row r="182" spans="1:28" ht="15.75" customHeight="1" x14ac:dyDescent="0.2">
      <c r="A182" s="77" t="s">
        <v>49</v>
      </c>
      <c r="B182" s="77" t="s">
        <v>47</v>
      </c>
      <c r="C182" s="77" t="s">
        <v>50</v>
      </c>
      <c r="D182" s="113">
        <v>43474.372715335645</v>
      </c>
      <c r="E182" s="77" t="s">
        <v>168</v>
      </c>
      <c r="F182" s="77" t="s">
        <v>29</v>
      </c>
      <c r="G182" s="77" t="s">
        <v>51</v>
      </c>
      <c r="H182" s="77" t="s">
        <v>166</v>
      </c>
      <c r="I182" s="77" t="s">
        <v>158</v>
      </c>
      <c r="J182" s="77" t="s">
        <v>42</v>
      </c>
      <c r="K182" s="77">
        <v>3.46</v>
      </c>
      <c r="L182" s="77">
        <v>1710</v>
      </c>
      <c r="M182" s="77" t="s">
        <v>41</v>
      </c>
      <c r="N182" s="101">
        <v>93.6</v>
      </c>
      <c r="O182" s="107">
        <v>7.8299999999999995E-2</v>
      </c>
      <c r="P182" s="104">
        <v>0</v>
      </c>
      <c r="Z182" s="77" t="s">
        <v>40</v>
      </c>
      <c r="AA182" s="77" t="s">
        <v>39</v>
      </c>
      <c r="AB182" s="77">
        <v>20</v>
      </c>
    </row>
    <row r="183" spans="1:28" ht="15.75" customHeight="1" x14ac:dyDescent="0.2">
      <c r="A183" s="77" t="s">
        <v>49</v>
      </c>
      <c r="B183" s="77" t="s">
        <v>47</v>
      </c>
      <c r="C183" s="77" t="s">
        <v>50</v>
      </c>
      <c r="D183" s="113">
        <v>43474.372715335645</v>
      </c>
      <c r="E183" s="77" t="s">
        <v>168</v>
      </c>
      <c r="F183" s="77" t="s">
        <v>29</v>
      </c>
      <c r="G183" s="77" t="s">
        <v>51</v>
      </c>
      <c r="H183" s="77" t="s">
        <v>166</v>
      </c>
      <c r="I183" s="77" t="s">
        <v>43</v>
      </c>
      <c r="J183" s="77" t="s">
        <v>42</v>
      </c>
      <c r="K183" s="77">
        <v>3.46</v>
      </c>
      <c r="L183" s="77">
        <v>1710</v>
      </c>
      <c r="M183" s="77" t="s">
        <v>41</v>
      </c>
      <c r="N183" s="101">
        <v>3.31</v>
      </c>
      <c r="O183" s="107">
        <v>0</v>
      </c>
      <c r="P183" s="104">
        <v>5.23</v>
      </c>
      <c r="Z183" s="77" t="s">
        <v>40</v>
      </c>
      <c r="AA183" s="77" t="s">
        <v>39</v>
      </c>
      <c r="AB183" s="77">
        <v>20</v>
      </c>
    </row>
    <row r="184" spans="1:28" ht="15.75" customHeight="1" x14ac:dyDescent="0.2">
      <c r="A184" s="77" t="s">
        <v>49</v>
      </c>
      <c r="B184" s="77" t="s">
        <v>47</v>
      </c>
      <c r="C184" s="77" t="s">
        <v>50</v>
      </c>
      <c r="D184" s="113">
        <v>43474.372715335645</v>
      </c>
      <c r="E184" s="77" t="s">
        <v>168</v>
      </c>
      <c r="F184" s="77" t="s">
        <v>29</v>
      </c>
      <c r="G184" s="77" t="s">
        <v>51</v>
      </c>
      <c r="H184" s="77" t="s">
        <v>166</v>
      </c>
      <c r="I184" s="77" t="s">
        <v>159</v>
      </c>
      <c r="J184" s="77" t="s">
        <v>165</v>
      </c>
      <c r="K184" s="77">
        <v>3.46</v>
      </c>
      <c r="L184" s="77">
        <v>1710</v>
      </c>
      <c r="M184" s="77" t="s">
        <v>41</v>
      </c>
      <c r="N184" s="101">
        <v>34.6</v>
      </c>
      <c r="O184" s="107">
        <v>5.4899999999999997E-2</v>
      </c>
      <c r="P184" s="104">
        <v>5.1100000000000003</v>
      </c>
      <c r="Z184" s="77" t="s">
        <v>40</v>
      </c>
      <c r="AA184" s="77" t="s">
        <v>39</v>
      </c>
      <c r="AB184" s="77">
        <v>20</v>
      </c>
    </row>
    <row r="185" spans="1:28" ht="15.75" customHeight="1" x14ac:dyDescent="0.2">
      <c r="A185" s="77" t="s">
        <v>49</v>
      </c>
      <c r="B185" s="77" t="s">
        <v>47</v>
      </c>
      <c r="C185" s="77" t="s">
        <v>50</v>
      </c>
      <c r="D185" s="113">
        <v>43474.372715335645</v>
      </c>
      <c r="E185" s="77" t="s">
        <v>167</v>
      </c>
      <c r="F185" s="77" t="s">
        <v>30</v>
      </c>
      <c r="G185" s="77" t="s">
        <v>51</v>
      </c>
      <c r="H185" s="77" t="s">
        <v>24</v>
      </c>
      <c r="I185" s="77" t="s">
        <v>158</v>
      </c>
      <c r="J185" s="77" t="s">
        <v>42</v>
      </c>
      <c r="K185" s="77">
        <v>3.5</v>
      </c>
      <c r="L185" s="77">
        <v>1210</v>
      </c>
      <c r="M185" s="77" t="s">
        <v>41</v>
      </c>
      <c r="N185" s="101">
        <v>301</v>
      </c>
      <c r="O185" s="107">
        <v>0.183</v>
      </c>
      <c r="P185" s="104">
        <v>0</v>
      </c>
      <c r="Z185" s="77" t="s">
        <v>40</v>
      </c>
      <c r="AA185" s="77" t="s">
        <v>39</v>
      </c>
      <c r="AB185" s="77">
        <v>20</v>
      </c>
    </row>
    <row r="186" spans="1:28" ht="15.75" customHeight="1" x14ac:dyDescent="0.2">
      <c r="A186" s="77" t="s">
        <v>49</v>
      </c>
      <c r="B186" s="77" t="s">
        <v>47</v>
      </c>
      <c r="C186" s="77" t="s">
        <v>50</v>
      </c>
      <c r="D186" s="113">
        <v>43474.372715335645</v>
      </c>
      <c r="E186" s="77" t="s">
        <v>167</v>
      </c>
      <c r="F186" s="77" t="s">
        <v>30</v>
      </c>
      <c r="G186" s="77" t="s">
        <v>51</v>
      </c>
      <c r="H186" s="77" t="s">
        <v>24</v>
      </c>
      <c r="I186" s="77" t="s">
        <v>43</v>
      </c>
      <c r="J186" s="77" t="s">
        <v>42</v>
      </c>
      <c r="K186" s="77">
        <v>3.5</v>
      </c>
      <c r="L186" s="77">
        <v>1210</v>
      </c>
      <c r="M186" s="77" t="s">
        <v>41</v>
      </c>
      <c r="N186" s="101">
        <v>5.78</v>
      </c>
      <c r="O186" s="107">
        <v>0</v>
      </c>
      <c r="P186" s="104">
        <v>9.1999999999999993</v>
      </c>
      <c r="Z186" s="77" t="s">
        <v>40</v>
      </c>
      <c r="AA186" s="77" t="s">
        <v>39</v>
      </c>
      <c r="AB186" s="77">
        <v>20</v>
      </c>
    </row>
    <row r="187" spans="1:28" ht="15.75" customHeight="1" x14ac:dyDescent="0.2">
      <c r="A187" s="77" t="s">
        <v>49</v>
      </c>
      <c r="B187" s="77" t="s">
        <v>47</v>
      </c>
      <c r="C187" s="77" t="s">
        <v>50</v>
      </c>
      <c r="D187" s="113">
        <v>43474.372715335645</v>
      </c>
      <c r="E187" s="77" t="s">
        <v>167</v>
      </c>
      <c r="F187" s="77" t="s">
        <v>30</v>
      </c>
      <c r="G187" s="77" t="s">
        <v>51</v>
      </c>
      <c r="H187" s="77" t="s">
        <v>24</v>
      </c>
      <c r="I187" s="77" t="s">
        <v>159</v>
      </c>
      <c r="J187" s="77" t="s">
        <v>165</v>
      </c>
      <c r="K187" s="77">
        <v>3.5</v>
      </c>
      <c r="L187" s="77">
        <v>1210</v>
      </c>
      <c r="M187" s="77" t="s">
        <v>41</v>
      </c>
      <c r="N187" s="101">
        <v>41.8</v>
      </c>
      <c r="O187" s="107">
        <v>3.39E-2</v>
      </c>
      <c r="P187" s="104">
        <v>9.2200000000000006</v>
      </c>
      <c r="Z187" s="77" t="s">
        <v>40</v>
      </c>
      <c r="AA187" s="77" t="s">
        <v>39</v>
      </c>
      <c r="AB187" s="77">
        <v>20</v>
      </c>
    </row>
    <row r="188" spans="1:28" ht="15.75" customHeight="1" x14ac:dyDescent="0.2">
      <c r="A188" s="77" t="s">
        <v>49</v>
      </c>
      <c r="B188" s="77" t="s">
        <v>47</v>
      </c>
      <c r="C188" s="77" t="s">
        <v>50</v>
      </c>
      <c r="D188" s="113">
        <v>43474.372715335645</v>
      </c>
      <c r="E188" s="77" t="s">
        <v>167</v>
      </c>
      <c r="F188" s="77" t="s">
        <v>30</v>
      </c>
      <c r="G188" s="77" t="s">
        <v>51</v>
      </c>
      <c r="H188" s="77" t="s">
        <v>25</v>
      </c>
      <c r="I188" s="77" t="s">
        <v>157</v>
      </c>
      <c r="J188" s="77" t="s">
        <v>42</v>
      </c>
      <c r="K188" s="77">
        <v>3.5</v>
      </c>
      <c r="L188" s="77">
        <v>1220</v>
      </c>
      <c r="M188" s="77" t="s">
        <v>41</v>
      </c>
      <c r="N188" s="101">
        <v>233</v>
      </c>
      <c r="O188" s="107">
        <v>0.16900000000000001</v>
      </c>
      <c r="P188" s="104">
        <v>3.81</v>
      </c>
      <c r="Z188" s="77" t="s">
        <v>40</v>
      </c>
      <c r="AA188" s="77" t="s">
        <v>39</v>
      </c>
      <c r="AB188" s="77">
        <v>20</v>
      </c>
    </row>
    <row r="189" spans="1:28" ht="15.75" customHeight="1" x14ac:dyDescent="0.2">
      <c r="A189" s="77" t="s">
        <v>49</v>
      </c>
      <c r="B189" s="77" t="s">
        <v>47</v>
      </c>
      <c r="C189" s="77" t="s">
        <v>50</v>
      </c>
      <c r="D189" s="113">
        <v>43474.372715335645</v>
      </c>
      <c r="E189" s="77" t="s">
        <v>167</v>
      </c>
      <c r="F189" s="77" t="s">
        <v>30</v>
      </c>
      <c r="G189" s="77" t="s">
        <v>51</v>
      </c>
      <c r="H189" s="77" t="s">
        <v>25</v>
      </c>
      <c r="I189" s="77" t="s">
        <v>158</v>
      </c>
      <c r="J189" s="77" t="s">
        <v>42</v>
      </c>
      <c r="K189" s="77">
        <v>3.5</v>
      </c>
      <c r="L189" s="77">
        <v>1220</v>
      </c>
      <c r="M189" s="77" t="s">
        <v>41</v>
      </c>
      <c r="N189" s="101">
        <v>269</v>
      </c>
      <c r="O189" s="107">
        <v>0.17599999999999999</v>
      </c>
      <c r="P189" s="104">
        <v>0</v>
      </c>
      <c r="Z189" s="77" t="s">
        <v>40</v>
      </c>
      <c r="AA189" s="77" t="s">
        <v>39</v>
      </c>
      <c r="AB189" s="77">
        <v>20</v>
      </c>
    </row>
    <row r="190" spans="1:28" ht="15.75" customHeight="1" x14ac:dyDescent="0.2">
      <c r="A190" s="77" t="s">
        <v>49</v>
      </c>
      <c r="B190" s="77" t="s">
        <v>47</v>
      </c>
      <c r="C190" s="77" t="s">
        <v>50</v>
      </c>
      <c r="D190" s="113">
        <v>43474.372715335645</v>
      </c>
      <c r="E190" s="77" t="s">
        <v>167</v>
      </c>
      <c r="F190" s="77" t="s">
        <v>30</v>
      </c>
      <c r="G190" s="77" t="s">
        <v>51</v>
      </c>
      <c r="H190" s="77" t="s">
        <v>25</v>
      </c>
      <c r="I190" s="77" t="s">
        <v>43</v>
      </c>
      <c r="J190" s="77" t="s">
        <v>42</v>
      </c>
      <c r="K190" s="77">
        <v>3.5</v>
      </c>
      <c r="L190" s="77">
        <v>1220</v>
      </c>
      <c r="M190" s="77" t="s">
        <v>41</v>
      </c>
      <c r="N190" s="101">
        <v>2.13</v>
      </c>
      <c r="O190" s="107">
        <v>0</v>
      </c>
      <c r="P190" s="104">
        <v>3.37</v>
      </c>
      <c r="Z190" s="77" t="s">
        <v>40</v>
      </c>
      <c r="AA190" s="77" t="s">
        <v>39</v>
      </c>
      <c r="AB190" s="77">
        <v>20</v>
      </c>
    </row>
    <row r="191" spans="1:28" ht="15.75" customHeight="1" x14ac:dyDescent="0.2">
      <c r="A191" s="77" t="s">
        <v>49</v>
      </c>
      <c r="B191" s="77" t="s">
        <v>47</v>
      </c>
      <c r="C191" s="77" t="s">
        <v>50</v>
      </c>
      <c r="D191" s="113">
        <v>43474.372715335645</v>
      </c>
      <c r="E191" s="77" t="s">
        <v>167</v>
      </c>
      <c r="F191" s="77" t="s">
        <v>30</v>
      </c>
      <c r="G191" s="77" t="s">
        <v>51</v>
      </c>
      <c r="H191" s="77" t="s">
        <v>25</v>
      </c>
      <c r="I191" s="77" t="s">
        <v>159</v>
      </c>
      <c r="J191" s="77" t="s">
        <v>165</v>
      </c>
      <c r="K191" s="77">
        <v>3.5</v>
      </c>
      <c r="L191" s="77">
        <v>1220</v>
      </c>
      <c r="M191" s="77" t="s">
        <v>41</v>
      </c>
      <c r="N191" s="101">
        <v>133</v>
      </c>
      <c r="O191" s="107">
        <v>9.4500000000000001E-2</v>
      </c>
      <c r="P191" s="104">
        <v>3.35</v>
      </c>
      <c r="Z191" s="77" t="s">
        <v>40</v>
      </c>
      <c r="AA191" s="77" t="s">
        <v>39</v>
      </c>
      <c r="AB191" s="77">
        <v>20</v>
      </c>
    </row>
    <row r="192" spans="1:28" ht="15.75" customHeight="1" x14ac:dyDescent="0.2">
      <c r="A192" s="77" t="s">
        <v>49</v>
      </c>
      <c r="B192" s="77" t="s">
        <v>47</v>
      </c>
      <c r="C192" s="77" t="s">
        <v>50</v>
      </c>
      <c r="D192" s="113">
        <v>43474.372715335645</v>
      </c>
      <c r="E192" s="77" t="s">
        <v>167</v>
      </c>
      <c r="F192" s="77" t="s">
        <v>30</v>
      </c>
      <c r="G192" s="77" t="s">
        <v>51</v>
      </c>
      <c r="H192" s="77" t="s">
        <v>166</v>
      </c>
      <c r="I192" s="77" t="s">
        <v>157</v>
      </c>
      <c r="J192" s="77" t="s">
        <v>42</v>
      </c>
      <c r="K192" s="77">
        <v>3.5</v>
      </c>
      <c r="L192" s="77">
        <v>1210</v>
      </c>
      <c r="M192" s="77" t="s">
        <v>41</v>
      </c>
      <c r="N192" s="101">
        <v>74.599999999999994</v>
      </c>
      <c r="O192" s="107">
        <v>0.10299999999999999</v>
      </c>
      <c r="P192" s="104">
        <v>3.74</v>
      </c>
      <c r="Z192" s="77" t="s">
        <v>40</v>
      </c>
      <c r="AA192" s="77" t="s">
        <v>39</v>
      </c>
      <c r="AB192" s="77">
        <v>20</v>
      </c>
    </row>
    <row r="193" spans="1:28" ht="15.75" customHeight="1" x14ac:dyDescent="0.2">
      <c r="A193" s="77" t="s">
        <v>49</v>
      </c>
      <c r="B193" s="77" t="s">
        <v>47</v>
      </c>
      <c r="C193" s="77" t="s">
        <v>50</v>
      </c>
      <c r="D193" s="113">
        <v>43474.372715335645</v>
      </c>
      <c r="E193" s="77" t="s">
        <v>167</v>
      </c>
      <c r="F193" s="77" t="s">
        <v>30</v>
      </c>
      <c r="G193" s="77" t="s">
        <v>51</v>
      </c>
      <c r="H193" s="77" t="s">
        <v>166</v>
      </c>
      <c r="I193" s="77" t="s">
        <v>158</v>
      </c>
      <c r="J193" s="77" t="s">
        <v>42</v>
      </c>
      <c r="K193" s="77">
        <v>3.5</v>
      </c>
      <c r="L193" s="77">
        <v>1210</v>
      </c>
      <c r="M193" s="77" t="s">
        <v>41</v>
      </c>
      <c r="N193" s="101">
        <v>114</v>
      </c>
      <c r="O193" s="107">
        <v>0.113</v>
      </c>
      <c r="P193" s="104">
        <v>0</v>
      </c>
      <c r="Z193" s="77" t="s">
        <v>40</v>
      </c>
      <c r="AA193" s="77" t="s">
        <v>39</v>
      </c>
      <c r="AB193" s="77">
        <v>20</v>
      </c>
    </row>
    <row r="194" spans="1:28" ht="15.75" customHeight="1" x14ac:dyDescent="0.2">
      <c r="A194" s="77" t="s">
        <v>49</v>
      </c>
      <c r="B194" s="77" t="s">
        <v>47</v>
      </c>
      <c r="C194" s="77" t="s">
        <v>50</v>
      </c>
      <c r="D194" s="113">
        <v>43474.372715335645</v>
      </c>
      <c r="E194" s="77" t="s">
        <v>167</v>
      </c>
      <c r="F194" s="77" t="s">
        <v>30</v>
      </c>
      <c r="G194" s="77" t="s">
        <v>51</v>
      </c>
      <c r="H194" s="77" t="s">
        <v>166</v>
      </c>
      <c r="I194" s="77" t="s">
        <v>43</v>
      </c>
      <c r="J194" s="77" t="s">
        <v>42</v>
      </c>
      <c r="K194" s="77">
        <v>3.5</v>
      </c>
      <c r="L194" s="77">
        <v>1210</v>
      </c>
      <c r="M194" s="77" t="s">
        <v>41</v>
      </c>
      <c r="N194" s="101">
        <v>2.09</v>
      </c>
      <c r="O194" s="107">
        <v>0</v>
      </c>
      <c r="P194" s="104">
        <v>3.37</v>
      </c>
      <c r="Z194" s="77" t="s">
        <v>40</v>
      </c>
      <c r="AA194" s="77" t="s">
        <v>39</v>
      </c>
      <c r="AB194" s="77">
        <v>20</v>
      </c>
    </row>
    <row r="195" spans="1:28" ht="15.75" customHeight="1" x14ac:dyDescent="0.2">
      <c r="A195" s="77" t="s">
        <v>49</v>
      </c>
      <c r="B195" s="77" t="s">
        <v>47</v>
      </c>
      <c r="C195" s="77" t="s">
        <v>50</v>
      </c>
      <c r="D195" s="113">
        <v>43474.372715335645</v>
      </c>
      <c r="E195" s="77" t="s">
        <v>167</v>
      </c>
      <c r="F195" s="77" t="s">
        <v>30</v>
      </c>
      <c r="G195" s="77" t="s">
        <v>51</v>
      </c>
      <c r="H195" s="77" t="s">
        <v>166</v>
      </c>
      <c r="I195" s="77" t="s">
        <v>159</v>
      </c>
      <c r="J195" s="77" t="s">
        <v>165</v>
      </c>
      <c r="K195" s="77">
        <v>3.5</v>
      </c>
      <c r="L195" s="77">
        <v>1210</v>
      </c>
      <c r="M195" s="77" t="s">
        <v>41</v>
      </c>
      <c r="N195" s="101">
        <v>50</v>
      </c>
      <c r="O195" s="107">
        <v>6.5199999999999994E-2</v>
      </c>
      <c r="P195" s="104">
        <v>3.32</v>
      </c>
      <c r="Z195" s="77" t="s">
        <v>40</v>
      </c>
      <c r="AA195" s="77" t="s">
        <v>39</v>
      </c>
      <c r="AB195" s="77">
        <v>20</v>
      </c>
    </row>
    <row r="196" spans="1:28" ht="15.75" customHeight="1" x14ac:dyDescent="0.2">
      <c r="A196" s="77" t="s">
        <v>49</v>
      </c>
      <c r="B196" s="77" t="s">
        <v>47</v>
      </c>
      <c r="C196" s="77" t="s">
        <v>50</v>
      </c>
      <c r="D196" s="113">
        <v>43474.372715335645</v>
      </c>
      <c r="E196" s="77" t="s">
        <v>167</v>
      </c>
      <c r="F196" s="77" t="s">
        <v>31</v>
      </c>
      <c r="G196" s="77" t="s">
        <v>51</v>
      </c>
      <c r="H196" s="77" t="s">
        <v>25</v>
      </c>
      <c r="I196" s="77" t="s">
        <v>158</v>
      </c>
      <c r="J196" s="77" t="s">
        <v>42</v>
      </c>
      <c r="K196" s="77">
        <v>2.4300000000000002</v>
      </c>
      <c r="L196" s="77">
        <v>1410</v>
      </c>
      <c r="M196" s="77" t="s">
        <v>41</v>
      </c>
      <c r="N196" s="101">
        <v>43</v>
      </c>
      <c r="O196" s="107">
        <v>2.1299999999999999E-2</v>
      </c>
      <c r="P196" s="104">
        <v>0</v>
      </c>
      <c r="Z196" s="77" t="s">
        <v>40</v>
      </c>
      <c r="AA196" s="77" t="s">
        <v>39</v>
      </c>
      <c r="AB196" s="77">
        <v>20</v>
      </c>
    </row>
    <row r="197" spans="1:28" ht="15.75" customHeight="1" x14ac:dyDescent="0.2">
      <c r="A197" s="77" t="s">
        <v>49</v>
      </c>
      <c r="B197" s="77" t="s">
        <v>47</v>
      </c>
      <c r="C197" s="77" t="s">
        <v>50</v>
      </c>
      <c r="D197" s="113">
        <v>43474.372715335645</v>
      </c>
      <c r="E197" s="77" t="s">
        <v>167</v>
      </c>
      <c r="F197" s="77" t="s">
        <v>31</v>
      </c>
      <c r="G197" s="77" t="s">
        <v>51</v>
      </c>
      <c r="H197" s="77" t="s">
        <v>25</v>
      </c>
      <c r="I197" s="77" t="s">
        <v>43</v>
      </c>
      <c r="J197" s="77" t="s">
        <v>42</v>
      </c>
      <c r="K197" s="77">
        <v>2.4300000000000002</v>
      </c>
      <c r="L197" s="77">
        <v>1410</v>
      </c>
      <c r="M197" s="77" t="s">
        <v>41</v>
      </c>
      <c r="N197" s="101">
        <v>0.56399999999999995</v>
      </c>
      <c r="O197" s="107">
        <v>0</v>
      </c>
      <c r="P197" s="104">
        <v>0.76300000000000001</v>
      </c>
      <c r="Z197" s="77" t="s">
        <v>40</v>
      </c>
      <c r="AA197" s="77" t="s">
        <v>39</v>
      </c>
      <c r="AB197" s="77">
        <v>20</v>
      </c>
    </row>
    <row r="198" spans="1:28" ht="15.75" customHeight="1" x14ac:dyDescent="0.2">
      <c r="A198" s="77" t="s">
        <v>49</v>
      </c>
      <c r="B198" s="77" t="s">
        <v>47</v>
      </c>
      <c r="C198" s="77" t="s">
        <v>50</v>
      </c>
      <c r="D198" s="113">
        <v>43474.372715335645</v>
      </c>
      <c r="E198" s="77" t="s">
        <v>167</v>
      </c>
      <c r="F198" s="77" t="s">
        <v>31</v>
      </c>
      <c r="G198" s="77" t="s">
        <v>51</v>
      </c>
      <c r="H198" s="77" t="s">
        <v>25</v>
      </c>
      <c r="I198" s="77" t="s">
        <v>159</v>
      </c>
      <c r="J198" s="77" t="s">
        <v>165</v>
      </c>
      <c r="K198" s="77">
        <v>2.4300000000000002</v>
      </c>
      <c r="L198" s="77">
        <v>1410</v>
      </c>
      <c r="M198" s="77" t="s">
        <v>41</v>
      </c>
      <c r="N198" s="101">
        <v>36.9</v>
      </c>
      <c r="O198" s="107">
        <v>2.1000000000000001E-2</v>
      </c>
      <c r="P198" s="104">
        <v>0.69499999999999995</v>
      </c>
      <c r="Z198" s="77" t="s">
        <v>40</v>
      </c>
      <c r="AA198" s="77" t="s">
        <v>39</v>
      </c>
      <c r="AB198" s="77">
        <v>20</v>
      </c>
    </row>
    <row r="199" spans="1:28" ht="15.75" customHeight="1" x14ac:dyDescent="0.2">
      <c r="A199" s="77" t="s">
        <v>49</v>
      </c>
      <c r="B199" s="77" t="s">
        <v>47</v>
      </c>
      <c r="C199" s="77" t="s">
        <v>50</v>
      </c>
      <c r="D199" s="113">
        <v>43474.372715335645</v>
      </c>
      <c r="E199" s="77" t="s">
        <v>167</v>
      </c>
      <c r="F199" s="77" t="s">
        <v>29</v>
      </c>
      <c r="G199" s="77" t="s">
        <v>51</v>
      </c>
      <c r="H199" s="77" t="s">
        <v>25</v>
      </c>
      <c r="I199" s="77" t="s">
        <v>158</v>
      </c>
      <c r="J199" s="77" t="s">
        <v>42</v>
      </c>
      <c r="K199" s="77">
        <v>5.93</v>
      </c>
      <c r="L199" s="77">
        <v>1600</v>
      </c>
      <c r="M199" s="77" t="s">
        <v>41</v>
      </c>
      <c r="N199" s="101">
        <v>106</v>
      </c>
      <c r="O199" s="107">
        <v>6.7100000000000007E-2</v>
      </c>
      <c r="P199" s="104">
        <v>0</v>
      </c>
      <c r="Z199" s="77" t="s">
        <v>40</v>
      </c>
      <c r="AA199" s="77" t="s">
        <v>39</v>
      </c>
      <c r="AB199" s="77">
        <v>20</v>
      </c>
    </row>
    <row r="200" spans="1:28" ht="15.75" customHeight="1" x14ac:dyDescent="0.2">
      <c r="A200" s="77" t="s">
        <v>49</v>
      </c>
      <c r="B200" s="77" t="s">
        <v>47</v>
      </c>
      <c r="C200" s="77" t="s">
        <v>50</v>
      </c>
      <c r="D200" s="113">
        <v>43474.372715335645</v>
      </c>
      <c r="E200" s="77" t="s">
        <v>167</v>
      </c>
      <c r="F200" s="77" t="s">
        <v>29</v>
      </c>
      <c r="G200" s="77" t="s">
        <v>51</v>
      </c>
      <c r="H200" s="77" t="s">
        <v>25</v>
      </c>
      <c r="I200" s="77" t="s">
        <v>43</v>
      </c>
      <c r="J200" s="77" t="s">
        <v>42</v>
      </c>
      <c r="K200" s="77">
        <v>5.93</v>
      </c>
      <c r="L200" s="77">
        <v>1600</v>
      </c>
      <c r="M200" s="77" t="s">
        <v>41</v>
      </c>
      <c r="N200" s="101">
        <v>1.27</v>
      </c>
      <c r="O200" s="107">
        <v>0</v>
      </c>
      <c r="P200" s="104">
        <v>2.1</v>
      </c>
      <c r="Z200" s="77" t="s">
        <v>40</v>
      </c>
      <c r="AA200" s="77" t="s">
        <v>39</v>
      </c>
      <c r="AB200" s="77">
        <v>20</v>
      </c>
    </row>
    <row r="201" spans="1:28" ht="15.75" customHeight="1" x14ac:dyDescent="0.2">
      <c r="A201" s="77" t="s">
        <v>49</v>
      </c>
      <c r="B201" s="77" t="s">
        <v>47</v>
      </c>
      <c r="C201" s="77" t="s">
        <v>50</v>
      </c>
      <c r="D201" s="113">
        <v>43474.372715335645</v>
      </c>
      <c r="E201" s="77" t="s">
        <v>167</v>
      </c>
      <c r="F201" s="77" t="s">
        <v>29</v>
      </c>
      <c r="G201" s="77" t="s">
        <v>51</v>
      </c>
      <c r="H201" s="77" t="s">
        <v>25</v>
      </c>
      <c r="I201" s="77" t="s">
        <v>159</v>
      </c>
      <c r="J201" s="77" t="s">
        <v>165</v>
      </c>
      <c r="K201" s="77">
        <v>5.93</v>
      </c>
      <c r="L201" s="77">
        <v>1600</v>
      </c>
      <c r="M201" s="77" t="s">
        <v>41</v>
      </c>
      <c r="N201" s="101">
        <v>78.900000000000006</v>
      </c>
      <c r="O201" s="107">
        <v>6.13E-2</v>
      </c>
      <c r="P201" s="104">
        <v>2.15</v>
      </c>
      <c r="Z201" s="77" t="s">
        <v>40</v>
      </c>
      <c r="AA201" s="77" t="s">
        <v>39</v>
      </c>
      <c r="AB201" s="77">
        <v>20</v>
      </c>
    </row>
    <row r="202" spans="1:28" ht="15.75" customHeight="1" x14ac:dyDescent="0.2">
      <c r="A202" s="77" t="s">
        <v>49</v>
      </c>
      <c r="B202" s="77" t="s">
        <v>47</v>
      </c>
      <c r="C202" s="77" t="s">
        <v>50</v>
      </c>
      <c r="D202" s="113">
        <v>43474.372715335645</v>
      </c>
      <c r="E202" s="77" t="s">
        <v>167</v>
      </c>
      <c r="F202" s="77" t="s">
        <v>29</v>
      </c>
      <c r="G202" s="77" t="s">
        <v>51</v>
      </c>
      <c r="H202" s="77" t="s">
        <v>166</v>
      </c>
      <c r="I202" s="77" t="s">
        <v>157</v>
      </c>
      <c r="J202" s="77" t="s">
        <v>42</v>
      </c>
      <c r="K202" s="77">
        <v>3.06</v>
      </c>
      <c r="L202" s="77">
        <v>1810</v>
      </c>
      <c r="M202" s="77" t="s">
        <v>41</v>
      </c>
      <c r="N202" s="101">
        <v>29.9</v>
      </c>
      <c r="O202" s="107">
        <v>5.67E-2</v>
      </c>
      <c r="P202" s="104">
        <v>5.05</v>
      </c>
      <c r="Z202" s="77" t="s">
        <v>40</v>
      </c>
      <c r="AA202" s="77" t="s">
        <v>39</v>
      </c>
      <c r="AB202" s="77">
        <v>20</v>
      </c>
    </row>
    <row r="203" spans="1:28" ht="15.75" customHeight="1" x14ac:dyDescent="0.2">
      <c r="A203" s="77" t="s">
        <v>49</v>
      </c>
      <c r="B203" s="77" t="s">
        <v>47</v>
      </c>
      <c r="C203" s="77" t="s">
        <v>50</v>
      </c>
      <c r="D203" s="113">
        <v>43474.372715335645</v>
      </c>
      <c r="E203" s="77" t="s">
        <v>167</v>
      </c>
      <c r="F203" s="77" t="s">
        <v>29</v>
      </c>
      <c r="G203" s="77" t="s">
        <v>51</v>
      </c>
      <c r="H203" s="77" t="s">
        <v>166</v>
      </c>
      <c r="I203" s="77" t="s">
        <v>158</v>
      </c>
      <c r="J203" s="77" t="s">
        <v>42</v>
      </c>
      <c r="K203" s="77">
        <v>3.06</v>
      </c>
      <c r="L203" s="77">
        <v>1810</v>
      </c>
      <c r="M203" s="77" t="s">
        <v>41</v>
      </c>
      <c r="N203" s="101">
        <v>71</v>
      </c>
      <c r="O203" s="107">
        <v>5.9799999999999999E-2</v>
      </c>
      <c r="P203" s="104">
        <v>0</v>
      </c>
      <c r="Z203" s="77" t="s">
        <v>40</v>
      </c>
      <c r="AA203" s="77" t="s">
        <v>39</v>
      </c>
      <c r="AB203" s="77">
        <v>20</v>
      </c>
    </row>
    <row r="204" spans="1:28" ht="15.75" customHeight="1" x14ac:dyDescent="0.2">
      <c r="A204" s="77" t="s">
        <v>49</v>
      </c>
      <c r="B204" s="77" t="s">
        <v>47</v>
      </c>
      <c r="C204" s="77" t="s">
        <v>50</v>
      </c>
      <c r="D204" s="113">
        <v>43474.372715335645</v>
      </c>
      <c r="E204" s="77" t="s">
        <v>167</v>
      </c>
      <c r="F204" s="77" t="s">
        <v>29</v>
      </c>
      <c r="G204" s="77" t="s">
        <v>51</v>
      </c>
      <c r="H204" s="77" t="s">
        <v>166</v>
      </c>
      <c r="I204" s="77" t="s">
        <v>43</v>
      </c>
      <c r="J204" s="77" t="s">
        <v>42</v>
      </c>
      <c r="K204" s="77">
        <v>3.06</v>
      </c>
      <c r="L204" s="77">
        <v>1810</v>
      </c>
      <c r="M204" s="77" t="s">
        <v>41</v>
      </c>
      <c r="N204" s="101">
        <v>3.23</v>
      </c>
      <c r="O204" s="107">
        <v>0</v>
      </c>
      <c r="P204" s="104">
        <v>4.96</v>
      </c>
      <c r="Z204" s="77" t="s">
        <v>40</v>
      </c>
      <c r="AA204" s="77" t="s">
        <v>39</v>
      </c>
      <c r="AB204" s="77">
        <v>20</v>
      </c>
    </row>
    <row r="205" spans="1:28" ht="15.75" customHeight="1" x14ac:dyDescent="0.2">
      <c r="A205" s="77" t="s">
        <v>49</v>
      </c>
      <c r="B205" s="77" t="s">
        <v>47</v>
      </c>
      <c r="C205" s="77" t="s">
        <v>50</v>
      </c>
      <c r="D205" s="113">
        <v>43474.372715335645</v>
      </c>
      <c r="E205" s="77" t="s">
        <v>167</v>
      </c>
      <c r="F205" s="77" t="s">
        <v>29</v>
      </c>
      <c r="G205" s="77" t="s">
        <v>51</v>
      </c>
      <c r="H205" s="77" t="s">
        <v>166</v>
      </c>
      <c r="I205" s="77" t="s">
        <v>159</v>
      </c>
      <c r="J205" s="77" t="s">
        <v>165</v>
      </c>
      <c r="K205" s="77">
        <v>3.06</v>
      </c>
      <c r="L205" s="77">
        <v>1810</v>
      </c>
      <c r="M205" s="77" t="s">
        <v>41</v>
      </c>
      <c r="N205" s="101">
        <v>18.100000000000001</v>
      </c>
      <c r="O205" s="107">
        <v>2.86E-2</v>
      </c>
      <c r="P205" s="104">
        <v>4.87</v>
      </c>
      <c r="Z205" s="77" t="s">
        <v>40</v>
      </c>
      <c r="AA205" s="77" t="s">
        <v>39</v>
      </c>
      <c r="AB205" s="77">
        <v>20</v>
      </c>
    </row>
    <row r="206" spans="1:28" ht="15.75" customHeight="1" x14ac:dyDescent="0.2">
      <c r="A206" s="77" t="s">
        <v>48</v>
      </c>
      <c r="B206" s="77" t="s">
        <v>47</v>
      </c>
      <c r="C206" s="77" t="s">
        <v>50</v>
      </c>
      <c r="D206" s="113">
        <v>43474.372715335645</v>
      </c>
      <c r="E206" s="77" t="s">
        <v>170</v>
      </c>
      <c r="F206" s="77" t="s">
        <v>30</v>
      </c>
      <c r="G206" s="77" t="s">
        <v>51</v>
      </c>
      <c r="H206" s="77" t="s">
        <v>18</v>
      </c>
      <c r="I206" s="77" t="s">
        <v>158</v>
      </c>
      <c r="J206" s="77" t="s">
        <v>42</v>
      </c>
      <c r="K206" s="77">
        <v>3.5</v>
      </c>
      <c r="L206" s="77">
        <v>1220</v>
      </c>
      <c r="M206" s="77" t="s">
        <v>41</v>
      </c>
      <c r="N206" s="101">
        <v>114</v>
      </c>
      <c r="O206" s="107">
        <v>0.10199999999999999</v>
      </c>
      <c r="P206" s="104">
        <v>0</v>
      </c>
      <c r="Z206" s="77" t="s">
        <v>40</v>
      </c>
      <c r="AA206" s="77" t="s">
        <v>39</v>
      </c>
      <c r="AB206" s="77">
        <v>20</v>
      </c>
    </row>
    <row r="207" spans="1:28" ht="15.75" customHeight="1" x14ac:dyDescent="0.2">
      <c r="A207" s="77" t="s">
        <v>48</v>
      </c>
      <c r="B207" s="77" t="s">
        <v>47</v>
      </c>
      <c r="C207" s="77" t="s">
        <v>50</v>
      </c>
      <c r="D207" s="113">
        <v>43474.372715335645</v>
      </c>
      <c r="E207" s="77" t="s">
        <v>170</v>
      </c>
      <c r="F207" s="77" t="s">
        <v>30</v>
      </c>
      <c r="G207" s="77" t="s">
        <v>51</v>
      </c>
      <c r="H207" s="77" t="s">
        <v>18</v>
      </c>
      <c r="I207" s="77" t="s">
        <v>43</v>
      </c>
      <c r="J207" s="77" t="s">
        <v>42</v>
      </c>
      <c r="K207" s="77">
        <v>3.5</v>
      </c>
      <c r="L207" s="77">
        <v>1220</v>
      </c>
      <c r="M207" s="77" t="s">
        <v>41</v>
      </c>
      <c r="N207" s="101">
        <v>2.8</v>
      </c>
      <c r="O207" s="107">
        <v>0</v>
      </c>
      <c r="P207" s="104">
        <v>4.47</v>
      </c>
      <c r="Z207" s="77" t="s">
        <v>40</v>
      </c>
      <c r="AA207" s="77" t="s">
        <v>39</v>
      </c>
      <c r="AB207" s="77">
        <v>20</v>
      </c>
    </row>
    <row r="208" spans="1:28" ht="15.75" customHeight="1" x14ac:dyDescent="0.2">
      <c r="A208" s="77" t="s">
        <v>48</v>
      </c>
      <c r="B208" s="77" t="s">
        <v>47</v>
      </c>
      <c r="C208" s="77" t="s">
        <v>50</v>
      </c>
      <c r="D208" s="113">
        <v>43474.372715335645</v>
      </c>
      <c r="E208" s="77" t="s">
        <v>170</v>
      </c>
      <c r="F208" s="77" t="s">
        <v>30</v>
      </c>
      <c r="G208" s="77" t="s">
        <v>51</v>
      </c>
      <c r="H208" s="77" t="s">
        <v>18</v>
      </c>
      <c r="I208" s="77" t="s">
        <v>159</v>
      </c>
      <c r="J208" s="77" t="s">
        <v>165</v>
      </c>
      <c r="K208" s="77">
        <v>3.5</v>
      </c>
      <c r="L208" s="77">
        <v>1220</v>
      </c>
      <c r="M208" s="77" t="s">
        <v>41</v>
      </c>
      <c r="N208" s="101">
        <v>66.3</v>
      </c>
      <c r="O208" s="107">
        <v>9.2299999999999993E-2</v>
      </c>
      <c r="P208" s="104">
        <v>4.38</v>
      </c>
      <c r="Z208" s="77" t="s">
        <v>40</v>
      </c>
      <c r="AA208" s="77" t="s">
        <v>39</v>
      </c>
      <c r="AB208" s="77">
        <v>20</v>
      </c>
    </row>
    <row r="209" spans="1:28" ht="15.75" customHeight="1" x14ac:dyDescent="0.2">
      <c r="A209" s="77" t="s">
        <v>48</v>
      </c>
      <c r="B209" s="77" t="s">
        <v>47</v>
      </c>
      <c r="C209" s="77" t="s">
        <v>50</v>
      </c>
      <c r="D209" s="113">
        <v>43474.372715335645</v>
      </c>
      <c r="E209" s="77" t="s">
        <v>170</v>
      </c>
      <c r="F209" s="77" t="s">
        <v>31</v>
      </c>
      <c r="G209" s="77" t="s">
        <v>51</v>
      </c>
      <c r="H209" s="77" t="s">
        <v>8</v>
      </c>
      <c r="I209" s="77" t="s">
        <v>159</v>
      </c>
      <c r="J209" s="77" t="s">
        <v>165</v>
      </c>
      <c r="K209" s="77">
        <v>1.39</v>
      </c>
      <c r="L209" s="77">
        <v>1080</v>
      </c>
      <c r="M209" s="77" t="s">
        <v>41</v>
      </c>
      <c r="N209" s="101">
        <v>0.95099999999999996</v>
      </c>
      <c r="O209" s="107">
        <v>2.1000000000000001E-4</v>
      </c>
      <c r="P209" s="104">
        <v>0.98699999999999999</v>
      </c>
      <c r="Z209" s="77" t="s">
        <v>40</v>
      </c>
      <c r="AA209" s="77" t="s">
        <v>39</v>
      </c>
      <c r="AB209" s="77">
        <v>20</v>
      </c>
    </row>
    <row r="210" spans="1:28" ht="15.75" customHeight="1" x14ac:dyDescent="0.2">
      <c r="A210" s="77" t="s">
        <v>48</v>
      </c>
      <c r="B210" s="77" t="s">
        <v>47</v>
      </c>
      <c r="C210" s="77" t="s">
        <v>50</v>
      </c>
      <c r="D210" s="113">
        <v>43474.372715335645</v>
      </c>
      <c r="E210" s="77" t="s">
        <v>170</v>
      </c>
      <c r="F210" s="77" t="s">
        <v>31</v>
      </c>
      <c r="G210" s="77" t="s">
        <v>51</v>
      </c>
      <c r="H210" s="77" t="s">
        <v>9</v>
      </c>
      <c r="I210" s="77" t="s">
        <v>157</v>
      </c>
      <c r="J210" s="77" t="s">
        <v>42</v>
      </c>
      <c r="K210" s="77">
        <v>1.36</v>
      </c>
      <c r="L210" s="77">
        <v>1090</v>
      </c>
      <c r="M210" s="77" t="s">
        <v>41</v>
      </c>
      <c r="N210" s="101">
        <v>3.12</v>
      </c>
      <c r="O210" s="107">
        <v>6.7400000000000003E-3</v>
      </c>
      <c r="P210" s="104">
        <v>0.79300000000000004</v>
      </c>
      <c r="Z210" s="77" t="s">
        <v>40</v>
      </c>
      <c r="AA210" s="77" t="s">
        <v>39</v>
      </c>
      <c r="AB210" s="77">
        <v>20</v>
      </c>
    </row>
    <row r="211" spans="1:28" ht="15.75" customHeight="1" x14ac:dyDescent="0.2">
      <c r="A211" s="77" t="s">
        <v>48</v>
      </c>
      <c r="B211" s="77" t="s">
        <v>47</v>
      </c>
      <c r="C211" s="77" t="s">
        <v>50</v>
      </c>
      <c r="D211" s="113">
        <v>43474.372715335645</v>
      </c>
      <c r="E211" s="77" t="s">
        <v>170</v>
      </c>
      <c r="F211" s="77" t="s">
        <v>31</v>
      </c>
      <c r="G211" s="77" t="s">
        <v>51</v>
      </c>
      <c r="H211" s="77" t="s">
        <v>9</v>
      </c>
      <c r="I211" s="77" t="s">
        <v>158</v>
      </c>
      <c r="J211" s="77" t="s">
        <v>42</v>
      </c>
      <c r="K211" s="77">
        <v>1.36</v>
      </c>
      <c r="L211" s="77">
        <v>1090</v>
      </c>
      <c r="M211" s="77" t="s">
        <v>41</v>
      </c>
      <c r="N211" s="101">
        <v>11.8</v>
      </c>
      <c r="O211" s="107">
        <v>7.0800000000000004E-3</v>
      </c>
      <c r="P211" s="104">
        <v>0</v>
      </c>
      <c r="Z211" s="77" t="s">
        <v>40</v>
      </c>
      <c r="AA211" s="77" t="s">
        <v>39</v>
      </c>
      <c r="AB211" s="77">
        <v>20</v>
      </c>
    </row>
    <row r="212" spans="1:28" ht="15.75" customHeight="1" x14ac:dyDescent="0.2">
      <c r="A212" s="77" t="s">
        <v>48</v>
      </c>
      <c r="B212" s="77" t="s">
        <v>47</v>
      </c>
      <c r="C212" s="77" t="s">
        <v>50</v>
      </c>
      <c r="D212" s="113">
        <v>43474.372715335645</v>
      </c>
      <c r="E212" s="77" t="s">
        <v>170</v>
      </c>
      <c r="F212" s="77" t="s">
        <v>31</v>
      </c>
      <c r="G212" s="77" t="s">
        <v>51</v>
      </c>
      <c r="H212" s="77" t="s">
        <v>9</v>
      </c>
      <c r="I212" s="77" t="s">
        <v>43</v>
      </c>
      <c r="J212" s="77" t="s">
        <v>42</v>
      </c>
      <c r="K212" s="77">
        <v>1.36</v>
      </c>
      <c r="L212" s="77">
        <v>1090</v>
      </c>
      <c r="M212" s="77" t="s">
        <v>41</v>
      </c>
      <c r="N212" s="101">
        <v>0.64600000000000002</v>
      </c>
      <c r="O212" s="107">
        <v>0</v>
      </c>
      <c r="P212" s="104">
        <v>0.76300000000000001</v>
      </c>
      <c r="Z212" s="77" t="s">
        <v>40</v>
      </c>
      <c r="AA212" s="77" t="s">
        <v>39</v>
      </c>
      <c r="AB212" s="77">
        <v>20</v>
      </c>
    </row>
    <row r="213" spans="1:28" ht="15.75" customHeight="1" x14ac:dyDescent="0.2">
      <c r="A213" s="77" t="s">
        <v>48</v>
      </c>
      <c r="B213" s="77" t="s">
        <v>47</v>
      </c>
      <c r="C213" s="77" t="s">
        <v>50</v>
      </c>
      <c r="D213" s="113">
        <v>43474.372715335645</v>
      </c>
      <c r="E213" s="77" t="s">
        <v>170</v>
      </c>
      <c r="F213" s="77" t="s">
        <v>31</v>
      </c>
      <c r="G213" s="77" t="s">
        <v>51</v>
      </c>
      <c r="H213" s="77" t="s">
        <v>9</v>
      </c>
      <c r="I213" s="77" t="s">
        <v>159</v>
      </c>
      <c r="J213" s="77" t="s">
        <v>165</v>
      </c>
      <c r="K213" s="77">
        <v>1.36</v>
      </c>
      <c r="L213" s="77">
        <v>1090</v>
      </c>
      <c r="M213" s="77" t="s">
        <v>41</v>
      </c>
      <c r="N213" s="101">
        <v>2.2200000000000002</v>
      </c>
      <c r="O213" s="107">
        <v>2.99E-3</v>
      </c>
      <c r="P213" s="104">
        <v>0.73199999999999998</v>
      </c>
      <c r="Z213" s="77" t="s">
        <v>40</v>
      </c>
      <c r="AA213" s="77" t="s">
        <v>39</v>
      </c>
      <c r="AB213" s="77">
        <v>20</v>
      </c>
    </row>
    <row r="214" spans="1:28" ht="15.75" customHeight="1" x14ac:dyDescent="0.2">
      <c r="A214" s="77" t="s">
        <v>48</v>
      </c>
      <c r="B214" s="77" t="s">
        <v>47</v>
      </c>
      <c r="C214" s="77" t="s">
        <v>50</v>
      </c>
      <c r="D214" s="113">
        <v>43474.372715335645</v>
      </c>
      <c r="E214" s="77" t="s">
        <v>170</v>
      </c>
      <c r="F214" s="77" t="s">
        <v>31</v>
      </c>
      <c r="G214" s="77" t="s">
        <v>51</v>
      </c>
      <c r="H214" s="77" t="s">
        <v>10</v>
      </c>
      <c r="I214" s="77" t="s">
        <v>157</v>
      </c>
      <c r="J214" s="77" t="s">
        <v>42</v>
      </c>
      <c r="K214" s="77">
        <v>1.39</v>
      </c>
      <c r="L214" s="77">
        <v>1060</v>
      </c>
      <c r="M214" s="77" t="s">
        <v>41</v>
      </c>
      <c r="N214" s="101">
        <v>1.04</v>
      </c>
      <c r="O214" s="107">
        <v>8.0999999999999996E-4</v>
      </c>
      <c r="P214" s="104">
        <v>0.98399999999999999</v>
      </c>
      <c r="Z214" s="77" t="s">
        <v>40</v>
      </c>
      <c r="AA214" s="77" t="s">
        <v>39</v>
      </c>
      <c r="AB214" s="77">
        <v>20</v>
      </c>
    </row>
    <row r="215" spans="1:28" ht="15.75" customHeight="1" x14ac:dyDescent="0.2">
      <c r="A215" s="77" t="s">
        <v>48</v>
      </c>
      <c r="B215" s="77" t="s">
        <v>47</v>
      </c>
      <c r="C215" s="77" t="s">
        <v>50</v>
      </c>
      <c r="D215" s="113">
        <v>43474.372715335645</v>
      </c>
      <c r="E215" s="77" t="s">
        <v>170</v>
      </c>
      <c r="F215" s="77" t="s">
        <v>31</v>
      </c>
      <c r="G215" s="77" t="s">
        <v>51</v>
      </c>
      <c r="H215" s="77" t="s">
        <v>10</v>
      </c>
      <c r="I215" s="77" t="s">
        <v>158</v>
      </c>
      <c r="J215" s="77" t="s">
        <v>42</v>
      </c>
      <c r="K215" s="77">
        <v>1.39</v>
      </c>
      <c r="L215" s="77">
        <v>1060</v>
      </c>
      <c r="M215" s="77" t="s">
        <v>41</v>
      </c>
      <c r="N215" s="101">
        <v>10</v>
      </c>
      <c r="O215" s="107">
        <v>2.1000000000000001E-4</v>
      </c>
      <c r="P215" s="104">
        <v>0</v>
      </c>
      <c r="Z215" s="77" t="s">
        <v>40</v>
      </c>
      <c r="AA215" s="77" t="s">
        <v>39</v>
      </c>
      <c r="AB215" s="77">
        <v>20</v>
      </c>
    </row>
    <row r="216" spans="1:28" ht="15.75" customHeight="1" x14ac:dyDescent="0.2">
      <c r="A216" s="77" t="s">
        <v>48</v>
      </c>
      <c r="B216" s="77" t="s">
        <v>47</v>
      </c>
      <c r="C216" s="77" t="s">
        <v>50</v>
      </c>
      <c r="D216" s="113">
        <v>43474.372715335645</v>
      </c>
      <c r="E216" s="77" t="s">
        <v>170</v>
      </c>
      <c r="F216" s="77" t="s">
        <v>31</v>
      </c>
      <c r="G216" s="77" t="s">
        <v>51</v>
      </c>
      <c r="H216" s="77" t="s">
        <v>10</v>
      </c>
      <c r="I216" s="77" t="s">
        <v>43</v>
      </c>
      <c r="J216" s="77" t="s">
        <v>42</v>
      </c>
      <c r="K216" s="77">
        <v>1.39</v>
      </c>
      <c r="L216" s="77">
        <v>1060</v>
      </c>
      <c r="M216" s="77" t="s">
        <v>41</v>
      </c>
      <c r="N216" s="101">
        <v>0.79200000000000004</v>
      </c>
      <c r="O216" s="107">
        <v>0</v>
      </c>
      <c r="P216" s="104">
        <v>0.94699999999999995</v>
      </c>
      <c r="Z216" s="77" t="s">
        <v>40</v>
      </c>
      <c r="AA216" s="77" t="s">
        <v>39</v>
      </c>
      <c r="AB216" s="77">
        <v>20</v>
      </c>
    </row>
    <row r="217" spans="1:28" ht="15.75" customHeight="1" x14ac:dyDescent="0.2">
      <c r="A217" s="77" t="s">
        <v>48</v>
      </c>
      <c r="B217" s="77" t="s">
        <v>47</v>
      </c>
      <c r="C217" s="77" t="s">
        <v>50</v>
      </c>
      <c r="D217" s="113">
        <v>43474.372715335645</v>
      </c>
      <c r="E217" s="77" t="s">
        <v>170</v>
      </c>
      <c r="F217" s="77" t="s">
        <v>31</v>
      </c>
      <c r="G217" s="77" t="s">
        <v>51</v>
      </c>
      <c r="H217" s="77" t="s">
        <v>10</v>
      </c>
      <c r="I217" s="77" t="s">
        <v>159</v>
      </c>
      <c r="J217" s="77" t="s">
        <v>165</v>
      </c>
      <c r="K217" s="77">
        <v>1.39</v>
      </c>
      <c r="L217" s="77">
        <v>1060</v>
      </c>
      <c r="M217" s="77" t="s">
        <v>41</v>
      </c>
      <c r="N217" s="101">
        <v>1.21</v>
      </c>
      <c r="O217" s="107">
        <v>2.2000000000000001E-4</v>
      </c>
      <c r="P217" s="104">
        <v>0.92</v>
      </c>
      <c r="Z217" s="77" t="s">
        <v>40</v>
      </c>
      <c r="AA217" s="77" t="s">
        <v>39</v>
      </c>
      <c r="AB217" s="77">
        <v>20</v>
      </c>
    </row>
    <row r="218" spans="1:28" ht="15.75" customHeight="1" x14ac:dyDescent="0.2">
      <c r="A218" s="77" t="s">
        <v>48</v>
      </c>
      <c r="B218" s="77" t="s">
        <v>47</v>
      </c>
      <c r="C218" s="77" t="s">
        <v>50</v>
      </c>
      <c r="D218" s="113">
        <v>43474.372715335645</v>
      </c>
      <c r="E218" s="77" t="s">
        <v>170</v>
      </c>
      <c r="F218" s="77" t="s">
        <v>31</v>
      </c>
      <c r="G218" s="77" t="s">
        <v>51</v>
      </c>
      <c r="H218" s="77" t="s">
        <v>18</v>
      </c>
      <c r="I218" s="77" t="s">
        <v>157</v>
      </c>
      <c r="J218" s="77" t="s">
        <v>42</v>
      </c>
      <c r="K218" s="77">
        <v>1.85</v>
      </c>
      <c r="L218" s="77">
        <v>1120</v>
      </c>
      <c r="M218" s="77" t="s">
        <v>41</v>
      </c>
      <c r="N218" s="101">
        <v>6.26</v>
      </c>
      <c r="O218" s="107">
        <v>9.9299999999999996E-3</v>
      </c>
      <c r="P218" s="104">
        <v>0.88200000000000001</v>
      </c>
      <c r="Z218" s="77" t="s">
        <v>40</v>
      </c>
      <c r="AA218" s="77" t="s">
        <v>39</v>
      </c>
      <c r="AB218" s="77">
        <v>20</v>
      </c>
    </row>
    <row r="219" spans="1:28" ht="15.75" customHeight="1" x14ac:dyDescent="0.2">
      <c r="A219" s="77" t="s">
        <v>48</v>
      </c>
      <c r="B219" s="77" t="s">
        <v>47</v>
      </c>
      <c r="C219" s="77" t="s">
        <v>50</v>
      </c>
      <c r="D219" s="113">
        <v>43474.372715335645</v>
      </c>
      <c r="E219" s="77" t="s">
        <v>170</v>
      </c>
      <c r="F219" s="77" t="s">
        <v>31</v>
      </c>
      <c r="G219" s="77" t="s">
        <v>51</v>
      </c>
      <c r="H219" s="77" t="s">
        <v>18</v>
      </c>
      <c r="I219" s="77" t="s">
        <v>158</v>
      </c>
      <c r="J219" s="77" t="s">
        <v>42</v>
      </c>
      <c r="K219" s="77">
        <v>1.85</v>
      </c>
      <c r="L219" s="77">
        <v>1120</v>
      </c>
      <c r="M219" s="77" t="s">
        <v>41</v>
      </c>
      <c r="N219" s="101">
        <v>14.7</v>
      </c>
      <c r="O219" s="107">
        <v>1.0200000000000001E-2</v>
      </c>
      <c r="P219" s="104">
        <v>0</v>
      </c>
      <c r="Z219" s="77" t="s">
        <v>40</v>
      </c>
      <c r="AA219" s="77" t="s">
        <v>39</v>
      </c>
      <c r="AB219" s="77">
        <v>20</v>
      </c>
    </row>
    <row r="220" spans="1:28" ht="15.75" customHeight="1" x14ac:dyDescent="0.2">
      <c r="A220" s="77" t="s">
        <v>48</v>
      </c>
      <c r="B220" s="77" t="s">
        <v>47</v>
      </c>
      <c r="C220" s="77" t="s">
        <v>50</v>
      </c>
      <c r="D220" s="113">
        <v>43474.372715335645</v>
      </c>
      <c r="E220" s="77" t="s">
        <v>170</v>
      </c>
      <c r="F220" s="77" t="s">
        <v>31</v>
      </c>
      <c r="G220" s="77" t="s">
        <v>51</v>
      </c>
      <c r="H220" s="77" t="s">
        <v>18</v>
      </c>
      <c r="I220" s="77" t="s">
        <v>43</v>
      </c>
      <c r="J220" s="77" t="s">
        <v>42</v>
      </c>
      <c r="K220" s="77">
        <v>1.85</v>
      </c>
      <c r="L220" s="77">
        <v>1120</v>
      </c>
      <c r="M220" s="77" t="s">
        <v>41</v>
      </c>
      <c r="N220" s="101">
        <v>0.64100000000000001</v>
      </c>
      <c r="O220" s="107">
        <v>0</v>
      </c>
      <c r="P220" s="104">
        <v>0.85599999999999998</v>
      </c>
      <c r="Z220" s="77" t="s">
        <v>40</v>
      </c>
      <c r="AA220" s="77" t="s">
        <v>39</v>
      </c>
      <c r="AB220" s="77">
        <v>20</v>
      </c>
    </row>
    <row r="221" spans="1:28" ht="15.75" customHeight="1" x14ac:dyDescent="0.2">
      <c r="A221" s="77" t="s">
        <v>48</v>
      </c>
      <c r="B221" s="77" t="s">
        <v>47</v>
      </c>
      <c r="C221" s="77" t="s">
        <v>50</v>
      </c>
      <c r="D221" s="113">
        <v>43474.372715335645</v>
      </c>
      <c r="E221" s="77" t="s">
        <v>170</v>
      </c>
      <c r="F221" s="77" t="s">
        <v>31</v>
      </c>
      <c r="G221" s="77" t="s">
        <v>51</v>
      </c>
      <c r="H221" s="77" t="s">
        <v>18</v>
      </c>
      <c r="I221" s="77" t="s">
        <v>159</v>
      </c>
      <c r="J221" s="77" t="s">
        <v>165</v>
      </c>
      <c r="K221" s="77">
        <v>1.85</v>
      </c>
      <c r="L221" s="77">
        <v>1120</v>
      </c>
      <c r="M221" s="77" t="s">
        <v>41</v>
      </c>
      <c r="N221" s="101">
        <v>7.15</v>
      </c>
      <c r="O221" s="107">
        <v>9.7199999999999995E-3</v>
      </c>
      <c r="P221" s="104">
        <v>0.77400000000000002</v>
      </c>
      <c r="Z221" s="77" t="s">
        <v>40</v>
      </c>
      <c r="AA221" s="77" t="s">
        <v>39</v>
      </c>
      <c r="AB221" s="77">
        <v>20</v>
      </c>
    </row>
    <row r="222" spans="1:28" ht="15.75" customHeight="1" x14ac:dyDescent="0.2">
      <c r="A222" s="77" t="s">
        <v>48</v>
      </c>
      <c r="B222" s="77" t="s">
        <v>47</v>
      </c>
      <c r="C222" s="77" t="s">
        <v>50</v>
      </c>
      <c r="D222" s="113">
        <v>43474.372715335645</v>
      </c>
      <c r="E222" s="77" t="s">
        <v>170</v>
      </c>
      <c r="F222" s="77" t="s">
        <v>31</v>
      </c>
      <c r="G222" s="77" t="s">
        <v>51</v>
      </c>
      <c r="H222" s="77" t="s">
        <v>20</v>
      </c>
      <c r="I222" s="77" t="s">
        <v>157</v>
      </c>
      <c r="J222" s="77" t="s">
        <v>42</v>
      </c>
      <c r="K222" s="77">
        <v>1.7</v>
      </c>
      <c r="L222" s="77">
        <v>1120</v>
      </c>
      <c r="M222" s="77" t="s">
        <v>41</v>
      </c>
      <c r="N222" s="101">
        <v>5.16</v>
      </c>
      <c r="O222" s="107">
        <v>8.4200000000000004E-3</v>
      </c>
      <c r="P222" s="104">
        <v>0.98499999999999999</v>
      </c>
      <c r="Z222" s="77" t="s">
        <v>40</v>
      </c>
      <c r="AA222" s="77" t="s">
        <v>39</v>
      </c>
      <c r="AB222" s="77">
        <v>20</v>
      </c>
    </row>
    <row r="223" spans="1:28" ht="15.75" customHeight="1" x14ac:dyDescent="0.2">
      <c r="A223" s="77" t="s">
        <v>48</v>
      </c>
      <c r="B223" s="77" t="s">
        <v>47</v>
      </c>
      <c r="C223" s="77" t="s">
        <v>50</v>
      </c>
      <c r="D223" s="113">
        <v>43474.372715335645</v>
      </c>
      <c r="E223" s="77" t="s">
        <v>170</v>
      </c>
      <c r="F223" s="77" t="s">
        <v>31</v>
      </c>
      <c r="G223" s="77" t="s">
        <v>51</v>
      </c>
      <c r="H223" s="77" t="s">
        <v>20</v>
      </c>
      <c r="I223" s="77" t="s">
        <v>158</v>
      </c>
      <c r="J223" s="77" t="s">
        <v>42</v>
      </c>
      <c r="K223" s="77">
        <v>1.7</v>
      </c>
      <c r="L223" s="77">
        <v>1120</v>
      </c>
      <c r="M223" s="77" t="s">
        <v>41</v>
      </c>
      <c r="N223" s="101">
        <v>14.8</v>
      </c>
      <c r="O223" s="107">
        <v>9.1000000000000004E-3</v>
      </c>
      <c r="P223" s="104">
        <v>0</v>
      </c>
      <c r="Z223" s="77" t="s">
        <v>40</v>
      </c>
      <c r="AA223" s="77" t="s">
        <v>39</v>
      </c>
      <c r="AB223" s="77">
        <v>20</v>
      </c>
    </row>
    <row r="224" spans="1:28" ht="15.75" customHeight="1" x14ac:dyDescent="0.2">
      <c r="A224" s="77" t="s">
        <v>48</v>
      </c>
      <c r="B224" s="77" t="s">
        <v>47</v>
      </c>
      <c r="C224" s="77" t="s">
        <v>50</v>
      </c>
      <c r="D224" s="113">
        <v>43474.372715335645</v>
      </c>
      <c r="E224" s="77" t="s">
        <v>170</v>
      </c>
      <c r="F224" s="77" t="s">
        <v>31</v>
      </c>
      <c r="G224" s="77" t="s">
        <v>51</v>
      </c>
      <c r="H224" s="77" t="s">
        <v>20</v>
      </c>
      <c r="I224" s="77" t="s">
        <v>43</v>
      </c>
      <c r="J224" s="77" t="s">
        <v>42</v>
      </c>
      <c r="K224" s="77">
        <v>1.7</v>
      </c>
      <c r="L224" s="77">
        <v>1120</v>
      </c>
      <c r="M224" s="77" t="s">
        <v>41</v>
      </c>
      <c r="N224" s="101">
        <v>0.73599999999999999</v>
      </c>
      <c r="O224" s="107">
        <v>0</v>
      </c>
      <c r="P224" s="104">
        <v>0.94899999999999995</v>
      </c>
      <c r="Z224" s="77" t="s">
        <v>40</v>
      </c>
      <c r="AA224" s="77" t="s">
        <v>39</v>
      </c>
      <c r="AB224" s="77">
        <v>20</v>
      </c>
    </row>
    <row r="225" spans="1:28" ht="15.75" customHeight="1" x14ac:dyDescent="0.2">
      <c r="A225" s="77" t="s">
        <v>48</v>
      </c>
      <c r="B225" s="77" t="s">
        <v>47</v>
      </c>
      <c r="C225" s="77" t="s">
        <v>50</v>
      </c>
      <c r="D225" s="113">
        <v>43474.372715335645</v>
      </c>
      <c r="E225" s="77" t="s">
        <v>170</v>
      </c>
      <c r="F225" s="77" t="s">
        <v>31</v>
      </c>
      <c r="G225" s="77" t="s">
        <v>51</v>
      </c>
      <c r="H225" s="77" t="s">
        <v>20</v>
      </c>
      <c r="I225" s="77" t="s">
        <v>159</v>
      </c>
      <c r="J225" s="77" t="s">
        <v>165</v>
      </c>
      <c r="K225" s="77">
        <v>1.7</v>
      </c>
      <c r="L225" s="77">
        <v>1120</v>
      </c>
      <c r="M225" s="77" t="s">
        <v>41</v>
      </c>
      <c r="N225" s="101">
        <v>5.71</v>
      </c>
      <c r="O225" s="107">
        <v>7.5100000000000002E-3</v>
      </c>
      <c r="P225" s="104">
        <v>0.871</v>
      </c>
      <c r="Z225" s="77" t="s">
        <v>40</v>
      </c>
      <c r="AA225" s="77" t="s">
        <v>39</v>
      </c>
      <c r="AB225" s="77">
        <v>20</v>
      </c>
    </row>
    <row r="226" spans="1:28" ht="15.75" customHeight="1" x14ac:dyDescent="0.2">
      <c r="A226" s="77" t="s">
        <v>48</v>
      </c>
      <c r="B226" s="77" t="s">
        <v>47</v>
      </c>
      <c r="C226" s="77" t="s">
        <v>50</v>
      </c>
      <c r="D226" s="113">
        <v>43474.372715335645</v>
      </c>
      <c r="E226" s="77" t="s">
        <v>170</v>
      </c>
      <c r="F226" s="77" t="s">
        <v>31</v>
      </c>
      <c r="G226" s="77" t="s">
        <v>51</v>
      </c>
      <c r="H226" s="77" t="s">
        <v>22</v>
      </c>
      <c r="I226" s="77" t="s">
        <v>157</v>
      </c>
      <c r="J226" s="77" t="s">
        <v>42</v>
      </c>
      <c r="K226" s="77">
        <v>1.73</v>
      </c>
      <c r="L226" s="77">
        <v>1110</v>
      </c>
      <c r="M226" s="77" t="s">
        <v>41</v>
      </c>
      <c r="N226" s="101">
        <v>7.98</v>
      </c>
      <c r="O226" s="107">
        <v>8.0000000000000002E-3</v>
      </c>
      <c r="P226" s="104">
        <v>1.03</v>
      </c>
      <c r="Z226" s="77" t="s">
        <v>40</v>
      </c>
      <c r="AA226" s="77" t="s">
        <v>39</v>
      </c>
      <c r="AB226" s="77">
        <v>20</v>
      </c>
    </row>
    <row r="227" spans="1:28" ht="15.75" customHeight="1" x14ac:dyDescent="0.2">
      <c r="A227" s="77" t="s">
        <v>48</v>
      </c>
      <c r="B227" s="77" t="s">
        <v>47</v>
      </c>
      <c r="C227" s="77" t="s">
        <v>50</v>
      </c>
      <c r="D227" s="113">
        <v>43474.372715335645</v>
      </c>
      <c r="E227" s="77" t="s">
        <v>170</v>
      </c>
      <c r="F227" s="77" t="s">
        <v>31</v>
      </c>
      <c r="G227" s="77" t="s">
        <v>51</v>
      </c>
      <c r="H227" s="77" t="s">
        <v>22</v>
      </c>
      <c r="I227" s="77" t="s">
        <v>158</v>
      </c>
      <c r="J227" s="77" t="s">
        <v>42</v>
      </c>
      <c r="K227" s="77">
        <v>1.73</v>
      </c>
      <c r="L227" s="77">
        <v>1110</v>
      </c>
      <c r="M227" s="77" t="s">
        <v>41</v>
      </c>
      <c r="N227" s="101">
        <v>17.8</v>
      </c>
      <c r="O227" s="107">
        <v>8.5800000000000008E-3</v>
      </c>
      <c r="P227" s="104">
        <v>0</v>
      </c>
      <c r="Z227" s="77" t="s">
        <v>40</v>
      </c>
      <c r="AA227" s="77" t="s">
        <v>39</v>
      </c>
      <c r="AB227" s="77">
        <v>20</v>
      </c>
    </row>
    <row r="228" spans="1:28" ht="15.75" customHeight="1" x14ac:dyDescent="0.2">
      <c r="A228" s="77" t="s">
        <v>48</v>
      </c>
      <c r="B228" s="77" t="s">
        <v>47</v>
      </c>
      <c r="C228" s="77" t="s">
        <v>50</v>
      </c>
      <c r="D228" s="113">
        <v>43474.372715335645</v>
      </c>
      <c r="E228" s="77" t="s">
        <v>170</v>
      </c>
      <c r="F228" s="77" t="s">
        <v>31</v>
      </c>
      <c r="G228" s="77" t="s">
        <v>51</v>
      </c>
      <c r="H228" s="77" t="s">
        <v>22</v>
      </c>
      <c r="I228" s="77" t="s">
        <v>43</v>
      </c>
      <c r="J228" s="77" t="s">
        <v>42</v>
      </c>
      <c r="K228" s="77">
        <v>1.73</v>
      </c>
      <c r="L228" s="77">
        <v>1110</v>
      </c>
      <c r="M228" s="77" t="s">
        <v>41</v>
      </c>
      <c r="N228" s="101">
        <v>0.75600000000000001</v>
      </c>
      <c r="O228" s="107">
        <v>0</v>
      </c>
      <c r="P228" s="104">
        <v>0.996</v>
      </c>
      <c r="Z228" s="77" t="s">
        <v>40</v>
      </c>
      <c r="AA228" s="77" t="s">
        <v>39</v>
      </c>
      <c r="AB228" s="77">
        <v>20</v>
      </c>
    </row>
    <row r="229" spans="1:28" ht="15.75" customHeight="1" x14ac:dyDescent="0.2">
      <c r="A229" s="77" t="s">
        <v>48</v>
      </c>
      <c r="B229" s="77" t="s">
        <v>47</v>
      </c>
      <c r="C229" s="77" t="s">
        <v>50</v>
      </c>
      <c r="D229" s="113">
        <v>43474.372715335645</v>
      </c>
      <c r="E229" s="77" t="s">
        <v>170</v>
      </c>
      <c r="F229" s="77" t="s">
        <v>31</v>
      </c>
      <c r="G229" s="77" t="s">
        <v>51</v>
      </c>
      <c r="H229" s="77" t="s">
        <v>22</v>
      </c>
      <c r="I229" s="77" t="s">
        <v>159</v>
      </c>
      <c r="J229" s="77" t="s">
        <v>165</v>
      </c>
      <c r="K229" s="77">
        <v>1.73</v>
      </c>
      <c r="L229" s="77">
        <v>1110</v>
      </c>
      <c r="M229" s="77" t="s">
        <v>41</v>
      </c>
      <c r="N229" s="101">
        <v>8.9700000000000006</v>
      </c>
      <c r="O229" s="107">
        <v>7.8399999999999997E-3</v>
      </c>
      <c r="P229" s="104">
        <v>0.90200000000000002</v>
      </c>
      <c r="Z229" s="77" t="s">
        <v>40</v>
      </c>
      <c r="AA229" s="77" t="s">
        <v>39</v>
      </c>
      <c r="AB229" s="77">
        <v>20</v>
      </c>
    </row>
    <row r="230" spans="1:28" ht="15.75" customHeight="1" x14ac:dyDescent="0.2">
      <c r="A230" s="77" t="s">
        <v>48</v>
      </c>
      <c r="B230" s="77" t="s">
        <v>47</v>
      </c>
      <c r="C230" s="77" t="s">
        <v>50</v>
      </c>
      <c r="D230" s="113">
        <v>43474.372715335645</v>
      </c>
      <c r="E230" s="77" t="s">
        <v>170</v>
      </c>
      <c r="F230" s="77" t="s">
        <v>31</v>
      </c>
      <c r="G230" s="77" t="s">
        <v>51</v>
      </c>
      <c r="H230" s="77" t="s">
        <v>26</v>
      </c>
      <c r="I230" s="77" t="s">
        <v>157</v>
      </c>
      <c r="J230" s="77" t="s">
        <v>42</v>
      </c>
      <c r="K230" s="77">
        <v>1.52</v>
      </c>
      <c r="L230" s="77">
        <v>1130</v>
      </c>
      <c r="M230" s="77" t="s">
        <v>41</v>
      </c>
      <c r="N230" s="101">
        <v>6.16</v>
      </c>
      <c r="O230" s="107">
        <v>5.9899999999999997E-3</v>
      </c>
      <c r="P230" s="104">
        <v>1.7</v>
      </c>
      <c r="Z230" s="77" t="s">
        <v>40</v>
      </c>
      <c r="AA230" s="77" t="s">
        <v>39</v>
      </c>
      <c r="AB230" s="77">
        <v>20</v>
      </c>
    </row>
    <row r="231" spans="1:28" ht="15.75" customHeight="1" x14ac:dyDescent="0.2">
      <c r="A231" s="77" t="s">
        <v>48</v>
      </c>
      <c r="B231" s="77" t="s">
        <v>47</v>
      </c>
      <c r="C231" s="77" t="s">
        <v>50</v>
      </c>
      <c r="D231" s="113">
        <v>43474.372715335645</v>
      </c>
      <c r="E231" s="77" t="s">
        <v>170</v>
      </c>
      <c r="F231" s="77" t="s">
        <v>31</v>
      </c>
      <c r="G231" s="77" t="s">
        <v>51</v>
      </c>
      <c r="H231" s="77" t="s">
        <v>26</v>
      </c>
      <c r="I231" s="77" t="s">
        <v>158</v>
      </c>
      <c r="J231" s="77" t="s">
        <v>42</v>
      </c>
      <c r="K231" s="77">
        <v>1.52</v>
      </c>
      <c r="L231" s="77">
        <v>1130</v>
      </c>
      <c r="M231" s="77" t="s">
        <v>41</v>
      </c>
      <c r="N231" s="101">
        <v>28.9</v>
      </c>
      <c r="O231" s="107">
        <v>6.6499999999999997E-3</v>
      </c>
      <c r="P231" s="104">
        <v>0</v>
      </c>
      <c r="Z231" s="77" t="s">
        <v>40</v>
      </c>
      <c r="AA231" s="77" t="s">
        <v>39</v>
      </c>
      <c r="AB231" s="77">
        <v>20</v>
      </c>
    </row>
    <row r="232" spans="1:28" ht="15.75" customHeight="1" x14ac:dyDescent="0.2">
      <c r="A232" s="77" t="s">
        <v>48</v>
      </c>
      <c r="B232" s="77" t="s">
        <v>47</v>
      </c>
      <c r="C232" s="77" t="s">
        <v>50</v>
      </c>
      <c r="D232" s="113">
        <v>43474.372715335645</v>
      </c>
      <c r="E232" s="77" t="s">
        <v>170</v>
      </c>
      <c r="F232" s="77" t="s">
        <v>45</v>
      </c>
      <c r="G232" s="77" t="s">
        <v>51</v>
      </c>
      <c r="H232" s="77" t="s">
        <v>7</v>
      </c>
      <c r="I232" s="77" t="s">
        <v>158</v>
      </c>
      <c r="J232" s="77" t="s">
        <v>42</v>
      </c>
      <c r="K232" s="77">
        <v>3</v>
      </c>
      <c r="L232" s="77">
        <v>1560</v>
      </c>
      <c r="M232" s="77" t="s">
        <v>41</v>
      </c>
      <c r="N232" s="101">
        <v>46</v>
      </c>
      <c r="O232" s="107">
        <v>0.02</v>
      </c>
      <c r="P232" s="104">
        <v>0</v>
      </c>
      <c r="Z232" s="77" t="s">
        <v>40</v>
      </c>
      <c r="AA232" s="77" t="s">
        <v>39</v>
      </c>
      <c r="AB232" s="77">
        <v>20</v>
      </c>
    </row>
    <row r="233" spans="1:28" ht="15.75" customHeight="1" x14ac:dyDescent="0.2">
      <c r="A233" s="77" t="s">
        <v>48</v>
      </c>
      <c r="B233" s="77" t="s">
        <v>47</v>
      </c>
      <c r="C233" s="77" t="s">
        <v>50</v>
      </c>
      <c r="D233" s="113">
        <v>43474.372715335645</v>
      </c>
      <c r="E233" s="77" t="s">
        <v>170</v>
      </c>
      <c r="F233" s="77" t="s">
        <v>45</v>
      </c>
      <c r="G233" s="77" t="s">
        <v>51</v>
      </c>
      <c r="H233" s="77" t="s">
        <v>7</v>
      </c>
      <c r="I233" s="77" t="s">
        <v>43</v>
      </c>
      <c r="J233" s="77" t="s">
        <v>42</v>
      </c>
      <c r="K233" s="77">
        <v>3</v>
      </c>
      <c r="L233" s="77">
        <v>1560</v>
      </c>
      <c r="M233" s="77" t="s">
        <v>41</v>
      </c>
      <c r="N233" s="101">
        <v>2.2999999999999998</v>
      </c>
      <c r="O233" s="107">
        <v>0</v>
      </c>
      <c r="P233" s="104">
        <v>3.59</v>
      </c>
      <c r="Z233" s="77" t="s">
        <v>40</v>
      </c>
      <c r="AA233" s="77" t="s">
        <v>39</v>
      </c>
      <c r="AB233" s="77">
        <v>20</v>
      </c>
    </row>
    <row r="234" spans="1:28" ht="15.75" customHeight="1" x14ac:dyDescent="0.2">
      <c r="A234" s="77" t="s">
        <v>48</v>
      </c>
      <c r="B234" s="77" t="s">
        <v>47</v>
      </c>
      <c r="C234" s="77" t="s">
        <v>50</v>
      </c>
      <c r="D234" s="113">
        <v>43474.372715335645</v>
      </c>
      <c r="E234" s="77" t="s">
        <v>170</v>
      </c>
      <c r="F234" s="77" t="s">
        <v>45</v>
      </c>
      <c r="G234" s="77" t="s">
        <v>51</v>
      </c>
      <c r="H234" s="77" t="s">
        <v>7</v>
      </c>
      <c r="I234" s="77" t="s">
        <v>159</v>
      </c>
      <c r="J234" s="77" t="s">
        <v>165</v>
      </c>
      <c r="K234" s="77">
        <v>3</v>
      </c>
      <c r="L234" s="77">
        <v>1560</v>
      </c>
      <c r="M234" s="77" t="s">
        <v>41</v>
      </c>
      <c r="N234" s="101">
        <v>5.5</v>
      </c>
      <c r="O234" s="107">
        <v>8.9999999999999993E-3</v>
      </c>
      <c r="P234" s="104">
        <v>3.54</v>
      </c>
      <c r="Z234" s="77" t="s">
        <v>40</v>
      </c>
      <c r="AA234" s="77" t="s">
        <v>39</v>
      </c>
      <c r="AB234" s="77">
        <v>20</v>
      </c>
    </row>
    <row r="235" spans="1:28" ht="15.75" customHeight="1" x14ac:dyDescent="0.2">
      <c r="A235" s="77" t="s">
        <v>48</v>
      </c>
      <c r="B235" s="77" t="s">
        <v>47</v>
      </c>
      <c r="C235" s="77" t="s">
        <v>50</v>
      </c>
      <c r="D235" s="113">
        <v>43474.372715335645</v>
      </c>
      <c r="E235" s="77" t="s">
        <v>170</v>
      </c>
      <c r="F235" s="77" t="s">
        <v>45</v>
      </c>
      <c r="G235" s="77" t="s">
        <v>51</v>
      </c>
      <c r="H235" s="77" t="s">
        <v>8</v>
      </c>
      <c r="I235" s="77" t="s">
        <v>157</v>
      </c>
      <c r="J235" s="77" t="s">
        <v>42</v>
      </c>
      <c r="K235" s="77">
        <v>2.2000000000000002</v>
      </c>
      <c r="L235" s="77">
        <v>1410</v>
      </c>
      <c r="M235" s="77" t="s">
        <v>41</v>
      </c>
      <c r="N235" s="101">
        <v>3.3</v>
      </c>
      <c r="O235" s="107">
        <v>8.9999999999999993E-3</v>
      </c>
      <c r="P235" s="104">
        <v>2.81</v>
      </c>
      <c r="Z235" s="77" t="s">
        <v>40</v>
      </c>
      <c r="AA235" s="77" t="s">
        <v>39</v>
      </c>
      <c r="AB235" s="77">
        <v>20</v>
      </c>
    </row>
    <row r="236" spans="1:28" ht="15.75" customHeight="1" x14ac:dyDescent="0.2">
      <c r="A236" s="77" t="s">
        <v>48</v>
      </c>
      <c r="B236" s="77" t="s">
        <v>47</v>
      </c>
      <c r="C236" s="77" t="s">
        <v>50</v>
      </c>
      <c r="D236" s="113">
        <v>43474.372715335645</v>
      </c>
      <c r="E236" s="77" t="s">
        <v>170</v>
      </c>
      <c r="F236" s="77" t="s">
        <v>45</v>
      </c>
      <c r="G236" s="77" t="s">
        <v>51</v>
      </c>
      <c r="H236" s="77" t="s">
        <v>8</v>
      </c>
      <c r="I236" s="77" t="s">
        <v>158</v>
      </c>
      <c r="J236" s="77" t="s">
        <v>42</v>
      </c>
      <c r="K236" s="77">
        <v>2.2000000000000002</v>
      </c>
      <c r="L236" s="77">
        <v>1410</v>
      </c>
      <c r="M236" s="77" t="s">
        <v>41</v>
      </c>
      <c r="N236" s="101">
        <v>25.7</v>
      </c>
      <c r="O236" s="107">
        <v>8.9999999999999993E-3</v>
      </c>
      <c r="P236" s="104">
        <v>0</v>
      </c>
      <c r="Z236" s="77" t="s">
        <v>40</v>
      </c>
      <c r="AA236" s="77" t="s">
        <v>39</v>
      </c>
      <c r="AB236" s="77">
        <v>20</v>
      </c>
    </row>
    <row r="237" spans="1:28" ht="15.75" customHeight="1" x14ac:dyDescent="0.2">
      <c r="A237" s="77" t="s">
        <v>48</v>
      </c>
      <c r="B237" s="77" t="s">
        <v>47</v>
      </c>
      <c r="C237" s="77" t="s">
        <v>50</v>
      </c>
      <c r="D237" s="113">
        <v>43474.372715335645</v>
      </c>
      <c r="E237" s="77" t="s">
        <v>170</v>
      </c>
      <c r="F237" s="77" t="s">
        <v>45</v>
      </c>
      <c r="G237" s="77" t="s">
        <v>51</v>
      </c>
      <c r="H237" s="77" t="s">
        <v>8</v>
      </c>
      <c r="I237" s="77" t="s">
        <v>43</v>
      </c>
      <c r="J237" s="77" t="s">
        <v>42</v>
      </c>
      <c r="K237" s="77">
        <v>2.2000000000000002</v>
      </c>
      <c r="L237" s="77">
        <v>1410</v>
      </c>
      <c r="M237" s="77" t="s">
        <v>41</v>
      </c>
      <c r="N237" s="101">
        <v>1.9</v>
      </c>
      <c r="O237" s="107">
        <v>0</v>
      </c>
      <c r="P237" s="104">
        <v>2.76</v>
      </c>
      <c r="Z237" s="77" t="s">
        <v>40</v>
      </c>
      <c r="AA237" s="77" t="s">
        <v>39</v>
      </c>
      <c r="AB237" s="77">
        <v>20</v>
      </c>
    </row>
    <row r="238" spans="1:28" ht="15.75" customHeight="1" x14ac:dyDescent="0.2">
      <c r="A238" s="77" t="s">
        <v>48</v>
      </c>
      <c r="B238" s="77" t="s">
        <v>47</v>
      </c>
      <c r="C238" s="77" t="s">
        <v>50</v>
      </c>
      <c r="D238" s="113">
        <v>43474.372715335645</v>
      </c>
      <c r="E238" s="77" t="s">
        <v>170</v>
      </c>
      <c r="F238" s="77" t="s">
        <v>45</v>
      </c>
      <c r="G238" s="77" t="s">
        <v>51</v>
      </c>
      <c r="H238" s="77" t="s">
        <v>8</v>
      </c>
      <c r="I238" s="77" t="s">
        <v>159</v>
      </c>
      <c r="J238" s="77" t="s">
        <v>165</v>
      </c>
      <c r="K238" s="77">
        <v>2.2000000000000002</v>
      </c>
      <c r="L238" s="77">
        <v>1410</v>
      </c>
      <c r="M238" s="77" t="s">
        <v>41</v>
      </c>
      <c r="N238" s="101">
        <v>2.2999999999999998</v>
      </c>
      <c r="O238" s="107">
        <v>1E-3</v>
      </c>
      <c r="P238" s="104">
        <v>2.74</v>
      </c>
      <c r="Z238" s="77" t="s">
        <v>40</v>
      </c>
      <c r="AA238" s="77" t="s">
        <v>39</v>
      </c>
      <c r="AB238" s="77">
        <v>20</v>
      </c>
    </row>
    <row r="239" spans="1:28" ht="15.75" customHeight="1" x14ac:dyDescent="0.2">
      <c r="A239" s="77" t="s">
        <v>48</v>
      </c>
      <c r="B239" s="77" t="s">
        <v>47</v>
      </c>
      <c r="C239" s="77" t="s">
        <v>50</v>
      </c>
      <c r="D239" s="113">
        <v>43474.372715335645</v>
      </c>
      <c r="E239" s="77" t="s">
        <v>170</v>
      </c>
      <c r="F239" s="77" t="s">
        <v>45</v>
      </c>
      <c r="G239" s="77" t="s">
        <v>51</v>
      </c>
      <c r="H239" s="77" t="s">
        <v>9</v>
      </c>
      <c r="I239" s="77" t="s">
        <v>157</v>
      </c>
      <c r="J239" s="77" t="s">
        <v>42</v>
      </c>
      <c r="K239" s="77">
        <v>2.2999999999999998</v>
      </c>
      <c r="L239" s="77">
        <v>1450</v>
      </c>
      <c r="M239" s="77" t="s">
        <v>41</v>
      </c>
      <c r="N239" s="101">
        <v>8.8000000000000007</v>
      </c>
      <c r="O239" s="107">
        <v>0.02</v>
      </c>
      <c r="P239" s="104">
        <v>2.5299999999999998</v>
      </c>
      <c r="Z239" s="77" t="s">
        <v>40</v>
      </c>
      <c r="AA239" s="77" t="s">
        <v>39</v>
      </c>
      <c r="AB239" s="77">
        <v>20</v>
      </c>
    </row>
    <row r="240" spans="1:28" ht="15.75" customHeight="1" x14ac:dyDescent="0.2">
      <c r="A240" s="77" t="s">
        <v>48</v>
      </c>
      <c r="B240" s="77" t="s">
        <v>47</v>
      </c>
      <c r="C240" s="77" t="s">
        <v>50</v>
      </c>
      <c r="D240" s="113">
        <v>43474.372715335645</v>
      </c>
      <c r="E240" s="77" t="s">
        <v>170</v>
      </c>
      <c r="F240" s="77" t="s">
        <v>45</v>
      </c>
      <c r="G240" s="77" t="s">
        <v>51</v>
      </c>
      <c r="H240" s="77" t="s">
        <v>9</v>
      </c>
      <c r="I240" s="77" t="s">
        <v>158</v>
      </c>
      <c r="J240" s="77" t="s">
        <v>42</v>
      </c>
      <c r="K240" s="77">
        <v>2.2999999999999998</v>
      </c>
      <c r="L240" s="77">
        <v>1450</v>
      </c>
      <c r="M240" s="77" t="s">
        <v>41</v>
      </c>
      <c r="N240" s="101">
        <v>36.6</v>
      </c>
      <c r="O240" s="107">
        <v>0.02</v>
      </c>
      <c r="P240" s="104">
        <v>0</v>
      </c>
      <c r="Z240" s="77" t="s">
        <v>40</v>
      </c>
      <c r="AA240" s="77" t="s">
        <v>39</v>
      </c>
      <c r="AB240" s="77">
        <v>20</v>
      </c>
    </row>
    <row r="241" spans="1:28" ht="15.75" customHeight="1" x14ac:dyDescent="0.2">
      <c r="A241" s="77" t="s">
        <v>48</v>
      </c>
      <c r="B241" s="77" t="s">
        <v>47</v>
      </c>
      <c r="C241" s="77" t="s">
        <v>50</v>
      </c>
      <c r="D241" s="113">
        <v>43474.372715335645</v>
      </c>
      <c r="E241" s="77" t="s">
        <v>170</v>
      </c>
      <c r="F241" s="77" t="s">
        <v>45</v>
      </c>
      <c r="G241" s="77" t="s">
        <v>51</v>
      </c>
      <c r="H241" s="77" t="s">
        <v>9</v>
      </c>
      <c r="I241" s="77" t="s">
        <v>43</v>
      </c>
      <c r="J241" s="77" t="s">
        <v>42</v>
      </c>
      <c r="K241" s="77">
        <v>2.2999999999999998</v>
      </c>
      <c r="L241" s="77">
        <v>1450</v>
      </c>
      <c r="M241" s="77" t="s">
        <v>41</v>
      </c>
      <c r="N241" s="101">
        <v>1.7</v>
      </c>
      <c r="O241" s="107">
        <v>0</v>
      </c>
      <c r="P241" s="104">
        <v>2.4700000000000002</v>
      </c>
      <c r="Z241" s="77" t="s">
        <v>40</v>
      </c>
      <c r="AA241" s="77" t="s">
        <v>39</v>
      </c>
      <c r="AB241" s="77">
        <v>20</v>
      </c>
    </row>
    <row r="242" spans="1:28" ht="15.75" customHeight="1" x14ac:dyDescent="0.2">
      <c r="A242" s="77" t="s">
        <v>48</v>
      </c>
      <c r="B242" s="77" t="s">
        <v>47</v>
      </c>
      <c r="C242" s="77" t="s">
        <v>50</v>
      </c>
      <c r="D242" s="113">
        <v>43474.372715335645</v>
      </c>
      <c r="E242" s="77" t="s">
        <v>170</v>
      </c>
      <c r="F242" s="77" t="s">
        <v>45</v>
      </c>
      <c r="G242" s="77" t="s">
        <v>51</v>
      </c>
      <c r="H242" s="77" t="s">
        <v>9</v>
      </c>
      <c r="I242" s="77" t="s">
        <v>159</v>
      </c>
      <c r="J242" s="77" t="s">
        <v>165</v>
      </c>
      <c r="K242" s="77">
        <v>2.2999999999999998</v>
      </c>
      <c r="L242" s="77">
        <v>1450</v>
      </c>
      <c r="M242" s="77" t="s">
        <v>41</v>
      </c>
      <c r="N242" s="101">
        <v>6.3</v>
      </c>
      <c r="O242" s="107">
        <v>0.01</v>
      </c>
      <c r="P242" s="104">
        <v>2.42</v>
      </c>
      <c r="Z242" s="77" t="s">
        <v>40</v>
      </c>
      <c r="AA242" s="77" t="s">
        <v>39</v>
      </c>
      <c r="AB242" s="77">
        <v>20</v>
      </c>
    </row>
    <row r="243" spans="1:28" ht="15.75" customHeight="1" x14ac:dyDescent="0.2">
      <c r="A243" s="77" t="s">
        <v>48</v>
      </c>
      <c r="B243" s="77" t="s">
        <v>47</v>
      </c>
      <c r="C243" s="77" t="s">
        <v>50</v>
      </c>
      <c r="D243" s="113">
        <v>43474.372715335645</v>
      </c>
      <c r="E243" s="77" t="s">
        <v>170</v>
      </c>
      <c r="F243" s="77" t="s">
        <v>45</v>
      </c>
      <c r="G243" s="77" t="s">
        <v>51</v>
      </c>
      <c r="H243" s="77" t="s">
        <v>10</v>
      </c>
      <c r="I243" s="77" t="s">
        <v>157</v>
      </c>
      <c r="J243" s="77" t="s">
        <v>42</v>
      </c>
      <c r="K243" s="77">
        <v>2.8</v>
      </c>
      <c r="L243" s="77">
        <v>1540</v>
      </c>
      <c r="M243" s="77" t="s">
        <v>41</v>
      </c>
      <c r="N243" s="101">
        <v>4.3</v>
      </c>
      <c r="O243" s="107">
        <v>0.01</v>
      </c>
      <c r="P243" s="104">
        <v>3.98</v>
      </c>
      <c r="Z243" s="77" t="s">
        <v>40</v>
      </c>
      <c r="AA243" s="77" t="s">
        <v>39</v>
      </c>
      <c r="AB243" s="77">
        <v>20</v>
      </c>
    </row>
    <row r="244" spans="1:28" ht="15.75" customHeight="1" x14ac:dyDescent="0.2">
      <c r="A244" s="77" t="s">
        <v>48</v>
      </c>
      <c r="B244" s="77" t="s">
        <v>47</v>
      </c>
      <c r="C244" s="77" t="s">
        <v>50</v>
      </c>
      <c r="D244" s="113">
        <v>43474.372715335645</v>
      </c>
      <c r="E244" s="77" t="s">
        <v>170</v>
      </c>
      <c r="F244" s="77" t="s">
        <v>45</v>
      </c>
      <c r="G244" s="77" t="s">
        <v>51</v>
      </c>
      <c r="H244" s="77" t="s">
        <v>10</v>
      </c>
      <c r="I244" s="77" t="s">
        <v>158</v>
      </c>
      <c r="J244" s="77" t="s">
        <v>42</v>
      </c>
      <c r="K244" s="77">
        <v>2.8</v>
      </c>
      <c r="L244" s="77">
        <v>1540</v>
      </c>
      <c r="M244" s="77" t="s">
        <v>41</v>
      </c>
      <c r="N244" s="101">
        <v>39.6</v>
      </c>
      <c r="O244" s="107">
        <v>0.01</v>
      </c>
      <c r="P244" s="104">
        <v>0</v>
      </c>
      <c r="Z244" s="77" t="s">
        <v>40</v>
      </c>
      <c r="AA244" s="77" t="s">
        <v>39</v>
      </c>
      <c r="AB244" s="77">
        <v>20</v>
      </c>
    </row>
    <row r="245" spans="1:28" ht="15.75" customHeight="1" x14ac:dyDescent="0.2">
      <c r="A245" s="77" t="s">
        <v>48</v>
      </c>
      <c r="B245" s="77" t="s">
        <v>47</v>
      </c>
      <c r="C245" s="77" t="s">
        <v>50</v>
      </c>
      <c r="D245" s="113">
        <v>43474.372715335645</v>
      </c>
      <c r="E245" s="77" t="s">
        <v>170</v>
      </c>
      <c r="F245" s="77" t="s">
        <v>45</v>
      </c>
      <c r="G245" s="77" t="s">
        <v>51</v>
      </c>
      <c r="H245" s="77" t="s">
        <v>10</v>
      </c>
      <c r="I245" s="77" t="s">
        <v>43</v>
      </c>
      <c r="J245" s="77" t="s">
        <v>42</v>
      </c>
      <c r="K245" s="77">
        <v>2.8</v>
      </c>
      <c r="L245" s="77">
        <v>1540</v>
      </c>
      <c r="M245" s="77" t="s">
        <v>41</v>
      </c>
      <c r="N245" s="101">
        <v>2.5</v>
      </c>
      <c r="O245" s="107">
        <v>0</v>
      </c>
      <c r="P245" s="104">
        <v>3.85</v>
      </c>
      <c r="Z245" s="77" t="s">
        <v>40</v>
      </c>
      <c r="AA245" s="77" t="s">
        <v>39</v>
      </c>
      <c r="AB245" s="77">
        <v>20</v>
      </c>
    </row>
    <row r="246" spans="1:28" ht="15.75" customHeight="1" x14ac:dyDescent="0.2">
      <c r="A246" s="77" t="s">
        <v>48</v>
      </c>
      <c r="B246" s="77" t="s">
        <v>47</v>
      </c>
      <c r="C246" s="77" t="s">
        <v>50</v>
      </c>
      <c r="D246" s="113">
        <v>43474.372715335645</v>
      </c>
      <c r="E246" s="77" t="s">
        <v>170</v>
      </c>
      <c r="F246" s="77" t="s">
        <v>45</v>
      </c>
      <c r="G246" s="77" t="s">
        <v>51</v>
      </c>
      <c r="H246" s="77" t="s">
        <v>10</v>
      </c>
      <c r="I246" s="77" t="s">
        <v>159</v>
      </c>
      <c r="J246" s="77" t="s">
        <v>165</v>
      </c>
      <c r="K246" s="77">
        <v>2.8</v>
      </c>
      <c r="L246" s="77">
        <v>1540</v>
      </c>
      <c r="M246" s="77" t="s">
        <v>41</v>
      </c>
      <c r="N246" s="101">
        <v>3.3</v>
      </c>
      <c r="O246" s="107">
        <v>2E-3</v>
      </c>
      <c r="P246" s="104">
        <v>3.82</v>
      </c>
      <c r="Z246" s="77" t="s">
        <v>40</v>
      </c>
      <c r="AA246" s="77" t="s">
        <v>39</v>
      </c>
      <c r="AB246" s="77">
        <v>20</v>
      </c>
    </row>
    <row r="247" spans="1:28" ht="15.75" customHeight="1" x14ac:dyDescent="0.2">
      <c r="A247" s="77" t="s">
        <v>48</v>
      </c>
      <c r="B247" s="77" t="s">
        <v>47</v>
      </c>
      <c r="C247" s="77" t="s">
        <v>50</v>
      </c>
      <c r="D247" s="113">
        <v>43474.372715335645</v>
      </c>
      <c r="E247" s="77" t="s">
        <v>170</v>
      </c>
      <c r="F247" s="77" t="s">
        <v>45</v>
      </c>
      <c r="G247" s="77" t="s">
        <v>51</v>
      </c>
      <c r="H247" s="77" t="s">
        <v>18</v>
      </c>
      <c r="I247" s="77" t="s">
        <v>157</v>
      </c>
      <c r="J247" s="77" t="s">
        <v>42</v>
      </c>
      <c r="K247" s="77">
        <v>3.4</v>
      </c>
      <c r="L247" s="77">
        <v>1510</v>
      </c>
      <c r="M247" s="77" t="s">
        <v>41</v>
      </c>
      <c r="N247" s="101">
        <v>28</v>
      </c>
      <c r="O247" s="107">
        <v>4.7E-2</v>
      </c>
      <c r="P247" s="104">
        <v>3.32</v>
      </c>
      <c r="Z247" s="77" t="s">
        <v>40</v>
      </c>
      <c r="AA247" s="77" t="s">
        <v>39</v>
      </c>
      <c r="AB247" s="77">
        <v>20</v>
      </c>
    </row>
    <row r="248" spans="1:28" ht="15.75" customHeight="1" x14ac:dyDescent="0.2">
      <c r="A248" s="77" t="s">
        <v>48</v>
      </c>
      <c r="B248" s="77" t="s">
        <v>47</v>
      </c>
      <c r="C248" s="77" t="s">
        <v>50</v>
      </c>
      <c r="D248" s="113">
        <v>43474.372715335645</v>
      </c>
      <c r="E248" s="77" t="s">
        <v>170</v>
      </c>
      <c r="F248" s="77" t="s">
        <v>45</v>
      </c>
      <c r="G248" s="77" t="s">
        <v>51</v>
      </c>
      <c r="H248" s="77" t="s">
        <v>18</v>
      </c>
      <c r="I248" s="77" t="s">
        <v>158</v>
      </c>
      <c r="J248" s="77" t="s">
        <v>42</v>
      </c>
      <c r="K248" s="77">
        <v>3.4</v>
      </c>
      <c r="L248" s="77">
        <v>1510</v>
      </c>
      <c r="M248" s="77" t="s">
        <v>41</v>
      </c>
      <c r="N248" s="101">
        <v>64.8</v>
      </c>
      <c r="O248" s="107">
        <v>4.9000000000000002E-2</v>
      </c>
      <c r="P248" s="104">
        <v>0</v>
      </c>
      <c r="Z248" s="77" t="s">
        <v>40</v>
      </c>
      <c r="AA248" s="77" t="s">
        <v>39</v>
      </c>
      <c r="AB248" s="77">
        <v>20</v>
      </c>
    </row>
    <row r="249" spans="1:28" ht="15.75" customHeight="1" x14ac:dyDescent="0.2">
      <c r="A249" s="77" t="s">
        <v>48</v>
      </c>
      <c r="B249" s="77" t="s">
        <v>47</v>
      </c>
      <c r="C249" s="77" t="s">
        <v>50</v>
      </c>
      <c r="D249" s="113">
        <v>43474.372715335645</v>
      </c>
      <c r="E249" s="77" t="s">
        <v>170</v>
      </c>
      <c r="F249" s="77" t="s">
        <v>45</v>
      </c>
      <c r="G249" s="77" t="s">
        <v>51</v>
      </c>
      <c r="H249" s="77" t="s">
        <v>18</v>
      </c>
      <c r="I249" s="77" t="s">
        <v>43</v>
      </c>
      <c r="J249" s="77" t="s">
        <v>42</v>
      </c>
      <c r="K249" s="77">
        <v>3.4</v>
      </c>
      <c r="L249" s="77">
        <v>1510</v>
      </c>
      <c r="M249" s="77" t="s">
        <v>41</v>
      </c>
      <c r="N249" s="101">
        <v>2</v>
      </c>
      <c r="O249" s="107">
        <v>0</v>
      </c>
      <c r="P249" s="104">
        <v>3.17</v>
      </c>
      <c r="Z249" s="77" t="s">
        <v>40</v>
      </c>
      <c r="AA249" s="77" t="s">
        <v>39</v>
      </c>
      <c r="AB249" s="77">
        <v>20</v>
      </c>
    </row>
    <row r="250" spans="1:28" ht="15.75" customHeight="1" x14ac:dyDescent="0.2">
      <c r="A250" s="77" t="s">
        <v>48</v>
      </c>
      <c r="B250" s="77" t="s">
        <v>47</v>
      </c>
      <c r="C250" s="77" t="s">
        <v>50</v>
      </c>
      <c r="D250" s="113">
        <v>43474.372715335645</v>
      </c>
      <c r="E250" s="77" t="s">
        <v>170</v>
      </c>
      <c r="F250" s="77" t="s">
        <v>45</v>
      </c>
      <c r="G250" s="77" t="s">
        <v>51</v>
      </c>
      <c r="H250" s="77" t="s">
        <v>18</v>
      </c>
      <c r="I250" s="77" t="s">
        <v>159</v>
      </c>
      <c r="J250" s="77" t="s">
        <v>165</v>
      </c>
      <c r="K250" s="77">
        <v>3.4</v>
      </c>
      <c r="L250" s="77">
        <v>1510</v>
      </c>
      <c r="M250" s="77" t="s">
        <v>41</v>
      </c>
      <c r="N250" s="101">
        <v>28.8</v>
      </c>
      <c r="O250" s="107">
        <v>4.3999999999999997E-2</v>
      </c>
      <c r="P250" s="104">
        <v>3.08</v>
      </c>
      <c r="Z250" s="77" t="s">
        <v>40</v>
      </c>
      <c r="AA250" s="77" t="s">
        <v>39</v>
      </c>
      <c r="AB250" s="77">
        <v>20</v>
      </c>
    </row>
    <row r="251" spans="1:28" ht="15.75" customHeight="1" x14ac:dyDescent="0.2">
      <c r="A251" s="77" t="s">
        <v>48</v>
      </c>
      <c r="B251" s="77" t="s">
        <v>47</v>
      </c>
      <c r="C251" s="77" t="s">
        <v>50</v>
      </c>
      <c r="D251" s="113">
        <v>43474.372715335645</v>
      </c>
      <c r="E251" s="77" t="s">
        <v>170</v>
      </c>
      <c r="F251" s="77" t="s">
        <v>45</v>
      </c>
      <c r="G251" s="77" t="s">
        <v>51</v>
      </c>
      <c r="H251" s="77" t="s">
        <v>20</v>
      </c>
      <c r="I251" s="77" t="s">
        <v>157</v>
      </c>
      <c r="J251" s="77" t="s">
        <v>42</v>
      </c>
      <c r="K251" s="77">
        <v>3</v>
      </c>
      <c r="L251" s="77">
        <v>1500</v>
      </c>
      <c r="M251" s="77" t="s">
        <v>41</v>
      </c>
      <c r="N251" s="101">
        <v>14.2</v>
      </c>
      <c r="O251" s="107">
        <v>2.9000000000000001E-2</v>
      </c>
      <c r="P251" s="104">
        <v>2.9</v>
      </c>
      <c r="Z251" s="77" t="s">
        <v>40</v>
      </c>
      <c r="AA251" s="77" t="s">
        <v>39</v>
      </c>
      <c r="AB251" s="77">
        <v>20</v>
      </c>
    </row>
    <row r="252" spans="1:28" ht="15.75" customHeight="1" x14ac:dyDescent="0.2">
      <c r="A252" s="77" t="s">
        <v>48</v>
      </c>
      <c r="B252" s="77" t="s">
        <v>47</v>
      </c>
      <c r="C252" s="77" t="s">
        <v>50</v>
      </c>
      <c r="D252" s="113">
        <v>43474.372715335645</v>
      </c>
      <c r="E252" s="77" t="s">
        <v>170</v>
      </c>
      <c r="F252" s="77" t="s">
        <v>45</v>
      </c>
      <c r="G252" s="77" t="s">
        <v>51</v>
      </c>
      <c r="H252" s="77" t="s">
        <v>20</v>
      </c>
      <c r="I252" s="77" t="s">
        <v>158</v>
      </c>
      <c r="J252" s="77" t="s">
        <v>42</v>
      </c>
      <c r="K252" s="77">
        <v>3</v>
      </c>
      <c r="L252" s="77">
        <v>1500</v>
      </c>
      <c r="M252" s="77" t="s">
        <v>41</v>
      </c>
      <c r="N252" s="101">
        <v>45.3</v>
      </c>
      <c r="O252" s="107">
        <v>3.2000000000000001E-2</v>
      </c>
      <c r="P252" s="104">
        <v>0</v>
      </c>
      <c r="Z252" s="77" t="s">
        <v>40</v>
      </c>
      <c r="AA252" s="77" t="s">
        <v>39</v>
      </c>
      <c r="AB252" s="77">
        <v>20</v>
      </c>
    </row>
    <row r="253" spans="1:28" ht="15.75" customHeight="1" x14ac:dyDescent="0.2">
      <c r="A253" s="77" t="s">
        <v>48</v>
      </c>
      <c r="B253" s="77" t="s">
        <v>47</v>
      </c>
      <c r="C253" s="77" t="s">
        <v>50</v>
      </c>
      <c r="D253" s="113">
        <v>43474.372715335645</v>
      </c>
      <c r="E253" s="77" t="s">
        <v>170</v>
      </c>
      <c r="F253" s="77" t="s">
        <v>45</v>
      </c>
      <c r="G253" s="77" t="s">
        <v>51</v>
      </c>
      <c r="H253" s="77" t="s">
        <v>20</v>
      </c>
      <c r="I253" s="77" t="s">
        <v>43</v>
      </c>
      <c r="J253" s="77" t="s">
        <v>42</v>
      </c>
      <c r="K253" s="77">
        <v>3</v>
      </c>
      <c r="L253" s="77">
        <v>1500</v>
      </c>
      <c r="M253" s="77" t="s">
        <v>41</v>
      </c>
      <c r="N253" s="101">
        <v>1.8</v>
      </c>
      <c r="O253" s="107">
        <v>0</v>
      </c>
      <c r="P253" s="104">
        <v>2.82</v>
      </c>
      <c r="Z253" s="77" t="s">
        <v>40</v>
      </c>
      <c r="AA253" s="77" t="s">
        <v>39</v>
      </c>
      <c r="AB253" s="77">
        <v>20</v>
      </c>
    </row>
    <row r="254" spans="1:28" ht="15.75" customHeight="1" x14ac:dyDescent="0.2">
      <c r="A254" s="77" t="s">
        <v>48</v>
      </c>
      <c r="B254" s="77" t="s">
        <v>47</v>
      </c>
      <c r="C254" s="77" t="s">
        <v>50</v>
      </c>
      <c r="D254" s="113">
        <v>43474.372715335645</v>
      </c>
      <c r="E254" s="77" t="s">
        <v>170</v>
      </c>
      <c r="F254" s="77" t="s">
        <v>45</v>
      </c>
      <c r="G254" s="77" t="s">
        <v>51</v>
      </c>
      <c r="H254" s="77" t="s">
        <v>20</v>
      </c>
      <c r="I254" s="77" t="s">
        <v>159</v>
      </c>
      <c r="J254" s="77" t="s">
        <v>165</v>
      </c>
      <c r="K254" s="77">
        <v>3</v>
      </c>
      <c r="L254" s="77">
        <v>1500</v>
      </c>
      <c r="M254" s="77" t="s">
        <v>41</v>
      </c>
      <c r="N254" s="101">
        <v>14.5</v>
      </c>
      <c r="O254" s="107">
        <v>2.5999999999999999E-2</v>
      </c>
      <c r="P254" s="104">
        <v>2.72</v>
      </c>
      <c r="Z254" s="77" t="s">
        <v>40</v>
      </c>
      <c r="AA254" s="77" t="s">
        <v>39</v>
      </c>
      <c r="AB254" s="77">
        <v>20</v>
      </c>
    </row>
    <row r="255" spans="1:28" ht="15.75" customHeight="1" x14ac:dyDescent="0.2">
      <c r="A255" s="77" t="s">
        <v>48</v>
      </c>
      <c r="B255" s="77" t="s">
        <v>47</v>
      </c>
      <c r="C255" s="77" t="s">
        <v>50</v>
      </c>
      <c r="D255" s="113">
        <v>43474.372715335645</v>
      </c>
      <c r="E255" s="77" t="s">
        <v>170</v>
      </c>
      <c r="F255" s="77" t="s">
        <v>45</v>
      </c>
      <c r="G255" s="77" t="s">
        <v>51</v>
      </c>
      <c r="H255" s="77" t="s">
        <v>22</v>
      </c>
      <c r="I255" s="77" t="s">
        <v>157</v>
      </c>
      <c r="J255" s="77" t="s">
        <v>42</v>
      </c>
      <c r="K255" s="77">
        <v>3.1</v>
      </c>
      <c r="L255" s="77">
        <v>1500</v>
      </c>
      <c r="M255" s="77" t="s">
        <v>41</v>
      </c>
      <c r="N255" s="101">
        <v>26.5</v>
      </c>
      <c r="O255" s="107">
        <v>0.03</v>
      </c>
      <c r="P255" s="104">
        <v>2.76</v>
      </c>
      <c r="Z255" s="77" t="s">
        <v>40</v>
      </c>
      <c r="AA255" s="77" t="s">
        <v>39</v>
      </c>
      <c r="AB255" s="77">
        <v>20</v>
      </c>
    </row>
    <row r="256" spans="1:28" ht="15.75" customHeight="1" x14ac:dyDescent="0.2">
      <c r="A256" s="77" t="s">
        <v>48</v>
      </c>
      <c r="B256" s="77" t="s">
        <v>47</v>
      </c>
      <c r="C256" s="77" t="s">
        <v>50</v>
      </c>
      <c r="D256" s="113">
        <v>43474.372715335645</v>
      </c>
      <c r="E256" s="77" t="s">
        <v>170</v>
      </c>
      <c r="F256" s="77" t="s">
        <v>45</v>
      </c>
      <c r="G256" s="77" t="s">
        <v>51</v>
      </c>
      <c r="H256" s="77" t="s">
        <v>22</v>
      </c>
      <c r="I256" s="77" t="s">
        <v>158</v>
      </c>
      <c r="J256" s="77" t="s">
        <v>42</v>
      </c>
      <c r="K256" s="77">
        <v>3.1</v>
      </c>
      <c r="L256" s="77">
        <v>1500</v>
      </c>
      <c r="M256" s="77" t="s">
        <v>41</v>
      </c>
      <c r="N256" s="101">
        <v>57.2</v>
      </c>
      <c r="O256" s="107">
        <v>3.4000000000000002E-2</v>
      </c>
      <c r="P256" s="104">
        <v>0</v>
      </c>
      <c r="Z256" s="77" t="s">
        <v>40</v>
      </c>
      <c r="AA256" s="77" t="s">
        <v>39</v>
      </c>
      <c r="AB256" s="77">
        <v>20</v>
      </c>
    </row>
    <row r="257" spans="1:28" ht="15.75" customHeight="1" x14ac:dyDescent="0.2">
      <c r="A257" s="77" t="s">
        <v>48</v>
      </c>
      <c r="B257" s="77" t="s">
        <v>47</v>
      </c>
      <c r="C257" s="77" t="s">
        <v>50</v>
      </c>
      <c r="D257" s="113">
        <v>43474.372715335645</v>
      </c>
      <c r="E257" s="77" t="s">
        <v>170</v>
      </c>
      <c r="F257" s="77" t="s">
        <v>45</v>
      </c>
      <c r="G257" s="77" t="s">
        <v>51</v>
      </c>
      <c r="H257" s="77" t="s">
        <v>22</v>
      </c>
      <c r="I257" s="77" t="s">
        <v>43</v>
      </c>
      <c r="J257" s="77" t="s">
        <v>42</v>
      </c>
      <c r="K257" s="77">
        <v>3.1</v>
      </c>
      <c r="L257" s="77">
        <v>1500</v>
      </c>
      <c r="M257" s="77" t="s">
        <v>41</v>
      </c>
      <c r="N257" s="101">
        <v>1.7</v>
      </c>
      <c r="O257" s="107">
        <v>0</v>
      </c>
      <c r="P257" s="104">
        <v>2.68</v>
      </c>
      <c r="Z257" s="77" t="s">
        <v>40</v>
      </c>
      <c r="AA257" s="77" t="s">
        <v>39</v>
      </c>
      <c r="AB257" s="77">
        <v>20</v>
      </c>
    </row>
    <row r="258" spans="1:28" ht="15.75" customHeight="1" x14ac:dyDescent="0.2">
      <c r="A258" s="77" t="s">
        <v>48</v>
      </c>
      <c r="B258" s="77" t="s">
        <v>47</v>
      </c>
      <c r="C258" s="77" t="s">
        <v>50</v>
      </c>
      <c r="D258" s="113">
        <v>43474.372715335645</v>
      </c>
      <c r="E258" s="77" t="s">
        <v>170</v>
      </c>
      <c r="F258" s="77" t="s">
        <v>45</v>
      </c>
      <c r="G258" s="77" t="s">
        <v>51</v>
      </c>
      <c r="H258" s="77" t="s">
        <v>22</v>
      </c>
      <c r="I258" s="77" t="s">
        <v>159</v>
      </c>
      <c r="J258" s="77" t="s">
        <v>165</v>
      </c>
      <c r="K258" s="77">
        <v>3.1</v>
      </c>
      <c r="L258" s="77">
        <v>1500</v>
      </c>
      <c r="M258" s="77" t="s">
        <v>41</v>
      </c>
      <c r="N258" s="101">
        <v>27.4</v>
      </c>
      <c r="O258" s="107">
        <v>2.9000000000000001E-2</v>
      </c>
      <c r="P258" s="104">
        <v>2.57</v>
      </c>
      <c r="Z258" s="77" t="s">
        <v>40</v>
      </c>
      <c r="AA258" s="77" t="s">
        <v>39</v>
      </c>
      <c r="AB258" s="77">
        <v>20</v>
      </c>
    </row>
    <row r="259" spans="1:28" ht="15.75" customHeight="1" x14ac:dyDescent="0.2">
      <c r="A259" s="77" t="s">
        <v>48</v>
      </c>
      <c r="B259" s="77" t="s">
        <v>47</v>
      </c>
      <c r="C259" s="77" t="s">
        <v>50</v>
      </c>
      <c r="D259" s="113">
        <v>43474.372715335645</v>
      </c>
      <c r="E259" s="77" t="s">
        <v>170</v>
      </c>
      <c r="F259" s="77" t="s">
        <v>45</v>
      </c>
      <c r="G259" s="77" t="s">
        <v>51</v>
      </c>
      <c r="H259" s="77" t="s">
        <v>26</v>
      </c>
      <c r="I259" s="77" t="s">
        <v>157</v>
      </c>
      <c r="J259" s="77" t="s">
        <v>42</v>
      </c>
      <c r="K259" s="77">
        <v>3.2</v>
      </c>
      <c r="L259" s="77">
        <v>1690</v>
      </c>
      <c r="M259" s="77" t="s">
        <v>41</v>
      </c>
      <c r="N259" s="101">
        <v>19.600000000000001</v>
      </c>
      <c r="O259" s="107">
        <v>2.9000000000000001E-2</v>
      </c>
      <c r="P259" s="104">
        <v>6.98</v>
      </c>
      <c r="Z259" s="77" t="s">
        <v>40</v>
      </c>
      <c r="AA259" s="77" t="s">
        <v>39</v>
      </c>
      <c r="AB259" s="77">
        <v>20</v>
      </c>
    </row>
    <row r="260" spans="1:28" ht="15.75" customHeight="1" x14ac:dyDescent="0.2">
      <c r="A260" s="77" t="s">
        <v>48</v>
      </c>
      <c r="B260" s="77" t="s">
        <v>47</v>
      </c>
      <c r="C260" s="77" t="s">
        <v>50</v>
      </c>
      <c r="D260" s="113">
        <v>43474.372715335645</v>
      </c>
      <c r="E260" s="77" t="s">
        <v>170</v>
      </c>
      <c r="F260" s="77" t="s">
        <v>45</v>
      </c>
      <c r="G260" s="77" t="s">
        <v>51</v>
      </c>
      <c r="H260" s="77" t="s">
        <v>26</v>
      </c>
      <c r="I260" s="77" t="s">
        <v>158</v>
      </c>
      <c r="J260" s="77" t="s">
        <v>42</v>
      </c>
      <c r="K260" s="77">
        <v>3.2</v>
      </c>
      <c r="L260" s="77">
        <v>1690</v>
      </c>
      <c r="M260" s="77" t="s">
        <v>41</v>
      </c>
      <c r="N260" s="101">
        <v>119</v>
      </c>
      <c r="O260" s="107">
        <v>3.1E-2</v>
      </c>
      <c r="P260" s="104">
        <v>0</v>
      </c>
      <c r="Z260" s="77" t="s">
        <v>40</v>
      </c>
      <c r="AA260" s="77" t="s">
        <v>39</v>
      </c>
      <c r="AB260" s="77">
        <v>20</v>
      </c>
    </row>
    <row r="261" spans="1:28" ht="15.75" customHeight="1" x14ac:dyDescent="0.2">
      <c r="A261" s="77" t="s">
        <v>48</v>
      </c>
      <c r="B261" s="77" t="s">
        <v>47</v>
      </c>
      <c r="C261" s="77" t="s">
        <v>50</v>
      </c>
      <c r="D261" s="113">
        <v>43474.372715335645</v>
      </c>
      <c r="E261" s="77" t="s">
        <v>170</v>
      </c>
      <c r="F261" s="77" t="s">
        <v>45</v>
      </c>
      <c r="G261" s="77" t="s">
        <v>51</v>
      </c>
      <c r="H261" s="77" t="s">
        <v>26</v>
      </c>
      <c r="I261" s="77" t="s">
        <v>43</v>
      </c>
      <c r="J261" s="77" t="s">
        <v>42</v>
      </c>
      <c r="K261" s="77">
        <v>3.2</v>
      </c>
      <c r="L261" s="77">
        <v>1690</v>
      </c>
      <c r="M261" s="77" t="s">
        <v>41</v>
      </c>
      <c r="N261" s="101">
        <v>4.4000000000000004</v>
      </c>
      <c r="O261" s="107">
        <v>0</v>
      </c>
      <c r="P261" s="104">
        <v>6.63</v>
      </c>
      <c r="Z261" s="77" t="s">
        <v>40</v>
      </c>
      <c r="AA261" s="77" t="s">
        <v>39</v>
      </c>
      <c r="AB261" s="77">
        <v>20</v>
      </c>
    </row>
    <row r="262" spans="1:28" ht="15.75" customHeight="1" x14ac:dyDescent="0.2">
      <c r="A262" s="77" t="s">
        <v>48</v>
      </c>
      <c r="B262" s="77" t="s">
        <v>47</v>
      </c>
      <c r="C262" s="77" t="s">
        <v>50</v>
      </c>
      <c r="D262" s="113">
        <v>43474.372715335645</v>
      </c>
      <c r="E262" s="77" t="s">
        <v>170</v>
      </c>
      <c r="F262" s="77" t="s">
        <v>45</v>
      </c>
      <c r="G262" s="77" t="s">
        <v>51</v>
      </c>
      <c r="H262" s="77" t="s">
        <v>26</v>
      </c>
      <c r="I262" s="77" t="s">
        <v>159</v>
      </c>
      <c r="J262" s="77" t="s">
        <v>165</v>
      </c>
      <c r="K262" s="77">
        <v>3.2</v>
      </c>
      <c r="L262" s="77">
        <v>1690</v>
      </c>
      <c r="M262" s="77" t="s">
        <v>41</v>
      </c>
      <c r="N262" s="101">
        <v>17.2</v>
      </c>
      <c r="O262" s="107">
        <v>1.6E-2</v>
      </c>
      <c r="P262" s="104">
        <v>6.55</v>
      </c>
      <c r="Z262" s="77" t="s">
        <v>40</v>
      </c>
      <c r="AA262" s="77" t="s">
        <v>39</v>
      </c>
      <c r="AB262" s="77">
        <v>20</v>
      </c>
    </row>
    <row r="263" spans="1:28" ht="15.75" customHeight="1" x14ac:dyDescent="0.2">
      <c r="A263" s="77" t="s">
        <v>48</v>
      </c>
      <c r="B263" s="77" t="s">
        <v>47</v>
      </c>
      <c r="C263" s="77" t="s">
        <v>50</v>
      </c>
      <c r="D263" s="113">
        <v>43474.372715335645</v>
      </c>
      <c r="E263" s="77" t="s">
        <v>170</v>
      </c>
      <c r="F263" s="77" t="s">
        <v>45</v>
      </c>
      <c r="G263" s="77" t="s">
        <v>51</v>
      </c>
      <c r="H263" s="77" t="s">
        <v>166</v>
      </c>
      <c r="I263" s="77" t="s">
        <v>157</v>
      </c>
      <c r="J263" s="77" t="s">
        <v>42</v>
      </c>
      <c r="K263" s="77">
        <v>2.7</v>
      </c>
      <c r="L263" s="77">
        <v>1480</v>
      </c>
      <c r="M263" s="77" t="s">
        <v>41</v>
      </c>
      <c r="N263" s="101">
        <v>11.6</v>
      </c>
      <c r="O263" s="107">
        <v>2.1000000000000001E-2</v>
      </c>
      <c r="P263" s="104">
        <v>3.02</v>
      </c>
      <c r="Z263" s="77" t="s">
        <v>40</v>
      </c>
      <c r="AA263" s="77" t="s">
        <v>39</v>
      </c>
      <c r="AB263" s="77">
        <v>20</v>
      </c>
    </row>
    <row r="264" spans="1:28" ht="15.75" customHeight="1" x14ac:dyDescent="0.2">
      <c r="A264" s="77" t="s">
        <v>48</v>
      </c>
      <c r="B264" s="77" t="s">
        <v>47</v>
      </c>
      <c r="C264" s="77" t="s">
        <v>50</v>
      </c>
      <c r="D264" s="113">
        <v>43474.372715335645</v>
      </c>
      <c r="E264" s="77" t="s">
        <v>170</v>
      </c>
      <c r="F264" s="77" t="s">
        <v>45</v>
      </c>
      <c r="G264" s="77" t="s">
        <v>51</v>
      </c>
      <c r="H264" s="77" t="s">
        <v>166</v>
      </c>
      <c r="I264" s="77" t="s">
        <v>158</v>
      </c>
      <c r="J264" s="77" t="s">
        <v>42</v>
      </c>
      <c r="K264" s="77">
        <v>2.7</v>
      </c>
      <c r="L264" s="77">
        <v>1480</v>
      </c>
      <c r="M264" s="77" t="s">
        <v>41</v>
      </c>
      <c r="N264" s="101">
        <v>42.1</v>
      </c>
      <c r="O264" s="107">
        <v>2.3E-2</v>
      </c>
      <c r="P264" s="104">
        <v>0</v>
      </c>
      <c r="Z264" s="77" t="s">
        <v>40</v>
      </c>
      <c r="AA264" s="77" t="s">
        <v>39</v>
      </c>
      <c r="AB264" s="77">
        <v>20</v>
      </c>
    </row>
    <row r="265" spans="1:28" ht="15.75" customHeight="1" x14ac:dyDescent="0.2">
      <c r="A265" s="77" t="s">
        <v>48</v>
      </c>
      <c r="B265" s="77" t="s">
        <v>47</v>
      </c>
      <c r="C265" s="77" t="s">
        <v>50</v>
      </c>
      <c r="D265" s="113">
        <v>43474.372715335645</v>
      </c>
      <c r="E265" s="77" t="s">
        <v>170</v>
      </c>
      <c r="F265" s="77" t="s">
        <v>45</v>
      </c>
      <c r="G265" s="77" t="s">
        <v>51</v>
      </c>
      <c r="H265" s="77" t="s">
        <v>166</v>
      </c>
      <c r="I265" s="77" t="s">
        <v>43</v>
      </c>
      <c r="J265" s="77" t="s">
        <v>42</v>
      </c>
      <c r="K265" s="77">
        <v>2.7</v>
      </c>
      <c r="L265" s="77">
        <v>1480</v>
      </c>
      <c r="M265" s="77" t="s">
        <v>41</v>
      </c>
      <c r="N265" s="101">
        <v>2</v>
      </c>
      <c r="O265" s="107">
        <v>0</v>
      </c>
      <c r="P265" s="104">
        <v>2.94</v>
      </c>
      <c r="Z265" s="77" t="s">
        <v>40</v>
      </c>
      <c r="AA265" s="77" t="s">
        <v>39</v>
      </c>
      <c r="AB265" s="77">
        <v>20</v>
      </c>
    </row>
    <row r="266" spans="1:28" ht="15.75" customHeight="1" x14ac:dyDescent="0.2">
      <c r="A266" s="77" t="s">
        <v>48</v>
      </c>
      <c r="B266" s="77" t="s">
        <v>47</v>
      </c>
      <c r="C266" s="77" t="s">
        <v>50</v>
      </c>
      <c r="D266" s="113">
        <v>43474.372715335645</v>
      </c>
      <c r="E266" s="77" t="s">
        <v>170</v>
      </c>
      <c r="F266" s="77" t="s">
        <v>45</v>
      </c>
      <c r="G266" s="77" t="s">
        <v>51</v>
      </c>
      <c r="H266" s="77" t="s">
        <v>166</v>
      </c>
      <c r="I266" s="77" t="s">
        <v>159</v>
      </c>
      <c r="J266" s="77" t="s">
        <v>165</v>
      </c>
      <c r="K266" s="77">
        <v>2.7</v>
      </c>
      <c r="L266" s="77">
        <v>1480</v>
      </c>
      <c r="M266" s="77" t="s">
        <v>41</v>
      </c>
      <c r="N266" s="101">
        <v>11</v>
      </c>
      <c r="O266" s="107">
        <v>1.4999999999999999E-2</v>
      </c>
      <c r="P266" s="104">
        <v>2.88</v>
      </c>
      <c r="Z266" s="77" t="s">
        <v>40</v>
      </c>
      <c r="AA266" s="77" t="s">
        <v>39</v>
      </c>
      <c r="AB266" s="77">
        <v>20</v>
      </c>
    </row>
    <row r="267" spans="1:28" ht="15.75" customHeight="1" x14ac:dyDescent="0.2">
      <c r="A267" s="77" t="s">
        <v>48</v>
      </c>
      <c r="B267" s="77" t="s">
        <v>47</v>
      </c>
      <c r="C267" s="77" t="s">
        <v>50</v>
      </c>
      <c r="D267" s="113">
        <v>43474.372715335645</v>
      </c>
      <c r="E267" s="77" t="s">
        <v>170</v>
      </c>
      <c r="F267" s="77" t="s">
        <v>29</v>
      </c>
      <c r="G267" s="77" t="s">
        <v>51</v>
      </c>
      <c r="H267" s="77" t="s">
        <v>18</v>
      </c>
      <c r="I267" s="77" t="s">
        <v>159</v>
      </c>
      <c r="J267" s="77" t="s">
        <v>165</v>
      </c>
      <c r="K267" s="77">
        <v>3.66</v>
      </c>
      <c r="L267" s="77">
        <v>1670</v>
      </c>
      <c r="M267" s="77" t="s">
        <v>41</v>
      </c>
      <c r="N267" s="101">
        <v>24</v>
      </c>
      <c r="O267" s="107">
        <v>3.8800000000000001E-2</v>
      </c>
      <c r="P267" s="104">
        <v>3.26</v>
      </c>
      <c r="Z267" s="77" t="s">
        <v>40</v>
      </c>
      <c r="AA267" s="77" t="s">
        <v>39</v>
      </c>
      <c r="AB267" s="77">
        <v>20</v>
      </c>
    </row>
    <row r="268" spans="1:28" ht="15.75" customHeight="1" x14ac:dyDescent="0.2">
      <c r="A268" s="77" t="s">
        <v>48</v>
      </c>
      <c r="B268" s="77" t="s">
        <v>47</v>
      </c>
      <c r="C268" s="77" t="s">
        <v>50</v>
      </c>
      <c r="D268" s="113">
        <v>43474.372715335645</v>
      </c>
      <c r="E268" s="77" t="s">
        <v>170</v>
      </c>
      <c r="F268" s="77" t="s">
        <v>29</v>
      </c>
      <c r="G268" s="77" t="s">
        <v>51</v>
      </c>
      <c r="H268" s="77" t="s">
        <v>20</v>
      </c>
      <c r="I268" s="77" t="s">
        <v>157</v>
      </c>
      <c r="J268" s="77" t="s">
        <v>42</v>
      </c>
      <c r="K268" s="77">
        <v>3.45</v>
      </c>
      <c r="L268" s="77">
        <v>1650</v>
      </c>
      <c r="M268" s="77" t="s">
        <v>41</v>
      </c>
      <c r="N268" s="101">
        <v>16.100000000000001</v>
      </c>
      <c r="O268" s="107">
        <v>3.4700000000000002E-2</v>
      </c>
      <c r="P268" s="104">
        <v>3.47</v>
      </c>
      <c r="Z268" s="77" t="s">
        <v>40</v>
      </c>
      <c r="AA268" s="77" t="s">
        <v>39</v>
      </c>
      <c r="AB268" s="77">
        <v>20</v>
      </c>
    </row>
    <row r="269" spans="1:28" ht="15.75" customHeight="1" x14ac:dyDescent="0.2">
      <c r="A269" s="77" t="s">
        <v>48</v>
      </c>
      <c r="B269" s="77" t="s">
        <v>47</v>
      </c>
      <c r="C269" s="77" t="s">
        <v>50</v>
      </c>
      <c r="D269" s="113">
        <v>43474.372715335645</v>
      </c>
      <c r="E269" s="77" t="s">
        <v>170</v>
      </c>
      <c r="F269" s="77" t="s">
        <v>29</v>
      </c>
      <c r="G269" s="77" t="s">
        <v>51</v>
      </c>
      <c r="H269" s="77" t="s">
        <v>20</v>
      </c>
      <c r="I269" s="77" t="s">
        <v>158</v>
      </c>
      <c r="J269" s="77" t="s">
        <v>42</v>
      </c>
      <c r="K269" s="77">
        <v>3.45</v>
      </c>
      <c r="L269" s="77">
        <v>1650</v>
      </c>
      <c r="M269" s="77" t="s">
        <v>41</v>
      </c>
      <c r="N269" s="101">
        <v>54.1</v>
      </c>
      <c r="O269" s="107">
        <v>3.7900000000000003E-2</v>
      </c>
      <c r="P269" s="104">
        <v>0</v>
      </c>
      <c r="Z269" s="77" t="s">
        <v>40</v>
      </c>
      <c r="AA269" s="77" t="s">
        <v>39</v>
      </c>
      <c r="AB269" s="77">
        <v>20</v>
      </c>
    </row>
    <row r="270" spans="1:28" ht="15.75" customHeight="1" x14ac:dyDescent="0.2">
      <c r="A270" s="77" t="s">
        <v>48</v>
      </c>
      <c r="B270" s="77" t="s">
        <v>47</v>
      </c>
      <c r="C270" s="77" t="s">
        <v>50</v>
      </c>
      <c r="D270" s="113">
        <v>43474.372715335645</v>
      </c>
      <c r="E270" s="77" t="s">
        <v>170</v>
      </c>
      <c r="F270" s="77" t="s">
        <v>29</v>
      </c>
      <c r="G270" s="77" t="s">
        <v>51</v>
      </c>
      <c r="H270" s="77" t="s">
        <v>20</v>
      </c>
      <c r="I270" s="77" t="s">
        <v>43</v>
      </c>
      <c r="J270" s="77" t="s">
        <v>42</v>
      </c>
      <c r="K270" s="77">
        <v>3.45</v>
      </c>
      <c r="L270" s="77">
        <v>1650</v>
      </c>
      <c r="M270" s="77" t="s">
        <v>41</v>
      </c>
      <c r="N270" s="101">
        <v>2.14</v>
      </c>
      <c r="O270" s="107">
        <v>0</v>
      </c>
      <c r="P270" s="104">
        <v>3.39</v>
      </c>
      <c r="Z270" s="77" t="s">
        <v>40</v>
      </c>
      <c r="AA270" s="77" t="s">
        <v>39</v>
      </c>
      <c r="AB270" s="77">
        <v>20</v>
      </c>
    </row>
    <row r="271" spans="1:28" ht="15.75" customHeight="1" x14ac:dyDescent="0.2">
      <c r="A271" s="77" t="s">
        <v>48</v>
      </c>
      <c r="B271" s="77" t="s">
        <v>47</v>
      </c>
      <c r="C271" s="77" t="s">
        <v>50</v>
      </c>
      <c r="D271" s="113">
        <v>43474.372715335645</v>
      </c>
      <c r="E271" s="77" t="s">
        <v>170</v>
      </c>
      <c r="F271" s="77" t="s">
        <v>29</v>
      </c>
      <c r="G271" s="77" t="s">
        <v>51</v>
      </c>
      <c r="H271" s="77" t="s">
        <v>20</v>
      </c>
      <c r="I271" s="77" t="s">
        <v>159</v>
      </c>
      <c r="J271" s="77" t="s">
        <v>165</v>
      </c>
      <c r="K271" s="77">
        <v>3.45</v>
      </c>
      <c r="L271" s="77">
        <v>1650</v>
      </c>
      <c r="M271" s="77" t="s">
        <v>41</v>
      </c>
      <c r="N271" s="101">
        <v>16.2</v>
      </c>
      <c r="O271" s="107">
        <v>3.0599999999999999E-2</v>
      </c>
      <c r="P271" s="104">
        <v>3.29</v>
      </c>
      <c r="Z271" s="77" t="s">
        <v>40</v>
      </c>
      <c r="AA271" s="77" t="s">
        <v>39</v>
      </c>
      <c r="AB271" s="77">
        <v>20</v>
      </c>
    </row>
    <row r="272" spans="1:28" ht="15.75" customHeight="1" x14ac:dyDescent="0.2">
      <c r="A272" s="77" t="s">
        <v>48</v>
      </c>
      <c r="B272" s="77" t="s">
        <v>47</v>
      </c>
      <c r="C272" s="77" t="s">
        <v>50</v>
      </c>
      <c r="D272" s="113">
        <v>43474.372715335645</v>
      </c>
      <c r="E272" s="77" t="s">
        <v>170</v>
      </c>
      <c r="F272" s="77" t="s">
        <v>29</v>
      </c>
      <c r="G272" s="77" t="s">
        <v>51</v>
      </c>
      <c r="H272" s="77" t="s">
        <v>22</v>
      </c>
      <c r="I272" s="77" t="s">
        <v>157</v>
      </c>
      <c r="J272" s="77" t="s">
        <v>42</v>
      </c>
      <c r="K272" s="77">
        <v>3.49</v>
      </c>
      <c r="L272" s="77">
        <v>1670</v>
      </c>
      <c r="M272" s="77" t="s">
        <v>41</v>
      </c>
      <c r="N272" s="101">
        <v>28.4</v>
      </c>
      <c r="O272" s="107">
        <v>3.39E-2</v>
      </c>
      <c r="P272" s="104">
        <v>3.23</v>
      </c>
      <c r="Z272" s="77" t="s">
        <v>40</v>
      </c>
      <c r="AA272" s="77" t="s">
        <v>39</v>
      </c>
      <c r="AB272" s="77">
        <v>20</v>
      </c>
    </row>
    <row r="273" spans="1:28" ht="15.75" customHeight="1" x14ac:dyDescent="0.2">
      <c r="A273" s="77" t="s">
        <v>48</v>
      </c>
      <c r="B273" s="77" t="s">
        <v>47</v>
      </c>
      <c r="C273" s="77" t="s">
        <v>50</v>
      </c>
      <c r="D273" s="113">
        <v>43474.372715335645</v>
      </c>
      <c r="E273" s="77" t="s">
        <v>170</v>
      </c>
      <c r="F273" s="77" t="s">
        <v>29</v>
      </c>
      <c r="G273" s="77" t="s">
        <v>51</v>
      </c>
      <c r="H273" s="77" t="s">
        <v>22</v>
      </c>
      <c r="I273" s="77" t="s">
        <v>158</v>
      </c>
      <c r="J273" s="77" t="s">
        <v>42</v>
      </c>
      <c r="K273" s="77">
        <v>3.49</v>
      </c>
      <c r="L273" s="77">
        <v>1670</v>
      </c>
      <c r="M273" s="77" t="s">
        <v>41</v>
      </c>
      <c r="N273" s="101">
        <v>65.3</v>
      </c>
      <c r="O273" s="107">
        <v>3.7600000000000001E-2</v>
      </c>
      <c r="P273" s="104">
        <v>0</v>
      </c>
      <c r="Z273" s="77" t="s">
        <v>40</v>
      </c>
      <c r="AA273" s="77" t="s">
        <v>39</v>
      </c>
      <c r="AB273" s="77">
        <v>20</v>
      </c>
    </row>
    <row r="274" spans="1:28" ht="15.75" customHeight="1" x14ac:dyDescent="0.2">
      <c r="A274" s="77" t="s">
        <v>48</v>
      </c>
      <c r="B274" s="77" t="s">
        <v>47</v>
      </c>
      <c r="C274" s="77" t="s">
        <v>50</v>
      </c>
      <c r="D274" s="113">
        <v>43474.372715335645</v>
      </c>
      <c r="E274" s="77" t="s">
        <v>170</v>
      </c>
      <c r="F274" s="77" t="s">
        <v>29</v>
      </c>
      <c r="G274" s="77" t="s">
        <v>51</v>
      </c>
      <c r="H274" s="77" t="s">
        <v>22</v>
      </c>
      <c r="I274" s="77" t="s">
        <v>43</v>
      </c>
      <c r="J274" s="77" t="s">
        <v>42</v>
      </c>
      <c r="K274" s="77">
        <v>3.49</v>
      </c>
      <c r="L274" s="77">
        <v>1670</v>
      </c>
      <c r="M274" s="77" t="s">
        <v>41</v>
      </c>
      <c r="N274" s="101">
        <v>1.99</v>
      </c>
      <c r="O274" s="107">
        <v>0</v>
      </c>
      <c r="P274" s="104">
        <v>3.16</v>
      </c>
      <c r="Z274" s="77" t="s">
        <v>40</v>
      </c>
      <c r="AA274" s="77" t="s">
        <v>39</v>
      </c>
      <c r="AB274" s="77">
        <v>20</v>
      </c>
    </row>
    <row r="275" spans="1:28" ht="15.75" customHeight="1" x14ac:dyDescent="0.2">
      <c r="A275" s="77" t="s">
        <v>48</v>
      </c>
      <c r="B275" s="77" t="s">
        <v>47</v>
      </c>
      <c r="C275" s="77" t="s">
        <v>50</v>
      </c>
      <c r="D275" s="113">
        <v>43474.372715335645</v>
      </c>
      <c r="E275" s="77" t="s">
        <v>170</v>
      </c>
      <c r="F275" s="77" t="s">
        <v>29</v>
      </c>
      <c r="G275" s="77" t="s">
        <v>51</v>
      </c>
      <c r="H275" s="77" t="s">
        <v>22</v>
      </c>
      <c r="I275" s="77" t="s">
        <v>159</v>
      </c>
      <c r="J275" s="77" t="s">
        <v>165</v>
      </c>
      <c r="K275" s="77">
        <v>3.49</v>
      </c>
      <c r="L275" s="77">
        <v>1670</v>
      </c>
      <c r="M275" s="77" t="s">
        <v>41</v>
      </c>
      <c r="N275" s="101">
        <v>29.3</v>
      </c>
      <c r="O275" s="107">
        <v>3.2800000000000003E-2</v>
      </c>
      <c r="P275" s="104">
        <v>3.05</v>
      </c>
      <c r="Z275" s="77" t="s">
        <v>40</v>
      </c>
      <c r="AA275" s="77" t="s">
        <v>39</v>
      </c>
      <c r="AB275" s="77">
        <v>20</v>
      </c>
    </row>
    <row r="276" spans="1:28" ht="15.75" customHeight="1" x14ac:dyDescent="0.2">
      <c r="A276" s="77" t="s">
        <v>48</v>
      </c>
      <c r="B276" s="77" t="s">
        <v>47</v>
      </c>
      <c r="C276" s="77" t="s">
        <v>50</v>
      </c>
      <c r="D276" s="113">
        <v>43474.372715335645</v>
      </c>
      <c r="E276" s="77" t="s">
        <v>170</v>
      </c>
      <c r="F276" s="77" t="s">
        <v>29</v>
      </c>
      <c r="G276" s="77" t="s">
        <v>51</v>
      </c>
      <c r="H276" s="77" t="s">
        <v>26</v>
      </c>
      <c r="I276" s="77" t="s">
        <v>157</v>
      </c>
      <c r="J276" s="77" t="s">
        <v>42</v>
      </c>
      <c r="K276" s="77">
        <v>3.17</v>
      </c>
      <c r="L276" s="77">
        <v>1780</v>
      </c>
      <c r="M276" s="77" t="s">
        <v>41</v>
      </c>
      <c r="N276" s="101">
        <v>17.399999999999999</v>
      </c>
      <c r="O276" s="107">
        <v>2.6800000000000001E-2</v>
      </c>
      <c r="P276" s="104">
        <v>6.27</v>
      </c>
      <c r="Z276" s="77" t="s">
        <v>40</v>
      </c>
      <c r="AA276" s="77" t="s">
        <v>39</v>
      </c>
      <c r="AB276" s="77">
        <v>20</v>
      </c>
    </row>
    <row r="277" spans="1:28" ht="15.75" customHeight="1" x14ac:dyDescent="0.2">
      <c r="A277" s="77" t="s">
        <v>48</v>
      </c>
      <c r="B277" s="77" t="s">
        <v>47</v>
      </c>
      <c r="C277" s="77" t="s">
        <v>50</v>
      </c>
      <c r="D277" s="113">
        <v>43474.372715335645</v>
      </c>
      <c r="E277" s="77" t="s">
        <v>170</v>
      </c>
      <c r="F277" s="77" t="s">
        <v>29</v>
      </c>
      <c r="G277" s="77" t="s">
        <v>51</v>
      </c>
      <c r="H277" s="77" t="s">
        <v>26</v>
      </c>
      <c r="I277" s="77" t="s">
        <v>158</v>
      </c>
      <c r="J277" s="77" t="s">
        <v>42</v>
      </c>
      <c r="K277" s="77">
        <v>3.17</v>
      </c>
      <c r="L277" s="77">
        <v>1780</v>
      </c>
      <c r="M277" s="77" t="s">
        <v>41</v>
      </c>
      <c r="N277" s="101">
        <v>111</v>
      </c>
      <c r="O277" s="107">
        <v>2.8199999999999999E-2</v>
      </c>
      <c r="P277" s="104">
        <v>0</v>
      </c>
      <c r="Z277" s="77" t="s">
        <v>40</v>
      </c>
      <c r="AA277" s="77" t="s">
        <v>39</v>
      </c>
      <c r="AB277" s="77">
        <v>20</v>
      </c>
    </row>
    <row r="278" spans="1:28" ht="15.75" customHeight="1" x14ac:dyDescent="0.2">
      <c r="A278" s="77" t="s">
        <v>48</v>
      </c>
      <c r="B278" s="77" t="s">
        <v>47</v>
      </c>
      <c r="C278" s="77" t="s">
        <v>50</v>
      </c>
      <c r="D278" s="113">
        <v>43474.372715335645</v>
      </c>
      <c r="E278" s="77" t="s">
        <v>170</v>
      </c>
      <c r="F278" s="77" t="s">
        <v>29</v>
      </c>
      <c r="G278" s="77" t="s">
        <v>51</v>
      </c>
      <c r="H278" s="77" t="s">
        <v>26</v>
      </c>
      <c r="I278" s="77" t="s">
        <v>43</v>
      </c>
      <c r="J278" s="77" t="s">
        <v>42</v>
      </c>
      <c r="K278" s="77">
        <v>3.17</v>
      </c>
      <c r="L278" s="77">
        <v>1780</v>
      </c>
      <c r="M278" s="77" t="s">
        <v>41</v>
      </c>
      <c r="N278" s="101">
        <v>4.08</v>
      </c>
      <c r="O278" s="107">
        <v>0</v>
      </c>
      <c r="P278" s="104">
        <v>6.12</v>
      </c>
      <c r="Z278" s="77" t="s">
        <v>40</v>
      </c>
      <c r="AA278" s="77" t="s">
        <v>39</v>
      </c>
      <c r="AB278" s="77">
        <v>20</v>
      </c>
    </row>
    <row r="279" spans="1:28" ht="15.75" customHeight="1" x14ac:dyDescent="0.2">
      <c r="A279" s="77" t="s">
        <v>48</v>
      </c>
      <c r="B279" s="77" t="s">
        <v>47</v>
      </c>
      <c r="C279" s="77" t="s">
        <v>50</v>
      </c>
      <c r="D279" s="113">
        <v>43474.372715335645</v>
      </c>
      <c r="E279" s="77" t="s">
        <v>170</v>
      </c>
      <c r="F279" s="77" t="s">
        <v>29</v>
      </c>
      <c r="G279" s="77" t="s">
        <v>51</v>
      </c>
      <c r="H279" s="77" t="s">
        <v>26</v>
      </c>
      <c r="I279" s="77" t="s">
        <v>159</v>
      </c>
      <c r="J279" s="77" t="s">
        <v>165</v>
      </c>
      <c r="K279" s="77">
        <v>3.17</v>
      </c>
      <c r="L279" s="77">
        <v>1780</v>
      </c>
      <c r="M279" s="77" t="s">
        <v>41</v>
      </c>
      <c r="N279" s="101">
        <v>14.4</v>
      </c>
      <c r="O279" s="107">
        <v>1.4999999999999999E-2</v>
      </c>
      <c r="P279" s="104">
        <v>6.02</v>
      </c>
      <c r="Z279" s="77" t="s">
        <v>40</v>
      </c>
      <c r="AA279" s="77" t="s">
        <v>39</v>
      </c>
      <c r="AB279" s="77">
        <v>20</v>
      </c>
    </row>
    <row r="280" spans="1:28" ht="15.75" customHeight="1" x14ac:dyDescent="0.2">
      <c r="A280" s="77" t="s">
        <v>48</v>
      </c>
      <c r="B280" s="77" t="s">
        <v>47</v>
      </c>
      <c r="C280" s="77" t="s">
        <v>50</v>
      </c>
      <c r="D280" s="113">
        <v>43474.372715335645</v>
      </c>
      <c r="E280" s="77" t="s">
        <v>170</v>
      </c>
      <c r="F280" s="77" t="s">
        <v>29</v>
      </c>
      <c r="G280" s="77" t="s">
        <v>51</v>
      </c>
      <c r="H280" s="77" t="s">
        <v>166</v>
      </c>
      <c r="I280" s="77" t="s">
        <v>157</v>
      </c>
      <c r="J280" s="77" t="s">
        <v>42</v>
      </c>
      <c r="K280" s="77">
        <v>3.2</v>
      </c>
      <c r="L280" s="77">
        <v>1680</v>
      </c>
      <c r="M280" s="77" t="s">
        <v>41</v>
      </c>
      <c r="N280" s="101">
        <v>13.3</v>
      </c>
      <c r="O280" s="107">
        <v>2.58E-2</v>
      </c>
      <c r="P280" s="104">
        <v>3.85</v>
      </c>
      <c r="Z280" s="77" t="s">
        <v>40</v>
      </c>
      <c r="AA280" s="77" t="s">
        <v>39</v>
      </c>
      <c r="AB280" s="77">
        <v>20</v>
      </c>
    </row>
    <row r="281" spans="1:28" ht="15.75" customHeight="1" x14ac:dyDescent="0.2">
      <c r="A281" s="77" t="s">
        <v>48</v>
      </c>
      <c r="B281" s="77" t="s">
        <v>47</v>
      </c>
      <c r="C281" s="77" t="s">
        <v>50</v>
      </c>
      <c r="D281" s="113">
        <v>43474.372715335645</v>
      </c>
      <c r="E281" s="77" t="s">
        <v>170</v>
      </c>
      <c r="F281" s="77" t="s">
        <v>29</v>
      </c>
      <c r="G281" s="77" t="s">
        <v>51</v>
      </c>
      <c r="H281" s="77" t="s">
        <v>166</v>
      </c>
      <c r="I281" s="77" t="s">
        <v>158</v>
      </c>
      <c r="J281" s="77" t="s">
        <v>42</v>
      </c>
      <c r="K281" s="77">
        <v>3.2</v>
      </c>
      <c r="L281" s="77">
        <v>1680</v>
      </c>
      <c r="M281" s="77" t="s">
        <v>41</v>
      </c>
      <c r="N281" s="101">
        <v>52.8</v>
      </c>
      <c r="O281" s="107">
        <v>2.8000000000000001E-2</v>
      </c>
      <c r="P281" s="104">
        <v>0</v>
      </c>
      <c r="Z281" s="77" t="s">
        <v>40</v>
      </c>
      <c r="AA281" s="77" t="s">
        <v>39</v>
      </c>
      <c r="AB281" s="77">
        <v>20</v>
      </c>
    </row>
    <row r="282" spans="1:28" ht="15.75" customHeight="1" x14ac:dyDescent="0.2">
      <c r="A282" s="77" t="s">
        <v>48</v>
      </c>
      <c r="B282" s="77" t="s">
        <v>47</v>
      </c>
      <c r="C282" s="77" t="s">
        <v>50</v>
      </c>
      <c r="D282" s="113">
        <v>43474.372715335645</v>
      </c>
      <c r="E282" s="77" t="s">
        <v>170</v>
      </c>
      <c r="F282" s="77" t="s">
        <v>29</v>
      </c>
      <c r="G282" s="77" t="s">
        <v>51</v>
      </c>
      <c r="H282" s="77" t="s">
        <v>166</v>
      </c>
      <c r="I282" s="77" t="s">
        <v>43</v>
      </c>
      <c r="J282" s="77" t="s">
        <v>42</v>
      </c>
      <c r="K282" s="77">
        <v>3.2</v>
      </c>
      <c r="L282" s="77">
        <v>1680</v>
      </c>
      <c r="M282" s="77" t="s">
        <v>41</v>
      </c>
      <c r="N282" s="101">
        <v>2.46</v>
      </c>
      <c r="O282" s="107">
        <v>0</v>
      </c>
      <c r="P282" s="104">
        <v>3.78</v>
      </c>
      <c r="Z282" s="77" t="s">
        <v>40</v>
      </c>
      <c r="AA282" s="77" t="s">
        <v>39</v>
      </c>
      <c r="AB282" s="77">
        <v>20</v>
      </c>
    </row>
    <row r="283" spans="1:28" ht="15.75" customHeight="1" x14ac:dyDescent="0.2">
      <c r="A283" s="77" t="s">
        <v>48</v>
      </c>
      <c r="B283" s="77" t="s">
        <v>47</v>
      </c>
      <c r="C283" s="77" t="s">
        <v>50</v>
      </c>
      <c r="D283" s="113">
        <v>43474.372715335645</v>
      </c>
      <c r="E283" s="77" t="s">
        <v>170</v>
      </c>
      <c r="F283" s="77" t="s">
        <v>29</v>
      </c>
      <c r="G283" s="77" t="s">
        <v>51</v>
      </c>
      <c r="H283" s="77" t="s">
        <v>166</v>
      </c>
      <c r="I283" s="77" t="s">
        <v>159</v>
      </c>
      <c r="J283" s="77" t="s">
        <v>165</v>
      </c>
      <c r="K283" s="77">
        <v>3.2</v>
      </c>
      <c r="L283" s="77">
        <v>1680</v>
      </c>
      <c r="M283" s="77" t="s">
        <v>41</v>
      </c>
      <c r="N283" s="101">
        <v>12.4</v>
      </c>
      <c r="O283" s="107">
        <v>1.8200000000000001E-2</v>
      </c>
      <c r="P283" s="104">
        <v>3.71</v>
      </c>
      <c r="Z283" s="77" t="s">
        <v>40</v>
      </c>
      <c r="AA283" s="77" t="s">
        <v>39</v>
      </c>
      <c r="AB283" s="77">
        <v>20</v>
      </c>
    </row>
    <row r="284" spans="1:28" ht="15.75" customHeight="1" x14ac:dyDescent="0.2">
      <c r="A284" s="77" t="s">
        <v>48</v>
      </c>
      <c r="B284" s="77" t="s">
        <v>47</v>
      </c>
      <c r="C284" s="77" t="s">
        <v>50</v>
      </c>
      <c r="D284" s="113">
        <v>43474.372715335645</v>
      </c>
      <c r="E284" s="77" t="s">
        <v>169</v>
      </c>
      <c r="F284" s="77" t="s">
        <v>31</v>
      </c>
      <c r="G284" s="77" t="s">
        <v>51</v>
      </c>
      <c r="H284" s="77" t="s">
        <v>16</v>
      </c>
      <c r="I284" s="77" t="s">
        <v>157</v>
      </c>
      <c r="J284" s="77" t="s">
        <v>42</v>
      </c>
      <c r="K284" s="77">
        <v>2.02</v>
      </c>
      <c r="L284" s="77">
        <v>1310</v>
      </c>
      <c r="M284" s="77" t="s">
        <v>41</v>
      </c>
      <c r="N284" s="101">
        <v>4.67</v>
      </c>
      <c r="O284" s="107">
        <v>7.5599999999999999E-3</v>
      </c>
      <c r="P284" s="104">
        <v>0.76900000000000002</v>
      </c>
      <c r="Z284" s="77" t="s">
        <v>40</v>
      </c>
      <c r="AA284" s="77" t="s">
        <v>39</v>
      </c>
      <c r="AB284" s="77">
        <v>20</v>
      </c>
    </row>
    <row r="285" spans="1:28" ht="15.75" customHeight="1" x14ac:dyDescent="0.2">
      <c r="A285" s="77" t="s">
        <v>48</v>
      </c>
      <c r="B285" s="77" t="s">
        <v>47</v>
      </c>
      <c r="C285" s="77" t="s">
        <v>50</v>
      </c>
      <c r="D285" s="113">
        <v>43474.372715335645</v>
      </c>
      <c r="E285" s="77" t="s">
        <v>169</v>
      </c>
      <c r="F285" s="77" t="s">
        <v>31</v>
      </c>
      <c r="G285" s="77" t="s">
        <v>51</v>
      </c>
      <c r="H285" s="77" t="s">
        <v>16</v>
      </c>
      <c r="I285" s="77" t="s">
        <v>158</v>
      </c>
      <c r="J285" s="77" t="s">
        <v>42</v>
      </c>
      <c r="K285" s="77">
        <v>2.02</v>
      </c>
      <c r="L285" s="77">
        <v>1310</v>
      </c>
      <c r="M285" s="77" t="s">
        <v>41</v>
      </c>
      <c r="N285" s="101">
        <v>11.1</v>
      </c>
      <c r="O285" s="107">
        <v>7.5599999999999999E-3</v>
      </c>
      <c r="P285" s="104">
        <v>0</v>
      </c>
      <c r="Z285" s="77" t="s">
        <v>40</v>
      </c>
      <c r="AA285" s="77" t="s">
        <v>39</v>
      </c>
      <c r="AB285" s="77">
        <v>20</v>
      </c>
    </row>
    <row r="286" spans="1:28" ht="15.75" customHeight="1" x14ac:dyDescent="0.2">
      <c r="A286" s="77" t="s">
        <v>48</v>
      </c>
      <c r="B286" s="77" t="s">
        <v>47</v>
      </c>
      <c r="C286" s="77" t="s">
        <v>50</v>
      </c>
      <c r="D286" s="113">
        <v>43474.372715335645</v>
      </c>
      <c r="E286" s="77" t="s">
        <v>169</v>
      </c>
      <c r="F286" s="77" t="s">
        <v>31</v>
      </c>
      <c r="G286" s="77" t="s">
        <v>51</v>
      </c>
      <c r="H286" s="77" t="s">
        <v>16</v>
      </c>
      <c r="I286" s="77" t="s">
        <v>43</v>
      </c>
      <c r="J286" s="77" t="s">
        <v>42</v>
      </c>
      <c r="K286" s="77">
        <v>2.02</v>
      </c>
      <c r="L286" s="77">
        <v>1310</v>
      </c>
      <c r="M286" s="77" t="s">
        <v>41</v>
      </c>
      <c r="N286" s="101">
        <v>0.54500000000000004</v>
      </c>
      <c r="O286" s="107">
        <v>0</v>
      </c>
      <c r="P286" s="104">
        <v>0.74299999999999999</v>
      </c>
      <c r="Z286" s="77" t="s">
        <v>40</v>
      </c>
      <c r="AA286" s="77" t="s">
        <v>39</v>
      </c>
      <c r="AB286" s="77">
        <v>20</v>
      </c>
    </row>
    <row r="287" spans="1:28" ht="15.75" customHeight="1" x14ac:dyDescent="0.2">
      <c r="A287" s="77" t="s">
        <v>48</v>
      </c>
      <c r="B287" s="77" t="s">
        <v>47</v>
      </c>
      <c r="C287" s="77" t="s">
        <v>50</v>
      </c>
      <c r="D287" s="113">
        <v>43474.372715335645</v>
      </c>
      <c r="E287" s="77" t="s">
        <v>169</v>
      </c>
      <c r="F287" s="77" t="s">
        <v>31</v>
      </c>
      <c r="G287" s="77" t="s">
        <v>51</v>
      </c>
      <c r="H287" s="77" t="s">
        <v>16</v>
      </c>
      <c r="I287" s="77" t="s">
        <v>159</v>
      </c>
      <c r="J287" s="77" t="s">
        <v>165</v>
      </c>
      <c r="K287" s="77">
        <v>2.02</v>
      </c>
      <c r="L287" s="77">
        <v>1310</v>
      </c>
      <c r="M287" s="77" t="s">
        <v>41</v>
      </c>
      <c r="N287" s="101">
        <v>5.05</v>
      </c>
      <c r="O287" s="107">
        <v>6.8999999999999999E-3</v>
      </c>
      <c r="P287" s="104">
        <v>0.67800000000000005</v>
      </c>
      <c r="Z287" s="77" t="s">
        <v>40</v>
      </c>
      <c r="AA287" s="77" t="s">
        <v>39</v>
      </c>
      <c r="AB287" s="77">
        <v>20</v>
      </c>
    </row>
    <row r="288" spans="1:28" ht="15.75" customHeight="1" x14ac:dyDescent="0.2">
      <c r="A288" s="77" t="s">
        <v>48</v>
      </c>
      <c r="B288" s="77" t="s">
        <v>47</v>
      </c>
      <c r="C288" s="77" t="s">
        <v>50</v>
      </c>
      <c r="D288" s="113">
        <v>43474.372715335645</v>
      </c>
      <c r="E288" s="77" t="s">
        <v>169</v>
      </c>
      <c r="F288" s="77" t="s">
        <v>31</v>
      </c>
      <c r="G288" s="77" t="s">
        <v>51</v>
      </c>
      <c r="H288" s="77" t="s">
        <v>22</v>
      </c>
      <c r="I288" s="77" t="s">
        <v>157</v>
      </c>
      <c r="J288" s="77" t="s">
        <v>42</v>
      </c>
      <c r="K288" s="77">
        <v>1.69</v>
      </c>
      <c r="L288" s="77">
        <v>1110</v>
      </c>
      <c r="M288" s="77" t="s">
        <v>41</v>
      </c>
      <c r="N288" s="101">
        <v>8.1</v>
      </c>
      <c r="O288" s="107">
        <v>8.0700000000000008E-3</v>
      </c>
      <c r="P288" s="104">
        <v>1.02</v>
      </c>
      <c r="Z288" s="77" t="s">
        <v>40</v>
      </c>
      <c r="AA288" s="77" t="s">
        <v>39</v>
      </c>
      <c r="AB288" s="77">
        <v>20</v>
      </c>
    </row>
    <row r="289" spans="1:28" ht="15.75" customHeight="1" x14ac:dyDescent="0.2">
      <c r="A289" s="77" t="s">
        <v>48</v>
      </c>
      <c r="B289" s="77" t="s">
        <v>47</v>
      </c>
      <c r="C289" s="77" t="s">
        <v>50</v>
      </c>
      <c r="D289" s="113">
        <v>43474.372715335645</v>
      </c>
      <c r="E289" s="77" t="s">
        <v>169</v>
      </c>
      <c r="F289" s="77" t="s">
        <v>31</v>
      </c>
      <c r="G289" s="77" t="s">
        <v>51</v>
      </c>
      <c r="H289" s="77" t="s">
        <v>22</v>
      </c>
      <c r="I289" s="77" t="s">
        <v>158</v>
      </c>
      <c r="J289" s="77" t="s">
        <v>42</v>
      </c>
      <c r="K289" s="77">
        <v>1.69</v>
      </c>
      <c r="L289" s="77">
        <v>1110</v>
      </c>
      <c r="M289" s="77" t="s">
        <v>41</v>
      </c>
      <c r="N289" s="101">
        <v>17.899999999999999</v>
      </c>
      <c r="O289" s="107">
        <v>8.6800000000000002E-3</v>
      </c>
      <c r="P289" s="104">
        <v>0</v>
      </c>
      <c r="Z289" s="77" t="s">
        <v>40</v>
      </c>
      <c r="AA289" s="77" t="s">
        <v>39</v>
      </c>
      <c r="AB289" s="77">
        <v>20</v>
      </c>
    </row>
    <row r="290" spans="1:28" ht="15.75" customHeight="1" x14ac:dyDescent="0.2">
      <c r="A290" s="77" t="s">
        <v>48</v>
      </c>
      <c r="B290" s="77" t="s">
        <v>47</v>
      </c>
      <c r="C290" s="77" t="s">
        <v>50</v>
      </c>
      <c r="D290" s="113">
        <v>43474.372715335645</v>
      </c>
      <c r="E290" s="77" t="s">
        <v>169</v>
      </c>
      <c r="F290" s="77" t="s">
        <v>31</v>
      </c>
      <c r="G290" s="77" t="s">
        <v>51</v>
      </c>
      <c r="H290" s="77" t="s">
        <v>22</v>
      </c>
      <c r="I290" s="77" t="s">
        <v>43</v>
      </c>
      <c r="J290" s="77" t="s">
        <v>42</v>
      </c>
      <c r="K290" s="77">
        <v>1.69</v>
      </c>
      <c r="L290" s="77">
        <v>1110</v>
      </c>
      <c r="M290" s="77" t="s">
        <v>41</v>
      </c>
      <c r="N290" s="101">
        <v>0.75800000000000001</v>
      </c>
      <c r="O290" s="107">
        <v>0</v>
      </c>
      <c r="P290" s="104">
        <v>0.98699999999999999</v>
      </c>
      <c r="Z290" s="77" t="s">
        <v>40</v>
      </c>
      <c r="AA290" s="77" t="s">
        <v>39</v>
      </c>
      <c r="AB290" s="77">
        <v>20</v>
      </c>
    </row>
    <row r="291" spans="1:28" ht="15.75" customHeight="1" x14ac:dyDescent="0.2">
      <c r="A291" s="77" t="s">
        <v>48</v>
      </c>
      <c r="B291" s="77" t="s">
        <v>47</v>
      </c>
      <c r="C291" s="77" t="s">
        <v>50</v>
      </c>
      <c r="D291" s="113">
        <v>43474.372715335645</v>
      </c>
      <c r="E291" s="77" t="s">
        <v>169</v>
      </c>
      <c r="F291" s="77" t="s">
        <v>31</v>
      </c>
      <c r="G291" s="77" t="s">
        <v>51</v>
      </c>
      <c r="H291" s="77" t="s">
        <v>22</v>
      </c>
      <c r="I291" s="77" t="s">
        <v>159</v>
      </c>
      <c r="J291" s="77" t="s">
        <v>165</v>
      </c>
      <c r="K291" s="77">
        <v>1.69</v>
      </c>
      <c r="L291" s="77">
        <v>1110</v>
      </c>
      <c r="M291" s="77" t="s">
        <v>41</v>
      </c>
      <c r="N291" s="101">
        <v>8.61</v>
      </c>
      <c r="O291" s="107">
        <v>7.4599999999999996E-3</v>
      </c>
      <c r="P291" s="104">
        <v>0.89900000000000002</v>
      </c>
      <c r="Z291" s="77" t="s">
        <v>40</v>
      </c>
      <c r="AA291" s="77" t="s">
        <v>39</v>
      </c>
      <c r="AB291" s="77">
        <v>20</v>
      </c>
    </row>
    <row r="292" spans="1:28" ht="15.75" customHeight="1" x14ac:dyDescent="0.2">
      <c r="A292" s="77" t="s">
        <v>48</v>
      </c>
      <c r="B292" s="77" t="s">
        <v>47</v>
      </c>
      <c r="C292" s="77" t="s">
        <v>50</v>
      </c>
      <c r="D292" s="113">
        <v>43474.372715335645</v>
      </c>
      <c r="E292" s="77" t="s">
        <v>169</v>
      </c>
      <c r="F292" s="77" t="s">
        <v>31</v>
      </c>
      <c r="G292" s="77" t="s">
        <v>51</v>
      </c>
      <c r="H292" s="77" t="s">
        <v>24</v>
      </c>
      <c r="I292" s="77" t="s">
        <v>157</v>
      </c>
      <c r="J292" s="77" t="s">
        <v>42</v>
      </c>
      <c r="K292" s="77">
        <v>2.35</v>
      </c>
      <c r="L292" s="77">
        <v>1390</v>
      </c>
      <c r="M292" s="77" t="s">
        <v>41</v>
      </c>
      <c r="N292" s="101">
        <v>10.5</v>
      </c>
      <c r="O292" s="107">
        <v>8.3800000000000003E-3</v>
      </c>
      <c r="P292" s="104">
        <v>0.77600000000000002</v>
      </c>
      <c r="Z292" s="77" t="s">
        <v>40</v>
      </c>
      <c r="AA292" s="77" t="s">
        <v>39</v>
      </c>
      <c r="AB292" s="77">
        <v>20</v>
      </c>
    </row>
    <row r="293" spans="1:28" ht="15.75" customHeight="1" x14ac:dyDescent="0.2">
      <c r="A293" s="77" t="s">
        <v>48</v>
      </c>
      <c r="B293" s="77" t="s">
        <v>47</v>
      </c>
      <c r="C293" s="77" t="s">
        <v>50</v>
      </c>
      <c r="D293" s="113">
        <v>43474.372715335645</v>
      </c>
      <c r="E293" s="77" t="s">
        <v>169</v>
      </c>
      <c r="F293" s="77" t="s">
        <v>31</v>
      </c>
      <c r="G293" s="77" t="s">
        <v>51</v>
      </c>
      <c r="H293" s="77" t="s">
        <v>24</v>
      </c>
      <c r="I293" s="77" t="s">
        <v>158</v>
      </c>
      <c r="J293" s="77" t="s">
        <v>42</v>
      </c>
      <c r="K293" s="77">
        <v>2.35</v>
      </c>
      <c r="L293" s="77">
        <v>1390</v>
      </c>
      <c r="M293" s="77" t="s">
        <v>41</v>
      </c>
      <c r="N293" s="101">
        <v>19.399999999999999</v>
      </c>
      <c r="O293" s="107">
        <v>8.4700000000000001E-3</v>
      </c>
      <c r="P293" s="104">
        <v>0</v>
      </c>
      <c r="Z293" s="77" t="s">
        <v>40</v>
      </c>
      <c r="AA293" s="77" t="s">
        <v>39</v>
      </c>
      <c r="AB293" s="77">
        <v>20</v>
      </c>
    </row>
    <row r="294" spans="1:28" ht="15.75" customHeight="1" x14ac:dyDescent="0.2">
      <c r="A294" s="77" t="s">
        <v>48</v>
      </c>
      <c r="B294" s="77" t="s">
        <v>47</v>
      </c>
      <c r="C294" s="77" t="s">
        <v>50</v>
      </c>
      <c r="D294" s="113">
        <v>43474.372715335645</v>
      </c>
      <c r="E294" s="77" t="s">
        <v>169</v>
      </c>
      <c r="F294" s="77" t="s">
        <v>31</v>
      </c>
      <c r="G294" s="77" t="s">
        <v>51</v>
      </c>
      <c r="H294" s="77" t="s">
        <v>24</v>
      </c>
      <c r="I294" s="77" t="s">
        <v>43</v>
      </c>
      <c r="J294" s="77" t="s">
        <v>42</v>
      </c>
      <c r="K294" s="77">
        <v>2.35</v>
      </c>
      <c r="L294" s="77">
        <v>1390</v>
      </c>
      <c r="M294" s="77" t="s">
        <v>41</v>
      </c>
      <c r="N294" s="101">
        <v>0.54</v>
      </c>
      <c r="O294" s="107">
        <v>0</v>
      </c>
      <c r="P294" s="104">
        <v>0.749</v>
      </c>
      <c r="Z294" s="77" t="s">
        <v>40</v>
      </c>
      <c r="AA294" s="77" t="s">
        <v>39</v>
      </c>
      <c r="AB294" s="77">
        <v>20</v>
      </c>
    </row>
    <row r="295" spans="1:28" ht="15.75" customHeight="1" x14ac:dyDescent="0.2">
      <c r="A295" s="77" t="s">
        <v>48</v>
      </c>
      <c r="B295" s="77" t="s">
        <v>47</v>
      </c>
      <c r="C295" s="77" t="s">
        <v>50</v>
      </c>
      <c r="D295" s="113">
        <v>43474.372715335645</v>
      </c>
      <c r="E295" s="77" t="s">
        <v>169</v>
      </c>
      <c r="F295" s="77" t="s">
        <v>31</v>
      </c>
      <c r="G295" s="77" t="s">
        <v>51</v>
      </c>
      <c r="H295" s="77" t="s">
        <v>24</v>
      </c>
      <c r="I295" s="77" t="s">
        <v>159</v>
      </c>
      <c r="J295" s="77" t="s">
        <v>165</v>
      </c>
      <c r="K295" s="77">
        <v>2.35</v>
      </c>
      <c r="L295" s="77">
        <v>1390</v>
      </c>
      <c r="M295" s="77" t="s">
        <v>41</v>
      </c>
      <c r="N295" s="101">
        <v>11.7</v>
      </c>
      <c r="O295" s="107">
        <v>8.3899999999999999E-3</v>
      </c>
      <c r="P295" s="104">
        <v>0.67800000000000005</v>
      </c>
      <c r="Z295" s="77" t="s">
        <v>40</v>
      </c>
      <c r="AA295" s="77" t="s">
        <v>39</v>
      </c>
      <c r="AB295" s="77">
        <v>20</v>
      </c>
    </row>
    <row r="296" spans="1:28" ht="15.75" customHeight="1" x14ac:dyDescent="0.2">
      <c r="A296" s="77" t="s">
        <v>48</v>
      </c>
      <c r="B296" s="77" t="s">
        <v>47</v>
      </c>
      <c r="C296" s="77" t="s">
        <v>50</v>
      </c>
      <c r="D296" s="113">
        <v>43474.372715335645</v>
      </c>
      <c r="E296" s="77" t="s">
        <v>169</v>
      </c>
      <c r="F296" s="77" t="s">
        <v>31</v>
      </c>
      <c r="G296" s="77" t="s">
        <v>51</v>
      </c>
      <c r="H296" s="77" t="s">
        <v>25</v>
      </c>
      <c r="I296" s="77" t="s">
        <v>157</v>
      </c>
      <c r="J296" s="77" t="s">
        <v>42</v>
      </c>
      <c r="K296" s="77">
        <v>2.42</v>
      </c>
      <c r="L296" s="77">
        <v>1390</v>
      </c>
      <c r="M296" s="77" t="s">
        <v>41</v>
      </c>
      <c r="N296" s="101">
        <v>15.2</v>
      </c>
      <c r="O296" s="107">
        <v>9.11E-3</v>
      </c>
      <c r="P296" s="104">
        <v>0.34</v>
      </c>
      <c r="Z296" s="77" t="s">
        <v>40</v>
      </c>
      <c r="AA296" s="77" t="s">
        <v>39</v>
      </c>
      <c r="AB296" s="77">
        <v>20</v>
      </c>
    </row>
    <row r="297" spans="1:28" ht="15.75" customHeight="1" x14ac:dyDescent="0.2">
      <c r="A297" s="77" t="s">
        <v>48</v>
      </c>
      <c r="B297" s="77" t="s">
        <v>47</v>
      </c>
      <c r="C297" s="77" t="s">
        <v>50</v>
      </c>
      <c r="D297" s="113">
        <v>43474.372715335645</v>
      </c>
      <c r="E297" s="77" t="s">
        <v>169</v>
      </c>
      <c r="F297" s="77" t="s">
        <v>45</v>
      </c>
      <c r="G297" s="77" t="s">
        <v>51</v>
      </c>
      <c r="H297" s="77" t="s">
        <v>11</v>
      </c>
      <c r="I297" s="77" t="s">
        <v>43</v>
      </c>
      <c r="J297" s="77" t="s">
        <v>42</v>
      </c>
      <c r="K297" s="77">
        <v>2.5</v>
      </c>
      <c r="L297" s="77">
        <v>1400</v>
      </c>
      <c r="M297" s="77" t="s">
        <v>41</v>
      </c>
      <c r="N297" s="101">
        <v>0.8</v>
      </c>
      <c r="O297" s="107">
        <v>0</v>
      </c>
      <c r="P297" s="104">
        <v>1.1399999999999999</v>
      </c>
      <c r="Z297" s="77" t="s">
        <v>40</v>
      </c>
      <c r="AA297" s="77" t="s">
        <v>39</v>
      </c>
      <c r="AB297" s="77">
        <v>20</v>
      </c>
    </row>
    <row r="298" spans="1:28" ht="15.75" customHeight="1" x14ac:dyDescent="0.2">
      <c r="A298" s="77" t="s">
        <v>48</v>
      </c>
      <c r="B298" s="77" t="s">
        <v>47</v>
      </c>
      <c r="C298" s="77" t="s">
        <v>50</v>
      </c>
      <c r="D298" s="113">
        <v>43474.372715335645</v>
      </c>
      <c r="E298" s="77" t="s">
        <v>169</v>
      </c>
      <c r="F298" s="77" t="s">
        <v>45</v>
      </c>
      <c r="G298" s="77" t="s">
        <v>51</v>
      </c>
      <c r="H298" s="77" t="s">
        <v>11</v>
      </c>
      <c r="I298" s="77" t="s">
        <v>159</v>
      </c>
      <c r="J298" s="77" t="s">
        <v>165</v>
      </c>
      <c r="K298" s="77">
        <v>2.5</v>
      </c>
      <c r="L298" s="77">
        <v>1400</v>
      </c>
      <c r="M298" s="77" t="s">
        <v>41</v>
      </c>
      <c r="N298" s="101">
        <v>3.2</v>
      </c>
      <c r="O298" s="107">
        <v>6.0000000000000001E-3</v>
      </c>
      <c r="P298" s="104">
        <v>1.1200000000000001</v>
      </c>
      <c r="Z298" s="77" t="s">
        <v>40</v>
      </c>
      <c r="AA298" s="77" t="s">
        <v>39</v>
      </c>
      <c r="AB298" s="77">
        <v>20</v>
      </c>
    </row>
    <row r="299" spans="1:28" ht="15.75" customHeight="1" x14ac:dyDescent="0.2">
      <c r="A299" s="77" t="s">
        <v>48</v>
      </c>
      <c r="B299" s="77" t="s">
        <v>47</v>
      </c>
      <c r="C299" s="77" t="s">
        <v>50</v>
      </c>
      <c r="D299" s="113">
        <v>43474.372715335645</v>
      </c>
      <c r="E299" s="77" t="s">
        <v>169</v>
      </c>
      <c r="F299" s="77" t="s">
        <v>45</v>
      </c>
      <c r="G299" s="77" t="s">
        <v>51</v>
      </c>
      <c r="H299" s="77" t="s">
        <v>13</v>
      </c>
      <c r="I299" s="77" t="s">
        <v>157</v>
      </c>
      <c r="J299" s="77" t="s">
        <v>42</v>
      </c>
      <c r="K299" s="77">
        <v>2.6</v>
      </c>
      <c r="L299" s="77">
        <v>1460</v>
      </c>
      <c r="M299" s="77" t="s">
        <v>41</v>
      </c>
      <c r="N299" s="101">
        <v>11.9</v>
      </c>
      <c r="O299" s="107">
        <v>1.7000000000000001E-2</v>
      </c>
      <c r="P299" s="104">
        <v>1.28</v>
      </c>
      <c r="Z299" s="77" t="s">
        <v>40</v>
      </c>
      <c r="AA299" s="77" t="s">
        <v>39</v>
      </c>
      <c r="AB299" s="77">
        <v>20</v>
      </c>
    </row>
    <row r="300" spans="1:28" ht="15.75" customHeight="1" x14ac:dyDescent="0.2">
      <c r="A300" s="77" t="s">
        <v>48</v>
      </c>
      <c r="B300" s="77" t="s">
        <v>47</v>
      </c>
      <c r="C300" s="77" t="s">
        <v>50</v>
      </c>
      <c r="D300" s="113">
        <v>43474.372715335645</v>
      </c>
      <c r="E300" s="77" t="s">
        <v>169</v>
      </c>
      <c r="F300" s="77" t="s">
        <v>45</v>
      </c>
      <c r="G300" s="77" t="s">
        <v>51</v>
      </c>
      <c r="H300" s="77" t="s">
        <v>13</v>
      </c>
      <c r="I300" s="77" t="s">
        <v>158</v>
      </c>
      <c r="J300" s="77" t="s">
        <v>42</v>
      </c>
      <c r="K300" s="77">
        <v>2.6</v>
      </c>
      <c r="L300" s="77">
        <v>1460</v>
      </c>
      <c r="M300" s="77" t="s">
        <v>41</v>
      </c>
      <c r="N300" s="101">
        <v>22.2</v>
      </c>
      <c r="O300" s="107">
        <v>1.7999999999999999E-2</v>
      </c>
      <c r="P300" s="104">
        <v>0</v>
      </c>
      <c r="Z300" s="77" t="s">
        <v>40</v>
      </c>
      <c r="AA300" s="77" t="s">
        <v>39</v>
      </c>
      <c r="AB300" s="77">
        <v>20</v>
      </c>
    </row>
    <row r="301" spans="1:28" ht="15.75" customHeight="1" x14ac:dyDescent="0.2">
      <c r="A301" s="77" t="s">
        <v>48</v>
      </c>
      <c r="B301" s="77" t="s">
        <v>47</v>
      </c>
      <c r="C301" s="77" t="s">
        <v>50</v>
      </c>
      <c r="D301" s="113">
        <v>43474.372715335645</v>
      </c>
      <c r="E301" s="77" t="s">
        <v>169</v>
      </c>
      <c r="F301" s="77" t="s">
        <v>45</v>
      </c>
      <c r="G301" s="77" t="s">
        <v>51</v>
      </c>
      <c r="H301" s="77" t="s">
        <v>13</v>
      </c>
      <c r="I301" s="77" t="s">
        <v>43</v>
      </c>
      <c r="J301" s="77" t="s">
        <v>42</v>
      </c>
      <c r="K301" s="77">
        <v>2.6</v>
      </c>
      <c r="L301" s="77">
        <v>1460</v>
      </c>
      <c r="M301" s="77" t="s">
        <v>41</v>
      </c>
      <c r="N301" s="101">
        <v>0.8</v>
      </c>
      <c r="O301" s="107">
        <v>0</v>
      </c>
      <c r="P301" s="104">
        <v>1.25</v>
      </c>
      <c r="Z301" s="77" t="s">
        <v>40</v>
      </c>
      <c r="AA301" s="77" t="s">
        <v>39</v>
      </c>
      <c r="AB301" s="77">
        <v>20</v>
      </c>
    </row>
    <row r="302" spans="1:28" ht="15.75" customHeight="1" x14ac:dyDescent="0.2">
      <c r="A302" s="77" t="s">
        <v>48</v>
      </c>
      <c r="B302" s="77" t="s">
        <v>47</v>
      </c>
      <c r="C302" s="77" t="s">
        <v>50</v>
      </c>
      <c r="D302" s="113">
        <v>43474.372715335645</v>
      </c>
      <c r="E302" s="77" t="s">
        <v>169</v>
      </c>
      <c r="F302" s="77" t="s">
        <v>45</v>
      </c>
      <c r="G302" s="77" t="s">
        <v>51</v>
      </c>
      <c r="H302" s="77" t="s">
        <v>13</v>
      </c>
      <c r="I302" s="77" t="s">
        <v>159</v>
      </c>
      <c r="J302" s="77" t="s">
        <v>165</v>
      </c>
      <c r="K302" s="77">
        <v>2.6</v>
      </c>
      <c r="L302" s="77">
        <v>1460</v>
      </c>
      <c r="M302" s="77" t="s">
        <v>41</v>
      </c>
      <c r="N302" s="101">
        <v>7.5</v>
      </c>
      <c r="O302" s="107">
        <v>0.01</v>
      </c>
      <c r="P302" s="104">
        <v>1.22</v>
      </c>
      <c r="Z302" s="77" t="s">
        <v>40</v>
      </c>
      <c r="AA302" s="77" t="s">
        <v>39</v>
      </c>
      <c r="AB302" s="77">
        <v>20</v>
      </c>
    </row>
    <row r="303" spans="1:28" ht="15.75" customHeight="1" x14ac:dyDescent="0.2">
      <c r="A303" s="77" t="s">
        <v>48</v>
      </c>
      <c r="B303" s="77" t="s">
        <v>47</v>
      </c>
      <c r="C303" s="77" t="s">
        <v>50</v>
      </c>
      <c r="D303" s="113">
        <v>43474.372715335645</v>
      </c>
      <c r="E303" s="77" t="s">
        <v>169</v>
      </c>
      <c r="F303" s="77" t="s">
        <v>45</v>
      </c>
      <c r="G303" s="77" t="s">
        <v>51</v>
      </c>
      <c r="H303" s="77" t="s">
        <v>14</v>
      </c>
      <c r="I303" s="77" t="s">
        <v>157</v>
      </c>
      <c r="J303" s="77" t="s">
        <v>42</v>
      </c>
      <c r="K303" s="77">
        <v>3</v>
      </c>
      <c r="L303" s="77">
        <v>1570</v>
      </c>
      <c r="M303" s="77" t="s">
        <v>41</v>
      </c>
      <c r="N303" s="101">
        <v>19.3</v>
      </c>
      <c r="O303" s="107">
        <v>3.6999999999999998E-2</v>
      </c>
      <c r="P303" s="104">
        <v>1.75</v>
      </c>
      <c r="Z303" s="77" t="s">
        <v>40</v>
      </c>
      <c r="AA303" s="77" t="s">
        <v>39</v>
      </c>
      <c r="AB303" s="77">
        <v>20</v>
      </c>
    </row>
    <row r="304" spans="1:28" ht="15.75" customHeight="1" x14ac:dyDescent="0.2">
      <c r="A304" s="77" t="s">
        <v>48</v>
      </c>
      <c r="B304" s="77" t="s">
        <v>47</v>
      </c>
      <c r="C304" s="77" t="s">
        <v>50</v>
      </c>
      <c r="D304" s="113">
        <v>43474.372715335645</v>
      </c>
      <c r="E304" s="77" t="s">
        <v>169</v>
      </c>
      <c r="F304" s="77" t="s">
        <v>45</v>
      </c>
      <c r="G304" s="77" t="s">
        <v>51</v>
      </c>
      <c r="H304" s="77" t="s">
        <v>14</v>
      </c>
      <c r="I304" s="77" t="s">
        <v>158</v>
      </c>
      <c r="J304" s="77" t="s">
        <v>42</v>
      </c>
      <c r="K304" s="77">
        <v>3</v>
      </c>
      <c r="L304" s="77">
        <v>1570</v>
      </c>
      <c r="M304" s="77" t="s">
        <v>41</v>
      </c>
      <c r="N304" s="101">
        <v>35.799999999999997</v>
      </c>
      <c r="O304" s="107">
        <v>3.9E-2</v>
      </c>
      <c r="P304" s="104">
        <v>0</v>
      </c>
      <c r="Z304" s="77" t="s">
        <v>40</v>
      </c>
      <c r="AA304" s="77" t="s">
        <v>39</v>
      </c>
      <c r="AB304" s="77">
        <v>20</v>
      </c>
    </row>
    <row r="305" spans="1:28" ht="15.75" customHeight="1" x14ac:dyDescent="0.2">
      <c r="A305" s="77" t="s">
        <v>48</v>
      </c>
      <c r="B305" s="77" t="s">
        <v>47</v>
      </c>
      <c r="C305" s="77" t="s">
        <v>50</v>
      </c>
      <c r="D305" s="113">
        <v>43474.372715335645</v>
      </c>
      <c r="E305" s="77" t="s">
        <v>169</v>
      </c>
      <c r="F305" s="77" t="s">
        <v>45</v>
      </c>
      <c r="G305" s="77" t="s">
        <v>51</v>
      </c>
      <c r="H305" s="77" t="s">
        <v>14</v>
      </c>
      <c r="I305" s="77" t="s">
        <v>43</v>
      </c>
      <c r="J305" s="77" t="s">
        <v>42</v>
      </c>
      <c r="K305" s="77">
        <v>3</v>
      </c>
      <c r="L305" s="77">
        <v>1570</v>
      </c>
      <c r="M305" s="77" t="s">
        <v>41</v>
      </c>
      <c r="N305" s="101">
        <v>1.1000000000000001</v>
      </c>
      <c r="O305" s="107">
        <v>0</v>
      </c>
      <c r="P305" s="104">
        <v>1.71</v>
      </c>
      <c r="Z305" s="77" t="s">
        <v>40</v>
      </c>
      <c r="AA305" s="77" t="s">
        <v>39</v>
      </c>
      <c r="AB305" s="77">
        <v>20</v>
      </c>
    </row>
    <row r="306" spans="1:28" ht="15.75" customHeight="1" x14ac:dyDescent="0.2">
      <c r="A306" s="77" t="s">
        <v>48</v>
      </c>
      <c r="B306" s="77" t="s">
        <v>47</v>
      </c>
      <c r="C306" s="77" t="s">
        <v>50</v>
      </c>
      <c r="D306" s="113">
        <v>43474.372715335645</v>
      </c>
      <c r="E306" s="77" t="s">
        <v>169</v>
      </c>
      <c r="F306" s="77" t="s">
        <v>45</v>
      </c>
      <c r="G306" s="77" t="s">
        <v>51</v>
      </c>
      <c r="H306" s="77" t="s">
        <v>14</v>
      </c>
      <c r="I306" s="77" t="s">
        <v>159</v>
      </c>
      <c r="J306" s="77" t="s">
        <v>165</v>
      </c>
      <c r="K306" s="77">
        <v>3</v>
      </c>
      <c r="L306" s="77">
        <v>1570</v>
      </c>
      <c r="M306" s="77" t="s">
        <v>41</v>
      </c>
      <c r="N306" s="101">
        <v>16.8</v>
      </c>
      <c r="O306" s="107">
        <v>3.1E-2</v>
      </c>
      <c r="P306" s="104">
        <v>1.65</v>
      </c>
      <c r="Z306" s="77" t="s">
        <v>40</v>
      </c>
      <c r="AA306" s="77" t="s">
        <v>39</v>
      </c>
      <c r="AB306" s="77">
        <v>20</v>
      </c>
    </row>
    <row r="307" spans="1:28" ht="15.75" customHeight="1" x14ac:dyDescent="0.2">
      <c r="A307" s="77" t="s">
        <v>48</v>
      </c>
      <c r="B307" s="77" t="s">
        <v>47</v>
      </c>
      <c r="C307" s="77" t="s">
        <v>50</v>
      </c>
      <c r="D307" s="113">
        <v>43474.372715335645</v>
      </c>
      <c r="E307" s="77" t="s">
        <v>169</v>
      </c>
      <c r="F307" s="77" t="s">
        <v>45</v>
      </c>
      <c r="G307" s="77" t="s">
        <v>51</v>
      </c>
      <c r="H307" s="77" t="s">
        <v>16</v>
      </c>
      <c r="I307" s="77" t="s">
        <v>157</v>
      </c>
      <c r="J307" s="77" t="s">
        <v>42</v>
      </c>
      <c r="K307" s="77">
        <v>3.6</v>
      </c>
      <c r="L307" s="77">
        <v>1710</v>
      </c>
      <c r="M307" s="77" t="s">
        <v>41</v>
      </c>
      <c r="N307" s="101">
        <v>17.8</v>
      </c>
      <c r="O307" s="107">
        <v>3.1E-2</v>
      </c>
      <c r="P307" s="104">
        <v>2.15</v>
      </c>
      <c r="Z307" s="77" t="s">
        <v>40</v>
      </c>
      <c r="AA307" s="77" t="s">
        <v>39</v>
      </c>
      <c r="AB307" s="77">
        <v>20</v>
      </c>
    </row>
    <row r="308" spans="1:28" ht="15.75" customHeight="1" x14ac:dyDescent="0.2">
      <c r="A308" s="77" t="s">
        <v>48</v>
      </c>
      <c r="B308" s="77" t="s">
        <v>47</v>
      </c>
      <c r="C308" s="77" t="s">
        <v>50</v>
      </c>
      <c r="D308" s="113">
        <v>43474.372715335645</v>
      </c>
      <c r="E308" s="77" t="s">
        <v>169</v>
      </c>
      <c r="F308" s="77" t="s">
        <v>45</v>
      </c>
      <c r="G308" s="77" t="s">
        <v>51</v>
      </c>
      <c r="H308" s="77" t="s">
        <v>16</v>
      </c>
      <c r="I308" s="77" t="s">
        <v>158</v>
      </c>
      <c r="J308" s="77" t="s">
        <v>42</v>
      </c>
      <c r="K308" s="77">
        <v>3.6</v>
      </c>
      <c r="L308" s="77">
        <v>1710</v>
      </c>
      <c r="M308" s="77" t="s">
        <v>41</v>
      </c>
      <c r="N308" s="101">
        <v>39.200000000000003</v>
      </c>
      <c r="O308" s="107">
        <v>3.3000000000000002E-2</v>
      </c>
      <c r="P308" s="104">
        <v>0</v>
      </c>
      <c r="Z308" s="77" t="s">
        <v>40</v>
      </c>
      <c r="AA308" s="77" t="s">
        <v>39</v>
      </c>
      <c r="AB308" s="77">
        <v>20</v>
      </c>
    </row>
    <row r="309" spans="1:28" ht="15.75" customHeight="1" x14ac:dyDescent="0.2">
      <c r="A309" s="77" t="s">
        <v>48</v>
      </c>
      <c r="B309" s="77" t="s">
        <v>47</v>
      </c>
      <c r="C309" s="77" t="s">
        <v>50</v>
      </c>
      <c r="D309" s="113">
        <v>43474.372715335645</v>
      </c>
      <c r="E309" s="77" t="s">
        <v>169</v>
      </c>
      <c r="F309" s="77" t="s">
        <v>45</v>
      </c>
      <c r="G309" s="77" t="s">
        <v>51</v>
      </c>
      <c r="H309" s="77" t="s">
        <v>16</v>
      </c>
      <c r="I309" s="77" t="s">
        <v>43</v>
      </c>
      <c r="J309" s="77" t="s">
        <v>42</v>
      </c>
      <c r="K309" s="77">
        <v>3.6</v>
      </c>
      <c r="L309" s="77">
        <v>1710</v>
      </c>
      <c r="M309" s="77" t="s">
        <v>41</v>
      </c>
      <c r="N309" s="101">
        <v>1.3</v>
      </c>
      <c r="O309" s="107">
        <v>0</v>
      </c>
      <c r="P309" s="104">
        <v>2.08</v>
      </c>
      <c r="Z309" s="77" t="s">
        <v>40</v>
      </c>
      <c r="AA309" s="77" t="s">
        <v>39</v>
      </c>
      <c r="AB309" s="77">
        <v>20</v>
      </c>
    </row>
    <row r="310" spans="1:28" ht="15.75" customHeight="1" x14ac:dyDescent="0.2">
      <c r="A310" s="77" t="s">
        <v>48</v>
      </c>
      <c r="B310" s="77" t="s">
        <v>47</v>
      </c>
      <c r="C310" s="77" t="s">
        <v>50</v>
      </c>
      <c r="D310" s="113">
        <v>43474.372715335645</v>
      </c>
      <c r="E310" s="77" t="s">
        <v>169</v>
      </c>
      <c r="F310" s="77" t="s">
        <v>45</v>
      </c>
      <c r="G310" s="77" t="s">
        <v>51</v>
      </c>
      <c r="H310" s="77" t="s">
        <v>16</v>
      </c>
      <c r="I310" s="77" t="s">
        <v>159</v>
      </c>
      <c r="J310" s="77" t="s">
        <v>165</v>
      </c>
      <c r="K310" s="77">
        <v>3.6</v>
      </c>
      <c r="L310" s="77">
        <v>1710</v>
      </c>
      <c r="M310" s="77" t="s">
        <v>41</v>
      </c>
      <c r="N310" s="101">
        <v>18.3</v>
      </c>
      <c r="O310" s="107">
        <v>0.03</v>
      </c>
      <c r="P310" s="104">
        <v>2.0099999999999998</v>
      </c>
      <c r="Z310" s="77" t="s">
        <v>40</v>
      </c>
      <c r="AA310" s="77" t="s">
        <v>39</v>
      </c>
      <c r="AB310" s="77">
        <v>20</v>
      </c>
    </row>
    <row r="311" spans="1:28" ht="15.75" customHeight="1" x14ac:dyDescent="0.2">
      <c r="A311" s="77" t="s">
        <v>48</v>
      </c>
      <c r="B311" s="77" t="s">
        <v>47</v>
      </c>
      <c r="C311" s="77" t="s">
        <v>50</v>
      </c>
      <c r="D311" s="113">
        <v>43474.372715335645</v>
      </c>
      <c r="E311" s="77" t="s">
        <v>169</v>
      </c>
      <c r="F311" s="77" t="s">
        <v>45</v>
      </c>
      <c r="G311" s="77" t="s">
        <v>51</v>
      </c>
      <c r="H311" s="77" t="s">
        <v>22</v>
      </c>
      <c r="I311" s="77" t="s">
        <v>157</v>
      </c>
      <c r="J311" s="77" t="s">
        <v>42</v>
      </c>
      <c r="K311" s="77">
        <v>3.3</v>
      </c>
      <c r="L311" s="77">
        <v>1620</v>
      </c>
      <c r="M311" s="77" t="s">
        <v>41</v>
      </c>
      <c r="N311" s="101">
        <v>30.6</v>
      </c>
      <c r="O311" s="107">
        <v>3.5000000000000003E-2</v>
      </c>
      <c r="P311" s="104">
        <v>3.21</v>
      </c>
      <c r="Z311" s="77" t="s">
        <v>40</v>
      </c>
      <c r="AA311" s="77" t="s">
        <v>39</v>
      </c>
      <c r="AB311" s="77">
        <v>20</v>
      </c>
    </row>
    <row r="312" spans="1:28" ht="15.75" customHeight="1" x14ac:dyDescent="0.2">
      <c r="A312" s="77" t="s">
        <v>48</v>
      </c>
      <c r="B312" s="77" t="s">
        <v>47</v>
      </c>
      <c r="C312" s="77" t="s">
        <v>50</v>
      </c>
      <c r="D312" s="113">
        <v>43474.372715335645</v>
      </c>
      <c r="E312" s="77" t="s">
        <v>169</v>
      </c>
      <c r="F312" s="77" t="s">
        <v>45</v>
      </c>
      <c r="G312" s="77" t="s">
        <v>51</v>
      </c>
      <c r="H312" s="77" t="s">
        <v>22</v>
      </c>
      <c r="I312" s="77" t="s">
        <v>158</v>
      </c>
      <c r="J312" s="77" t="s">
        <v>42</v>
      </c>
      <c r="K312" s="77">
        <v>3.3</v>
      </c>
      <c r="L312" s="77">
        <v>1620</v>
      </c>
      <c r="M312" s="77" t="s">
        <v>41</v>
      </c>
      <c r="N312" s="101">
        <v>66.7</v>
      </c>
      <c r="O312" s="107">
        <v>3.9E-2</v>
      </c>
      <c r="P312" s="104">
        <v>0</v>
      </c>
      <c r="Z312" s="77" t="s">
        <v>40</v>
      </c>
      <c r="AA312" s="77" t="s">
        <v>39</v>
      </c>
      <c r="AB312" s="77">
        <v>20</v>
      </c>
    </row>
    <row r="313" spans="1:28" ht="15.75" customHeight="1" x14ac:dyDescent="0.2">
      <c r="A313" s="77" t="s">
        <v>48</v>
      </c>
      <c r="B313" s="77" t="s">
        <v>47</v>
      </c>
      <c r="C313" s="77" t="s">
        <v>50</v>
      </c>
      <c r="D313" s="113">
        <v>43474.372715335645</v>
      </c>
      <c r="E313" s="77" t="s">
        <v>169</v>
      </c>
      <c r="F313" s="77" t="s">
        <v>45</v>
      </c>
      <c r="G313" s="77" t="s">
        <v>51</v>
      </c>
      <c r="H313" s="77" t="s">
        <v>22</v>
      </c>
      <c r="I313" s="77" t="s">
        <v>43</v>
      </c>
      <c r="J313" s="77" t="s">
        <v>42</v>
      </c>
      <c r="K313" s="77">
        <v>3.3</v>
      </c>
      <c r="L313" s="77">
        <v>1620</v>
      </c>
      <c r="M313" s="77" t="s">
        <v>41</v>
      </c>
      <c r="N313" s="101">
        <v>2</v>
      </c>
      <c r="O313" s="107">
        <v>0</v>
      </c>
      <c r="P313" s="104">
        <v>3.12</v>
      </c>
      <c r="Z313" s="77" t="s">
        <v>40</v>
      </c>
      <c r="AA313" s="77" t="s">
        <v>39</v>
      </c>
      <c r="AB313" s="77">
        <v>20</v>
      </c>
    </row>
    <row r="314" spans="1:28" ht="15.75" customHeight="1" x14ac:dyDescent="0.2">
      <c r="A314" s="77" t="s">
        <v>48</v>
      </c>
      <c r="B314" s="77" t="s">
        <v>47</v>
      </c>
      <c r="C314" s="77" t="s">
        <v>50</v>
      </c>
      <c r="D314" s="113">
        <v>43474.372715335645</v>
      </c>
      <c r="E314" s="77" t="s">
        <v>169</v>
      </c>
      <c r="F314" s="77" t="s">
        <v>45</v>
      </c>
      <c r="G314" s="77" t="s">
        <v>51</v>
      </c>
      <c r="H314" s="77" t="s">
        <v>22</v>
      </c>
      <c r="I314" s="77" t="s">
        <v>159</v>
      </c>
      <c r="J314" s="77" t="s">
        <v>165</v>
      </c>
      <c r="K314" s="77">
        <v>3.3</v>
      </c>
      <c r="L314" s="77">
        <v>1620</v>
      </c>
      <c r="M314" s="77" t="s">
        <v>41</v>
      </c>
      <c r="N314" s="101">
        <v>32.299999999999997</v>
      </c>
      <c r="O314" s="107">
        <v>3.5000000000000003E-2</v>
      </c>
      <c r="P314" s="104">
        <v>3.01</v>
      </c>
      <c r="Z314" s="77" t="s">
        <v>40</v>
      </c>
      <c r="AA314" s="77" t="s">
        <v>39</v>
      </c>
      <c r="AB314" s="77">
        <v>20</v>
      </c>
    </row>
    <row r="315" spans="1:28" ht="15.75" customHeight="1" x14ac:dyDescent="0.2">
      <c r="A315" s="77" t="s">
        <v>48</v>
      </c>
      <c r="B315" s="77" t="s">
        <v>47</v>
      </c>
      <c r="C315" s="77" t="s">
        <v>50</v>
      </c>
      <c r="D315" s="113">
        <v>43474.372715335645</v>
      </c>
      <c r="E315" s="77" t="s">
        <v>169</v>
      </c>
      <c r="F315" s="77" t="s">
        <v>45</v>
      </c>
      <c r="G315" s="77" t="s">
        <v>51</v>
      </c>
      <c r="H315" s="77" t="s">
        <v>24</v>
      </c>
      <c r="I315" s="77" t="s">
        <v>157</v>
      </c>
      <c r="J315" s="77" t="s">
        <v>42</v>
      </c>
      <c r="K315" s="77">
        <v>4</v>
      </c>
      <c r="L315" s="77">
        <v>1630</v>
      </c>
      <c r="M315" s="77" t="s">
        <v>41</v>
      </c>
      <c r="N315" s="101">
        <v>37.799999999999997</v>
      </c>
      <c r="O315" s="107">
        <v>0.04</v>
      </c>
      <c r="P315" s="104">
        <v>3.06</v>
      </c>
      <c r="Z315" s="77" t="s">
        <v>40</v>
      </c>
      <c r="AA315" s="77" t="s">
        <v>39</v>
      </c>
      <c r="AB315" s="77">
        <v>20</v>
      </c>
    </row>
    <row r="316" spans="1:28" ht="15.75" customHeight="1" x14ac:dyDescent="0.2">
      <c r="A316" s="77" t="s">
        <v>48</v>
      </c>
      <c r="B316" s="77" t="s">
        <v>47</v>
      </c>
      <c r="C316" s="77" t="s">
        <v>50</v>
      </c>
      <c r="D316" s="113">
        <v>43474.372715335645</v>
      </c>
      <c r="E316" s="77" t="s">
        <v>169</v>
      </c>
      <c r="F316" s="77" t="s">
        <v>45</v>
      </c>
      <c r="G316" s="77" t="s">
        <v>51</v>
      </c>
      <c r="H316" s="77" t="s">
        <v>24</v>
      </c>
      <c r="I316" s="77" t="s">
        <v>158</v>
      </c>
      <c r="J316" s="77" t="s">
        <v>42</v>
      </c>
      <c r="K316" s="77">
        <v>4</v>
      </c>
      <c r="L316" s="77">
        <v>1630</v>
      </c>
      <c r="M316" s="77" t="s">
        <v>41</v>
      </c>
      <c r="N316" s="101">
        <v>79.8</v>
      </c>
      <c r="O316" s="107">
        <v>4.2999999999999997E-2</v>
      </c>
      <c r="P316" s="104">
        <v>0</v>
      </c>
      <c r="Z316" s="77" t="s">
        <v>40</v>
      </c>
      <c r="AA316" s="77" t="s">
        <v>39</v>
      </c>
      <c r="AB316" s="77">
        <v>20</v>
      </c>
    </row>
    <row r="317" spans="1:28" ht="15.75" customHeight="1" x14ac:dyDescent="0.2">
      <c r="A317" s="77" t="s">
        <v>48</v>
      </c>
      <c r="B317" s="77" t="s">
        <v>47</v>
      </c>
      <c r="C317" s="77" t="s">
        <v>50</v>
      </c>
      <c r="D317" s="113">
        <v>43474.372715335645</v>
      </c>
      <c r="E317" s="77" t="s">
        <v>169</v>
      </c>
      <c r="F317" s="77" t="s">
        <v>45</v>
      </c>
      <c r="G317" s="77" t="s">
        <v>51</v>
      </c>
      <c r="H317" s="77" t="s">
        <v>24</v>
      </c>
      <c r="I317" s="77" t="s">
        <v>43</v>
      </c>
      <c r="J317" s="77" t="s">
        <v>42</v>
      </c>
      <c r="K317" s="77">
        <v>4</v>
      </c>
      <c r="L317" s="77">
        <v>1630</v>
      </c>
      <c r="M317" s="77" t="s">
        <v>41</v>
      </c>
      <c r="N317" s="101">
        <v>1.8</v>
      </c>
      <c r="O317" s="107">
        <v>0</v>
      </c>
      <c r="P317" s="104">
        <v>2.92</v>
      </c>
      <c r="Z317" s="77" t="s">
        <v>40</v>
      </c>
      <c r="AA317" s="77" t="s">
        <v>39</v>
      </c>
      <c r="AB317" s="77">
        <v>20</v>
      </c>
    </row>
    <row r="318" spans="1:28" ht="15.75" customHeight="1" x14ac:dyDescent="0.2">
      <c r="A318" s="77" t="s">
        <v>48</v>
      </c>
      <c r="B318" s="77" t="s">
        <v>47</v>
      </c>
      <c r="C318" s="77" t="s">
        <v>50</v>
      </c>
      <c r="D318" s="113">
        <v>43474.372715335645</v>
      </c>
      <c r="E318" s="77" t="s">
        <v>169</v>
      </c>
      <c r="F318" s="77" t="s">
        <v>45</v>
      </c>
      <c r="G318" s="77" t="s">
        <v>51</v>
      </c>
      <c r="H318" s="77" t="s">
        <v>24</v>
      </c>
      <c r="I318" s="77" t="s">
        <v>159</v>
      </c>
      <c r="J318" s="77" t="s">
        <v>165</v>
      </c>
      <c r="K318" s="77">
        <v>4</v>
      </c>
      <c r="L318" s="77">
        <v>1630</v>
      </c>
      <c r="M318" s="77" t="s">
        <v>41</v>
      </c>
      <c r="N318" s="101">
        <v>38.9</v>
      </c>
      <c r="O318" s="107">
        <v>3.7999999999999999E-2</v>
      </c>
      <c r="P318" s="104">
        <v>2.87</v>
      </c>
      <c r="Z318" s="77" t="s">
        <v>40</v>
      </c>
      <c r="AA318" s="77" t="s">
        <v>39</v>
      </c>
      <c r="AB318" s="77">
        <v>20</v>
      </c>
    </row>
    <row r="319" spans="1:28" ht="15.75" customHeight="1" x14ac:dyDescent="0.2">
      <c r="A319" s="77" t="s">
        <v>48</v>
      </c>
      <c r="B319" s="77" t="s">
        <v>47</v>
      </c>
      <c r="C319" s="77" t="s">
        <v>50</v>
      </c>
      <c r="D319" s="113">
        <v>43474.372715335645</v>
      </c>
      <c r="E319" s="77" t="s">
        <v>169</v>
      </c>
      <c r="F319" s="77" t="s">
        <v>45</v>
      </c>
      <c r="G319" s="77" t="s">
        <v>51</v>
      </c>
      <c r="H319" s="77" t="s">
        <v>25</v>
      </c>
      <c r="I319" s="77" t="s">
        <v>157</v>
      </c>
      <c r="J319" s="77" t="s">
        <v>42</v>
      </c>
      <c r="K319" s="77">
        <v>3.6</v>
      </c>
      <c r="L319" s="77">
        <v>1520</v>
      </c>
      <c r="M319" s="77" t="s">
        <v>41</v>
      </c>
      <c r="N319" s="101">
        <v>32.1</v>
      </c>
      <c r="O319" s="107">
        <v>2.3E-2</v>
      </c>
      <c r="P319" s="104">
        <v>0.84</v>
      </c>
      <c r="Z319" s="77" t="s">
        <v>40</v>
      </c>
      <c r="AA319" s="77" t="s">
        <v>39</v>
      </c>
      <c r="AB319" s="77">
        <v>20</v>
      </c>
    </row>
    <row r="320" spans="1:28" ht="15.75" customHeight="1" x14ac:dyDescent="0.2">
      <c r="A320" s="77" t="s">
        <v>48</v>
      </c>
      <c r="B320" s="77" t="s">
        <v>47</v>
      </c>
      <c r="C320" s="77" t="s">
        <v>50</v>
      </c>
      <c r="D320" s="113">
        <v>43474.372715335645</v>
      </c>
      <c r="E320" s="77" t="s">
        <v>169</v>
      </c>
      <c r="F320" s="77" t="s">
        <v>45</v>
      </c>
      <c r="G320" s="77" t="s">
        <v>51</v>
      </c>
      <c r="H320" s="77" t="s">
        <v>25</v>
      </c>
      <c r="I320" s="77" t="s">
        <v>158</v>
      </c>
      <c r="J320" s="77" t="s">
        <v>42</v>
      </c>
      <c r="K320" s="77">
        <v>3.6</v>
      </c>
      <c r="L320" s="77">
        <v>1520</v>
      </c>
      <c r="M320" s="77" t="s">
        <v>41</v>
      </c>
      <c r="N320" s="101">
        <v>42.5</v>
      </c>
      <c r="O320" s="107">
        <v>2.5000000000000001E-2</v>
      </c>
      <c r="P320" s="104">
        <v>0</v>
      </c>
      <c r="Z320" s="77" t="s">
        <v>40</v>
      </c>
      <c r="AA320" s="77" t="s">
        <v>39</v>
      </c>
      <c r="AB320" s="77">
        <v>20</v>
      </c>
    </row>
    <row r="321" spans="1:28" ht="15.75" customHeight="1" x14ac:dyDescent="0.2">
      <c r="A321" s="77" t="s">
        <v>48</v>
      </c>
      <c r="B321" s="77" t="s">
        <v>47</v>
      </c>
      <c r="C321" s="77" t="s">
        <v>50</v>
      </c>
      <c r="D321" s="113">
        <v>43474.372715335645</v>
      </c>
      <c r="E321" s="77" t="s">
        <v>169</v>
      </c>
      <c r="F321" s="77" t="s">
        <v>45</v>
      </c>
      <c r="G321" s="77" t="s">
        <v>51</v>
      </c>
      <c r="H321" s="77" t="s">
        <v>25</v>
      </c>
      <c r="I321" s="77" t="s">
        <v>43</v>
      </c>
      <c r="J321" s="77" t="s">
        <v>42</v>
      </c>
      <c r="K321" s="77">
        <v>3.6</v>
      </c>
      <c r="L321" s="77">
        <v>1520</v>
      </c>
      <c r="M321" s="77" t="s">
        <v>41</v>
      </c>
      <c r="N321" s="101">
        <v>0.5</v>
      </c>
      <c r="O321" s="107">
        <v>0</v>
      </c>
      <c r="P321" s="104">
        <v>0.79</v>
      </c>
      <c r="Z321" s="77" t="s">
        <v>40</v>
      </c>
      <c r="AA321" s="77" t="s">
        <v>39</v>
      </c>
      <c r="AB321" s="77">
        <v>20</v>
      </c>
    </row>
    <row r="322" spans="1:28" ht="15.75" customHeight="1" x14ac:dyDescent="0.2">
      <c r="A322" s="77" t="s">
        <v>48</v>
      </c>
      <c r="B322" s="77" t="s">
        <v>47</v>
      </c>
      <c r="C322" s="77" t="s">
        <v>50</v>
      </c>
      <c r="D322" s="113">
        <v>43474.372715335645</v>
      </c>
      <c r="E322" s="77" t="s">
        <v>169</v>
      </c>
      <c r="F322" s="77" t="s">
        <v>45</v>
      </c>
      <c r="G322" s="77" t="s">
        <v>51</v>
      </c>
      <c r="H322" s="77" t="s">
        <v>25</v>
      </c>
      <c r="I322" s="77" t="s">
        <v>159</v>
      </c>
      <c r="J322" s="77" t="s">
        <v>165</v>
      </c>
      <c r="K322" s="77">
        <v>3.6</v>
      </c>
      <c r="L322" s="77">
        <v>1520</v>
      </c>
      <c r="M322" s="77" t="s">
        <v>41</v>
      </c>
      <c r="N322" s="101">
        <v>32.700000000000003</v>
      </c>
      <c r="O322" s="107">
        <v>2.3E-2</v>
      </c>
      <c r="P322" s="104">
        <v>0.77</v>
      </c>
      <c r="Z322" s="77" t="s">
        <v>40</v>
      </c>
      <c r="AA322" s="77" t="s">
        <v>39</v>
      </c>
      <c r="AB322" s="77">
        <v>20</v>
      </c>
    </row>
    <row r="323" spans="1:28" ht="15.75" customHeight="1" x14ac:dyDescent="0.2">
      <c r="A323" s="77" t="s">
        <v>48</v>
      </c>
      <c r="B323" s="77" t="s">
        <v>47</v>
      </c>
      <c r="C323" s="77" t="s">
        <v>50</v>
      </c>
      <c r="D323" s="113">
        <v>43474.372715335645</v>
      </c>
      <c r="E323" s="77" t="s">
        <v>169</v>
      </c>
      <c r="F323" s="77" t="s">
        <v>45</v>
      </c>
      <c r="G323" s="77" t="s">
        <v>51</v>
      </c>
      <c r="H323" s="77" t="s">
        <v>26</v>
      </c>
      <c r="I323" s="77" t="s">
        <v>157</v>
      </c>
      <c r="J323" s="77" t="s">
        <v>42</v>
      </c>
      <c r="K323" s="77">
        <v>3.1</v>
      </c>
      <c r="L323" s="77">
        <v>1570</v>
      </c>
      <c r="M323" s="77" t="s">
        <v>41</v>
      </c>
      <c r="N323" s="101">
        <v>17.8</v>
      </c>
      <c r="O323" s="107">
        <v>2.5999999999999999E-2</v>
      </c>
      <c r="P323" s="104">
        <v>5.92</v>
      </c>
      <c r="Z323" s="77" t="s">
        <v>40</v>
      </c>
      <c r="AA323" s="77" t="s">
        <v>39</v>
      </c>
      <c r="AB323" s="77">
        <v>20</v>
      </c>
    </row>
    <row r="324" spans="1:28" ht="15.75" customHeight="1" x14ac:dyDescent="0.2">
      <c r="A324" s="77" t="s">
        <v>48</v>
      </c>
      <c r="B324" s="77" t="s">
        <v>47</v>
      </c>
      <c r="C324" s="77" t="s">
        <v>50</v>
      </c>
      <c r="D324" s="113">
        <v>43474.372715335645</v>
      </c>
      <c r="E324" s="77" t="s">
        <v>169</v>
      </c>
      <c r="F324" s="77" t="s">
        <v>45</v>
      </c>
      <c r="G324" s="77" t="s">
        <v>51</v>
      </c>
      <c r="H324" s="77" t="s">
        <v>26</v>
      </c>
      <c r="I324" s="77" t="s">
        <v>158</v>
      </c>
      <c r="J324" s="77" t="s">
        <v>42</v>
      </c>
      <c r="K324" s="77">
        <v>3.1</v>
      </c>
      <c r="L324" s="77">
        <v>1570</v>
      </c>
      <c r="M324" s="77" t="s">
        <v>41</v>
      </c>
      <c r="N324" s="101">
        <v>101</v>
      </c>
      <c r="O324" s="107">
        <v>2.8000000000000001E-2</v>
      </c>
      <c r="P324" s="104">
        <v>0</v>
      </c>
      <c r="Z324" s="77" t="s">
        <v>40</v>
      </c>
      <c r="AA324" s="77" t="s">
        <v>39</v>
      </c>
      <c r="AB324" s="77">
        <v>20</v>
      </c>
    </row>
    <row r="325" spans="1:28" ht="15.75" customHeight="1" x14ac:dyDescent="0.2">
      <c r="A325" s="77" t="s">
        <v>48</v>
      </c>
      <c r="B325" s="77" t="s">
        <v>47</v>
      </c>
      <c r="C325" s="77" t="s">
        <v>50</v>
      </c>
      <c r="D325" s="113">
        <v>43474.372715335645</v>
      </c>
      <c r="E325" s="77" t="s">
        <v>169</v>
      </c>
      <c r="F325" s="77" t="s">
        <v>45</v>
      </c>
      <c r="G325" s="77" t="s">
        <v>51</v>
      </c>
      <c r="H325" s="77" t="s">
        <v>26</v>
      </c>
      <c r="I325" s="77" t="s">
        <v>43</v>
      </c>
      <c r="J325" s="77" t="s">
        <v>42</v>
      </c>
      <c r="K325" s="77">
        <v>3.1</v>
      </c>
      <c r="L325" s="77">
        <v>1570</v>
      </c>
      <c r="M325" s="77" t="s">
        <v>41</v>
      </c>
      <c r="N325" s="101">
        <v>3.7</v>
      </c>
      <c r="O325" s="107">
        <v>0</v>
      </c>
      <c r="P325" s="104">
        <v>5.65</v>
      </c>
      <c r="Z325" s="77" t="s">
        <v>40</v>
      </c>
      <c r="AA325" s="77" t="s">
        <v>39</v>
      </c>
      <c r="AB325" s="77">
        <v>20</v>
      </c>
    </row>
    <row r="326" spans="1:28" ht="15.75" customHeight="1" x14ac:dyDescent="0.2">
      <c r="A326" s="77" t="s">
        <v>48</v>
      </c>
      <c r="B326" s="77" t="s">
        <v>47</v>
      </c>
      <c r="C326" s="77" t="s">
        <v>50</v>
      </c>
      <c r="D326" s="113">
        <v>43474.372715335645</v>
      </c>
      <c r="E326" s="77" t="s">
        <v>169</v>
      </c>
      <c r="F326" s="77" t="s">
        <v>45</v>
      </c>
      <c r="G326" s="77" t="s">
        <v>51</v>
      </c>
      <c r="H326" s="77" t="s">
        <v>26</v>
      </c>
      <c r="I326" s="77" t="s">
        <v>159</v>
      </c>
      <c r="J326" s="77" t="s">
        <v>165</v>
      </c>
      <c r="K326" s="77">
        <v>3.1</v>
      </c>
      <c r="L326" s="77">
        <v>1570</v>
      </c>
      <c r="M326" s="77" t="s">
        <v>41</v>
      </c>
      <c r="N326" s="101">
        <v>18.8</v>
      </c>
      <c r="O326" s="107">
        <v>0.02</v>
      </c>
      <c r="P326" s="104">
        <v>5.54</v>
      </c>
      <c r="Z326" s="77" t="s">
        <v>40</v>
      </c>
      <c r="AA326" s="77" t="s">
        <v>39</v>
      </c>
      <c r="AB326" s="77">
        <v>20</v>
      </c>
    </row>
    <row r="327" spans="1:28" ht="15.75" customHeight="1" x14ac:dyDescent="0.2">
      <c r="A327" s="77" t="s">
        <v>48</v>
      </c>
      <c r="B327" s="77" t="s">
        <v>47</v>
      </c>
      <c r="C327" s="77" t="s">
        <v>50</v>
      </c>
      <c r="D327" s="113">
        <v>43474.372715335645</v>
      </c>
      <c r="E327" s="77" t="s">
        <v>169</v>
      </c>
      <c r="F327" s="77" t="s">
        <v>45</v>
      </c>
      <c r="G327" s="77" t="s">
        <v>51</v>
      </c>
      <c r="H327" s="77" t="s">
        <v>166</v>
      </c>
      <c r="I327" s="77" t="s">
        <v>157</v>
      </c>
      <c r="J327" s="77" t="s">
        <v>42</v>
      </c>
      <c r="K327" s="77">
        <v>3</v>
      </c>
      <c r="L327" s="77">
        <v>1540</v>
      </c>
      <c r="M327" s="77" t="s">
        <v>41</v>
      </c>
      <c r="N327" s="101">
        <v>16.600000000000001</v>
      </c>
      <c r="O327" s="107">
        <v>2.7E-2</v>
      </c>
      <c r="P327" s="104">
        <v>1.87</v>
      </c>
      <c r="Z327" s="77" t="s">
        <v>40</v>
      </c>
      <c r="AA327" s="77" t="s">
        <v>39</v>
      </c>
      <c r="AB327" s="77">
        <v>20</v>
      </c>
    </row>
    <row r="328" spans="1:28" ht="15.75" customHeight="1" x14ac:dyDescent="0.2">
      <c r="A328" s="77" t="s">
        <v>48</v>
      </c>
      <c r="B328" s="77" t="s">
        <v>47</v>
      </c>
      <c r="C328" s="77" t="s">
        <v>50</v>
      </c>
      <c r="D328" s="113">
        <v>43474.372715335645</v>
      </c>
      <c r="E328" s="77" t="s">
        <v>169</v>
      </c>
      <c r="F328" s="77" t="s">
        <v>45</v>
      </c>
      <c r="G328" s="77" t="s">
        <v>51</v>
      </c>
      <c r="H328" s="77" t="s">
        <v>166</v>
      </c>
      <c r="I328" s="77" t="s">
        <v>158</v>
      </c>
      <c r="J328" s="77" t="s">
        <v>42</v>
      </c>
      <c r="K328" s="77">
        <v>3</v>
      </c>
      <c r="L328" s="77">
        <v>1540</v>
      </c>
      <c r="M328" s="77" t="s">
        <v>41</v>
      </c>
      <c r="N328" s="101">
        <v>36.1</v>
      </c>
      <c r="O328" s="107">
        <v>2.8000000000000001E-2</v>
      </c>
      <c r="P328" s="104">
        <v>0</v>
      </c>
      <c r="Z328" s="77" t="s">
        <v>40</v>
      </c>
      <c r="AA328" s="77" t="s">
        <v>39</v>
      </c>
      <c r="AB328" s="77">
        <v>20</v>
      </c>
    </row>
    <row r="329" spans="1:28" ht="15.75" customHeight="1" x14ac:dyDescent="0.2">
      <c r="A329" s="77" t="s">
        <v>48</v>
      </c>
      <c r="B329" s="77" t="s">
        <v>47</v>
      </c>
      <c r="C329" s="77" t="s">
        <v>50</v>
      </c>
      <c r="D329" s="113">
        <v>43474.372715335645</v>
      </c>
      <c r="E329" s="77" t="s">
        <v>169</v>
      </c>
      <c r="F329" s="77" t="s">
        <v>45</v>
      </c>
      <c r="G329" s="77" t="s">
        <v>51</v>
      </c>
      <c r="H329" s="77" t="s">
        <v>166</v>
      </c>
      <c r="I329" s="77" t="s">
        <v>43</v>
      </c>
      <c r="J329" s="77" t="s">
        <v>42</v>
      </c>
      <c r="K329" s="77">
        <v>3</v>
      </c>
      <c r="L329" s="77">
        <v>1540</v>
      </c>
      <c r="M329" s="77" t="s">
        <v>41</v>
      </c>
      <c r="N329" s="101">
        <v>1.2</v>
      </c>
      <c r="O329" s="107">
        <v>0</v>
      </c>
      <c r="P329" s="104">
        <v>1.81</v>
      </c>
      <c r="Z329" s="77" t="s">
        <v>40</v>
      </c>
      <c r="AA329" s="77" t="s">
        <v>39</v>
      </c>
      <c r="AB329" s="77">
        <v>20</v>
      </c>
    </row>
    <row r="330" spans="1:28" ht="15.75" customHeight="1" x14ac:dyDescent="0.2">
      <c r="A330" s="77" t="s">
        <v>48</v>
      </c>
      <c r="B330" s="77" t="s">
        <v>47</v>
      </c>
      <c r="C330" s="77" t="s">
        <v>50</v>
      </c>
      <c r="D330" s="113">
        <v>43474.372715335645</v>
      </c>
      <c r="E330" s="77" t="s">
        <v>169</v>
      </c>
      <c r="F330" s="77" t="s">
        <v>29</v>
      </c>
      <c r="G330" s="77" t="s">
        <v>51</v>
      </c>
      <c r="H330" s="77" t="s">
        <v>14</v>
      </c>
      <c r="I330" s="77" t="s">
        <v>158</v>
      </c>
      <c r="J330" s="77" t="s">
        <v>42</v>
      </c>
      <c r="K330" s="77">
        <v>3.49</v>
      </c>
      <c r="L330" s="77">
        <v>1700</v>
      </c>
      <c r="M330" s="77" t="s">
        <v>41</v>
      </c>
      <c r="N330" s="101">
        <v>43.1</v>
      </c>
      <c r="O330" s="107">
        <v>4.9200000000000001E-2</v>
      </c>
      <c r="P330" s="104">
        <v>0</v>
      </c>
      <c r="Z330" s="77" t="s">
        <v>40</v>
      </c>
      <c r="AA330" s="77" t="s">
        <v>39</v>
      </c>
      <c r="AB330" s="77">
        <v>20</v>
      </c>
    </row>
    <row r="331" spans="1:28" ht="15.75" customHeight="1" x14ac:dyDescent="0.2">
      <c r="A331" s="77" t="s">
        <v>48</v>
      </c>
      <c r="B331" s="77" t="s">
        <v>47</v>
      </c>
      <c r="C331" s="77" t="s">
        <v>50</v>
      </c>
      <c r="D331" s="113">
        <v>43474.372715335645</v>
      </c>
      <c r="E331" s="77" t="s">
        <v>169</v>
      </c>
      <c r="F331" s="77" t="s">
        <v>29</v>
      </c>
      <c r="G331" s="77" t="s">
        <v>51</v>
      </c>
      <c r="H331" s="77" t="s">
        <v>14</v>
      </c>
      <c r="I331" s="77" t="s">
        <v>43</v>
      </c>
      <c r="J331" s="77" t="s">
        <v>42</v>
      </c>
      <c r="K331" s="77">
        <v>3.49</v>
      </c>
      <c r="L331" s="77">
        <v>1700</v>
      </c>
      <c r="M331" s="77" t="s">
        <v>41</v>
      </c>
      <c r="N331" s="101">
        <v>1.33</v>
      </c>
      <c r="O331" s="107">
        <v>0</v>
      </c>
      <c r="P331" s="104">
        <v>2.11</v>
      </c>
      <c r="Z331" s="77" t="s">
        <v>40</v>
      </c>
      <c r="AA331" s="77" t="s">
        <v>39</v>
      </c>
      <c r="AB331" s="77">
        <v>20</v>
      </c>
    </row>
    <row r="332" spans="1:28" ht="15.75" customHeight="1" x14ac:dyDescent="0.2">
      <c r="A332" s="77" t="s">
        <v>48</v>
      </c>
      <c r="B332" s="77" t="s">
        <v>47</v>
      </c>
      <c r="C332" s="77" t="s">
        <v>50</v>
      </c>
      <c r="D332" s="113">
        <v>43474.372715335645</v>
      </c>
      <c r="E332" s="77" t="s">
        <v>169</v>
      </c>
      <c r="F332" s="77" t="s">
        <v>29</v>
      </c>
      <c r="G332" s="77" t="s">
        <v>51</v>
      </c>
      <c r="H332" s="77" t="s">
        <v>14</v>
      </c>
      <c r="I332" s="77" t="s">
        <v>159</v>
      </c>
      <c r="J332" s="77" t="s">
        <v>165</v>
      </c>
      <c r="K332" s="77">
        <v>3.49</v>
      </c>
      <c r="L332" s="77">
        <v>1700</v>
      </c>
      <c r="M332" s="77" t="s">
        <v>41</v>
      </c>
      <c r="N332" s="101">
        <v>19.600000000000001</v>
      </c>
      <c r="O332" s="107">
        <v>3.8100000000000002E-2</v>
      </c>
      <c r="P332" s="104">
        <v>2.0499999999999998</v>
      </c>
      <c r="Z332" s="77" t="s">
        <v>40</v>
      </c>
      <c r="AA332" s="77" t="s">
        <v>39</v>
      </c>
      <c r="AB332" s="77">
        <v>20</v>
      </c>
    </row>
    <row r="333" spans="1:28" ht="15.75" customHeight="1" x14ac:dyDescent="0.2">
      <c r="A333" s="77" t="s">
        <v>48</v>
      </c>
      <c r="B333" s="77" t="s">
        <v>47</v>
      </c>
      <c r="C333" s="77" t="s">
        <v>50</v>
      </c>
      <c r="D333" s="113">
        <v>43474.372715335645</v>
      </c>
      <c r="E333" s="77" t="s">
        <v>169</v>
      </c>
      <c r="F333" s="77" t="s">
        <v>29</v>
      </c>
      <c r="G333" s="77" t="s">
        <v>51</v>
      </c>
      <c r="H333" s="77" t="s">
        <v>16</v>
      </c>
      <c r="I333" s="77" t="s">
        <v>157</v>
      </c>
      <c r="J333" s="77" t="s">
        <v>42</v>
      </c>
      <c r="K333" s="77">
        <v>3.83</v>
      </c>
      <c r="L333" s="77">
        <v>1830</v>
      </c>
      <c r="M333" s="77" t="s">
        <v>41</v>
      </c>
      <c r="N333" s="101">
        <v>16.399999999999999</v>
      </c>
      <c r="O333" s="107">
        <v>3.0700000000000002E-2</v>
      </c>
      <c r="P333" s="104">
        <v>2.3199999999999998</v>
      </c>
      <c r="Z333" s="77" t="s">
        <v>40</v>
      </c>
      <c r="AA333" s="77" t="s">
        <v>39</v>
      </c>
      <c r="AB333" s="77">
        <v>20</v>
      </c>
    </row>
    <row r="334" spans="1:28" ht="15.75" customHeight="1" x14ac:dyDescent="0.2">
      <c r="A334" s="77" t="s">
        <v>48</v>
      </c>
      <c r="B334" s="77" t="s">
        <v>47</v>
      </c>
      <c r="C334" s="77" t="s">
        <v>50</v>
      </c>
      <c r="D334" s="113">
        <v>43474.372715335645</v>
      </c>
      <c r="E334" s="77" t="s">
        <v>169</v>
      </c>
      <c r="F334" s="77" t="s">
        <v>29</v>
      </c>
      <c r="G334" s="77" t="s">
        <v>51</v>
      </c>
      <c r="H334" s="77" t="s">
        <v>16</v>
      </c>
      <c r="I334" s="77" t="s">
        <v>158</v>
      </c>
      <c r="J334" s="77" t="s">
        <v>42</v>
      </c>
      <c r="K334" s="77">
        <v>3.83</v>
      </c>
      <c r="L334" s="77">
        <v>1830</v>
      </c>
      <c r="M334" s="77" t="s">
        <v>41</v>
      </c>
      <c r="N334" s="101">
        <v>39.6</v>
      </c>
      <c r="O334" s="107">
        <v>3.27E-2</v>
      </c>
      <c r="P334" s="104">
        <v>0</v>
      </c>
      <c r="Z334" s="77" t="s">
        <v>40</v>
      </c>
      <c r="AA334" s="77" t="s">
        <v>39</v>
      </c>
      <c r="AB334" s="77">
        <v>20</v>
      </c>
    </row>
    <row r="335" spans="1:28" ht="15.75" customHeight="1" x14ac:dyDescent="0.2">
      <c r="A335" s="77" t="s">
        <v>48</v>
      </c>
      <c r="B335" s="77" t="s">
        <v>47</v>
      </c>
      <c r="C335" s="77" t="s">
        <v>50</v>
      </c>
      <c r="D335" s="113">
        <v>43474.372715335645</v>
      </c>
      <c r="E335" s="77" t="s">
        <v>169</v>
      </c>
      <c r="F335" s="77" t="s">
        <v>29</v>
      </c>
      <c r="G335" s="77" t="s">
        <v>51</v>
      </c>
      <c r="H335" s="77" t="s">
        <v>16</v>
      </c>
      <c r="I335" s="77" t="s">
        <v>43</v>
      </c>
      <c r="J335" s="77" t="s">
        <v>42</v>
      </c>
      <c r="K335" s="77">
        <v>3.83</v>
      </c>
      <c r="L335" s="77">
        <v>1830</v>
      </c>
      <c r="M335" s="77" t="s">
        <v>41</v>
      </c>
      <c r="N335" s="101">
        <v>1.39</v>
      </c>
      <c r="O335" s="107">
        <v>0</v>
      </c>
      <c r="P335" s="104">
        <v>2.27</v>
      </c>
      <c r="Z335" s="77" t="s">
        <v>40</v>
      </c>
      <c r="AA335" s="77" t="s">
        <v>39</v>
      </c>
      <c r="AB335" s="77">
        <v>20</v>
      </c>
    </row>
    <row r="336" spans="1:28" ht="15.75" customHeight="1" x14ac:dyDescent="0.2">
      <c r="A336" s="77" t="s">
        <v>48</v>
      </c>
      <c r="B336" s="77" t="s">
        <v>47</v>
      </c>
      <c r="C336" s="77" t="s">
        <v>50</v>
      </c>
      <c r="D336" s="113">
        <v>43474.372715335645</v>
      </c>
      <c r="E336" s="77" t="s">
        <v>169</v>
      </c>
      <c r="F336" s="77" t="s">
        <v>29</v>
      </c>
      <c r="G336" s="77" t="s">
        <v>51</v>
      </c>
      <c r="H336" s="77" t="s">
        <v>16</v>
      </c>
      <c r="I336" s="77" t="s">
        <v>159</v>
      </c>
      <c r="J336" s="77" t="s">
        <v>165</v>
      </c>
      <c r="K336" s="77">
        <v>3.83</v>
      </c>
      <c r="L336" s="77">
        <v>1830</v>
      </c>
      <c r="M336" s="77" t="s">
        <v>41</v>
      </c>
      <c r="N336" s="101">
        <v>16.899999999999999</v>
      </c>
      <c r="O336" s="107">
        <v>2.93E-2</v>
      </c>
      <c r="P336" s="104">
        <v>2.2000000000000002</v>
      </c>
      <c r="Z336" s="77" t="s">
        <v>40</v>
      </c>
      <c r="AA336" s="77" t="s">
        <v>39</v>
      </c>
      <c r="AB336" s="77">
        <v>20</v>
      </c>
    </row>
    <row r="337" spans="1:28" ht="15.75" customHeight="1" x14ac:dyDescent="0.2">
      <c r="A337" s="77" t="s">
        <v>48</v>
      </c>
      <c r="B337" s="77" t="s">
        <v>47</v>
      </c>
      <c r="C337" s="77" t="s">
        <v>50</v>
      </c>
      <c r="D337" s="113">
        <v>43474.372715335645</v>
      </c>
      <c r="E337" s="77" t="s">
        <v>169</v>
      </c>
      <c r="F337" s="77" t="s">
        <v>29</v>
      </c>
      <c r="G337" s="77" t="s">
        <v>51</v>
      </c>
      <c r="H337" s="77" t="s">
        <v>22</v>
      </c>
      <c r="I337" s="77" t="s">
        <v>157</v>
      </c>
      <c r="J337" s="77" t="s">
        <v>42</v>
      </c>
      <c r="K337" s="77">
        <v>3.45</v>
      </c>
      <c r="L337" s="77">
        <v>1690</v>
      </c>
      <c r="M337" s="77" t="s">
        <v>41</v>
      </c>
      <c r="N337" s="101">
        <v>28.8</v>
      </c>
      <c r="O337" s="107">
        <v>3.4200000000000001E-2</v>
      </c>
      <c r="P337" s="104">
        <v>3.31</v>
      </c>
      <c r="Z337" s="77" t="s">
        <v>40</v>
      </c>
      <c r="AA337" s="77" t="s">
        <v>39</v>
      </c>
      <c r="AB337" s="77">
        <v>20</v>
      </c>
    </row>
    <row r="338" spans="1:28" ht="15.75" customHeight="1" x14ac:dyDescent="0.2">
      <c r="A338" s="77" t="s">
        <v>48</v>
      </c>
      <c r="B338" s="77" t="s">
        <v>47</v>
      </c>
      <c r="C338" s="77" t="s">
        <v>50</v>
      </c>
      <c r="D338" s="113">
        <v>43474.372715335645</v>
      </c>
      <c r="E338" s="77" t="s">
        <v>169</v>
      </c>
      <c r="F338" s="77" t="s">
        <v>29</v>
      </c>
      <c r="G338" s="77" t="s">
        <v>51</v>
      </c>
      <c r="H338" s="77" t="s">
        <v>22</v>
      </c>
      <c r="I338" s="77" t="s">
        <v>158</v>
      </c>
      <c r="J338" s="77" t="s">
        <v>42</v>
      </c>
      <c r="K338" s="77">
        <v>3.45</v>
      </c>
      <c r="L338" s="77">
        <v>1690</v>
      </c>
      <c r="M338" s="77" t="s">
        <v>41</v>
      </c>
      <c r="N338" s="101">
        <v>66.400000000000006</v>
      </c>
      <c r="O338" s="107">
        <v>3.7900000000000003E-2</v>
      </c>
      <c r="P338" s="104">
        <v>0</v>
      </c>
      <c r="Z338" s="77" t="s">
        <v>40</v>
      </c>
      <c r="AA338" s="77" t="s">
        <v>39</v>
      </c>
      <c r="AB338" s="77">
        <v>20</v>
      </c>
    </row>
    <row r="339" spans="1:28" ht="15.75" customHeight="1" x14ac:dyDescent="0.2">
      <c r="A339" s="77" t="s">
        <v>48</v>
      </c>
      <c r="B339" s="77" t="s">
        <v>47</v>
      </c>
      <c r="C339" s="77" t="s">
        <v>50</v>
      </c>
      <c r="D339" s="113">
        <v>43474.372715335645</v>
      </c>
      <c r="E339" s="77" t="s">
        <v>169</v>
      </c>
      <c r="F339" s="77" t="s">
        <v>29</v>
      </c>
      <c r="G339" s="77" t="s">
        <v>51</v>
      </c>
      <c r="H339" s="77" t="s">
        <v>22</v>
      </c>
      <c r="I339" s="77" t="s">
        <v>43</v>
      </c>
      <c r="J339" s="77" t="s">
        <v>42</v>
      </c>
      <c r="K339" s="77">
        <v>3.45</v>
      </c>
      <c r="L339" s="77">
        <v>1690</v>
      </c>
      <c r="M339" s="77" t="s">
        <v>41</v>
      </c>
      <c r="N339" s="101">
        <v>2.04</v>
      </c>
      <c r="O339" s="107">
        <v>0</v>
      </c>
      <c r="P339" s="104">
        <v>3.24</v>
      </c>
      <c r="Z339" s="77" t="s">
        <v>40</v>
      </c>
      <c r="AA339" s="77" t="s">
        <v>39</v>
      </c>
      <c r="AB339" s="77">
        <v>20</v>
      </c>
    </row>
    <row r="340" spans="1:28" ht="15.75" customHeight="1" x14ac:dyDescent="0.2">
      <c r="A340" s="77" t="s">
        <v>48</v>
      </c>
      <c r="B340" s="77" t="s">
        <v>47</v>
      </c>
      <c r="C340" s="77" t="s">
        <v>50</v>
      </c>
      <c r="D340" s="113">
        <v>43474.372715335645</v>
      </c>
      <c r="E340" s="77" t="s">
        <v>169</v>
      </c>
      <c r="F340" s="77" t="s">
        <v>29</v>
      </c>
      <c r="G340" s="77" t="s">
        <v>51</v>
      </c>
      <c r="H340" s="77" t="s">
        <v>22</v>
      </c>
      <c r="I340" s="77" t="s">
        <v>159</v>
      </c>
      <c r="J340" s="77" t="s">
        <v>165</v>
      </c>
      <c r="K340" s="77">
        <v>3.45</v>
      </c>
      <c r="L340" s="77">
        <v>1690</v>
      </c>
      <c r="M340" s="77" t="s">
        <v>41</v>
      </c>
      <c r="N340" s="101">
        <v>30.3</v>
      </c>
      <c r="O340" s="107">
        <v>3.3799999999999997E-2</v>
      </c>
      <c r="P340" s="104">
        <v>3.13</v>
      </c>
      <c r="Z340" s="77" t="s">
        <v>40</v>
      </c>
      <c r="AA340" s="77" t="s">
        <v>39</v>
      </c>
      <c r="AB340" s="77">
        <v>20</v>
      </c>
    </row>
    <row r="341" spans="1:28" ht="15.75" customHeight="1" x14ac:dyDescent="0.2">
      <c r="A341" s="77" t="s">
        <v>48</v>
      </c>
      <c r="B341" s="77" t="s">
        <v>47</v>
      </c>
      <c r="C341" s="77" t="s">
        <v>50</v>
      </c>
      <c r="D341" s="113">
        <v>43474.372715335645</v>
      </c>
      <c r="E341" s="77" t="s">
        <v>169</v>
      </c>
      <c r="F341" s="77" t="s">
        <v>29</v>
      </c>
      <c r="G341" s="77" t="s">
        <v>51</v>
      </c>
      <c r="H341" s="77" t="s">
        <v>24</v>
      </c>
      <c r="I341" s="77" t="s">
        <v>157</v>
      </c>
      <c r="J341" s="77" t="s">
        <v>42</v>
      </c>
      <c r="K341" s="77">
        <v>4.2300000000000004</v>
      </c>
      <c r="L341" s="77">
        <v>1690</v>
      </c>
      <c r="M341" s="77" t="s">
        <v>41</v>
      </c>
      <c r="N341" s="101">
        <v>37.200000000000003</v>
      </c>
      <c r="O341" s="107">
        <v>3.9800000000000002E-2</v>
      </c>
      <c r="P341" s="104">
        <v>3.14</v>
      </c>
      <c r="Z341" s="77" t="s">
        <v>40</v>
      </c>
      <c r="AA341" s="77" t="s">
        <v>39</v>
      </c>
      <c r="AB341" s="77">
        <v>20</v>
      </c>
    </row>
    <row r="342" spans="1:28" ht="15.75" customHeight="1" x14ac:dyDescent="0.2">
      <c r="A342" s="77" t="s">
        <v>48</v>
      </c>
      <c r="B342" s="77" t="s">
        <v>47</v>
      </c>
      <c r="C342" s="77" t="s">
        <v>50</v>
      </c>
      <c r="D342" s="113">
        <v>43474.372715335645</v>
      </c>
      <c r="E342" s="77" t="s">
        <v>169</v>
      </c>
      <c r="F342" s="77" t="s">
        <v>29</v>
      </c>
      <c r="G342" s="77" t="s">
        <v>51</v>
      </c>
      <c r="H342" s="77" t="s">
        <v>24</v>
      </c>
      <c r="I342" s="77" t="s">
        <v>158</v>
      </c>
      <c r="J342" s="77" t="s">
        <v>42</v>
      </c>
      <c r="K342" s="77">
        <v>4.2300000000000004</v>
      </c>
      <c r="L342" s="77">
        <v>1690</v>
      </c>
      <c r="M342" s="77" t="s">
        <v>41</v>
      </c>
      <c r="N342" s="101">
        <v>81.400000000000006</v>
      </c>
      <c r="O342" s="107">
        <v>4.3900000000000002E-2</v>
      </c>
      <c r="P342" s="104">
        <v>0</v>
      </c>
      <c r="Z342" s="77" t="s">
        <v>40</v>
      </c>
      <c r="AA342" s="77" t="s">
        <v>39</v>
      </c>
      <c r="AB342" s="77">
        <v>20</v>
      </c>
    </row>
    <row r="343" spans="1:28" ht="15.75" customHeight="1" x14ac:dyDescent="0.2">
      <c r="A343" s="77" t="s">
        <v>48</v>
      </c>
      <c r="B343" s="77" t="s">
        <v>47</v>
      </c>
      <c r="C343" s="77" t="s">
        <v>50</v>
      </c>
      <c r="D343" s="113">
        <v>43474.372715335645</v>
      </c>
      <c r="E343" s="77" t="s">
        <v>169</v>
      </c>
      <c r="F343" s="77" t="s">
        <v>29</v>
      </c>
      <c r="G343" s="77" t="s">
        <v>51</v>
      </c>
      <c r="H343" s="77" t="s">
        <v>24</v>
      </c>
      <c r="I343" s="77" t="s">
        <v>43</v>
      </c>
      <c r="J343" s="77" t="s">
        <v>42</v>
      </c>
      <c r="K343" s="77">
        <v>4.2300000000000004</v>
      </c>
      <c r="L343" s="77">
        <v>1690</v>
      </c>
      <c r="M343" s="77" t="s">
        <v>41</v>
      </c>
      <c r="N343" s="101">
        <v>1.86</v>
      </c>
      <c r="O343" s="107">
        <v>0</v>
      </c>
      <c r="P343" s="104">
        <v>3.02</v>
      </c>
      <c r="Z343" s="77" t="s">
        <v>40</v>
      </c>
      <c r="AA343" s="77" t="s">
        <v>39</v>
      </c>
      <c r="AB343" s="77">
        <v>20</v>
      </c>
    </row>
    <row r="344" spans="1:28" ht="15.75" customHeight="1" x14ac:dyDescent="0.2">
      <c r="A344" s="77" t="s">
        <v>48</v>
      </c>
      <c r="B344" s="77" t="s">
        <v>47</v>
      </c>
      <c r="C344" s="77" t="s">
        <v>50</v>
      </c>
      <c r="D344" s="113">
        <v>43474.372715335645</v>
      </c>
      <c r="E344" s="77" t="s">
        <v>169</v>
      </c>
      <c r="F344" s="77" t="s">
        <v>29</v>
      </c>
      <c r="G344" s="77" t="s">
        <v>51</v>
      </c>
      <c r="H344" s="77" t="s">
        <v>24</v>
      </c>
      <c r="I344" s="77" t="s">
        <v>159</v>
      </c>
      <c r="J344" s="77" t="s">
        <v>165</v>
      </c>
      <c r="K344" s="77">
        <v>4.2300000000000004</v>
      </c>
      <c r="L344" s="77">
        <v>1690</v>
      </c>
      <c r="M344" s="77" t="s">
        <v>41</v>
      </c>
      <c r="N344" s="101">
        <v>38.200000000000003</v>
      </c>
      <c r="O344" s="107">
        <v>3.85E-2</v>
      </c>
      <c r="P344" s="104">
        <v>2.97</v>
      </c>
      <c r="Z344" s="77" t="s">
        <v>40</v>
      </c>
      <c r="AA344" s="77" t="s">
        <v>39</v>
      </c>
      <c r="AB344" s="77">
        <v>20</v>
      </c>
    </row>
    <row r="345" spans="1:28" ht="15.75" customHeight="1" x14ac:dyDescent="0.2">
      <c r="A345" s="77" t="s">
        <v>48</v>
      </c>
      <c r="B345" s="77" t="s">
        <v>47</v>
      </c>
      <c r="C345" s="77" t="s">
        <v>50</v>
      </c>
      <c r="D345" s="113">
        <v>43474.372715335645</v>
      </c>
      <c r="E345" s="77" t="s">
        <v>169</v>
      </c>
      <c r="F345" s="77" t="s">
        <v>29</v>
      </c>
      <c r="G345" s="77" t="s">
        <v>51</v>
      </c>
      <c r="H345" s="77" t="s">
        <v>25</v>
      </c>
      <c r="I345" s="77" t="s">
        <v>157</v>
      </c>
      <c r="J345" s="77" t="s">
        <v>42</v>
      </c>
      <c r="K345" s="77">
        <v>4.7</v>
      </c>
      <c r="L345" s="77">
        <v>1680</v>
      </c>
      <c r="M345" s="77" t="s">
        <v>41</v>
      </c>
      <c r="N345" s="101">
        <v>41.9</v>
      </c>
      <c r="O345" s="107">
        <v>3.1300000000000001E-2</v>
      </c>
      <c r="P345" s="104">
        <v>1.24</v>
      </c>
      <c r="Z345" s="77" t="s">
        <v>40</v>
      </c>
      <c r="AA345" s="77" t="s">
        <v>39</v>
      </c>
      <c r="AB345" s="77">
        <v>20</v>
      </c>
    </row>
    <row r="346" spans="1:28" ht="15.75" customHeight="1" x14ac:dyDescent="0.2">
      <c r="A346" s="77" t="s">
        <v>48</v>
      </c>
      <c r="B346" s="77" t="s">
        <v>47</v>
      </c>
      <c r="C346" s="77" t="s">
        <v>50</v>
      </c>
      <c r="D346" s="113">
        <v>43474.372715335645</v>
      </c>
      <c r="E346" s="77" t="s">
        <v>169</v>
      </c>
      <c r="F346" s="77" t="s">
        <v>29</v>
      </c>
      <c r="G346" s="77" t="s">
        <v>51</v>
      </c>
      <c r="H346" s="77" t="s">
        <v>25</v>
      </c>
      <c r="I346" s="77" t="s">
        <v>158</v>
      </c>
      <c r="J346" s="77" t="s">
        <v>42</v>
      </c>
      <c r="K346" s="77">
        <v>4.7</v>
      </c>
      <c r="L346" s="77">
        <v>1680</v>
      </c>
      <c r="M346" s="77" t="s">
        <v>41</v>
      </c>
      <c r="N346" s="101">
        <v>58.8</v>
      </c>
      <c r="O346" s="107">
        <v>3.4700000000000002E-2</v>
      </c>
      <c r="P346" s="104">
        <v>0</v>
      </c>
      <c r="Z346" s="77" t="s">
        <v>40</v>
      </c>
      <c r="AA346" s="77" t="s">
        <v>39</v>
      </c>
      <c r="AB346" s="77">
        <v>20</v>
      </c>
    </row>
    <row r="347" spans="1:28" ht="15.75" customHeight="1" x14ac:dyDescent="0.2">
      <c r="A347" s="77" t="s">
        <v>48</v>
      </c>
      <c r="B347" s="77" t="s">
        <v>47</v>
      </c>
      <c r="C347" s="77" t="s">
        <v>50</v>
      </c>
      <c r="D347" s="113">
        <v>43474.372715335645</v>
      </c>
      <c r="E347" s="77" t="s">
        <v>169</v>
      </c>
      <c r="F347" s="77" t="s">
        <v>29</v>
      </c>
      <c r="G347" s="77" t="s">
        <v>51</v>
      </c>
      <c r="H347" s="77" t="s">
        <v>25</v>
      </c>
      <c r="I347" s="77" t="s">
        <v>43</v>
      </c>
      <c r="J347" s="77" t="s">
        <v>42</v>
      </c>
      <c r="K347" s="77">
        <v>4.7</v>
      </c>
      <c r="L347" s="77">
        <v>1680</v>
      </c>
      <c r="M347" s="77" t="s">
        <v>41</v>
      </c>
      <c r="N347" s="101">
        <v>0.73299999999999998</v>
      </c>
      <c r="O347" s="107">
        <v>0</v>
      </c>
      <c r="P347" s="104">
        <v>1.18</v>
      </c>
      <c r="Z347" s="77" t="s">
        <v>40</v>
      </c>
      <c r="AA347" s="77" t="s">
        <v>39</v>
      </c>
      <c r="AB347" s="77">
        <v>20</v>
      </c>
    </row>
    <row r="348" spans="1:28" ht="15.75" customHeight="1" x14ac:dyDescent="0.2">
      <c r="A348" s="77" t="s">
        <v>48</v>
      </c>
      <c r="B348" s="77" t="s">
        <v>47</v>
      </c>
      <c r="C348" s="77" t="s">
        <v>50</v>
      </c>
      <c r="D348" s="113">
        <v>43474.372715335645</v>
      </c>
      <c r="E348" s="77" t="s">
        <v>169</v>
      </c>
      <c r="F348" s="77" t="s">
        <v>29</v>
      </c>
      <c r="G348" s="77" t="s">
        <v>51</v>
      </c>
      <c r="H348" s="77" t="s">
        <v>25</v>
      </c>
      <c r="I348" s="77" t="s">
        <v>159</v>
      </c>
      <c r="J348" s="77" t="s">
        <v>165</v>
      </c>
      <c r="K348" s="77">
        <v>4.7</v>
      </c>
      <c r="L348" s="77">
        <v>1680</v>
      </c>
      <c r="M348" s="77" t="s">
        <v>41</v>
      </c>
      <c r="N348" s="101">
        <v>42.5</v>
      </c>
      <c r="O348" s="107">
        <v>3.1300000000000001E-2</v>
      </c>
      <c r="P348" s="104">
        <v>1.17</v>
      </c>
      <c r="Z348" s="77" t="s">
        <v>40</v>
      </c>
      <c r="AA348" s="77" t="s">
        <v>39</v>
      </c>
      <c r="AB348" s="77">
        <v>20</v>
      </c>
    </row>
    <row r="349" spans="1:28" ht="15.75" customHeight="1" x14ac:dyDescent="0.2">
      <c r="A349" s="77" t="s">
        <v>48</v>
      </c>
      <c r="B349" s="77" t="s">
        <v>47</v>
      </c>
      <c r="C349" s="77" t="s">
        <v>50</v>
      </c>
      <c r="D349" s="113">
        <v>43474.372715335645</v>
      </c>
      <c r="E349" s="77" t="s">
        <v>169</v>
      </c>
      <c r="F349" s="77" t="s">
        <v>29</v>
      </c>
      <c r="G349" s="77" t="s">
        <v>51</v>
      </c>
      <c r="H349" s="77" t="s">
        <v>26</v>
      </c>
      <c r="I349" s="77" t="s">
        <v>157</v>
      </c>
      <c r="J349" s="77" t="s">
        <v>42</v>
      </c>
      <c r="K349" s="77">
        <v>3.29</v>
      </c>
      <c r="L349" s="77">
        <v>1700</v>
      </c>
      <c r="M349" s="77" t="s">
        <v>41</v>
      </c>
      <c r="N349" s="101">
        <v>17.5</v>
      </c>
      <c r="O349" s="107">
        <v>2.76E-2</v>
      </c>
      <c r="P349" s="104">
        <v>5.82</v>
      </c>
      <c r="Z349" s="77" t="s">
        <v>40</v>
      </c>
      <c r="AA349" s="77" t="s">
        <v>39</v>
      </c>
      <c r="AB349" s="77">
        <v>20</v>
      </c>
    </row>
    <row r="350" spans="1:28" ht="15.75" customHeight="1" x14ac:dyDescent="0.2">
      <c r="A350" s="77" t="s">
        <v>48</v>
      </c>
      <c r="B350" s="77" t="s">
        <v>47</v>
      </c>
      <c r="C350" s="77" t="s">
        <v>50</v>
      </c>
      <c r="D350" s="113">
        <v>43474.372715335645</v>
      </c>
      <c r="E350" s="77" t="s">
        <v>169</v>
      </c>
      <c r="F350" s="77" t="s">
        <v>29</v>
      </c>
      <c r="G350" s="77" t="s">
        <v>51</v>
      </c>
      <c r="H350" s="77" t="s">
        <v>26</v>
      </c>
      <c r="I350" s="77" t="s">
        <v>158</v>
      </c>
      <c r="J350" s="77" t="s">
        <v>42</v>
      </c>
      <c r="K350" s="77">
        <v>3.29</v>
      </c>
      <c r="L350" s="77">
        <v>1700</v>
      </c>
      <c r="M350" s="77" t="s">
        <v>41</v>
      </c>
      <c r="N350" s="101">
        <v>102</v>
      </c>
      <c r="O350" s="107">
        <v>2.8899999999999999E-2</v>
      </c>
      <c r="P350" s="104">
        <v>0</v>
      </c>
      <c r="Z350" s="77" t="s">
        <v>40</v>
      </c>
      <c r="AA350" s="77" t="s">
        <v>39</v>
      </c>
      <c r="AB350" s="77">
        <v>20</v>
      </c>
    </row>
    <row r="351" spans="1:28" ht="15.75" customHeight="1" x14ac:dyDescent="0.2">
      <c r="A351" s="77" t="s">
        <v>48</v>
      </c>
      <c r="B351" s="77" t="s">
        <v>47</v>
      </c>
      <c r="C351" s="77" t="s">
        <v>50</v>
      </c>
      <c r="D351" s="113">
        <v>43474.372715335645</v>
      </c>
      <c r="E351" s="77" t="s">
        <v>169</v>
      </c>
      <c r="F351" s="77" t="s">
        <v>29</v>
      </c>
      <c r="G351" s="77" t="s">
        <v>51</v>
      </c>
      <c r="H351" s="77" t="s">
        <v>26</v>
      </c>
      <c r="I351" s="77" t="s">
        <v>43</v>
      </c>
      <c r="J351" s="77" t="s">
        <v>42</v>
      </c>
      <c r="K351" s="77">
        <v>3.29</v>
      </c>
      <c r="L351" s="77">
        <v>1700</v>
      </c>
      <c r="M351" s="77" t="s">
        <v>41</v>
      </c>
      <c r="N351" s="101">
        <v>3.74</v>
      </c>
      <c r="O351" s="107">
        <v>0</v>
      </c>
      <c r="P351" s="104">
        <v>5.68</v>
      </c>
      <c r="Z351" s="77" t="s">
        <v>40</v>
      </c>
      <c r="AA351" s="77" t="s">
        <v>39</v>
      </c>
      <c r="AB351" s="77">
        <v>20</v>
      </c>
    </row>
    <row r="352" spans="1:28" ht="15.75" customHeight="1" x14ac:dyDescent="0.2">
      <c r="A352" s="77" t="s">
        <v>48</v>
      </c>
      <c r="B352" s="77" t="s">
        <v>47</v>
      </c>
      <c r="C352" s="77" t="s">
        <v>50</v>
      </c>
      <c r="D352" s="113">
        <v>43474.372715335645</v>
      </c>
      <c r="E352" s="77" t="s">
        <v>169</v>
      </c>
      <c r="F352" s="77" t="s">
        <v>29</v>
      </c>
      <c r="G352" s="77" t="s">
        <v>51</v>
      </c>
      <c r="H352" s="77" t="s">
        <v>26</v>
      </c>
      <c r="I352" s="77" t="s">
        <v>159</v>
      </c>
      <c r="J352" s="77" t="s">
        <v>165</v>
      </c>
      <c r="K352" s="77">
        <v>3.29</v>
      </c>
      <c r="L352" s="77">
        <v>1700</v>
      </c>
      <c r="M352" s="77" t="s">
        <v>41</v>
      </c>
      <c r="N352" s="101">
        <v>16.100000000000001</v>
      </c>
      <c r="O352" s="107">
        <v>1.8700000000000001E-2</v>
      </c>
      <c r="P352" s="104">
        <v>5.56</v>
      </c>
      <c r="Z352" s="77" t="s">
        <v>40</v>
      </c>
      <c r="AA352" s="77" t="s">
        <v>39</v>
      </c>
      <c r="AB352" s="77">
        <v>20</v>
      </c>
    </row>
    <row r="353" spans="1:28" ht="15.75" customHeight="1" x14ac:dyDescent="0.2">
      <c r="A353" s="77" t="s">
        <v>48</v>
      </c>
      <c r="B353" s="77" t="s">
        <v>47</v>
      </c>
      <c r="C353" s="77" t="s">
        <v>50</v>
      </c>
      <c r="D353" s="113">
        <v>43474.372715335645</v>
      </c>
      <c r="E353" s="77" t="s">
        <v>169</v>
      </c>
      <c r="F353" s="77" t="s">
        <v>29</v>
      </c>
      <c r="G353" s="77" t="s">
        <v>51</v>
      </c>
      <c r="H353" s="77" t="s">
        <v>166</v>
      </c>
      <c r="I353" s="77" t="s">
        <v>157</v>
      </c>
      <c r="J353" s="77" t="s">
        <v>42</v>
      </c>
      <c r="K353" s="77">
        <v>3.53</v>
      </c>
      <c r="L353" s="77">
        <v>1700</v>
      </c>
      <c r="M353" s="77" t="s">
        <v>41</v>
      </c>
      <c r="N353" s="101">
        <v>19</v>
      </c>
      <c r="O353" s="107">
        <v>3.2500000000000001E-2</v>
      </c>
      <c r="P353" s="104">
        <v>2.2799999999999998</v>
      </c>
      <c r="Z353" s="77" t="s">
        <v>40</v>
      </c>
      <c r="AA353" s="77" t="s">
        <v>39</v>
      </c>
      <c r="AB353" s="77">
        <v>20</v>
      </c>
    </row>
    <row r="354" spans="1:28" ht="15.75" customHeight="1" x14ac:dyDescent="0.2">
      <c r="A354" s="77" t="s">
        <v>48</v>
      </c>
      <c r="B354" s="77" t="s">
        <v>47</v>
      </c>
      <c r="C354" s="77" t="s">
        <v>50</v>
      </c>
      <c r="D354" s="113">
        <v>43474.372715335645</v>
      </c>
      <c r="E354" s="77" t="s">
        <v>169</v>
      </c>
      <c r="F354" s="77" t="s">
        <v>29</v>
      </c>
      <c r="G354" s="77" t="s">
        <v>51</v>
      </c>
      <c r="H354" s="77" t="s">
        <v>166</v>
      </c>
      <c r="I354" s="77" t="s">
        <v>158</v>
      </c>
      <c r="J354" s="77" t="s">
        <v>42</v>
      </c>
      <c r="K354" s="77">
        <v>3.53</v>
      </c>
      <c r="L354" s="77">
        <v>1700</v>
      </c>
      <c r="M354" s="77" t="s">
        <v>41</v>
      </c>
      <c r="N354" s="101">
        <v>43.1</v>
      </c>
      <c r="O354" s="107">
        <v>3.4599999999999999E-2</v>
      </c>
      <c r="P354" s="104">
        <v>0</v>
      </c>
      <c r="Z354" s="77" t="s">
        <v>40</v>
      </c>
      <c r="AA354" s="77" t="s">
        <v>39</v>
      </c>
      <c r="AB354" s="77">
        <v>20</v>
      </c>
    </row>
    <row r="355" spans="1:28" ht="15.75" customHeight="1" x14ac:dyDescent="0.2">
      <c r="A355" s="77" t="s">
        <v>48</v>
      </c>
      <c r="B355" s="77" t="s">
        <v>47</v>
      </c>
      <c r="C355" s="77" t="s">
        <v>50</v>
      </c>
      <c r="D355" s="113">
        <v>43474.372715335645</v>
      </c>
      <c r="E355" s="77" t="s">
        <v>169</v>
      </c>
      <c r="F355" s="77" t="s">
        <v>29</v>
      </c>
      <c r="G355" s="77" t="s">
        <v>51</v>
      </c>
      <c r="H355" s="77" t="s">
        <v>166</v>
      </c>
      <c r="I355" s="77" t="s">
        <v>43</v>
      </c>
      <c r="J355" s="77" t="s">
        <v>42</v>
      </c>
      <c r="K355" s="77">
        <v>3.53</v>
      </c>
      <c r="L355" s="77">
        <v>1700</v>
      </c>
      <c r="M355" s="77" t="s">
        <v>41</v>
      </c>
      <c r="N355" s="101">
        <v>1.41</v>
      </c>
      <c r="O355" s="107">
        <v>0</v>
      </c>
      <c r="P355" s="104">
        <v>2.23</v>
      </c>
      <c r="Z355" s="77" t="s">
        <v>40</v>
      </c>
      <c r="AA355" s="77" t="s">
        <v>39</v>
      </c>
      <c r="AB355" s="77">
        <v>20</v>
      </c>
    </row>
    <row r="356" spans="1:28" ht="15.75" customHeight="1" x14ac:dyDescent="0.2">
      <c r="A356" s="77" t="s">
        <v>48</v>
      </c>
      <c r="B356" s="77" t="s">
        <v>47</v>
      </c>
      <c r="C356" s="77" t="s">
        <v>50</v>
      </c>
      <c r="D356" s="113">
        <v>43474.372715335645</v>
      </c>
      <c r="E356" s="77" t="s">
        <v>169</v>
      </c>
      <c r="F356" s="77" t="s">
        <v>29</v>
      </c>
      <c r="G356" s="77" t="s">
        <v>51</v>
      </c>
      <c r="H356" s="77" t="s">
        <v>166</v>
      </c>
      <c r="I356" s="77" t="s">
        <v>159</v>
      </c>
      <c r="J356" s="77" t="s">
        <v>165</v>
      </c>
      <c r="K356" s="77">
        <v>3.53</v>
      </c>
      <c r="L356" s="77">
        <v>1700</v>
      </c>
      <c r="M356" s="77" t="s">
        <v>41</v>
      </c>
      <c r="N356" s="101">
        <v>16.600000000000001</v>
      </c>
      <c r="O356" s="107">
        <v>2.5100000000000001E-2</v>
      </c>
      <c r="P356" s="104">
        <v>2.1800000000000002</v>
      </c>
      <c r="Z356" s="77" t="s">
        <v>40</v>
      </c>
      <c r="AA356" s="77" t="s">
        <v>39</v>
      </c>
      <c r="AB356" s="77">
        <v>20</v>
      </c>
    </row>
    <row r="357" spans="1:28" ht="15.75" customHeight="1" x14ac:dyDescent="0.2">
      <c r="A357" s="77" t="s">
        <v>48</v>
      </c>
      <c r="B357" s="77" t="s">
        <v>47</v>
      </c>
      <c r="C357" s="77" t="s">
        <v>50</v>
      </c>
      <c r="D357" s="113">
        <v>43474.372715335645</v>
      </c>
      <c r="E357" s="77" t="s">
        <v>168</v>
      </c>
      <c r="F357" s="77" t="s">
        <v>31</v>
      </c>
      <c r="G357" s="77" t="s">
        <v>51</v>
      </c>
      <c r="H357" s="77" t="s">
        <v>9</v>
      </c>
      <c r="I357" s="77" t="s">
        <v>158</v>
      </c>
      <c r="J357" s="77" t="s">
        <v>42</v>
      </c>
      <c r="K357" s="77">
        <v>1.49</v>
      </c>
      <c r="L357" s="77">
        <v>1140</v>
      </c>
      <c r="M357" s="77" t="s">
        <v>41</v>
      </c>
      <c r="N357" s="101">
        <v>11.5</v>
      </c>
      <c r="O357" s="107">
        <v>7.2399999999999999E-3</v>
      </c>
      <c r="P357" s="104">
        <v>0</v>
      </c>
      <c r="Z357" s="77" t="s">
        <v>40</v>
      </c>
      <c r="AA357" s="77" t="s">
        <v>39</v>
      </c>
      <c r="AB357" s="77">
        <v>20</v>
      </c>
    </row>
    <row r="358" spans="1:28" ht="15.75" customHeight="1" x14ac:dyDescent="0.2">
      <c r="A358" s="77" t="s">
        <v>48</v>
      </c>
      <c r="B358" s="77" t="s">
        <v>47</v>
      </c>
      <c r="C358" s="77" t="s">
        <v>50</v>
      </c>
      <c r="D358" s="113">
        <v>43474.372715335645</v>
      </c>
      <c r="E358" s="77" t="s">
        <v>168</v>
      </c>
      <c r="F358" s="77" t="s">
        <v>31</v>
      </c>
      <c r="G358" s="77" t="s">
        <v>51</v>
      </c>
      <c r="H358" s="77" t="s">
        <v>9</v>
      </c>
      <c r="I358" s="77" t="s">
        <v>43</v>
      </c>
      <c r="J358" s="77" t="s">
        <v>42</v>
      </c>
      <c r="K358" s="77">
        <v>1.49</v>
      </c>
      <c r="L358" s="77">
        <v>1140</v>
      </c>
      <c r="M358" s="77" t="s">
        <v>41</v>
      </c>
      <c r="N358" s="101">
        <v>0.61</v>
      </c>
      <c r="O358" s="107">
        <v>0</v>
      </c>
      <c r="P358" s="104">
        <v>0.749</v>
      </c>
      <c r="Z358" s="77" t="s">
        <v>40</v>
      </c>
      <c r="AA358" s="77" t="s">
        <v>39</v>
      </c>
      <c r="AB358" s="77">
        <v>20</v>
      </c>
    </row>
    <row r="359" spans="1:28" ht="15.75" customHeight="1" x14ac:dyDescent="0.2">
      <c r="A359" s="77" t="s">
        <v>48</v>
      </c>
      <c r="B359" s="77" t="s">
        <v>47</v>
      </c>
      <c r="C359" s="77" t="s">
        <v>50</v>
      </c>
      <c r="D359" s="113">
        <v>43474.372715335645</v>
      </c>
      <c r="E359" s="77" t="s">
        <v>168</v>
      </c>
      <c r="F359" s="77" t="s">
        <v>31</v>
      </c>
      <c r="G359" s="77" t="s">
        <v>51</v>
      </c>
      <c r="H359" s="77" t="s">
        <v>9</v>
      </c>
      <c r="I359" s="77" t="s">
        <v>159</v>
      </c>
      <c r="J359" s="77" t="s">
        <v>165</v>
      </c>
      <c r="K359" s="77">
        <v>1.49</v>
      </c>
      <c r="L359" s="77">
        <v>1140</v>
      </c>
      <c r="M359" s="77" t="s">
        <v>41</v>
      </c>
      <c r="N359" s="101">
        <v>0.99</v>
      </c>
      <c r="O359" s="107">
        <v>7.3999999999999999E-4</v>
      </c>
      <c r="P359" s="104">
        <v>0.74099999999999999</v>
      </c>
      <c r="Z359" s="77" t="s">
        <v>40</v>
      </c>
      <c r="AA359" s="77" t="s">
        <v>39</v>
      </c>
      <c r="AB359" s="77">
        <v>20</v>
      </c>
    </row>
    <row r="360" spans="1:28" ht="15.75" customHeight="1" x14ac:dyDescent="0.2">
      <c r="A360" s="77" t="s">
        <v>48</v>
      </c>
      <c r="B360" s="77" t="s">
        <v>47</v>
      </c>
      <c r="C360" s="77" t="s">
        <v>50</v>
      </c>
      <c r="D360" s="113">
        <v>43474.372715335645</v>
      </c>
      <c r="E360" s="77" t="s">
        <v>168</v>
      </c>
      <c r="F360" s="77" t="s">
        <v>31</v>
      </c>
      <c r="G360" s="77" t="s">
        <v>51</v>
      </c>
      <c r="H360" s="77" t="s">
        <v>10</v>
      </c>
      <c r="I360" s="77" t="s">
        <v>157</v>
      </c>
      <c r="J360" s="77" t="s">
        <v>42</v>
      </c>
      <c r="K360" s="77">
        <v>1.34</v>
      </c>
      <c r="L360" s="77">
        <v>1050</v>
      </c>
      <c r="M360" s="77" t="s">
        <v>41</v>
      </c>
      <c r="N360" s="101">
        <v>1.04</v>
      </c>
      <c r="O360" s="107">
        <v>8.4000000000000003E-4</v>
      </c>
      <c r="P360" s="104">
        <v>0.95599999999999996</v>
      </c>
      <c r="Z360" s="77" t="s">
        <v>40</v>
      </c>
      <c r="AA360" s="77" t="s">
        <v>39</v>
      </c>
      <c r="AB360" s="77">
        <v>20</v>
      </c>
    </row>
    <row r="361" spans="1:28" ht="15.75" customHeight="1" x14ac:dyDescent="0.2">
      <c r="A361" s="77" t="s">
        <v>48</v>
      </c>
      <c r="B361" s="77" t="s">
        <v>47</v>
      </c>
      <c r="C361" s="77" t="s">
        <v>50</v>
      </c>
      <c r="D361" s="113">
        <v>43474.372715335645</v>
      </c>
      <c r="E361" s="77" t="s">
        <v>168</v>
      </c>
      <c r="F361" s="77" t="s">
        <v>31</v>
      </c>
      <c r="G361" s="77" t="s">
        <v>51</v>
      </c>
      <c r="H361" s="77" t="s">
        <v>10</v>
      </c>
      <c r="I361" s="77" t="s">
        <v>158</v>
      </c>
      <c r="J361" s="77" t="s">
        <v>42</v>
      </c>
      <c r="K361" s="77">
        <v>1.34</v>
      </c>
      <c r="L361" s="77">
        <v>1050</v>
      </c>
      <c r="M361" s="77" t="s">
        <v>41</v>
      </c>
      <c r="N361" s="101">
        <v>9.85</v>
      </c>
      <c r="O361" s="107">
        <v>2.0000000000000001E-4</v>
      </c>
      <c r="P361" s="104">
        <v>0</v>
      </c>
      <c r="Z361" s="77" t="s">
        <v>40</v>
      </c>
      <c r="AA361" s="77" t="s">
        <v>39</v>
      </c>
      <c r="AB361" s="77">
        <v>20</v>
      </c>
    </row>
    <row r="362" spans="1:28" ht="15.75" customHeight="1" x14ac:dyDescent="0.2">
      <c r="A362" s="77" t="s">
        <v>48</v>
      </c>
      <c r="B362" s="77" t="s">
        <v>47</v>
      </c>
      <c r="C362" s="77" t="s">
        <v>50</v>
      </c>
      <c r="D362" s="113">
        <v>43474.372715335645</v>
      </c>
      <c r="E362" s="77" t="s">
        <v>168</v>
      </c>
      <c r="F362" s="77" t="s">
        <v>31</v>
      </c>
      <c r="G362" s="77" t="s">
        <v>51</v>
      </c>
      <c r="H362" s="77" t="s">
        <v>10</v>
      </c>
      <c r="I362" s="77" t="s">
        <v>43</v>
      </c>
      <c r="J362" s="77" t="s">
        <v>42</v>
      </c>
      <c r="K362" s="77">
        <v>1.34</v>
      </c>
      <c r="L362" s="77">
        <v>1050</v>
      </c>
      <c r="M362" s="77" t="s">
        <v>41</v>
      </c>
      <c r="N362" s="101">
        <v>0.77900000000000003</v>
      </c>
      <c r="O362" s="107">
        <v>0</v>
      </c>
      <c r="P362" s="104">
        <v>0.92</v>
      </c>
      <c r="Z362" s="77" t="s">
        <v>40</v>
      </c>
      <c r="AA362" s="77" t="s">
        <v>39</v>
      </c>
      <c r="AB362" s="77">
        <v>20</v>
      </c>
    </row>
    <row r="363" spans="1:28" ht="15.75" customHeight="1" x14ac:dyDescent="0.2">
      <c r="A363" s="77" t="s">
        <v>48</v>
      </c>
      <c r="B363" s="77" t="s">
        <v>47</v>
      </c>
      <c r="C363" s="77" t="s">
        <v>50</v>
      </c>
      <c r="D363" s="113">
        <v>43474.372715335645</v>
      </c>
      <c r="E363" s="77" t="s">
        <v>168</v>
      </c>
      <c r="F363" s="77" t="s">
        <v>31</v>
      </c>
      <c r="G363" s="77" t="s">
        <v>51</v>
      </c>
      <c r="H363" s="77" t="s">
        <v>10</v>
      </c>
      <c r="I363" s="77" t="s">
        <v>159</v>
      </c>
      <c r="J363" s="77" t="s">
        <v>165</v>
      </c>
      <c r="K363" s="77">
        <v>1.34</v>
      </c>
      <c r="L363" s="77">
        <v>1050</v>
      </c>
      <c r="M363" s="77" t="s">
        <v>41</v>
      </c>
      <c r="N363" s="101">
        <v>0.81499999999999995</v>
      </c>
      <c r="O363" s="107">
        <v>0</v>
      </c>
      <c r="P363" s="104">
        <v>0.91800000000000004</v>
      </c>
      <c r="Z363" s="77" t="s">
        <v>40</v>
      </c>
      <c r="AA363" s="77" t="s">
        <v>39</v>
      </c>
      <c r="AB363" s="77">
        <v>20</v>
      </c>
    </row>
    <row r="364" spans="1:28" ht="15.75" customHeight="1" x14ac:dyDescent="0.2">
      <c r="A364" s="77" t="s">
        <v>48</v>
      </c>
      <c r="B364" s="77" t="s">
        <v>47</v>
      </c>
      <c r="C364" s="77" t="s">
        <v>50</v>
      </c>
      <c r="D364" s="113">
        <v>43474.372715335645</v>
      </c>
      <c r="E364" s="77" t="s">
        <v>168</v>
      </c>
      <c r="F364" s="77" t="s">
        <v>31</v>
      </c>
      <c r="G364" s="77" t="s">
        <v>51</v>
      </c>
      <c r="H364" s="77" t="s">
        <v>11</v>
      </c>
      <c r="I364" s="77" t="s">
        <v>157</v>
      </c>
      <c r="J364" s="77" t="s">
        <v>42</v>
      </c>
      <c r="K364" s="77">
        <v>1.58</v>
      </c>
      <c r="L364" s="77">
        <v>1150</v>
      </c>
      <c r="M364" s="77" t="s">
        <v>41</v>
      </c>
      <c r="N364" s="101">
        <v>3.24</v>
      </c>
      <c r="O364" s="107">
        <v>5.1700000000000001E-3</v>
      </c>
      <c r="P364" s="104">
        <v>0.56899999999999995</v>
      </c>
      <c r="Z364" s="77" t="s">
        <v>40</v>
      </c>
      <c r="AA364" s="77" t="s">
        <v>39</v>
      </c>
      <c r="AB364" s="77">
        <v>20</v>
      </c>
    </row>
    <row r="365" spans="1:28" ht="15.75" customHeight="1" x14ac:dyDescent="0.2">
      <c r="A365" s="77" t="s">
        <v>48</v>
      </c>
      <c r="B365" s="77" t="s">
        <v>47</v>
      </c>
      <c r="C365" s="77" t="s">
        <v>50</v>
      </c>
      <c r="D365" s="113">
        <v>43474.372715335645</v>
      </c>
      <c r="E365" s="77" t="s">
        <v>168</v>
      </c>
      <c r="F365" s="77" t="s">
        <v>31</v>
      </c>
      <c r="G365" s="77" t="s">
        <v>51</v>
      </c>
      <c r="H365" s="77" t="s">
        <v>11</v>
      </c>
      <c r="I365" s="77" t="s">
        <v>158</v>
      </c>
      <c r="J365" s="77" t="s">
        <v>42</v>
      </c>
      <c r="K365" s="77">
        <v>1.58</v>
      </c>
      <c r="L365" s="77">
        <v>1150</v>
      </c>
      <c r="M365" s="77" t="s">
        <v>41</v>
      </c>
      <c r="N365" s="101">
        <v>8.0500000000000007</v>
      </c>
      <c r="O365" s="107">
        <v>5.3800000000000002E-3</v>
      </c>
      <c r="P365" s="104">
        <v>0</v>
      </c>
      <c r="Z365" s="77" t="s">
        <v>40</v>
      </c>
      <c r="AA365" s="77" t="s">
        <v>39</v>
      </c>
      <c r="AB365" s="77">
        <v>20</v>
      </c>
    </row>
    <row r="366" spans="1:28" ht="15.75" customHeight="1" x14ac:dyDescent="0.2">
      <c r="A366" s="77" t="s">
        <v>48</v>
      </c>
      <c r="B366" s="77" t="s">
        <v>47</v>
      </c>
      <c r="C366" s="77" t="s">
        <v>50</v>
      </c>
      <c r="D366" s="113">
        <v>43474.372715335645</v>
      </c>
      <c r="E366" s="77" t="s">
        <v>168</v>
      </c>
      <c r="F366" s="77" t="s">
        <v>31</v>
      </c>
      <c r="G366" s="77" t="s">
        <v>51</v>
      </c>
      <c r="H366" s="77" t="s">
        <v>11</v>
      </c>
      <c r="I366" s="77" t="s">
        <v>43</v>
      </c>
      <c r="J366" s="77" t="s">
        <v>42</v>
      </c>
      <c r="K366" s="77">
        <v>1.58</v>
      </c>
      <c r="L366" s="77">
        <v>1150</v>
      </c>
      <c r="M366" s="77" t="s">
        <v>41</v>
      </c>
      <c r="N366" s="101">
        <v>0.437</v>
      </c>
      <c r="O366" s="107">
        <v>0</v>
      </c>
      <c r="P366" s="104">
        <v>0.54700000000000004</v>
      </c>
      <c r="Z366" s="77" t="s">
        <v>40</v>
      </c>
      <c r="AA366" s="77" t="s">
        <v>39</v>
      </c>
      <c r="AB366" s="77">
        <v>20</v>
      </c>
    </row>
    <row r="367" spans="1:28" ht="15.75" customHeight="1" x14ac:dyDescent="0.2">
      <c r="A367" s="77" t="s">
        <v>48</v>
      </c>
      <c r="B367" s="77" t="s">
        <v>47</v>
      </c>
      <c r="C367" s="77" t="s">
        <v>50</v>
      </c>
      <c r="D367" s="113">
        <v>43474.372715335645</v>
      </c>
      <c r="E367" s="77" t="s">
        <v>168</v>
      </c>
      <c r="F367" s="77" t="s">
        <v>31</v>
      </c>
      <c r="G367" s="77" t="s">
        <v>51</v>
      </c>
      <c r="H367" s="77" t="s">
        <v>11</v>
      </c>
      <c r="I367" s="77" t="s">
        <v>159</v>
      </c>
      <c r="J367" s="77" t="s">
        <v>165</v>
      </c>
      <c r="K367" s="77">
        <v>1.58</v>
      </c>
      <c r="L367" s="77">
        <v>1150</v>
      </c>
      <c r="M367" s="77" t="s">
        <v>41</v>
      </c>
      <c r="N367" s="101">
        <v>2.0499999999999998</v>
      </c>
      <c r="O367" s="107">
        <v>2.4599999999999999E-3</v>
      </c>
      <c r="P367" s="104">
        <v>0.52400000000000002</v>
      </c>
      <c r="Z367" s="77" t="s">
        <v>40</v>
      </c>
      <c r="AA367" s="77" t="s">
        <v>39</v>
      </c>
      <c r="AB367" s="77">
        <v>20</v>
      </c>
    </row>
    <row r="368" spans="1:28" ht="15.75" customHeight="1" x14ac:dyDescent="0.2">
      <c r="A368" s="77" t="s">
        <v>48</v>
      </c>
      <c r="B368" s="77" t="s">
        <v>47</v>
      </c>
      <c r="C368" s="77" t="s">
        <v>50</v>
      </c>
      <c r="D368" s="113">
        <v>43474.372715335645</v>
      </c>
      <c r="E368" s="77" t="s">
        <v>168</v>
      </c>
      <c r="F368" s="77" t="s">
        <v>31</v>
      </c>
      <c r="G368" s="77" t="s">
        <v>51</v>
      </c>
      <c r="H368" s="77" t="s">
        <v>12</v>
      </c>
      <c r="I368" s="77" t="s">
        <v>157</v>
      </c>
      <c r="J368" s="77" t="s">
        <v>42</v>
      </c>
      <c r="K368" s="77">
        <v>1.37</v>
      </c>
      <c r="L368" s="77">
        <v>1170</v>
      </c>
      <c r="M368" s="77" t="s">
        <v>41</v>
      </c>
      <c r="N368" s="101">
        <v>2.31</v>
      </c>
      <c r="O368" s="107">
        <v>2.9199999999999999E-3</v>
      </c>
      <c r="P368" s="104">
        <v>0.45200000000000001</v>
      </c>
      <c r="Z368" s="77" t="s">
        <v>40</v>
      </c>
      <c r="AA368" s="77" t="s">
        <v>39</v>
      </c>
      <c r="AB368" s="77">
        <v>20</v>
      </c>
    </row>
    <row r="369" spans="1:28" ht="15.75" customHeight="1" x14ac:dyDescent="0.2">
      <c r="A369" s="77" t="s">
        <v>48</v>
      </c>
      <c r="B369" s="77" t="s">
        <v>47</v>
      </c>
      <c r="C369" s="77" t="s">
        <v>50</v>
      </c>
      <c r="D369" s="113">
        <v>43474.372715335645</v>
      </c>
      <c r="E369" s="77" t="s">
        <v>168</v>
      </c>
      <c r="F369" s="77" t="s">
        <v>31</v>
      </c>
      <c r="G369" s="77" t="s">
        <v>51</v>
      </c>
      <c r="H369" s="77" t="s">
        <v>12</v>
      </c>
      <c r="I369" s="77" t="s">
        <v>158</v>
      </c>
      <c r="J369" s="77" t="s">
        <v>42</v>
      </c>
      <c r="K369" s="77">
        <v>1.37</v>
      </c>
      <c r="L369" s="77">
        <v>1170</v>
      </c>
      <c r="M369" s="77" t="s">
        <v>41</v>
      </c>
      <c r="N369" s="101">
        <v>5.44</v>
      </c>
      <c r="O369" s="107">
        <v>3.3E-3</v>
      </c>
      <c r="P369" s="104">
        <v>0</v>
      </c>
      <c r="Z369" s="77" t="s">
        <v>40</v>
      </c>
      <c r="AA369" s="77" t="s">
        <v>39</v>
      </c>
      <c r="AB369" s="77">
        <v>20</v>
      </c>
    </row>
    <row r="370" spans="1:28" ht="15.75" customHeight="1" x14ac:dyDescent="0.2">
      <c r="A370" s="77" t="s">
        <v>48</v>
      </c>
      <c r="B370" s="77" t="s">
        <v>47</v>
      </c>
      <c r="C370" s="77" t="s">
        <v>50</v>
      </c>
      <c r="D370" s="113">
        <v>43474.372715335645</v>
      </c>
      <c r="E370" s="77" t="s">
        <v>168</v>
      </c>
      <c r="F370" s="77" t="s">
        <v>31</v>
      </c>
      <c r="G370" s="77" t="s">
        <v>51</v>
      </c>
      <c r="H370" s="77" t="s">
        <v>12</v>
      </c>
      <c r="I370" s="77" t="s">
        <v>43</v>
      </c>
      <c r="J370" s="77" t="s">
        <v>42</v>
      </c>
      <c r="K370" s="77">
        <v>1.37</v>
      </c>
      <c r="L370" s="77">
        <v>1170</v>
      </c>
      <c r="M370" s="77" t="s">
        <v>41</v>
      </c>
      <c r="N370" s="101">
        <v>0.36599999999999999</v>
      </c>
      <c r="O370" s="107">
        <v>0</v>
      </c>
      <c r="P370" s="104">
        <v>0.435</v>
      </c>
      <c r="Z370" s="77" t="s">
        <v>40</v>
      </c>
      <c r="AA370" s="77" t="s">
        <v>39</v>
      </c>
      <c r="AB370" s="77">
        <v>20</v>
      </c>
    </row>
    <row r="371" spans="1:28" ht="15.75" customHeight="1" x14ac:dyDescent="0.2">
      <c r="A371" s="77" t="s">
        <v>48</v>
      </c>
      <c r="B371" s="77" t="s">
        <v>47</v>
      </c>
      <c r="C371" s="77" t="s">
        <v>50</v>
      </c>
      <c r="D371" s="113">
        <v>43474.372715335645</v>
      </c>
      <c r="E371" s="77" t="s">
        <v>168</v>
      </c>
      <c r="F371" s="77" t="s">
        <v>31</v>
      </c>
      <c r="G371" s="77" t="s">
        <v>51</v>
      </c>
      <c r="H371" s="77" t="s">
        <v>12</v>
      </c>
      <c r="I371" s="77" t="s">
        <v>159</v>
      </c>
      <c r="J371" s="77" t="s">
        <v>165</v>
      </c>
      <c r="K371" s="77">
        <v>1.37</v>
      </c>
      <c r="L371" s="77">
        <v>1170</v>
      </c>
      <c r="M371" s="77" t="s">
        <v>41</v>
      </c>
      <c r="N371" s="101">
        <v>1.44</v>
      </c>
      <c r="O371" s="107">
        <v>1.3600000000000001E-3</v>
      </c>
      <c r="P371" s="104">
        <v>0.41699999999999998</v>
      </c>
      <c r="Z371" s="77" t="s">
        <v>40</v>
      </c>
      <c r="AA371" s="77" t="s">
        <v>39</v>
      </c>
      <c r="AB371" s="77">
        <v>20</v>
      </c>
    </row>
    <row r="372" spans="1:28" ht="15.75" customHeight="1" x14ac:dyDescent="0.2">
      <c r="A372" s="77" t="s">
        <v>48</v>
      </c>
      <c r="B372" s="77" t="s">
        <v>47</v>
      </c>
      <c r="C372" s="77" t="s">
        <v>50</v>
      </c>
      <c r="D372" s="113">
        <v>43474.372715335645</v>
      </c>
      <c r="E372" s="77" t="s">
        <v>168</v>
      </c>
      <c r="F372" s="77" t="s">
        <v>31</v>
      </c>
      <c r="G372" s="77" t="s">
        <v>51</v>
      </c>
      <c r="H372" s="77" t="s">
        <v>13</v>
      </c>
      <c r="I372" s="77" t="s">
        <v>157</v>
      </c>
      <c r="J372" s="77" t="s">
        <v>42</v>
      </c>
      <c r="K372" s="77">
        <v>1.47</v>
      </c>
      <c r="L372" s="77">
        <v>1130</v>
      </c>
      <c r="M372" s="77" t="s">
        <v>41</v>
      </c>
      <c r="N372" s="101">
        <v>4.83</v>
      </c>
      <c r="O372" s="107">
        <v>5.5500000000000002E-3</v>
      </c>
      <c r="P372" s="104">
        <v>0.52600000000000002</v>
      </c>
      <c r="Z372" s="77" t="s">
        <v>40</v>
      </c>
      <c r="AA372" s="77" t="s">
        <v>39</v>
      </c>
      <c r="AB372" s="77">
        <v>20</v>
      </c>
    </row>
    <row r="373" spans="1:28" ht="15.75" customHeight="1" x14ac:dyDescent="0.2">
      <c r="A373" s="77" t="s">
        <v>48</v>
      </c>
      <c r="B373" s="77" t="s">
        <v>47</v>
      </c>
      <c r="C373" s="77" t="s">
        <v>50</v>
      </c>
      <c r="D373" s="113">
        <v>43474.372715335645</v>
      </c>
      <c r="E373" s="77" t="s">
        <v>168</v>
      </c>
      <c r="F373" s="77" t="s">
        <v>31</v>
      </c>
      <c r="G373" s="77" t="s">
        <v>51</v>
      </c>
      <c r="H373" s="77" t="s">
        <v>13</v>
      </c>
      <c r="I373" s="77" t="s">
        <v>158</v>
      </c>
      <c r="J373" s="77" t="s">
        <v>42</v>
      </c>
      <c r="K373" s="77">
        <v>1.47</v>
      </c>
      <c r="L373" s="77">
        <v>1130</v>
      </c>
      <c r="M373" s="77" t="s">
        <v>41</v>
      </c>
      <c r="N373" s="101">
        <v>9.16</v>
      </c>
      <c r="O373" s="107">
        <v>5.5500000000000002E-3</v>
      </c>
      <c r="P373" s="104">
        <v>0</v>
      </c>
      <c r="Z373" s="77" t="s">
        <v>40</v>
      </c>
      <c r="AA373" s="77" t="s">
        <v>39</v>
      </c>
      <c r="AB373" s="77">
        <v>20</v>
      </c>
    </row>
    <row r="374" spans="1:28" ht="15.75" customHeight="1" x14ac:dyDescent="0.2">
      <c r="A374" s="77" t="s">
        <v>48</v>
      </c>
      <c r="B374" s="77" t="s">
        <v>47</v>
      </c>
      <c r="C374" s="77" t="s">
        <v>50</v>
      </c>
      <c r="D374" s="113">
        <v>43474.372715335645</v>
      </c>
      <c r="E374" s="77" t="s">
        <v>168</v>
      </c>
      <c r="F374" s="77" t="s">
        <v>31</v>
      </c>
      <c r="G374" s="77" t="s">
        <v>51</v>
      </c>
      <c r="H374" s="77" t="s">
        <v>13</v>
      </c>
      <c r="I374" s="77" t="s">
        <v>43</v>
      </c>
      <c r="J374" s="77" t="s">
        <v>42</v>
      </c>
      <c r="K374" s="77">
        <v>1.47</v>
      </c>
      <c r="L374" s="77">
        <v>1130</v>
      </c>
      <c r="M374" s="77" t="s">
        <v>41</v>
      </c>
      <c r="N374" s="101">
        <v>0.41099999999999998</v>
      </c>
      <c r="O374" s="107">
        <v>0</v>
      </c>
      <c r="P374" s="104">
        <v>0.504</v>
      </c>
      <c r="Z374" s="77" t="s">
        <v>40</v>
      </c>
      <c r="AA374" s="77" t="s">
        <v>39</v>
      </c>
      <c r="AB374" s="77">
        <v>20</v>
      </c>
    </row>
    <row r="375" spans="1:28" ht="15.75" customHeight="1" x14ac:dyDescent="0.2">
      <c r="A375" s="77" t="s">
        <v>48</v>
      </c>
      <c r="B375" s="77" t="s">
        <v>47</v>
      </c>
      <c r="C375" s="77" t="s">
        <v>50</v>
      </c>
      <c r="D375" s="113">
        <v>43474.372715335645</v>
      </c>
      <c r="E375" s="77" t="s">
        <v>168</v>
      </c>
      <c r="F375" s="77" t="s">
        <v>31</v>
      </c>
      <c r="G375" s="77" t="s">
        <v>51</v>
      </c>
      <c r="H375" s="77" t="s">
        <v>13</v>
      </c>
      <c r="I375" s="77" t="s">
        <v>159</v>
      </c>
      <c r="J375" s="77" t="s">
        <v>165</v>
      </c>
      <c r="K375" s="77">
        <v>1.47</v>
      </c>
      <c r="L375" s="77">
        <v>1130</v>
      </c>
      <c r="M375" s="77" t="s">
        <v>41</v>
      </c>
      <c r="N375" s="101">
        <v>2.76</v>
      </c>
      <c r="O375" s="107">
        <v>2.63E-3</v>
      </c>
      <c r="P375" s="104">
        <v>0.48299999999999998</v>
      </c>
      <c r="Z375" s="77" t="s">
        <v>40</v>
      </c>
      <c r="AA375" s="77" t="s">
        <v>39</v>
      </c>
      <c r="AB375" s="77">
        <v>20</v>
      </c>
    </row>
    <row r="376" spans="1:28" ht="15.75" customHeight="1" x14ac:dyDescent="0.2">
      <c r="A376" s="77" t="s">
        <v>48</v>
      </c>
      <c r="B376" s="77" t="s">
        <v>47</v>
      </c>
      <c r="C376" s="77" t="s">
        <v>50</v>
      </c>
      <c r="D376" s="113">
        <v>43474.372715335645</v>
      </c>
      <c r="E376" s="77" t="s">
        <v>168</v>
      </c>
      <c r="F376" s="77" t="s">
        <v>31</v>
      </c>
      <c r="G376" s="77" t="s">
        <v>51</v>
      </c>
      <c r="H376" s="77" t="s">
        <v>14</v>
      </c>
      <c r="I376" s="77" t="s">
        <v>157</v>
      </c>
      <c r="J376" s="77" t="s">
        <v>42</v>
      </c>
      <c r="K376" s="77">
        <v>1.87</v>
      </c>
      <c r="L376" s="77">
        <v>1260</v>
      </c>
      <c r="M376" s="77" t="s">
        <v>41</v>
      </c>
      <c r="N376" s="101">
        <v>6.88</v>
      </c>
      <c r="O376" s="107">
        <v>8.1899999999999994E-3</v>
      </c>
      <c r="P376" s="104">
        <v>0.66100000000000003</v>
      </c>
      <c r="Z376" s="77" t="s">
        <v>40</v>
      </c>
      <c r="AA376" s="77" t="s">
        <v>39</v>
      </c>
      <c r="AB376" s="77">
        <v>20</v>
      </c>
    </row>
    <row r="377" spans="1:28" ht="15.75" customHeight="1" x14ac:dyDescent="0.2">
      <c r="A377" s="77" t="s">
        <v>48</v>
      </c>
      <c r="B377" s="77" t="s">
        <v>47</v>
      </c>
      <c r="C377" s="77" t="s">
        <v>50</v>
      </c>
      <c r="D377" s="113">
        <v>43474.372715335645</v>
      </c>
      <c r="E377" s="77" t="s">
        <v>168</v>
      </c>
      <c r="F377" s="77" t="s">
        <v>31</v>
      </c>
      <c r="G377" s="77" t="s">
        <v>51</v>
      </c>
      <c r="H377" s="77" t="s">
        <v>14</v>
      </c>
      <c r="I377" s="77" t="s">
        <v>158</v>
      </c>
      <c r="J377" s="77" t="s">
        <v>42</v>
      </c>
      <c r="K377" s="77">
        <v>1.87</v>
      </c>
      <c r="L377" s="77">
        <v>1260</v>
      </c>
      <c r="M377" s="77" t="s">
        <v>41</v>
      </c>
      <c r="N377" s="101">
        <v>12.2</v>
      </c>
      <c r="O377" s="107">
        <v>8.2199999999999999E-3</v>
      </c>
      <c r="P377" s="104">
        <v>0</v>
      </c>
      <c r="Z377" s="77" t="s">
        <v>40</v>
      </c>
      <c r="AA377" s="77" t="s">
        <v>39</v>
      </c>
      <c r="AB377" s="77">
        <v>20</v>
      </c>
    </row>
    <row r="378" spans="1:28" ht="15.75" customHeight="1" x14ac:dyDescent="0.2">
      <c r="A378" s="77" t="s">
        <v>48</v>
      </c>
      <c r="B378" s="77" t="s">
        <v>47</v>
      </c>
      <c r="C378" s="77" t="s">
        <v>50</v>
      </c>
      <c r="D378" s="113">
        <v>43474.372715335645</v>
      </c>
      <c r="E378" s="77" t="s">
        <v>168</v>
      </c>
      <c r="F378" s="77" t="s">
        <v>31</v>
      </c>
      <c r="G378" s="77" t="s">
        <v>51</v>
      </c>
      <c r="H378" s="77" t="s">
        <v>14</v>
      </c>
      <c r="I378" s="77" t="s">
        <v>43</v>
      </c>
      <c r="J378" s="77" t="s">
        <v>42</v>
      </c>
      <c r="K378" s="77">
        <v>1.87</v>
      </c>
      <c r="L378" s="77">
        <v>1260</v>
      </c>
      <c r="M378" s="77" t="s">
        <v>41</v>
      </c>
      <c r="N378" s="101">
        <v>0.47799999999999998</v>
      </c>
      <c r="O378" s="107">
        <v>0</v>
      </c>
      <c r="P378" s="104">
        <v>0.63400000000000001</v>
      </c>
      <c r="Z378" s="77" t="s">
        <v>40</v>
      </c>
      <c r="AA378" s="77" t="s">
        <v>39</v>
      </c>
      <c r="AB378" s="77">
        <v>20</v>
      </c>
    </row>
    <row r="379" spans="1:28" ht="15.75" customHeight="1" x14ac:dyDescent="0.2">
      <c r="A379" s="77" t="s">
        <v>48</v>
      </c>
      <c r="B379" s="77" t="s">
        <v>47</v>
      </c>
      <c r="C379" s="77" t="s">
        <v>50</v>
      </c>
      <c r="D379" s="113">
        <v>43474.372715335645</v>
      </c>
      <c r="E379" s="77" t="s">
        <v>168</v>
      </c>
      <c r="F379" s="77" t="s">
        <v>31</v>
      </c>
      <c r="G379" s="77" t="s">
        <v>51</v>
      </c>
      <c r="H379" s="77" t="s">
        <v>14</v>
      </c>
      <c r="I379" s="77" t="s">
        <v>159</v>
      </c>
      <c r="J379" s="77" t="s">
        <v>165</v>
      </c>
      <c r="K379" s="77">
        <v>1.87</v>
      </c>
      <c r="L379" s="77">
        <v>1260</v>
      </c>
      <c r="M379" s="77" t="s">
        <v>41</v>
      </c>
      <c r="N379" s="101">
        <v>5.4</v>
      </c>
      <c r="O379" s="107">
        <v>5.7000000000000002E-3</v>
      </c>
      <c r="P379" s="104">
        <v>0.59499999999999997</v>
      </c>
      <c r="Z379" s="77" t="s">
        <v>40</v>
      </c>
      <c r="AA379" s="77" t="s">
        <v>39</v>
      </c>
      <c r="AB379" s="77">
        <v>20</v>
      </c>
    </row>
    <row r="380" spans="1:28" ht="15.75" customHeight="1" x14ac:dyDescent="0.2">
      <c r="A380" s="77" t="s">
        <v>48</v>
      </c>
      <c r="B380" s="77" t="s">
        <v>47</v>
      </c>
      <c r="C380" s="77" t="s">
        <v>50</v>
      </c>
      <c r="D380" s="113">
        <v>43474.372715335645</v>
      </c>
      <c r="E380" s="77" t="s">
        <v>168</v>
      </c>
      <c r="F380" s="77" t="s">
        <v>31</v>
      </c>
      <c r="G380" s="77" t="s">
        <v>51</v>
      </c>
      <c r="H380" s="77" t="s">
        <v>16</v>
      </c>
      <c r="I380" s="77" t="s">
        <v>157</v>
      </c>
      <c r="J380" s="77" t="s">
        <v>42</v>
      </c>
      <c r="K380" s="77">
        <v>2.0099999999999998</v>
      </c>
      <c r="L380" s="77">
        <v>1310</v>
      </c>
      <c r="M380" s="77" t="s">
        <v>41</v>
      </c>
      <c r="N380" s="101">
        <v>4.67</v>
      </c>
      <c r="O380" s="107">
        <v>7.5599999999999999E-3</v>
      </c>
      <c r="P380" s="104">
        <v>0.77400000000000002</v>
      </c>
      <c r="Z380" s="77" t="s">
        <v>40</v>
      </c>
      <c r="AA380" s="77" t="s">
        <v>39</v>
      </c>
      <c r="AB380" s="77">
        <v>20</v>
      </c>
    </row>
    <row r="381" spans="1:28" ht="15.75" customHeight="1" x14ac:dyDescent="0.2">
      <c r="A381" s="77" t="s">
        <v>48</v>
      </c>
      <c r="B381" s="77" t="s">
        <v>47</v>
      </c>
      <c r="C381" s="77" t="s">
        <v>50</v>
      </c>
      <c r="D381" s="113">
        <v>43474.372715335645</v>
      </c>
      <c r="E381" s="77" t="s">
        <v>168</v>
      </c>
      <c r="F381" s="77" t="s">
        <v>31</v>
      </c>
      <c r="G381" s="77" t="s">
        <v>51</v>
      </c>
      <c r="H381" s="77" t="s">
        <v>16</v>
      </c>
      <c r="I381" s="77" t="s">
        <v>158</v>
      </c>
      <c r="J381" s="77" t="s">
        <v>42</v>
      </c>
      <c r="K381" s="77">
        <v>2.0099999999999998</v>
      </c>
      <c r="L381" s="77">
        <v>1310</v>
      </c>
      <c r="M381" s="77" t="s">
        <v>41</v>
      </c>
      <c r="N381" s="101">
        <v>11.1</v>
      </c>
      <c r="O381" s="107">
        <v>7.5599999999999999E-3</v>
      </c>
      <c r="P381" s="104">
        <v>0</v>
      </c>
      <c r="Z381" s="77" t="s">
        <v>40</v>
      </c>
      <c r="AA381" s="77" t="s">
        <v>39</v>
      </c>
      <c r="AB381" s="77">
        <v>20</v>
      </c>
    </row>
    <row r="382" spans="1:28" ht="15.75" customHeight="1" x14ac:dyDescent="0.2">
      <c r="A382" s="77" t="s">
        <v>48</v>
      </c>
      <c r="B382" s="77" t="s">
        <v>47</v>
      </c>
      <c r="C382" s="77" t="s">
        <v>50</v>
      </c>
      <c r="D382" s="113">
        <v>43474.372715335645</v>
      </c>
      <c r="E382" s="77" t="s">
        <v>168</v>
      </c>
      <c r="F382" s="77" t="s">
        <v>31</v>
      </c>
      <c r="G382" s="77" t="s">
        <v>51</v>
      </c>
      <c r="H382" s="77" t="s">
        <v>16</v>
      </c>
      <c r="I382" s="77" t="s">
        <v>43</v>
      </c>
      <c r="J382" s="77" t="s">
        <v>42</v>
      </c>
      <c r="K382" s="77">
        <v>2.0099999999999998</v>
      </c>
      <c r="L382" s="77">
        <v>1310</v>
      </c>
      <c r="M382" s="77" t="s">
        <v>41</v>
      </c>
      <c r="N382" s="101">
        <v>0.55000000000000004</v>
      </c>
      <c r="O382" s="107">
        <v>0</v>
      </c>
      <c r="P382" s="104">
        <v>0.748</v>
      </c>
      <c r="Z382" s="77" t="s">
        <v>40</v>
      </c>
      <c r="AA382" s="77" t="s">
        <v>39</v>
      </c>
      <c r="AB382" s="77">
        <v>20</v>
      </c>
    </row>
    <row r="383" spans="1:28" ht="15.75" customHeight="1" x14ac:dyDescent="0.2">
      <c r="A383" s="77" t="s">
        <v>48</v>
      </c>
      <c r="B383" s="77" t="s">
        <v>47</v>
      </c>
      <c r="C383" s="77" t="s">
        <v>50</v>
      </c>
      <c r="D383" s="113">
        <v>43474.372715335645</v>
      </c>
      <c r="E383" s="77" t="s">
        <v>168</v>
      </c>
      <c r="F383" s="77" t="s">
        <v>31</v>
      </c>
      <c r="G383" s="77" t="s">
        <v>51</v>
      </c>
      <c r="H383" s="77" t="s">
        <v>16</v>
      </c>
      <c r="I383" s="77" t="s">
        <v>159</v>
      </c>
      <c r="J383" s="77" t="s">
        <v>165</v>
      </c>
      <c r="K383" s="77">
        <v>2.0099999999999998</v>
      </c>
      <c r="L383" s="77">
        <v>1310</v>
      </c>
      <c r="M383" s="77" t="s">
        <v>41</v>
      </c>
      <c r="N383" s="101">
        <v>5.1100000000000003</v>
      </c>
      <c r="O383" s="107">
        <v>6.9800000000000001E-3</v>
      </c>
      <c r="P383" s="104">
        <v>0.68200000000000005</v>
      </c>
      <c r="Z383" s="77" t="s">
        <v>40</v>
      </c>
      <c r="AA383" s="77" t="s">
        <v>39</v>
      </c>
      <c r="AB383" s="77">
        <v>20</v>
      </c>
    </row>
    <row r="384" spans="1:28" ht="15.75" customHeight="1" x14ac:dyDescent="0.2">
      <c r="A384" s="77" t="s">
        <v>48</v>
      </c>
      <c r="B384" s="77" t="s">
        <v>47</v>
      </c>
      <c r="C384" s="77" t="s">
        <v>50</v>
      </c>
      <c r="D384" s="113">
        <v>43474.372715335645</v>
      </c>
      <c r="E384" s="77" t="s">
        <v>168</v>
      </c>
      <c r="F384" s="77" t="s">
        <v>31</v>
      </c>
      <c r="G384" s="77" t="s">
        <v>51</v>
      </c>
      <c r="H384" s="77" t="s">
        <v>22</v>
      </c>
      <c r="I384" s="77" t="s">
        <v>157</v>
      </c>
      <c r="J384" s="77" t="s">
        <v>42</v>
      </c>
      <c r="K384" s="77">
        <v>1.74</v>
      </c>
      <c r="L384" s="77">
        <v>1100</v>
      </c>
      <c r="M384" s="77" t="s">
        <v>41</v>
      </c>
      <c r="N384" s="101">
        <v>7.97</v>
      </c>
      <c r="O384" s="107">
        <v>7.9500000000000005E-3</v>
      </c>
      <c r="P384" s="104">
        <v>0.97199999999999998</v>
      </c>
      <c r="Z384" s="77" t="s">
        <v>40</v>
      </c>
      <c r="AA384" s="77" t="s">
        <v>39</v>
      </c>
      <c r="AB384" s="77">
        <v>20</v>
      </c>
    </row>
    <row r="385" spans="1:28" ht="15.75" customHeight="1" x14ac:dyDescent="0.2">
      <c r="A385" s="77" t="s">
        <v>48</v>
      </c>
      <c r="B385" s="77" t="s">
        <v>47</v>
      </c>
      <c r="C385" s="77" t="s">
        <v>50</v>
      </c>
      <c r="D385" s="113">
        <v>43474.372715335645</v>
      </c>
      <c r="E385" s="77" t="s">
        <v>168</v>
      </c>
      <c r="F385" s="77" t="s">
        <v>31</v>
      </c>
      <c r="G385" s="77" t="s">
        <v>51</v>
      </c>
      <c r="H385" s="77" t="s">
        <v>22</v>
      </c>
      <c r="I385" s="77" t="s">
        <v>158</v>
      </c>
      <c r="J385" s="77" t="s">
        <v>42</v>
      </c>
      <c r="K385" s="77">
        <v>1.74</v>
      </c>
      <c r="L385" s="77">
        <v>1100</v>
      </c>
      <c r="M385" s="77" t="s">
        <v>41</v>
      </c>
      <c r="N385" s="101">
        <v>17.3</v>
      </c>
      <c r="O385" s="107">
        <v>8.5400000000000007E-3</v>
      </c>
      <c r="P385" s="104">
        <v>0</v>
      </c>
      <c r="Z385" s="77" t="s">
        <v>40</v>
      </c>
      <c r="AA385" s="77" t="s">
        <v>39</v>
      </c>
      <c r="AB385" s="77">
        <v>20</v>
      </c>
    </row>
    <row r="386" spans="1:28" ht="15.75" customHeight="1" x14ac:dyDescent="0.2">
      <c r="A386" s="77" t="s">
        <v>48</v>
      </c>
      <c r="B386" s="77" t="s">
        <v>47</v>
      </c>
      <c r="C386" s="77" t="s">
        <v>50</v>
      </c>
      <c r="D386" s="113">
        <v>43474.372715335645</v>
      </c>
      <c r="E386" s="77" t="s">
        <v>168</v>
      </c>
      <c r="F386" s="77" t="s">
        <v>31</v>
      </c>
      <c r="G386" s="77" t="s">
        <v>51</v>
      </c>
      <c r="H386" s="77" t="s">
        <v>22</v>
      </c>
      <c r="I386" s="77" t="s">
        <v>43</v>
      </c>
      <c r="J386" s="77" t="s">
        <v>42</v>
      </c>
      <c r="K386" s="77">
        <v>1.74</v>
      </c>
      <c r="L386" s="77">
        <v>1100</v>
      </c>
      <c r="M386" s="77" t="s">
        <v>41</v>
      </c>
      <c r="N386" s="101">
        <v>0.71599999999999997</v>
      </c>
      <c r="O386" s="107">
        <v>0</v>
      </c>
      <c r="P386" s="104">
        <v>0.94099999999999995</v>
      </c>
      <c r="Z386" s="77" t="s">
        <v>40</v>
      </c>
      <c r="AA386" s="77" t="s">
        <v>39</v>
      </c>
      <c r="AB386" s="77">
        <v>20</v>
      </c>
    </row>
    <row r="387" spans="1:28" ht="15.75" customHeight="1" x14ac:dyDescent="0.2">
      <c r="A387" s="77" t="s">
        <v>48</v>
      </c>
      <c r="B387" s="77" t="s">
        <v>47</v>
      </c>
      <c r="C387" s="77" t="s">
        <v>50</v>
      </c>
      <c r="D387" s="113">
        <v>43474.372715335645</v>
      </c>
      <c r="E387" s="77" t="s">
        <v>168</v>
      </c>
      <c r="F387" s="77" t="s">
        <v>31</v>
      </c>
      <c r="G387" s="77" t="s">
        <v>51</v>
      </c>
      <c r="H387" s="77" t="s">
        <v>22</v>
      </c>
      <c r="I387" s="77" t="s">
        <v>159</v>
      </c>
      <c r="J387" s="77" t="s">
        <v>165</v>
      </c>
      <c r="K387" s="77">
        <v>1.74</v>
      </c>
      <c r="L387" s="77">
        <v>1100</v>
      </c>
      <c r="M387" s="77" t="s">
        <v>41</v>
      </c>
      <c r="N387" s="101">
        <v>8.56</v>
      </c>
      <c r="O387" s="107">
        <v>7.4700000000000001E-3</v>
      </c>
      <c r="P387" s="104">
        <v>0.85599999999999998</v>
      </c>
      <c r="Z387" s="77" t="s">
        <v>40</v>
      </c>
      <c r="AA387" s="77" t="s">
        <v>39</v>
      </c>
      <c r="AB387" s="77">
        <v>20</v>
      </c>
    </row>
    <row r="388" spans="1:28" ht="15.75" customHeight="1" x14ac:dyDescent="0.2">
      <c r="A388" s="77" t="s">
        <v>48</v>
      </c>
      <c r="B388" s="77" t="s">
        <v>47</v>
      </c>
      <c r="C388" s="77" t="s">
        <v>50</v>
      </c>
      <c r="D388" s="113">
        <v>43474.372715335645</v>
      </c>
      <c r="E388" s="77" t="s">
        <v>168</v>
      </c>
      <c r="F388" s="77" t="s">
        <v>31</v>
      </c>
      <c r="G388" s="77" t="s">
        <v>51</v>
      </c>
      <c r="H388" s="77" t="s">
        <v>24</v>
      </c>
      <c r="I388" s="77" t="s">
        <v>157</v>
      </c>
      <c r="J388" s="77" t="s">
        <v>42</v>
      </c>
      <c r="K388" s="77">
        <v>2.3199999999999998</v>
      </c>
      <c r="L388" s="77">
        <v>1390</v>
      </c>
      <c r="M388" s="77" t="s">
        <v>41</v>
      </c>
      <c r="N388" s="101">
        <v>10.8</v>
      </c>
      <c r="O388" s="107">
        <v>8.3599999999999994E-3</v>
      </c>
      <c r="P388" s="104">
        <v>0.79</v>
      </c>
      <c r="Z388" s="77" t="s">
        <v>40</v>
      </c>
      <c r="AA388" s="77" t="s">
        <v>39</v>
      </c>
      <c r="AB388" s="77">
        <v>20</v>
      </c>
    </row>
    <row r="389" spans="1:28" ht="15.75" customHeight="1" x14ac:dyDescent="0.2">
      <c r="A389" s="77" t="s">
        <v>48</v>
      </c>
      <c r="B389" s="77" t="s">
        <v>47</v>
      </c>
      <c r="C389" s="77" t="s">
        <v>50</v>
      </c>
      <c r="D389" s="113">
        <v>43474.372715335645</v>
      </c>
      <c r="E389" s="77" t="s">
        <v>168</v>
      </c>
      <c r="F389" s="77" t="s">
        <v>31</v>
      </c>
      <c r="G389" s="77" t="s">
        <v>51</v>
      </c>
      <c r="H389" s="77" t="s">
        <v>24</v>
      </c>
      <c r="I389" s="77" t="s">
        <v>158</v>
      </c>
      <c r="J389" s="77" t="s">
        <v>42</v>
      </c>
      <c r="K389" s="77">
        <v>2.3199999999999998</v>
      </c>
      <c r="L389" s="77">
        <v>1390</v>
      </c>
      <c r="M389" s="77" t="s">
        <v>41</v>
      </c>
      <c r="N389" s="101">
        <v>19.8</v>
      </c>
      <c r="O389" s="107">
        <v>8.4700000000000001E-3</v>
      </c>
      <c r="P389" s="104">
        <v>0</v>
      </c>
      <c r="Z389" s="77" t="s">
        <v>40</v>
      </c>
      <c r="AA389" s="77" t="s">
        <v>39</v>
      </c>
      <c r="AB389" s="77">
        <v>20</v>
      </c>
    </row>
    <row r="390" spans="1:28" ht="15.75" customHeight="1" x14ac:dyDescent="0.2">
      <c r="A390" s="77" t="s">
        <v>48</v>
      </c>
      <c r="B390" s="77" t="s">
        <v>47</v>
      </c>
      <c r="C390" s="77" t="s">
        <v>50</v>
      </c>
      <c r="D390" s="113">
        <v>43474.372715335645</v>
      </c>
      <c r="E390" s="77" t="s">
        <v>168</v>
      </c>
      <c r="F390" s="77" t="s">
        <v>31</v>
      </c>
      <c r="G390" s="77" t="s">
        <v>51</v>
      </c>
      <c r="H390" s="77" t="s">
        <v>24</v>
      </c>
      <c r="I390" s="77" t="s">
        <v>43</v>
      </c>
      <c r="J390" s="77" t="s">
        <v>42</v>
      </c>
      <c r="K390" s="77">
        <v>2.3199999999999998</v>
      </c>
      <c r="L390" s="77">
        <v>1390</v>
      </c>
      <c r="M390" s="77" t="s">
        <v>41</v>
      </c>
      <c r="N390" s="101">
        <v>0.55200000000000005</v>
      </c>
      <c r="O390" s="107">
        <v>0</v>
      </c>
      <c r="P390" s="104">
        <v>0.76300000000000001</v>
      </c>
      <c r="Z390" s="77" t="s">
        <v>40</v>
      </c>
      <c r="AA390" s="77" t="s">
        <v>39</v>
      </c>
      <c r="AB390" s="77">
        <v>20</v>
      </c>
    </row>
    <row r="391" spans="1:28" ht="15.75" customHeight="1" x14ac:dyDescent="0.2">
      <c r="A391" s="77" t="s">
        <v>48</v>
      </c>
      <c r="B391" s="77" t="s">
        <v>47</v>
      </c>
      <c r="C391" s="77" t="s">
        <v>50</v>
      </c>
      <c r="D391" s="113">
        <v>43474.372715335645</v>
      </c>
      <c r="E391" s="77" t="s">
        <v>168</v>
      </c>
      <c r="F391" s="77" t="s">
        <v>31</v>
      </c>
      <c r="G391" s="77" t="s">
        <v>51</v>
      </c>
      <c r="H391" s="77" t="s">
        <v>24</v>
      </c>
      <c r="I391" s="77" t="s">
        <v>159</v>
      </c>
      <c r="J391" s="77" t="s">
        <v>165</v>
      </c>
      <c r="K391" s="77">
        <v>2.3199999999999998</v>
      </c>
      <c r="L391" s="77">
        <v>1390</v>
      </c>
      <c r="M391" s="77" t="s">
        <v>41</v>
      </c>
      <c r="N391" s="101">
        <v>11.9</v>
      </c>
      <c r="O391" s="107">
        <v>8.3700000000000007E-3</v>
      </c>
      <c r="P391" s="104">
        <v>0.69099999999999995</v>
      </c>
      <c r="Z391" s="77" t="s">
        <v>40</v>
      </c>
      <c r="AA391" s="77" t="s">
        <v>39</v>
      </c>
      <c r="AB391" s="77">
        <v>20</v>
      </c>
    </row>
    <row r="392" spans="1:28" ht="15.75" customHeight="1" x14ac:dyDescent="0.2">
      <c r="A392" s="77" t="s">
        <v>48</v>
      </c>
      <c r="B392" s="77" t="s">
        <v>47</v>
      </c>
      <c r="C392" s="77" t="s">
        <v>50</v>
      </c>
      <c r="D392" s="113">
        <v>43474.372715335645</v>
      </c>
      <c r="E392" s="77" t="s">
        <v>168</v>
      </c>
      <c r="F392" s="77" t="s">
        <v>31</v>
      </c>
      <c r="G392" s="77" t="s">
        <v>51</v>
      </c>
      <c r="H392" s="77" t="s">
        <v>25</v>
      </c>
      <c r="I392" s="77" t="s">
        <v>157</v>
      </c>
      <c r="J392" s="77" t="s">
        <v>42</v>
      </c>
      <c r="K392" s="77">
        <v>2.5</v>
      </c>
      <c r="L392" s="77">
        <v>1410</v>
      </c>
      <c r="M392" s="77" t="s">
        <v>41</v>
      </c>
      <c r="N392" s="101">
        <v>15.1</v>
      </c>
      <c r="O392" s="107">
        <v>8.94E-3</v>
      </c>
      <c r="P392" s="104">
        <v>0.33400000000000002</v>
      </c>
      <c r="Z392" s="77" t="s">
        <v>40</v>
      </c>
      <c r="AA392" s="77" t="s">
        <v>39</v>
      </c>
      <c r="AB392" s="77">
        <v>20</v>
      </c>
    </row>
    <row r="393" spans="1:28" ht="15.75" customHeight="1" x14ac:dyDescent="0.2">
      <c r="A393" s="77" t="s">
        <v>48</v>
      </c>
      <c r="B393" s="77" t="s">
        <v>47</v>
      </c>
      <c r="C393" s="77" t="s">
        <v>50</v>
      </c>
      <c r="D393" s="113">
        <v>43474.372715335645</v>
      </c>
      <c r="E393" s="77" t="s">
        <v>168</v>
      </c>
      <c r="F393" s="77" t="s">
        <v>31</v>
      </c>
      <c r="G393" s="77" t="s">
        <v>51</v>
      </c>
      <c r="H393" s="77" t="s">
        <v>25</v>
      </c>
      <c r="I393" s="77" t="s">
        <v>158</v>
      </c>
      <c r="J393" s="77" t="s">
        <v>42</v>
      </c>
      <c r="K393" s="77">
        <v>2.5</v>
      </c>
      <c r="L393" s="77">
        <v>1410</v>
      </c>
      <c r="M393" s="77" t="s">
        <v>41</v>
      </c>
      <c r="N393" s="101">
        <v>18</v>
      </c>
      <c r="O393" s="107">
        <v>8.94E-3</v>
      </c>
      <c r="P393" s="104">
        <v>0</v>
      </c>
      <c r="Z393" s="77" t="s">
        <v>40</v>
      </c>
      <c r="AA393" s="77" t="s">
        <v>39</v>
      </c>
      <c r="AB393" s="77">
        <v>20</v>
      </c>
    </row>
    <row r="394" spans="1:28" ht="15.75" customHeight="1" x14ac:dyDescent="0.2">
      <c r="A394" s="77" t="s">
        <v>48</v>
      </c>
      <c r="B394" s="77" t="s">
        <v>47</v>
      </c>
      <c r="C394" s="77" t="s">
        <v>50</v>
      </c>
      <c r="D394" s="113">
        <v>43474.372715335645</v>
      </c>
      <c r="E394" s="77" t="s">
        <v>168</v>
      </c>
      <c r="F394" s="77" t="s">
        <v>31</v>
      </c>
      <c r="G394" s="77" t="s">
        <v>51</v>
      </c>
      <c r="H394" s="77" t="s">
        <v>25</v>
      </c>
      <c r="I394" s="77" t="s">
        <v>43</v>
      </c>
      <c r="J394" s="77" t="s">
        <v>42</v>
      </c>
      <c r="K394" s="77">
        <v>2.5</v>
      </c>
      <c r="L394" s="77">
        <v>1410</v>
      </c>
      <c r="M394" s="77" t="s">
        <v>41</v>
      </c>
      <c r="N394" s="101">
        <v>0.23100000000000001</v>
      </c>
      <c r="O394" s="107">
        <v>0</v>
      </c>
      <c r="P394" s="104">
        <v>0.32100000000000001</v>
      </c>
      <c r="Z394" s="77" t="s">
        <v>40</v>
      </c>
      <c r="AA394" s="77" t="s">
        <v>39</v>
      </c>
      <c r="AB394" s="77">
        <v>20</v>
      </c>
    </row>
    <row r="395" spans="1:28" ht="15.75" customHeight="1" x14ac:dyDescent="0.2">
      <c r="A395" s="77" t="s">
        <v>48</v>
      </c>
      <c r="B395" s="77" t="s">
        <v>47</v>
      </c>
      <c r="C395" s="77" t="s">
        <v>50</v>
      </c>
      <c r="D395" s="113">
        <v>43474.372715335645</v>
      </c>
      <c r="E395" s="77" t="s">
        <v>168</v>
      </c>
      <c r="F395" s="77" t="s">
        <v>31</v>
      </c>
      <c r="G395" s="77" t="s">
        <v>51</v>
      </c>
      <c r="H395" s="77" t="s">
        <v>25</v>
      </c>
      <c r="I395" s="77" t="s">
        <v>159</v>
      </c>
      <c r="J395" s="77" t="s">
        <v>165</v>
      </c>
      <c r="K395" s="77">
        <v>2.5</v>
      </c>
      <c r="L395" s="77">
        <v>1410</v>
      </c>
      <c r="M395" s="77" t="s">
        <v>41</v>
      </c>
      <c r="N395" s="101">
        <v>15.3</v>
      </c>
      <c r="O395" s="107">
        <v>8.8599999999999998E-3</v>
      </c>
      <c r="P395" s="104">
        <v>0.29199999999999998</v>
      </c>
      <c r="Z395" s="77" t="s">
        <v>40</v>
      </c>
      <c r="AA395" s="77" t="s">
        <v>39</v>
      </c>
      <c r="AB395" s="77">
        <v>20</v>
      </c>
    </row>
    <row r="396" spans="1:28" ht="15.75" customHeight="1" x14ac:dyDescent="0.2">
      <c r="A396" s="77" t="s">
        <v>48</v>
      </c>
      <c r="B396" s="77" t="s">
        <v>47</v>
      </c>
      <c r="C396" s="77" t="s">
        <v>50</v>
      </c>
      <c r="D396" s="113">
        <v>43474.372715335645</v>
      </c>
      <c r="E396" s="77" t="s">
        <v>168</v>
      </c>
      <c r="F396" s="77" t="s">
        <v>31</v>
      </c>
      <c r="G396" s="77" t="s">
        <v>51</v>
      </c>
      <c r="H396" s="77" t="s">
        <v>26</v>
      </c>
      <c r="I396" s="77" t="s">
        <v>157</v>
      </c>
      <c r="J396" s="77" t="s">
        <v>42</v>
      </c>
      <c r="K396" s="77">
        <v>1.52</v>
      </c>
      <c r="L396" s="77">
        <v>1130</v>
      </c>
      <c r="M396" s="77" t="s">
        <v>41</v>
      </c>
      <c r="N396" s="101">
        <v>6.39</v>
      </c>
      <c r="O396" s="107">
        <v>6.13E-3</v>
      </c>
      <c r="P396" s="104">
        <v>1.72</v>
      </c>
      <c r="Z396" s="77" t="s">
        <v>40</v>
      </c>
      <c r="AA396" s="77" t="s">
        <v>39</v>
      </c>
      <c r="AB396" s="77">
        <v>20</v>
      </c>
    </row>
    <row r="397" spans="1:28" ht="15.75" customHeight="1" x14ac:dyDescent="0.2">
      <c r="A397" s="77" t="s">
        <v>48</v>
      </c>
      <c r="B397" s="77" t="s">
        <v>47</v>
      </c>
      <c r="C397" s="77" t="s">
        <v>50</v>
      </c>
      <c r="D397" s="113">
        <v>43474.372715335645</v>
      </c>
      <c r="E397" s="77" t="s">
        <v>168</v>
      </c>
      <c r="F397" s="77" t="s">
        <v>31</v>
      </c>
      <c r="G397" s="77" t="s">
        <v>51</v>
      </c>
      <c r="H397" s="77" t="s">
        <v>26</v>
      </c>
      <c r="I397" s="77" t="s">
        <v>158</v>
      </c>
      <c r="J397" s="77" t="s">
        <v>42</v>
      </c>
      <c r="K397" s="77">
        <v>1.52</v>
      </c>
      <c r="L397" s="77">
        <v>1130</v>
      </c>
      <c r="M397" s="77" t="s">
        <v>41</v>
      </c>
      <c r="N397" s="101">
        <v>29.6</v>
      </c>
      <c r="O397" s="107">
        <v>6.7999999999999996E-3</v>
      </c>
      <c r="P397" s="104">
        <v>0</v>
      </c>
      <c r="Z397" s="77" t="s">
        <v>40</v>
      </c>
      <c r="AA397" s="77" t="s">
        <v>39</v>
      </c>
      <c r="AB397" s="77">
        <v>20</v>
      </c>
    </row>
    <row r="398" spans="1:28" ht="15.75" customHeight="1" x14ac:dyDescent="0.2">
      <c r="A398" s="77" t="s">
        <v>48</v>
      </c>
      <c r="B398" s="77" t="s">
        <v>47</v>
      </c>
      <c r="C398" s="77" t="s">
        <v>50</v>
      </c>
      <c r="D398" s="113">
        <v>43474.372715335645</v>
      </c>
      <c r="E398" s="77" t="s">
        <v>168</v>
      </c>
      <c r="F398" s="77" t="s">
        <v>31</v>
      </c>
      <c r="G398" s="77" t="s">
        <v>51</v>
      </c>
      <c r="H398" s="77" t="s">
        <v>26</v>
      </c>
      <c r="I398" s="77" t="s">
        <v>43</v>
      </c>
      <c r="J398" s="77" t="s">
        <v>42</v>
      </c>
      <c r="K398" s="77">
        <v>1.52</v>
      </c>
      <c r="L398" s="77">
        <v>1130</v>
      </c>
      <c r="M398" s="77" t="s">
        <v>41</v>
      </c>
      <c r="N398" s="101">
        <v>1.34</v>
      </c>
      <c r="O398" s="107">
        <v>0</v>
      </c>
      <c r="P398" s="104">
        <v>1.65</v>
      </c>
      <c r="Z398" s="77" t="s">
        <v>40</v>
      </c>
      <c r="AA398" s="77" t="s">
        <v>39</v>
      </c>
      <c r="AB398" s="77">
        <v>20</v>
      </c>
    </row>
    <row r="399" spans="1:28" ht="15.75" customHeight="1" x14ac:dyDescent="0.2">
      <c r="A399" s="77" t="s">
        <v>48</v>
      </c>
      <c r="B399" s="77" t="s">
        <v>47</v>
      </c>
      <c r="C399" s="77" t="s">
        <v>50</v>
      </c>
      <c r="D399" s="113">
        <v>43474.372715335645</v>
      </c>
      <c r="E399" s="77" t="s">
        <v>168</v>
      </c>
      <c r="F399" s="77" t="s">
        <v>31</v>
      </c>
      <c r="G399" s="77" t="s">
        <v>51</v>
      </c>
      <c r="H399" s="77" t="s">
        <v>26</v>
      </c>
      <c r="I399" s="77" t="s">
        <v>159</v>
      </c>
      <c r="J399" s="77" t="s">
        <v>165</v>
      </c>
      <c r="K399" s="77">
        <v>1.52</v>
      </c>
      <c r="L399" s="77">
        <v>1130</v>
      </c>
      <c r="M399" s="77" t="s">
        <v>41</v>
      </c>
      <c r="N399" s="101">
        <v>9.31</v>
      </c>
      <c r="O399" s="107">
        <v>6.2100000000000002E-3</v>
      </c>
      <c r="P399" s="104">
        <v>1.51</v>
      </c>
      <c r="Z399" s="77" t="s">
        <v>40</v>
      </c>
      <c r="AA399" s="77" t="s">
        <v>39</v>
      </c>
      <c r="AB399" s="77">
        <v>20</v>
      </c>
    </row>
    <row r="400" spans="1:28" ht="15.75" customHeight="1" x14ac:dyDescent="0.2">
      <c r="A400" s="77" t="s">
        <v>48</v>
      </c>
      <c r="B400" s="77" t="s">
        <v>47</v>
      </c>
      <c r="C400" s="77" t="s">
        <v>50</v>
      </c>
      <c r="D400" s="113">
        <v>43474.372715335645</v>
      </c>
      <c r="E400" s="77" t="s">
        <v>168</v>
      </c>
      <c r="F400" s="77" t="s">
        <v>45</v>
      </c>
      <c r="G400" s="77" t="s">
        <v>51</v>
      </c>
      <c r="H400" s="77" t="s">
        <v>9</v>
      </c>
      <c r="I400" s="77" t="s">
        <v>159</v>
      </c>
      <c r="J400" s="77" t="s">
        <v>165</v>
      </c>
      <c r="K400" s="77">
        <v>2.6</v>
      </c>
      <c r="L400" s="77">
        <v>1620</v>
      </c>
      <c r="M400" s="77" t="s">
        <v>41</v>
      </c>
      <c r="N400" s="101">
        <v>8.9</v>
      </c>
      <c r="O400" s="107">
        <v>1.7000000000000001E-2</v>
      </c>
      <c r="P400" s="104">
        <v>2.78</v>
      </c>
      <c r="Z400" s="77" t="s">
        <v>40</v>
      </c>
      <c r="AA400" s="77" t="s">
        <v>39</v>
      </c>
      <c r="AB400" s="77">
        <v>20</v>
      </c>
    </row>
    <row r="401" spans="1:28" ht="15.75" customHeight="1" x14ac:dyDescent="0.2">
      <c r="A401" s="77" t="s">
        <v>48</v>
      </c>
      <c r="B401" s="77" t="s">
        <v>47</v>
      </c>
      <c r="C401" s="77" t="s">
        <v>50</v>
      </c>
      <c r="D401" s="113">
        <v>43474.372715335645</v>
      </c>
      <c r="E401" s="77" t="s">
        <v>168</v>
      </c>
      <c r="F401" s="77" t="s">
        <v>45</v>
      </c>
      <c r="G401" s="77" t="s">
        <v>51</v>
      </c>
      <c r="H401" s="77" t="s">
        <v>10</v>
      </c>
      <c r="I401" s="77" t="s">
        <v>157</v>
      </c>
      <c r="J401" s="77" t="s">
        <v>42</v>
      </c>
      <c r="K401" s="77">
        <v>2.8</v>
      </c>
      <c r="L401" s="77">
        <v>1580</v>
      </c>
      <c r="M401" s="77" t="s">
        <v>41</v>
      </c>
      <c r="N401" s="101">
        <v>3.9</v>
      </c>
      <c r="O401" s="107">
        <v>8.9999999999999993E-3</v>
      </c>
      <c r="P401" s="104">
        <v>4</v>
      </c>
      <c r="Z401" s="77" t="s">
        <v>40</v>
      </c>
      <c r="AA401" s="77" t="s">
        <v>39</v>
      </c>
      <c r="AB401" s="77">
        <v>20</v>
      </c>
    </row>
    <row r="402" spans="1:28" ht="15.75" customHeight="1" x14ac:dyDescent="0.2">
      <c r="A402" s="77" t="s">
        <v>48</v>
      </c>
      <c r="B402" s="77" t="s">
        <v>47</v>
      </c>
      <c r="C402" s="77" t="s">
        <v>50</v>
      </c>
      <c r="D402" s="113">
        <v>43474.372715335645</v>
      </c>
      <c r="E402" s="77" t="s">
        <v>168</v>
      </c>
      <c r="F402" s="77" t="s">
        <v>45</v>
      </c>
      <c r="G402" s="77" t="s">
        <v>51</v>
      </c>
      <c r="H402" s="77" t="s">
        <v>10</v>
      </c>
      <c r="I402" s="77" t="s">
        <v>158</v>
      </c>
      <c r="J402" s="77" t="s">
        <v>42</v>
      </c>
      <c r="K402" s="77">
        <v>2.8</v>
      </c>
      <c r="L402" s="77">
        <v>1580</v>
      </c>
      <c r="M402" s="77" t="s">
        <v>41</v>
      </c>
      <c r="N402" s="101">
        <v>39.799999999999997</v>
      </c>
      <c r="O402" s="107">
        <v>8.9999999999999993E-3</v>
      </c>
      <c r="P402" s="104">
        <v>0</v>
      </c>
      <c r="Z402" s="77" t="s">
        <v>40</v>
      </c>
      <c r="AA402" s="77" t="s">
        <v>39</v>
      </c>
      <c r="AB402" s="77">
        <v>20</v>
      </c>
    </row>
    <row r="403" spans="1:28" ht="15.75" customHeight="1" x14ac:dyDescent="0.2">
      <c r="A403" s="77" t="s">
        <v>48</v>
      </c>
      <c r="B403" s="77" t="s">
        <v>47</v>
      </c>
      <c r="C403" s="77" t="s">
        <v>50</v>
      </c>
      <c r="D403" s="113">
        <v>43474.372715335645</v>
      </c>
      <c r="E403" s="77" t="s">
        <v>168</v>
      </c>
      <c r="F403" s="77" t="s">
        <v>45</v>
      </c>
      <c r="G403" s="77" t="s">
        <v>51</v>
      </c>
      <c r="H403" s="77" t="s">
        <v>10</v>
      </c>
      <c r="I403" s="77" t="s">
        <v>43</v>
      </c>
      <c r="J403" s="77" t="s">
        <v>42</v>
      </c>
      <c r="K403" s="77">
        <v>2.8</v>
      </c>
      <c r="L403" s="77">
        <v>1580</v>
      </c>
      <c r="M403" s="77" t="s">
        <v>41</v>
      </c>
      <c r="N403" s="101">
        <v>2.6</v>
      </c>
      <c r="O403" s="107">
        <v>0</v>
      </c>
      <c r="P403" s="104">
        <v>3.9</v>
      </c>
      <c r="Z403" s="77" t="s">
        <v>40</v>
      </c>
      <c r="AA403" s="77" t="s">
        <v>39</v>
      </c>
      <c r="AB403" s="77">
        <v>20</v>
      </c>
    </row>
    <row r="404" spans="1:28" ht="15.75" customHeight="1" x14ac:dyDescent="0.2">
      <c r="A404" s="77" t="s">
        <v>48</v>
      </c>
      <c r="B404" s="77" t="s">
        <v>47</v>
      </c>
      <c r="C404" s="77" t="s">
        <v>50</v>
      </c>
      <c r="D404" s="113">
        <v>43474.372715335645</v>
      </c>
      <c r="E404" s="77" t="s">
        <v>168</v>
      </c>
      <c r="F404" s="77" t="s">
        <v>45</v>
      </c>
      <c r="G404" s="77" t="s">
        <v>51</v>
      </c>
      <c r="H404" s="77" t="s">
        <v>10</v>
      </c>
      <c r="I404" s="77" t="s">
        <v>159</v>
      </c>
      <c r="J404" s="77" t="s">
        <v>165</v>
      </c>
      <c r="K404" s="77">
        <v>2.8</v>
      </c>
      <c r="L404" s="77">
        <v>1580</v>
      </c>
      <c r="M404" s="77" t="s">
        <v>41</v>
      </c>
      <c r="N404" s="101">
        <v>3</v>
      </c>
      <c r="O404" s="107">
        <v>1E-3</v>
      </c>
      <c r="P404" s="104">
        <v>3.88</v>
      </c>
      <c r="Z404" s="77" t="s">
        <v>40</v>
      </c>
      <c r="AA404" s="77" t="s">
        <v>39</v>
      </c>
      <c r="AB404" s="77">
        <v>20</v>
      </c>
    </row>
    <row r="405" spans="1:28" ht="15.75" customHeight="1" x14ac:dyDescent="0.2">
      <c r="A405" s="77" t="s">
        <v>48</v>
      </c>
      <c r="B405" s="77" t="s">
        <v>47</v>
      </c>
      <c r="C405" s="77" t="s">
        <v>50</v>
      </c>
      <c r="D405" s="113">
        <v>43474.372715335645</v>
      </c>
      <c r="E405" s="77" t="s">
        <v>168</v>
      </c>
      <c r="F405" s="77" t="s">
        <v>45</v>
      </c>
      <c r="G405" s="77" t="s">
        <v>51</v>
      </c>
      <c r="H405" s="77" t="s">
        <v>11</v>
      </c>
      <c r="I405" s="77" t="s">
        <v>157</v>
      </c>
      <c r="J405" s="77" t="s">
        <v>42</v>
      </c>
      <c r="K405" s="77">
        <v>2.7</v>
      </c>
      <c r="L405" s="77">
        <v>1500</v>
      </c>
      <c r="M405" s="77" t="s">
        <v>41</v>
      </c>
      <c r="N405" s="101">
        <v>6.7</v>
      </c>
      <c r="O405" s="107">
        <v>1.7999999999999999E-2</v>
      </c>
      <c r="P405" s="104">
        <v>1.31</v>
      </c>
      <c r="Z405" s="77" t="s">
        <v>40</v>
      </c>
      <c r="AA405" s="77" t="s">
        <v>39</v>
      </c>
      <c r="AB405" s="77">
        <v>20</v>
      </c>
    </row>
    <row r="406" spans="1:28" ht="15.75" customHeight="1" x14ac:dyDescent="0.2">
      <c r="A406" s="77" t="s">
        <v>48</v>
      </c>
      <c r="B406" s="77" t="s">
        <v>47</v>
      </c>
      <c r="C406" s="77" t="s">
        <v>50</v>
      </c>
      <c r="D406" s="113">
        <v>43474.372715335645</v>
      </c>
      <c r="E406" s="77" t="s">
        <v>168</v>
      </c>
      <c r="F406" s="77" t="s">
        <v>45</v>
      </c>
      <c r="G406" s="77" t="s">
        <v>51</v>
      </c>
      <c r="H406" s="77" t="s">
        <v>11</v>
      </c>
      <c r="I406" s="77" t="s">
        <v>158</v>
      </c>
      <c r="J406" s="77" t="s">
        <v>42</v>
      </c>
      <c r="K406" s="77">
        <v>2.7</v>
      </c>
      <c r="L406" s="77">
        <v>1500</v>
      </c>
      <c r="M406" s="77" t="s">
        <v>41</v>
      </c>
      <c r="N406" s="101">
        <v>18</v>
      </c>
      <c r="O406" s="107">
        <v>1.9E-2</v>
      </c>
      <c r="P406" s="104">
        <v>0</v>
      </c>
      <c r="Z406" s="77" t="s">
        <v>40</v>
      </c>
      <c r="AA406" s="77" t="s">
        <v>39</v>
      </c>
      <c r="AB406" s="77">
        <v>20</v>
      </c>
    </row>
    <row r="407" spans="1:28" ht="15.75" customHeight="1" x14ac:dyDescent="0.2">
      <c r="A407" s="77" t="s">
        <v>48</v>
      </c>
      <c r="B407" s="77" t="s">
        <v>47</v>
      </c>
      <c r="C407" s="77" t="s">
        <v>50</v>
      </c>
      <c r="D407" s="113">
        <v>43474.372715335645</v>
      </c>
      <c r="E407" s="77" t="s">
        <v>168</v>
      </c>
      <c r="F407" s="77" t="s">
        <v>45</v>
      </c>
      <c r="G407" s="77" t="s">
        <v>51</v>
      </c>
      <c r="H407" s="77" t="s">
        <v>11</v>
      </c>
      <c r="I407" s="77" t="s">
        <v>43</v>
      </c>
      <c r="J407" s="77" t="s">
        <v>42</v>
      </c>
      <c r="K407" s="77">
        <v>2.7</v>
      </c>
      <c r="L407" s="77">
        <v>1500</v>
      </c>
      <c r="M407" s="77" t="s">
        <v>41</v>
      </c>
      <c r="N407" s="101">
        <v>0.8</v>
      </c>
      <c r="O407" s="107">
        <v>0</v>
      </c>
      <c r="P407" s="104">
        <v>1.28</v>
      </c>
      <c r="Z407" s="77" t="s">
        <v>40</v>
      </c>
      <c r="AA407" s="77" t="s">
        <v>39</v>
      </c>
      <c r="AB407" s="77">
        <v>20</v>
      </c>
    </row>
    <row r="408" spans="1:28" ht="15.75" customHeight="1" x14ac:dyDescent="0.2">
      <c r="A408" s="77" t="s">
        <v>48</v>
      </c>
      <c r="B408" s="77" t="s">
        <v>47</v>
      </c>
      <c r="C408" s="77" t="s">
        <v>50</v>
      </c>
      <c r="D408" s="113">
        <v>43474.372715335645</v>
      </c>
      <c r="E408" s="77" t="s">
        <v>168</v>
      </c>
      <c r="F408" s="77" t="s">
        <v>45</v>
      </c>
      <c r="G408" s="77" t="s">
        <v>51</v>
      </c>
      <c r="H408" s="77" t="s">
        <v>11</v>
      </c>
      <c r="I408" s="77" t="s">
        <v>159</v>
      </c>
      <c r="J408" s="77" t="s">
        <v>165</v>
      </c>
      <c r="K408" s="77">
        <v>2.7</v>
      </c>
      <c r="L408" s="77">
        <v>1500</v>
      </c>
      <c r="M408" s="77" t="s">
        <v>41</v>
      </c>
      <c r="N408" s="101">
        <v>3.6</v>
      </c>
      <c r="O408" s="107">
        <v>8.0000000000000002E-3</v>
      </c>
      <c r="P408" s="104">
        <v>1.25</v>
      </c>
      <c r="Z408" s="77" t="s">
        <v>40</v>
      </c>
      <c r="AA408" s="77" t="s">
        <v>39</v>
      </c>
      <c r="AB408" s="77">
        <v>20</v>
      </c>
    </row>
    <row r="409" spans="1:28" ht="15.75" customHeight="1" x14ac:dyDescent="0.2">
      <c r="A409" s="77" t="s">
        <v>48</v>
      </c>
      <c r="B409" s="77" t="s">
        <v>47</v>
      </c>
      <c r="C409" s="77" t="s">
        <v>50</v>
      </c>
      <c r="D409" s="113">
        <v>43474.372715335645</v>
      </c>
      <c r="E409" s="77" t="s">
        <v>168</v>
      </c>
      <c r="F409" s="77" t="s">
        <v>45</v>
      </c>
      <c r="G409" s="77" t="s">
        <v>51</v>
      </c>
      <c r="H409" s="77" t="s">
        <v>12</v>
      </c>
      <c r="I409" s="77" t="s">
        <v>157</v>
      </c>
      <c r="J409" s="77" t="s">
        <v>42</v>
      </c>
      <c r="K409" s="77">
        <v>1.9</v>
      </c>
      <c r="L409" s="77">
        <v>1410</v>
      </c>
      <c r="M409" s="77" t="s">
        <v>41</v>
      </c>
      <c r="N409" s="101">
        <v>6.5</v>
      </c>
      <c r="O409" s="107">
        <v>1.2E-2</v>
      </c>
      <c r="P409" s="104">
        <v>1.19</v>
      </c>
      <c r="Z409" s="77" t="s">
        <v>40</v>
      </c>
      <c r="AA409" s="77" t="s">
        <v>39</v>
      </c>
      <c r="AB409" s="77">
        <v>20</v>
      </c>
    </row>
    <row r="410" spans="1:28" ht="15.75" customHeight="1" x14ac:dyDescent="0.2">
      <c r="A410" s="77" t="s">
        <v>48</v>
      </c>
      <c r="B410" s="77" t="s">
        <v>47</v>
      </c>
      <c r="C410" s="77" t="s">
        <v>50</v>
      </c>
      <c r="D410" s="113">
        <v>43474.372715335645</v>
      </c>
      <c r="E410" s="77" t="s">
        <v>168</v>
      </c>
      <c r="F410" s="77" t="s">
        <v>45</v>
      </c>
      <c r="G410" s="77" t="s">
        <v>51</v>
      </c>
      <c r="H410" s="77" t="s">
        <v>12</v>
      </c>
      <c r="I410" s="77" t="s">
        <v>158</v>
      </c>
      <c r="J410" s="77" t="s">
        <v>42</v>
      </c>
      <c r="K410" s="77">
        <v>1.9</v>
      </c>
      <c r="L410" s="77">
        <v>1410</v>
      </c>
      <c r="M410" s="77" t="s">
        <v>41</v>
      </c>
      <c r="N410" s="101">
        <v>14.8</v>
      </c>
      <c r="O410" s="107">
        <v>1.2999999999999999E-2</v>
      </c>
      <c r="P410" s="104">
        <v>0</v>
      </c>
      <c r="Z410" s="77" t="s">
        <v>40</v>
      </c>
      <c r="AA410" s="77" t="s">
        <v>39</v>
      </c>
      <c r="AB410" s="77">
        <v>20</v>
      </c>
    </row>
    <row r="411" spans="1:28" ht="15.75" customHeight="1" x14ac:dyDescent="0.2">
      <c r="A411" s="77" t="s">
        <v>48</v>
      </c>
      <c r="B411" s="77" t="s">
        <v>47</v>
      </c>
      <c r="C411" s="77" t="s">
        <v>50</v>
      </c>
      <c r="D411" s="113">
        <v>43474.372715335645</v>
      </c>
      <c r="E411" s="77" t="s">
        <v>168</v>
      </c>
      <c r="F411" s="77" t="s">
        <v>45</v>
      </c>
      <c r="G411" s="77" t="s">
        <v>51</v>
      </c>
      <c r="H411" s="77" t="s">
        <v>12</v>
      </c>
      <c r="I411" s="77" t="s">
        <v>43</v>
      </c>
      <c r="J411" s="77" t="s">
        <v>42</v>
      </c>
      <c r="K411" s="77">
        <v>1.9</v>
      </c>
      <c r="L411" s="77">
        <v>1410</v>
      </c>
      <c r="M411" s="77" t="s">
        <v>41</v>
      </c>
      <c r="N411" s="101">
        <v>0.8</v>
      </c>
      <c r="O411" s="107">
        <v>0</v>
      </c>
      <c r="P411" s="104">
        <v>1.17</v>
      </c>
      <c r="Z411" s="77" t="s">
        <v>40</v>
      </c>
      <c r="AA411" s="77" t="s">
        <v>39</v>
      </c>
      <c r="AB411" s="77">
        <v>20</v>
      </c>
    </row>
    <row r="412" spans="1:28" ht="15.75" customHeight="1" x14ac:dyDescent="0.2">
      <c r="A412" s="77" t="s">
        <v>48</v>
      </c>
      <c r="B412" s="77" t="s">
        <v>47</v>
      </c>
      <c r="C412" s="77" t="s">
        <v>50</v>
      </c>
      <c r="D412" s="113">
        <v>43474.372715335645</v>
      </c>
      <c r="E412" s="77" t="s">
        <v>168</v>
      </c>
      <c r="F412" s="77" t="s">
        <v>45</v>
      </c>
      <c r="G412" s="77" t="s">
        <v>51</v>
      </c>
      <c r="H412" s="77" t="s">
        <v>12</v>
      </c>
      <c r="I412" s="77" t="s">
        <v>159</v>
      </c>
      <c r="J412" s="77" t="s">
        <v>165</v>
      </c>
      <c r="K412" s="77">
        <v>1.9</v>
      </c>
      <c r="L412" s="77">
        <v>1410</v>
      </c>
      <c r="M412" s="77" t="s">
        <v>41</v>
      </c>
      <c r="N412" s="101">
        <v>2.4</v>
      </c>
      <c r="O412" s="107">
        <v>3.0000000000000001E-3</v>
      </c>
      <c r="P412" s="104">
        <v>1.1499999999999999</v>
      </c>
      <c r="Z412" s="77" t="s">
        <v>40</v>
      </c>
      <c r="AA412" s="77" t="s">
        <v>39</v>
      </c>
      <c r="AB412" s="77">
        <v>20</v>
      </c>
    </row>
    <row r="413" spans="1:28" ht="15.75" customHeight="1" x14ac:dyDescent="0.2">
      <c r="A413" s="77" t="s">
        <v>48</v>
      </c>
      <c r="B413" s="77" t="s">
        <v>47</v>
      </c>
      <c r="C413" s="77" t="s">
        <v>50</v>
      </c>
      <c r="D413" s="113">
        <v>43474.372715335645</v>
      </c>
      <c r="E413" s="77" t="s">
        <v>168</v>
      </c>
      <c r="F413" s="77" t="s">
        <v>45</v>
      </c>
      <c r="G413" s="77" t="s">
        <v>51</v>
      </c>
      <c r="H413" s="77" t="s">
        <v>13</v>
      </c>
      <c r="I413" s="77" t="s">
        <v>157</v>
      </c>
      <c r="J413" s="77" t="s">
        <v>42</v>
      </c>
      <c r="K413" s="77">
        <v>2.5</v>
      </c>
      <c r="L413" s="77">
        <v>1450</v>
      </c>
      <c r="M413" s="77" t="s">
        <v>41</v>
      </c>
      <c r="N413" s="101">
        <v>11</v>
      </c>
      <c r="O413" s="107">
        <v>1.6E-2</v>
      </c>
      <c r="P413" s="104">
        <v>1.25</v>
      </c>
      <c r="Z413" s="77" t="s">
        <v>40</v>
      </c>
      <c r="AA413" s="77" t="s">
        <v>39</v>
      </c>
      <c r="AB413" s="77">
        <v>20</v>
      </c>
    </row>
    <row r="414" spans="1:28" ht="15.75" customHeight="1" x14ac:dyDescent="0.2">
      <c r="A414" s="77" t="s">
        <v>48</v>
      </c>
      <c r="B414" s="77" t="s">
        <v>47</v>
      </c>
      <c r="C414" s="77" t="s">
        <v>50</v>
      </c>
      <c r="D414" s="113">
        <v>43474.372715335645</v>
      </c>
      <c r="E414" s="77" t="s">
        <v>168</v>
      </c>
      <c r="F414" s="77" t="s">
        <v>45</v>
      </c>
      <c r="G414" s="77" t="s">
        <v>51</v>
      </c>
      <c r="H414" s="77" t="s">
        <v>13</v>
      </c>
      <c r="I414" s="77" t="s">
        <v>158</v>
      </c>
      <c r="J414" s="77" t="s">
        <v>42</v>
      </c>
      <c r="K414" s="77">
        <v>2.5</v>
      </c>
      <c r="L414" s="77">
        <v>1450</v>
      </c>
      <c r="M414" s="77" t="s">
        <v>41</v>
      </c>
      <c r="N414" s="101">
        <v>21</v>
      </c>
      <c r="O414" s="107">
        <v>1.7000000000000001E-2</v>
      </c>
      <c r="P414" s="104">
        <v>0</v>
      </c>
      <c r="Z414" s="77" t="s">
        <v>40</v>
      </c>
      <c r="AA414" s="77" t="s">
        <v>39</v>
      </c>
      <c r="AB414" s="77">
        <v>20</v>
      </c>
    </row>
    <row r="415" spans="1:28" ht="15.75" customHeight="1" x14ac:dyDescent="0.2">
      <c r="A415" s="77" t="s">
        <v>48</v>
      </c>
      <c r="B415" s="77" t="s">
        <v>47</v>
      </c>
      <c r="C415" s="77" t="s">
        <v>50</v>
      </c>
      <c r="D415" s="113">
        <v>43474.372715335645</v>
      </c>
      <c r="E415" s="77" t="s">
        <v>168</v>
      </c>
      <c r="F415" s="77" t="s">
        <v>45</v>
      </c>
      <c r="G415" s="77" t="s">
        <v>51</v>
      </c>
      <c r="H415" s="77" t="s">
        <v>13</v>
      </c>
      <c r="I415" s="77" t="s">
        <v>43</v>
      </c>
      <c r="J415" s="77" t="s">
        <v>42</v>
      </c>
      <c r="K415" s="77">
        <v>2.5</v>
      </c>
      <c r="L415" s="77">
        <v>1450</v>
      </c>
      <c r="M415" s="77" t="s">
        <v>41</v>
      </c>
      <c r="N415" s="101">
        <v>0.8</v>
      </c>
      <c r="O415" s="107">
        <v>0</v>
      </c>
      <c r="P415" s="104">
        <v>1.22</v>
      </c>
      <c r="Z415" s="77" t="s">
        <v>40</v>
      </c>
      <c r="AA415" s="77" t="s">
        <v>39</v>
      </c>
      <c r="AB415" s="77">
        <v>20</v>
      </c>
    </row>
    <row r="416" spans="1:28" ht="15.75" customHeight="1" x14ac:dyDescent="0.2">
      <c r="A416" s="77" t="s">
        <v>48</v>
      </c>
      <c r="B416" s="77" t="s">
        <v>47</v>
      </c>
      <c r="C416" s="77" t="s">
        <v>50</v>
      </c>
      <c r="D416" s="113">
        <v>43474.372715335645</v>
      </c>
      <c r="E416" s="77" t="s">
        <v>168</v>
      </c>
      <c r="F416" s="77" t="s">
        <v>45</v>
      </c>
      <c r="G416" s="77" t="s">
        <v>51</v>
      </c>
      <c r="H416" s="77" t="s">
        <v>13</v>
      </c>
      <c r="I416" s="77" t="s">
        <v>159</v>
      </c>
      <c r="J416" s="77" t="s">
        <v>165</v>
      </c>
      <c r="K416" s="77">
        <v>2.5</v>
      </c>
      <c r="L416" s="77">
        <v>1450</v>
      </c>
      <c r="M416" s="77" t="s">
        <v>41</v>
      </c>
      <c r="N416" s="101">
        <v>6.2</v>
      </c>
      <c r="O416" s="107">
        <v>8.0000000000000002E-3</v>
      </c>
      <c r="P416" s="104">
        <v>1.19</v>
      </c>
      <c r="Z416" s="77" t="s">
        <v>40</v>
      </c>
      <c r="AA416" s="77" t="s">
        <v>39</v>
      </c>
      <c r="AB416" s="77">
        <v>20</v>
      </c>
    </row>
    <row r="417" spans="1:28" ht="15.75" customHeight="1" x14ac:dyDescent="0.2">
      <c r="A417" s="77" t="s">
        <v>48</v>
      </c>
      <c r="B417" s="77" t="s">
        <v>47</v>
      </c>
      <c r="C417" s="77" t="s">
        <v>50</v>
      </c>
      <c r="D417" s="113">
        <v>43474.372715335645</v>
      </c>
      <c r="E417" s="77" t="s">
        <v>168</v>
      </c>
      <c r="F417" s="77" t="s">
        <v>45</v>
      </c>
      <c r="G417" s="77" t="s">
        <v>51</v>
      </c>
      <c r="H417" s="77" t="s">
        <v>14</v>
      </c>
      <c r="I417" s="77" t="s">
        <v>157</v>
      </c>
      <c r="J417" s="77" t="s">
        <v>42</v>
      </c>
      <c r="K417" s="77">
        <v>2.7</v>
      </c>
      <c r="L417" s="77">
        <v>1490</v>
      </c>
      <c r="M417" s="77" t="s">
        <v>41</v>
      </c>
      <c r="N417" s="101">
        <v>15.5</v>
      </c>
      <c r="O417" s="107">
        <v>2.9000000000000001E-2</v>
      </c>
      <c r="P417" s="104">
        <v>1.45</v>
      </c>
      <c r="Z417" s="77" t="s">
        <v>40</v>
      </c>
      <c r="AA417" s="77" t="s">
        <v>39</v>
      </c>
      <c r="AB417" s="77">
        <v>20</v>
      </c>
    </row>
    <row r="418" spans="1:28" ht="15.75" customHeight="1" x14ac:dyDescent="0.2">
      <c r="A418" s="77" t="s">
        <v>48</v>
      </c>
      <c r="B418" s="77" t="s">
        <v>47</v>
      </c>
      <c r="C418" s="77" t="s">
        <v>50</v>
      </c>
      <c r="D418" s="113">
        <v>43474.372715335645</v>
      </c>
      <c r="E418" s="77" t="s">
        <v>168</v>
      </c>
      <c r="F418" s="77" t="s">
        <v>45</v>
      </c>
      <c r="G418" s="77" t="s">
        <v>51</v>
      </c>
      <c r="H418" s="77" t="s">
        <v>14</v>
      </c>
      <c r="I418" s="77" t="s">
        <v>158</v>
      </c>
      <c r="J418" s="77" t="s">
        <v>42</v>
      </c>
      <c r="K418" s="77">
        <v>2.7</v>
      </c>
      <c r="L418" s="77">
        <v>1490</v>
      </c>
      <c r="M418" s="77" t="s">
        <v>41</v>
      </c>
      <c r="N418" s="101">
        <v>28.8</v>
      </c>
      <c r="O418" s="107">
        <v>0.03</v>
      </c>
      <c r="P418" s="104">
        <v>0</v>
      </c>
      <c r="Z418" s="77" t="s">
        <v>40</v>
      </c>
      <c r="AA418" s="77" t="s">
        <v>39</v>
      </c>
      <c r="AB418" s="77">
        <v>20</v>
      </c>
    </row>
    <row r="419" spans="1:28" ht="15.75" customHeight="1" x14ac:dyDescent="0.2">
      <c r="A419" s="77" t="s">
        <v>48</v>
      </c>
      <c r="B419" s="77" t="s">
        <v>47</v>
      </c>
      <c r="C419" s="77" t="s">
        <v>50</v>
      </c>
      <c r="D419" s="113">
        <v>43474.372715335645</v>
      </c>
      <c r="E419" s="77" t="s">
        <v>168</v>
      </c>
      <c r="F419" s="77" t="s">
        <v>45</v>
      </c>
      <c r="G419" s="77" t="s">
        <v>51</v>
      </c>
      <c r="H419" s="77" t="s">
        <v>14</v>
      </c>
      <c r="I419" s="77" t="s">
        <v>43</v>
      </c>
      <c r="J419" s="77" t="s">
        <v>42</v>
      </c>
      <c r="K419" s="77">
        <v>2.7</v>
      </c>
      <c r="L419" s="77">
        <v>1490</v>
      </c>
      <c r="M419" s="77" t="s">
        <v>41</v>
      </c>
      <c r="N419" s="101">
        <v>0.9</v>
      </c>
      <c r="O419" s="107">
        <v>0</v>
      </c>
      <c r="P419" s="104">
        <v>1.41</v>
      </c>
      <c r="Z419" s="77" t="s">
        <v>40</v>
      </c>
      <c r="AA419" s="77" t="s">
        <v>39</v>
      </c>
      <c r="AB419" s="77">
        <v>20</v>
      </c>
    </row>
    <row r="420" spans="1:28" ht="15.75" customHeight="1" x14ac:dyDescent="0.2">
      <c r="A420" s="77" t="s">
        <v>48</v>
      </c>
      <c r="B420" s="77" t="s">
        <v>47</v>
      </c>
      <c r="C420" s="77" t="s">
        <v>50</v>
      </c>
      <c r="D420" s="113">
        <v>43474.372715335645</v>
      </c>
      <c r="E420" s="77" t="s">
        <v>168</v>
      </c>
      <c r="F420" s="77" t="s">
        <v>45</v>
      </c>
      <c r="G420" s="77" t="s">
        <v>51</v>
      </c>
      <c r="H420" s="77" t="s">
        <v>14</v>
      </c>
      <c r="I420" s="77" t="s">
        <v>159</v>
      </c>
      <c r="J420" s="77" t="s">
        <v>165</v>
      </c>
      <c r="K420" s="77">
        <v>2.7</v>
      </c>
      <c r="L420" s="77">
        <v>1490</v>
      </c>
      <c r="M420" s="77" t="s">
        <v>41</v>
      </c>
      <c r="N420" s="101">
        <v>12.8</v>
      </c>
      <c r="O420" s="107">
        <v>2.1999999999999999E-2</v>
      </c>
      <c r="P420" s="104">
        <v>1.36</v>
      </c>
      <c r="Z420" s="77" t="s">
        <v>40</v>
      </c>
      <c r="AA420" s="77" t="s">
        <v>39</v>
      </c>
      <c r="AB420" s="77">
        <v>20</v>
      </c>
    </row>
    <row r="421" spans="1:28" ht="15.75" customHeight="1" x14ac:dyDescent="0.2">
      <c r="A421" s="77" t="s">
        <v>48</v>
      </c>
      <c r="B421" s="77" t="s">
        <v>47</v>
      </c>
      <c r="C421" s="77" t="s">
        <v>50</v>
      </c>
      <c r="D421" s="113">
        <v>43474.372715335645</v>
      </c>
      <c r="E421" s="77" t="s">
        <v>168</v>
      </c>
      <c r="F421" s="77" t="s">
        <v>45</v>
      </c>
      <c r="G421" s="77" t="s">
        <v>51</v>
      </c>
      <c r="H421" s="77" t="s">
        <v>16</v>
      </c>
      <c r="I421" s="77" t="s">
        <v>157</v>
      </c>
      <c r="J421" s="77" t="s">
        <v>42</v>
      </c>
      <c r="K421" s="77">
        <v>3.6</v>
      </c>
      <c r="L421" s="77">
        <v>1750</v>
      </c>
      <c r="M421" s="77" t="s">
        <v>41</v>
      </c>
      <c r="N421" s="101">
        <v>16.7</v>
      </c>
      <c r="O421" s="107">
        <v>0.03</v>
      </c>
      <c r="P421" s="104">
        <v>2.17</v>
      </c>
      <c r="Z421" s="77" t="s">
        <v>40</v>
      </c>
      <c r="AA421" s="77" t="s">
        <v>39</v>
      </c>
      <c r="AB421" s="77">
        <v>20</v>
      </c>
    </row>
    <row r="422" spans="1:28" ht="15.75" customHeight="1" x14ac:dyDescent="0.2">
      <c r="A422" s="77" t="s">
        <v>48</v>
      </c>
      <c r="B422" s="77" t="s">
        <v>47</v>
      </c>
      <c r="C422" s="77" t="s">
        <v>50</v>
      </c>
      <c r="D422" s="113">
        <v>43474.372715335645</v>
      </c>
      <c r="E422" s="77" t="s">
        <v>168</v>
      </c>
      <c r="F422" s="77" t="s">
        <v>45</v>
      </c>
      <c r="G422" s="77" t="s">
        <v>51</v>
      </c>
      <c r="H422" s="77" t="s">
        <v>16</v>
      </c>
      <c r="I422" s="77" t="s">
        <v>158</v>
      </c>
      <c r="J422" s="77" t="s">
        <v>42</v>
      </c>
      <c r="K422" s="77">
        <v>3.6</v>
      </c>
      <c r="L422" s="77">
        <v>1750</v>
      </c>
      <c r="M422" s="77" t="s">
        <v>41</v>
      </c>
      <c r="N422" s="101">
        <v>38.299999999999997</v>
      </c>
      <c r="O422" s="107">
        <v>3.2000000000000001E-2</v>
      </c>
      <c r="P422" s="104">
        <v>0</v>
      </c>
      <c r="Z422" s="77" t="s">
        <v>40</v>
      </c>
      <c r="AA422" s="77" t="s">
        <v>39</v>
      </c>
      <c r="AB422" s="77">
        <v>20</v>
      </c>
    </row>
    <row r="423" spans="1:28" ht="15.75" customHeight="1" x14ac:dyDescent="0.2">
      <c r="A423" s="77" t="s">
        <v>48</v>
      </c>
      <c r="B423" s="77" t="s">
        <v>47</v>
      </c>
      <c r="C423" s="77" t="s">
        <v>50</v>
      </c>
      <c r="D423" s="113">
        <v>43474.372715335645</v>
      </c>
      <c r="E423" s="77" t="s">
        <v>168</v>
      </c>
      <c r="F423" s="77" t="s">
        <v>45</v>
      </c>
      <c r="G423" s="77" t="s">
        <v>51</v>
      </c>
      <c r="H423" s="77" t="s">
        <v>16</v>
      </c>
      <c r="I423" s="77" t="s">
        <v>43</v>
      </c>
      <c r="J423" s="77" t="s">
        <v>42</v>
      </c>
      <c r="K423" s="77">
        <v>3.6</v>
      </c>
      <c r="L423" s="77">
        <v>1750</v>
      </c>
      <c r="M423" s="77" t="s">
        <v>41</v>
      </c>
      <c r="N423" s="101">
        <v>1.3</v>
      </c>
      <c r="O423" s="107">
        <v>0</v>
      </c>
      <c r="P423" s="104">
        <v>2.11</v>
      </c>
      <c r="Z423" s="77" t="s">
        <v>40</v>
      </c>
      <c r="AA423" s="77" t="s">
        <v>39</v>
      </c>
      <c r="AB423" s="77">
        <v>20</v>
      </c>
    </row>
    <row r="424" spans="1:28" ht="15.75" customHeight="1" x14ac:dyDescent="0.2">
      <c r="A424" s="77" t="s">
        <v>48</v>
      </c>
      <c r="B424" s="77" t="s">
        <v>47</v>
      </c>
      <c r="C424" s="77" t="s">
        <v>50</v>
      </c>
      <c r="D424" s="113">
        <v>43474.372715335645</v>
      </c>
      <c r="E424" s="77" t="s">
        <v>168</v>
      </c>
      <c r="F424" s="77" t="s">
        <v>45</v>
      </c>
      <c r="G424" s="77" t="s">
        <v>51</v>
      </c>
      <c r="H424" s="77" t="s">
        <v>16</v>
      </c>
      <c r="I424" s="77" t="s">
        <v>159</v>
      </c>
      <c r="J424" s="77" t="s">
        <v>165</v>
      </c>
      <c r="K424" s="77">
        <v>3.6</v>
      </c>
      <c r="L424" s="77">
        <v>1750</v>
      </c>
      <c r="M424" s="77" t="s">
        <v>41</v>
      </c>
      <c r="N424" s="101">
        <v>17.2</v>
      </c>
      <c r="O424" s="107">
        <v>2.9000000000000001E-2</v>
      </c>
      <c r="P424" s="104">
        <v>2.04</v>
      </c>
      <c r="Z424" s="77" t="s">
        <v>40</v>
      </c>
      <c r="AA424" s="77" t="s">
        <v>39</v>
      </c>
      <c r="AB424" s="77">
        <v>20</v>
      </c>
    </row>
    <row r="425" spans="1:28" ht="15.75" customHeight="1" x14ac:dyDescent="0.2">
      <c r="A425" s="77" t="s">
        <v>48</v>
      </c>
      <c r="B425" s="77" t="s">
        <v>47</v>
      </c>
      <c r="C425" s="77" t="s">
        <v>50</v>
      </c>
      <c r="D425" s="113">
        <v>43474.372715335645</v>
      </c>
      <c r="E425" s="77" t="s">
        <v>168</v>
      </c>
      <c r="F425" s="77" t="s">
        <v>45</v>
      </c>
      <c r="G425" s="77" t="s">
        <v>51</v>
      </c>
      <c r="H425" s="77" t="s">
        <v>22</v>
      </c>
      <c r="I425" s="77" t="s">
        <v>157</v>
      </c>
      <c r="J425" s="77" t="s">
        <v>42</v>
      </c>
      <c r="K425" s="77">
        <v>3.2</v>
      </c>
      <c r="L425" s="77">
        <v>1570</v>
      </c>
      <c r="M425" s="77" t="s">
        <v>41</v>
      </c>
      <c r="N425" s="101">
        <v>27.6</v>
      </c>
      <c r="O425" s="107">
        <v>3.2000000000000001E-2</v>
      </c>
      <c r="P425" s="104">
        <v>2.96</v>
      </c>
      <c r="Z425" s="77" t="s">
        <v>40</v>
      </c>
      <c r="AA425" s="77" t="s">
        <v>39</v>
      </c>
      <c r="AB425" s="77">
        <v>20</v>
      </c>
    </row>
    <row r="426" spans="1:28" ht="15.75" customHeight="1" x14ac:dyDescent="0.2">
      <c r="A426" s="77" t="s">
        <v>48</v>
      </c>
      <c r="B426" s="77" t="s">
        <v>47</v>
      </c>
      <c r="C426" s="77" t="s">
        <v>50</v>
      </c>
      <c r="D426" s="113">
        <v>43474.372715335645</v>
      </c>
      <c r="E426" s="77" t="s">
        <v>168</v>
      </c>
      <c r="F426" s="77" t="s">
        <v>45</v>
      </c>
      <c r="G426" s="77" t="s">
        <v>51</v>
      </c>
      <c r="H426" s="77" t="s">
        <v>22</v>
      </c>
      <c r="I426" s="77" t="s">
        <v>158</v>
      </c>
      <c r="J426" s="77" t="s">
        <v>42</v>
      </c>
      <c r="K426" s="77">
        <v>3.2</v>
      </c>
      <c r="L426" s="77">
        <v>1570</v>
      </c>
      <c r="M426" s="77" t="s">
        <v>41</v>
      </c>
      <c r="N426" s="101">
        <v>60.8</v>
      </c>
      <c r="O426" s="107">
        <v>3.5000000000000003E-2</v>
      </c>
      <c r="P426" s="104">
        <v>0</v>
      </c>
      <c r="Z426" s="77" t="s">
        <v>40</v>
      </c>
      <c r="AA426" s="77" t="s">
        <v>39</v>
      </c>
      <c r="AB426" s="77">
        <v>20</v>
      </c>
    </row>
    <row r="427" spans="1:28" ht="15.75" customHeight="1" x14ac:dyDescent="0.2">
      <c r="A427" s="77" t="s">
        <v>48</v>
      </c>
      <c r="B427" s="77" t="s">
        <v>47</v>
      </c>
      <c r="C427" s="77" t="s">
        <v>50</v>
      </c>
      <c r="D427" s="113">
        <v>43474.372715335645</v>
      </c>
      <c r="E427" s="77" t="s">
        <v>168</v>
      </c>
      <c r="F427" s="77" t="s">
        <v>45</v>
      </c>
      <c r="G427" s="77" t="s">
        <v>51</v>
      </c>
      <c r="H427" s="77" t="s">
        <v>22</v>
      </c>
      <c r="I427" s="77" t="s">
        <v>43</v>
      </c>
      <c r="J427" s="77" t="s">
        <v>42</v>
      </c>
      <c r="K427" s="77">
        <v>3.2</v>
      </c>
      <c r="L427" s="77">
        <v>1570</v>
      </c>
      <c r="M427" s="77" t="s">
        <v>41</v>
      </c>
      <c r="N427" s="101">
        <v>1.8</v>
      </c>
      <c r="O427" s="107">
        <v>0</v>
      </c>
      <c r="P427" s="104">
        <v>2.89</v>
      </c>
      <c r="Z427" s="77" t="s">
        <v>40</v>
      </c>
      <c r="AA427" s="77" t="s">
        <v>39</v>
      </c>
      <c r="AB427" s="77">
        <v>20</v>
      </c>
    </row>
    <row r="428" spans="1:28" ht="15.75" customHeight="1" x14ac:dyDescent="0.2">
      <c r="A428" s="77" t="s">
        <v>48</v>
      </c>
      <c r="B428" s="77" t="s">
        <v>47</v>
      </c>
      <c r="C428" s="77" t="s">
        <v>50</v>
      </c>
      <c r="D428" s="113">
        <v>43474.372715335645</v>
      </c>
      <c r="E428" s="77" t="s">
        <v>168</v>
      </c>
      <c r="F428" s="77" t="s">
        <v>45</v>
      </c>
      <c r="G428" s="77" t="s">
        <v>51</v>
      </c>
      <c r="H428" s="77" t="s">
        <v>22</v>
      </c>
      <c r="I428" s="77" t="s">
        <v>159</v>
      </c>
      <c r="J428" s="77" t="s">
        <v>165</v>
      </c>
      <c r="K428" s="77">
        <v>3.2</v>
      </c>
      <c r="L428" s="77">
        <v>1570</v>
      </c>
      <c r="M428" s="77" t="s">
        <v>41</v>
      </c>
      <c r="N428" s="101">
        <v>29</v>
      </c>
      <c r="O428" s="107">
        <v>3.1E-2</v>
      </c>
      <c r="P428" s="104">
        <v>2.78</v>
      </c>
      <c r="Z428" s="77" t="s">
        <v>40</v>
      </c>
      <c r="AA428" s="77" t="s">
        <v>39</v>
      </c>
      <c r="AB428" s="77">
        <v>20</v>
      </c>
    </row>
    <row r="429" spans="1:28" ht="15.75" customHeight="1" x14ac:dyDescent="0.2">
      <c r="A429" s="77" t="s">
        <v>48</v>
      </c>
      <c r="B429" s="77" t="s">
        <v>47</v>
      </c>
      <c r="C429" s="77" t="s">
        <v>50</v>
      </c>
      <c r="D429" s="113">
        <v>43474.372715335645</v>
      </c>
      <c r="E429" s="77" t="s">
        <v>168</v>
      </c>
      <c r="F429" s="77" t="s">
        <v>45</v>
      </c>
      <c r="G429" s="77" t="s">
        <v>51</v>
      </c>
      <c r="H429" s="77" t="s">
        <v>24</v>
      </c>
      <c r="I429" s="77" t="s">
        <v>157</v>
      </c>
      <c r="J429" s="77" t="s">
        <v>42</v>
      </c>
      <c r="K429" s="77">
        <v>3.8</v>
      </c>
      <c r="L429" s="77">
        <v>1660</v>
      </c>
      <c r="M429" s="77" t="s">
        <v>41</v>
      </c>
      <c r="N429" s="101">
        <v>34.799999999999997</v>
      </c>
      <c r="O429" s="107">
        <v>3.5999999999999997E-2</v>
      </c>
      <c r="P429" s="104">
        <v>2.93</v>
      </c>
      <c r="Z429" s="77" t="s">
        <v>40</v>
      </c>
      <c r="AA429" s="77" t="s">
        <v>39</v>
      </c>
      <c r="AB429" s="77">
        <v>20</v>
      </c>
    </row>
    <row r="430" spans="1:28" ht="15.75" customHeight="1" x14ac:dyDescent="0.2">
      <c r="A430" s="77" t="s">
        <v>48</v>
      </c>
      <c r="B430" s="77" t="s">
        <v>47</v>
      </c>
      <c r="C430" s="77" t="s">
        <v>50</v>
      </c>
      <c r="D430" s="113">
        <v>43474.372715335645</v>
      </c>
      <c r="E430" s="77" t="s">
        <v>168</v>
      </c>
      <c r="F430" s="77" t="s">
        <v>45</v>
      </c>
      <c r="G430" s="77" t="s">
        <v>51</v>
      </c>
      <c r="H430" s="77" t="s">
        <v>24</v>
      </c>
      <c r="I430" s="77" t="s">
        <v>158</v>
      </c>
      <c r="J430" s="77" t="s">
        <v>42</v>
      </c>
      <c r="K430" s="77">
        <v>3.8</v>
      </c>
      <c r="L430" s="77">
        <v>1660</v>
      </c>
      <c r="M430" s="77" t="s">
        <v>41</v>
      </c>
      <c r="N430" s="101">
        <v>75.8</v>
      </c>
      <c r="O430" s="107">
        <v>0.04</v>
      </c>
      <c r="P430" s="104">
        <v>0</v>
      </c>
      <c r="Z430" s="77" t="s">
        <v>40</v>
      </c>
      <c r="AA430" s="77" t="s">
        <v>39</v>
      </c>
      <c r="AB430" s="77">
        <v>20</v>
      </c>
    </row>
    <row r="431" spans="1:28" ht="15.75" customHeight="1" x14ac:dyDescent="0.2">
      <c r="A431" s="77" t="s">
        <v>48</v>
      </c>
      <c r="B431" s="77" t="s">
        <v>47</v>
      </c>
      <c r="C431" s="77" t="s">
        <v>50</v>
      </c>
      <c r="D431" s="113">
        <v>43474.372715335645</v>
      </c>
      <c r="E431" s="77" t="s">
        <v>168</v>
      </c>
      <c r="F431" s="77" t="s">
        <v>45</v>
      </c>
      <c r="G431" s="77" t="s">
        <v>51</v>
      </c>
      <c r="H431" s="77" t="s">
        <v>24</v>
      </c>
      <c r="I431" s="77" t="s">
        <v>43</v>
      </c>
      <c r="J431" s="77" t="s">
        <v>42</v>
      </c>
      <c r="K431" s="77">
        <v>3.8</v>
      </c>
      <c r="L431" s="77">
        <v>1660</v>
      </c>
      <c r="M431" s="77" t="s">
        <v>41</v>
      </c>
      <c r="N431" s="101">
        <v>1.8</v>
      </c>
      <c r="O431" s="107">
        <v>0</v>
      </c>
      <c r="P431" s="104">
        <v>2.82</v>
      </c>
      <c r="Z431" s="77" t="s">
        <v>40</v>
      </c>
      <c r="AA431" s="77" t="s">
        <v>39</v>
      </c>
      <c r="AB431" s="77">
        <v>20</v>
      </c>
    </row>
    <row r="432" spans="1:28" ht="15.75" customHeight="1" x14ac:dyDescent="0.2">
      <c r="A432" s="77" t="s">
        <v>48</v>
      </c>
      <c r="B432" s="77" t="s">
        <v>47</v>
      </c>
      <c r="C432" s="77" t="s">
        <v>50</v>
      </c>
      <c r="D432" s="113">
        <v>43474.372715335645</v>
      </c>
      <c r="E432" s="77" t="s">
        <v>168</v>
      </c>
      <c r="F432" s="77" t="s">
        <v>45</v>
      </c>
      <c r="G432" s="77" t="s">
        <v>51</v>
      </c>
      <c r="H432" s="77" t="s">
        <v>24</v>
      </c>
      <c r="I432" s="77" t="s">
        <v>159</v>
      </c>
      <c r="J432" s="77" t="s">
        <v>165</v>
      </c>
      <c r="K432" s="77">
        <v>3.8</v>
      </c>
      <c r="L432" s="77">
        <v>1660</v>
      </c>
      <c r="M432" s="77" t="s">
        <v>41</v>
      </c>
      <c r="N432" s="101">
        <v>36.700000000000003</v>
      </c>
      <c r="O432" s="107">
        <v>3.5999999999999997E-2</v>
      </c>
      <c r="P432" s="104">
        <v>2.76</v>
      </c>
      <c r="Z432" s="77" t="s">
        <v>40</v>
      </c>
      <c r="AA432" s="77" t="s">
        <v>39</v>
      </c>
      <c r="AB432" s="77">
        <v>20</v>
      </c>
    </row>
    <row r="433" spans="1:28" ht="15.75" customHeight="1" x14ac:dyDescent="0.2">
      <c r="A433" s="77" t="s">
        <v>48</v>
      </c>
      <c r="B433" s="77" t="s">
        <v>47</v>
      </c>
      <c r="C433" s="77" t="s">
        <v>50</v>
      </c>
      <c r="D433" s="113">
        <v>43474.372715335645</v>
      </c>
      <c r="E433" s="77" t="s">
        <v>168</v>
      </c>
      <c r="F433" s="77" t="s">
        <v>45</v>
      </c>
      <c r="G433" s="77" t="s">
        <v>51</v>
      </c>
      <c r="H433" s="77" t="s">
        <v>25</v>
      </c>
      <c r="I433" s="77" t="s">
        <v>157</v>
      </c>
      <c r="J433" s="77" t="s">
        <v>42</v>
      </c>
      <c r="K433" s="77">
        <v>3.6</v>
      </c>
      <c r="L433" s="77">
        <v>1480</v>
      </c>
      <c r="M433" s="77" t="s">
        <v>41</v>
      </c>
      <c r="N433" s="101">
        <v>27.4</v>
      </c>
      <c r="O433" s="107">
        <v>1.9E-2</v>
      </c>
      <c r="P433" s="104">
        <v>0.67</v>
      </c>
      <c r="Z433" s="77" t="s">
        <v>40</v>
      </c>
      <c r="AA433" s="77" t="s">
        <v>39</v>
      </c>
      <c r="AB433" s="77">
        <v>20</v>
      </c>
    </row>
    <row r="434" spans="1:28" ht="15.75" customHeight="1" x14ac:dyDescent="0.2">
      <c r="A434" s="77" t="s">
        <v>48</v>
      </c>
      <c r="B434" s="77" t="s">
        <v>47</v>
      </c>
      <c r="C434" s="77" t="s">
        <v>50</v>
      </c>
      <c r="D434" s="113">
        <v>43474.372715335645</v>
      </c>
      <c r="E434" s="77" t="s">
        <v>168</v>
      </c>
      <c r="F434" s="77" t="s">
        <v>45</v>
      </c>
      <c r="G434" s="77" t="s">
        <v>51</v>
      </c>
      <c r="H434" s="77" t="s">
        <v>25</v>
      </c>
      <c r="I434" s="77" t="s">
        <v>158</v>
      </c>
      <c r="J434" s="77" t="s">
        <v>42</v>
      </c>
      <c r="K434" s="77">
        <v>3.6</v>
      </c>
      <c r="L434" s="77">
        <v>1480</v>
      </c>
      <c r="M434" s="77" t="s">
        <v>41</v>
      </c>
      <c r="N434" s="101">
        <v>35.200000000000003</v>
      </c>
      <c r="O434" s="107">
        <v>0.02</v>
      </c>
      <c r="P434" s="104">
        <v>0</v>
      </c>
      <c r="Z434" s="77" t="s">
        <v>40</v>
      </c>
      <c r="AA434" s="77" t="s">
        <v>39</v>
      </c>
      <c r="AB434" s="77">
        <v>20</v>
      </c>
    </row>
    <row r="435" spans="1:28" ht="15.75" customHeight="1" x14ac:dyDescent="0.2">
      <c r="A435" s="77" t="s">
        <v>48</v>
      </c>
      <c r="B435" s="77" t="s">
        <v>47</v>
      </c>
      <c r="C435" s="77" t="s">
        <v>50</v>
      </c>
      <c r="D435" s="113">
        <v>43474.372715335645</v>
      </c>
      <c r="E435" s="77" t="s">
        <v>168</v>
      </c>
      <c r="F435" s="77" t="s">
        <v>45</v>
      </c>
      <c r="G435" s="77" t="s">
        <v>51</v>
      </c>
      <c r="H435" s="77" t="s">
        <v>25</v>
      </c>
      <c r="I435" s="77" t="s">
        <v>43</v>
      </c>
      <c r="J435" s="77" t="s">
        <v>42</v>
      </c>
      <c r="K435" s="77">
        <v>3.6</v>
      </c>
      <c r="L435" s="77">
        <v>1480</v>
      </c>
      <c r="M435" s="77" t="s">
        <v>41</v>
      </c>
      <c r="N435" s="101">
        <v>0.4</v>
      </c>
      <c r="O435" s="107">
        <v>0</v>
      </c>
      <c r="P435" s="104">
        <v>0.63</v>
      </c>
      <c r="Z435" s="77" t="s">
        <v>40</v>
      </c>
      <c r="AA435" s="77" t="s">
        <v>39</v>
      </c>
      <c r="AB435" s="77">
        <v>20</v>
      </c>
    </row>
    <row r="436" spans="1:28" ht="15.75" customHeight="1" x14ac:dyDescent="0.2">
      <c r="A436" s="77" t="s">
        <v>48</v>
      </c>
      <c r="B436" s="77" t="s">
        <v>47</v>
      </c>
      <c r="C436" s="77" t="s">
        <v>50</v>
      </c>
      <c r="D436" s="113">
        <v>43474.372715335645</v>
      </c>
      <c r="E436" s="77" t="s">
        <v>168</v>
      </c>
      <c r="F436" s="77" t="s">
        <v>45</v>
      </c>
      <c r="G436" s="77" t="s">
        <v>51</v>
      </c>
      <c r="H436" s="77" t="s">
        <v>25</v>
      </c>
      <c r="I436" s="77" t="s">
        <v>159</v>
      </c>
      <c r="J436" s="77" t="s">
        <v>165</v>
      </c>
      <c r="K436" s="77">
        <v>3.6</v>
      </c>
      <c r="L436" s="77">
        <v>1480</v>
      </c>
      <c r="M436" s="77" t="s">
        <v>41</v>
      </c>
      <c r="N436" s="101">
        <v>27.7</v>
      </c>
      <c r="O436" s="107">
        <v>1.9E-2</v>
      </c>
      <c r="P436" s="104">
        <v>0.62</v>
      </c>
      <c r="Z436" s="77" t="s">
        <v>40</v>
      </c>
      <c r="AA436" s="77" t="s">
        <v>39</v>
      </c>
      <c r="AB436" s="77">
        <v>20</v>
      </c>
    </row>
    <row r="437" spans="1:28" ht="15.75" customHeight="1" x14ac:dyDescent="0.2">
      <c r="A437" s="77" t="s">
        <v>48</v>
      </c>
      <c r="B437" s="77" t="s">
        <v>47</v>
      </c>
      <c r="C437" s="77" t="s">
        <v>50</v>
      </c>
      <c r="D437" s="113">
        <v>43474.372715335645</v>
      </c>
      <c r="E437" s="77" t="s">
        <v>168</v>
      </c>
      <c r="F437" s="77" t="s">
        <v>45</v>
      </c>
      <c r="G437" s="77" t="s">
        <v>51</v>
      </c>
      <c r="H437" s="77" t="s">
        <v>26</v>
      </c>
      <c r="I437" s="77" t="s">
        <v>157</v>
      </c>
      <c r="J437" s="77" t="s">
        <v>42</v>
      </c>
      <c r="K437" s="77">
        <v>2.9</v>
      </c>
      <c r="L437" s="77">
        <v>1570</v>
      </c>
      <c r="M437" s="77" t="s">
        <v>41</v>
      </c>
      <c r="N437" s="101">
        <v>15.3</v>
      </c>
      <c r="O437" s="107">
        <v>2.3E-2</v>
      </c>
      <c r="P437" s="104">
        <v>5.08</v>
      </c>
      <c r="Z437" s="77" t="s">
        <v>40</v>
      </c>
      <c r="AA437" s="77" t="s">
        <v>39</v>
      </c>
      <c r="AB437" s="77">
        <v>20</v>
      </c>
    </row>
    <row r="438" spans="1:28" ht="15.75" customHeight="1" x14ac:dyDescent="0.2">
      <c r="A438" s="77" t="s">
        <v>48</v>
      </c>
      <c r="B438" s="77" t="s">
        <v>47</v>
      </c>
      <c r="C438" s="77" t="s">
        <v>50</v>
      </c>
      <c r="D438" s="113">
        <v>43474.372715335645</v>
      </c>
      <c r="E438" s="77" t="s">
        <v>168</v>
      </c>
      <c r="F438" s="77" t="s">
        <v>45</v>
      </c>
      <c r="G438" s="77" t="s">
        <v>51</v>
      </c>
      <c r="H438" s="77" t="s">
        <v>26</v>
      </c>
      <c r="I438" s="77" t="s">
        <v>158</v>
      </c>
      <c r="J438" s="77" t="s">
        <v>42</v>
      </c>
      <c r="K438" s="77">
        <v>2.9</v>
      </c>
      <c r="L438" s="77">
        <v>1570</v>
      </c>
      <c r="M438" s="77" t="s">
        <v>41</v>
      </c>
      <c r="N438" s="101">
        <v>89.3</v>
      </c>
      <c r="O438" s="107">
        <v>2.4E-2</v>
      </c>
      <c r="P438" s="104">
        <v>0</v>
      </c>
      <c r="Z438" s="77" t="s">
        <v>40</v>
      </c>
      <c r="AA438" s="77" t="s">
        <v>39</v>
      </c>
      <c r="AB438" s="77">
        <v>20</v>
      </c>
    </row>
    <row r="439" spans="1:28" ht="15.75" customHeight="1" x14ac:dyDescent="0.2">
      <c r="A439" s="77" t="s">
        <v>48</v>
      </c>
      <c r="B439" s="77" t="s">
        <v>47</v>
      </c>
      <c r="C439" s="77" t="s">
        <v>50</v>
      </c>
      <c r="D439" s="113">
        <v>43474.372715335645</v>
      </c>
      <c r="E439" s="77" t="s">
        <v>168</v>
      </c>
      <c r="F439" s="77" t="s">
        <v>29</v>
      </c>
      <c r="G439" s="77" t="s">
        <v>51</v>
      </c>
      <c r="H439" s="77" t="s">
        <v>10</v>
      </c>
      <c r="I439" s="77" t="s">
        <v>158</v>
      </c>
      <c r="J439" s="77" t="s">
        <v>42</v>
      </c>
      <c r="K439" s="77">
        <v>3.2</v>
      </c>
      <c r="L439" s="77">
        <v>1740</v>
      </c>
      <c r="M439" s="77" t="s">
        <v>41</v>
      </c>
      <c r="N439" s="101">
        <v>47.9</v>
      </c>
      <c r="O439" s="107">
        <v>1.12E-2</v>
      </c>
      <c r="P439" s="104">
        <v>0</v>
      </c>
      <c r="Z439" s="77" t="s">
        <v>40</v>
      </c>
      <c r="AA439" s="77" t="s">
        <v>39</v>
      </c>
      <c r="AB439" s="77">
        <v>20</v>
      </c>
    </row>
    <row r="440" spans="1:28" ht="15.75" customHeight="1" x14ac:dyDescent="0.2">
      <c r="A440" s="77" t="s">
        <v>48</v>
      </c>
      <c r="B440" s="77" t="s">
        <v>47</v>
      </c>
      <c r="C440" s="77" t="s">
        <v>50</v>
      </c>
      <c r="D440" s="113">
        <v>43474.372715335645</v>
      </c>
      <c r="E440" s="77" t="s">
        <v>168</v>
      </c>
      <c r="F440" s="77" t="s">
        <v>29</v>
      </c>
      <c r="G440" s="77" t="s">
        <v>51</v>
      </c>
      <c r="H440" s="77" t="s">
        <v>10</v>
      </c>
      <c r="I440" s="77" t="s">
        <v>43</v>
      </c>
      <c r="J440" s="77" t="s">
        <v>42</v>
      </c>
      <c r="K440" s="77">
        <v>3.2</v>
      </c>
      <c r="L440" s="77">
        <v>1740</v>
      </c>
      <c r="M440" s="77" t="s">
        <v>41</v>
      </c>
      <c r="N440" s="101">
        <v>3.05</v>
      </c>
      <c r="O440" s="107">
        <v>0</v>
      </c>
      <c r="P440" s="104">
        <v>4.72</v>
      </c>
      <c r="Z440" s="77" t="s">
        <v>40</v>
      </c>
      <c r="AA440" s="77" t="s">
        <v>39</v>
      </c>
      <c r="AB440" s="77">
        <v>20</v>
      </c>
    </row>
    <row r="441" spans="1:28" ht="15.75" customHeight="1" x14ac:dyDescent="0.2">
      <c r="A441" s="77" t="s">
        <v>48</v>
      </c>
      <c r="B441" s="77" t="s">
        <v>47</v>
      </c>
      <c r="C441" s="77" t="s">
        <v>50</v>
      </c>
      <c r="D441" s="113">
        <v>43474.372715335645</v>
      </c>
      <c r="E441" s="77" t="s">
        <v>168</v>
      </c>
      <c r="F441" s="77" t="s">
        <v>29</v>
      </c>
      <c r="G441" s="77" t="s">
        <v>51</v>
      </c>
      <c r="H441" s="77" t="s">
        <v>10</v>
      </c>
      <c r="I441" s="77" t="s">
        <v>159</v>
      </c>
      <c r="J441" s="77" t="s">
        <v>165</v>
      </c>
      <c r="K441" s="77">
        <v>3.2</v>
      </c>
      <c r="L441" s="77">
        <v>1740</v>
      </c>
      <c r="M441" s="77" t="s">
        <v>41</v>
      </c>
      <c r="N441" s="101">
        <v>3.57</v>
      </c>
      <c r="O441" s="107">
        <v>1.41E-3</v>
      </c>
      <c r="P441" s="104">
        <v>4.7</v>
      </c>
      <c r="Z441" s="77" t="s">
        <v>40</v>
      </c>
      <c r="AA441" s="77" t="s">
        <v>39</v>
      </c>
      <c r="AB441" s="77">
        <v>20</v>
      </c>
    </row>
    <row r="442" spans="1:28" ht="15.75" customHeight="1" x14ac:dyDescent="0.2">
      <c r="A442" s="77" t="s">
        <v>48</v>
      </c>
      <c r="B442" s="77" t="s">
        <v>47</v>
      </c>
      <c r="C442" s="77" t="s">
        <v>50</v>
      </c>
      <c r="D442" s="113">
        <v>43474.372715335645</v>
      </c>
      <c r="E442" s="77" t="s">
        <v>168</v>
      </c>
      <c r="F442" s="77" t="s">
        <v>29</v>
      </c>
      <c r="G442" s="77" t="s">
        <v>51</v>
      </c>
      <c r="H442" s="77" t="s">
        <v>11</v>
      </c>
      <c r="I442" s="77" t="s">
        <v>157</v>
      </c>
      <c r="J442" s="77" t="s">
        <v>42</v>
      </c>
      <c r="K442" s="77">
        <v>3.36</v>
      </c>
      <c r="L442" s="77">
        <v>1730</v>
      </c>
      <c r="M442" s="77" t="s">
        <v>41</v>
      </c>
      <c r="N442" s="101">
        <v>8.8000000000000007</v>
      </c>
      <c r="O442" s="107">
        <v>2.6700000000000002E-2</v>
      </c>
      <c r="P442" s="104">
        <v>1.78</v>
      </c>
      <c r="Z442" s="77" t="s">
        <v>40</v>
      </c>
      <c r="AA442" s="77" t="s">
        <v>39</v>
      </c>
      <c r="AB442" s="77">
        <v>20</v>
      </c>
    </row>
    <row r="443" spans="1:28" ht="15.75" customHeight="1" x14ac:dyDescent="0.2">
      <c r="A443" s="77" t="s">
        <v>48</v>
      </c>
      <c r="B443" s="77" t="s">
        <v>47</v>
      </c>
      <c r="C443" s="77" t="s">
        <v>50</v>
      </c>
      <c r="D443" s="113">
        <v>43474.372715335645</v>
      </c>
      <c r="E443" s="77" t="s">
        <v>168</v>
      </c>
      <c r="F443" s="77" t="s">
        <v>29</v>
      </c>
      <c r="G443" s="77" t="s">
        <v>51</v>
      </c>
      <c r="H443" s="77" t="s">
        <v>11</v>
      </c>
      <c r="I443" s="77" t="s">
        <v>158</v>
      </c>
      <c r="J443" s="77" t="s">
        <v>42</v>
      </c>
      <c r="K443" s="77">
        <v>3.36</v>
      </c>
      <c r="L443" s="77">
        <v>1730</v>
      </c>
      <c r="M443" s="77" t="s">
        <v>41</v>
      </c>
      <c r="N443" s="101">
        <v>24.1</v>
      </c>
      <c r="O443" s="107">
        <v>2.8000000000000001E-2</v>
      </c>
      <c r="P443" s="104">
        <v>0</v>
      </c>
      <c r="Z443" s="77" t="s">
        <v>40</v>
      </c>
      <c r="AA443" s="77" t="s">
        <v>39</v>
      </c>
      <c r="AB443" s="77">
        <v>20</v>
      </c>
    </row>
    <row r="444" spans="1:28" ht="15.75" customHeight="1" x14ac:dyDescent="0.2">
      <c r="A444" s="77" t="s">
        <v>48</v>
      </c>
      <c r="B444" s="77" t="s">
        <v>47</v>
      </c>
      <c r="C444" s="77" t="s">
        <v>50</v>
      </c>
      <c r="D444" s="113">
        <v>43474.372715335645</v>
      </c>
      <c r="E444" s="77" t="s">
        <v>168</v>
      </c>
      <c r="F444" s="77" t="s">
        <v>29</v>
      </c>
      <c r="G444" s="77" t="s">
        <v>51</v>
      </c>
      <c r="H444" s="77" t="s">
        <v>11</v>
      </c>
      <c r="I444" s="77" t="s">
        <v>43</v>
      </c>
      <c r="J444" s="77" t="s">
        <v>42</v>
      </c>
      <c r="K444" s="77">
        <v>3.36</v>
      </c>
      <c r="L444" s="77">
        <v>1730</v>
      </c>
      <c r="M444" s="77" t="s">
        <v>41</v>
      </c>
      <c r="N444" s="101">
        <v>1.1000000000000001</v>
      </c>
      <c r="O444" s="107">
        <v>0</v>
      </c>
      <c r="P444" s="104">
        <v>1.74</v>
      </c>
      <c r="Z444" s="77" t="s">
        <v>40</v>
      </c>
      <c r="AA444" s="77" t="s">
        <v>39</v>
      </c>
      <c r="AB444" s="77">
        <v>20</v>
      </c>
    </row>
    <row r="445" spans="1:28" ht="15.75" customHeight="1" x14ac:dyDescent="0.2">
      <c r="A445" s="77" t="s">
        <v>48</v>
      </c>
      <c r="B445" s="77" t="s">
        <v>47</v>
      </c>
      <c r="C445" s="77" t="s">
        <v>50</v>
      </c>
      <c r="D445" s="113">
        <v>43474.372715335645</v>
      </c>
      <c r="E445" s="77" t="s">
        <v>168</v>
      </c>
      <c r="F445" s="77" t="s">
        <v>29</v>
      </c>
      <c r="G445" s="77" t="s">
        <v>51</v>
      </c>
      <c r="H445" s="77" t="s">
        <v>11</v>
      </c>
      <c r="I445" s="77" t="s">
        <v>159</v>
      </c>
      <c r="J445" s="77" t="s">
        <v>165</v>
      </c>
      <c r="K445" s="77">
        <v>3.36</v>
      </c>
      <c r="L445" s="77">
        <v>1730</v>
      </c>
      <c r="M445" s="77" t="s">
        <v>41</v>
      </c>
      <c r="N445" s="101">
        <v>4.6399999999999997</v>
      </c>
      <c r="O445" s="107">
        <v>1.11E-2</v>
      </c>
      <c r="P445" s="104">
        <v>1.72</v>
      </c>
      <c r="Z445" s="77" t="s">
        <v>40</v>
      </c>
      <c r="AA445" s="77" t="s">
        <v>39</v>
      </c>
      <c r="AB445" s="77">
        <v>20</v>
      </c>
    </row>
    <row r="446" spans="1:28" ht="15.75" customHeight="1" x14ac:dyDescent="0.2">
      <c r="A446" s="77" t="s">
        <v>48</v>
      </c>
      <c r="B446" s="77" t="s">
        <v>47</v>
      </c>
      <c r="C446" s="77" t="s">
        <v>50</v>
      </c>
      <c r="D446" s="113">
        <v>43474.372715335645</v>
      </c>
      <c r="E446" s="77" t="s">
        <v>168</v>
      </c>
      <c r="F446" s="77" t="s">
        <v>29</v>
      </c>
      <c r="G446" s="77" t="s">
        <v>51</v>
      </c>
      <c r="H446" s="77" t="s">
        <v>12</v>
      </c>
      <c r="I446" s="77" t="s">
        <v>157</v>
      </c>
      <c r="J446" s="77" t="s">
        <v>42</v>
      </c>
      <c r="K446" s="77">
        <v>2.5299999999999998</v>
      </c>
      <c r="L446" s="77">
        <v>1660</v>
      </c>
      <c r="M446" s="77" t="s">
        <v>41</v>
      </c>
      <c r="N446" s="101">
        <v>10.9</v>
      </c>
      <c r="O446" s="107">
        <v>2.1499999999999998E-2</v>
      </c>
      <c r="P446" s="104">
        <v>1.95</v>
      </c>
      <c r="Z446" s="77" t="s">
        <v>40</v>
      </c>
      <c r="AA446" s="77" t="s">
        <v>39</v>
      </c>
      <c r="AB446" s="77">
        <v>20</v>
      </c>
    </row>
    <row r="447" spans="1:28" ht="15.75" customHeight="1" x14ac:dyDescent="0.2">
      <c r="A447" s="77" t="s">
        <v>48</v>
      </c>
      <c r="B447" s="77" t="s">
        <v>47</v>
      </c>
      <c r="C447" s="77" t="s">
        <v>50</v>
      </c>
      <c r="D447" s="113">
        <v>43474.372715335645</v>
      </c>
      <c r="E447" s="77" t="s">
        <v>168</v>
      </c>
      <c r="F447" s="77" t="s">
        <v>29</v>
      </c>
      <c r="G447" s="77" t="s">
        <v>51</v>
      </c>
      <c r="H447" s="77" t="s">
        <v>12</v>
      </c>
      <c r="I447" s="77" t="s">
        <v>158</v>
      </c>
      <c r="J447" s="77" t="s">
        <v>42</v>
      </c>
      <c r="K447" s="77">
        <v>2.5299999999999998</v>
      </c>
      <c r="L447" s="77">
        <v>1660</v>
      </c>
      <c r="M447" s="77" t="s">
        <v>41</v>
      </c>
      <c r="N447" s="101">
        <v>24.4</v>
      </c>
      <c r="O447" s="107">
        <v>2.2499999999999999E-2</v>
      </c>
      <c r="P447" s="104">
        <v>0</v>
      </c>
      <c r="Z447" s="77" t="s">
        <v>40</v>
      </c>
      <c r="AA447" s="77" t="s">
        <v>39</v>
      </c>
      <c r="AB447" s="77">
        <v>20</v>
      </c>
    </row>
    <row r="448" spans="1:28" ht="15.75" customHeight="1" x14ac:dyDescent="0.2">
      <c r="A448" s="77" t="s">
        <v>48</v>
      </c>
      <c r="B448" s="77" t="s">
        <v>47</v>
      </c>
      <c r="C448" s="77" t="s">
        <v>50</v>
      </c>
      <c r="D448" s="113">
        <v>43474.372715335645</v>
      </c>
      <c r="E448" s="77" t="s">
        <v>168</v>
      </c>
      <c r="F448" s="77" t="s">
        <v>29</v>
      </c>
      <c r="G448" s="77" t="s">
        <v>51</v>
      </c>
      <c r="H448" s="77" t="s">
        <v>12</v>
      </c>
      <c r="I448" s="77" t="s">
        <v>43</v>
      </c>
      <c r="J448" s="77" t="s">
        <v>42</v>
      </c>
      <c r="K448" s="77">
        <v>2.5299999999999998</v>
      </c>
      <c r="L448" s="77">
        <v>1660</v>
      </c>
      <c r="M448" s="77" t="s">
        <v>41</v>
      </c>
      <c r="N448" s="101">
        <v>1.29</v>
      </c>
      <c r="O448" s="107">
        <v>0</v>
      </c>
      <c r="P448" s="104">
        <v>1.92</v>
      </c>
      <c r="Z448" s="77" t="s">
        <v>40</v>
      </c>
      <c r="AA448" s="77" t="s">
        <v>39</v>
      </c>
      <c r="AB448" s="77">
        <v>20</v>
      </c>
    </row>
    <row r="449" spans="1:28" ht="15.75" customHeight="1" x14ac:dyDescent="0.2">
      <c r="A449" s="77" t="s">
        <v>48</v>
      </c>
      <c r="B449" s="77" t="s">
        <v>47</v>
      </c>
      <c r="C449" s="77" t="s">
        <v>50</v>
      </c>
      <c r="D449" s="113">
        <v>43474.372715335645</v>
      </c>
      <c r="E449" s="77" t="s">
        <v>168</v>
      </c>
      <c r="F449" s="77" t="s">
        <v>29</v>
      </c>
      <c r="G449" s="77" t="s">
        <v>51</v>
      </c>
      <c r="H449" s="77" t="s">
        <v>12</v>
      </c>
      <c r="I449" s="77" t="s">
        <v>159</v>
      </c>
      <c r="J449" s="77" t="s">
        <v>165</v>
      </c>
      <c r="K449" s="77">
        <v>2.5299999999999998</v>
      </c>
      <c r="L449" s="77">
        <v>1660</v>
      </c>
      <c r="M449" s="77" t="s">
        <v>41</v>
      </c>
      <c r="N449" s="101">
        <v>3.41</v>
      </c>
      <c r="O449" s="107">
        <v>4.4000000000000003E-3</v>
      </c>
      <c r="P449" s="104">
        <v>1.91</v>
      </c>
      <c r="Z449" s="77" t="s">
        <v>40</v>
      </c>
      <c r="AA449" s="77" t="s">
        <v>39</v>
      </c>
      <c r="AB449" s="77">
        <v>20</v>
      </c>
    </row>
    <row r="450" spans="1:28" ht="15.75" customHeight="1" x14ac:dyDescent="0.2">
      <c r="A450" s="77" t="s">
        <v>48</v>
      </c>
      <c r="B450" s="77" t="s">
        <v>47</v>
      </c>
      <c r="C450" s="77" t="s">
        <v>50</v>
      </c>
      <c r="D450" s="113">
        <v>43474.372715335645</v>
      </c>
      <c r="E450" s="77" t="s">
        <v>168</v>
      </c>
      <c r="F450" s="77" t="s">
        <v>29</v>
      </c>
      <c r="G450" s="77" t="s">
        <v>51</v>
      </c>
      <c r="H450" s="77" t="s">
        <v>13</v>
      </c>
      <c r="I450" s="77" t="s">
        <v>157</v>
      </c>
      <c r="J450" s="77" t="s">
        <v>42</v>
      </c>
      <c r="K450" s="77">
        <v>3.07</v>
      </c>
      <c r="L450" s="77">
        <v>1620</v>
      </c>
      <c r="M450" s="77" t="s">
        <v>41</v>
      </c>
      <c r="N450" s="101">
        <v>14.2</v>
      </c>
      <c r="O450" s="107">
        <v>2.1000000000000001E-2</v>
      </c>
      <c r="P450" s="104">
        <v>1.62</v>
      </c>
      <c r="Z450" s="77" t="s">
        <v>40</v>
      </c>
      <c r="AA450" s="77" t="s">
        <v>39</v>
      </c>
      <c r="AB450" s="77">
        <v>20</v>
      </c>
    </row>
    <row r="451" spans="1:28" ht="15.75" customHeight="1" x14ac:dyDescent="0.2">
      <c r="A451" s="77" t="s">
        <v>48</v>
      </c>
      <c r="B451" s="77" t="s">
        <v>47</v>
      </c>
      <c r="C451" s="77" t="s">
        <v>50</v>
      </c>
      <c r="D451" s="113">
        <v>43474.372715335645</v>
      </c>
      <c r="E451" s="77" t="s">
        <v>168</v>
      </c>
      <c r="F451" s="77" t="s">
        <v>29</v>
      </c>
      <c r="G451" s="77" t="s">
        <v>51</v>
      </c>
      <c r="H451" s="77" t="s">
        <v>13</v>
      </c>
      <c r="I451" s="77" t="s">
        <v>158</v>
      </c>
      <c r="J451" s="77" t="s">
        <v>42</v>
      </c>
      <c r="K451" s="77">
        <v>3.07</v>
      </c>
      <c r="L451" s="77">
        <v>1620</v>
      </c>
      <c r="M451" s="77" t="s">
        <v>41</v>
      </c>
      <c r="N451" s="101">
        <v>27.1</v>
      </c>
      <c r="O451" s="107">
        <v>2.23E-2</v>
      </c>
      <c r="P451" s="104">
        <v>0</v>
      </c>
      <c r="Z451" s="77" t="s">
        <v>40</v>
      </c>
      <c r="AA451" s="77" t="s">
        <v>39</v>
      </c>
      <c r="AB451" s="77">
        <v>20</v>
      </c>
    </row>
    <row r="452" spans="1:28" ht="15.75" customHeight="1" x14ac:dyDescent="0.2">
      <c r="A452" s="77" t="s">
        <v>48</v>
      </c>
      <c r="B452" s="77" t="s">
        <v>47</v>
      </c>
      <c r="C452" s="77" t="s">
        <v>50</v>
      </c>
      <c r="D452" s="113">
        <v>43474.372715335645</v>
      </c>
      <c r="E452" s="77" t="s">
        <v>168</v>
      </c>
      <c r="F452" s="77" t="s">
        <v>29</v>
      </c>
      <c r="G452" s="77" t="s">
        <v>51</v>
      </c>
      <c r="H452" s="77" t="s">
        <v>13</v>
      </c>
      <c r="I452" s="77" t="s">
        <v>43</v>
      </c>
      <c r="J452" s="77" t="s">
        <v>42</v>
      </c>
      <c r="K452" s="77">
        <v>3.07</v>
      </c>
      <c r="L452" s="77">
        <v>1620</v>
      </c>
      <c r="M452" s="77" t="s">
        <v>41</v>
      </c>
      <c r="N452" s="101">
        <v>1.03</v>
      </c>
      <c r="O452" s="107">
        <v>0</v>
      </c>
      <c r="P452" s="104">
        <v>1.6</v>
      </c>
      <c r="Z452" s="77" t="s">
        <v>40</v>
      </c>
      <c r="AA452" s="77" t="s">
        <v>39</v>
      </c>
      <c r="AB452" s="77">
        <v>20</v>
      </c>
    </row>
    <row r="453" spans="1:28" ht="15.75" customHeight="1" x14ac:dyDescent="0.2">
      <c r="A453" s="77" t="s">
        <v>48</v>
      </c>
      <c r="B453" s="77" t="s">
        <v>47</v>
      </c>
      <c r="C453" s="77" t="s">
        <v>50</v>
      </c>
      <c r="D453" s="113">
        <v>43474.372715335645</v>
      </c>
      <c r="E453" s="77" t="s">
        <v>168</v>
      </c>
      <c r="F453" s="77" t="s">
        <v>29</v>
      </c>
      <c r="G453" s="77" t="s">
        <v>51</v>
      </c>
      <c r="H453" s="77" t="s">
        <v>13</v>
      </c>
      <c r="I453" s="77" t="s">
        <v>159</v>
      </c>
      <c r="J453" s="77" t="s">
        <v>165</v>
      </c>
      <c r="K453" s="77">
        <v>3.07</v>
      </c>
      <c r="L453" s="77">
        <v>1620</v>
      </c>
      <c r="M453" s="77" t="s">
        <v>41</v>
      </c>
      <c r="N453" s="101">
        <v>7.92</v>
      </c>
      <c r="O453" s="107">
        <v>1.0500000000000001E-2</v>
      </c>
      <c r="P453" s="104">
        <v>1.57</v>
      </c>
      <c r="Z453" s="77" t="s">
        <v>40</v>
      </c>
      <c r="AA453" s="77" t="s">
        <v>39</v>
      </c>
      <c r="AB453" s="77">
        <v>20</v>
      </c>
    </row>
    <row r="454" spans="1:28" ht="15.75" customHeight="1" x14ac:dyDescent="0.2">
      <c r="A454" s="77" t="s">
        <v>48</v>
      </c>
      <c r="B454" s="77" t="s">
        <v>47</v>
      </c>
      <c r="C454" s="77" t="s">
        <v>50</v>
      </c>
      <c r="D454" s="113">
        <v>43474.372715335645</v>
      </c>
      <c r="E454" s="77" t="s">
        <v>168</v>
      </c>
      <c r="F454" s="77" t="s">
        <v>29</v>
      </c>
      <c r="G454" s="77" t="s">
        <v>51</v>
      </c>
      <c r="H454" s="77" t="s">
        <v>14</v>
      </c>
      <c r="I454" s="77" t="s">
        <v>157</v>
      </c>
      <c r="J454" s="77" t="s">
        <v>42</v>
      </c>
      <c r="K454" s="77">
        <v>3.49</v>
      </c>
      <c r="L454" s="77">
        <v>1690</v>
      </c>
      <c r="M454" s="77" t="s">
        <v>41</v>
      </c>
      <c r="N454" s="101">
        <v>22.7</v>
      </c>
      <c r="O454" s="107">
        <v>4.6800000000000001E-2</v>
      </c>
      <c r="P454" s="104">
        <v>2.13</v>
      </c>
      <c r="Z454" s="77" t="s">
        <v>40</v>
      </c>
      <c r="AA454" s="77" t="s">
        <v>39</v>
      </c>
      <c r="AB454" s="77">
        <v>20</v>
      </c>
    </row>
    <row r="455" spans="1:28" ht="15.75" customHeight="1" x14ac:dyDescent="0.2">
      <c r="A455" s="77" t="s">
        <v>48</v>
      </c>
      <c r="B455" s="77" t="s">
        <v>47</v>
      </c>
      <c r="C455" s="77" t="s">
        <v>50</v>
      </c>
      <c r="D455" s="113">
        <v>43474.372715335645</v>
      </c>
      <c r="E455" s="77" t="s">
        <v>168</v>
      </c>
      <c r="F455" s="77" t="s">
        <v>29</v>
      </c>
      <c r="G455" s="77" t="s">
        <v>51</v>
      </c>
      <c r="H455" s="77" t="s">
        <v>14</v>
      </c>
      <c r="I455" s="77" t="s">
        <v>158</v>
      </c>
      <c r="J455" s="77" t="s">
        <v>42</v>
      </c>
      <c r="K455" s="77">
        <v>3.49</v>
      </c>
      <c r="L455" s="77">
        <v>1690</v>
      </c>
      <c r="M455" s="77" t="s">
        <v>41</v>
      </c>
      <c r="N455" s="101">
        <v>43</v>
      </c>
      <c r="O455" s="107">
        <v>4.9299999999999997E-2</v>
      </c>
      <c r="P455" s="104">
        <v>0</v>
      </c>
      <c r="Z455" s="77" t="s">
        <v>40</v>
      </c>
      <c r="AA455" s="77" t="s">
        <v>39</v>
      </c>
      <c r="AB455" s="77">
        <v>20</v>
      </c>
    </row>
    <row r="456" spans="1:28" ht="15.75" customHeight="1" x14ac:dyDescent="0.2">
      <c r="A456" s="77" t="s">
        <v>48</v>
      </c>
      <c r="B456" s="77" t="s">
        <v>47</v>
      </c>
      <c r="C456" s="77" t="s">
        <v>50</v>
      </c>
      <c r="D456" s="113">
        <v>43474.372715335645</v>
      </c>
      <c r="E456" s="77" t="s">
        <v>168</v>
      </c>
      <c r="F456" s="77" t="s">
        <v>29</v>
      </c>
      <c r="G456" s="77" t="s">
        <v>51</v>
      </c>
      <c r="H456" s="77" t="s">
        <v>14</v>
      </c>
      <c r="I456" s="77" t="s">
        <v>43</v>
      </c>
      <c r="J456" s="77" t="s">
        <v>42</v>
      </c>
      <c r="K456" s="77">
        <v>3.49</v>
      </c>
      <c r="L456" s="77">
        <v>1690</v>
      </c>
      <c r="M456" s="77" t="s">
        <v>41</v>
      </c>
      <c r="N456" s="101">
        <v>1.32</v>
      </c>
      <c r="O456" s="107">
        <v>0</v>
      </c>
      <c r="P456" s="104">
        <v>2.09</v>
      </c>
      <c r="Z456" s="77" t="s">
        <v>40</v>
      </c>
      <c r="AA456" s="77" t="s">
        <v>39</v>
      </c>
      <c r="AB456" s="77">
        <v>20</v>
      </c>
    </row>
    <row r="457" spans="1:28" ht="15.75" customHeight="1" x14ac:dyDescent="0.2">
      <c r="A457" s="77" t="s">
        <v>48</v>
      </c>
      <c r="B457" s="77" t="s">
        <v>47</v>
      </c>
      <c r="C457" s="77" t="s">
        <v>50</v>
      </c>
      <c r="D457" s="113">
        <v>43474.372715335645</v>
      </c>
      <c r="E457" s="77" t="s">
        <v>168</v>
      </c>
      <c r="F457" s="77" t="s">
        <v>29</v>
      </c>
      <c r="G457" s="77" t="s">
        <v>51</v>
      </c>
      <c r="H457" s="77" t="s">
        <v>14</v>
      </c>
      <c r="I457" s="77" t="s">
        <v>159</v>
      </c>
      <c r="J457" s="77" t="s">
        <v>165</v>
      </c>
      <c r="K457" s="77">
        <v>3.49</v>
      </c>
      <c r="L457" s="77">
        <v>1690</v>
      </c>
      <c r="M457" s="77" t="s">
        <v>41</v>
      </c>
      <c r="N457" s="101">
        <v>19</v>
      </c>
      <c r="O457" s="107">
        <v>3.6799999999999999E-2</v>
      </c>
      <c r="P457" s="104">
        <v>2.0299999999999998</v>
      </c>
      <c r="Z457" s="77" t="s">
        <v>40</v>
      </c>
      <c r="AA457" s="77" t="s">
        <v>39</v>
      </c>
      <c r="AB457" s="77">
        <v>20</v>
      </c>
    </row>
    <row r="458" spans="1:28" ht="15.75" customHeight="1" x14ac:dyDescent="0.2">
      <c r="A458" s="77" t="s">
        <v>48</v>
      </c>
      <c r="B458" s="77" t="s">
        <v>47</v>
      </c>
      <c r="C458" s="77" t="s">
        <v>50</v>
      </c>
      <c r="D458" s="113">
        <v>43474.372715335645</v>
      </c>
      <c r="E458" s="77" t="s">
        <v>168</v>
      </c>
      <c r="F458" s="77" t="s">
        <v>29</v>
      </c>
      <c r="G458" s="77" t="s">
        <v>51</v>
      </c>
      <c r="H458" s="77" t="s">
        <v>16</v>
      </c>
      <c r="I458" s="77" t="s">
        <v>157</v>
      </c>
      <c r="J458" s="77" t="s">
        <v>42</v>
      </c>
      <c r="K458" s="77">
        <v>3.83</v>
      </c>
      <c r="L458" s="77">
        <v>1830</v>
      </c>
      <c r="M458" s="77" t="s">
        <v>41</v>
      </c>
      <c r="N458" s="101">
        <v>16.5</v>
      </c>
      <c r="O458" s="107">
        <v>3.0800000000000001E-2</v>
      </c>
      <c r="P458" s="104">
        <v>2.31</v>
      </c>
      <c r="Z458" s="77" t="s">
        <v>40</v>
      </c>
      <c r="AA458" s="77" t="s">
        <v>39</v>
      </c>
      <c r="AB458" s="77">
        <v>20</v>
      </c>
    </row>
    <row r="459" spans="1:28" ht="15.75" customHeight="1" x14ac:dyDescent="0.2">
      <c r="A459" s="77" t="s">
        <v>48</v>
      </c>
      <c r="B459" s="77" t="s">
        <v>47</v>
      </c>
      <c r="C459" s="77" t="s">
        <v>50</v>
      </c>
      <c r="D459" s="113">
        <v>43474.372715335645</v>
      </c>
      <c r="E459" s="77" t="s">
        <v>168</v>
      </c>
      <c r="F459" s="77" t="s">
        <v>29</v>
      </c>
      <c r="G459" s="77" t="s">
        <v>51</v>
      </c>
      <c r="H459" s="77" t="s">
        <v>16</v>
      </c>
      <c r="I459" s="77" t="s">
        <v>158</v>
      </c>
      <c r="J459" s="77" t="s">
        <v>42</v>
      </c>
      <c r="K459" s="77">
        <v>3.83</v>
      </c>
      <c r="L459" s="77">
        <v>1830</v>
      </c>
      <c r="M459" s="77" t="s">
        <v>41</v>
      </c>
      <c r="N459" s="101">
        <v>39.6</v>
      </c>
      <c r="O459" s="107">
        <v>3.2800000000000003E-2</v>
      </c>
      <c r="P459" s="104">
        <v>0</v>
      </c>
      <c r="Z459" s="77" t="s">
        <v>40</v>
      </c>
      <c r="AA459" s="77" t="s">
        <v>39</v>
      </c>
      <c r="AB459" s="77">
        <v>20</v>
      </c>
    </row>
    <row r="460" spans="1:28" ht="15.75" customHeight="1" x14ac:dyDescent="0.2">
      <c r="A460" s="77" t="s">
        <v>48</v>
      </c>
      <c r="B460" s="77" t="s">
        <v>47</v>
      </c>
      <c r="C460" s="77" t="s">
        <v>50</v>
      </c>
      <c r="D460" s="113">
        <v>43474.372715335645</v>
      </c>
      <c r="E460" s="77" t="s">
        <v>168</v>
      </c>
      <c r="F460" s="77" t="s">
        <v>29</v>
      </c>
      <c r="G460" s="77" t="s">
        <v>51</v>
      </c>
      <c r="H460" s="77" t="s">
        <v>16</v>
      </c>
      <c r="I460" s="77" t="s">
        <v>43</v>
      </c>
      <c r="J460" s="77" t="s">
        <v>42</v>
      </c>
      <c r="K460" s="77">
        <v>3.83</v>
      </c>
      <c r="L460" s="77">
        <v>1830</v>
      </c>
      <c r="M460" s="77" t="s">
        <v>41</v>
      </c>
      <c r="N460" s="101">
        <v>1.38</v>
      </c>
      <c r="O460" s="107">
        <v>0</v>
      </c>
      <c r="P460" s="104">
        <v>2.2599999999999998</v>
      </c>
      <c r="Z460" s="77" t="s">
        <v>40</v>
      </c>
      <c r="AA460" s="77" t="s">
        <v>39</v>
      </c>
      <c r="AB460" s="77">
        <v>20</v>
      </c>
    </row>
    <row r="461" spans="1:28" ht="15.75" customHeight="1" x14ac:dyDescent="0.2">
      <c r="A461" s="77" t="s">
        <v>48</v>
      </c>
      <c r="B461" s="77" t="s">
        <v>47</v>
      </c>
      <c r="C461" s="77" t="s">
        <v>50</v>
      </c>
      <c r="D461" s="113">
        <v>43474.372715335645</v>
      </c>
      <c r="E461" s="77" t="s">
        <v>168</v>
      </c>
      <c r="F461" s="77" t="s">
        <v>29</v>
      </c>
      <c r="G461" s="77" t="s">
        <v>51</v>
      </c>
      <c r="H461" s="77" t="s">
        <v>16</v>
      </c>
      <c r="I461" s="77" t="s">
        <v>159</v>
      </c>
      <c r="J461" s="77" t="s">
        <v>165</v>
      </c>
      <c r="K461" s="77">
        <v>3.83</v>
      </c>
      <c r="L461" s="77">
        <v>1830</v>
      </c>
      <c r="M461" s="77" t="s">
        <v>41</v>
      </c>
      <c r="N461" s="101">
        <v>16.899999999999999</v>
      </c>
      <c r="O461" s="107">
        <v>2.93E-2</v>
      </c>
      <c r="P461" s="104">
        <v>2.19</v>
      </c>
      <c r="Z461" s="77" t="s">
        <v>40</v>
      </c>
      <c r="AA461" s="77" t="s">
        <v>39</v>
      </c>
      <c r="AB461" s="77">
        <v>20</v>
      </c>
    </row>
    <row r="462" spans="1:28" ht="15.75" customHeight="1" x14ac:dyDescent="0.2">
      <c r="A462" s="77" t="s">
        <v>48</v>
      </c>
      <c r="B462" s="77" t="s">
        <v>47</v>
      </c>
      <c r="C462" s="77" t="s">
        <v>50</v>
      </c>
      <c r="D462" s="113">
        <v>43474.372715335645</v>
      </c>
      <c r="E462" s="77" t="s">
        <v>168</v>
      </c>
      <c r="F462" s="77" t="s">
        <v>29</v>
      </c>
      <c r="G462" s="77" t="s">
        <v>51</v>
      </c>
      <c r="H462" s="77" t="s">
        <v>22</v>
      </c>
      <c r="I462" s="77" t="s">
        <v>157</v>
      </c>
      <c r="J462" s="77" t="s">
        <v>42</v>
      </c>
      <c r="K462" s="77">
        <v>3.45</v>
      </c>
      <c r="L462" s="77">
        <v>1690</v>
      </c>
      <c r="M462" s="77" t="s">
        <v>41</v>
      </c>
      <c r="N462" s="101">
        <v>28.8</v>
      </c>
      <c r="O462" s="107">
        <v>3.4200000000000001E-2</v>
      </c>
      <c r="P462" s="104">
        <v>3.3</v>
      </c>
      <c r="Z462" s="77" t="s">
        <v>40</v>
      </c>
      <c r="AA462" s="77" t="s">
        <v>39</v>
      </c>
      <c r="AB462" s="77">
        <v>20</v>
      </c>
    </row>
    <row r="463" spans="1:28" ht="15.75" customHeight="1" x14ac:dyDescent="0.2">
      <c r="A463" s="77" t="s">
        <v>48</v>
      </c>
      <c r="B463" s="77" t="s">
        <v>47</v>
      </c>
      <c r="C463" s="77" t="s">
        <v>50</v>
      </c>
      <c r="D463" s="113">
        <v>43474.372715335645</v>
      </c>
      <c r="E463" s="77" t="s">
        <v>168</v>
      </c>
      <c r="F463" s="77" t="s">
        <v>29</v>
      </c>
      <c r="G463" s="77" t="s">
        <v>51</v>
      </c>
      <c r="H463" s="77" t="s">
        <v>22</v>
      </c>
      <c r="I463" s="77" t="s">
        <v>158</v>
      </c>
      <c r="J463" s="77" t="s">
        <v>42</v>
      </c>
      <c r="K463" s="77">
        <v>3.45</v>
      </c>
      <c r="L463" s="77">
        <v>1690</v>
      </c>
      <c r="M463" s="77" t="s">
        <v>41</v>
      </c>
      <c r="N463" s="101">
        <v>66.400000000000006</v>
      </c>
      <c r="O463" s="107">
        <v>3.7999999999999999E-2</v>
      </c>
      <c r="P463" s="104">
        <v>0</v>
      </c>
      <c r="Z463" s="77" t="s">
        <v>40</v>
      </c>
      <c r="AA463" s="77" t="s">
        <v>39</v>
      </c>
      <c r="AB463" s="77">
        <v>20</v>
      </c>
    </row>
    <row r="464" spans="1:28" ht="15.75" customHeight="1" x14ac:dyDescent="0.2">
      <c r="A464" s="77" t="s">
        <v>48</v>
      </c>
      <c r="B464" s="77" t="s">
        <v>47</v>
      </c>
      <c r="C464" s="77" t="s">
        <v>50</v>
      </c>
      <c r="D464" s="113">
        <v>43474.372715335645</v>
      </c>
      <c r="E464" s="77" t="s">
        <v>168</v>
      </c>
      <c r="F464" s="77" t="s">
        <v>29</v>
      </c>
      <c r="G464" s="77" t="s">
        <v>51</v>
      </c>
      <c r="H464" s="77" t="s">
        <v>22</v>
      </c>
      <c r="I464" s="77" t="s">
        <v>43</v>
      </c>
      <c r="J464" s="77" t="s">
        <v>42</v>
      </c>
      <c r="K464" s="77">
        <v>3.45</v>
      </c>
      <c r="L464" s="77">
        <v>1690</v>
      </c>
      <c r="M464" s="77" t="s">
        <v>41</v>
      </c>
      <c r="N464" s="101">
        <v>2.04</v>
      </c>
      <c r="O464" s="107">
        <v>0</v>
      </c>
      <c r="P464" s="104">
        <v>3.24</v>
      </c>
      <c r="Z464" s="77" t="s">
        <v>40</v>
      </c>
      <c r="AA464" s="77" t="s">
        <v>39</v>
      </c>
      <c r="AB464" s="77">
        <v>20</v>
      </c>
    </row>
    <row r="465" spans="1:28" ht="15.75" customHeight="1" x14ac:dyDescent="0.2">
      <c r="A465" s="77" t="s">
        <v>48</v>
      </c>
      <c r="B465" s="77" t="s">
        <v>47</v>
      </c>
      <c r="C465" s="77" t="s">
        <v>50</v>
      </c>
      <c r="D465" s="113">
        <v>43474.372715335645</v>
      </c>
      <c r="E465" s="77" t="s">
        <v>168</v>
      </c>
      <c r="F465" s="77" t="s">
        <v>29</v>
      </c>
      <c r="G465" s="77" t="s">
        <v>51</v>
      </c>
      <c r="H465" s="77" t="s">
        <v>22</v>
      </c>
      <c r="I465" s="77" t="s">
        <v>159</v>
      </c>
      <c r="J465" s="77" t="s">
        <v>165</v>
      </c>
      <c r="K465" s="77">
        <v>3.45</v>
      </c>
      <c r="L465" s="77">
        <v>1690</v>
      </c>
      <c r="M465" s="77" t="s">
        <v>41</v>
      </c>
      <c r="N465" s="101">
        <v>30.2</v>
      </c>
      <c r="O465" s="107">
        <v>3.3599999999999998E-2</v>
      </c>
      <c r="P465" s="104">
        <v>3.12</v>
      </c>
      <c r="Z465" s="77" t="s">
        <v>40</v>
      </c>
      <c r="AA465" s="77" t="s">
        <v>39</v>
      </c>
      <c r="AB465" s="77">
        <v>20</v>
      </c>
    </row>
    <row r="466" spans="1:28" ht="15.75" customHeight="1" x14ac:dyDescent="0.2">
      <c r="A466" s="77" t="s">
        <v>48</v>
      </c>
      <c r="B466" s="77" t="s">
        <v>47</v>
      </c>
      <c r="C466" s="77" t="s">
        <v>50</v>
      </c>
      <c r="D466" s="113">
        <v>43474.372715335645</v>
      </c>
      <c r="E466" s="77" t="s">
        <v>168</v>
      </c>
      <c r="F466" s="77" t="s">
        <v>29</v>
      </c>
      <c r="G466" s="77" t="s">
        <v>51</v>
      </c>
      <c r="H466" s="77" t="s">
        <v>24</v>
      </c>
      <c r="I466" s="77" t="s">
        <v>157</v>
      </c>
      <c r="J466" s="77" t="s">
        <v>42</v>
      </c>
      <c r="K466" s="77">
        <v>4.03</v>
      </c>
      <c r="L466" s="77">
        <v>1710</v>
      </c>
      <c r="M466" s="77" t="s">
        <v>41</v>
      </c>
      <c r="N466" s="101">
        <v>38.299999999999997</v>
      </c>
      <c r="O466" s="107">
        <v>4.0800000000000003E-2</v>
      </c>
      <c r="P466" s="104">
        <v>3.26</v>
      </c>
      <c r="Z466" s="77" t="s">
        <v>40</v>
      </c>
      <c r="AA466" s="77" t="s">
        <v>39</v>
      </c>
      <c r="AB466" s="77">
        <v>20</v>
      </c>
    </row>
    <row r="467" spans="1:28" ht="15.75" customHeight="1" x14ac:dyDescent="0.2">
      <c r="A467" s="77" t="s">
        <v>48</v>
      </c>
      <c r="B467" s="77" t="s">
        <v>47</v>
      </c>
      <c r="C467" s="77" t="s">
        <v>50</v>
      </c>
      <c r="D467" s="113">
        <v>43474.372715335645</v>
      </c>
      <c r="E467" s="77" t="s">
        <v>168</v>
      </c>
      <c r="F467" s="77" t="s">
        <v>29</v>
      </c>
      <c r="G467" s="77" t="s">
        <v>51</v>
      </c>
      <c r="H467" s="77" t="s">
        <v>24</v>
      </c>
      <c r="I467" s="77" t="s">
        <v>158</v>
      </c>
      <c r="J467" s="77" t="s">
        <v>42</v>
      </c>
      <c r="K467" s="77">
        <v>4.03</v>
      </c>
      <c r="L467" s="77">
        <v>1710</v>
      </c>
      <c r="M467" s="77" t="s">
        <v>41</v>
      </c>
      <c r="N467" s="101">
        <v>84.4</v>
      </c>
      <c r="O467" s="107">
        <v>4.48E-2</v>
      </c>
      <c r="P467" s="104">
        <v>0</v>
      </c>
      <c r="Z467" s="77" t="s">
        <v>40</v>
      </c>
      <c r="AA467" s="77" t="s">
        <v>39</v>
      </c>
      <c r="AB467" s="77">
        <v>20</v>
      </c>
    </row>
    <row r="468" spans="1:28" ht="15.75" customHeight="1" x14ac:dyDescent="0.2">
      <c r="A468" s="77" t="s">
        <v>48</v>
      </c>
      <c r="B468" s="77" t="s">
        <v>47</v>
      </c>
      <c r="C468" s="77" t="s">
        <v>50</v>
      </c>
      <c r="D468" s="113">
        <v>43474.372715335645</v>
      </c>
      <c r="E468" s="77" t="s">
        <v>168</v>
      </c>
      <c r="F468" s="77" t="s">
        <v>29</v>
      </c>
      <c r="G468" s="77" t="s">
        <v>51</v>
      </c>
      <c r="H468" s="77" t="s">
        <v>24</v>
      </c>
      <c r="I468" s="77" t="s">
        <v>43</v>
      </c>
      <c r="J468" s="77" t="s">
        <v>42</v>
      </c>
      <c r="K468" s="77">
        <v>4.03</v>
      </c>
      <c r="L468" s="77">
        <v>1710</v>
      </c>
      <c r="M468" s="77" t="s">
        <v>41</v>
      </c>
      <c r="N468" s="101">
        <v>1.95</v>
      </c>
      <c r="O468" s="107">
        <v>0</v>
      </c>
      <c r="P468" s="104">
        <v>3.15</v>
      </c>
      <c r="Z468" s="77" t="s">
        <v>40</v>
      </c>
      <c r="AA468" s="77" t="s">
        <v>39</v>
      </c>
      <c r="AB468" s="77">
        <v>20</v>
      </c>
    </row>
    <row r="469" spans="1:28" ht="15.75" customHeight="1" x14ac:dyDescent="0.2">
      <c r="A469" s="77" t="s">
        <v>48</v>
      </c>
      <c r="B469" s="77" t="s">
        <v>47</v>
      </c>
      <c r="C469" s="77" t="s">
        <v>50</v>
      </c>
      <c r="D469" s="113">
        <v>43474.372715335645</v>
      </c>
      <c r="E469" s="77" t="s">
        <v>168</v>
      </c>
      <c r="F469" s="77" t="s">
        <v>29</v>
      </c>
      <c r="G469" s="77" t="s">
        <v>51</v>
      </c>
      <c r="H469" s="77" t="s">
        <v>24</v>
      </c>
      <c r="I469" s="77" t="s">
        <v>159</v>
      </c>
      <c r="J469" s="77" t="s">
        <v>165</v>
      </c>
      <c r="K469" s="77">
        <v>4.03</v>
      </c>
      <c r="L469" s="77">
        <v>1710</v>
      </c>
      <c r="M469" s="77" t="s">
        <v>41</v>
      </c>
      <c r="N469" s="101">
        <v>40.6</v>
      </c>
      <c r="O469" s="107">
        <v>4.07E-2</v>
      </c>
      <c r="P469" s="104">
        <v>3.08</v>
      </c>
      <c r="Z469" s="77" t="s">
        <v>40</v>
      </c>
      <c r="AA469" s="77" t="s">
        <v>39</v>
      </c>
      <c r="AB469" s="77">
        <v>20</v>
      </c>
    </row>
    <row r="470" spans="1:28" ht="15.75" customHeight="1" x14ac:dyDescent="0.2">
      <c r="A470" s="77" t="s">
        <v>48</v>
      </c>
      <c r="B470" s="77" t="s">
        <v>47</v>
      </c>
      <c r="C470" s="77" t="s">
        <v>50</v>
      </c>
      <c r="D470" s="113">
        <v>43474.372715335645</v>
      </c>
      <c r="E470" s="77" t="s">
        <v>168</v>
      </c>
      <c r="F470" s="77" t="s">
        <v>29</v>
      </c>
      <c r="G470" s="77" t="s">
        <v>51</v>
      </c>
      <c r="H470" s="77" t="s">
        <v>25</v>
      </c>
      <c r="I470" s="77" t="s">
        <v>157</v>
      </c>
      <c r="J470" s="77" t="s">
        <v>42</v>
      </c>
      <c r="K470" s="77">
        <v>5.32</v>
      </c>
      <c r="L470" s="77">
        <v>1640</v>
      </c>
      <c r="M470" s="77" t="s">
        <v>41</v>
      </c>
      <c r="N470" s="101">
        <v>38</v>
      </c>
      <c r="O470" s="107">
        <v>2.8899999999999999E-2</v>
      </c>
      <c r="P470" s="104">
        <v>1.08</v>
      </c>
      <c r="Z470" s="77" t="s">
        <v>40</v>
      </c>
      <c r="AA470" s="77" t="s">
        <v>39</v>
      </c>
      <c r="AB470" s="77">
        <v>20</v>
      </c>
    </row>
    <row r="471" spans="1:28" ht="15.75" customHeight="1" x14ac:dyDescent="0.2">
      <c r="A471" s="77" t="s">
        <v>48</v>
      </c>
      <c r="B471" s="77" t="s">
        <v>47</v>
      </c>
      <c r="C471" s="77" t="s">
        <v>50</v>
      </c>
      <c r="D471" s="113">
        <v>43474.372715335645</v>
      </c>
      <c r="E471" s="77" t="s">
        <v>168</v>
      </c>
      <c r="F471" s="77" t="s">
        <v>29</v>
      </c>
      <c r="G471" s="77" t="s">
        <v>51</v>
      </c>
      <c r="H471" s="77" t="s">
        <v>25</v>
      </c>
      <c r="I471" s="77" t="s">
        <v>158</v>
      </c>
      <c r="J471" s="77" t="s">
        <v>42</v>
      </c>
      <c r="K471" s="77">
        <v>5.32</v>
      </c>
      <c r="L471" s="77">
        <v>1640</v>
      </c>
      <c r="M471" s="77" t="s">
        <v>41</v>
      </c>
      <c r="N471" s="101">
        <v>52.4</v>
      </c>
      <c r="O471" s="107">
        <v>3.1899999999999998E-2</v>
      </c>
      <c r="P471" s="104">
        <v>0</v>
      </c>
      <c r="Z471" s="77" t="s">
        <v>40</v>
      </c>
      <c r="AA471" s="77" t="s">
        <v>39</v>
      </c>
      <c r="AB471" s="77">
        <v>20</v>
      </c>
    </row>
    <row r="472" spans="1:28" ht="15.75" customHeight="1" x14ac:dyDescent="0.2">
      <c r="A472" s="77" t="s">
        <v>48</v>
      </c>
      <c r="B472" s="77" t="s">
        <v>47</v>
      </c>
      <c r="C472" s="77" t="s">
        <v>50</v>
      </c>
      <c r="D472" s="113">
        <v>43474.372715335645</v>
      </c>
      <c r="E472" s="77" t="s">
        <v>168</v>
      </c>
      <c r="F472" s="77" t="s">
        <v>29</v>
      </c>
      <c r="G472" s="77" t="s">
        <v>51</v>
      </c>
      <c r="H472" s="77" t="s">
        <v>25</v>
      </c>
      <c r="I472" s="77" t="s">
        <v>43</v>
      </c>
      <c r="J472" s="77" t="s">
        <v>42</v>
      </c>
      <c r="K472" s="77">
        <v>5.32</v>
      </c>
      <c r="L472" s="77">
        <v>1640</v>
      </c>
      <c r="M472" s="77" t="s">
        <v>41</v>
      </c>
      <c r="N472" s="101">
        <v>0.622</v>
      </c>
      <c r="O472" s="107">
        <v>0</v>
      </c>
      <c r="P472" s="104">
        <v>1.01</v>
      </c>
      <c r="Z472" s="77" t="s">
        <v>40</v>
      </c>
      <c r="AA472" s="77" t="s">
        <v>39</v>
      </c>
      <c r="AB472" s="77">
        <v>20</v>
      </c>
    </row>
    <row r="473" spans="1:28" ht="15.75" customHeight="1" x14ac:dyDescent="0.2">
      <c r="A473" s="77" t="s">
        <v>48</v>
      </c>
      <c r="B473" s="77" t="s">
        <v>47</v>
      </c>
      <c r="C473" s="77" t="s">
        <v>50</v>
      </c>
      <c r="D473" s="113">
        <v>43474.372715335645</v>
      </c>
      <c r="E473" s="77" t="s">
        <v>168</v>
      </c>
      <c r="F473" s="77" t="s">
        <v>29</v>
      </c>
      <c r="G473" s="77" t="s">
        <v>51</v>
      </c>
      <c r="H473" s="77" t="s">
        <v>25</v>
      </c>
      <c r="I473" s="77" t="s">
        <v>159</v>
      </c>
      <c r="J473" s="77" t="s">
        <v>165</v>
      </c>
      <c r="K473" s="77">
        <v>5.32</v>
      </c>
      <c r="L473" s="77">
        <v>1640</v>
      </c>
      <c r="M473" s="77" t="s">
        <v>41</v>
      </c>
      <c r="N473" s="101">
        <v>38.200000000000003</v>
      </c>
      <c r="O473" s="107">
        <v>2.86E-2</v>
      </c>
      <c r="P473" s="104">
        <v>1.02</v>
      </c>
      <c r="Z473" s="77" t="s">
        <v>40</v>
      </c>
      <c r="AA473" s="77" t="s">
        <v>39</v>
      </c>
      <c r="AB473" s="77">
        <v>20</v>
      </c>
    </row>
    <row r="474" spans="1:28" ht="15.75" customHeight="1" x14ac:dyDescent="0.2">
      <c r="A474" s="77" t="s">
        <v>48</v>
      </c>
      <c r="B474" s="77" t="s">
        <v>47</v>
      </c>
      <c r="C474" s="77" t="s">
        <v>50</v>
      </c>
      <c r="D474" s="113">
        <v>43474.372715335645</v>
      </c>
      <c r="E474" s="77" t="s">
        <v>167</v>
      </c>
      <c r="F474" s="77" t="s">
        <v>31</v>
      </c>
      <c r="G474" s="77" t="s">
        <v>51</v>
      </c>
      <c r="H474" s="77" t="s">
        <v>24</v>
      </c>
      <c r="I474" s="77" t="s">
        <v>158</v>
      </c>
      <c r="J474" s="77" t="s">
        <v>42</v>
      </c>
      <c r="K474" s="77">
        <v>2.31</v>
      </c>
      <c r="L474" s="77">
        <v>1410</v>
      </c>
      <c r="M474" s="77" t="s">
        <v>41</v>
      </c>
      <c r="N474" s="101">
        <v>21.2</v>
      </c>
      <c r="O474" s="107">
        <v>8.2400000000000008E-3</v>
      </c>
      <c r="P474" s="104">
        <v>0</v>
      </c>
      <c r="Z474" s="77" t="s">
        <v>40</v>
      </c>
      <c r="AA474" s="77" t="s">
        <v>39</v>
      </c>
      <c r="AB474" s="77">
        <v>20</v>
      </c>
    </row>
    <row r="475" spans="1:28" ht="15.75" customHeight="1" x14ac:dyDescent="0.2">
      <c r="A475" s="77" t="s">
        <v>48</v>
      </c>
      <c r="B475" s="77" t="s">
        <v>47</v>
      </c>
      <c r="C475" s="77" t="s">
        <v>50</v>
      </c>
      <c r="D475" s="113">
        <v>43474.372715335645</v>
      </c>
      <c r="E475" s="77" t="s">
        <v>167</v>
      </c>
      <c r="F475" s="77" t="s">
        <v>31</v>
      </c>
      <c r="G475" s="77" t="s">
        <v>51</v>
      </c>
      <c r="H475" s="77" t="s">
        <v>24</v>
      </c>
      <c r="I475" s="77" t="s">
        <v>43</v>
      </c>
      <c r="J475" s="77" t="s">
        <v>42</v>
      </c>
      <c r="K475" s="77">
        <v>2.31</v>
      </c>
      <c r="L475" s="77">
        <v>1410</v>
      </c>
      <c r="M475" s="77" t="s">
        <v>41</v>
      </c>
      <c r="N475" s="101">
        <v>0.59299999999999997</v>
      </c>
      <c r="O475" s="107">
        <v>0</v>
      </c>
      <c r="P475" s="104">
        <v>0.82899999999999996</v>
      </c>
      <c r="Z475" s="77" t="s">
        <v>40</v>
      </c>
      <c r="AA475" s="77" t="s">
        <v>39</v>
      </c>
      <c r="AB475" s="77">
        <v>20</v>
      </c>
    </row>
    <row r="476" spans="1:28" ht="15.75" customHeight="1" x14ac:dyDescent="0.2">
      <c r="A476" s="77" t="s">
        <v>48</v>
      </c>
      <c r="B476" s="77" t="s">
        <v>47</v>
      </c>
      <c r="C476" s="77" t="s">
        <v>50</v>
      </c>
      <c r="D476" s="113">
        <v>43474.372715335645</v>
      </c>
      <c r="E476" s="77" t="s">
        <v>167</v>
      </c>
      <c r="F476" s="77" t="s">
        <v>31</v>
      </c>
      <c r="G476" s="77" t="s">
        <v>51</v>
      </c>
      <c r="H476" s="77" t="s">
        <v>24</v>
      </c>
      <c r="I476" s="77" t="s">
        <v>159</v>
      </c>
      <c r="J476" s="77" t="s">
        <v>165</v>
      </c>
      <c r="K476" s="77">
        <v>2.31</v>
      </c>
      <c r="L476" s="77">
        <v>1410</v>
      </c>
      <c r="M476" s="77" t="s">
        <v>41</v>
      </c>
      <c r="N476" s="101">
        <v>12.6</v>
      </c>
      <c r="O476" s="107">
        <v>8.2299999999999995E-3</v>
      </c>
      <c r="P476" s="104">
        <v>0.752</v>
      </c>
      <c r="Z476" s="77" t="s">
        <v>40</v>
      </c>
      <c r="AA476" s="77" t="s">
        <v>39</v>
      </c>
      <c r="AB476" s="77">
        <v>20</v>
      </c>
    </row>
    <row r="477" spans="1:28" ht="15.75" customHeight="1" x14ac:dyDescent="0.2">
      <c r="A477" s="77" t="s">
        <v>48</v>
      </c>
      <c r="B477" s="77" t="s">
        <v>47</v>
      </c>
      <c r="C477" s="77" t="s">
        <v>50</v>
      </c>
      <c r="D477" s="113">
        <v>43474.372715335645</v>
      </c>
      <c r="E477" s="77" t="s">
        <v>167</v>
      </c>
      <c r="F477" s="77" t="s">
        <v>31</v>
      </c>
      <c r="G477" s="77" t="s">
        <v>51</v>
      </c>
      <c r="H477" s="77" t="s">
        <v>25</v>
      </c>
      <c r="I477" s="77" t="s">
        <v>157</v>
      </c>
      <c r="J477" s="77" t="s">
        <v>42</v>
      </c>
      <c r="K477" s="77">
        <v>2.4300000000000002</v>
      </c>
      <c r="L477" s="77">
        <v>1410</v>
      </c>
      <c r="M477" s="77" t="s">
        <v>41</v>
      </c>
      <c r="N477" s="101">
        <v>15.5</v>
      </c>
      <c r="O477" s="107">
        <v>9.0299999999999998E-3</v>
      </c>
      <c r="P477" s="104">
        <v>0.34100000000000003</v>
      </c>
      <c r="Z477" s="77" t="s">
        <v>40</v>
      </c>
      <c r="AA477" s="77" t="s">
        <v>39</v>
      </c>
      <c r="AB477" s="77">
        <v>20</v>
      </c>
    </row>
    <row r="478" spans="1:28" ht="15.75" customHeight="1" x14ac:dyDescent="0.2">
      <c r="A478" s="77" t="s">
        <v>48</v>
      </c>
      <c r="B478" s="77" t="s">
        <v>47</v>
      </c>
      <c r="C478" s="77" t="s">
        <v>50</v>
      </c>
      <c r="D478" s="113">
        <v>43474.372715335645</v>
      </c>
      <c r="E478" s="77" t="s">
        <v>167</v>
      </c>
      <c r="F478" s="77" t="s">
        <v>31</v>
      </c>
      <c r="G478" s="77" t="s">
        <v>51</v>
      </c>
      <c r="H478" s="77" t="s">
        <v>25</v>
      </c>
      <c r="I478" s="77" t="s">
        <v>158</v>
      </c>
      <c r="J478" s="77" t="s">
        <v>42</v>
      </c>
      <c r="K478" s="77">
        <v>2.4300000000000002</v>
      </c>
      <c r="L478" s="77">
        <v>1410</v>
      </c>
      <c r="M478" s="77" t="s">
        <v>41</v>
      </c>
      <c r="N478" s="101">
        <v>18.399999999999999</v>
      </c>
      <c r="O478" s="107">
        <v>9.0299999999999998E-3</v>
      </c>
      <c r="P478" s="104">
        <v>0</v>
      </c>
      <c r="Z478" s="77" t="s">
        <v>40</v>
      </c>
      <c r="AA478" s="77" t="s">
        <v>39</v>
      </c>
      <c r="AB478" s="77">
        <v>20</v>
      </c>
    </row>
    <row r="479" spans="1:28" ht="15.75" customHeight="1" x14ac:dyDescent="0.2">
      <c r="A479" s="77" t="s">
        <v>48</v>
      </c>
      <c r="B479" s="77" t="s">
        <v>47</v>
      </c>
      <c r="C479" s="77" t="s">
        <v>50</v>
      </c>
      <c r="D479" s="113">
        <v>43474.372715335645</v>
      </c>
      <c r="E479" s="77" t="s">
        <v>167</v>
      </c>
      <c r="F479" s="77" t="s">
        <v>31</v>
      </c>
      <c r="G479" s="77" t="s">
        <v>51</v>
      </c>
      <c r="H479" s="77" t="s">
        <v>25</v>
      </c>
      <c r="I479" s="77" t="s">
        <v>43</v>
      </c>
      <c r="J479" s="77" t="s">
        <v>42</v>
      </c>
      <c r="K479" s="77">
        <v>2.4300000000000002</v>
      </c>
      <c r="L479" s="77">
        <v>1410</v>
      </c>
      <c r="M479" s="77" t="s">
        <v>41</v>
      </c>
      <c r="N479" s="101">
        <v>0.24199999999999999</v>
      </c>
      <c r="O479" s="107">
        <v>0</v>
      </c>
      <c r="P479" s="104">
        <v>0.32700000000000001</v>
      </c>
      <c r="Z479" s="77" t="s">
        <v>40</v>
      </c>
      <c r="AA479" s="77" t="s">
        <v>39</v>
      </c>
      <c r="AB479" s="77">
        <v>20</v>
      </c>
    </row>
    <row r="480" spans="1:28" ht="15.75" customHeight="1" x14ac:dyDescent="0.2">
      <c r="A480" s="77" t="s">
        <v>48</v>
      </c>
      <c r="B480" s="77" t="s">
        <v>47</v>
      </c>
      <c r="C480" s="77" t="s">
        <v>50</v>
      </c>
      <c r="D480" s="113">
        <v>43474.372715335645</v>
      </c>
      <c r="E480" s="77" t="s">
        <v>167</v>
      </c>
      <c r="F480" s="77" t="s">
        <v>31</v>
      </c>
      <c r="G480" s="77" t="s">
        <v>51</v>
      </c>
      <c r="H480" s="77" t="s">
        <v>25</v>
      </c>
      <c r="I480" s="77" t="s">
        <v>159</v>
      </c>
      <c r="J480" s="77" t="s">
        <v>165</v>
      </c>
      <c r="K480" s="77">
        <v>2.4300000000000002</v>
      </c>
      <c r="L480" s="77">
        <v>1410</v>
      </c>
      <c r="M480" s="77" t="s">
        <v>41</v>
      </c>
      <c r="N480" s="101">
        <v>15.9</v>
      </c>
      <c r="O480" s="107">
        <v>9.0299999999999998E-3</v>
      </c>
      <c r="P480" s="104">
        <v>0.29799999999999999</v>
      </c>
      <c r="Z480" s="77" t="s">
        <v>40</v>
      </c>
      <c r="AA480" s="77" t="s">
        <v>39</v>
      </c>
      <c r="AB480" s="77">
        <v>20</v>
      </c>
    </row>
    <row r="481" spans="1:28" ht="15.75" customHeight="1" x14ac:dyDescent="0.2">
      <c r="A481" s="77" t="s">
        <v>48</v>
      </c>
      <c r="B481" s="77" t="s">
        <v>47</v>
      </c>
      <c r="C481" s="77" t="s">
        <v>50</v>
      </c>
      <c r="D481" s="113">
        <v>43474.372715335645</v>
      </c>
      <c r="E481" s="77" t="s">
        <v>167</v>
      </c>
      <c r="F481" s="77" t="s">
        <v>31</v>
      </c>
      <c r="G481" s="77" t="s">
        <v>51</v>
      </c>
      <c r="H481" s="77" t="s">
        <v>166</v>
      </c>
      <c r="I481" s="77" t="s">
        <v>157</v>
      </c>
      <c r="J481" s="77" t="s">
        <v>42</v>
      </c>
      <c r="K481" s="77">
        <v>1.5</v>
      </c>
      <c r="L481" s="77">
        <v>1190</v>
      </c>
      <c r="M481" s="77" t="s">
        <v>41</v>
      </c>
      <c r="N481" s="101">
        <v>2.91</v>
      </c>
      <c r="O481" s="107">
        <v>4.13E-3</v>
      </c>
      <c r="P481" s="104">
        <v>0.51600000000000001</v>
      </c>
      <c r="Z481" s="77" t="s">
        <v>40</v>
      </c>
      <c r="AA481" s="77" t="s">
        <v>39</v>
      </c>
      <c r="AB481" s="77">
        <v>20</v>
      </c>
    </row>
    <row r="482" spans="1:28" ht="15.75" customHeight="1" x14ac:dyDescent="0.2">
      <c r="A482" s="77" t="s">
        <v>48</v>
      </c>
      <c r="B482" s="77" t="s">
        <v>47</v>
      </c>
      <c r="C482" s="77" t="s">
        <v>50</v>
      </c>
      <c r="D482" s="113">
        <v>43474.372715335645</v>
      </c>
      <c r="E482" s="77" t="s">
        <v>167</v>
      </c>
      <c r="F482" s="77" t="s">
        <v>31</v>
      </c>
      <c r="G482" s="77" t="s">
        <v>51</v>
      </c>
      <c r="H482" s="77" t="s">
        <v>166</v>
      </c>
      <c r="I482" s="77" t="s">
        <v>158</v>
      </c>
      <c r="J482" s="77" t="s">
        <v>42</v>
      </c>
      <c r="K482" s="77">
        <v>1.5</v>
      </c>
      <c r="L482" s="77">
        <v>1190</v>
      </c>
      <c r="M482" s="77" t="s">
        <v>41</v>
      </c>
      <c r="N482" s="101">
        <v>6.81</v>
      </c>
      <c r="O482" s="107">
        <v>4.47E-3</v>
      </c>
      <c r="P482" s="104">
        <v>0</v>
      </c>
      <c r="Z482" s="77" t="s">
        <v>40</v>
      </c>
      <c r="AA482" s="77" t="s">
        <v>39</v>
      </c>
      <c r="AB482" s="77">
        <v>20</v>
      </c>
    </row>
    <row r="483" spans="1:28" ht="15.75" customHeight="1" x14ac:dyDescent="0.2">
      <c r="A483" s="77" t="s">
        <v>48</v>
      </c>
      <c r="B483" s="77" t="s">
        <v>47</v>
      </c>
      <c r="C483" s="77" t="s">
        <v>50</v>
      </c>
      <c r="D483" s="113">
        <v>43474.372715335645</v>
      </c>
      <c r="E483" s="77" t="s">
        <v>167</v>
      </c>
      <c r="F483" s="77" t="s">
        <v>31</v>
      </c>
      <c r="G483" s="77" t="s">
        <v>51</v>
      </c>
      <c r="H483" s="77" t="s">
        <v>166</v>
      </c>
      <c r="I483" s="77" t="s">
        <v>43</v>
      </c>
      <c r="J483" s="77" t="s">
        <v>42</v>
      </c>
      <c r="K483" s="77">
        <v>1.5</v>
      </c>
      <c r="L483" s="77">
        <v>1190</v>
      </c>
      <c r="M483" s="77" t="s">
        <v>41</v>
      </c>
      <c r="N483" s="101">
        <v>0.40200000000000002</v>
      </c>
      <c r="O483" s="107">
        <v>0</v>
      </c>
      <c r="P483" s="104">
        <v>0.497</v>
      </c>
      <c r="Z483" s="77" t="s">
        <v>40</v>
      </c>
      <c r="AA483" s="77" t="s">
        <v>39</v>
      </c>
      <c r="AB483" s="77">
        <v>20</v>
      </c>
    </row>
    <row r="484" spans="1:28" ht="15.75" customHeight="1" x14ac:dyDescent="0.2">
      <c r="A484" s="77" t="s">
        <v>48</v>
      </c>
      <c r="B484" s="77" t="s">
        <v>47</v>
      </c>
      <c r="C484" s="77" t="s">
        <v>50</v>
      </c>
      <c r="D484" s="113">
        <v>43474.372715335645</v>
      </c>
      <c r="E484" s="77" t="s">
        <v>167</v>
      </c>
      <c r="F484" s="77" t="s">
        <v>31</v>
      </c>
      <c r="G484" s="77" t="s">
        <v>51</v>
      </c>
      <c r="H484" s="77" t="s">
        <v>166</v>
      </c>
      <c r="I484" s="77" t="s">
        <v>159</v>
      </c>
      <c r="J484" s="77" t="s">
        <v>165</v>
      </c>
      <c r="K484" s="77">
        <v>1.5</v>
      </c>
      <c r="L484" s="77">
        <v>1190</v>
      </c>
      <c r="M484" s="77" t="s">
        <v>41</v>
      </c>
      <c r="N484" s="101">
        <v>1.98</v>
      </c>
      <c r="O484" s="107">
        <v>2.2200000000000002E-3</v>
      </c>
      <c r="P484" s="104">
        <v>0.47399999999999998</v>
      </c>
      <c r="Z484" s="77" t="s">
        <v>40</v>
      </c>
      <c r="AA484" s="77" t="s">
        <v>39</v>
      </c>
      <c r="AB484" s="77">
        <v>20</v>
      </c>
    </row>
    <row r="485" spans="1:28" ht="15.75" customHeight="1" x14ac:dyDescent="0.2">
      <c r="A485" s="77" t="s">
        <v>48</v>
      </c>
      <c r="B485" s="77" t="s">
        <v>47</v>
      </c>
      <c r="C485" s="77" t="s">
        <v>50</v>
      </c>
      <c r="D485" s="113">
        <v>43474.372715335645</v>
      </c>
      <c r="E485" s="77" t="s">
        <v>167</v>
      </c>
      <c r="F485" s="77" t="s">
        <v>45</v>
      </c>
      <c r="G485" s="77" t="s">
        <v>51</v>
      </c>
      <c r="H485" s="77" t="s">
        <v>24</v>
      </c>
      <c r="I485" s="77" t="s">
        <v>158</v>
      </c>
      <c r="J485" s="77" t="s">
        <v>42</v>
      </c>
      <c r="K485" s="77">
        <v>4.5999999999999996</v>
      </c>
      <c r="L485" s="77">
        <v>1570</v>
      </c>
      <c r="M485" s="77" t="s">
        <v>41</v>
      </c>
      <c r="N485" s="101">
        <v>77.8</v>
      </c>
      <c r="O485" s="107">
        <v>4.4999999999999998E-2</v>
      </c>
      <c r="P485" s="104">
        <v>0</v>
      </c>
      <c r="Z485" s="77" t="s">
        <v>40</v>
      </c>
      <c r="AA485" s="77" t="s">
        <v>39</v>
      </c>
      <c r="AB485" s="77">
        <v>20</v>
      </c>
    </row>
    <row r="486" spans="1:28" ht="15.75" customHeight="1" x14ac:dyDescent="0.2">
      <c r="A486" s="77" t="s">
        <v>48</v>
      </c>
      <c r="B486" s="77" t="s">
        <v>47</v>
      </c>
      <c r="C486" s="77" t="s">
        <v>50</v>
      </c>
      <c r="D486" s="113">
        <v>43474.372715335645</v>
      </c>
      <c r="E486" s="77" t="s">
        <v>167</v>
      </c>
      <c r="F486" s="77" t="s">
        <v>45</v>
      </c>
      <c r="G486" s="77" t="s">
        <v>51</v>
      </c>
      <c r="H486" s="77" t="s">
        <v>24</v>
      </c>
      <c r="I486" s="77" t="s">
        <v>43</v>
      </c>
      <c r="J486" s="77" t="s">
        <v>42</v>
      </c>
      <c r="K486" s="77">
        <v>4.5999999999999996</v>
      </c>
      <c r="L486" s="77">
        <v>1570</v>
      </c>
      <c r="M486" s="77" t="s">
        <v>41</v>
      </c>
      <c r="N486" s="101">
        <v>1.7</v>
      </c>
      <c r="O486" s="107">
        <v>0</v>
      </c>
      <c r="P486" s="104">
        <v>2.76</v>
      </c>
      <c r="Z486" s="77" t="s">
        <v>40</v>
      </c>
      <c r="AA486" s="77" t="s">
        <v>39</v>
      </c>
      <c r="AB486" s="77">
        <v>20</v>
      </c>
    </row>
    <row r="487" spans="1:28" ht="15.75" customHeight="1" x14ac:dyDescent="0.2">
      <c r="A487" s="77" t="s">
        <v>48</v>
      </c>
      <c r="B487" s="77" t="s">
        <v>47</v>
      </c>
      <c r="C487" s="77" t="s">
        <v>50</v>
      </c>
      <c r="D487" s="113">
        <v>43474.372715335645</v>
      </c>
      <c r="E487" s="77" t="s">
        <v>167</v>
      </c>
      <c r="F487" s="77" t="s">
        <v>45</v>
      </c>
      <c r="G487" s="77" t="s">
        <v>51</v>
      </c>
      <c r="H487" s="77" t="s">
        <v>24</v>
      </c>
      <c r="I487" s="77" t="s">
        <v>159</v>
      </c>
      <c r="J487" s="77" t="s">
        <v>165</v>
      </c>
      <c r="K487" s="77">
        <v>4.5999999999999996</v>
      </c>
      <c r="L487" s="77">
        <v>1570</v>
      </c>
      <c r="M487" s="77" t="s">
        <v>41</v>
      </c>
      <c r="N487" s="101">
        <v>24.8</v>
      </c>
      <c r="O487" s="107">
        <v>2.4E-2</v>
      </c>
      <c r="P487" s="104">
        <v>2.75</v>
      </c>
      <c r="Z487" s="77" t="s">
        <v>40</v>
      </c>
      <c r="AA487" s="77" t="s">
        <v>39</v>
      </c>
      <c r="AB487" s="77">
        <v>20</v>
      </c>
    </row>
    <row r="488" spans="1:28" ht="15.75" customHeight="1" x14ac:dyDescent="0.2">
      <c r="A488" s="77" t="s">
        <v>48</v>
      </c>
      <c r="B488" s="77" t="s">
        <v>47</v>
      </c>
      <c r="C488" s="77" t="s">
        <v>50</v>
      </c>
      <c r="D488" s="113">
        <v>43474.372715335645</v>
      </c>
      <c r="E488" s="77" t="s">
        <v>167</v>
      </c>
      <c r="F488" s="77" t="s">
        <v>45</v>
      </c>
      <c r="G488" s="77" t="s">
        <v>51</v>
      </c>
      <c r="H488" s="77" t="s">
        <v>25</v>
      </c>
      <c r="I488" s="77" t="s">
        <v>157</v>
      </c>
      <c r="J488" s="77" t="s">
        <v>42</v>
      </c>
      <c r="K488" s="77">
        <v>5.7</v>
      </c>
      <c r="L488" s="77">
        <v>1590</v>
      </c>
      <c r="M488" s="77" t="s">
        <v>41</v>
      </c>
      <c r="N488" s="101">
        <v>31</v>
      </c>
      <c r="O488" s="107">
        <v>2.5000000000000001E-2</v>
      </c>
      <c r="P488" s="104">
        <v>0.89</v>
      </c>
      <c r="Z488" s="77" t="s">
        <v>40</v>
      </c>
      <c r="AA488" s="77" t="s">
        <v>39</v>
      </c>
      <c r="AB488" s="77">
        <v>20</v>
      </c>
    </row>
    <row r="489" spans="1:28" ht="15.75" customHeight="1" x14ac:dyDescent="0.2">
      <c r="A489" s="77" t="s">
        <v>48</v>
      </c>
      <c r="B489" s="77" t="s">
        <v>47</v>
      </c>
      <c r="C489" s="77" t="s">
        <v>50</v>
      </c>
      <c r="D489" s="113">
        <v>43474.372715335645</v>
      </c>
      <c r="E489" s="77" t="s">
        <v>167</v>
      </c>
      <c r="F489" s="77" t="s">
        <v>45</v>
      </c>
      <c r="G489" s="77" t="s">
        <v>51</v>
      </c>
      <c r="H489" s="77" t="s">
        <v>25</v>
      </c>
      <c r="I489" s="77" t="s">
        <v>158</v>
      </c>
      <c r="J489" s="77" t="s">
        <v>42</v>
      </c>
      <c r="K489" s="77">
        <v>5.7</v>
      </c>
      <c r="L489" s="77">
        <v>1590</v>
      </c>
      <c r="M489" s="77" t="s">
        <v>41</v>
      </c>
      <c r="N489" s="101">
        <v>42.3</v>
      </c>
      <c r="O489" s="107">
        <v>2.7E-2</v>
      </c>
      <c r="P489" s="104">
        <v>0</v>
      </c>
      <c r="Z489" s="77" t="s">
        <v>40</v>
      </c>
      <c r="AA489" s="77" t="s">
        <v>39</v>
      </c>
      <c r="AB489" s="77">
        <v>20</v>
      </c>
    </row>
    <row r="490" spans="1:28" ht="15.75" customHeight="1" x14ac:dyDescent="0.2">
      <c r="A490" s="77" t="s">
        <v>48</v>
      </c>
      <c r="B490" s="77" t="s">
        <v>47</v>
      </c>
      <c r="C490" s="77" t="s">
        <v>50</v>
      </c>
      <c r="D490" s="113">
        <v>43474.372715335645</v>
      </c>
      <c r="E490" s="77" t="s">
        <v>167</v>
      </c>
      <c r="F490" s="77" t="s">
        <v>45</v>
      </c>
      <c r="G490" s="77" t="s">
        <v>51</v>
      </c>
      <c r="H490" s="77" t="s">
        <v>25</v>
      </c>
      <c r="I490" s="77" t="s">
        <v>43</v>
      </c>
      <c r="J490" s="77" t="s">
        <v>42</v>
      </c>
      <c r="K490" s="77">
        <v>5.7</v>
      </c>
      <c r="L490" s="77">
        <v>1590</v>
      </c>
      <c r="M490" s="77" t="s">
        <v>41</v>
      </c>
      <c r="N490" s="101">
        <v>0.5</v>
      </c>
      <c r="O490" s="107">
        <v>0</v>
      </c>
      <c r="P490" s="104">
        <v>0.82</v>
      </c>
      <c r="Z490" s="77" t="s">
        <v>40</v>
      </c>
      <c r="AA490" s="77" t="s">
        <v>39</v>
      </c>
      <c r="AB490" s="77">
        <v>20</v>
      </c>
    </row>
    <row r="491" spans="1:28" ht="15.75" customHeight="1" x14ac:dyDescent="0.2">
      <c r="A491" s="77" t="s">
        <v>48</v>
      </c>
      <c r="B491" s="77" t="s">
        <v>47</v>
      </c>
      <c r="C491" s="77" t="s">
        <v>50</v>
      </c>
      <c r="D491" s="113">
        <v>43474.372715335645</v>
      </c>
      <c r="E491" s="77" t="s">
        <v>167</v>
      </c>
      <c r="F491" s="77" t="s">
        <v>45</v>
      </c>
      <c r="G491" s="77" t="s">
        <v>51</v>
      </c>
      <c r="H491" s="77" t="s">
        <v>25</v>
      </c>
      <c r="I491" s="77" t="s">
        <v>159</v>
      </c>
      <c r="J491" s="77" t="s">
        <v>165</v>
      </c>
      <c r="K491" s="77">
        <v>5.7</v>
      </c>
      <c r="L491" s="77">
        <v>1590</v>
      </c>
      <c r="M491" s="77" t="s">
        <v>41</v>
      </c>
      <c r="N491" s="101">
        <v>31.6</v>
      </c>
      <c r="O491" s="107">
        <v>2.5000000000000001E-2</v>
      </c>
      <c r="P491" s="104">
        <v>0.84</v>
      </c>
      <c r="Z491" s="77" t="s">
        <v>40</v>
      </c>
      <c r="AA491" s="77" t="s">
        <v>39</v>
      </c>
      <c r="AB491" s="77">
        <v>20</v>
      </c>
    </row>
    <row r="492" spans="1:28" ht="15.75" customHeight="1" x14ac:dyDescent="0.2">
      <c r="A492" s="77" t="s">
        <v>48</v>
      </c>
      <c r="B492" s="77" t="s">
        <v>47</v>
      </c>
      <c r="C492" s="77" t="s">
        <v>50</v>
      </c>
      <c r="D492" s="113">
        <v>43474.372715335645</v>
      </c>
      <c r="E492" s="77" t="s">
        <v>167</v>
      </c>
      <c r="F492" s="77" t="s">
        <v>45</v>
      </c>
      <c r="G492" s="77" t="s">
        <v>51</v>
      </c>
      <c r="H492" s="77" t="s">
        <v>166</v>
      </c>
      <c r="I492" s="77" t="s">
        <v>157</v>
      </c>
      <c r="J492" s="77" t="s">
        <v>42</v>
      </c>
      <c r="K492" s="77">
        <v>2.6</v>
      </c>
      <c r="L492" s="77">
        <v>1580</v>
      </c>
      <c r="M492" s="77" t="s">
        <v>41</v>
      </c>
      <c r="N492" s="101">
        <v>10.5</v>
      </c>
      <c r="O492" s="107">
        <v>1.9E-2</v>
      </c>
      <c r="P492" s="104">
        <v>1.55</v>
      </c>
      <c r="Z492" s="77" t="s">
        <v>40</v>
      </c>
      <c r="AA492" s="77" t="s">
        <v>39</v>
      </c>
      <c r="AB492" s="77">
        <v>20</v>
      </c>
    </row>
    <row r="493" spans="1:28" ht="15.75" customHeight="1" x14ac:dyDescent="0.2">
      <c r="A493" s="77" t="s">
        <v>48</v>
      </c>
      <c r="B493" s="77" t="s">
        <v>47</v>
      </c>
      <c r="C493" s="77" t="s">
        <v>50</v>
      </c>
      <c r="D493" s="113">
        <v>43474.372715335645</v>
      </c>
      <c r="E493" s="77" t="s">
        <v>167</v>
      </c>
      <c r="F493" s="77" t="s">
        <v>45</v>
      </c>
      <c r="G493" s="77" t="s">
        <v>51</v>
      </c>
      <c r="H493" s="77" t="s">
        <v>166</v>
      </c>
      <c r="I493" s="77" t="s">
        <v>158</v>
      </c>
      <c r="J493" s="77" t="s">
        <v>42</v>
      </c>
      <c r="K493" s="77">
        <v>2.6</v>
      </c>
      <c r="L493" s="77">
        <v>1580</v>
      </c>
      <c r="M493" s="77" t="s">
        <v>41</v>
      </c>
      <c r="N493" s="101">
        <v>23.2</v>
      </c>
      <c r="O493" s="107">
        <v>0.02</v>
      </c>
      <c r="P493" s="104">
        <v>0</v>
      </c>
      <c r="Z493" s="77" t="s">
        <v>40</v>
      </c>
      <c r="AA493" s="77" t="s">
        <v>39</v>
      </c>
      <c r="AB493" s="77">
        <v>20</v>
      </c>
    </row>
    <row r="494" spans="1:28" ht="15.75" customHeight="1" x14ac:dyDescent="0.2">
      <c r="A494" s="77" t="s">
        <v>48</v>
      </c>
      <c r="B494" s="77" t="s">
        <v>47</v>
      </c>
      <c r="C494" s="77" t="s">
        <v>50</v>
      </c>
      <c r="D494" s="113">
        <v>43474.372715335645</v>
      </c>
      <c r="E494" s="77" t="s">
        <v>167</v>
      </c>
      <c r="F494" s="77" t="s">
        <v>45</v>
      </c>
      <c r="G494" s="77" t="s">
        <v>51</v>
      </c>
      <c r="H494" s="77" t="s">
        <v>166</v>
      </c>
      <c r="I494" s="77" t="s">
        <v>43</v>
      </c>
      <c r="J494" s="77" t="s">
        <v>42</v>
      </c>
      <c r="K494" s="77">
        <v>2.6</v>
      </c>
      <c r="L494" s="77">
        <v>1580</v>
      </c>
      <c r="M494" s="77" t="s">
        <v>41</v>
      </c>
      <c r="N494" s="101">
        <v>1</v>
      </c>
      <c r="O494" s="107">
        <v>0</v>
      </c>
      <c r="P494" s="104">
        <v>1.51</v>
      </c>
      <c r="Z494" s="77" t="s">
        <v>40</v>
      </c>
      <c r="AA494" s="77" t="s">
        <v>39</v>
      </c>
      <c r="AB494" s="77">
        <v>20</v>
      </c>
    </row>
    <row r="495" spans="1:28" ht="15.75" customHeight="1" x14ac:dyDescent="0.2">
      <c r="A495" s="77" t="s">
        <v>48</v>
      </c>
      <c r="B495" s="77" t="s">
        <v>47</v>
      </c>
      <c r="C495" s="77" t="s">
        <v>50</v>
      </c>
      <c r="D495" s="113">
        <v>43474.372715335645</v>
      </c>
      <c r="E495" s="77" t="s">
        <v>167</v>
      </c>
      <c r="F495" s="77" t="s">
        <v>45</v>
      </c>
      <c r="G495" s="77" t="s">
        <v>51</v>
      </c>
      <c r="H495" s="77" t="s">
        <v>166</v>
      </c>
      <c r="I495" s="77" t="s">
        <v>159</v>
      </c>
      <c r="J495" s="77" t="s">
        <v>165</v>
      </c>
      <c r="K495" s="77">
        <v>2.6</v>
      </c>
      <c r="L495" s="77">
        <v>1580</v>
      </c>
      <c r="M495" s="77" t="s">
        <v>41</v>
      </c>
      <c r="N495" s="101">
        <v>6.5</v>
      </c>
      <c r="O495" s="107">
        <v>0.01</v>
      </c>
      <c r="P495" s="104">
        <v>1.48</v>
      </c>
      <c r="Z495" s="77" t="s">
        <v>40</v>
      </c>
      <c r="AA495" s="77" t="s">
        <v>39</v>
      </c>
      <c r="AB495" s="77">
        <v>20</v>
      </c>
    </row>
    <row r="496" spans="1:28" ht="15.75" customHeight="1" x14ac:dyDescent="0.2">
      <c r="A496" s="77" t="s">
        <v>49</v>
      </c>
      <c r="B496" s="77" t="s">
        <v>47</v>
      </c>
      <c r="C496" s="77" t="s">
        <v>50</v>
      </c>
      <c r="D496" s="113">
        <v>43775.663155034723</v>
      </c>
      <c r="E496" s="77" t="s">
        <v>5</v>
      </c>
      <c r="F496" s="77" t="s">
        <v>30</v>
      </c>
      <c r="G496" s="77" t="s">
        <v>51</v>
      </c>
      <c r="H496" s="77" t="s">
        <v>6</v>
      </c>
      <c r="I496" s="77" t="s">
        <v>157</v>
      </c>
      <c r="J496" s="77" t="s">
        <v>42</v>
      </c>
      <c r="K496" s="77">
        <v>3.5</v>
      </c>
      <c r="L496" s="77">
        <v>1210</v>
      </c>
      <c r="M496" s="77" t="s">
        <v>41</v>
      </c>
      <c r="N496" s="101">
        <v>9.3000000000000007</v>
      </c>
      <c r="O496" s="107">
        <v>0</v>
      </c>
      <c r="P496" s="104">
        <v>11.8</v>
      </c>
      <c r="Z496" s="77" t="s">
        <v>40</v>
      </c>
      <c r="AA496" s="77" t="s">
        <v>39</v>
      </c>
      <c r="AB496" s="77">
        <v>20</v>
      </c>
    </row>
    <row r="497" spans="1:28" ht="15.75" customHeight="1" x14ac:dyDescent="0.2">
      <c r="A497" s="77" t="s">
        <v>49</v>
      </c>
      <c r="B497" s="77" t="s">
        <v>47</v>
      </c>
      <c r="C497" s="77" t="s">
        <v>50</v>
      </c>
      <c r="D497" s="113">
        <v>43775.663155034723</v>
      </c>
      <c r="E497" s="77" t="s">
        <v>5</v>
      </c>
      <c r="F497" s="77" t="s">
        <v>30</v>
      </c>
      <c r="G497" s="77" t="s">
        <v>51</v>
      </c>
      <c r="H497" s="77" t="s">
        <v>6</v>
      </c>
      <c r="I497" s="77" t="s">
        <v>158</v>
      </c>
      <c r="J497" s="77" t="s">
        <v>42</v>
      </c>
      <c r="K497" s="77">
        <v>3.5</v>
      </c>
      <c r="L497" s="77">
        <v>1210</v>
      </c>
      <c r="M497" s="77" t="s">
        <v>41</v>
      </c>
      <c r="N497" s="101">
        <v>105</v>
      </c>
      <c r="O497" s="107">
        <v>0</v>
      </c>
      <c r="P497" s="104">
        <v>0</v>
      </c>
      <c r="Z497" s="77" t="s">
        <v>40</v>
      </c>
      <c r="AA497" s="77" t="s">
        <v>39</v>
      </c>
      <c r="AB497" s="77">
        <v>20</v>
      </c>
    </row>
    <row r="498" spans="1:28" ht="15.75" customHeight="1" x14ac:dyDescent="0.2">
      <c r="A498" s="77" t="s">
        <v>49</v>
      </c>
      <c r="B498" s="77" t="s">
        <v>47</v>
      </c>
      <c r="C498" s="77" t="s">
        <v>50</v>
      </c>
      <c r="D498" s="113">
        <v>43775.663155034723</v>
      </c>
      <c r="E498" s="77" t="s">
        <v>5</v>
      </c>
      <c r="F498" s="77" t="s">
        <v>30</v>
      </c>
      <c r="G498" s="77" t="s">
        <v>51</v>
      </c>
      <c r="H498" s="77" t="s">
        <v>6</v>
      </c>
      <c r="I498" s="77" t="s">
        <v>43</v>
      </c>
      <c r="J498" s="77" t="s">
        <v>42</v>
      </c>
      <c r="K498" s="77">
        <v>3.5</v>
      </c>
      <c r="L498" s="77">
        <v>1210</v>
      </c>
      <c r="M498" s="77" t="s">
        <v>41</v>
      </c>
      <c r="N498" s="101">
        <v>6.61</v>
      </c>
      <c r="O498" s="107">
        <v>0</v>
      </c>
      <c r="P498" s="104">
        <v>10.6</v>
      </c>
      <c r="Z498" s="77" t="s">
        <v>40</v>
      </c>
      <c r="AA498" s="77" t="s">
        <v>39</v>
      </c>
      <c r="AB498" s="77">
        <v>20</v>
      </c>
    </row>
    <row r="499" spans="1:28" ht="15.75" customHeight="1" x14ac:dyDescent="0.2">
      <c r="A499" s="77" t="s">
        <v>49</v>
      </c>
      <c r="B499" s="77" t="s">
        <v>47</v>
      </c>
      <c r="C499" s="77" t="s">
        <v>50</v>
      </c>
      <c r="D499" s="113">
        <v>43775.663155034723</v>
      </c>
      <c r="E499" s="77" t="s">
        <v>5</v>
      </c>
      <c r="F499" s="77" t="s">
        <v>31</v>
      </c>
      <c r="G499" s="77" t="s">
        <v>51</v>
      </c>
      <c r="H499" s="77" t="s">
        <v>6</v>
      </c>
      <c r="I499" s="77" t="s">
        <v>157</v>
      </c>
      <c r="J499" s="77" t="s">
        <v>42</v>
      </c>
      <c r="K499" s="77">
        <v>1.06</v>
      </c>
      <c r="L499" s="77">
        <v>1050</v>
      </c>
      <c r="M499" s="77" t="s">
        <v>41</v>
      </c>
      <c r="N499" s="101">
        <v>3.97</v>
      </c>
      <c r="O499" s="107">
        <v>0</v>
      </c>
      <c r="P499" s="104">
        <v>3.69</v>
      </c>
      <c r="Z499" s="77" t="s">
        <v>40</v>
      </c>
      <c r="AA499" s="77" t="s">
        <v>39</v>
      </c>
      <c r="AB499" s="77">
        <v>20</v>
      </c>
    </row>
    <row r="500" spans="1:28" ht="15.75" customHeight="1" x14ac:dyDescent="0.2">
      <c r="A500" s="77" t="s">
        <v>49</v>
      </c>
      <c r="B500" s="77" t="s">
        <v>47</v>
      </c>
      <c r="C500" s="77" t="s">
        <v>50</v>
      </c>
      <c r="D500" s="113">
        <v>43775.663155034723</v>
      </c>
      <c r="E500" s="77" t="s">
        <v>5</v>
      </c>
      <c r="F500" s="77" t="s">
        <v>31</v>
      </c>
      <c r="G500" s="77" t="s">
        <v>51</v>
      </c>
      <c r="H500" s="77" t="s">
        <v>6</v>
      </c>
      <c r="I500" s="77" t="s">
        <v>158</v>
      </c>
      <c r="J500" s="77" t="s">
        <v>42</v>
      </c>
      <c r="K500" s="77">
        <v>1.06</v>
      </c>
      <c r="L500" s="77">
        <v>1050</v>
      </c>
      <c r="M500" s="77" t="s">
        <v>41</v>
      </c>
      <c r="N500" s="101">
        <v>39.1</v>
      </c>
      <c r="O500" s="107">
        <v>0</v>
      </c>
      <c r="P500" s="104">
        <v>0</v>
      </c>
      <c r="Z500" s="77" t="s">
        <v>40</v>
      </c>
      <c r="AA500" s="77" t="s">
        <v>39</v>
      </c>
      <c r="AB500" s="77">
        <v>20</v>
      </c>
    </row>
    <row r="501" spans="1:28" ht="15.75" customHeight="1" x14ac:dyDescent="0.2">
      <c r="A501" s="77" t="s">
        <v>49</v>
      </c>
      <c r="B501" s="77" t="s">
        <v>47</v>
      </c>
      <c r="C501" s="77" t="s">
        <v>50</v>
      </c>
      <c r="D501" s="113">
        <v>43775.663155034723</v>
      </c>
      <c r="E501" s="77" t="s">
        <v>5</v>
      </c>
      <c r="F501" s="77" t="s">
        <v>31</v>
      </c>
      <c r="G501" s="77" t="s">
        <v>51</v>
      </c>
      <c r="H501" s="77" t="s">
        <v>6</v>
      </c>
      <c r="I501" s="77" t="s">
        <v>43</v>
      </c>
      <c r="J501" s="77" t="s">
        <v>42</v>
      </c>
      <c r="K501" s="77">
        <v>1.06</v>
      </c>
      <c r="L501" s="77">
        <v>1050</v>
      </c>
      <c r="M501" s="77" t="s">
        <v>41</v>
      </c>
      <c r="N501" s="101">
        <v>3.31</v>
      </c>
      <c r="O501" s="107">
        <v>0</v>
      </c>
      <c r="P501" s="104">
        <v>3.46</v>
      </c>
      <c r="Z501" s="77" t="s">
        <v>40</v>
      </c>
      <c r="AA501" s="77" t="s">
        <v>39</v>
      </c>
      <c r="AB501" s="77">
        <v>20</v>
      </c>
    </row>
    <row r="502" spans="1:28" ht="15.75" customHeight="1" x14ac:dyDescent="0.2">
      <c r="A502" s="77" t="s">
        <v>49</v>
      </c>
      <c r="B502" s="77" t="s">
        <v>47</v>
      </c>
      <c r="C502" s="77" t="s">
        <v>50</v>
      </c>
      <c r="D502" s="113">
        <v>43775.663155034723</v>
      </c>
      <c r="E502" s="77" t="s">
        <v>5</v>
      </c>
      <c r="F502" s="77" t="s">
        <v>45</v>
      </c>
      <c r="G502" s="77" t="s">
        <v>51</v>
      </c>
      <c r="H502" s="77" t="s">
        <v>6</v>
      </c>
      <c r="I502" s="77" t="s">
        <v>157</v>
      </c>
      <c r="J502" s="77" t="s">
        <v>42</v>
      </c>
      <c r="K502" s="77">
        <v>1.9</v>
      </c>
      <c r="L502" s="77">
        <v>1620</v>
      </c>
      <c r="M502" s="77" t="s">
        <v>41</v>
      </c>
      <c r="N502" s="101">
        <v>10.9</v>
      </c>
      <c r="O502" s="107">
        <v>0</v>
      </c>
      <c r="P502" s="104">
        <v>13.3</v>
      </c>
      <c r="Z502" s="77" t="s">
        <v>40</v>
      </c>
      <c r="AA502" s="77" t="s">
        <v>39</v>
      </c>
      <c r="AB502" s="77">
        <v>20</v>
      </c>
    </row>
    <row r="503" spans="1:28" ht="15.75" customHeight="1" x14ac:dyDescent="0.2">
      <c r="A503" s="77" t="s">
        <v>49</v>
      </c>
      <c r="B503" s="77" t="s">
        <v>47</v>
      </c>
      <c r="C503" s="77" t="s">
        <v>50</v>
      </c>
      <c r="D503" s="113">
        <v>43775.663155034723</v>
      </c>
      <c r="E503" s="77" t="s">
        <v>5</v>
      </c>
      <c r="F503" s="77" t="s">
        <v>45</v>
      </c>
      <c r="G503" s="77" t="s">
        <v>51</v>
      </c>
      <c r="H503" s="77" t="s">
        <v>6</v>
      </c>
      <c r="I503" s="77" t="s">
        <v>158</v>
      </c>
      <c r="J503" s="77" t="s">
        <v>42</v>
      </c>
      <c r="K503" s="77">
        <v>1.9</v>
      </c>
      <c r="L503" s="77">
        <v>1620</v>
      </c>
      <c r="M503" s="77" t="s">
        <v>41</v>
      </c>
      <c r="N503" s="101">
        <v>146</v>
      </c>
      <c r="O503" s="107">
        <v>0</v>
      </c>
      <c r="P503" s="104">
        <v>0</v>
      </c>
      <c r="Z503" s="77" t="s">
        <v>40</v>
      </c>
      <c r="AA503" s="77" t="s">
        <v>39</v>
      </c>
      <c r="AB503" s="77">
        <v>20</v>
      </c>
    </row>
    <row r="504" spans="1:28" ht="15.75" customHeight="1" x14ac:dyDescent="0.2">
      <c r="A504" s="77" t="s">
        <v>49</v>
      </c>
      <c r="B504" s="77" t="s">
        <v>47</v>
      </c>
      <c r="C504" s="77" t="s">
        <v>50</v>
      </c>
      <c r="D504" s="113">
        <v>43775.663155034723</v>
      </c>
      <c r="E504" s="77" t="s">
        <v>5</v>
      </c>
      <c r="F504" s="77" t="s">
        <v>45</v>
      </c>
      <c r="G504" s="77" t="s">
        <v>51</v>
      </c>
      <c r="H504" s="77" t="s">
        <v>6</v>
      </c>
      <c r="I504" s="77" t="s">
        <v>43</v>
      </c>
      <c r="J504" s="77" t="s">
        <v>42</v>
      </c>
      <c r="K504" s="77">
        <v>1.9</v>
      </c>
      <c r="L504" s="77">
        <v>1620</v>
      </c>
      <c r="M504" s="77" t="s">
        <v>41</v>
      </c>
      <c r="N504" s="101">
        <v>9.8000000000000007</v>
      </c>
      <c r="O504" s="107">
        <v>0</v>
      </c>
      <c r="P504" s="104">
        <v>13</v>
      </c>
      <c r="Z504" s="77" t="s">
        <v>40</v>
      </c>
      <c r="AA504" s="77" t="s">
        <v>39</v>
      </c>
      <c r="AB504" s="77">
        <v>20</v>
      </c>
    </row>
    <row r="505" spans="1:28" ht="15.75" customHeight="1" x14ac:dyDescent="0.2">
      <c r="A505" s="77" t="s">
        <v>49</v>
      </c>
      <c r="B505" s="77" t="s">
        <v>47</v>
      </c>
      <c r="C505" s="77" t="s">
        <v>50</v>
      </c>
      <c r="D505" s="113">
        <v>43775.663155034723</v>
      </c>
      <c r="E505" s="77" t="s">
        <v>5</v>
      </c>
      <c r="F505" s="77" t="s">
        <v>29</v>
      </c>
      <c r="G505" s="77" t="s">
        <v>51</v>
      </c>
      <c r="H505" s="77" t="s">
        <v>6</v>
      </c>
      <c r="I505" s="77" t="s">
        <v>157</v>
      </c>
      <c r="J505" s="77" t="s">
        <v>42</v>
      </c>
      <c r="K505" s="77">
        <v>2.06</v>
      </c>
      <c r="L505" s="77">
        <v>1830</v>
      </c>
      <c r="M505" s="77" t="s">
        <v>41</v>
      </c>
      <c r="N505" s="101">
        <v>13.2</v>
      </c>
      <c r="O505" s="107">
        <v>0</v>
      </c>
      <c r="P505" s="104">
        <v>16.399999999999999</v>
      </c>
      <c r="Z505" s="77" t="s">
        <v>40</v>
      </c>
      <c r="AA505" s="77" t="s">
        <v>39</v>
      </c>
      <c r="AB505" s="77">
        <v>20</v>
      </c>
    </row>
    <row r="506" spans="1:28" ht="15.75" customHeight="1" x14ac:dyDescent="0.2">
      <c r="A506" s="77" t="s">
        <v>49</v>
      </c>
      <c r="B506" s="77" t="s">
        <v>47</v>
      </c>
      <c r="C506" s="77" t="s">
        <v>50</v>
      </c>
      <c r="D506" s="113">
        <v>43775.663155034723</v>
      </c>
      <c r="E506" s="77" t="s">
        <v>5</v>
      </c>
      <c r="F506" s="77" t="s">
        <v>29</v>
      </c>
      <c r="G506" s="77" t="s">
        <v>51</v>
      </c>
      <c r="H506" s="77" t="s">
        <v>6</v>
      </c>
      <c r="I506" s="77" t="s">
        <v>158</v>
      </c>
      <c r="J506" s="77" t="s">
        <v>42</v>
      </c>
      <c r="K506" s="77">
        <v>2.06</v>
      </c>
      <c r="L506" s="77">
        <v>1830</v>
      </c>
      <c r="M506" s="77" t="s">
        <v>41</v>
      </c>
      <c r="N506" s="101">
        <v>182</v>
      </c>
      <c r="O506" s="107">
        <v>0</v>
      </c>
      <c r="P506" s="104">
        <v>0</v>
      </c>
      <c r="Z506" s="77" t="s">
        <v>40</v>
      </c>
      <c r="AA506" s="77" t="s">
        <v>39</v>
      </c>
      <c r="AB506" s="77">
        <v>20</v>
      </c>
    </row>
    <row r="507" spans="1:28" ht="15.75" customHeight="1" x14ac:dyDescent="0.2">
      <c r="A507" s="77" t="s">
        <v>49</v>
      </c>
      <c r="B507" s="77" t="s">
        <v>47</v>
      </c>
      <c r="C507" s="77" t="s">
        <v>50</v>
      </c>
      <c r="D507" s="113">
        <v>43775.663155034723</v>
      </c>
      <c r="E507" s="77" t="s">
        <v>5</v>
      </c>
      <c r="F507" s="77" t="s">
        <v>29</v>
      </c>
      <c r="G507" s="77" t="s">
        <v>51</v>
      </c>
      <c r="H507" s="77" t="s">
        <v>6</v>
      </c>
      <c r="I507" s="77" t="s">
        <v>43</v>
      </c>
      <c r="J507" s="77" t="s">
        <v>42</v>
      </c>
      <c r="K507" s="77">
        <v>2.06</v>
      </c>
      <c r="L507" s="77">
        <v>1830</v>
      </c>
      <c r="M507" s="77" t="s">
        <v>41</v>
      </c>
      <c r="N507" s="101">
        <v>12.1</v>
      </c>
      <c r="O507" s="107">
        <v>0</v>
      </c>
      <c r="P507" s="104">
        <v>16.2</v>
      </c>
      <c r="Z507" s="77" t="s">
        <v>40</v>
      </c>
      <c r="AA507" s="77" t="s">
        <v>39</v>
      </c>
      <c r="AB507" s="77">
        <v>20</v>
      </c>
    </row>
    <row r="508" spans="1:28" ht="15.75" customHeight="1" x14ac:dyDescent="0.2">
      <c r="A508" s="77" t="s">
        <v>48</v>
      </c>
      <c r="B508" s="77" t="s">
        <v>47</v>
      </c>
      <c r="C508" s="77" t="s">
        <v>50</v>
      </c>
      <c r="D508" s="113">
        <v>43775.663155034723</v>
      </c>
      <c r="E508" s="77" t="s">
        <v>5</v>
      </c>
      <c r="F508" s="77" t="s">
        <v>30</v>
      </c>
      <c r="G508" s="77" t="s">
        <v>51</v>
      </c>
      <c r="H508" s="77" t="s">
        <v>6</v>
      </c>
      <c r="I508" s="77" t="s">
        <v>157</v>
      </c>
      <c r="J508" s="77" t="s">
        <v>42</v>
      </c>
      <c r="K508" s="77">
        <v>3.5</v>
      </c>
      <c r="L508" s="77">
        <v>1210</v>
      </c>
      <c r="M508" s="77" t="s">
        <v>41</v>
      </c>
      <c r="N508" s="101">
        <v>4.24</v>
      </c>
      <c r="O508" s="107">
        <v>0</v>
      </c>
      <c r="P508" s="104">
        <v>5.4</v>
      </c>
      <c r="Z508" s="77" t="s">
        <v>40</v>
      </c>
      <c r="AA508" s="77" t="s">
        <v>39</v>
      </c>
      <c r="AB508" s="77">
        <v>20</v>
      </c>
    </row>
    <row r="509" spans="1:28" ht="15.75" customHeight="1" x14ac:dyDescent="0.2">
      <c r="A509" s="77" t="s">
        <v>48</v>
      </c>
      <c r="B509" s="77" t="s">
        <v>47</v>
      </c>
      <c r="C509" s="77" t="s">
        <v>50</v>
      </c>
      <c r="D509" s="113">
        <v>43775.663155034723</v>
      </c>
      <c r="E509" s="77" t="s">
        <v>5</v>
      </c>
      <c r="F509" s="77" t="s">
        <v>30</v>
      </c>
      <c r="G509" s="77" t="s">
        <v>51</v>
      </c>
      <c r="H509" s="77" t="s">
        <v>6</v>
      </c>
      <c r="I509" s="77" t="s">
        <v>158</v>
      </c>
      <c r="J509" s="77" t="s">
        <v>42</v>
      </c>
      <c r="K509" s="77">
        <v>3.5</v>
      </c>
      <c r="L509" s="77">
        <v>1210</v>
      </c>
      <c r="M509" s="77" t="s">
        <v>41</v>
      </c>
      <c r="N509" s="101">
        <v>47.5</v>
      </c>
      <c r="O509" s="107">
        <v>0</v>
      </c>
      <c r="P509" s="104">
        <v>0</v>
      </c>
      <c r="Z509" s="77" t="s">
        <v>40</v>
      </c>
      <c r="AA509" s="77" t="s">
        <v>39</v>
      </c>
      <c r="AB509" s="77">
        <v>20</v>
      </c>
    </row>
    <row r="510" spans="1:28" ht="15.75" customHeight="1" x14ac:dyDescent="0.2">
      <c r="A510" s="77" t="s">
        <v>48</v>
      </c>
      <c r="B510" s="77" t="s">
        <v>47</v>
      </c>
      <c r="C510" s="77" t="s">
        <v>50</v>
      </c>
      <c r="D510" s="113">
        <v>43775.663155034723</v>
      </c>
      <c r="E510" s="77" t="s">
        <v>5</v>
      </c>
      <c r="F510" s="77" t="s">
        <v>30</v>
      </c>
      <c r="G510" s="77" t="s">
        <v>51</v>
      </c>
      <c r="H510" s="77" t="s">
        <v>6</v>
      </c>
      <c r="I510" s="77" t="s">
        <v>43</v>
      </c>
      <c r="J510" s="77" t="s">
        <v>42</v>
      </c>
      <c r="K510" s="77">
        <v>3.5</v>
      </c>
      <c r="L510" s="77">
        <v>1210</v>
      </c>
      <c r="M510" s="77" t="s">
        <v>41</v>
      </c>
      <c r="N510" s="101">
        <v>3.03</v>
      </c>
      <c r="O510" s="107">
        <v>0</v>
      </c>
      <c r="P510" s="104">
        <v>4.8600000000000003</v>
      </c>
      <c r="Z510" s="77" t="s">
        <v>40</v>
      </c>
      <c r="AA510" s="77" t="s">
        <v>39</v>
      </c>
      <c r="AB510" s="77">
        <v>20</v>
      </c>
    </row>
    <row r="511" spans="1:28" ht="15.75" customHeight="1" x14ac:dyDescent="0.2">
      <c r="A511" s="77" t="s">
        <v>48</v>
      </c>
      <c r="B511" s="77" t="s">
        <v>47</v>
      </c>
      <c r="C511" s="77" t="s">
        <v>50</v>
      </c>
      <c r="D511" s="113">
        <v>43775.663155034723</v>
      </c>
      <c r="E511" s="77" t="s">
        <v>5</v>
      </c>
      <c r="F511" s="77" t="s">
        <v>31</v>
      </c>
      <c r="G511" s="77" t="s">
        <v>51</v>
      </c>
      <c r="H511" s="77" t="s">
        <v>6</v>
      </c>
      <c r="I511" s="77" t="s">
        <v>157</v>
      </c>
      <c r="J511" s="77" t="s">
        <v>42</v>
      </c>
      <c r="K511" s="77">
        <v>1.06</v>
      </c>
      <c r="L511" s="77">
        <v>1050</v>
      </c>
      <c r="M511" s="77" t="s">
        <v>41</v>
      </c>
      <c r="N511" s="101">
        <v>1.69</v>
      </c>
      <c r="O511" s="107">
        <v>0</v>
      </c>
      <c r="P511" s="104">
        <v>1.58</v>
      </c>
      <c r="Z511" s="77" t="s">
        <v>40</v>
      </c>
      <c r="AA511" s="77" t="s">
        <v>39</v>
      </c>
      <c r="AB511" s="77">
        <v>20</v>
      </c>
    </row>
    <row r="512" spans="1:28" ht="15.75" customHeight="1" x14ac:dyDescent="0.2">
      <c r="A512" s="77" t="s">
        <v>48</v>
      </c>
      <c r="B512" s="77" t="s">
        <v>47</v>
      </c>
      <c r="C512" s="77" t="s">
        <v>50</v>
      </c>
      <c r="D512" s="113">
        <v>43775.663155034723</v>
      </c>
      <c r="E512" s="77" t="s">
        <v>5</v>
      </c>
      <c r="F512" s="77" t="s">
        <v>31</v>
      </c>
      <c r="G512" s="77" t="s">
        <v>51</v>
      </c>
      <c r="H512" s="77" t="s">
        <v>6</v>
      </c>
      <c r="I512" s="77" t="s">
        <v>158</v>
      </c>
      <c r="J512" s="77" t="s">
        <v>42</v>
      </c>
      <c r="K512" s="77">
        <v>1.06</v>
      </c>
      <c r="L512" s="77">
        <v>1050</v>
      </c>
      <c r="M512" s="77" t="s">
        <v>41</v>
      </c>
      <c r="N512" s="101">
        <v>16.8</v>
      </c>
      <c r="O512" s="107">
        <v>0</v>
      </c>
      <c r="P512" s="104">
        <v>0</v>
      </c>
      <c r="Z512" s="77" t="s">
        <v>40</v>
      </c>
      <c r="AA512" s="77" t="s">
        <v>39</v>
      </c>
      <c r="AB512" s="77">
        <v>20</v>
      </c>
    </row>
    <row r="513" spans="1:28" ht="15.75" customHeight="1" x14ac:dyDescent="0.2">
      <c r="A513" s="77" t="s">
        <v>48</v>
      </c>
      <c r="B513" s="77" t="s">
        <v>47</v>
      </c>
      <c r="C513" s="77" t="s">
        <v>50</v>
      </c>
      <c r="D513" s="113">
        <v>43775.663155034723</v>
      </c>
      <c r="E513" s="77" t="s">
        <v>5</v>
      </c>
      <c r="F513" s="77" t="s">
        <v>31</v>
      </c>
      <c r="G513" s="77" t="s">
        <v>51</v>
      </c>
      <c r="H513" s="77" t="s">
        <v>6</v>
      </c>
      <c r="I513" s="77" t="s">
        <v>43</v>
      </c>
      <c r="J513" s="77" t="s">
        <v>42</v>
      </c>
      <c r="K513" s="77">
        <v>1.06</v>
      </c>
      <c r="L513" s="77">
        <v>1050</v>
      </c>
      <c r="M513" s="77" t="s">
        <v>41</v>
      </c>
      <c r="N513" s="101">
        <v>1.41</v>
      </c>
      <c r="O513" s="107">
        <v>0</v>
      </c>
      <c r="P513" s="104">
        <v>1.47</v>
      </c>
      <c r="Z513" s="77" t="s">
        <v>40</v>
      </c>
      <c r="AA513" s="77" t="s">
        <v>39</v>
      </c>
      <c r="AB513" s="77">
        <v>20</v>
      </c>
    </row>
    <row r="514" spans="1:28" ht="15.75" customHeight="1" x14ac:dyDescent="0.2">
      <c r="A514" s="77" t="s">
        <v>48</v>
      </c>
      <c r="B514" s="77" t="s">
        <v>47</v>
      </c>
      <c r="C514" s="77" t="s">
        <v>50</v>
      </c>
      <c r="D514" s="113">
        <v>43775.663155034723</v>
      </c>
      <c r="E514" s="77" t="s">
        <v>5</v>
      </c>
      <c r="F514" s="77" t="s">
        <v>45</v>
      </c>
      <c r="G514" s="77" t="s">
        <v>51</v>
      </c>
      <c r="H514" s="77" t="s">
        <v>6</v>
      </c>
      <c r="I514" s="77" t="s">
        <v>157</v>
      </c>
      <c r="J514" s="77" t="s">
        <v>42</v>
      </c>
      <c r="K514" s="77">
        <v>1.9</v>
      </c>
      <c r="L514" s="77">
        <v>1620</v>
      </c>
      <c r="M514" s="77" t="s">
        <v>41</v>
      </c>
      <c r="N514" s="101">
        <v>4.5</v>
      </c>
      <c r="O514" s="107">
        <v>0</v>
      </c>
      <c r="P514" s="104">
        <v>5.5</v>
      </c>
      <c r="Z514" s="77" t="s">
        <v>40</v>
      </c>
      <c r="AA514" s="77" t="s">
        <v>39</v>
      </c>
      <c r="AB514" s="77">
        <v>20</v>
      </c>
    </row>
    <row r="515" spans="1:28" ht="15.75" customHeight="1" x14ac:dyDescent="0.2">
      <c r="A515" s="77" t="s">
        <v>48</v>
      </c>
      <c r="B515" s="77" t="s">
        <v>47</v>
      </c>
      <c r="C515" s="77" t="s">
        <v>50</v>
      </c>
      <c r="D515" s="113">
        <v>43775.663155034723</v>
      </c>
      <c r="E515" s="77" t="s">
        <v>5</v>
      </c>
      <c r="F515" s="77" t="s">
        <v>45</v>
      </c>
      <c r="G515" s="77" t="s">
        <v>51</v>
      </c>
      <c r="H515" s="77" t="s">
        <v>6</v>
      </c>
      <c r="I515" s="77" t="s">
        <v>158</v>
      </c>
      <c r="J515" s="77" t="s">
        <v>42</v>
      </c>
      <c r="K515" s="77">
        <v>1.9</v>
      </c>
      <c r="L515" s="77">
        <v>1620</v>
      </c>
      <c r="M515" s="77" t="s">
        <v>41</v>
      </c>
      <c r="N515" s="101">
        <v>59.7</v>
      </c>
      <c r="O515" s="107">
        <v>0</v>
      </c>
      <c r="P515" s="104">
        <v>0</v>
      </c>
      <c r="Z515" s="77" t="s">
        <v>40</v>
      </c>
      <c r="AA515" s="77" t="s">
        <v>39</v>
      </c>
      <c r="AB515" s="77">
        <v>20</v>
      </c>
    </row>
    <row r="516" spans="1:28" ht="15.75" customHeight="1" x14ac:dyDescent="0.2">
      <c r="A516" s="77" t="s">
        <v>48</v>
      </c>
      <c r="B516" s="77" t="s">
        <v>47</v>
      </c>
      <c r="C516" s="77" t="s">
        <v>50</v>
      </c>
      <c r="D516" s="113">
        <v>43775.663155034723</v>
      </c>
      <c r="E516" s="77" t="s">
        <v>5</v>
      </c>
      <c r="F516" s="77" t="s">
        <v>45</v>
      </c>
      <c r="G516" s="77" t="s">
        <v>51</v>
      </c>
      <c r="H516" s="77" t="s">
        <v>6</v>
      </c>
      <c r="I516" s="77" t="s">
        <v>43</v>
      </c>
      <c r="J516" s="77" t="s">
        <v>42</v>
      </c>
      <c r="K516" s="77">
        <v>1.9</v>
      </c>
      <c r="L516" s="77">
        <v>1620</v>
      </c>
      <c r="M516" s="77" t="s">
        <v>41</v>
      </c>
      <c r="N516" s="101">
        <v>4</v>
      </c>
      <c r="O516" s="107">
        <v>0</v>
      </c>
      <c r="P516" s="104">
        <v>5.38</v>
      </c>
      <c r="Z516" s="77" t="s">
        <v>40</v>
      </c>
      <c r="AA516" s="77" t="s">
        <v>39</v>
      </c>
      <c r="AB516" s="77">
        <v>20</v>
      </c>
    </row>
    <row r="517" spans="1:28" ht="15.75" customHeight="1" x14ac:dyDescent="0.2">
      <c r="A517" s="77" t="s">
        <v>48</v>
      </c>
      <c r="B517" s="77" t="s">
        <v>47</v>
      </c>
      <c r="C517" s="77" t="s">
        <v>50</v>
      </c>
      <c r="D517" s="113">
        <v>43775.663155034723</v>
      </c>
      <c r="E517" s="77" t="s">
        <v>5</v>
      </c>
      <c r="F517" s="77" t="s">
        <v>29</v>
      </c>
      <c r="G517" s="77" t="s">
        <v>51</v>
      </c>
      <c r="H517" s="77" t="s">
        <v>6</v>
      </c>
      <c r="I517" s="77" t="s">
        <v>157</v>
      </c>
      <c r="J517" s="77" t="s">
        <v>42</v>
      </c>
      <c r="K517" s="77">
        <v>2.06</v>
      </c>
      <c r="L517" s="77">
        <v>1830</v>
      </c>
      <c r="M517" s="77" t="s">
        <v>41</v>
      </c>
      <c r="N517" s="101">
        <v>5.41</v>
      </c>
      <c r="O517" s="107">
        <v>0</v>
      </c>
      <c r="P517" s="104">
        <v>6.74</v>
      </c>
      <c r="Z517" s="77" t="s">
        <v>40</v>
      </c>
      <c r="AA517" s="77" t="s">
        <v>39</v>
      </c>
      <c r="AB517" s="77">
        <v>20</v>
      </c>
    </row>
    <row r="518" spans="1:28" ht="15.75" customHeight="1" x14ac:dyDescent="0.2">
      <c r="A518" s="77" t="s">
        <v>48</v>
      </c>
      <c r="B518" s="77" t="s">
        <v>47</v>
      </c>
      <c r="C518" s="77" t="s">
        <v>50</v>
      </c>
      <c r="D518" s="113">
        <v>43775.663155034723</v>
      </c>
      <c r="E518" s="77" t="s">
        <v>5</v>
      </c>
      <c r="F518" s="77" t="s">
        <v>29</v>
      </c>
      <c r="G518" s="77" t="s">
        <v>51</v>
      </c>
      <c r="H518" s="77" t="s">
        <v>6</v>
      </c>
      <c r="I518" s="77" t="s">
        <v>158</v>
      </c>
      <c r="J518" s="77" t="s">
        <v>42</v>
      </c>
      <c r="K518" s="77">
        <v>2.06</v>
      </c>
      <c r="L518" s="77">
        <v>1830</v>
      </c>
      <c r="M518" s="77" t="s">
        <v>41</v>
      </c>
      <c r="N518" s="101">
        <v>73.900000000000006</v>
      </c>
      <c r="O518" s="107">
        <v>0</v>
      </c>
      <c r="P518" s="104">
        <v>0</v>
      </c>
      <c r="Z518" s="77" t="s">
        <v>40</v>
      </c>
      <c r="AA518" s="77" t="s">
        <v>39</v>
      </c>
      <c r="AB518" s="77">
        <v>20</v>
      </c>
    </row>
    <row r="519" spans="1:28" ht="15.75" customHeight="1" x14ac:dyDescent="0.2">
      <c r="A519" s="77" t="s">
        <v>48</v>
      </c>
      <c r="B519" s="77" t="s">
        <v>47</v>
      </c>
      <c r="C519" s="77" t="s">
        <v>50</v>
      </c>
      <c r="D519" s="113">
        <v>43775.663155034723</v>
      </c>
      <c r="E519" s="77" t="s">
        <v>5</v>
      </c>
      <c r="F519" s="77" t="s">
        <v>29</v>
      </c>
      <c r="G519" s="77" t="s">
        <v>51</v>
      </c>
      <c r="H519" s="77" t="s">
        <v>6</v>
      </c>
      <c r="I519" s="77" t="s">
        <v>43</v>
      </c>
      <c r="J519" s="77" t="s">
        <v>42</v>
      </c>
      <c r="K519" s="77">
        <v>2.06</v>
      </c>
      <c r="L519" s="77">
        <v>1830</v>
      </c>
      <c r="M519" s="77" t="s">
        <v>41</v>
      </c>
      <c r="N519" s="101">
        <v>4.93</v>
      </c>
      <c r="O519" s="107">
        <v>0</v>
      </c>
      <c r="P519" s="104">
        <v>6.63</v>
      </c>
      <c r="Z519" s="77" t="s">
        <v>40</v>
      </c>
      <c r="AA519" s="77" t="s">
        <v>39</v>
      </c>
      <c r="AB519" s="77">
        <v>20</v>
      </c>
    </row>
    <row r="520" spans="1:28" ht="15.75" customHeight="1" x14ac:dyDescent="0.2">
      <c r="A520" s="77" t="s">
        <v>49</v>
      </c>
      <c r="B520" s="77" t="s">
        <v>47</v>
      </c>
      <c r="C520" s="77" t="s">
        <v>50</v>
      </c>
      <c r="D520" s="113">
        <v>43775.663155034723</v>
      </c>
      <c r="E520" s="77" t="s">
        <v>5</v>
      </c>
      <c r="F520" s="77" t="s">
        <v>30</v>
      </c>
      <c r="G520" s="77" t="s">
        <v>44</v>
      </c>
      <c r="H520" s="77" t="s">
        <v>6</v>
      </c>
      <c r="I520" s="77" t="s">
        <v>157</v>
      </c>
      <c r="J520" s="77" t="s">
        <v>42</v>
      </c>
      <c r="K520" s="77">
        <v>3.5</v>
      </c>
      <c r="L520" s="77">
        <v>1240</v>
      </c>
      <c r="M520" s="77" t="s">
        <v>41</v>
      </c>
      <c r="N520" s="101">
        <v>3.76</v>
      </c>
      <c r="O520" s="107">
        <v>0</v>
      </c>
      <c r="P520" s="104">
        <v>4.6100000000000003</v>
      </c>
      <c r="Z520" s="77" t="s">
        <v>40</v>
      </c>
      <c r="AA520" s="77" t="s">
        <v>39</v>
      </c>
      <c r="AB520" s="77">
        <v>20</v>
      </c>
    </row>
    <row r="521" spans="1:28" ht="15.75" customHeight="1" x14ac:dyDescent="0.2">
      <c r="A521" s="77" t="s">
        <v>49</v>
      </c>
      <c r="B521" s="77" t="s">
        <v>47</v>
      </c>
      <c r="C521" s="77" t="s">
        <v>50</v>
      </c>
      <c r="D521" s="113">
        <v>43775.663155034723</v>
      </c>
      <c r="E521" s="77" t="s">
        <v>5</v>
      </c>
      <c r="F521" s="77" t="s">
        <v>30</v>
      </c>
      <c r="G521" s="77" t="s">
        <v>44</v>
      </c>
      <c r="H521" s="77" t="s">
        <v>6</v>
      </c>
      <c r="I521" s="77" t="s">
        <v>158</v>
      </c>
      <c r="J521" s="77" t="s">
        <v>42</v>
      </c>
      <c r="K521" s="77">
        <v>3.5</v>
      </c>
      <c r="L521" s="77">
        <v>1240</v>
      </c>
      <c r="M521" s="77" t="s">
        <v>41</v>
      </c>
      <c r="N521" s="101">
        <v>41.6</v>
      </c>
      <c r="O521" s="107">
        <v>0</v>
      </c>
      <c r="P521" s="104">
        <v>0</v>
      </c>
      <c r="Z521" s="77" t="s">
        <v>40</v>
      </c>
      <c r="AA521" s="77" t="s">
        <v>39</v>
      </c>
      <c r="AB521" s="77">
        <v>20</v>
      </c>
    </row>
    <row r="522" spans="1:28" ht="15.75" customHeight="1" x14ac:dyDescent="0.2">
      <c r="A522" s="77" t="s">
        <v>49</v>
      </c>
      <c r="B522" s="77" t="s">
        <v>47</v>
      </c>
      <c r="C522" s="77" t="s">
        <v>50</v>
      </c>
      <c r="D522" s="113">
        <v>43775.663155034723</v>
      </c>
      <c r="E522" s="77" t="s">
        <v>5</v>
      </c>
      <c r="F522" s="77" t="s">
        <v>30</v>
      </c>
      <c r="G522" s="77" t="s">
        <v>44</v>
      </c>
      <c r="H522" s="77" t="s">
        <v>6</v>
      </c>
      <c r="I522" s="77" t="s">
        <v>43</v>
      </c>
      <c r="J522" s="77" t="s">
        <v>42</v>
      </c>
      <c r="K522" s="77">
        <v>3.5</v>
      </c>
      <c r="L522" s="77">
        <v>1240</v>
      </c>
      <c r="M522" s="77" t="s">
        <v>41</v>
      </c>
      <c r="N522" s="101">
        <v>2.67</v>
      </c>
      <c r="O522" s="107">
        <v>0</v>
      </c>
      <c r="P522" s="104">
        <v>4.13</v>
      </c>
      <c r="Z522" s="77" t="s">
        <v>40</v>
      </c>
      <c r="AA522" s="77" t="s">
        <v>39</v>
      </c>
      <c r="AB522" s="77">
        <v>20</v>
      </c>
    </row>
    <row r="523" spans="1:28" ht="15.75" customHeight="1" x14ac:dyDescent="0.2">
      <c r="A523" s="77" t="s">
        <v>49</v>
      </c>
      <c r="B523" s="77" t="s">
        <v>47</v>
      </c>
      <c r="C523" s="77" t="s">
        <v>50</v>
      </c>
      <c r="D523" s="113">
        <v>43775.663155034723</v>
      </c>
      <c r="E523" s="77" t="s">
        <v>5</v>
      </c>
      <c r="F523" s="77" t="s">
        <v>31</v>
      </c>
      <c r="G523" s="77" t="s">
        <v>44</v>
      </c>
      <c r="H523" s="77" t="s">
        <v>6</v>
      </c>
      <c r="I523" s="77" t="s">
        <v>157</v>
      </c>
      <c r="J523" s="77" t="s">
        <v>42</v>
      </c>
      <c r="K523" s="77">
        <v>1</v>
      </c>
      <c r="L523" s="77">
        <v>999</v>
      </c>
      <c r="M523" s="77" t="s">
        <v>41</v>
      </c>
      <c r="N523" s="101">
        <v>2.91</v>
      </c>
      <c r="O523" s="107">
        <v>0</v>
      </c>
      <c r="P523" s="104">
        <v>2.37</v>
      </c>
      <c r="Z523" s="77" t="s">
        <v>40</v>
      </c>
      <c r="AA523" s="77" t="s">
        <v>39</v>
      </c>
      <c r="AB523" s="77">
        <v>20</v>
      </c>
    </row>
    <row r="524" spans="1:28" ht="15.75" customHeight="1" x14ac:dyDescent="0.2">
      <c r="A524" s="77" t="s">
        <v>49</v>
      </c>
      <c r="B524" s="77" t="s">
        <v>47</v>
      </c>
      <c r="C524" s="77" t="s">
        <v>50</v>
      </c>
      <c r="D524" s="113">
        <v>43775.663155034723</v>
      </c>
      <c r="E524" s="77" t="s">
        <v>5</v>
      </c>
      <c r="F524" s="77" t="s">
        <v>31</v>
      </c>
      <c r="G524" s="77" t="s">
        <v>44</v>
      </c>
      <c r="H524" s="77" t="s">
        <v>6</v>
      </c>
      <c r="I524" s="77" t="s">
        <v>158</v>
      </c>
      <c r="J524" s="77" t="s">
        <v>42</v>
      </c>
      <c r="K524" s="77">
        <v>1</v>
      </c>
      <c r="L524" s="77">
        <v>999</v>
      </c>
      <c r="M524" s="77" t="s">
        <v>41</v>
      </c>
      <c r="N524" s="101">
        <v>26.6</v>
      </c>
      <c r="O524" s="107">
        <v>0</v>
      </c>
      <c r="P524" s="104">
        <v>0</v>
      </c>
      <c r="Z524" s="77" t="s">
        <v>40</v>
      </c>
      <c r="AA524" s="77" t="s">
        <v>39</v>
      </c>
      <c r="AB524" s="77">
        <v>20</v>
      </c>
    </row>
    <row r="525" spans="1:28" ht="15.75" customHeight="1" x14ac:dyDescent="0.2">
      <c r="A525" s="77" t="s">
        <v>49</v>
      </c>
      <c r="B525" s="77" t="s">
        <v>47</v>
      </c>
      <c r="C525" s="77" t="s">
        <v>50</v>
      </c>
      <c r="D525" s="113">
        <v>43775.663155034723</v>
      </c>
      <c r="E525" s="77" t="s">
        <v>5</v>
      </c>
      <c r="F525" s="77" t="s">
        <v>31</v>
      </c>
      <c r="G525" s="77" t="s">
        <v>44</v>
      </c>
      <c r="H525" s="77" t="s">
        <v>6</v>
      </c>
      <c r="I525" s="77" t="s">
        <v>43</v>
      </c>
      <c r="J525" s="77" t="s">
        <v>42</v>
      </c>
      <c r="K525" s="77">
        <v>1</v>
      </c>
      <c r="L525" s="77">
        <v>999</v>
      </c>
      <c r="M525" s="77" t="s">
        <v>41</v>
      </c>
      <c r="N525" s="101">
        <v>2.19</v>
      </c>
      <c r="O525" s="107">
        <v>0</v>
      </c>
      <c r="P525" s="104">
        <v>2.08</v>
      </c>
      <c r="Z525" s="77" t="s">
        <v>40</v>
      </c>
      <c r="AA525" s="77" t="s">
        <v>39</v>
      </c>
      <c r="AB525" s="77">
        <v>20</v>
      </c>
    </row>
    <row r="526" spans="1:28" ht="15.75" customHeight="1" x14ac:dyDescent="0.2">
      <c r="A526" s="77" t="s">
        <v>49</v>
      </c>
      <c r="B526" s="77" t="s">
        <v>47</v>
      </c>
      <c r="C526" s="77" t="s">
        <v>50</v>
      </c>
      <c r="D526" s="113">
        <v>43775.663155034723</v>
      </c>
      <c r="E526" s="77" t="s">
        <v>5</v>
      </c>
      <c r="F526" s="77" t="s">
        <v>45</v>
      </c>
      <c r="G526" s="77" t="s">
        <v>44</v>
      </c>
      <c r="H526" s="77" t="s">
        <v>6</v>
      </c>
      <c r="I526" s="77" t="s">
        <v>157</v>
      </c>
      <c r="J526" s="77" t="s">
        <v>42</v>
      </c>
      <c r="K526" s="77">
        <v>1.8</v>
      </c>
      <c r="L526" s="77">
        <v>1750</v>
      </c>
      <c r="M526" s="77" t="s">
        <v>41</v>
      </c>
      <c r="N526" s="101">
        <v>6</v>
      </c>
      <c r="O526" s="107">
        <v>0</v>
      </c>
      <c r="P526" s="104">
        <v>7.42</v>
      </c>
      <c r="Z526" s="77" t="s">
        <v>40</v>
      </c>
      <c r="AA526" s="77" t="s">
        <v>39</v>
      </c>
      <c r="AB526" s="77">
        <v>20</v>
      </c>
    </row>
    <row r="527" spans="1:28" ht="15.75" customHeight="1" x14ac:dyDescent="0.2">
      <c r="A527" s="77" t="s">
        <v>49</v>
      </c>
      <c r="B527" s="77" t="s">
        <v>47</v>
      </c>
      <c r="C527" s="77" t="s">
        <v>50</v>
      </c>
      <c r="D527" s="113">
        <v>43775.663155034723</v>
      </c>
      <c r="E527" s="77" t="s">
        <v>5</v>
      </c>
      <c r="F527" s="77" t="s">
        <v>45</v>
      </c>
      <c r="G527" s="77" t="s">
        <v>44</v>
      </c>
      <c r="H527" s="77" t="s">
        <v>6</v>
      </c>
      <c r="I527" s="77" t="s">
        <v>158</v>
      </c>
      <c r="J527" s="77" t="s">
        <v>42</v>
      </c>
      <c r="K527" s="77">
        <v>1.8</v>
      </c>
      <c r="L527" s="77">
        <v>1750</v>
      </c>
      <c r="M527" s="77" t="s">
        <v>41</v>
      </c>
      <c r="N527" s="101">
        <v>77.2</v>
      </c>
      <c r="O527" s="107">
        <v>0</v>
      </c>
      <c r="P527" s="104">
        <v>0</v>
      </c>
      <c r="Z527" s="77" t="s">
        <v>40</v>
      </c>
      <c r="AA527" s="77" t="s">
        <v>39</v>
      </c>
      <c r="AB527" s="77">
        <v>20</v>
      </c>
    </row>
    <row r="528" spans="1:28" ht="15.75" customHeight="1" x14ac:dyDescent="0.2">
      <c r="A528" s="77" t="s">
        <v>49</v>
      </c>
      <c r="B528" s="77" t="s">
        <v>47</v>
      </c>
      <c r="C528" s="77" t="s">
        <v>50</v>
      </c>
      <c r="D528" s="113">
        <v>43775.663155034723</v>
      </c>
      <c r="E528" s="77" t="s">
        <v>5</v>
      </c>
      <c r="F528" s="77" t="s">
        <v>45</v>
      </c>
      <c r="G528" s="77" t="s">
        <v>44</v>
      </c>
      <c r="H528" s="77" t="s">
        <v>6</v>
      </c>
      <c r="I528" s="77" t="s">
        <v>43</v>
      </c>
      <c r="J528" s="77" t="s">
        <v>42</v>
      </c>
      <c r="K528" s="77">
        <v>1.8</v>
      </c>
      <c r="L528" s="77">
        <v>1750</v>
      </c>
      <c r="M528" s="77" t="s">
        <v>41</v>
      </c>
      <c r="N528" s="101">
        <v>5.3</v>
      </c>
      <c r="O528" s="107">
        <v>0</v>
      </c>
      <c r="P528" s="104">
        <v>7.15</v>
      </c>
      <c r="Z528" s="77" t="s">
        <v>40</v>
      </c>
      <c r="AA528" s="77" t="s">
        <v>39</v>
      </c>
      <c r="AB528" s="77">
        <v>20</v>
      </c>
    </row>
    <row r="529" spans="1:28" ht="15.75" customHeight="1" x14ac:dyDescent="0.2">
      <c r="A529" s="77" t="s">
        <v>49</v>
      </c>
      <c r="B529" s="77" t="s">
        <v>47</v>
      </c>
      <c r="C529" s="77" t="s">
        <v>50</v>
      </c>
      <c r="D529" s="113">
        <v>43775.663155034723</v>
      </c>
      <c r="E529" s="77" t="s">
        <v>5</v>
      </c>
      <c r="F529" s="77" t="s">
        <v>29</v>
      </c>
      <c r="G529" s="77" t="s">
        <v>44</v>
      </c>
      <c r="H529" s="77" t="s">
        <v>6</v>
      </c>
      <c r="I529" s="77" t="s">
        <v>157</v>
      </c>
      <c r="J529" s="77" t="s">
        <v>42</v>
      </c>
      <c r="K529" s="77">
        <v>2.33</v>
      </c>
      <c r="L529" s="77">
        <v>2300</v>
      </c>
      <c r="M529" s="77" t="s">
        <v>41</v>
      </c>
      <c r="N529" s="101">
        <v>8.2100000000000009</v>
      </c>
      <c r="O529" s="107">
        <v>0</v>
      </c>
      <c r="P529" s="104">
        <v>11.1</v>
      </c>
      <c r="Z529" s="77" t="s">
        <v>40</v>
      </c>
      <c r="AA529" s="77" t="s">
        <v>39</v>
      </c>
      <c r="AB529" s="77">
        <v>20</v>
      </c>
    </row>
    <row r="530" spans="1:28" ht="15.75" customHeight="1" x14ac:dyDescent="0.2">
      <c r="A530" s="77" t="s">
        <v>49</v>
      </c>
      <c r="B530" s="77" t="s">
        <v>47</v>
      </c>
      <c r="C530" s="77" t="s">
        <v>50</v>
      </c>
      <c r="D530" s="113">
        <v>43775.663155034723</v>
      </c>
      <c r="E530" s="77" t="s">
        <v>5</v>
      </c>
      <c r="F530" s="77" t="s">
        <v>29</v>
      </c>
      <c r="G530" s="77" t="s">
        <v>44</v>
      </c>
      <c r="H530" s="77" t="s">
        <v>6</v>
      </c>
      <c r="I530" s="77" t="s">
        <v>158</v>
      </c>
      <c r="J530" s="77" t="s">
        <v>42</v>
      </c>
      <c r="K530" s="77">
        <v>2.33</v>
      </c>
      <c r="L530" s="77">
        <v>2300</v>
      </c>
      <c r="M530" s="77" t="s">
        <v>41</v>
      </c>
      <c r="N530" s="101">
        <v>114</v>
      </c>
      <c r="O530" s="107">
        <v>0</v>
      </c>
      <c r="P530" s="104">
        <v>0</v>
      </c>
      <c r="Z530" s="77" t="s">
        <v>40</v>
      </c>
      <c r="AA530" s="77" t="s">
        <v>39</v>
      </c>
      <c r="AB530" s="77">
        <v>20</v>
      </c>
    </row>
    <row r="531" spans="1:28" ht="15.75" customHeight="1" x14ac:dyDescent="0.2">
      <c r="A531" s="77" t="s">
        <v>49</v>
      </c>
      <c r="B531" s="77" t="s">
        <v>47</v>
      </c>
      <c r="C531" s="77" t="s">
        <v>50</v>
      </c>
      <c r="D531" s="113">
        <v>43775.663155034723</v>
      </c>
      <c r="E531" s="77" t="s">
        <v>5</v>
      </c>
      <c r="F531" s="77" t="s">
        <v>29</v>
      </c>
      <c r="G531" s="77" t="s">
        <v>44</v>
      </c>
      <c r="H531" s="77" t="s">
        <v>6</v>
      </c>
      <c r="I531" s="77" t="s">
        <v>43</v>
      </c>
      <c r="J531" s="77" t="s">
        <v>42</v>
      </c>
      <c r="K531" s="77">
        <v>2.33</v>
      </c>
      <c r="L531" s="77">
        <v>2300</v>
      </c>
      <c r="M531" s="77" t="s">
        <v>41</v>
      </c>
      <c r="N531" s="101">
        <v>7.58</v>
      </c>
      <c r="O531" s="107">
        <v>0</v>
      </c>
      <c r="P531" s="104">
        <v>10.8</v>
      </c>
      <c r="Z531" s="77" t="s">
        <v>40</v>
      </c>
      <c r="AA531" s="77" t="s">
        <v>39</v>
      </c>
      <c r="AB531" s="77">
        <v>20</v>
      </c>
    </row>
    <row r="532" spans="1:28" ht="15.75" customHeight="1" x14ac:dyDescent="0.2">
      <c r="A532" s="77" t="s">
        <v>48</v>
      </c>
      <c r="B532" s="77" t="s">
        <v>47</v>
      </c>
      <c r="C532" s="77" t="s">
        <v>50</v>
      </c>
      <c r="D532" s="113">
        <v>43775.663155034723</v>
      </c>
      <c r="E532" s="77" t="s">
        <v>5</v>
      </c>
      <c r="F532" s="77" t="s">
        <v>30</v>
      </c>
      <c r="G532" s="77" t="s">
        <v>44</v>
      </c>
      <c r="H532" s="77" t="s">
        <v>6</v>
      </c>
      <c r="I532" s="77" t="s">
        <v>157</v>
      </c>
      <c r="J532" s="77" t="s">
        <v>42</v>
      </c>
      <c r="K532" s="77">
        <v>3.5</v>
      </c>
      <c r="L532" s="77">
        <v>1240</v>
      </c>
      <c r="M532" s="77" t="s">
        <v>41</v>
      </c>
      <c r="N532" s="101">
        <v>1.7</v>
      </c>
      <c r="O532" s="107">
        <v>0</v>
      </c>
      <c r="P532" s="104">
        <v>2.1</v>
      </c>
      <c r="Z532" s="77" t="s">
        <v>40</v>
      </c>
      <c r="AA532" s="77" t="s">
        <v>39</v>
      </c>
      <c r="AB532" s="77">
        <v>20</v>
      </c>
    </row>
    <row r="533" spans="1:28" ht="15.75" customHeight="1" x14ac:dyDescent="0.2">
      <c r="A533" s="77" t="s">
        <v>48</v>
      </c>
      <c r="B533" s="77" t="s">
        <v>47</v>
      </c>
      <c r="C533" s="77" t="s">
        <v>50</v>
      </c>
      <c r="D533" s="113">
        <v>43775.663155034723</v>
      </c>
      <c r="E533" s="77" t="s">
        <v>5</v>
      </c>
      <c r="F533" s="77" t="s">
        <v>30</v>
      </c>
      <c r="G533" s="77" t="s">
        <v>44</v>
      </c>
      <c r="H533" s="77" t="s">
        <v>6</v>
      </c>
      <c r="I533" s="77" t="s">
        <v>158</v>
      </c>
      <c r="J533" s="77" t="s">
        <v>42</v>
      </c>
      <c r="K533" s="77">
        <v>3.5</v>
      </c>
      <c r="L533" s="77">
        <v>1240</v>
      </c>
      <c r="M533" s="77" t="s">
        <v>41</v>
      </c>
      <c r="N533" s="101">
        <v>18.8</v>
      </c>
      <c r="O533" s="107">
        <v>0</v>
      </c>
      <c r="P533" s="104">
        <v>0</v>
      </c>
      <c r="Z533" s="77" t="s">
        <v>40</v>
      </c>
      <c r="AA533" s="77" t="s">
        <v>39</v>
      </c>
      <c r="AB533" s="77">
        <v>20</v>
      </c>
    </row>
    <row r="534" spans="1:28" ht="15.75" customHeight="1" x14ac:dyDescent="0.2">
      <c r="A534" s="77" t="s">
        <v>48</v>
      </c>
      <c r="B534" s="77" t="s">
        <v>47</v>
      </c>
      <c r="C534" s="77" t="s">
        <v>50</v>
      </c>
      <c r="D534" s="113">
        <v>43775.663155034723</v>
      </c>
      <c r="E534" s="77" t="s">
        <v>5</v>
      </c>
      <c r="F534" s="77" t="s">
        <v>30</v>
      </c>
      <c r="G534" s="77" t="s">
        <v>44</v>
      </c>
      <c r="H534" s="77" t="s">
        <v>6</v>
      </c>
      <c r="I534" s="77" t="s">
        <v>43</v>
      </c>
      <c r="J534" s="77" t="s">
        <v>42</v>
      </c>
      <c r="K534" s="77">
        <v>3.5</v>
      </c>
      <c r="L534" s="77">
        <v>1240</v>
      </c>
      <c r="M534" s="77" t="s">
        <v>41</v>
      </c>
      <c r="N534" s="101">
        <v>1.22</v>
      </c>
      <c r="O534" s="107">
        <v>0</v>
      </c>
      <c r="P534" s="104">
        <v>1.89</v>
      </c>
      <c r="Z534" s="77" t="s">
        <v>40</v>
      </c>
      <c r="AA534" s="77" t="s">
        <v>39</v>
      </c>
      <c r="AB534" s="77">
        <v>20</v>
      </c>
    </row>
    <row r="535" spans="1:28" ht="15.75" customHeight="1" x14ac:dyDescent="0.2">
      <c r="A535" s="77" t="s">
        <v>48</v>
      </c>
      <c r="B535" s="77" t="s">
        <v>47</v>
      </c>
      <c r="C535" s="77" t="s">
        <v>50</v>
      </c>
      <c r="D535" s="113">
        <v>43775.663155034723</v>
      </c>
      <c r="E535" s="77" t="s">
        <v>5</v>
      </c>
      <c r="F535" s="77" t="s">
        <v>31</v>
      </c>
      <c r="G535" s="77" t="s">
        <v>44</v>
      </c>
      <c r="H535" s="77" t="s">
        <v>6</v>
      </c>
      <c r="I535" s="77" t="s">
        <v>157</v>
      </c>
      <c r="J535" s="77" t="s">
        <v>42</v>
      </c>
      <c r="K535" s="77">
        <v>1</v>
      </c>
      <c r="L535" s="77">
        <v>999</v>
      </c>
      <c r="M535" s="77" t="s">
        <v>41</v>
      </c>
      <c r="N535" s="101">
        <v>1.24</v>
      </c>
      <c r="O535" s="107">
        <v>0</v>
      </c>
      <c r="P535" s="104">
        <v>1.01</v>
      </c>
      <c r="Z535" s="77" t="s">
        <v>40</v>
      </c>
      <c r="AA535" s="77" t="s">
        <v>39</v>
      </c>
      <c r="AB535" s="77">
        <v>20</v>
      </c>
    </row>
    <row r="536" spans="1:28" ht="15.75" customHeight="1" x14ac:dyDescent="0.2">
      <c r="A536" s="77" t="s">
        <v>48</v>
      </c>
      <c r="B536" s="77" t="s">
        <v>47</v>
      </c>
      <c r="C536" s="77" t="s">
        <v>50</v>
      </c>
      <c r="D536" s="113">
        <v>43775.663155034723</v>
      </c>
      <c r="E536" s="77" t="s">
        <v>5</v>
      </c>
      <c r="F536" s="77" t="s">
        <v>31</v>
      </c>
      <c r="G536" s="77" t="s">
        <v>44</v>
      </c>
      <c r="H536" s="77" t="s">
        <v>6</v>
      </c>
      <c r="I536" s="77" t="s">
        <v>158</v>
      </c>
      <c r="J536" s="77" t="s">
        <v>42</v>
      </c>
      <c r="K536" s="77">
        <v>1</v>
      </c>
      <c r="L536" s="77">
        <v>999</v>
      </c>
      <c r="M536" s="77" t="s">
        <v>41</v>
      </c>
      <c r="N536" s="101">
        <v>11.3</v>
      </c>
      <c r="O536" s="107">
        <v>0</v>
      </c>
      <c r="P536" s="104">
        <v>0</v>
      </c>
      <c r="Z536" s="77" t="s">
        <v>40</v>
      </c>
      <c r="AA536" s="77" t="s">
        <v>39</v>
      </c>
      <c r="AB536" s="77">
        <v>20</v>
      </c>
    </row>
    <row r="537" spans="1:28" ht="15.75" customHeight="1" x14ac:dyDescent="0.2">
      <c r="A537" s="77" t="s">
        <v>48</v>
      </c>
      <c r="B537" s="77" t="s">
        <v>47</v>
      </c>
      <c r="C537" s="77" t="s">
        <v>50</v>
      </c>
      <c r="D537" s="113">
        <v>43775.663155034723</v>
      </c>
      <c r="E537" s="77" t="s">
        <v>5</v>
      </c>
      <c r="F537" s="77" t="s">
        <v>31</v>
      </c>
      <c r="G537" s="77" t="s">
        <v>44</v>
      </c>
      <c r="H537" s="77" t="s">
        <v>6</v>
      </c>
      <c r="I537" s="77" t="s">
        <v>43</v>
      </c>
      <c r="J537" s="77" t="s">
        <v>42</v>
      </c>
      <c r="K537" s="77">
        <v>1</v>
      </c>
      <c r="L537" s="77">
        <v>999</v>
      </c>
      <c r="M537" s="77" t="s">
        <v>41</v>
      </c>
      <c r="N537" s="101">
        <v>0.93200000000000005</v>
      </c>
      <c r="O537" s="107">
        <v>0</v>
      </c>
      <c r="P537" s="104">
        <v>0.88300000000000001</v>
      </c>
      <c r="Z537" s="77" t="s">
        <v>40</v>
      </c>
      <c r="AA537" s="77" t="s">
        <v>39</v>
      </c>
      <c r="AB537" s="77">
        <v>20</v>
      </c>
    </row>
    <row r="538" spans="1:28" ht="15.75" customHeight="1" x14ac:dyDescent="0.2">
      <c r="A538" s="77" t="s">
        <v>48</v>
      </c>
      <c r="B538" s="77" t="s">
        <v>47</v>
      </c>
      <c r="C538" s="77" t="s">
        <v>50</v>
      </c>
      <c r="D538" s="113">
        <v>43775.663155034723</v>
      </c>
      <c r="E538" s="77" t="s">
        <v>5</v>
      </c>
      <c r="F538" s="77" t="s">
        <v>45</v>
      </c>
      <c r="G538" s="77" t="s">
        <v>44</v>
      </c>
      <c r="H538" s="77" t="s">
        <v>6</v>
      </c>
      <c r="I538" s="77" t="s">
        <v>157</v>
      </c>
      <c r="J538" s="77" t="s">
        <v>42</v>
      </c>
      <c r="K538" s="77">
        <v>1.8</v>
      </c>
      <c r="L538" s="77">
        <v>1750</v>
      </c>
      <c r="M538" s="77" t="s">
        <v>41</v>
      </c>
      <c r="N538" s="101">
        <v>2.5</v>
      </c>
      <c r="O538" s="107">
        <v>0</v>
      </c>
      <c r="P538" s="104">
        <v>3.05</v>
      </c>
      <c r="Z538" s="77" t="s">
        <v>40</v>
      </c>
      <c r="AA538" s="77" t="s">
        <v>39</v>
      </c>
      <c r="AB538" s="77">
        <v>20</v>
      </c>
    </row>
    <row r="539" spans="1:28" ht="15.75" customHeight="1" x14ac:dyDescent="0.2">
      <c r="A539" s="77" t="s">
        <v>48</v>
      </c>
      <c r="B539" s="77" t="s">
        <v>47</v>
      </c>
      <c r="C539" s="77" t="s">
        <v>50</v>
      </c>
      <c r="D539" s="113">
        <v>43775.663155034723</v>
      </c>
      <c r="E539" s="77" t="s">
        <v>5</v>
      </c>
      <c r="F539" s="77" t="s">
        <v>45</v>
      </c>
      <c r="G539" s="77" t="s">
        <v>44</v>
      </c>
      <c r="H539" s="77" t="s">
        <v>6</v>
      </c>
      <c r="I539" s="77" t="s">
        <v>158</v>
      </c>
      <c r="J539" s="77" t="s">
        <v>42</v>
      </c>
      <c r="K539" s="77">
        <v>1.8</v>
      </c>
      <c r="L539" s="77">
        <v>1750</v>
      </c>
      <c r="M539" s="77" t="s">
        <v>41</v>
      </c>
      <c r="N539" s="101">
        <v>31.5</v>
      </c>
      <c r="O539" s="107">
        <v>0</v>
      </c>
      <c r="P539" s="104">
        <v>0</v>
      </c>
      <c r="Z539" s="77" t="s">
        <v>40</v>
      </c>
      <c r="AA539" s="77" t="s">
        <v>39</v>
      </c>
      <c r="AB539" s="77">
        <v>20</v>
      </c>
    </row>
    <row r="540" spans="1:28" ht="15.75" customHeight="1" x14ac:dyDescent="0.2">
      <c r="A540" s="77" t="s">
        <v>48</v>
      </c>
      <c r="B540" s="77" t="s">
        <v>47</v>
      </c>
      <c r="C540" s="77" t="s">
        <v>50</v>
      </c>
      <c r="D540" s="113">
        <v>43775.663155034723</v>
      </c>
      <c r="E540" s="77" t="s">
        <v>5</v>
      </c>
      <c r="F540" s="77" t="s">
        <v>45</v>
      </c>
      <c r="G540" s="77" t="s">
        <v>44</v>
      </c>
      <c r="H540" s="77" t="s">
        <v>6</v>
      </c>
      <c r="I540" s="77" t="s">
        <v>43</v>
      </c>
      <c r="J540" s="77" t="s">
        <v>42</v>
      </c>
      <c r="K540" s="77">
        <v>1.8</v>
      </c>
      <c r="L540" s="77">
        <v>1750</v>
      </c>
      <c r="M540" s="77" t="s">
        <v>41</v>
      </c>
      <c r="N540" s="101">
        <v>2.2000000000000002</v>
      </c>
      <c r="O540" s="107">
        <v>0</v>
      </c>
      <c r="P540" s="104">
        <v>2.94</v>
      </c>
      <c r="Z540" s="77" t="s">
        <v>40</v>
      </c>
      <c r="AA540" s="77" t="s">
        <v>39</v>
      </c>
      <c r="AB540" s="77">
        <v>20</v>
      </c>
    </row>
    <row r="541" spans="1:28" ht="15.75" customHeight="1" x14ac:dyDescent="0.2">
      <c r="A541" s="77" t="s">
        <v>48</v>
      </c>
      <c r="B541" s="77" t="s">
        <v>47</v>
      </c>
      <c r="C541" s="77" t="s">
        <v>50</v>
      </c>
      <c r="D541" s="113">
        <v>43775.663155034723</v>
      </c>
      <c r="E541" s="77" t="s">
        <v>5</v>
      </c>
      <c r="F541" s="77" t="s">
        <v>29</v>
      </c>
      <c r="G541" s="77" t="s">
        <v>44</v>
      </c>
      <c r="H541" s="77" t="s">
        <v>6</v>
      </c>
      <c r="I541" s="77" t="s">
        <v>157</v>
      </c>
      <c r="J541" s="77" t="s">
        <v>42</v>
      </c>
      <c r="K541" s="77">
        <v>2.33</v>
      </c>
      <c r="L541" s="77">
        <v>2300</v>
      </c>
      <c r="M541" s="77" t="s">
        <v>41</v>
      </c>
      <c r="N541" s="101">
        <v>3.35</v>
      </c>
      <c r="O541" s="107">
        <v>0</v>
      </c>
      <c r="P541" s="104">
        <v>4.53</v>
      </c>
      <c r="Z541" s="77" t="s">
        <v>40</v>
      </c>
      <c r="AA541" s="77" t="s">
        <v>39</v>
      </c>
      <c r="AB541" s="77">
        <v>20</v>
      </c>
    </row>
    <row r="542" spans="1:28" ht="15.75" customHeight="1" x14ac:dyDescent="0.2">
      <c r="A542" s="77" t="s">
        <v>48</v>
      </c>
      <c r="B542" s="77" t="s">
        <v>47</v>
      </c>
      <c r="C542" s="77" t="s">
        <v>50</v>
      </c>
      <c r="D542" s="113">
        <v>43775.663155034723</v>
      </c>
      <c r="E542" s="77" t="s">
        <v>5</v>
      </c>
      <c r="F542" s="77" t="s">
        <v>29</v>
      </c>
      <c r="G542" s="77" t="s">
        <v>44</v>
      </c>
      <c r="H542" s="77" t="s">
        <v>6</v>
      </c>
      <c r="I542" s="77" t="s">
        <v>158</v>
      </c>
      <c r="J542" s="77" t="s">
        <v>42</v>
      </c>
      <c r="K542" s="77">
        <v>2.33</v>
      </c>
      <c r="L542" s="77">
        <v>2300</v>
      </c>
      <c r="M542" s="77" t="s">
        <v>41</v>
      </c>
      <c r="N542" s="101">
        <v>46.2</v>
      </c>
      <c r="O542" s="107">
        <v>0</v>
      </c>
      <c r="P542" s="104">
        <v>0</v>
      </c>
      <c r="Z542" s="77" t="s">
        <v>40</v>
      </c>
      <c r="AA542" s="77" t="s">
        <v>39</v>
      </c>
      <c r="AB542" s="77">
        <v>20</v>
      </c>
    </row>
    <row r="543" spans="1:28" ht="15.75" customHeight="1" x14ac:dyDescent="0.2">
      <c r="A543" s="77" t="s">
        <v>48</v>
      </c>
      <c r="B543" s="77" t="s">
        <v>47</v>
      </c>
      <c r="C543" s="77" t="s">
        <v>50</v>
      </c>
      <c r="D543" s="113">
        <v>43775.663155034723</v>
      </c>
      <c r="E543" s="77" t="s">
        <v>5</v>
      </c>
      <c r="F543" s="77" t="s">
        <v>29</v>
      </c>
      <c r="G543" s="77" t="s">
        <v>44</v>
      </c>
      <c r="H543" s="77" t="s">
        <v>6</v>
      </c>
      <c r="I543" s="77" t="s">
        <v>43</v>
      </c>
      <c r="J543" s="77" t="s">
        <v>42</v>
      </c>
      <c r="K543" s="77">
        <v>2.33</v>
      </c>
      <c r="L543" s="77">
        <v>2300</v>
      </c>
      <c r="M543" s="77" t="s">
        <v>41</v>
      </c>
      <c r="N543" s="101">
        <v>3.09</v>
      </c>
      <c r="O543" s="107">
        <v>0</v>
      </c>
      <c r="P543" s="104">
        <v>4.42</v>
      </c>
      <c r="Z543" s="77" t="s">
        <v>40</v>
      </c>
      <c r="AA543" s="77" t="s">
        <v>39</v>
      </c>
      <c r="AB543" s="77">
        <v>20</v>
      </c>
    </row>
    <row r="544" spans="1:28" ht="15.75" customHeight="1" x14ac:dyDescent="0.2">
      <c r="A544" s="77" t="s">
        <v>49</v>
      </c>
      <c r="B544" s="77" t="s">
        <v>47</v>
      </c>
      <c r="C544" s="77" t="s">
        <v>50</v>
      </c>
      <c r="D544" s="113">
        <v>43775.663947997688</v>
      </c>
      <c r="E544" s="77" t="s">
        <v>5</v>
      </c>
      <c r="F544" s="77" t="s">
        <v>30</v>
      </c>
      <c r="G544" s="77" t="s">
        <v>51</v>
      </c>
      <c r="H544" s="77" t="s">
        <v>7</v>
      </c>
      <c r="I544" s="77" t="s">
        <v>157</v>
      </c>
      <c r="J544" s="77" t="s">
        <v>42</v>
      </c>
      <c r="K544" s="77">
        <v>3.5</v>
      </c>
      <c r="L544" s="77">
        <v>1210</v>
      </c>
      <c r="M544" s="77" t="s">
        <v>41</v>
      </c>
      <c r="N544" s="101">
        <v>36.200000000000003</v>
      </c>
      <c r="O544" s="107">
        <v>0.104</v>
      </c>
      <c r="P544" s="104">
        <v>12.1</v>
      </c>
      <c r="Z544" s="77" t="s">
        <v>40</v>
      </c>
      <c r="AA544" s="77" t="s">
        <v>39</v>
      </c>
      <c r="AB544" s="77">
        <v>20</v>
      </c>
    </row>
    <row r="545" spans="1:28" ht="15.75" customHeight="1" x14ac:dyDescent="0.2">
      <c r="A545" s="77" t="s">
        <v>49</v>
      </c>
      <c r="B545" s="77" t="s">
        <v>47</v>
      </c>
      <c r="C545" s="77" t="s">
        <v>50</v>
      </c>
      <c r="D545" s="113">
        <v>43775.663947997688</v>
      </c>
      <c r="E545" s="77" t="s">
        <v>5</v>
      </c>
      <c r="F545" s="77" t="s">
        <v>30</v>
      </c>
      <c r="G545" s="77" t="s">
        <v>51</v>
      </c>
      <c r="H545" s="77" t="s">
        <v>7</v>
      </c>
      <c r="I545" s="77" t="s">
        <v>158</v>
      </c>
      <c r="J545" s="77" t="s">
        <v>42</v>
      </c>
      <c r="K545" s="77">
        <v>3.5</v>
      </c>
      <c r="L545" s="77">
        <v>1210</v>
      </c>
      <c r="M545" s="77" t="s">
        <v>41</v>
      </c>
      <c r="N545" s="101">
        <v>154</v>
      </c>
      <c r="O545" s="107">
        <v>0.115</v>
      </c>
      <c r="P545" s="104">
        <v>0</v>
      </c>
      <c r="Z545" s="77" t="s">
        <v>40</v>
      </c>
      <c r="AA545" s="77" t="s">
        <v>39</v>
      </c>
      <c r="AB545" s="77">
        <v>20</v>
      </c>
    </row>
    <row r="546" spans="1:28" ht="15.75" customHeight="1" x14ac:dyDescent="0.2">
      <c r="A546" s="77" t="s">
        <v>49</v>
      </c>
      <c r="B546" s="77" t="s">
        <v>47</v>
      </c>
      <c r="C546" s="77" t="s">
        <v>50</v>
      </c>
      <c r="D546" s="113">
        <v>43775.663947997688</v>
      </c>
      <c r="E546" s="77" t="s">
        <v>5</v>
      </c>
      <c r="F546" s="77" t="s">
        <v>30</v>
      </c>
      <c r="G546" s="77" t="s">
        <v>51</v>
      </c>
      <c r="H546" s="77" t="s">
        <v>7</v>
      </c>
      <c r="I546" s="77" t="s">
        <v>43</v>
      </c>
      <c r="J546" s="77" t="s">
        <v>42</v>
      </c>
      <c r="K546" s="77">
        <v>3.5</v>
      </c>
      <c r="L546" s="77">
        <v>1210</v>
      </c>
      <c r="M546" s="77" t="s">
        <v>41</v>
      </c>
      <c r="N546" s="101">
        <v>6.69</v>
      </c>
      <c r="O546" s="107">
        <v>0</v>
      </c>
      <c r="P546" s="104">
        <v>10.7</v>
      </c>
      <c r="Z546" s="77" t="s">
        <v>40</v>
      </c>
      <c r="AA546" s="77" t="s">
        <v>39</v>
      </c>
      <c r="AB546" s="77">
        <v>20</v>
      </c>
    </row>
    <row r="547" spans="1:28" ht="15.75" customHeight="1" x14ac:dyDescent="0.2">
      <c r="A547" s="77" t="s">
        <v>49</v>
      </c>
      <c r="B547" s="77" t="s">
        <v>47</v>
      </c>
      <c r="C547" s="77" t="s">
        <v>50</v>
      </c>
      <c r="D547" s="113">
        <v>43775.663947997688</v>
      </c>
      <c r="E547" s="77" t="s">
        <v>5</v>
      </c>
      <c r="F547" s="77" t="s">
        <v>31</v>
      </c>
      <c r="G547" s="77" t="s">
        <v>51</v>
      </c>
      <c r="H547" s="77" t="s">
        <v>7</v>
      </c>
      <c r="I547" s="77" t="s">
        <v>157</v>
      </c>
      <c r="J547" s="77" t="s">
        <v>42</v>
      </c>
      <c r="K547" s="77">
        <v>1.48</v>
      </c>
      <c r="L547" s="77">
        <v>1080</v>
      </c>
      <c r="M547" s="77" t="s">
        <v>41</v>
      </c>
      <c r="N547" s="101">
        <v>6.61</v>
      </c>
      <c r="O547" s="107">
        <v>1.5599999999999999E-2</v>
      </c>
      <c r="P547" s="104">
        <v>2.29</v>
      </c>
      <c r="Z547" s="77" t="s">
        <v>40</v>
      </c>
      <c r="AA547" s="77" t="s">
        <v>39</v>
      </c>
      <c r="AB547" s="77">
        <v>20</v>
      </c>
    </row>
    <row r="548" spans="1:28" ht="15.75" customHeight="1" x14ac:dyDescent="0.2">
      <c r="A548" s="77" t="s">
        <v>49</v>
      </c>
      <c r="B548" s="77" t="s">
        <v>47</v>
      </c>
      <c r="C548" s="77" t="s">
        <v>50</v>
      </c>
      <c r="D548" s="113">
        <v>43775.663947997688</v>
      </c>
      <c r="E548" s="77" t="s">
        <v>5</v>
      </c>
      <c r="F548" s="77" t="s">
        <v>31</v>
      </c>
      <c r="G548" s="77" t="s">
        <v>51</v>
      </c>
      <c r="H548" s="77" t="s">
        <v>7</v>
      </c>
      <c r="I548" s="77" t="s">
        <v>158</v>
      </c>
      <c r="J548" s="77" t="s">
        <v>42</v>
      </c>
      <c r="K548" s="77">
        <v>1.48</v>
      </c>
      <c r="L548" s="77">
        <v>1080</v>
      </c>
      <c r="M548" s="77" t="s">
        <v>41</v>
      </c>
      <c r="N548" s="101">
        <v>30.1</v>
      </c>
      <c r="O548" s="107">
        <v>1.6500000000000001E-2</v>
      </c>
      <c r="P548" s="104">
        <v>0</v>
      </c>
      <c r="Z548" s="77" t="s">
        <v>40</v>
      </c>
      <c r="AA548" s="77" t="s">
        <v>39</v>
      </c>
      <c r="AB548" s="77">
        <v>20</v>
      </c>
    </row>
    <row r="549" spans="1:28" ht="15.75" customHeight="1" x14ac:dyDescent="0.2">
      <c r="A549" s="77" t="s">
        <v>49</v>
      </c>
      <c r="B549" s="77" t="s">
        <v>47</v>
      </c>
      <c r="C549" s="77" t="s">
        <v>50</v>
      </c>
      <c r="D549" s="113">
        <v>43775.663947997688</v>
      </c>
      <c r="E549" s="77" t="s">
        <v>5</v>
      </c>
      <c r="F549" s="77" t="s">
        <v>31</v>
      </c>
      <c r="G549" s="77" t="s">
        <v>51</v>
      </c>
      <c r="H549" s="77" t="s">
        <v>7</v>
      </c>
      <c r="I549" s="77" t="s">
        <v>43</v>
      </c>
      <c r="J549" s="77" t="s">
        <v>42</v>
      </c>
      <c r="K549" s="77">
        <v>1.48</v>
      </c>
      <c r="L549" s="77">
        <v>1080</v>
      </c>
      <c r="M549" s="77" t="s">
        <v>41</v>
      </c>
      <c r="N549" s="101">
        <v>1.81</v>
      </c>
      <c r="O549" s="107">
        <v>0</v>
      </c>
      <c r="P549" s="104">
        <v>2.21</v>
      </c>
      <c r="Z549" s="77" t="s">
        <v>40</v>
      </c>
      <c r="AA549" s="77" t="s">
        <v>39</v>
      </c>
      <c r="AB549" s="77">
        <v>20</v>
      </c>
    </row>
    <row r="550" spans="1:28" ht="15.75" customHeight="1" x14ac:dyDescent="0.2">
      <c r="A550" s="77" t="s">
        <v>49</v>
      </c>
      <c r="B550" s="77" t="s">
        <v>47</v>
      </c>
      <c r="C550" s="77" t="s">
        <v>50</v>
      </c>
      <c r="D550" s="113">
        <v>43775.663947997688</v>
      </c>
      <c r="E550" s="77" t="s">
        <v>5</v>
      </c>
      <c r="F550" s="77" t="s">
        <v>45</v>
      </c>
      <c r="G550" s="77" t="s">
        <v>51</v>
      </c>
      <c r="H550" s="77" t="s">
        <v>7</v>
      </c>
      <c r="I550" s="77" t="s">
        <v>157</v>
      </c>
      <c r="J550" s="77" t="s">
        <v>42</v>
      </c>
      <c r="K550" s="77">
        <v>3</v>
      </c>
      <c r="L550" s="77">
        <v>1560</v>
      </c>
      <c r="M550" s="77" t="s">
        <v>41</v>
      </c>
      <c r="N550" s="101">
        <v>14.2</v>
      </c>
      <c r="O550" s="107">
        <v>4.3999999999999997E-2</v>
      </c>
      <c r="P550" s="104">
        <v>8.9700000000000006</v>
      </c>
      <c r="Z550" s="77" t="s">
        <v>40</v>
      </c>
      <c r="AA550" s="77" t="s">
        <v>39</v>
      </c>
      <c r="AB550" s="77">
        <v>20</v>
      </c>
    </row>
    <row r="551" spans="1:28" ht="15.75" customHeight="1" x14ac:dyDescent="0.2">
      <c r="A551" s="77" t="s">
        <v>49</v>
      </c>
      <c r="B551" s="77" t="s">
        <v>47</v>
      </c>
      <c r="C551" s="77" t="s">
        <v>50</v>
      </c>
      <c r="D551" s="113">
        <v>43775.663947997688</v>
      </c>
      <c r="E551" s="77" t="s">
        <v>5</v>
      </c>
      <c r="F551" s="77" t="s">
        <v>45</v>
      </c>
      <c r="G551" s="77" t="s">
        <v>51</v>
      </c>
      <c r="H551" s="77" t="s">
        <v>7</v>
      </c>
      <c r="I551" s="77" t="s">
        <v>158</v>
      </c>
      <c r="J551" s="77" t="s">
        <v>42</v>
      </c>
      <c r="K551" s="77">
        <v>3</v>
      </c>
      <c r="L551" s="77">
        <v>1560</v>
      </c>
      <c r="M551" s="77" t="s">
        <v>41</v>
      </c>
      <c r="N551" s="101">
        <v>112</v>
      </c>
      <c r="O551" s="107">
        <v>4.5999999999999999E-2</v>
      </c>
      <c r="P551" s="104">
        <v>0</v>
      </c>
      <c r="Z551" s="77" t="s">
        <v>40</v>
      </c>
      <c r="AA551" s="77" t="s">
        <v>39</v>
      </c>
      <c r="AB551" s="77">
        <v>20</v>
      </c>
    </row>
    <row r="552" spans="1:28" ht="15.75" customHeight="1" x14ac:dyDescent="0.2">
      <c r="A552" s="77" t="s">
        <v>49</v>
      </c>
      <c r="B552" s="77" t="s">
        <v>47</v>
      </c>
      <c r="C552" s="77" t="s">
        <v>50</v>
      </c>
      <c r="D552" s="113">
        <v>43775.663947997688</v>
      </c>
      <c r="E552" s="77" t="s">
        <v>5</v>
      </c>
      <c r="F552" s="77" t="s">
        <v>45</v>
      </c>
      <c r="G552" s="77" t="s">
        <v>51</v>
      </c>
      <c r="H552" s="77" t="s">
        <v>7</v>
      </c>
      <c r="I552" s="77" t="s">
        <v>43</v>
      </c>
      <c r="J552" s="77" t="s">
        <v>42</v>
      </c>
      <c r="K552" s="77">
        <v>3</v>
      </c>
      <c r="L552" s="77">
        <v>1560</v>
      </c>
      <c r="M552" s="77" t="s">
        <v>41</v>
      </c>
      <c r="N552" s="101">
        <v>5.7</v>
      </c>
      <c r="O552" s="107">
        <v>0</v>
      </c>
      <c r="P552" s="104">
        <v>8.69</v>
      </c>
      <c r="Z552" s="77" t="s">
        <v>40</v>
      </c>
      <c r="AA552" s="77" t="s">
        <v>39</v>
      </c>
      <c r="AB552" s="77">
        <v>20</v>
      </c>
    </row>
    <row r="553" spans="1:28" ht="15.75" customHeight="1" x14ac:dyDescent="0.2">
      <c r="A553" s="77" t="s">
        <v>49</v>
      </c>
      <c r="B553" s="77" t="s">
        <v>47</v>
      </c>
      <c r="C553" s="77" t="s">
        <v>50</v>
      </c>
      <c r="D553" s="113">
        <v>43775.663947997688</v>
      </c>
      <c r="E553" s="77" t="s">
        <v>5</v>
      </c>
      <c r="F553" s="77" t="s">
        <v>29</v>
      </c>
      <c r="G553" s="77" t="s">
        <v>51</v>
      </c>
      <c r="H553" s="77" t="s">
        <v>7</v>
      </c>
      <c r="I553" s="77" t="s">
        <v>157</v>
      </c>
      <c r="J553" s="77" t="s">
        <v>42</v>
      </c>
      <c r="K553" s="77">
        <v>3.42</v>
      </c>
      <c r="L553" s="77">
        <v>1720</v>
      </c>
      <c r="M553" s="77" t="s">
        <v>41</v>
      </c>
      <c r="N553" s="101">
        <v>14.3</v>
      </c>
      <c r="O553" s="107">
        <v>4.6100000000000002E-2</v>
      </c>
      <c r="P553" s="104">
        <v>10.6</v>
      </c>
      <c r="Z553" s="77" t="s">
        <v>40</v>
      </c>
      <c r="AA553" s="77" t="s">
        <v>39</v>
      </c>
      <c r="AB553" s="77">
        <v>20</v>
      </c>
    </row>
    <row r="554" spans="1:28" ht="15.75" customHeight="1" x14ac:dyDescent="0.2">
      <c r="A554" s="77" t="s">
        <v>49</v>
      </c>
      <c r="B554" s="77" t="s">
        <v>47</v>
      </c>
      <c r="C554" s="77" t="s">
        <v>50</v>
      </c>
      <c r="D554" s="113">
        <v>43775.663947997688</v>
      </c>
      <c r="E554" s="77" t="s">
        <v>5</v>
      </c>
      <c r="F554" s="77" t="s">
        <v>29</v>
      </c>
      <c r="G554" s="77" t="s">
        <v>51</v>
      </c>
      <c r="H554" s="77" t="s">
        <v>7</v>
      </c>
      <c r="I554" s="77" t="s">
        <v>158</v>
      </c>
      <c r="J554" s="77" t="s">
        <v>42</v>
      </c>
      <c r="K554" s="77">
        <v>3.42</v>
      </c>
      <c r="L554" s="77">
        <v>1720</v>
      </c>
      <c r="M554" s="77" t="s">
        <v>41</v>
      </c>
      <c r="N554" s="101">
        <v>131</v>
      </c>
      <c r="O554" s="107">
        <v>4.87E-2</v>
      </c>
      <c r="P554" s="104">
        <v>0</v>
      </c>
      <c r="Z554" s="77" t="s">
        <v>40</v>
      </c>
      <c r="AA554" s="77" t="s">
        <v>39</v>
      </c>
      <c r="AB554" s="77">
        <v>20</v>
      </c>
    </row>
    <row r="555" spans="1:28" ht="15.75" customHeight="1" x14ac:dyDescent="0.2">
      <c r="A555" s="77" t="s">
        <v>49</v>
      </c>
      <c r="B555" s="77" t="s">
        <v>47</v>
      </c>
      <c r="C555" s="77" t="s">
        <v>50</v>
      </c>
      <c r="D555" s="113">
        <v>43775.663947997688</v>
      </c>
      <c r="E555" s="77" t="s">
        <v>5</v>
      </c>
      <c r="F555" s="77" t="s">
        <v>29</v>
      </c>
      <c r="G555" s="77" t="s">
        <v>51</v>
      </c>
      <c r="H555" s="77" t="s">
        <v>7</v>
      </c>
      <c r="I555" s="77" t="s">
        <v>43</v>
      </c>
      <c r="J555" s="77" t="s">
        <v>42</v>
      </c>
      <c r="K555" s="77">
        <v>3.42</v>
      </c>
      <c r="L555" s="77">
        <v>1720</v>
      </c>
      <c r="M555" s="77" t="s">
        <v>41</v>
      </c>
      <c r="N555" s="101">
        <v>6.65</v>
      </c>
      <c r="O555" s="107">
        <v>0</v>
      </c>
      <c r="P555" s="104">
        <v>10.3</v>
      </c>
      <c r="Z555" s="77" t="s">
        <v>40</v>
      </c>
      <c r="AA555" s="77" t="s">
        <v>39</v>
      </c>
      <c r="AB555" s="77">
        <v>20</v>
      </c>
    </row>
    <row r="556" spans="1:28" ht="15.75" customHeight="1" x14ac:dyDescent="0.2">
      <c r="A556" s="77" t="s">
        <v>48</v>
      </c>
      <c r="B556" s="77" t="s">
        <v>47</v>
      </c>
      <c r="C556" s="77" t="s">
        <v>50</v>
      </c>
      <c r="D556" s="113">
        <v>43775.663947997688</v>
      </c>
      <c r="E556" s="77" t="s">
        <v>5</v>
      </c>
      <c r="F556" s="77" t="s">
        <v>30</v>
      </c>
      <c r="G556" s="77" t="s">
        <v>51</v>
      </c>
      <c r="H556" s="77" t="s">
        <v>7</v>
      </c>
      <c r="I556" s="77" t="s">
        <v>157</v>
      </c>
      <c r="J556" s="77" t="s">
        <v>42</v>
      </c>
      <c r="K556" s="77">
        <v>3.5</v>
      </c>
      <c r="L556" s="77">
        <v>1210</v>
      </c>
      <c r="M556" s="77" t="s">
        <v>41</v>
      </c>
      <c r="N556" s="101">
        <v>16.7</v>
      </c>
      <c r="O556" s="107">
        <v>4.7E-2</v>
      </c>
      <c r="P556" s="104">
        <v>5.51</v>
      </c>
      <c r="Z556" s="77" t="s">
        <v>40</v>
      </c>
      <c r="AA556" s="77" t="s">
        <v>39</v>
      </c>
      <c r="AB556" s="77">
        <v>20</v>
      </c>
    </row>
    <row r="557" spans="1:28" ht="15.75" customHeight="1" x14ac:dyDescent="0.2">
      <c r="A557" s="77" t="s">
        <v>48</v>
      </c>
      <c r="B557" s="77" t="s">
        <v>47</v>
      </c>
      <c r="C557" s="77" t="s">
        <v>50</v>
      </c>
      <c r="D557" s="113">
        <v>43775.663947997688</v>
      </c>
      <c r="E557" s="77" t="s">
        <v>5</v>
      </c>
      <c r="F557" s="77" t="s">
        <v>30</v>
      </c>
      <c r="G557" s="77" t="s">
        <v>51</v>
      </c>
      <c r="H557" s="77" t="s">
        <v>7</v>
      </c>
      <c r="I557" s="77" t="s">
        <v>158</v>
      </c>
      <c r="J557" s="77" t="s">
        <v>42</v>
      </c>
      <c r="K557" s="77">
        <v>3.5</v>
      </c>
      <c r="L557" s="77">
        <v>1210</v>
      </c>
      <c r="M557" s="77" t="s">
        <v>41</v>
      </c>
      <c r="N557" s="101">
        <v>69.5</v>
      </c>
      <c r="O557" s="107">
        <v>5.1900000000000002E-2</v>
      </c>
      <c r="P557" s="104">
        <v>0</v>
      </c>
      <c r="Z557" s="77" t="s">
        <v>40</v>
      </c>
      <c r="AA557" s="77" t="s">
        <v>39</v>
      </c>
      <c r="AB557" s="77">
        <v>20</v>
      </c>
    </row>
    <row r="558" spans="1:28" ht="15.75" customHeight="1" x14ac:dyDescent="0.2">
      <c r="A558" s="77" t="s">
        <v>48</v>
      </c>
      <c r="B558" s="77" t="s">
        <v>47</v>
      </c>
      <c r="C558" s="77" t="s">
        <v>50</v>
      </c>
      <c r="D558" s="113">
        <v>43775.663947997688</v>
      </c>
      <c r="E558" s="77" t="s">
        <v>5</v>
      </c>
      <c r="F558" s="77" t="s">
        <v>30</v>
      </c>
      <c r="G558" s="77" t="s">
        <v>51</v>
      </c>
      <c r="H558" s="77" t="s">
        <v>7</v>
      </c>
      <c r="I558" s="77" t="s">
        <v>43</v>
      </c>
      <c r="J558" s="77" t="s">
        <v>42</v>
      </c>
      <c r="K558" s="77">
        <v>3.5</v>
      </c>
      <c r="L558" s="77">
        <v>1210</v>
      </c>
      <c r="M558" s="77" t="s">
        <v>41</v>
      </c>
      <c r="N558" s="101">
        <v>3.06</v>
      </c>
      <c r="O558" s="107">
        <v>0</v>
      </c>
      <c r="P558" s="104">
        <v>4.9000000000000004</v>
      </c>
      <c r="Z558" s="77" t="s">
        <v>40</v>
      </c>
      <c r="AA558" s="77" t="s">
        <v>39</v>
      </c>
      <c r="AB558" s="77">
        <v>20</v>
      </c>
    </row>
    <row r="559" spans="1:28" ht="15.75" customHeight="1" x14ac:dyDescent="0.2">
      <c r="A559" s="77" t="s">
        <v>48</v>
      </c>
      <c r="B559" s="77" t="s">
        <v>47</v>
      </c>
      <c r="C559" s="77" t="s">
        <v>50</v>
      </c>
      <c r="D559" s="113">
        <v>43775.663947997688</v>
      </c>
      <c r="E559" s="77" t="s">
        <v>5</v>
      </c>
      <c r="F559" s="77" t="s">
        <v>31</v>
      </c>
      <c r="G559" s="77" t="s">
        <v>51</v>
      </c>
      <c r="H559" s="77" t="s">
        <v>7</v>
      </c>
      <c r="I559" s="77" t="s">
        <v>157</v>
      </c>
      <c r="J559" s="77" t="s">
        <v>42</v>
      </c>
      <c r="K559" s="77">
        <v>1.48</v>
      </c>
      <c r="L559" s="77">
        <v>1080</v>
      </c>
      <c r="M559" s="77" t="s">
        <v>41</v>
      </c>
      <c r="N559" s="101">
        <v>2.81</v>
      </c>
      <c r="O559" s="107">
        <v>6.6400000000000001E-3</v>
      </c>
      <c r="P559" s="104">
        <v>0.98099999999999998</v>
      </c>
      <c r="Z559" s="77" t="s">
        <v>40</v>
      </c>
      <c r="AA559" s="77" t="s">
        <v>39</v>
      </c>
      <c r="AB559" s="77">
        <v>20</v>
      </c>
    </row>
    <row r="560" spans="1:28" ht="15.75" customHeight="1" x14ac:dyDescent="0.2">
      <c r="A560" s="77" t="s">
        <v>48</v>
      </c>
      <c r="B560" s="77" t="s">
        <v>47</v>
      </c>
      <c r="C560" s="77" t="s">
        <v>50</v>
      </c>
      <c r="D560" s="113">
        <v>43775.663947997688</v>
      </c>
      <c r="E560" s="77" t="s">
        <v>5</v>
      </c>
      <c r="F560" s="77" t="s">
        <v>31</v>
      </c>
      <c r="G560" s="77" t="s">
        <v>51</v>
      </c>
      <c r="H560" s="77" t="s">
        <v>7</v>
      </c>
      <c r="I560" s="77" t="s">
        <v>158</v>
      </c>
      <c r="J560" s="77" t="s">
        <v>42</v>
      </c>
      <c r="K560" s="77">
        <v>1.48</v>
      </c>
      <c r="L560" s="77">
        <v>1080</v>
      </c>
      <c r="M560" s="77" t="s">
        <v>41</v>
      </c>
      <c r="N560" s="101">
        <v>12.9</v>
      </c>
      <c r="O560" s="107">
        <v>6.8300000000000001E-3</v>
      </c>
      <c r="P560" s="104">
        <v>0</v>
      </c>
      <c r="Z560" s="77" t="s">
        <v>40</v>
      </c>
      <c r="AA560" s="77" t="s">
        <v>39</v>
      </c>
      <c r="AB560" s="77">
        <v>20</v>
      </c>
    </row>
    <row r="561" spans="1:28" ht="15.75" customHeight="1" x14ac:dyDescent="0.2">
      <c r="A561" s="77" t="s">
        <v>48</v>
      </c>
      <c r="B561" s="77" t="s">
        <v>47</v>
      </c>
      <c r="C561" s="77" t="s">
        <v>50</v>
      </c>
      <c r="D561" s="113">
        <v>43775.663947997688</v>
      </c>
      <c r="E561" s="77" t="s">
        <v>5</v>
      </c>
      <c r="F561" s="77" t="s">
        <v>31</v>
      </c>
      <c r="G561" s="77" t="s">
        <v>51</v>
      </c>
      <c r="H561" s="77" t="s">
        <v>7</v>
      </c>
      <c r="I561" s="77" t="s">
        <v>43</v>
      </c>
      <c r="J561" s="77" t="s">
        <v>42</v>
      </c>
      <c r="K561" s="77">
        <v>1.48</v>
      </c>
      <c r="L561" s="77">
        <v>1080</v>
      </c>
      <c r="M561" s="77" t="s">
        <v>41</v>
      </c>
      <c r="N561" s="101">
        <v>0.77</v>
      </c>
      <c r="O561" s="107">
        <v>0</v>
      </c>
      <c r="P561" s="104">
        <v>0.94499999999999995</v>
      </c>
      <c r="Z561" s="77" t="s">
        <v>40</v>
      </c>
      <c r="AA561" s="77" t="s">
        <v>39</v>
      </c>
      <c r="AB561" s="77">
        <v>20</v>
      </c>
    </row>
    <row r="562" spans="1:28" ht="15.75" customHeight="1" x14ac:dyDescent="0.2">
      <c r="A562" s="77" t="s">
        <v>48</v>
      </c>
      <c r="B562" s="77" t="s">
        <v>47</v>
      </c>
      <c r="C562" s="77" t="s">
        <v>50</v>
      </c>
      <c r="D562" s="113">
        <v>43775.663947997688</v>
      </c>
      <c r="E562" s="77" t="s">
        <v>5</v>
      </c>
      <c r="F562" s="77" t="s">
        <v>45</v>
      </c>
      <c r="G562" s="77" t="s">
        <v>51</v>
      </c>
      <c r="H562" s="77" t="s">
        <v>7</v>
      </c>
      <c r="I562" s="77" t="s">
        <v>157</v>
      </c>
      <c r="J562" s="77" t="s">
        <v>42</v>
      </c>
      <c r="K562" s="77">
        <v>3</v>
      </c>
      <c r="L562" s="77">
        <v>1560</v>
      </c>
      <c r="M562" s="77" t="s">
        <v>41</v>
      </c>
      <c r="N562" s="101">
        <v>6</v>
      </c>
      <c r="O562" s="107">
        <v>1.9E-2</v>
      </c>
      <c r="P562" s="104">
        <v>3.71</v>
      </c>
      <c r="Z562" s="77" t="s">
        <v>40</v>
      </c>
      <c r="AA562" s="77" t="s">
        <v>39</v>
      </c>
      <c r="AB562" s="77">
        <v>20</v>
      </c>
    </row>
    <row r="563" spans="1:28" ht="15.75" customHeight="1" x14ac:dyDescent="0.2">
      <c r="A563" s="77" t="s">
        <v>48</v>
      </c>
      <c r="B563" s="77" t="s">
        <v>47</v>
      </c>
      <c r="C563" s="77" t="s">
        <v>50</v>
      </c>
      <c r="D563" s="113">
        <v>43775.663947997688</v>
      </c>
      <c r="E563" s="77" t="s">
        <v>5</v>
      </c>
      <c r="F563" s="77" t="s">
        <v>29</v>
      </c>
      <c r="G563" s="77" t="s">
        <v>51</v>
      </c>
      <c r="H563" s="77" t="s">
        <v>7</v>
      </c>
      <c r="I563" s="77" t="s">
        <v>157</v>
      </c>
      <c r="J563" s="77" t="s">
        <v>42</v>
      </c>
      <c r="K563" s="77">
        <v>3.42</v>
      </c>
      <c r="L563" s="77">
        <v>1720</v>
      </c>
      <c r="M563" s="77" t="s">
        <v>41</v>
      </c>
      <c r="N563" s="101">
        <v>5.92</v>
      </c>
      <c r="O563" s="107">
        <v>1.95E-2</v>
      </c>
      <c r="P563" s="104">
        <v>4.32</v>
      </c>
      <c r="Z563" s="77" t="s">
        <v>40</v>
      </c>
      <c r="AA563" s="77" t="s">
        <v>39</v>
      </c>
      <c r="AB563" s="77">
        <v>20</v>
      </c>
    </row>
    <row r="564" spans="1:28" ht="15.75" customHeight="1" x14ac:dyDescent="0.2">
      <c r="A564" s="77" t="s">
        <v>48</v>
      </c>
      <c r="B564" s="77" t="s">
        <v>47</v>
      </c>
      <c r="C564" s="77" t="s">
        <v>50</v>
      </c>
      <c r="D564" s="113">
        <v>43775.663947997688</v>
      </c>
      <c r="E564" s="77" t="s">
        <v>5</v>
      </c>
      <c r="F564" s="77" t="s">
        <v>29</v>
      </c>
      <c r="G564" s="77" t="s">
        <v>51</v>
      </c>
      <c r="H564" s="77" t="s">
        <v>7</v>
      </c>
      <c r="I564" s="77" t="s">
        <v>158</v>
      </c>
      <c r="J564" s="77" t="s">
        <v>42</v>
      </c>
      <c r="K564" s="77">
        <v>3.42</v>
      </c>
      <c r="L564" s="77">
        <v>1720</v>
      </c>
      <c r="M564" s="77" t="s">
        <v>41</v>
      </c>
      <c r="N564" s="101">
        <v>53.3</v>
      </c>
      <c r="O564" s="107">
        <v>2.0400000000000001E-2</v>
      </c>
      <c r="P564" s="104">
        <v>0</v>
      </c>
      <c r="Z564" s="77" t="s">
        <v>40</v>
      </c>
      <c r="AA564" s="77" t="s">
        <v>39</v>
      </c>
      <c r="AB564" s="77">
        <v>20</v>
      </c>
    </row>
    <row r="565" spans="1:28" ht="15.75" customHeight="1" x14ac:dyDescent="0.2">
      <c r="A565" s="77" t="s">
        <v>48</v>
      </c>
      <c r="B565" s="77" t="s">
        <v>47</v>
      </c>
      <c r="C565" s="77" t="s">
        <v>50</v>
      </c>
      <c r="D565" s="113">
        <v>43775.663947997688</v>
      </c>
      <c r="E565" s="77" t="s">
        <v>5</v>
      </c>
      <c r="F565" s="77" t="s">
        <v>29</v>
      </c>
      <c r="G565" s="77" t="s">
        <v>51</v>
      </c>
      <c r="H565" s="77" t="s">
        <v>7</v>
      </c>
      <c r="I565" s="77" t="s">
        <v>43</v>
      </c>
      <c r="J565" s="77" t="s">
        <v>42</v>
      </c>
      <c r="K565" s="77">
        <v>3.42</v>
      </c>
      <c r="L565" s="77">
        <v>1720</v>
      </c>
      <c r="M565" s="77" t="s">
        <v>41</v>
      </c>
      <c r="N565" s="101">
        <v>2.72</v>
      </c>
      <c r="O565" s="107">
        <v>0</v>
      </c>
      <c r="P565" s="104">
        <v>4.22</v>
      </c>
      <c r="Z565" s="77" t="s">
        <v>40</v>
      </c>
      <c r="AA565" s="77" t="s">
        <v>39</v>
      </c>
      <c r="AB565" s="77">
        <v>20</v>
      </c>
    </row>
    <row r="566" spans="1:28" ht="15.75" customHeight="1" x14ac:dyDescent="0.2">
      <c r="A566" s="77" t="s">
        <v>49</v>
      </c>
      <c r="B566" s="77" t="s">
        <v>47</v>
      </c>
      <c r="C566" s="77" t="s">
        <v>50</v>
      </c>
      <c r="D566" s="113">
        <v>43775.663947997688</v>
      </c>
      <c r="E566" s="77" t="s">
        <v>5</v>
      </c>
      <c r="F566" s="77" t="s">
        <v>30</v>
      </c>
      <c r="G566" s="77" t="s">
        <v>44</v>
      </c>
      <c r="H566" s="77" t="s">
        <v>7</v>
      </c>
      <c r="I566" s="77" t="s">
        <v>157</v>
      </c>
      <c r="J566" s="77" t="s">
        <v>42</v>
      </c>
      <c r="K566" s="77">
        <v>3.5</v>
      </c>
      <c r="L566" s="77">
        <v>1240</v>
      </c>
      <c r="M566" s="77" t="s">
        <v>41</v>
      </c>
      <c r="N566" s="101">
        <v>143</v>
      </c>
      <c r="O566" s="107">
        <v>7.8899999999999998E-2</v>
      </c>
      <c r="P566" s="104">
        <v>6.07</v>
      </c>
      <c r="Z566" s="77" t="s">
        <v>40</v>
      </c>
      <c r="AA566" s="77" t="s">
        <v>39</v>
      </c>
      <c r="AB566" s="77">
        <v>20</v>
      </c>
    </row>
    <row r="567" spans="1:28" ht="15.75" customHeight="1" x14ac:dyDescent="0.2">
      <c r="A567" s="77" t="s">
        <v>49</v>
      </c>
      <c r="B567" s="77" t="s">
        <v>47</v>
      </c>
      <c r="C567" s="77" t="s">
        <v>50</v>
      </c>
      <c r="D567" s="113">
        <v>43775.663947997688</v>
      </c>
      <c r="E567" s="77" t="s">
        <v>5</v>
      </c>
      <c r="F567" s="77" t="s">
        <v>30</v>
      </c>
      <c r="G567" s="77" t="s">
        <v>44</v>
      </c>
      <c r="H567" s="77" t="s">
        <v>7</v>
      </c>
      <c r="I567" s="77" t="s">
        <v>158</v>
      </c>
      <c r="J567" s="77" t="s">
        <v>42</v>
      </c>
      <c r="K567" s="77">
        <v>3.5</v>
      </c>
      <c r="L567" s="77">
        <v>1240</v>
      </c>
      <c r="M567" s="77" t="s">
        <v>41</v>
      </c>
      <c r="N567" s="101">
        <v>202</v>
      </c>
      <c r="O567" s="107">
        <v>8.5900000000000004E-2</v>
      </c>
      <c r="P567" s="104">
        <v>0</v>
      </c>
      <c r="Z567" s="77" t="s">
        <v>40</v>
      </c>
      <c r="AA567" s="77" t="s">
        <v>39</v>
      </c>
      <c r="AB567" s="77">
        <v>20</v>
      </c>
    </row>
    <row r="568" spans="1:28" ht="15.75" customHeight="1" x14ac:dyDescent="0.2">
      <c r="A568" s="77" t="s">
        <v>49</v>
      </c>
      <c r="B568" s="77" t="s">
        <v>47</v>
      </c>
      <c r="C568" s="77" t="s">
        <v>50</v>
      </c>
      <c r="D568" s="113">
        <v>43775.663947997688</v>
      </c>
      <c r="E568" s="77" t="s">
        <v>5</v>
      </c>
      <c r="F568" s="77" t="s">
        <v>30</v>
      </c>
      <c r="G568" s="77" t="s">
        <v>44</v>
      </c>
      <c r="H568" s="77" t="s">
        <v>7</v>
      </c>
      <c r="I568" s="77" t="s">
        <v>43</v>
      </c>
      <c r="J568" s="77" t="s">
        <v>42</v>
      </c>
      <c r="K568" s="77">
        <v>3.5</v>
      </c>
      <c r="L568" s="77">
        <v>1240</v>
      </c>
      <c r="M568" s="77" t="s">
        <v>41</v>
      </c>
      <c r="N568" s="101">
        <v>3.5</v>
      </c>
      <c r="O568" s="107">
        <v>0</v>
      </c>
      <c r="P568" s="104">
        <v>5.41</v>
      </c>
      <c r="Z568" s="77" t="s">
        <v>40</v>
      </c>
      <c r="AA568" s="77" t="s">
        <v>39</v>
      </c>
      <c r="AB568" s="77">
        <v>20</v>
      </c>
    </row>
    <row r="569" spans="1:28" ht="15.75" customHeight="1" x14ac:dyDescent="0.2">
      <c r="A569" s="77" t="s">
        <v>49</v>
      </c>
      <c r="B569" s="77" t="s">
        <v>47</v>
      </c>
      <c r="C569" s="77" t="s">
        <v>50</v>
      </c>
      <c r="D569" s="113">
        <v>43775.663947997688</v>
      </c>
      <c r="E569" s="77" t="s">
        <v>5</v>
      </c>
      <c r="F569" s="77" t="s">
        <v>31</v>
      </c>
      <c r="G569" s="77" t="s">
        <v>44</v>
      </c>
      <c r="H569" s="77" t="s">
        <v>7</v>
      </c>
      <c r="I569" s="77" t="s">
        <v>157</v>
      </c>
      <c r="J569" s="77" t="s">
        <v>42</v>
      </c>
      <c r="K569" s="77">
        <v>1</v>
      </c>
      <c r="L569" s="77">
        <v>1070</v>
      </c>
      <c r="M569" s="77" t="s">
        <v>41</v>
      </c>
      <c r="N569" s="101">
        <v>6.37</v>
      </c>
      <c r="O569" s="107">
        <v>1.34E-2</v>
      </c>
      <c r="P569" s="104">
        <v>1.51</v>
      </c>
      <c r="Z569" s="77" t="s">
        <v>40</v>
      </c>
      <c r="AA569" s="77" t="s">
        <v>39</v>
      </c>
      <c r="AB569" s="77">
        <v>20</v>
      </c>
    </row>
    <row r="570" spans="1:28" ht="15.75" customHeight="1" x14ac:dyDescent="0.2">
      <c r="A570" s="77" t="s">
        <v>49</v>
      </c>
      <c r="B570" s="77" t="s">
        <v>47</v>
      </c>
      <c r="C570" s="77" t="s">
        <v>50</v>
      </c>
      <c r="D570" s="113">
        <v>43775.663947997688</v>
      </c>
      <c r="E570" s="77" t="s">
        <v>5</v>
      </c>
      <c r="F570" s="77" t="s">
        <v>31</v>
      </c>
      <c r="G570" s="77" t="s">
        <v>44</v>
      </c>
      <c r="H570" s="77" t="s">
        <v>7</v>
      </c>
      <c r="I570" s="77" t="s">
        <v>158</v>
      </c>
      <c r="J570" s="77" t="s">
        <v>42</v>
      </c>
      <c r="K570" s="77">
        <v>1</v>
      </c>
      <c r="L570" s="77">
        <v>1070</v>
      </c>
      <c r="M570" s="77" t="s">
        <v>41</v>
      </c>
      <c r="N570" s="101">
        <v>21.8</v>
      </c>
      <c r="O570" s="107">
        <v>1.41E-2</v>
      </c>
      <c r="P570" s="104">
        <v>0</v>
      </c>
      <c r="Z570" s="77" t="s">
        <v>40</v>
      </c>
      <c r="AA570" s="77" t="s">
        <v>39</v>
      </c>
      <c r="AB570" s="77">
        <v>20</v>
      </c>
    </row>
    <row r="571" spans="1:28" ht="15.75" customHeight="1" x14ac:dyDescent="0.2">
      <c r="A571" s="77" t="s">
        <v>49</v>
      </c>
      <c r="B571" s="77" t="s">
        <v>47</v>
      </c>
      <c r="C571" s="77" t="s">
        <v>50</v>
      </c>
      <c r="D571" s="113">
        <v>43775.663947997688</v>
      </c>
      <c r="E571" s="77" t="s">
        <v>5</v>
      </c>
      <c r="F571" s="77" t="s">
        <v>31</v>
      </c>
      <c r="G571" s="77" t="s">
        <v>44</v>
      </c>
      <c r="H571" s="77" t="s">
        <v>7</v>
      </c>
      <c r="I571" s="77" t="s">
        <v>43</v>
      </c>
      <c r="J571" s="77" t="s">
        <v>42</v>
      </c>
      <c r="K571" s="77">
        <v>1</v>
      </c>
      <c r="L571" s="77">
        <v>1070</v>
      </c>
      <c r="M571" s="77" t="s">
        <v>41</v>
      </c>
      <c r="N571" s="101">
        <v>1.42</v>
      </c>
      <c r="O571" s="107">
        <v>0</v>
      </c>
      <c r="P571" s="104">
        <v>1.38</v>
      </c>
      <c r="Z571" s="77" t="s">
        <v>40</v>
      </c>
      <c r="AA571" s="77" t="s">
        <v>39</v>
      </c>
      <c r="AB571" s="77">
        <v>20</v>
      </c>
    </row>
    <row r="572" spans="1:28" ht="15.75" customHeight="1" x14ac:dyDescent="0.2">
      <c r="A572" s="77" t="s">
        <v>49</v>
      </c>
      <c r="B572" s="77" t="s">
        <v>47</v>
      </c>
      <c r="C572" s="77" t="s">
        <v>50</v>
      </c>
      <c r="D572" s="113">
        <v>43775.663947997688</v>
      </c>
      <c r="E572" s="77" t="s">
        <v>5</v>
      </c>
      <c r="F572" s="77" t="s">
        <v>45</v>
      </c>
      <c r="G572" s="77" t="s">
        <v>44</v>
      </c>
      <c r="H572" s="77" t="s">
        <v>7</v>
      </c>
      <c r="I572" s="77" t="s">
        <v>157</v>
      </c>
      <c r="J572" s="77" t="s">
        <v>42</v>
      </c>
      <c r="K572" s="77">
        <v>1.6</v>
      </c>
      <c r="L572" s="77">
        <v>1410</v>
      </c>
      <c r="M572" s="77" t="s">
        <v>41</v>
      </c>
      <c r="N572" s="101">
        <v>25.7</v>
      </c>
      <c r="O572" s="107">
        <v>3.9E-2</v>
      </c>
      <c r="P572" s="104">
        <v>6.44</v>
      </c>
      <c r="Z572" s="77" t="s">
        <v>40</v>
      </c>
      <c r="AA572" s="77" t="s">
        <v>39</v>
      </c>
      <c r="AB572" s="77">
        <v>20</v>
      </c>
    </row>
    <row r="573" spans="1:28" ht="15.75" customHeight="1" x14ac:dyDescent="0.2">
      <c r="A573" s="77" t="s">
        <v>49</v>
      </c>
      <c r="B573" s="77" t="s">
        <v>47</v>
      </c>
      <c r="C573" s="77" t="s">
        <v>50</v>
      </c>
      <c r="D573" s="113">
        <v>43775.663947997688</v>
      </c>
      <c r="E573" s="77" t="s">
        <v>5</v>
      </c>
      <c r="F573" s="77" t="s">
        <v>45</v>
      </c>
      <c r="G573" s="77" t="s">
        <v>44</v>
      </c>
      <c r="H573" s="77" t="s">
        <v>7</v>
      </c>
      <c r="I573" s="77" t="s">
        <v>158</v>
      </c>
      <c r="J573" s="77" t="s">
        <v>42</v>
      </c>
      <c r="K573" s="77">
        <v>1.6</v>
      </c>
      <c r="L573" s="77">
        <v>1410</v>
      </c>
      <c r="M573" s="77" t="s">
        <v>41</v>
      </c>
      <c r="N573" s="101">
        <v>95.2</v>
      </c>
      <c r="O573" s="107">
        <v>4.1000000000000002E-2</v>
      </c>
      <c r="P573" s="104">
        <v>0</v>
      </c>
      <c r="Z573" s="77" t="s">
        <v>40</v>
      </c>
      <c r="AA573" s="77" t="s">
        <v>39</v>
      </c>
      <c r="AB573" s="77">
        <v>20</v>
      </c>
    </row>
    <row r="574" spans="1:28" ht="15.75" customHeight="1" x14ac:dyDescent="0.2">
      <c r="A574" s="77" t="s">
        <v>49</v>
      </c>
      <c r="B574" s="77" t="s">
        <v>47</v>
      </c>
      <c r="C574" s="77" t="s">
        <v>50</v>
      </c>
      <c r="D574" s="113">
        <v>43775.663947997688</v>
      </c>
      <c r="E574" s="77" t="s">
        <v>5</v>
      </c>
      <c r="F574" s="77" t="s">
        <v>45</v>
      </c>
      <c r="G574" s="77" t="s">
        <v>44</v>
      </c>
      <c r="H574" s="77" t="s">
        <v>7</v>
      </c>
      <c r="I574" s="77" t="s">
        <v>43</v>
      </c>
      <c r="J574" s="77" t="s">
        <v>42</v>
      </c>
      <c r="K574" s="77">
        <v>1.6</v>
      </c>
      <c r="L574" s="77">
        <v>1410</v>
      </c>
      <c r="M574" s="77" t="s">
        <v>41</v>
      </c>
      <c r="N574" s="101">
        <v>4.5999999999999996</v>
      </c>
      <c r="O574" s="107">
        <v>0</v>
      </c>
      <c r="P574" s="104">
        <v>6.2</v>
      </c>
      <c r="Z574" s="77" t="s">
        <v>40</v>
      </c>
      <c r="AA574" s="77" t="s">
        <v>39</v>
      </c>
      <c r="AB574" s="77">
        <v>20</v>
      </c>
    </row>
    <row r="575" spans="1:28" ht="15.75" customHeight="1" x14ac:dyDescent="0.2">
      <c r="A575" s="77" t="s">
        <v>49</v>
      </c>
      <c r="B575" s="77" t="s">
        <v>47</v>
      </c>
      <c r="C575" s="77" t="s">
        <v>50</v>
      </c>
      <c r="D575" s="113">
        <v>43775.663947997688</v>
      </c>
      <c r="E575" s="77" t="s">
        <v>5</v>
      </c>
      <c r="F575" s="77" t="s">
        <v>29</v>
      </c>
      <c r="G575" s="77" t="s">
        <v>44</v>
      </c>
      <c r="H575" s="77" t="s">
        <v>7</v>
      </c>
      <c r="I575" s="77" t="s">
        <v>157</v>
      </c>
      <c r="J575" s="77" t="s">
        <v>42</v>
      </c>
      <c r="K575" s="77">
        <v>2.21</v>
      </c>
      <c r="L575" s="77">
        <v>1950</v>
      </c>
      <c r="M575" s="77" t="s">
        <v>41</v>
      </c>
      <c r="N575" s="101">
        <v>29.2</v>
      </c>
      <c r="O575" s="107">
        <v>6.9500000000000006E-2</v>
      </c>
      <c r="P575" s="104">
        <v>13.9</v>
      </c>
      <c r="Z575" s="77" t="s">
        <v>40</v>
      </c>
      <c r="AA575" s="77" t="s">
        <v>39</v>
      </c>
      <c r="AB575" s="77">
        <v>20</v>
      </c>
    </row>
    <row r="576" spans="1:28" ht="15.75" customHeight="1" x14ac:dyDescent="0.2">
      <c r="A576" s="77" t="s">
        <v>49</v>
      </c>
      <c r="B576" s="77" t="s">
        <v>47</v>
      </c>
      <c r="C576" s="77" t="s">
        <v>50</v>
      </c>
      <c r="D576" s="113">
        <v>43775.663947997688</v>
      </c>
      <c r="E576" s="77" t="s">
        <v>5</v>
      </c>
      <c r="F576" s="77" t="s">
        <v>29</v>
      </c>
      <c r="G576" s="77" t="s">
        <v>44</v>
      </c>
      <c r="H576" s="77" t="s">
        <v>7</v>
      </c>
      <c r="I576" s="77" t="s">
        <v>158</v>
      </c>
      <c r="J576" s="77" t="s">
        <v>42</v>
      </c>
      <c r="K576" s="77">
        <v>2.21</v>
      </c>
      <c r="L576" s="77">
        <v>1950</v>
      </c>
      <c r="M576" s="77" t="s">
        <v>41</v>
      </c>
      <c r="N576" s="101">
        <v>182</v>
      </c>
      <c r="O576" s="107">
        <v>7.0000000000000007E-2</v>
      </c>
      <c r="P576" s="104">
        <v>0</v>
      </c>
      <c r="Z576" s="77" t="s">
        <v>40</v>
      </c>
      <c r="AA576" s="77" t="s">
        <v>39</v>
      </c>
      <c r="AB576" s="77">
        <v>20</v>
      </c>
    </row>
    <row r="577" spans="1:28" ht="15.75" customHeight="1" x14ac:dyDescent="0.2">
      <c r="A577" s="77" t="s">
        <v>49</v>
      </c>
      <c r="B577" s="77" t="s">
        <v>47</v>
      </c>
      <c r="C577" s="77" t="s">
        <v>50</v>
      </c>
      <c r="D577" s="113">
        <v>43775.663947997688</v>
      </c>
      <c r="E577" s="77" t="s">
        <v>5</v>
      </c>
      <c r="F577" s="77" t="s">
        <v>29</v>
      </c>
      <c r="G577" s="77" t="s">
        <v>44</v>
      </c>
      <c r="H577" s="77" t="s">
        <v>7</v>
      </c>
      <c r="I577" s="77" t="s">
        <v>43</v>
      </c>
      <c r="J577" s="77" t="s">
        <v>42</v>
      </c>
      <c r="K577" s="77">
        <v>2.21</v>
      </c>
      <c r="L577" s="77">
        <v>1950</v>
      </c>
      <c r="M577" s="77" t="s">
        <v>41</v>
      </c>
      <c r="N577" s="101">
        <v>9.68</v>
      </c>
      <c r="O577" s="107">
        <v>0</v>
      </c>
      <c r="P577" s="104">
        <v>13.6</v>
      </c>
      <c r="Z577" s="77" t="s">
        <v>40</v>
      </c>
      <c r="AA577" s="77" t="s">
        <v>39</v>
      </c>
      <c r="AB577" s="77">
        <v>20</v>
      </c>
    </row>
    <row r="578" spans="1:28" ht="15.75" customHeight="1" x14ac:dyDescent="0.2">
      <c r="A578" s="77" t="s">
        <v>48</v>
      </c>
      <c r="B578" s="77" t="s">
        <v>47</v>
      </c>
      <c r="C578" s="77" t="s">
        <v>50</v>
      </c>
      <c r="D578" s="113">
        <v>43775.663947997688</v>
      </c>
      <c r="E578" s="77" t="s">
        <v>5</v>
      </c>
      <c r="F578" s="77" t="s">
        <v>30</v>
      </c>
      <c r="G578" s="77" t="s">
        <v>44</v>
      </c>
      <c r="H578" s="77" t="s">
        <v>7</v>
      </c>
      <c r="I578" s="77" t="s">
        <v>157</v>
      </c>
      <c r="J578" s="77" t="s">
        <v>42</v>
      </c>
      <c r="K578" s="77">
        <v>3.5</v>
      </c>
      <c r="L578" s="77">
        <v>1240</v>
      </c>
      <c r="M578" s="77" t="s">
        <v>41</v>
      </c>
      <c r="N578" s="101">
        <v>85</v>
      </c>
      <c r="O578" s="107">
        <v>3.5700000000000003E-2</v>
      </c>
      <c r="P578" s="104">
        <v>2.76</v>
      </c>
      <c r="Z578" s="77" t="s">
        <v>40</v>
      </c>
      <c r="AA578" s="77" t="s">
        <v>39</v>
      </c>
      <c r="AB578" s="77">
        <v>20</v>
      </c>
    </row>
    <row r="579" spans="1:28" ht="15.75" customHeight="1" x14ac:dyDescent="0.2">
      <c r="A579" s="77" t="s">
        <v>48</v>
      </c>
      <c r="B579" s="77" t="s">
        <v>47</v>
      </c>
      <c r="C579" s="77" t="s">
        <v>50</v>
      </c>
      <c r="D579" s="113">
        <v>43775.663947997688</v>
      </c>
      <c r="E579" s="77" t="s">
        <v>5</v>
      </c>
      <c r="F579" s="77" t="s">
        <v>30</v>
      </c>
      <c r="G579" s="77" t="s">
        <v>44</v>
      </c>
      <c r="H579" s="77" t="s">
        <v>7</v>
      </c>
      <c r="I579" s="77" t="s">
        <v>158</v>
      </c>
      <c r="J579" s="77" t="s">
        <v>42</v>
      </c>
      <c r="K579" s="77">
        <v>3.5</v>
      </c>
      <c r="L579" s="77">
        <v>1240</v>
      </c>
      <c r="M579" s="77" t="s">
        <v>41</v>
      </c>
      <c r="N579" s="101">
        <v>112</v>
      </c>
      <c r="O579" s="107">
        <v>3.95E-2</v>
      </c>
      <c r="P579" s="104">
        <v>0</v>
      </c>
      <c r="Z579" s="77" t="s">
        <v>40</v>
      </c>
      <c r="AA579" s="77" t="s">
        <v>39</v>
      </c>
      <c r="AB579" s="77">
        <v>20</v>
      </c>
    </row>
    <row r="580" spans="1:28" ht="15.75" customHeight="1" x14ac:dyDescent="0.2">
      <c r="A580" s="77" t="s">
        <v>48</v>
      </c>
      <c r="B580" s="77" t="s">
        <v>47</v>
      </c>
      <c r="C580" s="77" t="s">
        <v>50</v>
      </c>
      <c r="D580" s="113">
        <v>43775.663947997688</v>
      </c>
      <c r="E580" s="77" t="s">
        <v>5</v>
      </c>
      <c r="F580" s="77" t="s">
        <v>30</v>
      </c>
      <c r="G580" s="77" t="s">
        <v>44</v>
      </c>
      <c r="H580" s="77" t="s">
        <v>7</v>
      </c>
      <c r="I580" s="77" t="s">
        <v>43</v>
      </c>
      <c r="J580" s="77" t="s">
        <v>42</v>
      </c>
      <c r="K580" s="77">
        <v>3.5</v>
      </c>
      <c r="L580" s="77">
        <v>1240</v>
      </c>
      <c r="M580" s="77" t="s">
        <v>41</v>
      </c>
      <c r="N580" s="101">
        <v>1.6</v>
      </c>
      <c r="O580" s="107">
        <v>0</v>
      </c>
      <c r="P580" s="104">
        <v>2.48</v>
      </c>
      <c r="Z580" s="77" t="s">
        <v>40</v>
      </c>
      <c r="AA580" s="77" t="s">
        <v>39</v>
      </c>
      <c r="AB580" s="77">
        <v>20</v>
      </c>
    </row>
    <row r="581" spans="1:28" ht="15.75" customHeight="1" x14ac:dyDescent="0.2">
      <c r="A581" s="77" t="s">
        <v>48</v>
      </c>
      <c r="B581" s="77" t="s">
        <v>47</v>
      </c>
      <c r="C581" s="77" t="s">
        <v>50</v>
      </c>
      <c r="D581" s="113">
        <v>43775.663947997688</v>
      </c>
      <c r="E581" s="77" t="s">
        <v>5</v>
      </c>
      <c r="F581" s="77" t="s">
        <v>31</v>
      </c>
      <c r="G581" s="77" t="s">
        <v>44</v>
      </c>
      <c r="H581" s="77" t="s">
        <v>7</v>
      </c>
      <c r="I581" s="77" t="s">
        <v>157</v>
      </c>
      <c r="J581" s="77" t="s">
        <v>42</v>
      </c>
      <c r="K581" s="77">
        <v>1</v>
      </c>
      <c r="L581" s="77">
        <v>1070</v>
      </c>
      <c r="M581" s="77" t="s">
        <v>41</v>
      </c>
      <c r="N581" s="101">
        <v>2.7</v>
      </c>
      <c r="O581" s="107">
        <v>5.4000000000000003E-3</v>
      </c>
      <c r="P581" s="104">
        <v>0.64600000000000002</v>
      </c>
      <c r="Z581" s="77" t="s">
        <v>40</v>
      </c>
      <c r="AA581" s="77" t="s">
        <v>39</v>
      </c>
      <c r="AB581" s="77">
        <v>20</v>
      </c>
    </row>
    <row r="582" spans="1:28" ht="15.75" customHeight="1" x14ac:dyDescent="0.2">
      <c r="A582" s="77" t="s">
        <v>48</v>
      </c>
      <c r="B582" s="77" t="s">
        <v>47</v>
      </c>
      <c r="C582" s="77" t="s">
        <v>50</v>
      </c>
      <c r="D582" s="113">
        <v>43775.663947997688</v>
      </c>
      <c r="E582" s="77" t="s">
        <v>5</v>
      </c>
      <c r="F582" s="77" t="s">
        <v>31</v>
      </c>
      <c r="G582" s="77" t="s">
        <v>44</v>
      </c>
      <c r="H582" s="77" t="s">
        <v>7</v>
      </c>
      <c r="I582" s="77" t="s">
        <v>158</v>
      </c>
      <c r="J582" s="77" t="s">
        <v>42</v>
      </c>
      <c r="K582" s="77">
        <v>1</v>
      </c>
      <c r="L582" s="77">
        <v>1070</v>
      </c>
      <c r="M582" s="77" t="s">
        <v>41</v>
      </c>
      <c r="N582" s="101">
        <v>9.4</v>
      </c>
      <c r="O582" s="107">
        <v>6.4000000000000003E-3</v>
      </c>
      <c r="P582" s="104">
        <v>0</v>
      </c>
      <c r="Z582" s="77" t="s">
        <v>40</v>
      </c>
      <c r="AA582" s="77" t="s">
        <v>39</v>
      </c>
      <c r="AB582" s="77">
        <v>20</v>
      </c>
    </row>
    <row r="583" spans="1:28" ht="15.75" customHeight="1" x14ac:dyDescent="0.2">
      <c r="A583" s="77" t="s">
        <v>48</v>
      </c>
      <c r="B583" s="77" t="s">
        <v>47</v>
      </c>
      <c r="C583" s="77" t="s">
        <v>50</v>
      </c>
      <c r="D583" s="113">
        <v>43775.663947997688</v>
      </c>
      <c r="E583" s="77" t="s">
        <v>5</v>
      </c>
      <c r="F583" s="77" t="s">
        <v>31</v>
      </c>
      <c r="G583" s="77" t="s">
        <v>44</v>
      </c>
      <c r="H583" s="77" t="s">
        <v>7</v>
      </c>
      <c r="I583" s="77" t="s">
        <v>43</v>
      </c>
      <c r="J583" s="77" t="s">
        <v>42</v>
      </c>
      <c r="K583" s="77">
        <v>1</v>
      </c>
      <c r="L583" s="77">
        <v>1070</v>
      </c>
      <c r="M583" s="77" t="s">
        <v>41</v>
      </c>
      <c r="N583" s="101">
        <v>0.60799999999999998</v>
      </c>
      <c r="O583" s="107">
        <v>0</v>
      </c>
      <c r="P583" s="104">
        <v>0.59</v>
      </c>
      <c r="Z583" s="77" t="s">
        <v>40</v>
      </c>
      <c r="AA583" s="77" t="s">
        <v>39</v>
      </c>
      <c r="AB583" s="77">
        <v>20</v>
      </c>
    </row>
    <row r="584" spans="1:28" ht="15.75" customHeight="1" x14ac:dyDescent="0.2">
      <c r="A584" s="77" t="s">
        <v>48</v>
      </c>
      <c r="B584" s="77" t="s">
        <v>47</v>
      </c>
      <c r="C584" s="77" t="s">
        <v>50</v>
      </c>
      <c r="D584" s="113">
        <v>43775.663947997688</v>
      </c>
      <c r="E584" s="77" t="s">
        <v>5</v>
      </c>
      <c r="F584" s="77" t="s">
        <v>45</v>
      </c>
      <c r="G584" s="77" t="s">
        <v>44</v>
      </c>
      <c r="H584" s="77" t="s">
        <v>7</v>
      </c>
      <c r="I584" s="77" t="s">
        <v>157</v>
      </c>
      <c r="J584" s="77" t="s">
        <v>42</v>
      </c>
      <c r="K584" s="77">
        <v>1.6</v>
      </c>
      <c r="L584" s="77">
        <v>1410</v>
      </c>
      <c r="M584" s="77" t="s">
        <v>41</v>
      </c>
      <c r="N584" s="101">
        <v>12.8</v>
      </c>
      <c r="O584" s="107">
        <v>1.7000000000000001E-2</v>
      </c>
      <c r="P584" s="104">
        <v>2.67</v>
      </c>
      <c r="Z584" s="77" t="s">
        <v>40</v>
      </c>
      <c r="AA584" s="77" t="s">
        <v>39</v>
      </c>
      <c r="AB584" s="77">
        <v>20</v>
      </c>
    </row>
    <row r="585" spans="1:28" ht="15.75" customHeight="1" x14ac:dyDescent="0.2">
      <c r="A585" s="77" t="s">
        <v>48</v>
      </c>
      <c r="B585" s="77" t="s">
        <v>47</v>
      </c>
      <c r="C585" s="77" t="s">
        <v>50</v>
      </c>
      <c r="D585" s="113">
        <v>43775.663947997688</v>
      </c>
      <c r="E585" s="77" t="s">
        <v>5</v>
      </c>
      <c r="F585" s="77" t="s">
        <v>45</v>
      </c>
      <c r="G585" s="77" t="s">
        <v>44</v>
      </c>
      <c r="H585" s="77" t="s">
        <v>7</v>
      </c>
      <c r="I585" s="77" t="s">
        <v>158</v>
      </c>
      <c r="J585" s="77" t="s">
        <v>42</v>
      </c>
      <c r="K585" s="77">
        <v>1.6</v>
      </c>
      <c r="L585" s="77">
        <v>1410</v>
      </c>
      <c r="M585" s="77" t="s">
        <v>41</v>
      </c>
      <c r="N585" s="101">
        <v>41.5</v>
      </c>
      <c r="O585" s="107">
        <v>1.7999999999999999E-2</v>
      </c>
      <c r="P585" s="104">
        <v>0</v>
      </c>
      <c r="Z585" s="77" t="s">
        <v>40</v>
      </c>
      <c r="AA585" s="77" t="s">
        <v>39</v>
      </c>
      <c r="AB585" s="77">
        <v>20</v>
      </c>
    </row>
    <row r="586" spans="1:28" ht="15.75" customHeight="1" x14ac:dyDescent="0.2">
      <c r="A586" s="77" t="s">
        <v>48</v>
      </c>
      <c r="B586" s="77" t="s">
        <v>47</v>
      </c>
      <c r="C586" s="77" t="s">
        <v>50</v>
      </c>
      <c r="D586" s="113">
        <v>43775.663947997688</v>
      </c>
      <c r="E586" s="77" t="s">
        <v>5</v>
      </c>
      <c r="F586" s="77" t="s">
        <v>45</v>
      </c>
      <c r="G586" s="77" t="s">
        <v>44</v>
      </c>
      <c r="H586" s="77" t="s">
        <v>7</v>
      </c>
      <c r="I586" s="77" t="s">
        <v>43</v>
      </c>
      <c r="J586" s="77" t="s">
        <v>42</v>
      </c>
      <c r="K586" s="77">
        <v>1.6</v>
      </c>
      <c r="L586" s="77">
        <v>1410</v>
      </c>
      <c r="M586" s="77" t="s">
        <v>41</v>
      </c>
      <c r="N586" s="101">
        <v>1.9</v>
      </c>
      <c r="O586" s="107">
        <v>0</v>
      </c>
      <c r="P586" s="104">
        <v>2.57</v>
      </c>
      <c r="Z586" s="77" t="s">
        <v>40</v>
      </c>
      <c r="AA586" s="77" t="s">
        <v>39</v>
      </c>
      <c r="AB586" s="77">
        <v>20</v>
      </c>
    </row>
    <row r="587" spans="1:28" ht="15.75" customHeight="1" x14ac:dyDescent="0.2">
      <c r="A587" s="77" t="s">
        <v>48</v>
      </c>
      <c r="B587" s="77" t="s">
        <v>47</v>
      </c>
      <c r="C587" s="77" t="s">
        <v>50</v>
      </c>
      <c r="D587" s="113">
        <v>44091.745425567133</v>
      </c>
      <c r="E587" s="77" t="s">
        <v>5</v>
      </c>
      <c r="F587" s="77" t="s">
        <v>45</v>
      </c>
      <c r="G587" s="77" t="s">
        <v>44</v>
      </c>
      <c r="H587" s="77" t="s">
        <v>7</v>
      </c>
      <c r="I587" s="77" t="s">
        <v>159</v>
      </c>
      <c r="J587" s="77" t="s">
        <v>42</v>
      </c>
      <c r="K587" s="77">
        <v>1.6</v>
      </c>
      <c r="L587" s="77">
        <v>1410</v>
      </c>
      <c r="M587" s="77" t="s">
        <v>41</v>
      </c>
      <c r="N587" s="101">
        <v>10.7</v>
      </c>
      <c r="O587" s="107">
        <v>8.0000000000000002E-3</v>
      </c>
      <c r="P587" s="104">
        <v>2.5299999999999998</v>
      </c>
      <c r="Z587" s="77" t="s">
        <v>40</v>
      </c>
      <c r="AA587" s="77" t="s">
        <v>39</v>
      </c>
      <c r="AB587" s="77">
        <v>20</v>
      </c>
    </row>
    <row r="588" spans="1:28" ht="15.75" customHeight="1" x14ac:dyDescent="0.2">
      <c r="A588" s="77" t="s">
        <v>48</v>
      </c>
      <c r="B588" s="77" t="s">
        <v>47</v>
      </c>
      <c r="C588" s="77" t="s">
        <v>50</v>
      </c>
      <c r="D588" s="113">
        <v>43775.663947997688</v>
      </c>
      <c r="E588" s="77" t="s">
        <v>5</v>
      </c>
      <c r="F588" s="77" t="s">
        <v>29</v>
      </c>
      <c r="G588" s="77" t="s">
        <v>44</v>
      </c>
      <c r="H588" s="77" t="s">
        <v>7</v>
      </c>
      <c r="I588" s="77" t="s">
        <v>157</v>
      </c>
      <c r="J588" s="77" t="s">
        <v>42</v>
      </c>
      <c r="K588" s="77">
        <v>2.21</v>
      </c>
      <c r="L588" s="77">
        <v>1950</v>
      </c>
      <c r="M588" s="77" t="s">
        <v>41</v>
      </c>
      <c r="N588" s="101">
        <v>12.3</v>
      </c>
      <c r="O588" s="107">
        <v>3.0800000000000001E-2</v>
      </c>
      <c r="P588" s="104">
        <v>5.67</v>
      </c>
      <c r="Z588" s="77" t="s">
        <v>40</v>
      </c>
      <c r="AA588" s="77" t="s">
        <v>39</v>
      </c>
      <c r="AB588" s="77">
        <v>20</v>
      </c>
    </row>
    <row r="589" spans="1:28" ht="15.75" customHeight="1" x14ac:dyDescent="0.2">
      <c r="A589" s="77" t="s">
        <v>48</v>
      </c>
      <c r="B589" s="77" t="s">
        <v>47</v>
      </c>
      <c r="C589" s="77" t="s">
        <v>50</v>
      </c>
      <c r="D589" s="113">
        <v>43775.663947997688</v>
      </c>
      <c r="E589" s="77" t="s">
        <v>5</v>
      </c>
      <c r="F589" s="77" t="s">
        <v>29</v>
      </c>
      <c r="G589" s="77" t="s">
        <v>44</v>
      </c>
      <c r="H589" s="77" t="s">
        <v>7</v>
      </c>
      <c r="I589" s="77" t="s">
        <v>158</v>
      </c>
      <c r="J589" s="77" t="s">
        <v>42</v>
      </c>
      <c r="K589" s="77">
        <v>2.21</v>
      </c>
      <c r="L589" s="77">
        <v>1950</v>
      </c>
      <c r="M589" s="77" t="s">
        <v>41</v>
      </c>
      <c r="N589" s="101">
        <v>74.099999999999994</v>
      </c>
      <c r="O589" s="107">
        <v>3.1E-2</v>
      </c>
      <c r="P589" s="104">
        <v>0</v>
      </c>
      <c r="Z589" s="77" t="s">
        <v>40</v>
      </c>
      <c r="AA589" s="77" t="s">
        <v>39</v>
      </c>
      <c r="AB589" s="77">
        <v>20</v>
      </c>
    </row>
    <row r="590" spans="1:28" ht="15.75" customHeight="1" x14ac:dyDescent="0.2">
      <c r="A590" s="77" t="s">
        <v>48</v>
      </c>
      <c r="B590" s="77" t="s">
        <v>47</v>
      </c>
      <c r="C590" s="77" t="s">
        <v>50</v>
      </c>
      <c r="D590" s="113">
        <v>43775.663947997688</v>
      </c>
      <c r="E590" s="77" t="s">
        <v>5</v>
      </c>
      <c r="F590" s="77" t="s">
        <v>29</v>
      </c>
      <c r="G590" s="77" t="s">
        <v>44</v>
      </c>
      <c r="H590" s="77" t="s">
        <v>7</v>
      </c>
      <c r="I590" s="77" t="s">
        <v>43</v>
      </c>
      <c r="J590" s="77" t="s">
        <v>42</v>
      </c>
      <c r="K590" s="77">
        <v>2.21</v>
      </c>
      <c r="L590" s="77">
        <v>1950</v>
      </c>
      <c r="M590" s="77" t="s">
        <v>41</v>
      </c>
      <c r="N590" s="101">
        <v>3.94</v>
      </c>
      <c r="O590" s="107">
        <v>0</v>
      </c>
      <c r="P590" s="104">
        <v>5.53</v>
      </c>
      <c r="Z590" s="77" t="s">
        <v>40</v>
      </c>
      <c r="AA590" s="77" t="s">
        <v>39</v>
      </c>
      <c r="AB590" s="77">
        <v>20</v>
      </c>
    </row>
    <row r="591" spans="1:28" ht="15.75" customHeight="1" x14ac:dyDescent="0.2">
      <c r="A591" s="77" t="s">
        <v>48</v>
      </c>
      <c r="B591" s="77" t="s">
        <v>47</v>
      </c>
      <c r="C591" s="77" t="s">
        <v>50</v>
      </c>
      <c r="D591" s="113">
        <v>43775.664306527775</v>
      </c>
      <c r="E591" s="77" t="s">
        <v>5</v>
      </c>
      <c r="F591" s="77" t="s">
        <v>45</v>
      </c>
      <c r="G591" s="77" t="s">
        <v>51</v>
      </c>
      <c r="H591" s="77" t="s">
        <v>7</v>
      </c>
      <c r="I591" s="77" t="s">
        <v>158</v>
      </c>
      <c r="J591" s="77" t="s">
        <v>42</v>
      </c>
      <c r="K591" s="77">
        <v>3</v>
      </c>
      <c r="L591" s="77">
        <v>1560</v>
      </c>
      <c r="M591" s="77" t="s">
        <v>41</v>
      </c>
      <c r="N591" s="101">
        <v>46</v>
      </c>
      <c r="O591" s="107">
        <v>0.02</v>
      </c>
      <c r="P591" s="104">
        <v>0</v>
      </c>
      <c r="Z591" s="77" t="s">
        <v>40</v>
      </c>
      <c r="AA591" s="77" t="s">
        <v>39</v>
      </c>
      <c r="AB591" s="77">
        <v>20</v>
      </c>
    </row>
    <row r="592" spans="1:28" ht="15.75" customHeight="1" x14ac:dyDescent="0.2">
      <c r="A592" s="77" t="s">
        <v>48</v>
      </c>
      <c r="B592" s="77" t="s">
        <v>47</v>
      </c>
      <c r="C592" s="77" t="s">
        <v>50</v>
      </c>
      <c r="D592" s="113">
        <v>43775.664306527775</v>
      </c>
      <c r="E592" s="77" t="s">
        <v>5</v>
      </c>
      <c r="F592" s="77" t="s">
        <v>45</v>
      </c>
      <c r="G592" s="77" t="s">
        <v>51</v>
      </c>
      <c r="H592" s="77" t="s">
        <v>7</v>
      </c>
      <c r="I592" s="77" t="s">
        <v>43</v>
      </c>
      <c r="J592" s="77" t="s">
        <v>42</v>
      </c>
      <c r="K592" s="77">
        <v>3</v>
      </c>
      <c r="L592" s="77">
        <v>1560</v>
      </c>
      <c r="M592" s="77" t="s">
        <v>41</v>
      </c>
      <c r="N592" s="101">
        <v>2.2999999999999998</v>
      </c>
      <c r="O592" s="107">
        <v>0</v>
      </c>
      <c r="P592" s="104">
        <v>3.59</v>
      </c>
      <c r="Z592" s="77" t="s">
        <v>40</v>
      </c>
      <c r="AA592" s="77" t="s">
        <v>39</v>
      </c>
      <c r="AB592" s="77">
        <v>20</v>
      </c>
    </row>
    <row r="593" spans="1:28" ht="15.75" customHeight="1" x14ac:dyDescent="0.2">
      <c r="A593" s="77" t="s">
        <v>49</v>
      </c>
      <c r="B593" s="77" t="s">
        <v>47</v>
      </c>
      <c r="C593" s="77" t="s">
        <v>50</v>
      </c>
      <c r="D593" s="113">
        <v>43775.664828506946</v>
      </c>
      <c r="E593" s="77" t="s">
        <v>5</v>
      </c>
      <c r="F593" s="77" t="s">
        <v>30</v>
      </c>
      <c r="G593" s="77" t="s">
        <v>51</v>
      </c>
      <c r="H593" s="77" t="s">
        <v>8</v>
      </c>
      <c r="I593" s="77" t="s">
        <v>157</v>
      </c>
      <c r="J593" s="77" t="s">
        <v>42</v>
      </c>
      <c r="K593" s="77">
        <v>3.5</v>
      </c>
      <c r="L593" s="77">
        <v>1210</v>
      </c>
      <c r="M593" s="77" t="s">
        <v>41</v>
      </c>
      <c r="N593" s="101">
        <v>23.7</v>
      </c>
      <c r="O593" s="107">
        <v>6.3100000000000003E-2</v>
      </c>
      <c r="P593" s="104">
        <v>9.2899999999999991</v>
      </c>
      <c r="Z593" s="77" t="s">
        <v>40</v>
      </c>
      <c r="AA593" s="77" t="s">
        <v>39</v>
      </c>
      <c r="AB593" s="77">
        <v>20</v>
      </c>
    </row>
    <row r="594" spans="1:28" ht="15.75" customHeight="1" x14ac:dyDescent="0.2">
      <c r="A594" s="77" t="s">
        <v>49</v>
      </c>
      <c r="B594" s="77" t="s">
        <v>47</v>
      </c>
      <c r="C594" s="77" t="s">
        <v>50</v>
      </c>
      <c r="D594" s="113">
        <v>43775.664828506946</v>
      </c>
      <c r="E594" s="77" t="s">
        <v>5</v>
      </c>
      <c r="F594" s="77" t="s">
        <v>30</v>
      </c>
      <c r="G594" s="77" t="s">
        <v>51</v>
      </c>
      <c r="H594" s="77" t="s">
        <v>8</v>
      </c>
      <c r="I594" s="77" t="s">
        <v>158</v>
      </c>
      <c r="J594" s="77" t="s">
        <v>42</v>
      </c>
      <c r="K594" s="77">
        <v>3.5</v>
      </c>
      <c r="L594" s="77">
        <v>1210</v>
      </c>
      <c r="M594" s="77" t="s">
        <v>41</v>
      </c>
      <c r="N594" s="101">
        <v>91.7</v>
      </c>
      <c r="O594" s="107">
        <v>7.4099999999999999E-2</v>
      </c>
      <c r="P594" s="104">
        <v>0</v>
      </c>
      <c r="Z594" s="77" t="s">
        <v>40</v>
      </c>
      <c r="AA594" s="77" t="s">
        <v>39</v>
      </c>
      <c r="AB594" s="77">
        <v>20</v>
      </c>
    </row>
    <row r="595" spans="1:28" ht="15.75" customHeight="1" x14ac:dyDescent="0.2">
      <c r="A595" s="77" t="s">
        <v>49</v>
      </c>
      <c r="B595" s="77" t="s">
        <v>47</v>
      </c>
      <c r="C595" s="77" t="s">
        <v>50</v>
      </c>
      <c r="D595" s="113">
        <v>43775.664828506946</v>
      </c>
      <c r="E595" s="77" t="s">
        <v>5</v>
      </c>
      <c r="F595" s="77" t="s">
        <v>30</v>
      </c>
      <c r="G595" s="77" t="s">
        <v>51</v>
      </c>
      <c r="H595" s="77" t="s">
        <v>8</v>
      </c>
      <c r="I595" s="77" t="s">
        <v>43</v>
      </c>
      <c r="J595" s="77" t="s">
        <v>42</v>
      </c>
      <c r="K595" s="77">
        <v>3.5</v>
      </c>
      <c r="L595" s="77">
        <v>1210</v>
      </c>
      <c r="M595" s="77" t="s">
        <v>41</v>
      </c>
      <c r="N595" s="101">
        <v>5.21</v>
      </c>
      <c r="O595" s="107">
        <v>0</v>
      </c>
      <c r="P595" s="104">
        <v>8.39</v>
      </c>
      <c r="Z595" s="77" t="s">
        <v>40</v>
      </c>
      <c r="AA595" s="77" t="s">
        <v>39</v>
      </c>
      <c r="AB595" s="77">
        <v>20</v>
      </c>
    </row>
    <row r="596" spans="1:28" ht="15.75" customHeight="1" x14ac:dyDescent="0.2">
      <c r="A596" s="77" t="s">
        <v>49</v>
      </c>
      <c r="B596" s="77" t="s">
        <v>47</v>
      </c>
      <c r="C596" s="77" t="s">
        <v>50</v>
      </c>
      <c r="D596" s="113">
        <v>43775.664828506946</v>
      </c>
      <c r="E596" s="77" t="s">
        <v>5</v>
      </c>
      <c r="F596" s="77" t="s">
        <v>31</v>
      </c>
      <c r="G596" s="77" t="s">
        <v>51</v>
      </c>
      <c r="H596" s="77" t="s">
        <v>8</v>
      </c>
      <c r="I596" s="77" t="s">
        <v>157</v>
      </c>
      <c r="J596" s="77" t="s">
        <v>42</v>
      </c>
      <c r="K596" s="77">
        <v>1.39</v>
      </c>
      <c r="L596" s="77">
        <v>1080</v>
      </c>
      <c r="M596" s="77" t="s">
        <v>41</v>
      </c>
      <c r="N596" s="101">
        <v>2.86</v>
      </c>
      <c r="O596" s="107">
        <v>4.9300000000000004E-3</v>
      </c>
      <c r="P596" s="104">
        <v>2.41</v>
      </c>
      <c r="Z596" s="77" t="s">
        <v>40</v>
      </c>
      <c r="AA596" s="77" t="s">
        <v>39</v>
      </c>
      <c r="AB596" s="77">
        <v>20</v>
      </c>
    </row>
    <row r="597" spans="1:28" ht="15.75" customHeight="1" x14ac:dyDescent="0.2">
      <c r="A597" s="77" t="s">
        <v>49</v>
      </c>
      <c r="B597" s="77" t="s">
        <v>47</v>
      </c>
      <c r="C597" s="77" t="s">
        <v>50</v>
      </c>
      <c r="D597" s="113">
        <v>43775.664828506946</v>
      </c>
      <c r="E597" s="77" t="s">
        <v>5</v>
      </c>
      <c r="F597" s="77" t="s">
        <v>31</v>
      </c>
      <c r="G597" s="77" t="s">
        <v>51</v>
      </c>
      <c r="H597" s="77" t="s">
        <v>8</v>
      </c>
      <c r="I597" s="77" t="s">
        <v>158</v>
      </c>
      <c r="J597" s="77" t="s">
        <v>42</v>
      </c>
      <c r="K597" s="77">
        <v>1.39</v>
      </c>
      <c r="L597" s="77">
        <v>1080</v>
      </c>
      <c r="M597" s="77" t="s">
        <v>41</v>
      </c>
      <c r="N597" s="101">
        <v>22.1</v>
      </c>
      <c r="O597" s="107">
        <v>4.9899999999999996E-3</v>
      </c>
      <c r="P597" s="104">
        <v>0</v>
      </c>
      <c r="Z597" s="77" t="s">
        <v>40</v>
      </c>
      <c r="AA597" s="77" t="s">
        <v>39</v>
      </c>
      <c r="AB597" s="77">
        <v>20</v>
      </c>
    </row>
    <row r="598" spans="1:28" ht="15.75" customHeight="1" x14ac:dyDescent="0.2">
      <c r="A598" s="77" t="s">
        <v>49</v>
      </c>
      <c r="B598" s="77" t="s">
        <v>47</v>
      </c>
      <c r="C598" s="77" t="s">
        <v>50</v>
      </c>
      <c r="D598" s="113">
        <v>43775.664828506946</v>
      </c>
      <c r="E598" s="77" t="s">
        <v>5</v>
      </c>
      <c r="F598" s="77" t="s">
        <v>31</v>
      </c>
      <c r="G598" s="77" t="s">
        <v>51</v>
      </c>
      <c r="H598" s="77" t="s">
        <v>8</v>
      </c>
      <c r="I598" s="77" t="s">
        <v>43</v>
      </c>
      <c r="J598" s="77" t="s">
        <v>42</v>
      </c>
      <c r="K598" s="77">
        <v>1.39</v>
      </c>
      <c r="L598" s="77">
        <v>1080</v>
      </c>
      <c r="M598" s="77" t="s">
        <v>41</v>
      </c>
      <c r="N598" s="101">
        <v>1.93</v>
      </c>
      <c r="O598" s="107">
        <v>0</v>
      </c>
      <c r="P598" s="104">
        <v>2.33</v>
      </c>
      <c r="Z598" s="77" t="s">
        <v>40</v>
      </c>
      <c r="AA598" s="77" t="s">
        <v>39</v>
      </c>
      <c r="AB598" s="77">
        <v>20</v>
      </c>
    </row>
    <row r="599" spans="1:28" ht="15.75" customHeight="1" x14ac:dyDescent="0.2">
      <c r="A599" s="77" t="s">
        <v>49</v>
      </c>
      <c r="B599" s="77" t="s">
        <v>47</v>
      </c>
      <c r="C599" s="77" t="s">
        <v>50</v>
      </c>
      <c r="D599" s="113">
        <v>43775.664828506946</v>
      </c>
      <c r="E599" s="77" t="s">
        <v>5</v>
      </c>
      <c r="F599" s="77" t="s">
        <v>45</v>
      </c>
      <c r="G599" s="77" t="s">
        <v>51</v>
      </c>
      <c r="H599" s="77" t="s">
        <v>8</v>
      </c>
      <c r="I599" s="77" t="s">
        <v>157</v>
      </c>
      <c r="J599" s="77" t="s">
        <v>42</v>
      </c>
      <c r="K599" s="77">
        <v>2.2000000000000002</v>
      </c>
      <c r="L599" s="77">
        <v>1410</v>
      </c>
      <c r="M599" s="77" t="s">
        <v>41</v>
      </c>
      <c r="N599" s="101">
        <v>8</v>
      </c>
      <c r="O599" s="107">
        <v>0.02</v>
      </c>
      <c r="P599" s="104">
        <v>6.82</v>
      </c>
      <c r="Z599" s="77" t="s">
        <v>40</v>
      </c>
      <c r="AA599" s="77" t="s">
        <v>39</v>
      </c>
      <c r="AB599" s="77">
        <v>20</v>
      </c>
    </row>
    <row r="600" spans="1:28" ht="15.75" customHeight="1" x14ac:dyDescent="0.2">
      <c r="A600" s="77" t="s">
        <v>49</v>
      </c>
      <c r="B600" s="77" t="s">
        <v>47</v>
      </c>
      <c r="C600" s="77" t="s">
        <v>50</v>
      </c>
      <c r="D600" s="113">
        <v>43775.664828506946</v>
      </c>
      <c r="E600" s="77" t="s">
        <v>5</v>
      </c>
      <c r="F600" s="77" t="s">
        <v>45</v>
      </c>
      <c r="G600" s="77" t="s">
        <v>51</v>
      </c>
      <c r="H600" s="77" t="s">
        <v>8</v>
      </c>
      <c r="I600" s="77" t="s">
        <v>158</v>
      </c>
      <c r="J600" s="77" t="s">
        <v>42</v>
      </c>
      <c r="K600" s="77">
        <v>2.2000000000000002</v>
      </c>
      <c r="L600" s="77">
        <v>1410</v>
      </c>
      <c r="M600" s="77" t="s">
        <v>41</v>
      </c>
      <c r="N600" s="101">
        <v>62.2</v>
      </c>
      <c r="O600" s="107">
        <v>2.1999999999999999E-2</v>
      </c>
      <c r="P600" s="104">
        <v>0</v>
      </c>
      <c r="Z600" s="77" t="s">
        <v>40</v>
      </c>
      <c r="AA600" s="77" t="s">
        <v>39</v>
      </c>
      <c r="AB600" s="77">
        <v>20</v>
      </c>
    </row>
    <row r="601" spans="1:28" ht="15.75" customHeight="1" x14ac:dyDescent="0.2">
      <c r="A601" s="77" t="s">
        <v>49</v>
      </c>
      <c r="B601" s="77" t="s">
        <v>47</v>
      </c>
      <c r="C601" s="77" t="s">
        <v>50</v>
      </c>
      <c r="D601" s="113">
        <v>43775.664828506946</v>
      </c>
      <c r="E601" s="77" t="s">
        <v>5</v>
      </c>
      <c r="F601" s="77" t="s">
        <v>45</v>
      </c>
      <c r="G601" s="77" t="s">
        <v>51</v>
      </c>
      <c r="H601" s="77" t="s">
        <v>8</v>
      </c>
      <c r="I601" s="77" t="s">
        <v>43</v>
      </c>
      <c r="J601" s="77" t="s">
        <v>42</v>
      </c>
      <c r="K601" s="77">
        <v>2.2000000000000002</v>
      </c>
      <c r="L601" s="77">
        <v>1410</v>
      </c>
      <c r="M601" s="77" t="s">
        <v>41</v>
      </c>
      <c r="N601" s="101">
        <v>4.5999999999999996</v>
      </c>
      <c r="O601" s="107">
        <v>0</v>
      </c>
      <c r="P601" s="104">
        <v>6.69</v>
      </c>
      <c r="Z601" s="77" t="s">
        <v>40</v>
      </c>
      <c r="AA601" s="77" t="s">
        <v>39</v>
      </c>
      <c r="AB601" s="77">
        <v>20</v>
      </c>
    </row>
    <row r="602" spans="1:28" ht="15.75" customHeight="1" x14ac:dyDescent="0.2">
      <c r="A602" s="77" t="s">
        <v>49</v>
      </c>
      <c r="B602" s="77" t="s">
        <v>47</v>
      </c>
      <c r="C602" s="77" t="s">
        <v>50</v>
      </c>
      <c r="D602" s="113">
        <v>43775.664828506946</v>
      </c>
      <c r="E602" s="77" t="s">
        <v>5</v>
      </c>
      <c r="F602" s="77" t="s">
        <v>29</v>
      </c>
      <c r="G602" s="77" t="s">
        <v>51</v>
      </c>
      <c r="H602" s="77" t="s">
        <v>8</v>
      </c>
      <c r="I602" s="77" t="s">
        <v>157</v>
      </c>
      <c r="J602" s="77" t="s">
        <v>42</v>
      </c>
      <c r="K602" s="77">
        <v>2.9</v>
      </c>
      <c r="L602" s="77">
        <v>1690</v>
      </c>
      <c r="M602" s="77" t="s">
        <v>41</v>
      </c>
      <c r="N602" s="101">
        <v>11.8</v>
      </c>
      <c r="O602" s="107">
        <v>3.1600000000000003E-2</v>
      </c>
      <c r="P602" s="104">
        <v>10.4</v>
      </c>
      <c r="Z602" s="77" t="s">
        <v>40</v>
      </c>
      <c r="AA602" s="77" t="s">
        <v>39</v>
      </c>
      <c r="AB602" s="77">
        <v>20</v>
      </c>
    </row>
    <row r="603" spans="1:28" ht="15.75" customHeight="1" x14ac:dyDescent="0.2">
      <c r="A603" s="77" t="s">
        <v>49</v>
      </c>
      <c r="B603" s="77" t="s">
        <v>47</v>
      </c>
      <c r="C603" s="77" t="s">
        <v>50</v>
      </c>
      <c r="D603" s="113">
        <v>43775.664828506946</v>
      </c>
      <c r="E603" s="77" t="s">
        <v>5</v>
      </c>
      <c r="F603" s="77" t="s">
        <v>29</v>
      </c>
      <c r="G603" s="77" t="s">
        <v>51</v>
      </c>
      <c r="H603" s="77" t="s">
        <v>8</v>
      </c>
      <c r="I603" s="77" t="s">
        <v>158</v>
      </c>
      <c r="J603" s="77" t="s">
        <v>42</v>
      </c>
      <c r="K603" s="77">
        <v>2.9</v>
      </c>
      <c r="L603" s="77">
        <v>1690</v>
      </c>
      <c r="M603" s="77" t="s">
        <v>41</v>
      </c>
      <c r="N603" s="101">
        <v>94.2</v>
      </c>
      <c r="O603" s="107">
        <v>3.4599999999999999E-2</v>
      </c>
      <c r="P603" s="104">
        <v>0</v>
      </c>
      <c r="Z603" s="77" t="s">
        <v>40</v>
      </c>
      <c r="AA603" s="77" t="s">
        <v>39</v>
      </c>
      <c r="AB603" s="77">
        <v>20</v>
      </c>
    </row>
    <row r="604" spans="1:28" ht="15.75" customHeight="1" x14ac:dyDescent="0.2">
      <c r="A604" s="77" t="s">
        <v>48</v>
      </c>
      <c r="B604" s="77" t="s">
        <v>47</v>
      </c>
      <c r="C604" s="77" t="s">
        <v>50</v>
      </c>
      <c r="D604" s="113">
        <v>43775.664828506946</v>
      </c>
      <c r="E604" s="77" t="s">
        <v>5</v>
      </c>
      <c r="F604" s="77" t="s">
        <v>30</v>
      </c>
      <c r="G604" s="77" t="s">
        <v>51</v>
      </c>
      <c r="H604" s="77" t="s">
        <v>8</v>
      </c>
      <c r="I604" s="77" t="s">
        <v>157</v>
      </c>
      <c r="J604" s="77" t="s">
        <v>42</v>
      </c>
      <c r="K604" s="77">
        <v>3.5</v>
      </c>
      <c r="L604" s="77">
        <v>1210</v>
      </c>
      <c r="M604" s="77" t="s">
        <v>41</v>
      </c>
      <c r="N604" s="101">
        <v>11</v>
      </c>
      <c r="O604" s="107">
        <v>2.9700000000000001E-2</v>
      </c>
      <c r="P604" s="104">
        <v>4.24</v>
      </c>
      <c r="Z604" s="77" t="s">
        <v>40</v>
      </c>
      <c r="AA604" s="77" t="s">
        <v>39</v>
      </c>
      <c r="AB604" s="77">
        <v>20</v>
      </c>
    </row>
    <row r="605" spans="1:28" ht="15.75" customHeight="1" x14ac:dyDescent="0.2">
      <c r="A605" s="77" t="s">
        <v>48</v>
      </c>
      <c r="B605" s="77" t="s">
        <v>47</v>
      </c>
      <c r="C605" s="77" t="s">
        <v>50</v>
      </c>
      <c r="D605" s="113">
        <v>43775.664828506946</v>
      </c>
      <c r="E605" s="77" t="s">
        <v>5</v>
      </c>
      <c r="F605" s="77" t="s">
        <v>30</v>
      </c>
      <c r="G605" s="77" t="s">
        <v>51</v>
      </c>
      <c r="H605" s="77" t="s">
        <v>8</v>
      </c>
      <c r="I605" s="77" t="s">
        <v>158</v>
      </c>
      <c r="J605" s="77" t="s">
        <v>42</v>
      </c>
      <c r="K605" s="77">
        <v>3.5</v>
      </c>
      <c r="L605" s="77">
        <v>1210</v>
      </c>
      <c r="M605" s="77" t="s">
        <v>41</v>
      </c>
      <c r="N605" s="101">
        <v>42</v>
      </c>
      <c r="O605" s="107">
        <v>3.56E-2</v>
      </c>
      <c r="P605" s="104">
        <v>0</v>
      </c>
      <c r="Z605" s="77" t="s">
        <v>40</v>
      </c>
      <c r="AA605" s="77" t="s">
        <v>39</v>
      </c>
      <c r="AB605" s="77">
        <v>20</v>
      </c>
    </row>
    <row r="606" spans="1:28" ht="15.75" customHeight="1" x14ac:dyDescent="0.2">
      <c r="A606" s="77" t="s">
        <v>48</v>
      </c>
      <c r="B606" s="77" t="s">
        <v>47</v>
      </c>
      <c r="C606" s="77" t="s">
        <v>50</v>
      </c>
      <c r="D606" s="113">
        <v>43775.664828506946</v>
      </c>
      <c r="E606" s="77" t="s">
        <v>5</v>
      </c>
      <c r="F606" s="77" t="s">
        <v>30</v>
      </c>
      <c r="G606" s="77" t="s">
        <v>51</v>
      </c>
      <c r="H606" s="77" t="s">
        <v>8</v>
      </c>
      <c r="I606" s="77" t="s">
        <v>43</v>
      </c>
      <c r="J606" s="77" t="s">
        <v>42</v>
      </c>
      <c r="K606" s="77">
        <v>3.5</v>
      </c>
      <c r="L606" s="77">
        <v>1210</v>
      </c>
      <c r="M606" s="77" t="s">
        <v>41</v>
      </c>
      <c r="N606" s="101">
        <v>2.39</v>
      </c>
      <c r="O606" s="107">
        <v>0</v>
      </c>
      <c r="P606" s="104">
        <v>3.86</v>
      </c>
      <c r="Z606" s="77" t="s">
        <v>40</v>
      </c>
      <c r="AA606" s="77" t="s">
        <v>39</v>
      </c>
      <c r="AB606" s="77">
        <v>20</v>
      </c>
    </row>
    <row r="607" spans="1:28" ht="15.75" customHeight="1" x14ac:dyDescent="0.2">
      <c r="A607" s="77" t="s">
        <v>48</v>
      </c>
      <c r="B607" s="77" t="s">
        <v>47</v>
      </c>
      <c r="C607" s="77" t="s">
        <v>50</v>
      </c>
      <c r="D607" s="113">
        <v>43775.664828506946</v>
      </c>
      <c r="E607" s="77" t="s">
        <v>5</v>
      </c>
      <c r="F607" s="77" t="s">
        <v>31</v>
      </c>
      <c r="G607" s="77" t="s">
        <v>51</v>
      </c>
      <c r="H607" s="77" t="s">
        <v>8</v>
      </c>
      <c r="I607" s="77" t="s">
        <v>157</v>
      </c>
      <c r="J607" s="77" t="s">
        <v>42</v>
      </c>
      <c r="K607" s="77">
        <v>1.39</v>
      </c>
      <c r="L607" s="77">
        <v>1080</v>
      </c>
      <c r="M607" s="77" t="s">
        <v>41</v>
      </c>
      <c r="N607" s="101">
        <v>1.22</v>
      </c>
      <c r="O607" s="107">
        <v>2.3400000000000001E-3</v>
      </c>
      <c r="P607" s="104">
        <v>1.03</v>
      </c>
      <c r="Z607" s="77" t="s">
        <v>40</v>
      </c>
      <c r="AA607" s="77" t="s">
        <v>39</v>
      </c>
      <c r="AB607" s="77">
        <v>20</v>
      </c>
    </row>
    <row r="608" spans="1:28" ht="15.75" customHeight="1" x14ac:dyDescent="0.2">
      <c r="A608" s="77" t="s">
        <v>48</v>
      </c>
      <c r="B608" s="77" t="s">
        <v>47</v>
      </c>
      <c r="C608" s="77" t="s">
        <v>50</v>
      </c>
      <c r="D608" s="113">
        <v>43775.664828506946</v>
      </c>
      <c r="E608" s="77" t="s">
        <v>5</v>
      </c>
      <c r="F608" s="77" t="s">
        <v>31</v>
      </c>
      <c r="G608" s="77" t="s">
        <v>51</v>
      </c>
      <c r="H608" s="77" t="s">
        <v>8</v>
      </c>
      <c r="I608" s="77" t="s">
        <v>158</v>
      </c>
      <c r="J608" s="77" t="s">
        <v>42</v>
      </c>
      <c r="K608" s="77">
        <v>1.39</v>
      </c>
      <c r="L608" s="77">
        <v>1080</v>
      </c>
      <c r="M608" s="77" t="s">
        <v>41</v>
      </c>
      <c r="N608" s="101">
        <v>9.4600000000000009</v>
      </c>
      <c r="O608" s="107">
        <v>2.3400000000000001E-3</v>
      </c>
      <c r="P608" s="104">
        <v>0</v>
      </c>
      <c r="Z608" s="77" t="s">
        <v>40</v>
      </c>
      <c r="AA608" s="77" t="s">
        <v>39</v>
      </c>
      <c r="AB608" s="77">
        <v>20</v>
      </c>
    </row>
    <row r="609" spans="1:28" ht="15.75" customHeight="1" x14ac:dyDescent="0.2">
      <c r="A609" s="77" t="s">
        <v>48</v>
      </c>
      <c r="B609" s="77" t="s">
        <v>47</v>
      </c>
      <c r="C609" s="77" t="s">
        <v>50</v>
      </c>
      <c r="D609" s="113">
        <v>43775.664828506946</v>
      </c>
      <c r="E609" s="77" t="s">
        <v>5</v>
      </c>
      <c r="F609" s="77" t="s">
        <v>31</v>
      </c>
      <c r="G609" s="77" t="s">
        <v>51</v>
      </c>
      <c r="H609" s="77" t="s">
        <v>8</v>
      </c>
      <c r="I609" s="77" t="s">
        <v>43</v>
      </c>
      <c r="J609" s="77" t="s">
        <v>42</v>
      </c>
      <c r="K609" s="77">
        <v>1.39</v>
      </c>
      <c r="L609" s="77">
        <v>1080</v>
      </c>
      <c r="M609" s="77" t="s">
        <v>41</v>
      </c>
      <c r="N609" s="101">
        <v>0.82499999999999996</v>
      </c>
      <c r="O609" s="107">
        <v>0</v>
      </c>
      <c r="P609" s="104">
        <v>0.995</v>
      </c>
      <c r="Z609" s="77" t="s">
        <v>40</v>
      </c>
      <c r="AA609" s="77" t="s">
        <v>39</v>
      </c>
      <c r="AB609" s="77">
        <v>20</v>
      </c>
    </row>
    <row r="610" spans="1:28" ht="15.75" customHeight="1" x14ac:dyDescent="0.2">
      <c r="A610" s="77" t="s">
        <v>48</v>
      </c>
      <c r="B610" s="77" t="s">
        <v>47</v>
      </c>
      <c r="C610" s="77" t="s">
        <v>50</v>
      </c>
      <c r="D610" s="113">
        <v>43775.664828506946</v>
      </c>
      <c r="E610" s="77" t="s">
        <v>5</v>
      </c>
      <c r="F610" s="77" t="s">
        <v>29</v>
      </c>
      <c r="G610" s="77" t="s">
        <v>51</v>
      </c>
      <c r="H610" s="77" t="s">
        <v>8</v>
      </c>
      <c r="I610" s="77" t="s">
        <v>157</v>
      </c>
      <c r="J610" s="77" t="s">
        <v>42</v>
      </c>
      <c r="K610" s="77">
        <v>2.9</v>
      </c>
      <c r="L610" s="77">
        <v>1690</v>
      </c>
      <c r="M610" s="77" t="s">
        <v>41</v>
      </c>
      <c r="N610" s="101">
        <v>4.8600000000000003</v>
      </c>
      <c r="O610" s="107">
        <v>1.3100000000000001E-2</v>
      </c>
      <c r="P610" s="104">
        <v>4.2300000000000004</v>
      </c>
      <c r="Z610" s="77" t="s">
        <v>40</v>
      </c>
      <c r="AA610" s="77" t="s">
        <v>39</v>
      </c>
      <c r="AB610" s="77">
        <v>20</v>
      </c>
    </row>
    <row r="611" spans="1:28" ht="15.75" customHeight="1" x14ac:dyDescent="0.2">
      <c r="A611" s="77" t="s">
        <v>48</v>
      </c>
      <c r="B611" s="77" t="s">
        <v>47</v>
      </c>
      <c r="C611" s="77" t="s">
        <v>50</v>
      </c>
      <c r="D611" s="113">
        <v>43775.664828506946</v>
      </c>
      <c r="E611" s="77" t="s">
        <v>5</v>
      </c>
      <c r="F611" s="77" t="s">
        <v>29</v>
      </c>
      <c r="G611" s="77" t="s">
        <v>51</v>
      </c>
      <c r="H611" s="77" t="s">
        <v>8</v>
      </c>
      <c r="I611" s="77" t="s">
        <v>158</v>
      </c>
      <c r="J611" s="77" t="s">
        <v>42</v>
      </c>
      <c r="K611" s="77">
        <v>2.9</v>
      </c>
      <c r="L611" s="77">
        <v>1690</v>
      </c>
      <c r="M611" s="77" t="s">
        <v>41</v>
      </c>
      <c r="N611" s="101">
        <v>38.4</v>
      </c>
      <c r="O611" s="107">
        <v>1.46E-2</v>
      </c>
      <c r="P611" s="104">
        <v>0</v>
      </c>
      <c r="Z611" s="77" t="s">
        <v>40</v>
      </c>
      <c r="AA611" s="77" t="s">
        <v>39</v>
      </c>
      <c r="AB611" s="77">
        <v>20</v>
      </c>
    </row>
    <row r="612" spans="1:28" ht="15.75" customHeight="1" x14ac:dyDescent="0.2">
      <c r="A612" s="77" t="s">
        <v>48</v>
      </c>
      <c r="B612" s="77" t="s">
        <v>47</v>
      </c>
      <c r="C612" s="77" t="s">
        <v>50</v>
      </c>
      <c r="D612" s="113">
        <v>43775.664828506946</v>
      </c>
      <c r="E612" s="77" t="s">
        <v>5</v>
      </c>
      <c r="F612" s="77" t="s">
        <v>29</v>
      </c>
      <c r="G612" s="77" t="s">
        <v>51</v>
      </c>
      <c r="H612" s="77" t="s">
        <v>8</v>
      </c>
      <c r="I612" s="77" t="s">
        <v>43</v>
      </c>
      <c r="J612" s="77" t="s">
        <v>42</v>
      </c>
      <c r="K612" s="77">
        <v>2.9</v>
      </c>
      <c r="L612" s="77">
        <v>1690</v>
      </c>
      <c r="M612" s="77" t="s">
        <v>41</v>
      </c>
      <c r="N612" s="101">
        <v>2.76</v>
      </c>
      <c r="O612" s="107">
        <v>0</v>
      </c>
      <c r="P612" s="104">
        <v>4.16</v>
      </c>
      <c r="Z612" s="77" t="s">
        <v>40</v>
      </c>
      <c r="AA612" s="77" t="s">
        <v>39</v>
      </c>
      <c r="AB612" s="77">
        <v>20</v>
      </c>
    </row>
    <row r="613" spans="1:28" ht="15.75" customHeight="1" x14ac:dyDescent="0.2">
      <c r="A613" s="77" t="s">
        <v>49</v>
      </c>
      <c r="B613" s="77" t="s">
        <v>47</v>
      </c>
      <c r="C613" s="77" t="s">
        <v>50</v>
      </c>
      <c r="D613" s="113">
        <v>43775.664828506946</v>
      </c>
      <c r="E613" s="77" t="s">
        <v>5</v>
      </c>
      <c r="F613" s="77" t="s">
        <v>30</v>
      </c>
      <c r="G613" s="77" t="s">
        <v>44</v>
      </c>
      <c r="H613" s="77" t="s">
        <v>8</v>
      </c>
      <c r="I613" s="77" t="s">
        <v>157</v>
      </c>
      <c r="J613" s="77" t="s">
        <v>42</v>
      </c>
      <c r="K613" s="77">
        <v>3.5</v>
      </c>
      <c r="L613" s="77">
        <v>1240</v>
      </c>
      <c r="M613" s="77" t="s">
        <v>41</v>
      </c>
      <c r="N613" s="101">
        <v>141</v>
      </c>
      <c r="O613" s="107">
        <v>3.7499999999999999E-2</v>
      </c>
      <c r="P613" s="104">
        <v>5.8</v>
      </c>
      <c r="Z613" s="77" t="s">
        <v>40</v>
      </c>
      <c r="AA613" s="77" t="s">
        <v>39</v>
      </c>
      <c r="AB613" s="77">
        <v>20</v>
      </c>
    </row>
    <row r="614" spans="1:28" ht="15.75" customHeight="1" x14ac:dyDescent="0.2">
      <c r="A614" s="77" t="s">
        <v>49</v>
      </c>
      <c r="B614" s="77" t="s">
        <v>47</v>
      </c>
      <c r="C614" s="77" t="s">
        <v>50</v>
      </c>
      <c r="D614" s="113">
        <v>43775.664828506946</v>
      </c>
      <c r="E614" s="77" t="s">
        <v>5</v>
      </c>
      <c r="F614" s="77" t="s">
        <v>30</v>
      </c>
      <c r="G614" s="77" t="s">
        <v>44</v>
      </c>
      <c r="H614" s="77" t="s">
        <v>8</v>
      </c>
      <c r="I614" s="77" t="s">
        <v>158</v>
      </c>
      <c r="J614" s="77" t="s">
        <v>42</v>
      </c>
      <c r="K614" s="77">
        <v>3.5</v>
      </c>
      <c r="L614" s="77">
        <v>1240</v>
      </c>
      <c r="M614" s="77" t="s">
        <v>41</v>
      </c>
      <c r="N614" s="101">
        <v>185</v>
      </c>
      <c r="O614" s="107">
        <v>4.2999999999999997E-2</v>
      </c>
      <c r="P614" s="104">
        <v>0</v>
      </c>
      <c r="Z614" s="77" t="s">
        <v>40</v>
      </c>
      <c r="AA614" s="77" t="s">
        <v>39</v>
      </c>
      <c r="AB614" s="77">
        <v>20</v>
      </c>
    </row>
    <row r="615" spans="1:28" ht="15.75" customHeight="1" x14ac:dyDescent="0.2">
      <c r="A615" s="77" t="s">
        <v>49</v>
      </c>
      <c r="B615" s="77" t="s">
        <v>47</v>
      </c>
      <c r="C615" s="77" t="s">
        <v>50</v>
      </c>
      <c r="D615" s="113">
        <v>43775.664828506946</v>
      </c>
      <c r="E615" s="77" t="s">
        <v>5</v>
      </c>
      <c r="F615" s="77" t="s">
        <v>30</v>
      </c>
      <c r="G615" s="77" t="s">
        <v>44</v>
      </c>
      <c r="H615" s="77" t="s">
        <v>8</v>
      </c>
      <c r="I615" s="77" t="s">
        <v>43</v>
      </c>
      <c r="J615" s="77" t="s">
        <v>42</v>
      </c>
      <c r="K615" s="77">
        <v>3.5</v>
      </c>
      <c r="L615" s="77">
        <v>1240</v>
      </c>
      <c r="M615" s="77" t="s">
        <v>41</v>
      </c>
      <c r="N615" s="101">
        <v>3.36</v>
      </c>
      <c r="O615" s="107">
        <v>0</v>
      </c>
      <c r="P615" s="104">
        <v>5.23</v>
      </c>
      <c r="Z615" s="77" t="s">
        <v>40</v>
      </c>
      <c r="AA615" s="77" t="s">
        <v>39</v>
      </c>
      <c r="AB615" s="77">
        <v>20</v>
      </c>
    </row>
    <row r="616" spans="1:28" ht="15.75" customHeight="1" x14ac:dyDescent="0.2">
      <c r="A616" s="77" t="s">
        <v>49</v>
      </c>
      <c r="B616" s="77" t="s">
        <v>47</v>
      </c>
      <c r="C616" s="77" t="s">
        <v>50</v>
      </c>
      <c r="D616" s="113">
        <v>43775.664828506946</v>
      </c>
      <c r="E616" s="77" t="s">
        <v>5</v>
      </c>
      <c r="F616" s="77" t="s">
        <v>31</v>
      </c>
      <c r="G616" s="77" t="s">
        <v>44</v>
      </c>
      <c r="H616" s="77" t="s">
        <v>8</v>
      </c>
      <c r="I616" s="77" t="s">
        <v>157</v>
      </c>
      <c r="J616" s="77" t="s">
        <v>42</v>
      </c>
      <c r="K616" s="77">
        <v>1</v>
      </c>
      <c r="L616" s="77">
        <v>999</v>
      </c>
      <c r="M616" s="77" t="s">
        <v>41</v>
      </c>
      <c r="N616" s="101">
        <v>2.5299999999999998</v>
      </c>
      <c r="O616" s="107">
        <v>3.9399999999999999E-3</v>
      </c>
      <c r="P616" s="104">
        <v>1.84</v>
      </c>
      <c r="Z616" s="77" t="s">
        <v>40</v>
      </c>
      <c r="AA616" s="77" t="s">
        <v>39</v>
      </c>
      <c r="AB616" s="77">
        <v>20</v>
      </c>
    </row>
    <row r="617" spans="1:28" ht="15.75" customHeight="1" x14ac:dyDescent="0.2">
      <c r="A617" s="77" t="s">
        <v>49</v>
      </c>
      <c r="B617" s="77" t="s">
        <v>47</v>
      </c>
      <c r="C617" s="77" t="s">
        <v>50</v>
      </c>
      <c r="D617" s="113">
        <v>43775.664828506946</v>
      </c>
      <c r="E617" s="77" t="s">
        <v>5</v>
      </c>
      <c r="F617" s="77" t="s">
        <v>31</v>
      </c>
      <c r="G617" s="77" t="s">
        <v>44</v>
      </c>
      <c r="H617" s="77" t="s">
        <v>8</v>
      </c>
      <c r="I617" s="77" t="s">
        <v>158</v>
      </c>
      <c r="J617" s="77" t="s">
        <v>42</v>
      </c>
      <c r="K617" s="77">
        <v>1</v>
      </c>
      <c r="L617" s="77">
        <v>999</v>
      </c>
      <c r="M617" s="77" t="s">
        <v>41</v>
      </c>
      <c r="N617" s="101">
        <v>18.2</v>
      </c>
      <c r="O617" s="107">
        <v>4.4200000000000003E-3</v>
      </c>
      <c r="P617" s="104">
        <v>0</v>
      </c>
      <c r="Z617" s="77" t="s">
        <v>40</v>
      </c>
      <c r="AA617" s="77" t="s">
        <v>39</v>
      </c>
      <c r="AB617" s="77">
        <v>20</v>
      </c>
    </row>
    <row r="618" spans="1:28" ht="15.75" customHeight="1" x14ac:dyDescent="0.2">
      <c r="A618" s="77" t="s">
        <v>49</v>
      </c>
      <c r="B618" s="77" t="s">
        <v>47</v>
      </c>
      <c r="C618" s="77" t="s">
        <v>50</v>
      </c>
      <c r="D618" s="113">
        <v>43775.664828506946</v>
      </c>
      <c r="E618" s="77" t="s">
        <v>5</v>
      </c>
      <c r="F618" s="77" t="s">
        <v>31</v>
      </c>
      <c r="G618" s="77" t="s">
        <v>44</v>
      </c>
      <c r="H618" s="77" t="s">
        <v>8</v>
      </c>
      <c r="I618" s="77" t="s">
        <v>43</v>
      </c>
      <c r="J618" s="77" t="s">
        <v>42</v>
      </c>
      <c r="K618" s="77">
        <v>1</v>
      </c>
      <c r="L618" s="77">
        <v>999</v>
      </c>
      <c r="M618" s="77" t="s">
        <v>41</v>
      </c>
      <c r="N618" s="101">
        <v>1.68</v>
      </c>
      <c r="O618" s="107">
        <v>0</v>
      </c>
      <c r="P618" s="104">
        <v>1.77</v>
      </c>
      <c r="Z618" s="77" t="s">
        <v>40</v>
      </c>
      <c r="AA618" s="77" t="s">
        <v>39</v>
      </c>
      <c r="AB618" s="77">
        <v>20</v>
      </c>
    </row>
    <row r="619" spans="1:28" ht="15.75" customHeight="1" x14ac:dyDescent="0.2">
      <c r="A619" s="77" t="s">
        <v>49</v>
      </c>
      <c r="B619" s="77" t="s">
        <v>47</v>
      </c>
      <c r="C619" s="77" t="s">
        <v>50</v>
      </c>
      <c r="D619" s="113">
        <v>43775.664828506946</v>
      </c>
      <c r="E619" s="77" t="s">
        <v>5</v>
      </c>
      <c r="F619" s="77" t="s">
        <v>45</v>
      </c>
      <c r="G619" s="77" t="s">
        <v>44</v>
      </c>
      <c r="H619" s="77" t="s">
        <v>8</v>
      </c>
      <c r="I619" s="77" t="s">
        <v>157</v>
      </c>
      <c r="J619" s="77" t="s">
        <v>42</v>
      </c>
      <c r="K619" s="77">
        <v>1.9</v>
      </c>
      <c r="L619" s="77">
        <v>1510</v>
      </c>
      <c r="M619" s="77" t="s">
        <v>41</v>
      </c>
      <c r="N619" s="101">
        <v>6.7</v>
      </c>
      <c r="O619" s="107">
        <v>1.2999999999999999E-2</v>
      </c>
      <c r="P619" s="104">
        <v>4.4400000000000004</v>
      </c>
      <c r="Z619" s="77" t="s">
        <v>40</v>
      </c>
      <c r="AA619" s="77" t="s">
        <v>39</v>
      </c>
      <c r="AB619" s="77">
        <v>20</v>
      </c>
    </row>
    <row r="620" spans="1:28" ht="15.75" customHeight="1" x14ac:dyDescent="0.2">
      <c r="A620" s="77" t="s">
        <v>49</v>
      </c>
      <c r="B620" s="77" t="s">
        <v>47</v>
      </c>
      <c r="C620" s="77" t="s">
        <v>50</v>
      </c>
      <c r="D620" s="113">
        <v>43775.664828506946</v>
      </c>
      <c r="E620" s="77" t="s">
        <v>5</v>
      </c>
      <c r="F620" s="77" t="s">
        <v>45</v>
      </c>
      <c r="G620" s="77" t="s">
        <v>44</v>
      </c>
      <c r="H620" s="77" t="s">
        <v>8</v>
      </c>
      <c r="I620" s="77" t="s">
        <v>158</v>
      </c>
      <c r="J620" s="77" t="s">
        <v>42</v>
      </c>
      <c r="K620" s="77">
        <v>1.9</v>
      </c>
      <c r="L620" s="77">
        <v>1510</v>
      </c>
      <c r="M620" s="77" t="s">
        <v>41</v>
      </c>
      <c r="N620" s="101">
        <v>42.5</v>
      </c>
      <c r="O620" s="107">
        <v>1.4E-2</v>
      </c>
      <c r="P620" s="104">
        <v>0</v>
      </c>
      <c r="Z620" s="77" t="s">
        <v>40</v>
      </c>
      <c r="AA620" s="77" t="s">
        <v>39</v>
      </c>
      <c r="AB620" s="77">
        <v>20</v>
      </c>
    </row>
    <row r="621" spans="1:28" ht="15.75" customHeight="1" x14ac:dyDescent="0.2">
      <c r="A621" s="77" t="s">
        <v>49</v>
      </c>
      <c r="B621" s="77" t="s">
        <v>47</v>
      </c>
      <c r="C621" s="77" t="s">
        <v>50</v>
      </c>
      <c r="D621" s="113">
        <v>43775.664828506946</v>
      </c>
      <c r="E621" s="77" t="s">
        <v>5</v>
      </c>
      <c r="F621" s="77" t="s">
        <v>45</v>
      </c>
      <c r="G621" s="77" t="s">
        <v>44</v>
      </c>
      <c r="H621" s="77" t="s">
        <v>8</v>
      </c>
      <c r="I621" s="77" t="s">
        <v>43</v>
      </c>
      <c r="J621" s="77" t="s">
        <v>42</v>
      </c>
      <c r="K621" s="77">
        <v>1.9</v>
      </c>
      <c r="L621" s="77">
        <v>1510</v>
      </c>
      <c r="M621" s="77" t="s">
        <v>41</v>
      </c>
      <c r="N621" s="101">
        <v>3.1</v>
      </c>
      <c r="O621" s="107">
        <v>0</v>
      </c>
      <c r="P621" s="104">
        <v>4.3099999999999996</v>
      </c>
      <c r="Z621" s="77" t="s">
        <v>40</v>
      </c>
      <c r="AA621" s="77" t="s">
        <v>39</v>
      </c>
      <c r="AB621" s="77">
        <v>20</v>
      </c>
    </row>
    <row r="622" spans="1:28" ht="15.75" customHeight="1" x14ac:dyDescent="0.2">
      <c r="A622" s="77" t="s">
        <v>49</v>
      </c>
      <c r="B622" s="77" t="s">
        <v>47</v>
      </c>
      <c r="C622" s="77" t="s">
        <v>50</v>
      </c>
      <c r="D622" s="113">
        <v>43775.664828506946</v>
      </c>
      <c r="E622" s="77" t="s">
        <v>5</v>
      </c>
      <c r="F622" s="77" t="s">
        <v>29</v>
      </c>
      <c r="G622" s="77" t="s">
        <v>44</v>
      </c>
      <c r="H622" s="77" t="s">
        <v>8</v>
      </c>
      <c r="I622" s="77" t="s">
        <v>157</v>
      </c>
      <c r="J622" s="77" t="s">
        <v>42</v>
      </c>
      <c r="K622" s="77">
        <v>3.23</v>
      </c>
      <c r="L622" s="77">
        <v>2300</v>
      </c>
      <c r="M622" s="77" t="s">
        <v>41</v>
      </c>
      <c r="N622" s="101">
        <v>10.199999999999999</v>
      </c>
      <c r="O622" s="107">
        <v>2.6800000000000001E-2</v>
      </c>
      <c r="P622" s="104">
        <v>8.44</v>
      </c>
      <c r="Z622" s="77" t="s">
        <v>40</v>
      </c>
      <c r="AA622" s="77" t="s">
        <v>39</v>
      </c>
      <c r="AB622" s="77">
        <v>20</v>
      </c>
    </row>
    <row r="623" spans="1:28" ht="15.75" customHeight="1" x14ac:dyDescent="0.2">
      <c r="A623" s="77" t="s">
        <v>49</v>
      </c>
      <c r="B623" s="77" t="s">
        <v>47</v>
      </c>
      <c r="C623" s="77" t="s">
        <v>50</v>
      </c>
      <c r="D623" s="113">
        <v>43775.664828506946</v>
      </c>
      <c r="E623" s="77" t="s">
        <v>5</v>
      </c>
      <c r="F623" s="77" t="s">
        <v>29</v>
      </c>
      <c r="G623" s="77" t="s">
        <v>44</v>
      </c>
      <c r="H623" s="77" t="s">
        <v>8</v>
      </c>
      <c r="I623" s="77" t="s">
        <v>158</v>
      </c>
      <c r="J623" s="77" t="s">
        <v>42</v>
      </c>
      <c r="K623" s="77">
        <v>3.23</v>
      </c>
      <c r="L623" s="77">
        <v>2300</v>
      </c>
      <c r="M623" s="77" t="s">
        <v>41</v>
      </c>
      <c r="N623" s="101">
        <v>77</v>
      </c>
      <c r="O623" s="107">
        <v>2.7199999999999998E-2</v>
      </c>
      <c r="P623" s="104">
        <v>0</v>
      </c>
      <c r="Z623" s="77" t="s">
        <v>40</v>
      </c>
      <c r="AA623" s="77" t="s">
        <v>39</v>
      </c>
      <c r="AB623" s="77">
        <v>20</v>
      </c>
    </row>
    <row r="624" spans="1:28" ht="15.75" customHeight="1" x14ac:dyDescent="0.2">
      <c r="A624" s="77" t="s">
        <v>49</v>
      </c>
      <c r="B624" s="77" t="s">
        <v>47</v>
      </c>
      <c r="C624" s="77" t="s">
        <v>50</v>
      </c>
      <c r="D624" s="113">
        <v>43775.664828506946</v>
      </c>
      <c r="E624" s="77" t="s">
        <v>5</v>
      </c>
      <c r="F624" s="77" t="s">
        <v>29</v>
      </c>
      <c r="G624" s="77" t="s">
        <v>44</v>
      </c>
      <c r="H624" s="77" t="s">
        <v>8</v>
      </c>
      <c r="I624" s="77" t="s">
        <v>43</v>
      </c>
      <c r="J624" s="77" t="s">
        <v>42</v>
      </c>
      <c r="K624" s="77">
        <v>3.23</v>
      </c>
      <c r="L624" s="77">
        <v>2300</v>
      </c>
      <c r="M624" s="77" t="s">
        <v>41</v>
      </c>
      <c r="N624" s="101">
        <v>5.27</v>
      </c>
      <c r="O624" s="107">
        <v>0</v>
      </c>
      <c r="P624" s="104">
        <v>8.23</v>
      </c>
      <c r="Z624" s="77" t="s">
        <v>40</v>
      </c>
      <c r="AA624" s="77" t="s">
        <v>39</v>
      </c>
      <c r="AB624" s="77">
        <v>20</v>
      </c>
    </row>
    <row r="625" spans="1:28" ht="15.75" customHeight="1" x14ac:dyDescent="0.2">
      <c r="A625" s="77" t="s">
        <v>48</v>
      </c>
      <c r="B625" s="77" t="s">
        <v>47</v>
      </c>
      <c r="C625" s="77" t="s">
        <v>50</v>
      </c>
      <c r="D625" s="113">
        <v>43775.664828506946</v>
      </c>
      <c r="E625" s="77" t="s">
        <v>5</v>
      </c>
      <c r="F625" s="77" t="s">
        <v>30</v>
      </c>
      <c r="G625" s="77" t="s">
        <v>44</v>
      </c>
      <c r="H625" s="77" t="s">
        <v>8</v>
      </c>
      <c r="I625" s="77" t="s">
        <v>157</v>
      </c>
      <c r="J625" s="77" t="s">
        <v>42</v>
      </c>
      <c r="K625" s="77">
        <v>3.5</v>
      </c>
      <c r="L625" s="77">
        <v>1240</v>
      </c>
      <c r="M625" s="77" t="s">
        <v>41</v>
      </c>
      <c r="N625" s="101">
        <v>87.2</v>
      </c>
      <c r="O625" s="107">
        <v>1.83E-2</v>
      </c>
      <c r="P625" s="104">
        <v>2.65</v>
      </c>
      <c r="Z625" s="77" t="s">
        <v>40</v>
      </c>
      <c r="AA625" s="77" t="s">
        <v>39</v>
      </c>
      <c r="AB625" s="77">
        <v>20</v>
      </c>
    </row>
    <row r="626" spans="1:28" ht="15.75" customHeight="1" x14ac:dyDescent="0.2">
      <c r="A626" s="77" t="s">
        <v>48</v>
      </c>
      <c r="B626" s="77" t="s">
        <v>47</v>
      </c>
      <c r="C626" s="77" t="s">
        <v>50</v>
      </c>
      <c r="D626" s="113">
        <v>43775.664828506946</v>
      </c>
      <c r="E626" s="77" t="s">
        <v>5</v>
      </c>
      <c r="F626" s="77" t="s">
        <v>30</v>
      </c>
      <c r="G626" s="77" t="s">
        <v>44</v>
      </c>
      <c r="H626" s="77" t="s">
        <v>8</v>
      </c>
      <c r="I626" s="77" t="s">
        <v>158</v>
      </c>
      <c r="J626" s="77" t="s">
        <v>42</v>
      </c>
      <c r="K626" s="77">
        <v>3.5</v>
      </c>
      <c r="L626" s="77">
        <v>1240</v>
      </c>
      <c r="M626" s="77" t="s">
        <v>41</v>
      </c>
      <c r="N626" s="101">
        <v>107</v>
      </c>
      <c r="O626" s="107">
        <v>2.1000000000000001E-2</v>
      </c>
      <c r="P626" s="104">
        <v>0</v>
      </c>
      <c r="Z626" s="77" t="s">
        <v>40</v>
      </c>
      <c r="AA626" s="77" t="s">
        <v>39</v>
      </c>
      <c r="AB626" s="77">
        <v>20</v>
      </c>
    </row>
    <row r="627" spans="1:28" ht="15.75" customHeight="1" x14ac:dyDescent="0.2">
      <c r="A627" s="77" t="s">
        <v>48</v>
      </c>
      <c r="B627" s="77" t="s">
        <v>47</v>
      </c>
      <c r="C627" s="77" t="s">
        <v>50</v>
      </c>
      <c r="D627" s="113">
        <v>43775.664828506946</v>
      </c>
      <c r="E627" s="77" t="s">
        <v>5</v>
      </c>
      <c r="F627" s="77" t="s">
        <v>30</v>
      </c>
      <c r="G627" s="77" t="s">
        <v>44</v>
      </c>
      <c r="H627" s="77" t="s">
        <v>8</v>
      </c>
      <c r="I627" s="77" t="s">
        <v>43</v>
      </c>
      <c r="J627" s="77" t="s">
        <v>42</v>
      </c>
      <c r="K627" s="77">
        <v>3.5</v>
      </c>
      <c r="L627" s="77">
        <v>1240</v>
      </c>
      <c r="M627" s="77" t="s">
        <v>41</v>
      </c>
      <c r="N627" s="101">
        <v>1.55</v>
      </c>
      <c r="O627" s="107">
        <v>0</v>
      </c>
      <c r="P627" s="104">
        <v>2.41</v>
      </c>
      <c r="Z627" s="77" t="s">
        <v>40</v>
      </c>
      <c r="AA627" s="77" t="s">
        <v>39</v>
      </c>
      <c r="AB627" s="77">
        <v>20</v>
      </c>
    </row>
    <row r="628" spans="1:28" ht="15.75" customHeight="1" x14ac:dyDescent="0.2">
      <c r="A628" s="77" t="s">
        <v>48</v>
      </c>
      <c r="B628" s="77" t="s">
        <v>47</v>
      </c>
      <c r="C628" s="77" t="s">
        <v>50</v>
      </c>
      <c r="D628" s="113">
        <v>43775.664828506946</v>
      </c>
      <c r="E628" s="77" t="s">
        <v>5</v>
      </c>
      <c r="F628" s="77" t="s">
        <v>31</v>
      </c>
      <c r="G628" s="77" t="s">
        <v>44</v>
      </c>
      <c r="H628" s="77" t="s">
        <v>8</v>
      </c>
      <c r="I628" s="77" t="s">
        <v>157</v>
      </c>
      <c r="J628" s="77" t="s">
        <v>42</v>
      </c>
      <c r="K628" s="77">
        <v>1</v>
      </c>
      <c r="L628" s="77">
        <v>999</v>
      </c>
      <c r="M628" s="77" t="s">
        <v>41</v>
      </c>
      <c r="N628" s="101">
        <v>1.08</v>
      </c>
      <c r="O628" s="107">
        <v>1.75E-3</v>
      </c>
      <c r="P628" s="104">
        <v>0.78100000000000003</v>
      </c>
      <c r="Z628" s="77" t="s">
        <v>40</v>
      </c>
      <c r="AA628" s="77" t="s">
        <v>39</v>
      </c>
      <c r="AB628" s="77">
        <v>20</v>
      </c>
    </row>
    <row r="629" spans="1:28" ht="15.75" customHeight="1" x14ac:dyDescent="0.2">
      <c r="A629" s="77" t="s">
        <v>48</v>
      </c>
      <c r="B629" s="77" t="s">
        <v>47</v>
      </c>
      <c r="C629" s="77" t="s">
        <v>50</v>
      </c>
      <c r="D629" s="113">
        <v>43775.664828506946</v>
      </c>
      <c r="E629" s="77" t="s">
        <v>5</v>
      </c>
      <c r="F629" s="77" t="s">
        <v>31</v>
      </c>
      <c r="G629" s="77" t="s">
        <v>44</v>
      </c>
      <c r="H629" s="77" t="s">
        <v>8</v>
      </c>
      <c r="I629" s="77" t="s">
        <v>158</v>
      </c>
      <c r="J629" s="77" t="s">
        <v>42</v>
      </c>
      <c r="K629" s="77">
        <v>1</v>
      </c>
      <c r="L629" s="77">
        <v>999</v>
      </c>
      <c r="M629" s="77" t="s">
        <v>41</v>
      </c>
      <c r="N629" s="101">
        <v>7.76</v>
      </c>
      <c r="O629" s="107">
        <v>2E-3</v>
      </c>
      <c r="P629" s="104">
        <v>0</v>
      </c>
      <c r="Z629" s="77" t="s">
        <v>40</v>
      </c>
      <c r="AA629" s="77" t="s">
        <v>39</v>
      </c>
      <c r="AB629" s="77">
        <v>20</v>
      </c>
    </row>
    <row r="630" spans="1:28" ht="15.75" customHeight="1" x14ac:dyDescent="0.2">
      <c r="A630" s="77" t="s">
        <v>48</v>
      </c>
      <c r="B630" s="77" t="s">
        <v>47</v>
      </c>
      <c r="C630" s="77" t="s">
        <v>50</v>
      </c>
      <c r="D630" s="113">
        <v>43775.664828506946</v>
      </c>
      <c r="E630" s="77" t="s">
        <v>5</v>
      </c>
      <c r="F630" s="77" t="s">
        <v>31</v>
      </c>
      <c r="G630" s="77" t="s">
        <v>44</v>
      </c>
      <c r="H630" s="77" t="s">
        <v>8</v>
      </c>
      <c r="I630" s="77" t="s">
        <v>43</v>
      </c>
      <c r="J630" s="77" t="s">
        <v>42</v>
      </c>
      <c r="K630" s="77">
        <v>1</v>
      </c>
      <c r="L630" s="77">
        <v>999</v>
      </c>
      <c r="M630" s="77" t="s">
        <v>41</v>
      </c>
      <c r="N630" s="101">
        <v>0.71299999999999997</v>
      </c>
      <c r="O630" s="107">
        <v>0</v>
      </c>
      <c r="P630" s="104">
        <v>0.75</v>
      </c>
      <c r="Z630" s="77" t="s">
        <v>40</v>
      </c>
      <c r="AA630" s="77" t="s">
        <v>39</v>
      </c>
      <c r="AB630" s="77">
        <v>20</v>
      </c>
    </row>
    <row r="631" spans="1:28" ht="15.75" customHeight="1" x14ac:dyDescent="0.2">
      <c r="A631" s="77" t="s">
        <v>48</v>
      </c>
      <c r="B631" s="77" t="s">
        <v>47</v>
      </c>
      <c r="C631" s="77" t="s">
        <v>50</v>
      </c>
      <c r="D631" s="113">
        <v>43775.664828506946</v>
      </c>
      <c r="E631" s="77" t="s">
        <v>5</v>
      </c>
      <c r="F631" s="77" t="s">
        <v>45</v>
      </c>
      <c r="G631" s="77" t="s">
        <v>44</v>
      </c>
      <c r="H631" s="77" t="s">
        <v>8</v>
      </c>
      <c r="I631" s="77" t="s">
        <v>157</v>
      </c>
      <c r="J631" s="77" t="s">
        <v>42</v>
      </c>
      <c r="K631" s="77">
        <v>1.9</v>
      </c>
      <c r="L631" s="77">
        <v>1510</v>
      </c>
      <c r="M631" s="77" t="s">
        <v>41</v>
      </c>
      <c r="N631" s="101">
        <v>3</v>
      </c>
      <c r="O631" s="107">
        <v>6.0000000000000001E-3</v>
      </c>
      <c r="P631" s="104">
        <v>1.83</v>
      </c>
      <c r="Z631" s="77" t="s">
        <v>40</v>
      </c>
      <c r="AA631" s="77" t="s">
        <v>39</v>
      </c>
      <c r="AB631" s="77">
        <v>20</v>
      </c>
    </row>
    <row r="632" spans="1:28" ht="15.75" customHeight="1" x14ac:dyDescent="0.2">
      <c r="A632" s="77" t="s">
        <v>48</v>
      </c>
      <c r="B632" s="77" t="s">
        <v>47</v>
      </c>
      <c r="C632" s="77" t="s">
        <v>50</v>
      </c>
      <c r="D632" s="113">
        <v>43775.664828506946</v>
      </c>
      <c r="E632" s="77" t="s">
        <v>5</v>
      </c>
      <c r="F632" s="77" t="s">
        <v>45</v>
      </c>
      <c r="G632" s="77" t="s">
        <v>44</v>
      </c>
      <c r="H632" s="77" t="s">
        <v>8</v>
      </c>
      <c r="I632" s="77" t="s">
        <v>158</v>
      </c>
      <c r="J632" s="77" t="s">
        <v>42</v>
      </c>
      <c r="K632" s="77">
        <v>1.9</v>
      </c>
      <c r="L632" s="77">
        <v>1510</v>
      </c>
      <c r="M632" s="77" t="s">
        <v>41</v>
      </c>
      <c r="N632" s="101">
        <v>17.8</v>
      </c>
      <c r="O632" s="107">
        <v>6.0000000000000001E-3</v>
      </c>
      <c r="P632" s="104">
        <v>0</v>
      </c>
      <c r="Z632" s="77" t="s">
        <v>40</v>
      </c>
      <c r="AA632" s="77" t="s">
        <v>39</v>
      </c>
      <c r="AB632" s="77">
        <v>20</v>
      </c>
    </row>
    <row r="633" spans="1:28" ht="15.75" customHeight="1" x14ac:dyDescent="0.2">
      <c r="A633" s="77" t="s">
        <v>48</v>
      </c>
      <c r="B633" s="77" t="s">
        <v>47</v>
      </c>
      <c r="C633" s="77" t="s">
        <v>50</v>
      </c>
      <c r="D633" s="113">
        <v>43775.664828506946</v>
      </c>
      <c r="E633" s="77" t="s">
        <v>5</v>
      </c>
      <c r="F633" s="77" t="s">
        <v>45</v>
      </c>
      <c r="G633" s="77" t="s">
        <v>44</v>
      </c>
      <c r="H633" s="77" t="s">
        <v>8</v>
      </c>
      <c r="I633" s="77" t="s">
        <v>43</v>
      </c>
      <c r="J633" s="77" t="s">
        <v>42</v>
      </c>
      <c r="K633" s="77">
        <v>1.9</v>
      </c>
      <c r="L633" s="77">
        <v>1510</v>
      </c>
      <c r="M633" s="77" t="s">
        <v>41</v>
      </c>
      <c r="N633" s="101">
        <v>1.3</v>
      </c>
      <c r="O633" s="107">
        <v>0</v>
      </c>
      <c r="P633" s="104">
        <v>1.78</v>
      </c>
      <c r="Z633" s="77" t="s">
        <v>40</v>
      </c>
      <c r="AA633" s="77" t="s">
        <v>39</v>
      </c>
      <c r="AB633" s="77">
        <v>20</v>
      </c>
    </row>
    <row r="634" spans="1:28" ht="15.75" customHeight="1" x14ac:dyDescent="0.2">
      <c r="A634" s="77" t="s">
        <v>48</v>
      </c>
      <c r="B634" s="77" t="s">
        <v>47</v>
      </c>
      <c r="C634" s="77" t="s">
        <v>50</v>
      </c>
      <c r="D634" s="113">
        <v>43775.664828506946</v>
      </c>
      <c r="E634" s="77" t="s">
        <v>5</v>
      </c>
      <c r="F634" s="77" t="s">
        <v>29</v>
      </c>
      <c r="G634" s="77" t="s">
        <v>44</v>
      </c>
      <c r="H634" s="77" t="s">
        <v>8</v>
      </c>
      <c r="I634" s="77" t="s">
        <v>157</v>
      </c>
      <c r="J634" s="77" t="s">
        <v>42</v>
      </c>
      <c r="K634" s="77">
        <v>3.23</v>
      </c>
      <c r="L634" s="77">
        <v>2300</v>
      </c>
      <c r="M634" s="77" t="s">
        <v>41</v>
      </c>
      <c r="N634" s="101">
        <v>4.1900000000000004</v>
      </c>
      <c r="O634" s="107">
        <v>1.1299999999999999E-2</v>
      </c>
      <c r="P634" s="104">
        <v>3.44</v>
      </c>
      <c r="Z634" s="77" t="s">
        <v>40</v>
      </c>
      <c r="AA634" s="77" t="s">
        <v>39</v>
      </c>
      <c r="AB634" s="77">
        <v>20</v>
      </c>
    </row>
    <row r="635" spans="1:28" ht="15.75" customHeight="1" x14ac:dyDescent="0.2">
      <c r="A635" s="77" t="s">
        <v>48</v>
      </c>
      <c r="B635" s="77" t="s">
        <v>47</v>
      </c>
      <c r="C635" s="77" t="s">
        <v>50</v>
      </c>
      <c r="D635" s="113">
        <v>43775.664828506946</v>
      </c>
      <c r="E635" s="77" t="s">
        <v>5</v>
      </c>
      <c r="F635" s="77" t="s">
        <v>29</v>
      </c>
      <c r="G635" s="77" t="s">
        <v>44</v>
      </c>
      <c r="H635" s="77" t="s">
        <v>8</v>
      </c>
      <c r="I635" s="77" t="s">
        <v>158</v>
      </c>
      <c r="J635" s="77" t="s">
        <v>42</v>
      </c>
      <c r="K635" s="77">
        <v>3.23</v>
      </c>
      <c r="L635" s="77">
        <v>2300</v>
      </c>
      <c r="M635" s="77" t="s">
        <v>41</v>
      </c>
      <c r="N635" s="101">
        <v>31.3</v>
      </c>
      <c r="O635" s="107">
        <v>1.14E-2</v>
      </c>
      <c r="P635" s="104">
        <v>0</v>
      </c>
      <c r="Z635" s="77" t="s">
        <v>40</v>
      </c>
      <c r="AA635" s="77" t="s">
        <v>39</v>
      </c>
      <c r="AB635" s="77">
        <v>20</v>
      </c>
    </row>
    <row r="636" spans="1:28" ht="15.75" customHeight="1" x14ac:dyDescent="0.2">
      <c r="A636" s="77" t="s">
        <v>48</v>
      </c>
      <c r="B636" s="77" t="s">
        <v>47</v>
      </c>
      <c r="C636" s="77" t="s">
        <v>50</v>
      </c>
      <c r="D636" s="113">
        <v>43775.664828506946</v>
      </c>
      <c r="E636" s="77" t="s">
        <v>5</v>
      </c>
      <c r="F636" s="77" t="s">
        <v>29</v>
      </c>
      <c r="G636" s="77" t="s">
        <v>44</v>
      </c>
      <c r="H636" s="77" t="s">
        <v>8</v>
      </c>
      <c r="I636" s="77" t="s">
        <v>43</v>
      </c>
      <c r="J636" s="77" t="s">
        <v>42</v>
      </c>
      <c r="K636" s="77">
        <v>3.23</v>
      </c>
      <c r="L636" s="77">
        <v>2300</v>
      </c>
      <c r="M636" s="77" t="s">
        <v>41</v>
      </c>
      <c r="N636" s="101">
        <v>2.14</v>
      </c>
      <c r="O636" s="107">
        <v>0</v>
      </c>
      <c r="P636" s="104">
        <v>3.35</v>
      </c>
      <c r="Z636" s="77" t="s">
        <v>40</v>
      </c>
      <c r="AA636" s="77" t="s">
        <v>39</v>
      </c>
      <c r="AB636" s="77">
        <v>20</v>
      </c>
    </row>
    <row r="637" spans="1:28" ht="15.75" customHeight="1" x14ac:dyDescent="0.2">
      <c r="A637" s="77" t="s">
        <v>49</v>
      </c>
      <c r="B637" s="77" t="s">
        <v>47</v>
      </c>
      <c r="C637" s="77" t="s">
        <v>50</v>
      </c>
      <c r="D637" s="113">
        <v>43474.372715335645</v>
      </c>
      <c r="E637" s="77" t="s">
        <v>170</v>
      </c>
      <c r="F637" s="77" t="s">
        <v>30</v>
      </c>
      <c r="G637" s="77" t="s">
        <v>51</v>
      </c>
      <c r="H637" s="77" t="s">
        <v>6</v>
      </c>
      <c r="I637" s="77" t="s">
        <v>157</v>
      </c>
      <c r="J637" s="77" t="s">
        <v>42</v>
      </c>
      <c r="K637" s="77">
        <v>3.5</v>
      </c>
      <c r="L637" s="77">
        <v>1210</v>
      </c>
      <c r="M637" s="77" t="s">
        <v>41</v>
      </c>
      <c r="N637" s="101">
        <v>9.3000000000000007</v>
      </c>
      <c r="O637" s="107">
        <v>0</v>
      </c>
      <c r="P637" s="104">
        <v>11.8</v>
      </c>
      <c r="Z637" s="77" t="s">
        <v>40</v>
      </c>
      <c r="AA637" s="77" t="s">
        <v>39</v>
      </c>
      <c r="AB637" s="77">
        <v>20</v>
      </c>
    </row>
    <row r="638" spans="1:28" ht="15.75" customHeight="1" x14ac:dyDescent="0.2">
      <c r="A638" s="77" t="s">
        <v>49</v>
      </c>
      <c r="B638" s="77" t="s">
        <v>47</v>
      </c>
      <c r="C638" s="77" t="s">
        <v>50</v>
      </c>
      <c r="D638" s="113">
        <v>43474.372715335645</v>
      </c>
      <c r="E638" s="77" t="s">
        <v>170</v>
      </c>
      <c r="F638" s="77" t="s">
        <v>30</v>
      </c>
      <c r="G638" s="77" t="s">
        <v>51</v>
      </c>
      <c r="H638" s="77" t="s">
        <v>6</v>
      </c>
      <c r="I638" s="77" t="s">
        <v>158</v>
      </c>
      <c r="J638" s="77" t="s">
        <v>42</v>
      </c>
      <c r="K638" s="77">
        <v>3.5</v>
      </c>
      <c r="L638" s="77">
        <v>1210</v>
      </c>
      <c r="M638" s="77" t="s">
        <v>41</v>
      </c>
      <c r="N638" s="101">
        <v>105</v>
      </c>
      <c r="O638" s="107">
        <v>0</v>
      </c>
      <c r="P638" s="104">
        <v>0</v>
      </c>
      <c r="Z638" s="77" t="s">
        <v>40</v>
      </c>
      <c r="AA638" s="77" t="s">
        <v>39</v>
      </c>
      <c r="AB638" s="77">
        <v>20</v>
      </c>
    </row>
    <row r="639" spans="1:28" ht="15.75" customHeight="1" x14ac:dyDescent="0.2">
      <c r="A639" s="77" t="s">
        <v>49</v>
      </c>
      <c r="B639" s="77" t="s">
        <v>47</v>
      </c>
      <c r="C639" s="77" t="s">
        <v>50</v>
      </c>
      <c r="D639" s="113">
        <v>43474.372715335645</v>
      </c>
      <c r="E639" s="77" t="s">
        <v>170</v>
      </c>
      <c r="F639" s="77" t="s">
        <v>30</v>
      </c>
      <c r="G639" s="77" t="s">
        <v>51</v>
      </c>
      <c r="H639" s="77" t="s">
        <v>6</v>
      </c>
      <c r="I639" s="77" t="s">
        <v>43</v>
      </c>
      <c r="J639" s="77" t="s">
        <v>42</v>
      </c>
      <c r="K639" s="77">
        <v>3.5</v>
      </c>
      <c r="L639" s="77">
        <v>1210</v>
      </c>
      <c r="M639" s="77" t="s">
        <v>41</v>
      </c>
      <c r="N639" s="101">
        <v>6.61</v>
      </c>
      <c r="O639" s="107">
        <v>0</v>
      </c>
      <c r="P639" s="104">
        <v>10.6</v>
      </c>
      <c r="Z639" s="77" t="s">
        <v>40</v>
      </c>
      <c r="AA639" s="77" t="s">
        <v>39</v>
      </c>
      <c r="AB639" s="77">
        <v>20</v>
      </c>
    </row>
    <row r="640" spans="1:28" ht="15.75" customHeight="1" x14ac:dyDescent="0.2">
      <c r="A640" s="77" t="s">
        <v>49</v>
      </c>
      <c r="B640" s="77" t="s">
        <v>47</v>
      </c>
      <c r="C640" s="77" t="s">
        <v>50</v>
      </c>
      <c r="D640" s="113">
        <v>43474.372715335645</v>
      </c>
      <c r="E640" s="77" t="s">
        <v>170</v>
      </c>
      <c r="F640" s="77" t="s">
        <v>30</v>
      </c>
      <c r="G640" s="77" t="s">
        <v>51</v>
      </c>
      <c r="H640" s="77" t="s">
        <v>6</v>
      </c>
      <c r="I640" s="77" t="s">
        <v>159</v>
      </c>
      <c r="J640" s="77" t="s">
        <v>165</v>
      </c>
      <c r="K640" s="77">
        <v>3.5</v>
      </c>
      <c r="L640" s="77">
        <v>1210</v>
      </c>
      <c r="M640" s="77" t="s">
        <v>41</v>
      </c>
      <c r="N640" s="101">
        <v>8.6300000000000008</v>
      </c>
      <c r="O640" s="107">
        <v>0</v>
      </c>
      <c r="P640" s="104">
        <v>10.5</v>
      </c>
      <c r="Z640" s="77" t="s">
        <v>40</v>
      </c>
      <c r="AA640" s="77" t="s">
        <v>39</v>
      </c>
      <c r="AB640" s="77">
        <v>20</v>
      </c>
    </row>
    <row r="641" spans="1:28" ht="15.75" customHeight="1" x14ac:dyDescent="0.2">
      <c r="A641" s="77" t="s">
        <v>49</v>
      </c>
      <c r="B641" s="77" t="s">
        <v>47</v>
      </c>
      <c r="C641" s="77" t="s">
        <v>50</v>
      </c>
      <c r="D641" s="113">
        <v>43474.372715335645</v>
      </c>
      <c r="E641" s="77" t="s">
        <v>170</v>
      </c>
      <c r="F641" s="77" t="s">
        <v>30</v>
      </c>
      <c r="G641" s="77" t="s">
        <v>51</v>
      </c>
      <c r="H641" s="77" t="s">
        <v>7</v>
      </c>
      <c r="I641" s="77" t="s">
        <v>157</v>
      </c>
      <c r="J641" s="77" t="s">
        <v>42</v>
      </c>
      <c r="K641" s="77">
        <v>3.5</v>
      </c>
      <c r="L641" s="77">
        <v>1210</v>
      </c>
      <c r="M641" s="77" t="s">
        <v>41</v>
      </c>
      <c r="N641" s="101">
        <v>36.200000000000003</v>
      </c>
      <c r="O641" s="107">
        <v>0.104</v>
      </c>
      <c r="P641" s="104">
        <v>12.1</v>
      </c>
      <c r="Z641" s="77" t="s">
        <v>40</v>
      </c>
      <c r="AA641" s="77" t="s">
        <v>39</v>
      </c>
      <c r="AB641" s="77">
        <v>20</v>
      </c>
    </row>
    <row r="642" spans="1:28" ht="15.75" customHeight="1" x14ac:dyDescent="0.2">
      <c r="A642" s="77" t="s">
        <v>49</v>
      </c>
      <c r="B642" s="77" t="s">
        <v>47</v>
      </c>
      <c r="C642" s="77" t="s">
        <v>50</v>
      </c>
      <c r="D642" s="113">
        <v>43474.372715335645</v>
      </c>
      <c r="E642" s="77" t="s">
        <v>170</v>
      </c>
      <c r="F642" s="77" t="s">
        <v>30</v>
      </c>
      <c r="G642" s="77" t="s">
        <v>51</v>
      </c>
      <c r="H642" s="77" t="s">
        <v>7</v>
      </c>
      <c r="I642" s="77" t="s">
        <v>158</v>
      </c>
      <c r="J642" s="77" t="s">
        <v>42</v>
      </c>
      <c r="K642" s="77">
        <v>3.5</v>
      </c>
      <c r="L642" s="77">
        <v>1210</v>
      </c>
      <c r="M642" s="77" t="s">
        <v>41</v>
      </c>
      <c r="N642" s="101">
        <v>154</v>
      </c>
      <c r="O642" s="107">
        <v>0.115</v>
      </c>
      <c r="P642" s="104">
        <v>0</v>
      </c>
      <c r="Z642" s="77" t="s">
        <v>40</v>
      </c>
      <c r="AA642" s="77" t="s">
        <v>39</v>
      </c>
      <c r="AB642" s="77">
        <v>20</v>
      </c>
    </row>
    <row r="643" spans="1:28" ht="15.75" customHeight="1" x14ac:dyDescent="0.2">
      <c r="A643" s="77" t="s">
        <v>49</v>
      </c>
      <c r="B643" s="77" t="s">
        <v>47</v>
      </c>
      <c r="C643" s="77" t="s">
        <v>50</v>
      </c>
      <c r="D643" s="113">
        <v>43474.372715335645</v>
      </c>
      <c r="E643" s="77" t="s">
        <v>170</v>
      </c>
      <c r="F643" s="77" t="s">
        <v>30</v>
      </c>
      <c r="G643" s="77" t="s">
        <v>51</v>
      </c>
      <c r="H643" s="77" t="s">
        <v>7</v>
      </c>
      <c r="I643" s="77" t="s">
        <v>43</v>
      </c>
      <c r="J643" s="77" t="s">
        <v>42</v>
      </c>
      <c r="K643" s="77">
        <v>3.5</v>
      </c>
      <c r="L643" s="77">
        <v>1210</v>
      </c>
      <c r="M643" s="77" t="s">
        <v>41</v>
      </c>
      <c r="N643" s="101">
        <v>6.69</v>
      </c>
      <c r="O643" s="107">
        <v>0</v>
      </c>
      <c r="P643" s="104">
        <v>10.7</v>
      </c>
      <c r="Z643" s="77" t="s">
        <v>40</v>
      </c>
      <c r="AA643" s="77" t="s">
        <v>39</v>
      </c>
      <c r="AB643" s="77">
        <v>20</v>
      </c>
    </row>
    <row r="644" spans="1:28" ht="15.75" customHeight="1" x14ac:dyDescent="0.2">
      <c r="A644" s="77" t="s">
        <v>49</v>
      </c>
      <c r="B644" s="77" t="s">
        <v>47</v>
      </c>
      <c r="C644" s="77" t="s">
        <v>50</v>
      </c>
      <c r="D644" s="113">
        <v>43474.372715335645</v>
      </c>
      <c r="E644" s="77" t="s">
        <v>170</v>
      </c>
      <c r="F644" s="77" t="s">
        <v>30</v>
      </c>
      <c r="G644" s="77" t="s">
        <v>51</v>
      </c>
      <c r="H644" s="77" t="s">
        <v>7</v>
      </c>
      <c r="I644" s="77" t="s">
        <v>159</v>
      </c>
      <c r="J644" s="77" t="s">
        <v>165</v>
      </c>
      <c r="K644" s="77">
        <v>3.5</v>
      </c>
      <c r="L644" s="77">
        <v>1210</v>
      </c>
      <c r="M644" s="77" t="s">
        <v>41</v>
      </c>
      <c r="N644" s="101">
        <v>47.5</v>
      </c>
      <c r="O644" s="107">
        <v>9.74E-2</v>
      </c>
      <c r="P644" s="104">
        <v>10.6</v>
      </c>
      <c r="Z644" s="77" t="s">
        <v>40</v>
      </c>
      <c r="AA644" s="77" t="s">
        <v>39</v>
      </c>
      <c r="AB644" s="77">
        <v>20</v>
      </c>
    </row>
    <row r="645" spans="1:28" ht="15.75" customHeight="1" x14ac:dyDescent="0.2">
      <c r="A645" s="77" t="s">
        <v>49</v>
      </c>
      <c r="B645" s="77" t="s">
        <v>47</v>
      </c>
      <c r="C645" s="77" t="s">
        <v>50</v>
      </c>
      <c r="D645" s="113">
        <v>43474.372715335645</v>
      </c>
      <c r="E645" s="77" t="s">
        <v>170</v>
      </c>
      <c r="F645" s="77" t="s">
        <v>30</v>
      </c>
      <c r="G645" s="77" t="s">
        <v>51</v>
      </c>
      <c r="H645" s="77" t="s">
        <v>8</v>
      </c>
      <c r="I645" s="77" t="s">
        <v>157</v>
      </c>
      <c r="J645" s="77" t="s">
        <v>42</v>
      </c>
      <c r="K645" s="77">
        <v>3.5</v>
      </c>
      <c r="L645" s="77">
        <v>1210</v>
      </c>
      <c r="M645" s="77" t="s">
        <v>41</v>
      </c>
      <c r="N645" s="101">
        <v>23.7</v>
      </c>
      <c r="O645" s="107">
        <v>6.3100000000000003E-2</v>
      </c>
      <c r="P645" s="104">
        <v>9.2899999999999991</v>
      </c>
      <c r="Z645" s="77" t="s">
        <v>40</v>
      </c>
      <c r="AA645" s="77" t="s">
        <v>39</v>
      </c>
      <c r="AB645" s="77">
        <v>20</v>
      </c>
    </row>
    <row r="646" spans="1:28" ht="15.75" customHeight="1" x14ac:dyDescent="0.2">
      <c r="A646" s="77" t="s">
        <v>49</v>
      </c>
      <c r="B646" s="77" t="s">
        <v>47</v>
      </c>
      <c r="C646" s="77" t="s">
        <v>50</v>
      </c>
      <c r="D646" s="113">
        <v>43474.372715335645</v>
      </c>
      <c r="E646" s="77" t="s">
        <v>170</v>
      </c>
      <c r="F646" s="77" t="s">
        <v>30</v>
      </c>
      <c r="G646" s="77" t="s">
        <v>51</v>
      </c>
      <c r="H646" s="77" t="s">
        <v>8</v>
      </c>
      <c r="I646" s="77" t="s">
        <v>158</v>
      </c>
      <c r="J646" s="77" t="s">
        <v>42</v>
      </c>
      <c r="K646" s="77">
        <v>3.5</v>
      </c>
      <c r="L646" s="77">
        <v>1210</v>
      </c>
      <c r="M646" s="77" t="s">
        <v>41</v>
      </c>
      <c r="N646" s="101">
        <v>91.7</v>
      </c>
      <c r="O646" s="107">
        <v>7.4099999999999999E-2</v>
      </c>
      <c r="P646" s="104">
        <v>0</v>
      </c>
      <c r="Z646" s="77" t="s">
        <v>40</v>
      </c>
      <c r="AA646" s="77" t="s">
        <v>39</v>
      </c>
      <c r="AB646" s="77">
        <v>20</v>
      </c>
    </row>
    <row r="647" spans="1:28" ht="15.75" customHeight="1" x14ac:dyDescent="0.2">
      <c r="A647" s="77" t="s">
        <v>49</v>
      </c>
      <c r="B647" s="77" t="s">
        <v>47</v>
      </c>
      <c r="C647" s="77" t="s">
        <v>50</v>
      </c>
      <c r="D647" s="113">
        <v>43474.372715335645</v>
      </c>
      <c r="E647" s="77" t="s">
        <v>170</v>
      </c>
      <c r="F647" s="77" t="s">
        <v>30</v>
      </c>
      <c r="G647" s="77" t="s">
        <v>51</v>
      </c>
      <c r="H647" s="77" t="s">
        <v>8</v>
      </c>
      <c r="I647" s="77" t="s">
        <v>43</v>
      </c>
      <c r="J647" s="77" t="s">
        <v>42</v>
      </c>
      <c r="K647" s="77">
        <v>3.5</v>
      </c>
      <c r="L647" s="77">
        <v>1210</v>
      </c>
      <c r="M647" s="77" t="s">
        <v>41</v>
      </c>
      <c r="N647" s="101">
        <v>5.21</v>
      </c>
      <c r="O647" s="107">
        <v>0</v>
      </c>
      <c r="P647" s="104">
        <v>8.39</v>
      </c>
      <c r="Z647" s="77" t="s">
        <v>40</v>
      </c>
      <c r="AA647" s="77" t="s">
        <v>39</v>
      </c>
      <c r="AB647" s="77">
        <v>20</v>
      </c>
    </row>
    <row r="648" spans="1:28" ht="15.75" customHeight="1" x14ac:dyDescent="0.2">
      <c r="A648" s="77" t="s">
        <v>49</v>
      </c>
      <c r="B648" s="77" t="s">
        <v>47</v>
      </c>
      <c r="C648" s="77" t="s">
        <v>50</v>
      </c>
      <c r="D648" s="113">
        <v>43474.372715335645</v>
      </c>
      <c r="E648" s="77" t="s">
        <v>170</v>
      </c>
      <c r="F648" s="77" t="s">
        <v>30</v>
      </c>
      <c r="G648" s="77" t="s">
        <v>51</v>
      </c>
      <c r="H648" s="77" t="s">
        <v>8</v>
      </c>
      <c r="I648" s="77" t="s">
        <v>159</v>
      </c>
      <c r="J648" s="77" t="s">
        <v>165</v>
      </c>
      <c r="K648" s="77">
        <v>3.5</v>
      </c>
      <c r="L648" s="77">
        <v>1210</v>
      </c>
      <c r="M648" s="77" t="s">
        <v>41</v>
      </c>
      <c r="N648" s="101">
        <v>21.2</v>
      </c>
      <c r="O648" s="107">
        <v>3.8100000000000002E-2</v>
      </c>
      <c r="P648" s="104">
        <v>8.23</v>
      </c>
      <c r="Z648" s="77" t="s">
        <v>40</v>
      </c>
      <c r="AA648" s="77" t="s">
        <v>39</v>
      </c>
      <c r="AB648" s="77">
        <v>20</v>
      </c>
    </row>
    <row r="649" spans="1:28" ht="15.75" customHeight="1" x14ac:dyDescent="0.2">
      <c r="A649" s="77" t="s">
        <v>49</v>
      </c>
      <c r="B649" s="77" t="s">
        <v>47</v>
      </c>
      <c r="C649" s="77" t="s">
        <v>50</v>
      </c>
      <c r="D649" s="113">
        <v>43474.372715335645</v>
      </c>
      <c r="E649" s="77" t="s">
        <v>170</v>
      </c>
      <c r="F649" s="77" t="s">
        <v>30</v>
      </c>
      <c r="G649" s="77" t="s">
        <v>51</v>
      </c>
      <c r="H649" s="77" t="s">
        <v>9</v>
      </c>
      <c r="I649" s="77" t="s">
        <v>157</v>
      </c>
      <c r="J649" s="77" t="s">
        <v>42</v>
      </c>
      <c r="K649" s="77">
        <v>3.5</v>
      </c>
      <c r="L649" s="77">
        <v>1210</v>
      </c>
      <c r="M649" s="77" t="s">
        <v>41</v>
      </c>
      <c r="N649" s="101">
        <v>58.7</v>
      </c>
      <c r="O649" s="107">
        <v>0.11600000000000001</v>
      </c>
      <c r="P649" s="104">
        <v>7.99</v>
      </c>
      <c r="Z649" s="77" t="s">
        <v>40</v>
      </c>
      <c r="AA649" s="77" t="s">
        <v>39</v>
      </c>
      <c r="AB649" s="77">
        <v>20</v>
      </c>
    </row>
    <row r="650" spans="1:28" ht="15.75" customHeight="1" x14ac:dyDescent="0.2">
      <c r="A650" s="77" t="s">
        <v>49</v>
      </c>
      <c r="B650" s="77" t="s">
        <v>47</v>
      </c>
      <c r="C650" s="77" t="s">
        <v>50</v>
      </c>
      <c r="D650" s="113">
        <v>43474.372715335645</v>
      </c>
      <c r="E650" s="77" t="s">
        <v>170</v>
      </c>
      <c r="F650" s="77" t="s">
        <v>30</v>
      </c>
      <c r="G650" s="77" t="s">
        <v>51</v>
      </c>
      <c r="H650" s="77" t="s">
        <v>9</v>
      </c>
      <c r="I650" s="77" t="s">
        <v>158</v>
      </c>
      <c r="J650" s="77" t="s">
        <v>42</v>
      </c>
      <c r="K650" s="77">
        <v>3.5</v>
      </c>
      <c r="L650" s="77">
        <v>1210</v>
      </c>
      <c r="M650" s="77" t="s">
        <v>41</v>
      </c>
      <c r="N650" s="101">
        <v>144</v>
      </c>
      <c r="O650" s="107">
        <v>0.125</v>
      </c>
      <c r="P650" s="104">
        <v>0</v>
      </c>
      <c r="Z650" s="77" t="s">
        <v>40</v>
      </c>
      <c r="AA650" s="77" t="s">
        <v>39</v>
      </c>
      <c r="AB650" s="77">
        <v>20</v>
      </c>
    </row>
    <row r="651" spans="1:28" ht="15.75" customHeight="1" x14ac:dyDescent="0.2">
      <c r="A651" s="77" t="s">
        <v>49</v>
      </c>
      <c r="B651" s="77" t="s">
        <v>47</v>
      </c>
      <c r="C651" s="77" t="s">
        <v>50</v>
      </c>
      <c r="D651" s="113">
        <v>43474.372715335645</v>
      </c>
      <c r="E651" s="77" t="s">
        <v>170</v>
      </c>
      <c r="F651" s="77" t="s">
        <v>30</v>
      </c>
      <c r="G651" s="77" t="s">
        <v>51</v>
      </c>
      <c r="H651" s="77" t="s">
        <v>9</v>
      </c>
      <c r="I651" s="77" t="s">
        <v>43</v>
      </c>
      <c r="J651" s="77" t="s">
        <v>42</v>
      </c>
      <c r="K651" s="77">
        <v>3.5</v>
      </c>
      <c r="L651" s="77">
        <v>1210</v>
      </c>
      <c r="M651" s="77" t="s">
        <v>41</v>
      </c>
      <c r="N651" s="101">
        <v>4.4400000000000004</v>
      </c>
      <c r="O651" s="107">
        <v>0</v>
      </c>
      <c r="P651" s="104">
        <v>7.08</v>
      </c>
      <c r="Z651" s="77" t="s">
        <v>40</v>
      </c>
      <c r="AA651" s="77" t="s">
        <v>39</v>
      </c>
      <c r="AB651" s="77">
        <v>20</v>
      </c>
    </row>
    <row r="652" spans="1:28" ht="15.75" customHeight="1" x14ac:dyDescent="0.2">
      <c r="A652" s="77" t="s">
        <v>49</v>
      </c>
      <c r="B652" s="77" t="s">
        <v>47</v>
      </c>
      <c r="C652" s="77" t="s">
        <v>50</v>
      </c>
      <c r="D652" s="113">
        <v>43474.372715335645</v>
      </c>
      <c r="E652" s="77" t="s">
        <v>170</v>
      </c>
      <c r="F652" s="77" t="s">
        <v>31</v>
      </c>
      <c r="G652" s="77" t="s">
        <v>51</v>
      </c>
      <c r="H652" s="77" t="s">
        <v>6</v>
      </c>
      <c r="I652" s="77" t="s">
        <v>157</v>
      </c>
      <c r="J652" s="77" t="s">
        <v>42</v>
      </c>
      <c r="K652" s="77">
        <v>1.06</v>
      </c>
      <c r="L652" s="77">
        <v>1050</v>
      </c>
      <c r="M652" s="77" t="s">
        <v>41</v>
      </c>
      <c r="N652" s="101">
        <v>3.97</v>
      </c>
      <c r="O652" s="107">
        <v>0</v>
      </c>
      <c r="P652" s="104">
        <v>3.69</v>
      </c>
      <c r="Z652" s="77" t="s">
        <v>40</v>
      </c>
      <c r="AA652" s="77" t="s">
        <v>39</v>
      </c>
      <c r="AB652" s="77">
        <v>20</v>
      </c>
    </row>
    <row r="653" spans="1:28" ht="15.75" customHeight="1" x14ac:dyDescent="0.2">
      <c r="A653" s="77" t="s">
        <v>49</v>
      </c>
      <c r="B653" s="77" t="s">
        <v>47</v>
      </c>
      <c r="C653" s="77" t="s">
        <v>50</v>
      </c>
      <c r="D653" s="113">
        <v>43474.372715335645</v>
      </c>
      <c r="E653" s="77" t="s">
        <v>170</v>
      </c>
      <c r="F653" s="77" t="s">
        <v>31</v>
      </c>
      <c r="G653" s="77" t="s">
        <v>51</v>
      </c>
      <c r="H653" s="77" t="s">
        <v>6</v>
      </c>
      <c r="I653" s="77" t="s">
        <v>158</v>
      </c>
      <c r="J653" s="77" t="s">
        <v>42</v>
      </c>
      <c r="K653" s="77">
        <v>1.06</v>
      </c>
      <c r="L653" s="77">
        <v>1050</v>
      </c>
      <c r="M653" s="77" t="s">
        <v>41</v>
      </c>
      <c r="N653" s="101">
        <v>39.1</v>
      </c>
      <c r="O653" s="107">
        <v>0</v>
      </c>
      <c r="P653" s="104">
        <v>0</v>
      </c>
      <c r="Z653" s="77" t="s">
        <v>40</v>
      </c>
      <c r="AA653" s="77" t="s">
        <v>39</v>
      </c>
      <c r="AB653" s="77">
        <v>20</v>
      </c>
    </row>
    <row r="654" spans="1:28" ht="15.75" customHeight="1" x14ac:dyDescent="0.2">
      <c r="A654" s="77" t="s">
        <v>49</v>
      </c>
      <c r="B654" s="77" t="s">
        <v>47</v>
      </c>
      <c r="C654" s="77" t="s">
        <v>50</v>
      </c>
      <c r="D654" s="113">
        <v>43474.372715335645</v>
      </c>
      <c r="E654" s="77" t="s">
        <v>170</v>
      </c>
      <c r="F654" s="77" t="s">
        <v>31</v>
      </c>
      <c r="G654" s="77" t="s">
        <v>51</v>
      </c>
      <c r="H654" s="77" t="s">
        <v>6</v>
      </c>
      <c r="I654" s="77" t="s">
        <v>43</v>
      </c>
      <c r="J654" s="77" t="s">
        <v>42</v>
      </c>
      <c r="K654" s="77">
        <v>1.06</v>
      </c>
      <c r="L654" s="77">
        <v>1050</v>
      </c>
      <c r="M654" s="77" t="s">
        <v>41</v>
      </c>
      <c r="N654" s="101">
        <v>3.31</v>
      </c>
      <c r="O654" s="107">
        <v>0</v>
      </c>
      <c r="P654" s="104">
        <v>3.46</v>
      </c>
      <c r="Z654" s="77" t="s">
        <v>40</v>
      </c>
      <c r="AA654" s="77" t="s">
        <v>39</v>
      </c>
      <c r="AB654" s="77">
        <v>20</v>
      </c>
    </row>
    <row r="655" spans="1:28" ht="15.75" customHeight="1" x14ac:dyDescent="0.2">
      <c r="A655" s="77" t="s">
        <v>49</v>
      </c>
      <c r="B655" s="77" t="s">
        <v>47</v>
      </c>
      <c r="C655" s="77" t="s">
        <v>50</v>
      </c>
      <c r="D655" s="113">
        <v>43474.372715335645</v>
      </c>
      <c r="E655" s="77" t="s">
        <v>170</v>
      </c>
      <c r="F655" s="77" t="s">
        <v>31</v>
      </c>
      <c r="G655" s="77" t="s">
        <v>51</v>
      </c>
      <c r="H655" s="77" t="s">
        <v>6</v>
      </c>
      <c r="I655" s="77" t="s">
        <v>159</v>
      </c>
      <c r="J655" s="77" t="s">
        <v>165</v>
      </c>
      <c r="K655" s="77">
        <v>1.06</v>
      </c>
      <c r="L655" s="77">
        <v>1050</v>
      </c>
      <c r="M655" s="77" t="s">
        <v>41</v>
      </c>
      <c r="N655" s="101">
        <v>3.49</v>
      </c>
      <c r="O655" s="107">
        <v>0</v>
      </c>
      <c r="P655" s="104">
        <v>3.45</v>
      </c>
      <c r="Z655" s="77" t="s">
        <v>40</v>
      </c>
      <c r="AA655" s="77" t="s">
        <v>39</v>
      </c>
      <c r="AB655" s="77">
        <v>20</v>
      </c>
    </row>
    <row r="656" spans="1:28" ht="15.75" customHeight="1" x14ac:dyDescent="0.2">
      <c r="A656" s="77" t="s">
        <v>49</v>
      </c>
      <c r="B656" s="77" t="s">
        <v>47</v>
      </c>
      <c r="C656" s="77" t="s">
        <v>50</v>
      </c>
      <c r="D656" s="113">
        <v>43474.372715335645</v>
      </c>
      <c r="E656" s="77" t="s">
        <v>170</v>
      </c>
      <c r="F656" s="77" t="s">
        <v>31</v>
      </c>
      <c r="G656" s="77" t="s">
        <v>51</v>
      </c>
      <c r="H656" s="77" t="s">
        <v>7</v>
      </c>
      <c r="I656" s="77" t="s">
        <v>157</v>
      </c>
      <c r="J656" s="77" t="s">
        <v>42</v>
      </c>
      <c r="K656" s="77">
        <v>1.48</v>
      </c>
      <c r="L656" s="77">
        <v>1080</v>
      </c>
      <c r="M656" s="77" t="s">
        <v>41</v>
      </c>
      <c r="N656" s="101">
        <v>6.61</v>
      </c>
      <c r="O656" s="107">
        <v>1.5599999999999999E-2</v>
      </c>
      <c r="P656" s="104">
        <v>2.29</v>
      </c>
      <c r="Z656" s="77" t="s">
        <v>40</v>
      </c>
      <c r="AA656" s="77" t="s">
        <v>39</v>
      </c>
      <c r="AB656" s="77">
        <v>20</v>
      </c>
    </row>
    <row r="657" spans="1:28" ht="15.75" customHeight="1" x14ac:dyDescent="0.2">
      <c r="A657" s="77" t="s">
        <v>49</v>
      </c>
      <c r="B657" s="77" t="s">
        <v>47</v>
      </c>
      <c r="C657" s="77" t="s">
        <v>50</v>
      </c>
      <c r="D657" s="113">
        <v>43474.372715335645</v>
      </c>
      <c r="E657" s="77" t="s">
        <v>170</v>
      </c>
      <c r="F657" s="77" t="s">
        <v>31</v>
      </c>
      <c r="G657" s="77" t="s">
        <v>51</v>
      </c>
      <c r="H657" s="77" t="s">
        <v>7</v>
      </c>
      <c r="I657" s="77" t="s">
        <v>158</v>
      </c>
      <c r="J657" s="77" t="s">
        <v>42</v>
      </c>
      <c r="K657" s="77">
        <v>1.48</v>
      </c>
      <c r="L657" s="77">
        <v>1080</v>
      </c>
      <c r="M657" s="77" t="s">
        <v>41</v>
      </c>
      <c r="N657" s="101">
        <v>30.1</v>
      </c>
      <c r="O657" s="107">
        <v>1.6500000000000001E-2</v>
      </c>
      <c r="P657" s="104">
        <v>0</v>
      </c>
      <c r="Z657" s="77" t="s">
        <v>40</v>
      </c>
      <c r="AA657" s="77" t="s">
        <v>39</v>
      </c>
      <c r="AB657" s="77">
        <v>20</v>
      </c>
    </row>
    <row r="658" spans="1:28" ht="15.75" customHeight="1" x14ac:dyDescent="0.2">
      <c r="A658" s="77" t="s">
        <v>49</v>
      </c>
      <c r="B658" s="77" t="s">
        <v>47</v>
      </c>
      <c r="C658" s="77" t="s">
        <v>50</v>
      </c>
      <c r="D658" s="113">
        <v>43474.372715335645</v>
      </c>
      <c r="E658" s="77" t="s">
        <v>170</v>
      </c>
      <c r="F658" s="77" t="s">
        <v>31</v>
      </c>
      <c r="G658" s="77" t="s">
        <v>51</v>
      </c>
      <c r="H658" s="77" t="s">
        <v>7</v>
      </c>
      <c r="I658" s="77" t="s">
        <v>43</v>
      </c>
      <c r="J658" s="77" t="s">
        <v>42</v>
      </c>
      <c r="K658" s="77">
        <v>1.48</v>
      </c>
      <c r="L658" s="77">
        <v>1080</v>
      </c>
      <c r="M658" s="77" t="s">
        <v>41</v>
      </c>
      <c r="N658" s="101">
        <v>1.81</v>
      </c>
      <c r="O658" s="107">
        <v>0</v>
      </c>
      <c r="P658" s="104">
        <v>2.21</v>
      </c>
      <c r="Z658" s="77" t="s">
        <v>40</v>
      </c>
      <c r="AA658" s="77" t="s">
        <v>39</v>
      </c>
      <c r="AB658" s="77">
        <v>20</v>
      </c>
    </row>
    <row r="659" spans="1:28" ht="15.75" customHeight="1" x14ac:dyDescent="0.2">
      <c r="A659" s="77" t="s">
        <v>49</v>
      </c>
      <c r="B659" s="77" t="s">
        <v>47</v>
      </c>
      <c r="C659" s="77" t="s">
        <v>50</v>
      </c>
      <c r="D659" s="113">
        <v>43474.372715335645</v>
      </c>
      <c r="E659" s="77" t="s">
        <v>170</v>
      </c>
      <c r="F659" s="77" t="s">
        <v>31</v>
      </c>
      <c r="G659" s="77" t="s">
        <v>51</v>
      </c>
      <c r="H659" s="77" t="s">
        <v>7</v>
      </c>
      <c r="I659" s="77" t="s">
        <v>159</v>
      </c>
      <c r="J659" s="77" t="s">
        <v>165</v>
      </c>
      <c r="K659" s="77">
        <v>1.48</v>
      </c>
      <c r="L659" s="77">
        <v>1080</v>
      </c>
      <c r="M659" s="77" t="s">
        <v>41</v>
      </c>
      <c r="N659" s="101">
        <v>5.0199999999999996</v>
      </c>
      <c r="O659" s="107">
        <v>6.4999999999999997E-3</v>
      </c>
      <c r="P659" s="104">
        <v>2.13</v>
      </c>
      <c r="Z659" s="77" t="s">
        <v>40</v>
      </c>
      <c r="AA659" s="77" t="s">
        <v>39</v>
      </c>
      <c r="AB659" s="77">
        <v>20</v>
      </c>
    </row>
    <row r="660" spans="1:28" ht="15.75" customHeight="1" x14ac:dyDescent="0.2">
      <c r="A660" s="77" t="s">
        <v>49</v>
      </c>
      <c r="B660" s="77" t="s">
        <v>47</v>
      </c>
      <c r="C660" s="77" t="s">
        <v>50</v>
      </c>
      <c r="D660" s="113">
        <v>43474.372715335645</v>
      </c>
      <c r="E660" s="77" t="s">
        <v>170</v>
      </c>
      <c r="F660" s="77" t="s">
        <v>31</v>
      </c>
      <c r="G660" s="77" t="s">
        <v>51</v>
      </c>
      <c r="H660" s="77" t="s">
        <v>8</v>
      </c>
      <c r="I660" s="77" t="s">
        <v>157</v>
      </c>
      <c r="J660" s="77" t="s">
        <v>42</v>
      </c>
      <c r="K660" s="77">
        <v>1.39</v>
      </c>
      <c r="L660" s="77">
        <v>1080</v>
      </c>
      <c r="M660" s="77" t="s">
        <v>41</v>
      </c>
      <c r="N660" s="101">
        <v>2.86</v>
      </c>
      <c r="O660" s="107">
        <v>4.9300000000000004E-3</v>
      </c>
      <c r="P660" s="104">
        <v>2.41</v>
      </c>
      <c r="Z660" s="77" t="s">
        <v>40</v>
      </c>
      <c r="AA660" s="77" t="s">
        <v>39</v>
      </c>
      <c r="AB660" s="77">
        <v>20</v>
      </c>
    </row>
    <row r="661" spans="1:28" ht="15.75" customHeight="1" x14ac:dyDescent="0.2">
      <c r="A661" s="77" t="s">
        <v>49</v>
      </c>
      <c r="B661" s="77" t="s">
        <v>47</v>
      </c>
      <c r="C661" s="77" t="s">
        <v>50</v>
      </c>
      <c r="D661" s="113">
        <v>43474.372715335645</v>
      </c>
      <c r="E661" s="77" t="s">
        <v>170</v>
      </c>
      <c r="F661" s="77" t="s">
        <v>31</v>
      </c>
      <c r="G661" s="77" t="s">
        <v>51</v>
      </c>
      <c r="H661" s="77" t="s">
        <v>8</v>
      </c>
      <c r="I661" s="77" t="s">
        <v>158</v>
      </c>
      <c r="J661" s="77" t="s">
        <v>42</v>
      </c>
      <c r="K661" s="77">
        <v>1.39</v>
      </c>
      <c r="L661" s="77">
        <v>1080</v>
      </c>
      <c r="M661" s="77" t="s">
        <v>41</v>
      </c>
      <c r="N661" s="101">
        <v>22.1</v>
      </c>
      <c r="O661" s="107">
        <v>4.9899999999999996E-3</v>
      </c>
      <c r="P661" s="104">
        <v>0</v>
      </c>
      <c r="Z661" s="77" t="s">
        <v>40</v>
      </c>
      <c r="AA661" s="77" t="s">
        <v>39</v>
      </c>
      <c r="AB661" s="77">
        <v>20</v>
      </c>
    </row>
    <row r="662" spans="1:28" ht="15.75" customHeight="1" x14ac:dyDescent="0.2">
      <c r="A662" s="77" t="s">
        <v>49</v>
      </c>
      <c r="B662" s="77" t="s">
        <v>47</v>
      </c>
      <c r="C662" s="77" t="s">
        <v>50</v>
      </c>
      <c r="D662" s="113">
        <v>43474.372715335645</v>
      </c>
      <c r="E662" s="77" t="s">
        <v>170</v>
      </c>
      <c r="F662" s="77" t="s">
        <v>31</v>
      </c>
      <c r="G662" s="77" t="s">
        <v>51</v>
      </c>
      <c r="H662" s="77" t="s">
        <v>8</v>
      </c>
      <c r="I662" s="77" t="s">
        <v>43</v>
      </c>
      <c r="J662" s="77" t="s">
        <v>42</v>
      </c>
      <c r="K662" s="77">
        <v>1.39</v>
      </c>
      <c r="L662" s="77">
        <v>1080</v>
      </c>
      <c r="M662" s="77" t="s">
        <v>41</v>
      </c>
      <c r="N662" s="101">
        <v>1.93</v>
      </c>
      <c r="O662" s="107">
        <v>0</v>
      </c>
      <c r="P662" s="104">
        <v>2.33</v>
      </c>
      <c r="Z662" s="77" t="s">
        <v>40</v>
      </c>
      <c r="AA662" s="77" t="s">
        <v>39</v>
      </c>
      <c r="AB662" s="77">
        <v>20</v>
      </c>
    </row>
    <row r="663" spans="1:28" ht="15.75" customHeight="1" x14ac:dyDescent="0.2">
      <c r="A663" s="77" t="s">
        <v>49</v>
      </c>
      <c r="B663" s="77" t="s">
        <v>47</v>
      </c>
      <c r="C663" s="77" t="s">
        <v>50</v>
      </c>
      <c r="D663" s="113">
        <v>43474.372715335645</v>
      </c>
      <c r="E663" s="77" t="s">
        <v>170</v>
      </c>
      <c r="F663" s="77" t="s">
        <v>31</v>
      </c>
      <c r="G663" s="77" t="s">
        <v>51</v>
      </c>
      <c r="H663" s="77" t="s">
        <v>8</v>
      </c>
      <c r="I663" s="77" t="s">
        <v>159</v>
      </c>
      <c r="J663" s="77" t="s">
        <v>165</v>
      </c>
      <c r="K663" s="77">
        <v>1.39</v>
      </c>
      <c r="L663" s="77">
        <v>1080</v>
      </c>
      <c r="M663" s="77" t="s">
        <v>41</v>
      </c>
      <c r="N663" s="101">
        <v>2.23</v>
      </c>
      <c r="O663" s="107">
        <v>4.4000000000000002E-4</v>
      </c>
      <c r="P663" s="104">
        <v>2.31</v>
      </c>
      <c r="Z663" s="77" t="s">
        <v>40</v>
      </c>
      <c r="AA663" s="77" t="s">
        <v>39</v>
      </c>
      <c r="AB663" s="77">
        <v>20</v>
      </c>
    </row>
    <row r="664" spans="1:28" ht="15.75" customHeight="1" x14ac:dyDescent="0.2">
      <c r="A664" s="77" t="s">
        <v>49</v>
      </c>
      <c r="B664" s="77" t="s">
        <v>47</v>
      </c>
      <c r="C664" s="77" t="s">
        <v>50</v>
      </c>
      <c r="D664" s="113">
        <v>43474.372715335645</v>
      </c>
      <c r="E664" s="77" t="s">
        <v>170</v>
      </c>
      <c r="F664" s="77" t="s">
        <v>31</v>
      </c>
      <c r="G664" s="77" t="s">
        <v>51</v>
      </c>
      <c r="H664" s="77" t="s">
        <v>9</v>
      </c>
      <c r="I664" s="77" t="s">
        <v>157</v>
      </c>
      <c r="J664" s="77" t="s">
        <v>42</v>
      </c>
      <c r="K664" s="77">
        <v>1.36</v>
      </c>
      <c r="L664" s="77">
        <v>1090</v>
      </c>
      <c r="M664" s="77" t="s">
        <v>41</v>
      </c>
      <c r="N664" s="101">
        <v>7.31</v>
      </c>
      <c r="O664" s="107">
        <v>1.5299999999999999E-2</v>
      </c>
      <c r="P664" s="104">
        <v>1.86</v>
      </c>
      <c r="Z664" s="77" t="s">
        <v>40</v>
      </c>
      <c r="AA664" s="77" t="s">
        <v>39</v>
      </c>
      <c r="AB664" s="77">
        <v>20</v>
      </c>
    </row>
    <row r="665" spans="1:28" ht="15.75" customHeight="1" x14ac:dyDescent="0.2">
      <c r="A665" s="77" t="s">
        <v>49</v>
      </c>
      <c r="B665" s="77" t="s">
        <v>47</v>
      </c>
      <c r="C665" s="77" t="s">
        <v>50</v>
      </c>
      <c r="D665" s="113">
        <v>43474.372715335645</v>
      </c>
      <c r="E665" s="77" t="s">
        <v>170</v>
      </c>
      <c r="F665" s="77" t="s">
        <v>31</v>
      </c>
      <c r="G665" s="77" t="s">
        <v>51</v>
      </c>
      <c r="H665" s="77" t="s">
        <v>9</v>
      </c>
      <c r="I665" s="77" t="s">
        <v>158</v>
      </c>
      <c r="J665" s="77" t="s">
        <v>42</v>
      </c>
      <c r="K665" s="77">
        <v>1.36</v>
      </c>
      <c r="L665" s="77">
        <v>1090</v>
      </c>
      <c r="M665" s="77" t="s">
        <v>41</v>
      </c>
      <c r="N665" s="101">
        <v>27.5</v>
      </c>
      <c r="O665" s="107">
        <v>1.6199999999999999E-2</v>
      </c>
      <c r="P665" s="104">
        <v>0</v>
      </c>
      <c r="Z665" s="77" t="s">
        <v>40</v>
      </c>
      <c r="AA665" s="77" t="s">
        <v>39</v>
      </c>
      <c r="AB665" s="77">
        <v>20</v>
      </c>
    </row>
    <row r="666" spans="1:28" ht="15.75" customHeight="1" x14ac:dyDescent="0.2">
      <c r="A666" s="77" t="s">
        <v>49</v>
      </c>
      <c r="B666" s="77" t="s">
        <v>47</v>
      </c>
      <c r="C666" s="77" t="s">
        <v>50</v>
      </c>
      <c r="D666" s="113">
        <v>43474.372715335645</v>
      </c>
      <c r="E666" s="77" t="s">
        <v>170</v>
      </c>
      <c r="F666" s="77" t="s">
        <v>31</v>
      </c>
      <c r="G666" s="77" t="s">
        <v>51</v>
      </c>
      <c r="H666" s="77" t="s">
        <v>9</v>
      </c>
      <c r="I666" s="77" t="s">
        <v>43</v>
      </c>
      <c r="J666" s="77" t="s">
        <v>42</v>
      </c>
      <c r="K666" s="77">
        <v>1.36</v>
      </c>
      <c r="L666" s="77">
        <v>1090</v>
      </c>
      <c r="M666" s="77" t="s">
        <v>41</v>
      </c>
      <c r="N666" s="101">
        <v>1.51</v>
      </c>
      <c r="O666" s="107">
        <v>0</v>
      </c>
      <c r="P666" s="104">
        <v>1.79</v>
      </c>
      <c r="Z666" s="77" t="s">
        <v>40</v>
      </c>
      <c r="AA666" s="77" t="s">
        <v>39</v>
      </c>
      <c r="AB666" s="77">
        <v>20</v>
      </c>
    </row>
    <row r="667" spans="1:28" ht="15.75" customHeight="1" x14ac:dyDescent="0.2">
      <c r="A667" s="77" t="s">
        <v>49</v>
      </c>
      <c r="B667" s="77" t="s">
        <v>47</v>
      </c>
      <c r="C667" s="77" t="s">
        <v>50</v>
      </c>
      <c r="D667" s="113">
        <v>43474.372715335645</v>
      </c>
      <c r="E667" s="77" t="s">
        <v>170</v>
      </c>
      <c r="F667" s="77" t="s">
        <v>31</v>
      </c>
      <c r="G667" s="77" t="s">
        <v>51</v>
      </c>
      <c r="H667" s="77" t="s">
        <v>9</v>
      </c>
      <c r="I667" s="77" t="s">
        <v>159</v>
      </c>
      <c r="J667" s="77" t="s">
        <v>165</v>
      </c>
      <c r="K667" s="77">
        <v>1.36</v>
      </c>
      <c r="L667" s="77">
        <v>1090</v>
      </c>
      <c r="M667" s="77" t="s">
        <v>41</v>
      </c>
      <c r="N667" s="101">
        <v>5.19</v>
      </c>
      <c r="O667" s="107">
        <v>6.7999999999999996E-3</v>
      </c>
      <c r="P667" s="104">
        <v>1.71</v>
      </c>
      <c r="Z667" s="77" t="s">
        <v>40</v>
      </c>
      <c r="AA667" s="77" t="s">
        <v>39</v>
      </c>
      <c r="AB667" s="77">
        <v>20</v>
      </c>
    </row>
    <row r="668" spans="1:28" ht="15.75" customHeight="1" x14ac:dyDescent="0.2">
      <c r="A668" s="77" t="s">
        <v>49</v>
      </c>
      <c r="B668" s="77" t="s">
        <v>47</v>
      </c>
      <c r="C668" s="77" t="s">
        <v>50</v>
      </c>
      <c r="D668" s="113">
        <v>43474.372715335645</v>
      </c>
      <c r="E668" s="77" t="s">
        <v>170</v>
      </c>
      <c r="F668" s="77" t="s">
        <v>31</v>
      </c>
      <c r="G668" s="77" t="s">
        <v>51</v>
      </c>
      <c r="H668" s="77" t="s">
        <v>10</v>
      </c>
      <c r="I668" s="77" t="s">
        <v>157</v>
      </c>
      <c r="J668" s="77" t="s">
        <v>42</v>
      </c>
      <c r="K668" s="77">
        <v>1.39</v>
      </c>
      <c r="L668" s="77">
        <v>1060</v>
      </c>
      <c r="M668" s="77" t="s">
        <v>41</v>
      </c>
      <c r="N668" s="101">
        <v>2.46</v>
      </c>
      <c r="O668" s="107">
        <v>1.7700000000000001E-3</v>
      </c>
      <c r="P668" s="104">
        <v>2.2999999999999998</v>
      </c>
      <c r="Z668" s="77" t="s">
        <v>40</v>
      </c>
      <c r="AA668" s="77" t="s">
        <v>39</v>
      </c>
      <c r="AB668" s="77">
        <v>20</v>
      </c>
    </row>
    <row r="669" spans="1:28" ht="15.75" customHeight="1" x14ac:dyDescent="0.2">
      <c r="A669" s="77" t="s">
        <v>49</v>
      </c>
      <c r="B669" s="77" t="s">
        <v>47</v>
      </c>
      <c r="C669" s="77" t="s">
        <v>50</v>
      </c>
      <c r="D669" s="113">
        <v>43474.372715335645</v>
      </c>
      <c r="E669" s="77" t="s">
        <v>170</v>
      </c>
      <c r="F669" s="77" t="s">
        <v>31</v>
      </c>
      <c r="G669" s="77" t="s">
        <v>51</v>
      </c>
      <c r="H669" s="77" t="s">
        <v>10</v>
      </c>
      <c r="I669" s="77" t="s">
        <v>158</v>
      </c>
      <c r="J669" s="77" t="s">
        <v>42</v>
      </c>
      <c r="K669" s="77">
        <v>1.39</v>
      </c>
      <c r="L669" s="77">
        <v>1060</v>
      </c>
      <c r="M669" s="77" t="s">
        <v>41</v>
      </c>
      <c r="N669" s="101">
        <v>23.4</v>
      </c>
      <c r="O669" s="107">
        <v>1.3500000000000001E-3</v>
      </c>
      <c r="P669" s="104">
        <v>0</v>
      </c>
      <c r="Z669" s="77" t="s">
        <v>40</v>
      </c>
      <c r="AA669" s="77" t="s">
        <v>39</v>
      </c>
      <c r="AB669" s="77">
        <v>20</v>
      </c>
    </row>
    <row r="670" spans="1:28" ht="15.75" customHeight="1" x14ac:dyDescent="0.2">
      <c r="A670" s="77" t="s">
        <v>49</v>
      </c>
      <c r="B670" s="77" t="s">
        <v>47</v>
      </c>
      <c r="C670" s="77" t="s">
        <v>50</v>
      </c>
      <c r="D670" s="113">
        <v>43474.372715335645</v>
      </c>
      <c r="E670" s="77" t="s">
        <v>170</v>
      </c>
      <c r="F670" s="77" t="s">
        <v>31</v>
      </c>
      <c r="G670" s="77" t="s">
        <v>51</v>
      </c>
      <c r="H670" s="77" t="s">
        <v>10</v>
      </c>
      <c r="I670" s="77" t="s">
        <v>43</v>
      </c>
      <c r="J670" s="77" t="s">
        <v>42</v>
      </c>
      <c r="K670" s="77">
        <v>1.39</v>
      </c>
      <c r="L670" s="77">
        <v>1060</v>
      </c>
      <c r="M670" s="77" t="s">
        <v>41</v>
      </c>
      <c r="N670" s="101">
        <v>1.86</v>
      </c>
      <c r="O670" s="107">
        <v>0</v>
      </c>
      <c r="P670" s="104">
        <v>2.2200000000000002</v>
      </c>
      <c r="Z670" s="77" t="s">
        <v>40</v>
      </c>
      <c r="AA670" s="77" t="s">
        <v>39</v>
      </c>
      <c r="AB670" s="77">
        <v>20</v>
      </c>
    </row>
    <row r="671" spans="1:28" ht="15.75" customHeight="1" x14ac:dyDescent="0.2">
      <c r="A671" s="77" t="s">
        <v>49</v>
      </c>
      <c r="B671" s="77" t="s">
        <v>47</v>
      </c>
      <c r="C671" s="77" t="s">
        <v>50</v>
      </c>
      <c r="D671" s="113">
        <v>43474.372715335645</v>
      </c>
      <c r="E671" s="77" t="s">
        <v>170</v>
      </c>
      <c r="F671" s="77" t="s">
        <v>31</v>
      </c>
      <c r="G671" s="77" t="s">
        <v>51</v>
      </c>
      <c r="H671" s="77" t="s">
        <v>10</v>
      </c>
      <c r="I671" s="77" t="s">
        <v>159</v>
      </c>
      <c r="J671" s="77" t="s">
        <v>165</v>
      </c>
      <c r="K671" s="77">
        <v>1.39</v>
      </c>
      <c r="L671" s="77">
        <v>1060</v>
      </c>
      <c r="M671" s="77" t="s">
        <v>41</v>
      </c>
      <c r="N671" s="101">
        <v>2.84</v>
      </c>
      <c r="O671" s="107">
        <v>5.2999999999999998E-4</v>
      </c>
      <c r="P671" s="104">
        <v>2.16</v>
      </c>
      <c r="Z671" s="77" t="s">
        <v>40</v>
      </c>
      <c r="AA671" s="77" t="s">
        <v>39</v>
      </c>
      <c r="AB671" s="77">
        <v>20</v>
      </c>
    </row>
    <row r="672" spans="1:28" ht="15.75" customHeight="1" x14ac:dyDescent="0.2">
      <c r="A672" s="77" t="s">
        <v>49</v>
      </c>
      <c r="B672" s="77" t="s">
        <v>47</v>
      </c>
      <c r="C672" s="77" t="s">
        <v>50</v>
      </c>
      <c r="D672" s="113">
        <v>43474.372715335645</v>
      </c>
      <c r="E672" s="77" t="s">
        <v>170</v>
      </c>
      <c r="F672" s="77" t="s">
        <v>31</v>
      </c>
      <c r="G672" s="77" t="s">
        <v>51</v>
      </c>
      <c r="H672" s="77" t="s">
        <v>18</v>
      </c>
      <c r="I672" s="77" t="s">
        <v>157</v>
      </c>
      <c r="J672" s="77" t="s">
        <v>42</v>
      </c>
      <c r="K672" s="77">
        <v>1.85</v>
      </c>
      <c r="L672" s="77">
        <v>1120</v>
      </c>
      <c r="M672" s="77" t="s">
        <v>41</v>
      </c>
      <c r="N672" s="101">
        <v>14.7</v>
      </c>
      <c r="O672" s="107">
        <v>2.29E-2</v>
      </c>
      <c r="P672" s="104">
        <v>2.0699999999999998</v>
      </c>
      <c r="Z672" s="77" t="s">
        <v>40</v>
      </c>
      <c r="AA672" s="77" t="s">
        <v>39</v>
      </c>
      <c r="AB672" s="77">
        <v>20</v>
      </c>
    </row>
    <row r="673" spans="1:28" ht="15.75" customHeight="1" x14ac:dyDescent="0.2">
      <c r="A673" s="77" t="s">
        <v>49</v>
      </c>
      <c r="B673" s="77" t="s">
        <v>47</v>
      </c>
      <c r="C673" s="77" t="s">
        <v>50</v>
      </c>
      <c r="D673" s="113">
        <v>43474.372715335645</v>
      </c>
      <c r="E673" s="77" t="s">
        <v>170</v>
      </c>
      <c r="F673" s="77" t="s">
        <v>31</v>
      </c>
      <c r="G673" s="77" t="s">
        <v>51</v>
      </c>
      <c r="H673" s="77" t="s">
        <v>18</v>
      </c>
      <c r="I673" s="77" t="s">
        <v>158</v>
      </c>
      <c r="J673" s="77" t="s">
        <v>42</v>
      </c>
      <c r="K673" s="77">
        <v>1.85</v>
      </c>
      <c r="L673" s="77">
        <v>1120</v>
      </c>
      <c r="M673" s="77" t="s">
        <v>41</v>
      </c>
      <c r="N673" s="101">
        <v>34.299999999999997</v>
      </c>
      <c r="O673" s="107">
        <v>2.35E-2</v>
      </c>
      <c r="P673" s="104">
        <v>0</v>
      </c>
      <c r="Z673" s="77" t="s">
        <v>40</v>
      </c>
      <c r="AA673" s="77" t="s">
        <v>39</v>
      </c>
      <c r="AB673" s="77">
        <v>20</v>
      </c>
    </row>
    <row r="674" spans="1:28" ht="15.75" customHeight="1" x14ac:dyDescent="0.2">
      <c r="A674" s="77" t="s">
        <v>49</v>
      </c>
      <c r="B674" s="77" t="s">
        <v>47</v>
      </c>
      <c r="C674" s="77" t="s">
        <v>50</v>
      </c>
      <c r="D674" s="113">
        <v>43474.372715335645</v>
      </c>
      <c r="E674" s="77" t="s">
        <v>170</v>
      </c>
      <c r="F674" s="77" t="s">
        <v>31</v>
      </c>
      <c r="G674" s="77" t="s">
        <v>51</v>
      </c>
      <c r="H674" s="77" t="s">
        <v>18</v>
      </c>
      <c r="I674" s="77" t="s">
        <v>43</v>
      </c>
      <c r="J674" s="77" t="s">
        <v>42</v>
      </c>
      <c r="K674" s="77">
        <v>1.85</v>
      </c>
      <c r="L674" s="77">
        <v>1120</v>
      </c>
      <c r="M674" s="77" t="s">
        <v>41</v>
      </c>
      <c r="N674" s="101">
        <v>1.51</v>
      </c>
      <c r="O674" s="107">
        <v>0</v>
      </c>
      <c r="P674" s="104">
        <v>2.0099999999999998</v>
      </c>
      <c r="Z674" s="77" t="s">
        <v>40</v>
      </c>
      <c r="AA674" s="77" t="s">
        <v>39</v>
      </c>
      <c r="AB674" s="77">
        <v>20</v>
      </c>
    </row>
    <row r="675" spans="1:28" ht="15.75" customHeight="1" x14ac:dyDescent="0.2">
      <c r="A675" s="77" t="s">
        <v>49</v>
      </c>
      <c r="B675" s="77" t="s">
        <v>47</v>
      </c>
      <c r="C675" s="77" t="s">
        <v>50</v>
      </c>
      <c r="D675" s="113">
        <v>43474.372715335645</v>
      </c>
      <c r="E675" s="77" t="s">
        <v>170</v>
      </c>
      <c r="F675" s="77" t="s">
        <v>31</v>
      </c>
      <c r="G675" s="77" t="s">
        <v>51</v>
      </c>
      <c r="H675" s="77" t="s">
        <v>18</v>
      </c>
      <c r="I675" s="77" t="s">
        <v>159</v>
      </c>
      <c r="J675" s="77" t="s">
        <v>165</v>
      </c>
      <c r="K675" s="77">
        <v>1.85</v>
      </c>
      <c r="L675" s="77">
        <v>1120</v>
      </c>
      <c r="M675" s="77" t="s">
        <v>41</v>
      </c>
      <c r="N675" s="101">
        <v>16.7</v>
      </c>
      <c r="O675" s="107">
        <v>2.24E-2</v>
      </c>
      <c r="P675" s="104">
        <v>1.82</v>
      </c>
      <c r="Z675" s="77" t="s">
        <v>40</v>
      </c>
      <c r="AA675" s="77" t="s">
        <v>39</v>
      </c>
      <c r="AB675" s="77">
        <v>20</v>
      </c>
    </row>
    <row r="676" spans="1:28" ht="15.75" customHeight="1" x14ac:dyDescent="0.2">
      <c r="A676" s="77" t="s">
        <v>49</v>
      </c>
      <c r="B676" s="77" t="s">
        <v>47</v>
      </c>
      <c r="C676" s="77" t="s">
        <v>50</v>
      </c>
      <c r="D676" s="113">
        <v>43474.372715335645</v>
      </c>
      <c r="E676" s="77" t="s">
        <v>170</v>
      </c>
      <c r="F676" s="77" t="s">
        <v>31</v>
      </c>
      <c r="G676" s="77" t="s">
        <v>51</v>
      </c>
      <c r="H676" s="77" t="s">
        <v>20</v>
      </c>
      <c r="I676" s="77" t="s">
        <v>157</v>
      </c>
      <c r="J676" s="77" t="s">
        <v>42</v>
      </c>
      <c r="K676" s="77">
        <v>1.7</v>
      </c>
      <c r="L676" s="77">
        <v>1120</v>
      </c>
      <c r="M676" s="77" t="s">
        <v>41</v>
      </c>
      <c r="N676" s="101">
        <v>12.1</v>
      </c>
      <c r="O676" s="107">
        <v>1.9599999999999999E-2</v>
      </c>
      <c r="P676" s="104">
        <v>2.31</v>
      </c>
      <c r="Z676" s="77" t="s">
        <v>40</v>
      </c>
      <c r="AA676" s="77" t="s">
        <v>39</v>
      </c>
      <c r="AB676" s="77">
        <v>20</v>
      </c>
    </row>
    <row r="677" spans="1:28" ht="15.75" customHeight="1" x14ac:dyDescent="0.2">
      <c r="A677" s="77" t="s">
        <v>49</v>
      </c>
      <c r="B677" s="77" t="s">
        <v>47</v>
      </c>
      <c r="C677" s="77" t="s">
        <v>50</v>
      </c>
      <c r="D677" s="113">
        <v>43474.372715335645</v>
      </c>
      <c r="E677" s="77" t="s">
        <v>170</v>
      </c>
      <c r="F677" s="77" t="s">
        <v>31</v>
      </c>
      <c r="G677" s="77" t="s">
        <v>51</v>
      </c>
      <c r="H677" s="77" t="s">
        <v>20</v>
      </c>
      <c r="I677" s="77" t="s">
        <v>158</v>
      </c>
      <c r="J677" s="77" t="s">
        <v>42</v>
      </c>
      <c r="K677" s="77">
        <v>1.7</v>
      </c>
      <c r="L677" s="77">
        <v>1120</v>
      </c>
      <c r="M677" s="77" t="s">
        <v>41</v>
      </c>
      <c r="N677" s="101">
        <v>34.6</v>
      </c>
      <c r="O677" s="107">
        <v>2.0899999999999998E-2</v>
      </c>
      <c r="P677" s="104">
        <v>0</v>
      </c>
      <c r="Z677" s="77" t="s">
        <v>40</v>
      </c>
      <c r="AA677" s="77" t="s">
        <v>39</v>
      </c>
      <c r="AB677" s="77">
        <v>20</v>
      </c>
    </row>
    <row r="678" spans="1:28" ht="15.75" customHeight="1" x14ac:dyDescent="0.2">
      <c r="A678" s="77" t="s">
        <v>49</v>
      </c>
      <c r="B678" s="77" t="s">
        <v>47</v>
      </c>
      <c r="C678" s="77" t="s">
        <v>50</v>
      </c>
      <c r="D678" s="113">
        <v>43474.372715335645</v>
      </c>
      <c r="E678" s="77" t="s">
        <v>170</v>
      </c>
      <c r="F678" s="77" t="s">
        <v>31</v>
      </c>
      <c r="G678" s="77" t="s">
        <v>51</v>
      </c>
      <c r="H678" s="77" t="s">
        <v>20</v>
      </c>
      <c r="I678" s="77" t="s">
        <v>43</v>
      </c>
      <c r="J678" s="77" t="s">
        <v>42</v>
      </c>
      <c r="K678" s="77">
        <v>1.7</v>
      </c>
      <c r="L678" s="77">
        <v>1120</v>
      </c>
      <c r="M678" s="77" t="s">
        <v>41</v>
      </c>
      <c r="N678" s="101">
        <v>1.73</v>
      </c>
      <c r="O678" s="107">
        <v>0</v>
      </c>
      <c r="P678" s="104">
        <v>2.23</v>
      </c>
      <c r="Z678" s="77" t="s">
        <v>40</v>
      </c>
      <c r="AA678" s="77" t="s">
        <v>39</v>
      </c>
      <c r="AB678" s="77">
        <v>20</v>
      </c>
    </row>
    <row r="679" spans="1:28" ht="15.75" customHeight="1" x14ac:dyDescent="0.2">
      <c r="A679" s="77" t="s">
        <v>49</v>
      </c>
      <c r="B679" s="77" t="s">
        <v>47</v>
      </c>
      <c r="C679" s="77" t="s">
        <v>50</v>
      </c>
      <c r="D679" s="113">
        <v>43474.372715335645</v>
      </c>
      <c r="E679" s="77" t="s">
        <v>170</v>
      </c>
      <c r="F679" s="77" t="s">
        <v>31</v>
      </c>
      <c r="G679" s="77" t="s">
        <v>51</v>
      </c>
      <c r="H679" s="77" t="s">
        <v>20</v>
      </c>
      <c r="I679" s="77" t="s">
        <v>159</v>
      </c>
      <c r="J679" s="77" t="s">
        <v>165</v>
      </c>
      <c r="K679" s="77">
        <v>1.7</v>
      </c>
      <c r="L679" s="77">
        <v>1120</v>
      </c>
      <c r="M679" s="77" t="s">
        <v>41</v>
      </c>
      <c r="N679" s="101">
        <v>13.4</v>
      </c>
      <c r="O679" s="107">
        <v>1.7500000000000002E-2</v>
      </c>
      <c r="P679" s="104">
        <v>2.04</v>
      </c>
      <c r="Z679" s="77" t="s">
        <v>40</v>
      </c>
      <c r="AA679" s="77" t="s">
        <v>39</v>
      </c>
      <c r="AB679" s="77">
        <v>20</v>
      </c>
    </row>
    <row r="680" spans="1:28" ht="15.75" customHeight="1" x14ac:dyDescent="0.2">
      <c r="A680" s="77" t="s">
        <v>49</v>
      </c>
      <c r="B680" s="77" t="s">
        <v>47</v>
      </c>
      <c r="C680" s="77" t="s">
        <v>50</v>
      </c>
      <c r="D680" s="113">
        <v>43474.372715335645</v>
      </c>
      <c r="E680" s="77" t="s">
        <v>170</v>
      </c>
      <c r="F680" s="77" t="s">
        <v>31</v>
      </c>
      <c r="G680" s="77" t="s">
        <v>51</v>
      </c>
      <c r="H680" s="77" t="s">
        <v>22</v>
      </c>
      <c r="I680" s="77" t="s">
        <v>157</v>
      </c>
      <c r="J680" s="77" t="s">
        <v>42</v>
      </c>
      <c r="K680" s="77">
        <v>1.73</v>
      </c>
      <c r="L680" s="77">
        <v>1110</v>
      </c>
      <c r="M680" s="77" t="s">
        <v>41</v>
      </c>
      <c r="N680" s="101">
        <v>18.7</v>
      </c>
      <c r="O680" s="107">
        <v>1.89E-2</v>
      </c>
      <c r="P680" s="104">
        <v>2.41</v>
      </c>
      <c r="Z680" s="77" t="s">
        <v>40</v>
      </c>
      <c r="AA680" s="77" t="s">
        <v>39</v>
      </c>
      <c r="AB680" s="77">
        <v>20</v>
      </c>
    </row>
    <row r="681" spans="1:28" ht="15.75" customHeight="1" x14ac:dyDescent="0.2">
      <c r="A681" s="77" t="s">
        <v>49</v>
      </c>
      <c r="B681" s="77" t="s">
        <v>47</v>
      </c>
      <c r="C681" s="77" t="s">
        <v>50</v>
      </c>
      <c r="D681" s="113">
        <v>43474.372715335645</v>
      </c>
      <c r="E681" s="77" t="s">
        <v>170</v>
      </c>
      <c r="F681" s="77" t="s">
        <v>31</v>
      </c>
      <c r="G681" s="77" t="s">
        <v>51</v>
      </c>
      <c r="H681" s="77" t="s">
        <v>22</v>
      </c>
      <c r="I681" s="77" t="s">
        <v>158</v>
      </c>
      <c r="J681" s="77" t="s">
        <v>42</v>
      </c>
      <c r="K681" s="77">
        <v>1.73</v>
      </c>
      <c r="L681" s="77">
        <v>1110</v>
      </c>
      <c r="M681" s="77" t="s">
        <v>41</v>
      </c>
      <c r="N681" s="101">
        <v>41.5</v>
      </c>
      <c r="O681" s="107">
        <v>1.9699999999999999E-2</v>
      </c>
      <c r="P681" s="104">
        <v>0</v>
      </c>
      <c r="Z681" s="77" t="s">
        <v>40</v>
      </c>
      <c r="AA681" s="77" t="s">
        <v>39</v>
      </c>
      <c r="AB681" s="77">
        <v>20</v>
      </c>
    </row>
    <row r="682" spans="1:28" ht="15.75" customHeight="1" x14ac:dyDescent="0.2">
      <c r="A682" s="77" t="s">
        <v>49</v>
      </c>
      <c r="B682" s="77" t="s">
        <v>47</v>
      </c>
      <c r="C682" s="77" t="s">
        <v>50</v>
      </c>
      <c r="D682" s="113">
        <v>43474.372715335645</v>
      </c>
      <c r="E682" s="77" t="s">
        <v>170</v>
      </c>
      <c r="F682" s="77" t="s">
        <v>31</v>
      </c>
      <c r="G682" s="77" t="s">
        <v>51</v>
      </c>
      <c r="H682" s="77" t="s">
        <v>22</v>
      </c>
      <c r="I682" s="77" t="s">
        <v>43</v>
      </c>
      <c r="J682" s="77" t="s">
        <v>42</v>
      </c>
      <c r="K682" s="77">
        <v>1.73</v>
      </c>
      <c r="L682" s="77">
        <v>1110</v>
      </c>
      <c r="M682" s="77" t="s">
        <v>41</v>
      </c>
      <c r="N682" s="101">
        <v>1.78</v>
      </c>
      <c r="O682" s="107">
        <v>0</v>
      </c>
      <c r="P682" s="104">
        <v>2.34</v>
      </c>
      <c r="Z682" s="77" t="s">
        <v>40</v>
      </c>
      <c r="AA682" s="77" t="s">
        <v>39</v>
      </c>
      <c r="AB682" s="77">
        <v>20</v>
      </c>
    </row>
    <row r="683" spans="1:28" ht="15.75" customHeight="1" x14ac:dyDescent="0.2">
      <c r="A683" s="77" t="s">
        <v>49</v>
      </c>
      <c r="B683" s="77" t="s">
        <v>47</v>
      </c>
      <c r="C683" s="77" t="s">
        <v>50</v>
      </c>
      <c r="D683" s="113">
        <v>43474.372715335645</v>
      </c>
      <c r="E683" s="77" t="s">
        <v>170</v>
      </c>
      <c r="F683" s="77" t="s">
        <v>31</v>
      </c>
      <c r="G683" s="77" t="s">
        <v>51</v>
      </c>
      <c r="H683" s="77" t="s">
        <v>22</v>
      </c>
      <c r="I683" s="77" t="s">
        <v>159</v>
      </c>
      <c r="J683" s="77" t="s">
        <v>165</v>
      </c>
      <c r="K683" s="77">
        <v>1.73</v>
      </c>
      <c r="L683" s="77">
        <v>1110</v>
      </c>
      <c r="M683" s="77" t="s">
        <v>41</v>
      </c>
      <c r="N683" s="101">
        <v>21</v>
      </c>
      <c r="O683" s="107">
        <v>1.84E-2</v>
      </c>
      <c r="P683" s="104">
        <v>2.11</v>
      </c>
      <c r="Z683" s="77" t="s">
        <v>40</v>
      </c>
      <c r="AA683" s="77" t="s">
        <v>39</v>
      </c>
      <c r="AB683" s="77">
        <v>20</v>
      </c>
    </row>
    <row r="684" spans="1:28" ht="15.75" customHeight="1" x14ac:dyDescent="0.2">
      <c r="A684" s="77" t="s">
        <v>49</v>
      </c>
      <c r="B684" s="77" t="s">
        <v>47</v>
      </c>
      <c r="C684" s="77" t="s">
        <v>50</v>
      </c>
      <c r="D684" s="113">
        <v>43474.372715335645</v>
      </c>
      <c r="E684" s="77" t="s">
        <v>170</v>
      </c>
      <c r="F684" s="77" t="s">
        <v>31</v>
      </c>
      <c r="G684" s="77" t="s">
        <v>51</v>
      </c>
      <c r="H684" s="77" t="s">
        <v>26</v>
      </c>
      <c r="I684" s="77" t="s">
        <v>157</v>
      </c>
      <c r="J684" s="77" t="s">
        <v>42</v>
      </c>
      <c r="K684" s="77">
        <v>1.52</v>
      </c>
      <c r="L684" s="77">
        <v>1130</v>
      </c>
      <c r="M684" s="77" t="s">
        <v>41</v>
      </c>
      <c r="N684" s="101">
        <v>14.4</v>
      </c>
      <c r="O684" s="107">
        <v>1.4E-2</v>
      </c>
      <c r="P684" s="104">
        <v>3.96</v>
      </c>
      <c r="Z684" s="77" t="s">
        <v>40</v>
      </c>
      <c r="AA684" s="77" t="s">
        <v>39</v>
      </c>
      <c r="AB684" s="77">
        <v>20</v>
      </c>
    </row>
    <row r="685" spans="1:28" ht="15.75" customHeight="1" x14ac:dyDescent="0.2">
      <c r="A685" s="77" t="s">
        <v>49</v>
      </c>
      <c r="B685" s="77" t="s">
        <v>47</v>
      </c>
      <c r="C685" s="77" t="s">
        <v>50</v>
      </c>
      <c r="D685" s="113">
        <v>43474.372715335645</v>
      </c>
      <c r="E685" s="77" t="s">
        <v>170</v>
      </c>
      <c r="F685" s="77" t="s">
        <v>31</v>
      </c>
      <c r="G685" s="77" t="s">
        <v>51</v>
      </c>
      <c r="H685" s="77" t="s">
        <v>26</v>
      </c>
      <c r="I685" s="77" t="s">
        <v>158</v>
      </c>
      <c r="J685" s="77" t="s">
        <v>42</v>
      </c>
      <c r="K685" s="77">
        <v>1.52</v>
      </c>
      <c r="L685" s="77">
        <v>1130</v>
      </c>
      <c r="M685" s="77" t="s">
        <v>41</v>
      </c>
      <c r="N685" s="101">
        <v>67.2</v>
      </c>
      <c r="O685" s="107">
        <v>1.5100000000000001E-2</v>
      </c>
      <c r="P685" s="104">
        <v>0</v>
      </c>
      <c r="Z685" s="77" t="s">
        <v>40</v>
      </c>
      <c r="AA685" s="77" t="s">
        <v>39</v>
      </c>
      <c r="AB685" s="77">
        <v>20</v>
      </c>
    </row>
    <row r="686" spans="1:28" ht="15.75" customHeight="1" x14ac:dyDescent="0.2">
      <c r="A686" s="77" t="s">
        <v>49</v>
      </c>
      <c r="B686" s="77" t="s">
        <v>47</v>
      </c>
      <c r="C686" s="77" t="s">
        <v>50</v>
      </c>
      <c r="D686" s="113">
        <v>43474.372715335645</v>
      </c>
      <c r="E686" s="77" t="s">
        <v>170</v>
      </c>
      <c r="F686" s="77" t="s">
        <v>31</v>
      </c>
      <c r="G686" s="77" t="s">
        <v>51</v>
      </c>
      <c r="H686" s="77" t="s">
        <v>26</v>
      </c>
      <c r="I686" s="77" t="s">
        <v>43</v>
      </c>
      <c r="J686" s="77" t="s">
        <v>42</v>
      </c>
      <c r="K686" s="77">
        <v>1.52</v>
      </c>
      <c r="L686" s="77">
        <v>1130</v>
      </c>
      <c r="M686" s="77" t="s">
        <v>41</v>
      </c>
      <c r="N686" s="101">
        <v>3.09</v>
      </c>
      <c r="O686" s="107">
        <v>0</v>
      </c>
      <c r="P686" s="104">
        <v>3.81</v>
      </c>
      <c r="Z686" s="77" t="s">
        <v>40</v>
      </c>
      <c r="AA686" s="77" t="s">
        <v>39</v>
      </c>
      <c r="AB686" s="77">
        <v>20</v>
      </c>
    </row>
    <row r="687" spans="1:28" ht="15.75" customHeight="1" x14ac:dyDescent="0.2">
      <c r="A687" s="77" t="s">
        <v>49</v>
      </c>
      <c r="B687" s="77" t="s">
        <v>47</v>
      </c>
      <c r="C687" s="77" t="s">
        <v>50</v>
      </c>
      <c r="D687" s="113">
        <v>43474.372715335645</v>
      </c>
      <c r="E687" s="77" t="s">
        <v>170</v>
      </c>
      <c r="F687" s="77" t="s">
        <v>45</v>
      </c>
      <c r="G687" s="77" t="s">
        <v>51</v>
      </c>
      <c r="H687" s="77" t="s">
        <v>6</v>
      </c>
      <c r="I687" s="77" t="s">
        <v>157</v>
      </c>
      <c r="J687" s="77" t="s">
        <v>42</v>
      </c>
      <c r="K687" s="77">
        <v>1.9</v>
      </c>
      <c r="L687" s="77">
        <v>1620</v>
      </c>
      <c r="M687" s="77" t="s">
        <v>41</v>
      </c>
      <c r="N687" s="101">
        <v>10.9</v>
      </c>
      <c r="O687" s="107">
        <v>0</v>
      </c>
      <c r="P687" s="104">
        <v>13.3</v>
      </c>
      <c r="Z687" s="77" t="s">
        <v>40</v>
      </c>
      <c r="AA687" s="77" t="s">
        <v>39</v>
      </c>
      <c r="AB687" s="77">
        <v>20</v>
      </c>
    </row>
    <row r="688" spans="1:28" ht="15.75" customHeight="1" x14ac:dyDescent="0.2">
      <c r="A688" s="77" t="s">
        <v>49</v>
      </c>
      <c r="B688" s="77" t="s">
        <v>47</v>
      </c>
      <c r="C688" s="77" t="s">
        <v>50</v>
      </c>
      <c r="D688" s="113">
        <v>43474.372715335645</v>
      </c>
      <c r="E688" s="77" t="s">
        <v>170</v>
      </c>
      <c r="F688" s="77" t="s">
        <v>45</v>
      </c>
      <c r="G688" s="77" t="s">
        <v>51</v>
      </c>
      <c r="H688" s="77" t="s">
        <v>6</v>
      </c>
      <c r="I688" s="77" t="s">
        <v>158</v>
      </c>
      <c r="J688" s="77" t="s">
        <v>42</v>
      </c>
      <c r="K688" s="77">
        <v>1.9</v>
      </c>
      <c r="L688" s="77">
        <v>1620</v>
      </c>
      <c r="M688" s="77" t="s">
        <v>41</v>
      </c>
      <c r="N688" s="101">
        <v>146</v>
      </c>
      <c r="O688" s="107">
        <v>0</v>
      </c>
      <c r="P688" s="104">
        <v>0</v>
      </c>
      <c r="Z688" s="77" t="s">
        <v>40</v>
      </c>
      <c r="AA688" s="77" t="s">
        <v>39</v>
      </c>
      <c r="AB688" s="77">
        <v>20</v>
      </c>
    </row>
    <row r="689" spans="1:28" ht="15.75" customHeight="1" x14ac:dyDescent="0.2">
      <c r="A689" s="77" t="s">
        <v>49</v>
      </c>
      <c r="B689" s="77" t="s">
        <v>47</v>
      </c>
      <c r="C689" s="77" t="s">
        <v>50</v>
      </c>
      <c r="D689" s="113">
        <v>43474.372715335645</v>
      </c>
      <c r="E689" s="77" t="s">
        <v>170</v>
      </c>
      <c r="F689" s="77" t="s">
        <v>45</v>
      </c>
      <c r="G689" s="77" t="s">
        <v>51</v>
      </c>
      <c r="H689" s="77" t="s">
        <v>6</v>
      </c>
      <c r="I689" s="77" t="s">
        <v>43</v>
      </c>
      <c r="J689" s="77" t="s">
        <v>42</v>
      </c>
      <c r="K689" s="77">
        <v>1.9</v>
      </c>
      <c r="L689" s="77">
        <v>1620</v>
      </c>
      <c r="M689" s="77" t="s">
        <v>41</v>
      </c>
      <c r="N689" s="101">
        <v>9.8000000000000007</v>
      </c>
      <c r="O689" s="107">
        <v>0</v>
      </c>
      <c r="P689" s="104">
        <v>13</v>
      </c>
      <c r="Z689" s="77" t="s">
        <v>40</v>
      </c>
      <c r="AA689" s="77" t="s">
        <v>39</v>
      </c>
      <c r="AB689" s="77">
        <v>20</v>
      </c>
    </row>
    <row r="690" spans="1:28" ht="15.75" customHeight="1" x14ac:dyDescent="0.2">
      <c r="A690" s="77" t="s">
        <v>49</v>
      </c>
      <c r="B690" s="77" t="s">
        <v>47</v>
      </c>
      <c r="C690" s="77" t="s">
        <v>50</v>
      </c>
      <c r="D690" s="113">
        <v>43474.372715335645</v>
      </c>
      <c r="E690" s="77" t="s">
        <v>170</v>
      </c>
      <c r="F690" s="77" t="s">
        <v>45</v>
      </c>
      <c r="G690" s="77" t="s">
        <v>51</v>
      </c>
      <c r="H690" s="77" t="s">
        <v>6</v>
      </c>
      <c r="I690" s="77" t="s">
        <v>159</v>
      </c>
      <c r="J690" s="77" t="s">
        <v>165</v>
      </c>
      <c r="K690" s="77">
        <v>1.9</v>
      </c>
      <c r="L690" s="77">
        <v>1620</v>
      </c>
      <c r="M690" s="77" t="s">
        <v>41</v>
      </c>
      <c r="N690" s="101">
        <v>10.1</v>
      </c>
      <c r="O690" s="107">
        <v>0</v>
      </c>
      <c r="P690" s="104">
        <v>13</v>
      </c>
      <c r="Z690" s="77" t="s">
        <v>40</v>
      </c>
      <c r="AA690" s="77" t="s">
        <v>39</v>
      </c>
      <c r="AB690" s="77">
        <v>20</v>
      </c>
    </row>
    <row r="691" spans="1:28" ht="15.75" customHeight="1" x14ac:dyDescent="0.2">
      <c r="A691" s="77" t="s">
        <v>49</v>
      </c>
      <c r="B691" s="77" t="s">
        <v>47</v>
      </c>
      <c r="C691" s="77" t="s">
        <v>50</v>
      </c>
      <c r="D691" s="113">
        <v>43474.372715335645</v>
      </c>
      <c r="E691" s="77" t="s">
        <v>170</v>
      </c>
      <c r="F691" s="77" t="s">
        <v>45</v>
      </c>
      <c r="G691" s="77" t="s">
        <v>51</v>
      </c>
      <c r="H691" s="77" t="s">
        <v>7</v>
      </c>
      <c r="I691" s="77" t="s">
        <v>157</v>
      </c>
      <c r="J691" s="77" t="s">
        <v>42</v>
      </c>
      <c r="K691" s="77">
        <v>3</v>
      </c>
      <c r="L691" s="77">
        <v>1560</v>
      </c>
      <c r="M691" s="77" t="s">
        <v>41</v>
      </c>
      <c r="N691" s="101">
        <v>14.2</v>
      </c>
      <c r="O691" s="107">
        <v>4.3999999999999997E-2</v>
      </c>
      <c r="P691" s="104">
        <v>8.9700000000000006</v>
      </c>
      <c r="Z691" s="77" t="s">
        <v>40</v>
      </c>
      <c r="AA691" s="77" t="s">
        <v>39</v>
      </c>
      <c r="AB691" s="77">
        <v>20</v>
      </c>
    </row>
    <row r="692" spans="1:28" ht="15.75" customHeight="1" x14ac:dyDescent="0.2">
      <c r="A692" s="77" t="s">
        <v>49</v>
      </c>
      <c r="B692" s="77" t="s">
        <v>47</v>
      </c>
      <c r="C692" s="77" t="s">
        <v>50</v>
      </c>
      <c r="D692" s="113">
        <v>43474.372715335645</v>
      </c>
      <c r="E692" s="77" t="s">
        <v>170</v>
      </c>
      <c r="F692" s="77" t="s">
        <v>45</v>
      </c>
      <c r="G692" s="77" t="s">
        <v>51</v>
      </c>
      <c r="H692" s="77" t="s">
        <v>7</v>
      </c>
      <c r="I692" s="77" t="s">
        <v>158</v>
      </c>
      <c r="J692" s="77" t="s">
        <v>42</v>
      </c>
      <c r="K692" s="77">
        <v>3</v>
      </c>
      <c r="L692" s="77">
        <v>1560</v>
      </c>
      <c r="M692" s="77" t="s">
        <v>41</v>
      </c>
      <c r="N692" s="101">
        <v>112</v>
      </c>
      <c r="O692" s="107">
        <v>4.5999999999999999E-2</v>
      </c>
      <c r="P692" s="104">
        <v>0</v>
      </c>
      <c r="Z692" s="77" t="s">
        <v>40</v>
      </c>
      <c r="AA692" s="77" t="s">
        <v>39</v>
      </c>
      <c r="AB692" s="77">
        <v>20</v>
      </c>
    </row>
    <row r="693" spans="1:28" ht="15.75" customHeight="1" x14ac:dyDescent="0.2">
      <c r="A693" s="77" t="s">
        <v>49</v>
      </c>
      <c r="B693" s="77" t="s">
        <v>47</v>
      </c>
      <c r="C693" s="77" t="s">
        <v>50</v>
      </c>
      <c r="D693" s="113">
        <v>43474.372715335645</v>
      </c>
      <c r="E693" s="77" t="s">
        <v>170</v>
      </c>
      <c r="F693" s="77" t="s">
        <v>45</v>
      </c>
      <c r="G693" s="77" t="s">
        <v>51</v>
      </c>
      <c r="H693" s="77" t="s">
        <v>7</v>
      </c>
      <c r="I693" s="77" t="s">
        <v>43</v>
      </c>
      <c r="J693" s="77" t="s">
        <v>42</v>
      </c>
      <c r="K693" s="77">
        <v>3</v>
      </c>
      <c r="L693" s="77">
        <v>1560</v>
      </c>
      <c r="M693" s="77" t="s">
        <v>41</v>
      </c>
      <c r="N693" s="101">
        <v>5.7</v>
      </c>
      <c r="O693" s="107">
        <v>0</v>
      </c>
      <c r="P693" s="104">
        <v>8.69</v>
      </c>
      <c r="Z693" s="77" t="s">
        <v>40</v>
      </c>
      <c r="AA693" s="77" t="s">
        <v>39</v>
      </c>
      <c r="AB693" s="77">
        <v>20</v>
      </c>
    </row>
    <row r="694" spans="1:28" ht="15.75" customHeight="1" x14ac:dyDescent="0.2">
      <c r="A694" s="77" t="s">
        <v>49</v>
      </c>
      <c r="B694" s="77" t="s">
        <v>47</v>
      </c>
      <c r="C694" s="77" t="s">
        <v>50</v>
      </c>
      <c r="D694" s="113">
        <v>43474.372715335645</v>
      </c>
      <c r="E694" s="77" t="s">
        <v>170</v>
      </c>
      <c r="F694" s="77" t="s">
        <v>45</v>
      </c>
      <c r="G694" s="77" t="s">
        <v>51</v>
      </c>
      <c r="H694" s="77" t="s">
        <v>7</v>
      </c>
      <c r="I694" s="77" t="s">
        <v>159</v>
      </c>
      <c r="J694" s="77" t="s">
        <v>165</v>
      </c>
      <c r="K694" s="77">
        <v>3</v>
      </c>
      <c r="L694" s="77">
        <v>1560</v>
      </c>
      <c r="M694" s="77" t="s">
        <v>41</v>
      </c>
      <c r="N694" s="101">
        <v>13</v>
      </c>
      <c r="O694" s="107">
        <v>2.1000000000000001E-2</v>
      </c>
      <c r="P694" s="104">
        <v>8.57</v>
      </c>
      <c r="Z694" s="77" t="s">
        <v>40</v>
      </c>
      <c r="AA694" s="77" t="s">
        <v>39</v>
      </c>
      <c r="AB694" s="77">
        <v>20</v>
      </c>
    </row>
    <row r="695" spans="1:28" ht="15.75" customHeight="1" x14ac:dyDescent="0.2">
      <c r="A695" s="77" t="s">
        <v>49</v>
      </c>
      <c r="B695" s="77" t="s">
        <v>47</v>
      </c>
      <c r="C695" s="77" t="s">
        <v>50</v>
      </c>
      <c r="D695" s="113">
        <v>43474.372715335645</v>
      </c>
      <c r="E695" s="77" t="s">
        <v>170</v>
      </c>
      <c r="F695" s="77" t="s">
        <v>45</v>
      </c>
      <c r="G695" s="77" t="s">
        <v>51</v>
      </c>
      <c r="H695" s="77" t="s">
        <v>8</v>
      </c>
      <c r="I695" s="77" t="s">
        <v>157</v>
      </c>
      <c r="J695" s="77" t="s">
        <v>42</v>
      </c>
      <c r="K695" s="77">
        <v>2.2000000000000002</v>
      </c>
      <c r="L695" s="77">
        <v>1410</v>
      </c>
      <c r="M695" s="77" t="s">
        <v>41</v>
      </c>
      <c r="N695" s="101">
        <v>8</v>
      </c>
      <c r="O695" s="107">
        <v>0.02</v>
      </c>
      <c r="P695" s="104">
        <v>6.82</v>
      </c>
      <c r="Z695" s="77" t="s">
        <v>40</v>
      </c>
      <c r="AA695" s="77" t="s">
        <v>39</v>
      </c>
      <c r="AB695" s="77">
        <v>20</v>
      </c>
    </row>
    <row r="696" spans="1:28" ht="15.75" customHeight="1" x14ac:dyDescent="0.2">
      <c r="A696" s="77" t="s">
        <v>49</v>
      </c>
      <c r="B696" s="77" t="s">
        <v>47</v>
      </c>
      <c r="C696" s="77" t="s">
        <v>50</v>
      </c>
      <c r="D696" s="113">
        <v>43474.372715335645</v>
      </c>
      <c r="E696" s="77" t="s">
        <v>170</v>
      </c>
      <c r="F696" s="77" t="s">
        <v>45</v>
      </c>
      <c r="G696" s="77" t="s">
        <v>51</v>
      </c>
      <c r="H696" s="77" t="s">
        <v>8</v>
      </c>
      <c r="I696" s="77" t="s">
        <v>158</v>
      </c>
      <c r="J696" s="77" t="s">
        <v>42</v>
      </c>
      <c r="K696" s="77">
        <v>2.2000000000000002</v>
      </c>
      <c r="L696" s="77">
        <v>1410</v>
      </c>
      <c r="M696" s="77" t="s">
        <v>41</v>
      </c>
      <c r="N696" s="101">
        <v>62.2</v>
      </c>
      <c r="O696" s="107">
        <v>2.1999999999999999E-2</v>
      </c>
      <c r="P696" s="104">
        <v>0</v>
      </c>
      <c r="Z696" s="77" t="s">
        <v>40</v>
      </c>
      <c r="AA696" s="77" t="s">
        <v>39</v>
      </c>
      <c r="AB696" s="77">
        <v>20</v>
      </c>
    </row>
    <row r="697" spans="1:28" ht="15.75" customHeight="1" x14ac:dyDescent="0.2">
      <c r="A697" s="77" t="s">
        <v>49</v>
      </c>
      <c r="B697" s="77" t="s">
        <v>47</v>
      </c>
      <c r="C697" s="77" t="s">
        <v>50</v>
      </c>
      <c r="D697" s="113">
        <v>43474.372715335645</v>
      </c>
      <c r="E697" s="77" t="s">
        <v>170</v>
      </c>
      <c r="F697" s="77" t="s">
        <v>45</v>
      </c>
      <c r="G697" s="77" t="s">
        <v>51</v>
      </c>
      <c r="H697" s="77" t="s">
        <v>8</v>
      </c>
      <c r="I697" s="77" t="s">
        <v>43</v>
      </c>
      <c r="J697" s="77" t="s">
        <v>42</v>
      </c>
      <c r="K697" s="77">
        <v>2.2000000000000002</v>
      </c>
      <c r="L697" s="77">
        <v>1410</v>
      </c>
      <c r="M697" s="77" t="s">
        <v>41</v>
      </c>
      <c r="N697" s="101">
        <v>4.5999999999999996</v>
      </c>
      <c r="O697" s="107">
        <v>0</v>
      </c>
      <c r="P697" s="104">
        <v>6.69</v>
      </c>
      <c r="Z697" s="77" t="s">
        <v>40</v>
      </c>
      <c r="AA697" s="77" t="s">
        <v>39</v>
      </c>
      <c r="AB697" s="77">
        <v>20</v>
      </c>
    </row>
    <row r="698" spans="1:28" ht="15.75" customHeight="1" x14ac:dyDescent="0.2">
      <c r="A698" s="77" t="s">
        <v>49</v>
      </c>
      <c r="B698" s="77" t="s">
        <v>47</v>
      </c>
      <c r="C698" s="77" t="s">
        <v>50</v>
      </c>
      <c r="D698" s="113">
        <v>43474.372715335645</v>
      </c>
      <c r="E698" s="77" t="s">
        <v>170</v>
      </c>
      <c r="F698" s="77" t="s">
        <v>45</v>
      </c>
      <c r="G698" s="77" t="s">
        <v>51</v>
      </c>
      <c r="H698" s="77" t="s">
        <v>8</v>
      </c>
      <c r="I698" s="77" t="s">
        <v>159</v>
      </c>
      <c r="J698" s="77" t="s">
        <v>165</v>
      </c>
      <c r="K698" s="77">
        <v>2.2000000000000002</v>
      </c>
      <c r="L698" s="77">
        <v>1410</v>
      </c>
      <c r="M698" s="77" t="s">
        <v>41</v>
      </c>
      <c r="N698" s="101">
        <v>5.6</v>
      </c>
      <c r="O698" s="107">
        <v>3.0000000000000001E-3</v>
      </c>
      <c r="P698" s="104">
        <v>6.65</v>
      </c>
      <c r="Z698" s="77" t="s">
        <v>40</v>
      </c>
      <c r="AA698" s="77" t="s">
        <v>39</v>
      </c>
      <c r="AB698" s="77">
        <v>20</v>
      </c>
    </row>
    <row r="699" spans="1:28" ht="15.75" customHeight="1" x14ac:dyDescent="0.2">
      <c r="A699" s="77" t="s">
        <v>49</v>
      </c>
      <c r="B699" s="77" t="s">
        <v>47</v>
      </c>
      <c r="C699" s="77" t="s">
        <v>50</v>
      </c>
      <c r="D699" s="113">
        <v>43474.372715335645</v>
      </c>
      <c r="E699" s="77" t="s">
        <v>170</v>
      </c>
      <c r="F699" s="77" t="s">
        <v>45</v>
      </c>
      <c r="G699" s="77" t="s">
        <v>51</v>
      </c>
      <c r="H699" s="77" t="s">
        <v>9</v>
      </c>
      <c r="I699" s="77" t="s">
        <v>157</v>
      </c>
      <c r="J699" s="77" t="s">
        <v>42</v>
      </c>
      <c r="K699" s="77">
        <v>2.2999999999999998</v>
      </c>
      <c r="L699" s="77">
        <v>1450</v>
      </c>
      <c r="M699" s="77" t="s">
        <v>41</v>
      </c>
      <c r="N699" s="101">
        <v>21.1</v>
      </c>
      <c r="O699" s="107">
        <v>4.4999999999999998E-2</v>
      </c>
      <c r="P699" s="104">
        <v>6.14</v>
      </c>
      <c r="Z699" s="77" t="s">
        <v>40</v>
      </c>
      <c r="AA699" s="77" t="s">
        <v>39</v>
      </c>
      <c r="AB699" s="77">
        <v>20</v>
      </c>
    </row>
    <row r="700" spans="1:28" ht="15.75" customHeight="1" x14ac:dyDescent="0.2">
      <c r="A700" s="77" t="s">
        <v>49</v>
      </c>
      <c r="B700" s="77" t="s">
        <v>47</v>
      </c>
      <c r="C700" s="77" t="s">
        <v>50</v>
      </c>
      <c r="D700" s="113">
        <v>43474.372715335645</v>
      </c>
      <c r="E700" s="77" t="s">
        <v>170</v>
      </c>
      <c r="F700" s="77" t="s">
        <v>45</v>
      </c>
      <c r="G700" s="77" t="s">
        <v>51</v>
      </c>
      <c r="H700" s="77" t="s">
        <v>9</v>
      </c>
      <c r="I700" s="77" t="s">
        <v>158</v>
      </c>
      <c r="J700" s="77" t="s">
        <v>42</v>
      </c>
      <c r="K700" s="77">
        <v>2.2999999999999998</v>
      </c>
      <c r="L700" s="77">
        <v>1450</v>
      </c>
      <c r="M700" s="77" t="s">
        <v>41</v>
      </c>
      <c r="N700" s="101">
        <v>88.3</v>
      </c>
      <c r="O700" s="107">
        <v>4.7E-2</v>
      </c>
      <c r="P700" s="104">
        <v>0</v>
      </c>
      <c r="Z700" s="77" t="s">
        <v>40</v>
      </c>
      <c r="AA700" s="77" t="s">
        <v>39</v>
      </c>
      <c r="AB700" s="77">
        <v>20</v>
      </c>
    </row>
    <row r="701" spans="1:28" ht="15.75" customHeight="1" x14ac:dyDescent="0.2">
      <c r="A701" s="77" t="s">
        <v>49</v>
      </c>
      <c r="B701" s="77" t="s">
        <v>47</v>
      </c>
      <c r="C701" s="77" t="s">
        <v>50</v>
      </c>
      <c r="D701" s="113">
        <v>43474.372715335645</v>
      </c>
      <c r="E701" s="77" t="s">
        <v>170</v>
      </c>
      <c r="F701" s="77" t="s">
        <v>45</v>
      </c>
      <c r="G701" s="77" t="s">
        <v>51</v>
      </c>
      <c r="H701" s="77" t="s">
        <v>9</v>
      </c>
      <c r="I701" s="77" t="s">
        <v>43</v>
      </c>
      <c r="J701" s="77" t="s">
        <v>42</v>
      </c>
      <c r="K701" s="77">
        <v>2.2999999999999998</v>
      </c>
      <c r="L701" s="77">
        <v>1450</v>
      </c>
      <c r="M701" s="77" t="s">
        <v>41</v>
      </c>
      <c r="N701" s="101">
        <v>4.2</v>
      </c>
      <c r="O701" s="107">
        <v>0</v>
      </c>
      <c r="P701" s="104">
        <v>6</v>
      </c>
      <c r="Z701" s="77" t="s">
        <v>40</v>
      </c>
      <c r="AA701" s="77" t="s">
        <v>39</v>
      </c>
      <c r="AB701" s="77">
        <v>20</v>
      </c>
    </row>
    <row r="702" spans="1:28" ht="15.75" customHeight="1" x14ac:dyDescent="0.2">
      <c r="A702" s="77" t="s">
        <v>49</v>
      </c>
      <c r="B702" s="77" t="s">
        <v>47</v>
      </c>
      <c r="C702" s="77" t="s">
        <v>50</v>
      </c>
      <c r="D702" s="113">
        <v>43474.372715335645</v>
      </c>
      <c r="E702" s="77" t="s">
        <v>170</v>
      </c>
      <c r="F702" s="77" t="s">
        <v>45</v>
      </c>
      <c r="G702" s="77" t="s">
        <v>51</v>
      </c>
      <c r="H702" s="77" t="s">
        <v>9</v>
      </c>
      <c r="I702" s="77" t="s">
        <v>159</v>
      </c>
      <c r="J702" s="77" t="s">
        <v>165</v>
      </c>
      <c r="K702" s="77">
        <v>2.2999999999999998</v>
      </c>
      <c r="L702" s="77">
        <v>1450</v>
      </c>
      <c r="M702" s="77" t="s">
        <v>41</v>
      </c>
      <c r="N702" s="101">
        <v>15.1</v>
      </c>
      <c r="O702" s="107">
        <v>2.3E-2</v>
      </c>
      <c r="P702" s="104">
        <v>5.87</v>
      </c>
      <c r="Z702" s="77" t="s">
        <v>40</v>
      </c>
      <c r="AA702" s="77" t="s">
        <v>39</v>
      </c>
      <c r="AB702" s="77">
        <v>20</v>
      </c>
    </row>
    <row r="703" spans="1:28" ht="15.75" customHeight="1" x14ac:dyDescent="0.2">
      <c r="A703" s="77" t="s">
        <v>49</v>
      </c>
      <c r="B703" s="77" t="s">
        <v>47</v>
      </c>
      <c r="C703" s="77" t="s">
        <v>50</v>
      </c>
      <c r="D703" s="113">
        <v>43474.372715335645</v>
      </c>
      <c r="E703" s="77" t="s">
        <v>170</v>
      </c>
      <c r="F703" s="77" t="s">
        <v>45</v>
      </c>
      <c r="G703" s="77" t="s">
        <v>51</v>
      </c>
      <c r="H703" s="77" t="s">
        <v>10</v>
      </c>
      <c r="I703" s="77" t="s">
        <v>157</v>
      </c>
      <c r="J703" s="77" t="s">
        <v>42</v>
      </c>
      <c r="K703" s="77">
        <v>2.8</v>
      </c>
      <c r="L703" s="77">
        <v>1540</v>
      </c>
      <c r="M703" s="77" t="s">
        <v>41</v>
      </c>
      <c r="N703" s="101">
        <v>10.199999999999999</v>
      </c>
      <c r="O703" s="107">
        <v>2.3E-2</v>
      </c>
      <c r="P703" s="104">
        <v>9.61</v>
      </c>
      <c r="Z703" s="77" t="s">
        <v>40</v>
      </c>
      <c r="AA703" s="77" t="s">
        <v>39</v>
      </c>
      <c r="AB703" s="77">
        <v>20</v>
      </c>
    </row>
    <row r="704" spans="1:28" ht="15.75" customHeight="1" x14ac:dyDescent="0.2">
      <c r="A704" s="77" t="s">
        <v>49</v>
      </c>
      <c r="B704" s="77" t="s">
        <v>47</v>
      </c>
      <c r="C704" s="77" t="s">
        <v>50</v>
      </c>
      <c r="D704" s="113">
        <v>43474.372715335645</v>
      </c>
      <c r="E704" s="77" t="s">
        <v>170</v>
      </c>
      <c r="F704" s="77" t="s">
        <v>45</v>
      </c>
      <c r="G704" s="77" t="s">
        <v>51</v>
      </c>
      <c r="H704" s="77" t="s">
        <v>10</v>
      </c>
      <c r="I704" s="77" t="s">
        <v>158</v>
      </c>
      <c r="J704" s="77" t="s">
        <v>42</v>
      </c>
      <c r="K704" s="77">
        <v>2.8</v>
      </c>
      <c r="L704" s="77">
        <v>1540</v>
      </c>
      <c r="M704" s="77" t="s">
        <v>41</v>
      </c>
      <c r="N704" s="101">
        <v>95.7</v>
      </c>
      <c r="O704" s="107">
        <v>2.4E-2</v>
      </c>
      <c r="P704" s="104">
        <v>0</v>
      </c>
      <c r="Z704" s="77" t="s">
        <v>40</v>
      </c>
      <c r="AA704" s="77" t="s">
        <v>39</v>
      </c>
      <c r="AB704" s="77">
        <v>20</v>
      </c>
    </row>
    <row r="705" spans="1:28" ht="15.75" customHeight="1" x14ac:dyDescent="0.2">
      <c r="A705" s="77" t="s">
        <v>49</v>
      </c>
      <c r="B705" s="77" t="s">
        <v>47</v>
      </c>
      <c r="C705" s="77" t="s">
        <v>50</v>
      </c>
      <c r="D705" s="113">
        <v>43474.372715335645</v>
      </c>
      <c r="E705" s="77" t="s">
        <v>170</v>
      </c>
      <c r="F705" s="77" t="s">
        <v>45</v>
      </c>
      <c r="G705" s="77" t="s">
        <v>51</v>
      </c>
      <c r="H705" s="77" t="s">
        <v>10</v>
      </c>
      <c r="I705" s="77" t="s">
        <v>43</v>
      </c>
      <c r="J705" s="77" t="s">
        <v>42</v>
      </c>
      <c r="K705" s="77">
        <v>2.8</v>
      </c>
      <c r="L705" s="77">
        <v>1540</v>
      </c>
      <c r="M705" s="77" t="s">
        <v>41</v>
      </c>
      <c r="N705" s="101">
        <v>6.1</v>
      </c>
      <c r="O705" s="107">
        <v>0</v>
      </c>
      <c r="P705" s="104">
        <v>9.31</v>
      </c>
      <c r="Z705" s="77" t="s">
        <v>40</v>
      </c>
      <c r="AA705" s="77" t="s">
        <v>39</v>
      </c>
      <c r="AB705" s="77">
        <v>20</v>
      </c>
    </row>
    <row r="706" spans="1:28" ht="15.75" customHeight="1" x14ac:dyDescent="0.2">
      <c r="A706" s="77" t="s">
        <v>49</v>
      </c>
      <c r="B706" s="77" t="s">
        <v>47</v>
      </c>
      <c r="C706" s="77" t="s">
        <v>50</v>
      </c>
      <c r="D706" s="113">
        <v>43474.372715335645</v>
      </c>
      <c r="E706" s="77" t="s">
        <v>170</v>
      </c>
      <c r="F706" s="77" t="s">
        <v>45</v>
      </c>
      <c r="G706" s="77" t="s">
        <v>51</v>
      </c>
      <c r="H706" s="77" t="s">
        <v>10</v>
      </c>
      <c r="I706" s="77" t="s">
        <v>159</v>
      </c>
      <c r="J706" s="77" t="s">
        <v>165</v>
      </c>
      <c r="K706" s="77">
        <v>2.8</v>
      </c>
      <c r="L706" s="77">
        <v>1540</v>
      </c>
      <c r="M706" s="77" t="s">
        <v>41</v>
      </c>
      <c r="N706" s="101">
        <v>8</v>
      </c>
      <c r="O706" s="107">
        <v>4.0000000000000001E-3</v>
      </c>
      <c r="P706" s="104">
        <v>9.24</v>
      </c>
      <c r="Z706" s="77" t="s">
        <v>40</v>
      </c>
      <c r="AA706" s="77" t="s">
        <v>39</v>
      </c>
      <c r="AB706" s="77">
        <v>20</v>
      </c>
    </row>
    <row r="707" spans="1:28" ht="15.75" customHeight="1" x14ac:dyDescent="0.2">
      <c r="A707" s="77" t="s">
        <v>49</v>
      </c>
      <c r="B707" s="77" t="s">
        <v>47</v>
      </c>
      <c r="C707" s="77" t="s">
        <v>50</v>
      </c>
      <c r="D707" s="113">
        <v>43474.372715335645</v>
      </c>
      <c r="E707" s="77" t="s">
        <v>170</v>
      </c>
      <c r="F707" s="77" t="s">
        <v>45</v>
      </c>
      <c r="G707" s="77" t="s">
        <v>51</v>
      </c>
      <c r="H707" s="77" t="s">
        <v>20</v>
      </c>
      <c r="I707" s="77" t="s">
        <v>158</v>
      </c>
      <c r="J707" s="77" t="s">
        <v>42</v>
      </c>
      <c r="K707" s="77">
        <v>3</v>
      </c>
      <c r="L707" s="77">
        <v>1500</v>
      </c>
      <c r="M707" s="77" t="s">
        <v>41</v>
      </c>
      <c r="N707" s="101">
        <v>109</v>
      </c>
      <c r="O707" s="107">
        <v>7.2999999999999995E-2</v>
      </c>
      <c r="P707" s="104">
        <v>0</v>
      </c>
      <c r="Z707" s="77" t="s">
        <v>40</v>
      </c>
      <c r="AA707" s="77" t="s">
        <v>39</v>
      </c>
      <c r="AB707" s="77">
        <v>20</v>
      </c>
    </row>
    <row r="708" spans="1:28" ht="15.75" customHeight="1" x14ac:dyDescent="0.2">
      <c r="A708" s="77" t="s">
        <v>49</v>
      </c>
      <c r="B708" s="77" t="s">
        <v>47</v>
      </c>
      <c r="C708" s="77" t="s">
        <v>50</v>
      </c>
      <c r="D708" s="113">
        <v>43474.372715335645</v>
      </c>
      <c r="E708" s="77" t="s">
        <v>170</v>
      </c>
      <c r="F708" s="77" t="s">
        <v>45</v>
      </c>
      <c r="G708" s="77" t="s">
        <v>51</v>
      </c>
      <c r="H708" s="77" t="s">
        <v>20</v>
      </c>
      <c r="I708" s="77" t="s">
        <v>43</v>
      </c>
      <c r="J708" s="77" t="s">
        <v>42</v>
      </c>
      <c r="K708" s="77">
        <v>3</v>
      </c>
      <c r="L708" s="77">
        <v>1500</v>
      </c>
      <c r="M708" s="77" t="s">
        <v>41</v>
      </c>
      <c r="N708" s="101">
        <v>4.4000000000000004</v>
      </c>
      <c r="O708" s="107">
        <v>0</v>
      </c>
      <c r="P708" s="104">
        <v>6.85</v>
      </c>
      <c r="Z708" s="77" t="s">
        <v>40</v>
      </c>
      <c r="AA708" s="77" t="s">
        <v>39</v>
      </c>
      <c r="AB708" s="77">
        <v>20</v>
      </c>
    </row>
    <row r="709" spans="1:28" ht="15.75" customHeight="1" x14ac:dyDescent="0.2">
      <c r="A709" s="77" t="s">
        <v>49</v>
      </c>
      <c r="B709" s="77" t="s">
        <v>47</v>
      </c>
      <c r="C709" s="77" t="s">
        <v>50</v>
      </c>
      <c r="D709" s="113">
        <v>43474.372715335645</v>
      </c>
      <c r="E709" s="77" t="s">
        <v>170</v>
      </c>
      <c r="F709" s="77" t="s">
        <v>45</v>
      </c>
      <c r="G709" s="77" t="s">
        <v>51</v>
      </c>
      <c r="H709" s="77" t="s">
        <v>20</v>
      </c>
      <c r="I709" s="77" t="s">
        <v>159</v>
      </c>
      <c r="J709" s="77" t="s">
        <v>165</v>
      </c>
      <c r="K709" s="77">
        <v>3</v>
      </c>
      <c r="L709" s="77">
        <v>1500</v>
      </c>
      <c r="M709" s="77" t="s">
        <v>41</v>
      </c>
      <c r="N709" s="101">
        <v>34.6</v>
      </c>
      <c r="O709" s="107">
        <v>6.0999999999999999E-2</v>
      </c>
      <c r="P709" s="104">
        <v>6.63</v>
      </c>
      <c r="Z709" s="77" t="s">
        <v>40</v>
      </c>
      <c r="AA709" s="77" t="s">
        <v>39</v>
      </c>
      <c r="AB709" s="77">
        <v>20</v>
      </c>
    </row>
    <row r="710" spans="1:28" ht="15.75" customHeight="1" x14ac:dyDescent="0.2">
      <c r="A710" s="77" t="s">
        <v>49</v>
      </c>
      <c r="B710" s="77" t="s">
        <v>47</v>
      </c>
      <c r="C710" s="77" t="s">
        <v>50</v>
      </c>
      <c r="D710" s="113">
        <v>43474.372715335645</v>
      </c>
      <c r="E710" s="77" t="s">
        <v>170</v>
      </c>
      <c r="F710" s="77" t="s">
        <v>45</v>
      </c>
      <c r="G710" s="77" t="s">
        <v>51</v>
      </c>
      <c r="H710" s="77" t="s">
        <v>22</v>
      </c>
      <c r="I710" s="77" t="s">
        <v>157</v>
      </c>
      <c r="J710" s="77" t="s">
        <v>42</v>
      </c>
      <c r="K710" s="77">
        <v>3.1</v>
      </c>
      <c r="L710" s="77">
        <v>1500</v>
      </c>
      <c r="M710" s="77" t="s">
        <v>41</v>
      </c>
      <c r="N710" s="101">
        <v>62.5</v>
      </c>
      <c r="O710" s="107">
        <v>7.0000000000000007E-2</v>
      </c>
      <c r="P710" s="104">
        <v>6.66</v>
      </c>
      <c r="Z710" s="77" t="s">
        <v>40</v>
      </c>
      <c r="AA710" s="77" t="s">
        <v>39</v>
      </c>
      <c r="AB710" s="77">
        <v>20</v>
      </c>
    </row>
    <row r="711" spans="1:28" ht="15.75" customHeight="1" x14ac:dyDescent="0.2">
      <c r="A711" s="77" t="s">
        <v>49</v>
      </c>
      <c r="B711" s="77" t="s">
        <v>47</v>
      </c>
      <c r="C711" s="77" t="s">
        <v>50</v>
      </c>
      <c r="D711" s="113">
        <v>43474.372715335645</v>
      </c>
      <c r="E711" s="77" t="s">
        <v>170</v>
      </c>
      <c r="F711" s="77" t="s">
        <v>45</v>
      </c>
      <c r="G711" s="77" t="s">
        <v>51</v>
      </c>
      <c r="H711" s="77" t="s">
        <v>22</v>
      </c>
      <c r="I711" s="77" t="s">
        <v>158</v>
      </c>
      <c r="J711" s="77" t="s">
        <v>42</v>
      </c>
      <c r="K711" s="77">
        <v>3.1</v>
      </c>
      <c r="L711" s="77">
        <v>1500</v>
      </c>
      <c r="M711" s="77" t="s">
        <v>41</v>
      </c>
      <c r="N711" s="101">
        <v>136</v>
      </c>
      <c r="O711" s="107">
        <v>7.6999999999999999E-2</v>
      </c>
      <c r="P711" s="104">
        <v>0</v>
      </c>
      <c r="Z711" s="77" t="s">
        <v>40</v>
      </c>
      <c r="AA711" s="77" t="s">
        <v>39</v>
      </c>
      <c r="AB711" s="77">
        <v>20</v>
      </c>
    </row>
    <row r="712" spans="1:28" ht="15.75" customHeight="1" x14ac:dyDescent="0.2">
      <c r="A712" s="77" t="s">
        <v>49</v>
      </c>
      <c r="B712" s="77" t="s">
        <v>47</v>
      </c>
      <c r="C712" s="77" t="s">
        <v>50</v>
      </c>
      <c r="D712" s="113">
        <v>43474.372715335645</v>
      </c>
      <c r="E712" s="77" t="s">
        <v>170</v>
      </c>
      <c r="F712" s="77" t="s">
        <v>45</v>
      </c>
      <c r="G712" s="77" t="s">
        <v>51</v>
      </c>
      <c r="H712" s="77" t="s">
        <v>22</v>
      </c>
      <c r="I712" s="77" t="s">
        <v>43</v>
      </c>
      <c r="J712" s="77" t="s">
        <v>42</v>
      </c>
      <c r="K712" s="77">
        <v>3.1</v>
      </c>
      <c r="L712" s="77">
        <v>1500</v>
      </c>
      <c r="M712" s="77" t="s">
        <v>41</v>
      </c>
      <c r="N712" s="101">
        <v>4.0999999999999996</v>
      </c>
      <c r="O712" s="107">
        <v>0</v>
      </c>
      <c r="P712" s="104">
        <v>6.47</v>
      </c>
      <c r="Z712" s="77" t="s">
        <v>40</v>
      </c>
      <c r="AA712" s="77" t="s">
        <v>39</v>
      </c>
      <c r="AB712" s="77">
        <v>20</v>
      </c>
    </row>
    <row r="713" spans="1:28" ht="15.75" customHeight="1" x14ac:dyDescent="0.2">
      <c r="A713" s="77" t="s">
        <v>49</v>
      </c>
      <c r="B713" s="77" t="s">
        <v>47</v>
      </c>
      <c r="C713" s="77" t="s">
        <v>50</v>
      </c>
      <c r="D713" s="113">
        <v>43474.372715335645</v>
      </c>
      <c r="E713" s="77" t="s">
        <v>170</v>
      </c>
      <c r="F713" s="77" t="s">
        <v>45</v>
      </c>
      <c r="G713" s="77" t="s">
        <v>51</v>
      </c>
      <c r="H713" s="77" t="s">
        <v>22</v>
      </c>
      <c r="I713" s="77" t="s">
        <v>159</v>
      </c>
      <c r="J713" s="77" t="s">
        <v>165</v>
      </c>
      <c r="K713" s="77">
        <v>3.1</v>
      </c>
      <c r="L713" s="77">
        <v>1500</v>
      </c>
      <c r="M713" s="77" t="s">
        <v>41</v>
      </c>
      <c r="N713" s="101">
        <v>64.7</v>
      </c>
      <c r="O713" s="107">
        <v>6.8000000000000005E-2</v>
      </c>
      <c r="P713" s="104">
        <v>6.22</v>
      </c>
      <c r="Z713" s="77" t="s">
        <v>40</v>
      </c>
      <c r="AA713" s="77" t="s">
        <v>39</v>
      </c>
      <c r="AB713" s="77">
        <v>20</v>
      </c>
    </row>
    <row r="714" spans="1:28" ht="15.75" customHeight="1" x14ac:dyDescent="0.2">
      <c r="A714" s="77" t="s">
        <v>49</v>
      </c>
      <c r="B714" s="77" t="s">
        <v>47</v>
      </c>
      <c r="C714" s="77" t="s">
        <v>50</v>
      </c>
      <c r="D714" s="113">
        <v>43474.372715335645</v>
      </c>
      <c r="E714" s="77" t="s">
        <v>170</v>
      </c>
      <c r="F714" s="77" t="s">
        <v>45</v>
      </c>
      <c r="G714" s="77" t="s">
        <v>51</v>
      </c>
      <c r="H714" s="77" t="s">
        <v>26</v>
      </c>
      <c r="I714" s="77" t="s">
        <v>157</v>
      </c>
      <c r="J714" s="77" t="s">
        <v>42</v>
      </c>
      <c r="K714" s="77">
        <v>3.2</v>
      </c>
      <c r="L714" s="77">
        <v>1690</v>
      </c>
      <c r="M714" s="77" t="s">
        <v>41</v>
      </c>
      <c r="N714" s="101">
        <v>46.4</v>
      </c>
      <c r="O714" s="107">
        <v>6.7000000000000004E-2</v>
      </c>
      <c r="P714" s="104">
        <v>16.7</v>
      </c>
      <c r="Z714" s="77" t="s">
        <v>40</v>
      </c>
      <c r="AA714" s="77" t="s">
        <v>39</v>
      </c>
      <c r="AB714" s="77">
        <v>20</v>
      </c>
    </row>
    <row r="715" spans="1:28" ht="15.75" customHeight="1" x14ac:dyDescent="0.2">
      <c r="A715" s="77" t="s">
        <v>49</v>
      </c>
      <c r="B715" s="77" t="s">
        <v>47</v>
      </c>
      <c r="C715" s="77" t="s">
        <v>50</v>
      </c>
      <c r="D715" s="113">
        <v>43474.372715335645</v>
      </c>
      <c r="E715" s="77" t="s">
        <v>170</v>
      </c>
      <c r="F715" s="77" t="s">
        <v>45</v>
      </c>
      <c r="G715" s="77" t="s">
        <v>51</v>
      </c>
      <c r="H715" s="77" t="s">
        <v>26</v>
      </c>
      <c r="I715" s="77" t="s">
        <v>158</v>
      </c>
      <c r="J715" s="77" t="s">
        <v>42</v>
      </c>
      <c r="K715" s="77">
        <v>3.2</v>
      </c>
      <c r="L715" s="77">
        <v>1690</v>
      </c>
      <c r="M715" s="77" t="s">
        <v>41</v>
      </c>
      <c r="N715" s="101">
        <v>287</v>
      </c>
      <c r="O715" s="107">
        <v>7.0999999999999994E-2</v>
      </c>
      <c r="P715" s="104">
        <v>0</v>
      </c>
      <c r="Z715" s="77" t="s">
        <v>40</v>
      </c>
      <c r="AA715" s="77" t="s">
        <v>39</v>
      </c>
      <c r="AB715" s="77">
        <v>20</v>
      </c>
    </row>
    <row r="716" spans="1:28" ht="15.75" customHeight="1" x14ac:dyDescent="0.2">
      <c r="A716" s="77" t="s">
        <v>49</v>
      </c>
      <c r="B716" s="77" t="s">
        <v>47</v>
      </c>
      <c r="C716" s="77" t="s">
        <v>50</v>
      </c>
      <c r="D716" s="113">
        <v>43474.372715335645</v>
      </c>
      <c r="E716" s="77" t="s">
        <v>170</v>
      </c>
      <c r="F716" s="77" t="s">
        <v>45</v>
      </c>
      <c r="G716" s="77" t="s">
        <v>51</v>
      </c>
      <c r="H716" s="77" t="s">
        <v>26</v>
      </c>
      <c r="I716" s="77" t="s">
        <v>43</v>
      </c>
      <c r="J716" s="77" t="s">
        <v>42</v>
      </c>
      <c r="K716" s="77">
        <v>3.2</v>
      </c>
      <c r="L716" s="77">
        <v>1690</v>
      </c>
      <c r="M716" s="77" t="s">
        <v>41</v>
      </c>
      <c r="N716" s="101">
        <v>10.5</v>
      </c>
      <c r="O716" s="107">
        <v>0</v>
      </c>
      <c r="P716" s="104">
        <v>15.8</v>
      </c>
      <c r="Z716" s="77" t="s">
        <v>40</v>
      </c>
      <c r="AA716" s="77" t="s">
        <v>39</v>
      </c>
      <c r="AB716" s="77">
        <v>20</v>
      </c>
    </row>
    <row r="717" spans="1:28" ht="15.75" customHeight="1" x14ac:dyDescent="0.2">
      <c r="A717" s="77" t="s">
        <v>49</v>
      </c>
      <c r="B717" s="77" t="s">
        <v>47</v>
      </c>
      <c r="C717" s="77" t="s">
        <v>50</v>
      </c>
      <c r="D717" s="113">
        <v>43474.372715335645</v>
      </c>
      <c r="E717" s="77" t="s">
        <v>170</v>
      </c>
      <c r="F717" s="77" t="s">
        <v>45</v>
      </c>
      <c r="G717" s="77" t="s">
        <v>51</v>
      </c>
      <c r="H717" s="77" t="s">
        <v>26</v>
      </c>
      <c r="I717" s="77" t="s">
        <v>159</v>
      </c>
      <c r="J717" s="77" t="s">
        <v>165</v>
      </c>
      <c r="K717" s="77">
        <v>3.2</v>
      </c>
      <c r="L717" s="77">
        <v>1690</v>
      </c>
      <c r="M717" s="77" t="s">
        <v>41</v>
      </c>
      <c r="N717" s="101">
        <v>40.6</v>
      </c>
      <c r="O717" s="107">
        <v>3.7999999999999999E-2</v>
      </c>
      <c r="P717" s="104">
        <v>15.7</v>
      </c>
      <c r="Z717" s="77" t="s">
        <v>40</v>
      </c>
      <c r="AA717" s="77" t="s">
        <v>39</v>
      </c>
      <c r="AB717" s="77">
        <v>20</v>
      </c>
    </row>
    <row r="718" spans="1:28" ht="15.75" customHeight="1" x14ac:dyDescent="0.2">
      <c r="A718" s="77" t="s">
        <v>49</v>
      </c>
      <c r="B718" s="77" t="s">
        <v>47</v>
      </c>
      <c r="C718" s="77" t="s">
        <v>50</v>
      </c>
      <c r="D718" s="113">
        <v>43474.372715335645</v>
      </c>
      <c r="E718" s="77" t="s">
        <v>170</v>
      </c>
      <c r="F718" s="77" t="s">
        <v>45</v>
      </c>
      <c r="G718" s="77" t="s">
        <v>51</v>
      </c>
      <c r="H718" s="77" t="s">
        <v>166</v>
      </c>
      <c r="I718" s="77" t="s">
        <v>157</v>
      </c>
      <c r="J718" s="77" t="s">
        <v>42</v>
      </c>
      <c r="K718" s="77">
        <v>2.7</v>
      </c>
      <c r="L718" s="77">
        <v>1480</v>
      </c>
      <c r="M718" s="77" t="s">
        <v>41</v>
      </c>
      <c r="N718" s="101">
        <v>27.4</v>
      </c>
      <c r="O718" s="107">
        <v>4.9000000000000002E-2</v>
      </c>
      <c r="P718" s="104">
        <v>7.31</v>
      </c>
      <c r="Z718" s="77" t="s">
        <v>40</v>
      </c>
      <c r="AA718" s="77" t="s">
        <v>39</v>
      </c>
      <c r="AB718" s="77">
        <v>20</v>
      </c>
    </row>
    <row r="719" spans="1:28" ht="15.75" customHeight="1" x14ac:dyDescent="0.2">
      <c r="A719" s="77" t="s">
        <v>49</v>
      </c>
      <c r="B719" s="77" t="s">
        <v>47</v>
      </c>
      <c r="C719" s="77" t="s">
        <v>50</v>
      </c>
      <c r="D719" s="113">
        <v>43474.372715335645</v>
      </c>
      <c r="E719" s="77" t="s">
        <v>170</v>
      </c>
      <c r="F719" s="77" t="s">
        <v>45</v>
      </c>
      <c r="G719" s="77" t="s">
        <v>51</v>
      </c>
      <c r="H719" s="77" t="s">
        <v>166</v>
      </c>
      <c r="I719" s="77" t="s">
        <v>158</v>
      </c>
      <c r="J719" s="77" t="s">
        <v>42</v>
      </c>
      <c r="K719" s="77">
        <v>2.7</v>
      </c>
      <c r="L719" s="77">
        <v>1480</v>
      </c>
      <c r="M719" s="77" t="s">
        <v>41</v>
      </c>
      <c r="N719" s="101">
        <v>101</v>
      </c>
      <c r="O719" s="107">
        <v>5.2999999999999999E-2</v>
      </c>
      <c r="P719" s="104">
        <v>0</v>
      </c>
      <c r="Z719" s="77" t="s">
        <v>40</v>
      </c>
      <c r="AA719" s="77" t="s">
        <v>39</v>
      </c>
      <c r="AB719" s="77">
        <v>20</v>
      </c>
    </row>
    <row r="720" spans="1:28" ht="15.75" customHeight="1" x14ac:dyDescent="0.2">
      <c r="A720" s="77" t="s">
        <v>49</v>
      </c>
      <c r="B720" s="77" t="s">
        <v>47</v>
      </c>
      <c r="C720" s="77" t="s">
        <v>50</v>
      </c>
      <c r="D720" s="113">
        <v>43474.372715335645</v>
      </c>
      <c r="E720" s="77" t="s">
        <v>170</v>
      </c>
      <c r="F720" s="77" t="s">
        <v>45</v>
      </c>
      <c r="G720" s="77" t="s">
        <v>51</v>
      </c>
      <c r="H720" s="77" t="s">
        <v>166</v>
      </c>
      <c r="I720" s="77" t="s">
        <v>43</v>
      </c>
      <c r="J720" s="77" t="s">
        <v>42</v>
      </c>
      <c r="K720" s="77">
        <v>2.7</v>
      </c>
      <c r="L720" s="77">
        <v>1480</v>
      </c>
      <c r="M720" s="77" t="s">
        <v>41</v>
      </c>
      <c r="N720" s="101">
        <v>4.7</v>
      </c>
      <c r="O720" s="107">
        <v>0</v>
      </c>
      <c r="P720" s="104">
        <v>7.11</v>
      </c>
      <c r="Z720" s="77" t="s">
        <v>40</v>
      </c>
      <c r="AA720" s="77" t="s">
        <v>39</v>
      </c>
      <c r="AB720" s="77">
        <v>20</v>
      </c>
    </row>
    <row r="721" spans="1:28" ht="15.75" customHeight="1" x14ac:dyDescent="0.2">
      <c r="A721" s="77" t="s">
        <v>49</v>
      </c>
      <c r="B721" s="77" t="s">
        <v>47</v>
      </c>
      <c r="C721" s="77" t="s">
        <v>50</v>
      </c>
      <c r="D721" s="113">
        <v>43474.372715335645</v>
      </c>
      <c r="E721" s="77" t="s">
        <v>170</v>
      </c>
      <c r="F721" s="77" t="s">
        <v>45</v>
      </c>
      <c r="G721" s="77" t="s">
        <v>51</v>
      </c>
      <c r="H721" s="77" t="s">
        <v>166</v>
      </c>
      <c r="I721" s="77" t="s">
        <v>159</v>
      </c>
      <c r="J721" s="77" t="s">
        <v>165</v>
      </c>
      <c r="K721" s="77">
        <v>2.7</v>
      </c>
      <c r="L721" s="77">
        <v>1480</v>
      </c>
      <c r="M721" s="77" t="s">
        <v>41</v>
      </c>
      <c r="N721" s="101">
        <v>26.1</v>
      </c>
      <c r="O721" s="107">
        <v>3.5999999999999997E-2</v>
      </c>
      <c r="P721" s="104">
        <v>6.97</v>
      </c>
      <c r="Z721" s="77" t="s">
        <v>40</v>
      </c>
      <c r="AA721" s="77" t="s">
        <v>39</v>
      </c>
      <c r="AB721" s="77">
        <v>20</v>
      </c>
    </row>
    <row r="722" spans="1:28" ht="15.75" customHeight="1" x14ac:dyDescent="0.2">
      <c r="A722" s="77" t="s">
        <v>49</v>
      </c>
      <c r="B722" s="77" t="s">
        <v>47</v>
      </c>
      <c r="C722" s="77" t="s">
        <v>50</v>
      </c>
      <c r="D722" s="113">
        <v>43474.372715335645</v>
      </c>
      <c r="E722" s="77" t="s">
        <v>170</v>
      </c>
      <c r="F722" s="77" t="s">
        <v>29</v>
      </c>
      <c r="G722" s="77" t="s">
        <v>51</v>
      </c>
      <c r="H722" s="77" t="s">
        <v>6</v>
      </c>
      <c r="I722" s="77" t="s">
        <v>157</v>
      </c>
      <c r="J722" s="77" t="s">
        <v>42</v>
      </c>
      <c r="K722" s="77">
        <v>2.06</v>
      </c>
      <c r="L722" s="77">
        <v>1830</v>
      </c>
      <c r="M722" s="77" t="s">
        <v>41</v>
      </c>
      <c r="N722" s="101">
        <v>13.2</v>
      </c>
      <c r="O722" s="107">
        <v>0</v>
      </c>
      <c r="P722" s="104">
        <v>16.399999999999999</v>
      </c>
      <c r="Z722" s="77" t="s">
        <v>40</v>
      </c>
      <c r="AA722" s="77" t="s">
        <v>39</v>
      </c>
      <c r="AB722" s="77">
        <v>20</v>
      </c>
    </row>
    <row r="723" spans="1:28" ht="15.75" customHeight="1" x14ac:dyDescent="0.2">
      <c r="A723" s="77" t="s">
        <v>49</v>
      </c>
      <c r="B723" s="77" t="s">
        <v>47</v>
      </c>
      <c r="C723" s="77" t="s">
        <v>50</v>
      </c>
      <c r="D723" s="113">
        <v>43474.372715335645</v>
      </c>
      <c r="E723" s="77" t="s">
        <v>170</v>
      </c>
      <c r="F723" s="77" t="s">
        <v>29</v>
      </c>
      <c r="G723" s="77" t="s">
        <v>51</v>
      </c>
      <c r="H723" s="77" t="s">
        <v>6</v>
      </c>
      <c r="I723" s="77" t="s">
        <v>158</v>
      </c>
      <c r="J723" s="77" t="s">
        <v>42</v>
      </c>
      <c r="K723" s="77">
        <v>2.06</v>
      </c>
      <c r="L723" s="77">
        <v>1830</v>
      </c>
      <c r="M723" s="77" t="s">
        <v>41</v>
      </c>
      <c r="N723" s="101">
        <v>182</v>
      </c>
      <c r="O723" s="107">
        <v>0</v>
      </c>
      <c r="P723" s="104">
        <v>0</v>
      </c>
      <c r="Z723" s="77" t="s">
        <v>40</v>
      </c>
      <c r="AA723" s="77" t="s">
        <v>39</v>
      </c>
      <c r="AB723" s="77">
        <v>20</v>
      </c>
    </row>
    <row r="724" spans="1:28" ht="15.75" customHeight="1" x14ac:dyDescent="0.2">
      <c r="A724" s="77" t="s">
        <v>49</v>
      </c>
      <c r="B724" s="77" t="s">
        <v>47</v>
      </c>
      <c r="C724" s="77" t="s">
        <v>50</v>
      </c>
      <c r="D724" s="113">
        <v>43474.372715335645</v>
      </c>
      <c r="E724" s="77" t="s">
        <v>170</v>
      </c>
      <c r="F724" s="77" t="s">
        <v>29</v>
      </c>
      <c r="G724" s="77" t="s">
        <v>51</v>
      </c>
      <c r="H724" s="77" t="s">
        <v>6</v>
      </c>
      <c r="I724" s="77" t="s">
        <v>43</v>
      </c>
      <c r="J724" s="77" t="s">
        <v>42</v>
      </c>
      <c r="K724" s="77">
        <v>2.06</v>
      </c>
      <c r="L724" s="77">
        <v>1830</v>
      </c>
      <c r="M724" s="77" t="s">
        <v>41</v>
      </c>
      <c r="N724" s="101">
        <v>12.1</v>
      </c>
      <c r="O724" s="107">
        <v>0</v>
      </c>
      <c r="P724" s="104">
        <v>16.2</v>
      </c>
      <c r="Z724" s="77" t="s">
        <v>40</v>
      </c>
      <c r="AA724" s="77" t="s">
        <v>39</v>
      </c>
      <c r="AB724" s="77">
        <v>20</v>
      </c>
    </row>
    <row r="725" spans="1:28" ht="15.75" customHeight="1" x14ac:dyDescent="0.2">
      <c r="A725" s="77" t="s">
        <v>49</v>
      </c>
      <c r="B725" s="77" t="s">
        <v>47</v>
      </c>
      <c r="C725" s="77" t="s">
        <v>50</v>
      </c>
      <c r="D725" s="113">
        <v>43474.372715335645</v>
      </c>
      <c r="E725" s="77" t="s">
        <v>170</v>
      </c>
      <c r="F725" s="77" t="s">
        <v>29</v>
      </c>
      <c r="G725" s="77" t="s">
        <v>51</v>
      </c>
      <c r="H725" s="77" t="s">
        <v>6</v>
      </c>
      <c r="I725" s="77" t="s">
        <v>159</v>
      </c>
      <c r="J725" s="77" t="s">
        <v>165</v>
      </c>
      <c r="K725" s="77">
        <v>2.06</v>
      </c>
      <c r="L725" s="77">
        <v>1830</v>
      </c>
      <c r="M725" s="77" t="s">
        <v>41</v>
      </c>
      <c r="N725" s="101">
        <v>12.2</v>
      </c>
      <c r="O725" s="107">
        <v>0</v>
      </c>
      <c r="P725" s="104">
        <v>16.2</v>
      </c>
      <c r="Z725" s="77" t="s">
        <v>40</v>
      </c>
      <c r="AA725" s="77" t="s">
        <v>39</v>
      </c>
      <c r="AB725" s="77">
        <v>20</v>
      </c>
    </row>
    <row r="726" spans="1:28" ht="15.75" customHeight="1" x14ac:dyDescent="0.2">
      <c r="A726" s="77" t="s">
        <v>49</v>
      </c>
      <c r="B726" s="77" t="s">
        <v>47</v>
      </c>
      <c r="C726" s="77" t="s">
        <v>50</v>
      </c>
      <c r="D726" s="113">
        <v>43474.372715335645</v>
      </c>
      <c r="E726" s="77" t="s">
        <v>170</v>
      </c>
      <c r="F726" s="77" t="s">
        <v>29</v>
      </c>
      <c r="G726" s="77" t="s">
        <v>51</v>
      </c>
      <c r="H726" s="77" t="s">
        <v>7</v>
      </c>
      <c r="I726" s="77" t="s">
        <v>157</v>
      </c>
      <c r="J726" s="77" t="s">
        <v>42</v>
      </c>
      <c r="K726" s="77">
        <v>3.42</v>
      </c>
      <c r="L726" s="77">
        <v>1720</v>
      </c>
      <c r="M726" s="77" t="s">
        <v>41</v>
      </c>
      <c r="N726" s="101">
        <v>14.3</v>
      </c>
      <c r="O726" s="107">
        <v>4.6100000000000002E-2</v>
      </c>
      <c r="P726" s="104">
        <v>10.6</v>
      </c>
      <c r="Z726" s="77" t="s">
        <v>40</v>
      </c>
      <c r="AA726" s="77" t="s">
        <v>39</v>
      </c>
      <c r="AB726" s="77">
        <v>20</v>
      </c>
    </row>
    <row r="727" spans="1:28" ht="15.75" customHeight="1" x14ac:dyDescent="0.2">
      <c r="A727" s="77" t="s">
        <v>49</v>
      </c>
      <c r="B727" s="77" t="s">
        <v>47</v>
      </c>
      <c r="C727" s="77" t="s">
        <v>50</v>
      </c>
      <c r="D727" s="113">
        <v>43474.372715335645</v>
      </c>
      <c r="E727" s="77" t="s">
        <v>170</v>
      </c>
      <c r="F727" s="77" t="s">
        <v>29</v>
      </c>
      <c r="G727" s="77" t="s">
        <v>51</v>
      </c>
      <c r="H727" s="77" t="s">
        <v>7</v>
      </c>
      <c r="I727" s="77" t="s">
        <v>158</v>
      </c>
      <c r="J727" s="77" t="s">
        <v>42</v>
      </c>
      <c r="K727" s="77">
        <v>3.42</v>
      </c>
      <c r="L727" s="77">
        <v>1720</v>
      </c>
      <c r="M727" s="77" t="s">
        <v>41</v>
      </c>
      <c r="N727" s="101">
        <v>131</v>
      </c>
      <c r="O727" s="107">
        <v>4.87E-2</v>
      </c>
      <c r="P727" s="104">
        <v>0</v>
      </c>
      <c r="Z727" s="77" t="s">
        <v>40</v>
      </c>
      <c r="AA727" s="77" t="s">
        <v>39</v>
      </c>
      <c r="AB727" s="77">
        <v>20</v>
      </c>
    </row>
    <row r="728" spans="1:28" ht="15.75" customHeight="1" x14ac:dyDescent="0.2">
      <c r="A728" s="77" t="s">
        <v>49</v>
      </c>
      <c r="B728" s="77" t="s">
        <v>47</v>
      </c>
      <c r="C728" s="77" t="s">
        <v>50</v>
      </c>
      <c r="D728" s="113">
        <v>43474.372715335645</v>
      </c>
      <c r="E728" s="77" t="s">
        <v>170</v>
      </c>
      <c r="F728" s="77" t="s">
        <v>29</v>
      </c>
      <c r="G728" s="77" t="s">
        <v>51</v>
      </c>
      <c r="H728" s="77" t="s">
        <v>7</v>
      </c>
      <c r="I728" s="77" t="s">
        <v>43</v>
      </c>
      <c r="J728" s="77" t="s">
        <v>42</v>
      </c>
      <c r="K728" s="77">
        <v>3.42</v>
      </c>
      <c r="L728" s="77">
        <v>1720</v>
      </c>
      <c r="M728" s="77" t="s">
        <v>41</v>
      </c>
      <c r="N728" s="101">
        <v>6.65</v>
      </c>
      <c r="O728" s="107">
        <v>0</v>
      </c>
      <c r="P728" s="104">
        <v>10.3</v>
      </c>
      <c r="Z728" s="77" t="s">
        <v>40</v>
      </c>
      <c r="AA728" s="77" t="s">
        <v>39</v>
      </c>
      <c r="AB728" s="77">
        <v>20</v>
      </c>
    </row>
    <row r="729" spans="1:28" ht="15.75" customHeight="1" x14ac:dyDescent="0.2">
      <c r="A729" s="77" t="s">
        <v>49</v>
      </c>
      <c r="B729" s="77" t="s">
        <v>47</v>
      </c>
      <c r="C729" s="77" t="s">
        <v>50</v>
      </c>
      <c r="D729" s="113">
        <v>43474.372715335645</v>
      </c>
      <c r="E729" s="77" t="s">
        <v>170</v>
      </c>
      <c r="F729" s="77" t="s">
        <v>29</v>
      </c>
      <c r="G729" s="77" t="s">
        <v>51</v>
      </c>
      <c r="H729" s="77" t="s">
        <v>7</v>
      </c>
      <c r="I729" s="77" t="s">
        <v>159</v>
      </c>
      <c r="J729" s="77" t="s">
        <v>165</v>
      </c>
      <c r="K729" s="77">
        <v>3.42</v>
      </c>
      <c r="L729" s="77">
        <v>1720</v>
      </c>
      <c r="M729" s="77" t="s">
        <v>41</v>
      </c>
      <c r="N729" s="101">
        <v>12.2</v>
      </c>
      <c r="O729" s="107">
        <v>1.8200000000000001E-2</v>
      </c>
      <c r="P729" s="104">
        <v>10.199999999999999</v>
      </c>
      <c r="Z729" s="77" t="s">
        <v>40</v>
      </c>
      <c r="AA729" s="77" t="s">
        <v>39</v>
      </c>
      <c r="AB729" s="77">
        <v>20</v>
      </c>
    </row>
    <row r="730" spans="1:28" ht="15.75" customHeight="1" x14ac:dyDescent="0.2">
      <c r="A730" s="77" t="s">
        <v>49</v>
      </c>
      <c r="B730" s="77" t="s">
        <v>47</v>
      </c>
      <c r="C730" s="77" t="s">
        <v>50</v>
      </c>
      <c r="D730" s="113">
        <v>43474.372715335645</v>
      </c>
      <c r="E730" s="77" t="s">
        <v>170</v>
      </c>
      <c r="F730" s="77" t="s">
        <v>29</v>
      </c>
      <c r="G730" s="77" t="s">
        <v>51</v>
      </c>
      <c r="H730" s="77" t="s">
        <v>8</v>
      </c>
      <c r="I730" s="77" t="s">
        <v>157</v>
      </c>
      <c r="J730" s="77" t="s">
        <v>42</v>
      </c>
      <c r="K730" s="77">
        <v>2.9</v>
      </c>
      <c r="L730" s="77">
        <v>1690</v>
      </c>
      <c r="M730" s="77" t="s">
        <v>41</v>
      </c>
      <c r="N730" s="101">
        <v>11.8</v>
      </c>
      <c r="O730" s="107">
        <v>3.1600000000000003E-2</v>
      </c>
      <c r="P730" s="104">
        <v>10.4</v>
      </c>
      <c r="Z730" s="77" t="s">
        <v>40</v>
      </c>
      <c r="AA730" s="77" t="s">
        <v>39</v>
      </c>
      <c r="AB730" s="77">
        <v>20</v>
      </c>
    </row>
    <row r="731" spans="1:28" ht="15.75" customHeight="1" x14ac:dyDescent="0.2">
      <c r="A731" s="77" t="s">
        <v>49</v>
      </c>
      <c r="B731" s="77" t="s">
        <v>47</v>
      </c>
      <c r="C731" s="77" t="s">
        <v>50</v>
      </c>
      <c r="D731" s="113">
        <v>43474.372715335645</v>
      </c>
      <c r="E731" s="77" t="s">
        <v>170</v>
      </c>
      <c r="F731" s="77" t="s">
        <v>29</v>
      </c>
      <c r="G731" s="77" t="s">
        <v>51</v>
      </c>
      <c r="H731" s="77" t="s">
        <v>8</v>
      </c>
      <c r="I731" s="77" t="s">
        <v>158</v>
      </c>
      <c r="J731" s="77" t="s">
        <v>42</v>
      </c>
      <c r="K731" s="77">
        <v>2.9</v>
      </c>
      <c r="L731" s="77">
        <v>1690</v>
      </c>
      <c r="M731" s="77" t="s">
        <v>41</v>
      </c>
      <c r="N731" s="101">
        <v>94.2</v>
      </c>
      <c r="O731" s="107">
        <v>3.4599999999999999E-2</v>
      </c>
      <c r="P731" s="104">
        <v>0</v>
      </c>
      <c r="Z731" s="77" t="s">
        <v>40</v>
      </c>
      <c r="AA731" s="77" t="s">
        <v>39</v>
      </c>
      <c r="AB731" s="77">
        <v>20</v>
      </c>
    </row>
    <row r="732" spans="1:28" ht="15.75" customHeight="1" x14ac:dyDescent="0.2">
      <c r="A732" s="77" t="s">
        <v>49</v>
      </c>
      <c r="B732" s="77" t="s">
        <v>47</v>
      </c>
      <c r="C732" s="77" t="s">
        <v>50</v>
      </c>
      <c r="D732" s="113">
        <v>43474.372715335645</v>
      </c>
      <c r="E732" s="77" t="s">
        <v>170</v>
      </c>
      <c r="F732" s="77" t="s">
        <v>29</v>
      </c>
      <c r="G732" s="77" t="s">
        <v>51</v>
      </c>
      <c r="H732" s="77" t="s">
        <v>26</v>
      </c>
      <c r="I732" s="77" t="s">
        <v>159</v>
      </c>
      <c r="J732" s="77" t="s">
        <v>165</v>
      </c>
      <c r="K732" s="77">
        <v>3.17</v>
      </c>
      <c r="L732" s="77">
        <v>1780</v>
      </c>
      <c r="M732" s="77" t="s">
        <v>41</v>
      </c>
      <c r="N732" s="101">
        <v>34.9</v>
      </c>
      <c r="O732" s="107">
        <v>3.5400000000000001E-2</v>
      </c>
      <c r="P732" s="104">
        <v>14.7</v>
      </c>
      <c r="Z732" s="77" t="s">
        <v>40</v>
      </c>
      <c r="AA732" s="77" t="s">
        <v>39</v>
      </c>
      <c r="AB732" s="77">
        <v>20</v>
      </c>
    </row>
    <row r="733" spans="1:28" ht="15.75" customHeight="1" x14ac:dyDescent="0.2">
      <c r="A733" s="77" t="s">
        <v>49</v>
      </c>
      <c r="B733" s="77" t="s">
        <v>47</v>
      </c>
      <c r="C733" s="77" t="s">
        <v>50</v>
      </c>
      <c r="D733" s="113">
        <v>43474.372715335645</v>
      </c>
      <c r="E733" s="77" t="s">
        <v>170</v>
      </c>
      <c r="F733" s="77" t="s">
        <v>29</v>
      </c>
      <c r="G733" s="77" t="s">
        <v>51</v>
      </c>
      <c r="H733" s="77" t="s">
        <v>166</v>
      </c>
      <c r="I733" s="77" t="s">
        <v>157</v>
      </c>
      <c r="J733" s="77" t="s">
        <v>42</v>
      </c>
      <c r="K733" s="77">
        <v>3.2</v>
      </c>
      <c r="L733" s="77">
        <v>1680</v>
      </c>
      <c r="M733" s="77" t="s">
        <v>41</v>
      </c>
      <c r="N733" s="101">
        <v>32.1</v>
      </c>
      <c r="O733" s="107">
        <v>6.0699999999999997E-2</v>
      </c>
      <c r="P733" s="104">
        <v>9.44</v>
      </c>
      <c r="Z733" s="77" t="s">
        <v>40</v>
      </c>
      <c r="AA733" s="77" t="s">
        <v>39</v>
      </c>
      <c r="AB733" s="77">
        <v>20</v>
      </c>
    </row>
    <row r="734" spans="1:28" ht="15.75" customHeight="1" x14ac:dyDescent="0.2">
      <c r="A734" s="77" t="s">
        <v>49</v>
      </c>
      <c r="B734" s="77" t="s">
        <v>47</v>
      </c>
      <c r="C734" s="77" t="s">
        <v>50</v>
      </c>
      <c r="D734" s="113">
        <v>43474.372715335645</v>
      </c>
      <c r="E734" s="77" t="s">
        <v>170</v>
      </c>
      <c r="F734" s="77" t="s">
        <v>29</v>
      </c>
      <c r="G734" s="77" t="s">
        <v>51</v>
      </c>
      <c r="H734" s="77" t="s">
        <v>166</v>
      </c>
      <c r="I734" s="77" t="s">
        <v>158</v>
      </c>
      <c r="J734" s="77" t="s">
        <v>42</v>
      </c>
      <c r="K734" s="77">
        <v>3.2</v>
      </c>
      <c r="L734" s="77">
        <v>1680</v>
      </c>
      <c r="M734" s="77" t="s">
        <v>41</v>
      </c>
      <c r="N734" s="101">
        <v>129</v>
      </c>
      <c r="O734" s="107">
        <v>6.5000000000000002E-2</v>
      </c>
      <c r="P734" s="104">
        <v>0</v>
      </c>
      <c r="Z734" s="77" t="s">
        <v>40</v>
      </c>
      <c r="AA734" s="77" t="s">
        <v>39</v>
      </c>
      <c r="AB734" s="77">
        <v>20</v>
      </c>
    </row>
    <row r="735" spans="1:28" ht="15.75" customHeight="1" x14ac:dyDescent="0.2">
      <c r="A735" s="77" t="s">
        <v>49</v>
      </c>
      <c r="B735" s="77" t="s">
        <v>47</v>
      </c>
      <c r="C735" s="77" t="s">
        <v>50</v>
      </c>
      <c r="D735" s="113">
        <v>43474.372715335645</v>
      </c>
      <c r="E735" s="77" t="s">
        <v>170</v>
      </c>
      <c r="F735" s="77" t="s">
        <v>29</v>
      </c>
      <c r="G735" s="77" t="s">
        <v>51</v>
      </c>
      <c r="H735" s="77" t="s">
        <v>166</v>
      </c>
      <c r="I735" s="77" t="s">
        <v>43</v>
      </c>
      <c r="J735" s="77" t="s">
        <v>42</v>
      </c>
      <c r="K735" s="77">
        <v>3.2</v>
      </c>
      <c r="L735" s="77">
        <v>1680</v>
      </c>
      <c r="M735" s="77" t="s">
        <v>41</v>
      </c>
      <c r="N735" s="101">
        <v>6.03</v>
      </c>
      <c r="O735" s="107">
        <v>0</v>
      </c>
      <c r="P735" s="104">
        <v>9.26</v>
      </c>
      <c r="Z735" s="77" t="s">
        <v>40</v>
      </c>
      <c r="AA735" s="77" t="s">
        <v>39</v>
      </c>
      <c r="AB735" s="77">
        <v>20</v>
      </c>
    </row>
    <row r="736" spans="1:28" ht="15.75" customHeight="1" x14ac:dyDescent="0.2">
      <c r="A736" s="77" t="s">
        <v>49</v>
      </c>
      <c r="B736" s="77" t="s">
        <v>47</v>
      </c>
      <c r="C736" s="77" t="s">
        <v>50</v>
      </c>
      <c r="D736" s="113">
        <v>43474.372715335645</v>
      </c>
      <c r="E736" s="77" t="s">
        <v>170</v>
      </c>
      <c r="F736" s="77" t="s">
        <v>29</v>
      </c>
      <c r="G736" s="77" t="s">
        <v>51</v>
      </c>
      <c r="H736" s="77" t="s">
        <v>166</v>
      </c>
      <c r="I736" s="77" t="s">
        <v>159</v>
      </c>
      <c r="J736" s="77" t="s">
        <v>165</v>
      </c>
      <c r="K736" s="77">
        <v>3.2</v>
      </c>
      <c r="L736" s="77">
        <v>1680</v>
      </c>
      <c r="M736" s="77" t="s">
        <v>41</v>
      </c>
      <c r="N736" s="101">
        <v>30</v>
      </c>
      <c r="O736" s="107">
        <v>4.2599999999999999E-2</v>
      </c>
      <c r="P736" s="104">
        <v>9.09</v>
      </c>
      <c r="Z736" s="77" t="s">
        <v>40</v>
      </c>
      <c r="AA736" s="77" t="s">
        <v>39</v>
      </c>
      <c r="AB736" s="77">
        <v>20</v>
      </c>
    </row>
    <row r="737" spans="1:28" ht="15.75" customHeight="1" x14ac:dyDescent="0.2">
      <c r="A737" s="77" t="s">
        <v>49</v>
      </c>
      <c r="B737" s="77" t="s">
        <v>47</v>
      </c>
      <c r="C737" s="77" t="s">
        <v>50</v>
      </c>
      <c r="D737" s="113">
        <v>43474.372715335645</v>
      </c>
      <c r="E737" s="77" t="s">
        <v>169</v>
      </c>
      <c r="F737" s="77" t="s">
        <v>30</v>
      </c>
      <c r="G737" s="77" t="s">
        <v>51</v>
      </c>
      <c r="H737" s="77" t="s">
        <v>10</v>
      </c>
      <c r="I737" s="77" t="s">
        <v>157</v>
      </c>
      <c r="J737" s="77" t="s">
        <v>42</v>
      </c>
      <c r="K737" s="77">
        <v>3.5</v>
      </c>
      <c r="L737" s="77">
        <v>1220</v>
      </c>
      <c r="M737" s="77" t="s">
        <v>41</v>
      </c>
      <c r="N737" s="101">
        <v>20.399999999999999</v>
      </c>
      <c r="O737" s="107">
        <v>4.9200000000000001E-2</v>
      </c>
      <c r="P737" s="104">
        <v>10.4</v>
      </c>
      <c r="Z737" s="77" t="s">
        <v>40</v>
      </c>
      <c r="AA737" s="77" t="s">
        <v>39</v>
      </c>
      <c r="AB737" s="77">
        <v>20</v>
      </c>
    </row>
    <row r="738" spans="1:28" ht="15.75" customHeight="1" x14ac:dyDescent="0.2">
      <c r="A738" s="77" t="s">
        <v>49</v>
      </c>
      <c r="B738" s="77" t="s">
        <v>47</v>
      </c>
      <c r="C738" s="77" t="s">
        <v>50</v>
      </c>
      <c r="D738" s="113">
        <v>43474.372715335645</v>
      </c>
      <c r="E738" s="77" t="s">
        <v>169</v>
      </c>
      <c r="F738" s="77" t="s">
        <v>30</v>
      </c>
      <c r="G738" s="77" t="s">
        <v>51</v>
      </c>
      <c r="H738" s="77" t="s">
        <v>10</v>
      </c>
      <c r="I738" s="77" t="s">
        <v>158</v>
      </c>
      <c r="J738" s="77" t="s">
        <v>42</v>
      </c>
      <c r="K738" s="77">
        <v>3.5</v>
      </c>
      <c r="L738" s="77">
        <v>1220</v>
      </c>
      <c r="M738" s="77" t="s">
        <v>41</v>
      </c>
      <c r="N738" s="101">
        <v>104</v>
      </c>
      <c r="O738" s="107">
        <v>5.5599999999999997E-2</v>
      </c>
      <c r="P738" s="104">
        <v>0</v>
      </c>
      <c r="Z738" s="77" t="s">
        <v>40</v>
      </c>
      <c r="AA738" s="77" t="s">
        <v>39</v>
      </c>
      <c r="AB738" s="77">
        <v>20</v>
      </c>
    </row>
    <row r="739" spans="1:28" ht="15.75" customHeight="1" x14ac:dyDescent="0.2">
      <c r="A739" s="77" t="s">
        <v>49</v>
      </c>
      <c r="B739" s="77" t="s">
        <v>47</v>
      </c>
      <c r="C739" s="77" t="s">
        <v>50</v>
      </c>
      <c r="D739" s="113">
        <v>43474.372715335645</v>
      </c>
      <c r="E739" s="77" t="s">
        <v>169</v>
      </c>
      <c r="F739" s="77" t="s">
        <v>30</v>
      </c>
      <c r="G739" s="77" t="s">
        <v>51</v>
      </c>
      <c r="H739" s="77" t="s">
        <v>10</v>
      </c>
      <c r="I739" s="77" t="s">
        <v>43</v>
      </c>
      <c r="J739" s="77" t="s">
        <v>42</v>
      </c>
      <c r="K739" s="77">
        <v>3.5</v>
      </c>
      <c r="L739" s="77">
        <v>1220</v>
      </c>
      <c r="M739" s="77" t="s">
        <v>41</v>
      </c>
      <c r="N739" s="101">
        <v>5.8</v>
      </c>
      <c r="O739" s="107">
        <v>0</v>
      </c>
      <c r="P739" s="104">
        <v>9.2899999999999991</v>
      </c>
      <c r="Z739" s="77" t="s">
        <v>40</v>
      </c>
      <c r="AA739" s="77" t="s">
        <v>39</v>
      </c>
      <c r="AB739" s="77">
        <v>20</v>
      </c>
    </row>
    <row r="740" spans="1:28" ht="15.75" customHeight="1" x14ac:dyDescent="0.2">
      <c r="A740" s="77" t="s">
        <v>49</v>
      </c>
      <c r="B740" s="77" t="s">
        <v>47</v>
      </c>
      <c r="C740" s="77" t="s">
        <v>50</v>
      </c>
      <c r="D740" s="113">
        <v>43474.372715335645</v>
      </c>
      <c r="E740" s="77" t="s">
        <v>169</v>
      </c>
      <c r="F740" s="77" t="s">
        <v>30</v>
      </c>
      <c r="G740" s="77" t="s">
        <v>51</v>
      </c>
      <c r="H740" s="77" t="s">
        <v>10</v>
      </c>
      <c r="I740" s="77" t="s">
        <v>159</v>
      </c>
      <c r="J740" s="77" t="s">
        <v>165</v>
      </c>
      <c r="K740" s="77">
        <v>3.5</v>
      </c>
      <c r="L740" s="77">
        <v>1220</v>
      </c>
      <c r="M740" s="77" t="s">
        <v>41</v>
      </c>
      <c r="N740" s="101">
        <v>26.5</v>
      </c>
      <c r="O740" s="107">
        <v>4.1399999999999999E-2</v>
      </c>
      <c r="P740" s="104">
        <v>9.14</v>
      </c>
      <c r="Z740" s="77" t="s">
        <v>40</v>
      </c>
      <c r="AA740" s="77" t="s">
        <v>39</v>
      </c>
      <c r="AB740" s="77">
        <v>20</v>
      </c>
    </row>
    <row r="741" spans="1:28" ht="15.75" customHeight="1" x14ac:dyDescent="0.2">
      <c r="A741" s="77" t="s">
        <v>49</v>
      </c>
      <c r="B741" s="77" t="s">
        <v>47</v>
      </c>
      <c r="C741" s="77" t="s">
        <v>50</v>
      </c>
      <c r="D741" s="113">
        <v>43474.372715335645</v>
      </c>
      <c r="E741" s="77" t="s">
        <v>169</v>
      </c>
      <c r="F741" s="77" t="s">
        <v>30</v>
      </c>
      <c r="G741" s="77" t="s">
        <v>51</v>
      </c>
      <c r="H741" s="77" t="s">
        <v>11</v>
      </c>
      <c r="I741" s="77" t="s">
        <v>157</v>
      </c>
      <c r="J741" s="77" t="s">
        <v>42</v>
      </c>
      <c r="K741" s="77">
        <v>3.5</v>
      </c>
      <c r="L741" s="77">
        <v>1210</v>
      </c>
      <c r="M741" s="77" t="s">
        <v>41</v>
      </c>
      <c r="N741" s="101">
        <v>50.3</v>
      </c>
      <c r="O741" s="107">
        <v>0.106</v>
      </c>
      <c r="P741" s="104">
        <v>3.84</v>
      </c>
      <c r="Z741" s="77" t="s">
        <v>40</v>
      </c>
      <c r="AA741" s="77" t="s">
        <v>39</v>
      </c>
      <c r="AB741" s="77">
        <v>20</v>
      </c>
    </row>
    <row r="742" spans="1:28" ht="15.75" customHeight="1" x14ac:dyDescent="0.2">
      <c r="A742" s="77" t="s">
        <v>49</v>
      </c>
      <c r="B742" s="77" t="s">
        <v>47</v>
      </c>
      <c r="C742" s="77" t="s">
        <v>50</v>
      </c>
      <c r="D742" s="113">
        <v>43474.372715335645</v>
      </c>
      <c r="E742" s="77" t="s">
        <v>169</v>
      </c>
      <c r="F742" s="77" t="s">
        <v>31</v>
      </c>
      <c r="G742" s="77" t="s">
        <v>51</v>
      </c>
      <c r="H742" s="77" t="s">
        <v>10</v>
      </c>
      <c r="I742" s="77" t="s">
        <v>157</v>
      </c>
      <c r="J742" s="77" t="s">
        <v>42</v>
      </c>
      <c r="K742" s="77">
        <v>1.48</v>
      </c>
      <c r="L742" s="77">
        <v>1070</v>
      </c>
      <c r="M742" s="77" t="s">
        <v>41</v>
      </c>
      <c r="N742" s="101">
        <v>2.42</v>
      </c>
      <c r="O742" s="107">
        <v>1.3500000000000001E-3</v>
      </c>
      <c r="P742" s="104">
        <v>2.4900000000000002</v>
      </c>
      <c r="Z742" s="77" t="s">
        <v>40</v>
      </c>
      <c r="AA742" s="77" t="s">
        <v>39</v>
      </c>
      <c r="AB742" s="77">
        <v>20</v>
      </c>
    </row>
    <row r="743" spans="1:28" ht="15.75" customHeight="1" x14ac:dyDescent="0.2">
      <c r="A743" s="77" t="s">
        <v>49</v>
      </c>
      <c r="B743" s="77" t="s">
        <v>47</v>
      </c>
      <c r="C743" s="77" t="s">
        <v>50</v>
      </c>
      <c r="D743" s="113">
        <v>43474.372715335645</v>
      </c>
      <c r="E743" s="77" t="s">
        <v>169</v>
      </c>
      <c r="F743" s="77" t="s">
        <v>31</v>
      </c>
      <c r="G743" s="77" t="s">
        <v>51</v>
      </c>
      <c r="H743" s="77" t="s">
        <v>10</v>
      </c>
      <c r="I743" s="77" t="s">
        <v>158</v>
      </c>
      <c r="J743" s="77" t="s">
        <v>42</v>
      </c>
      <c r="K743" s="77">
        <v>1.48</v>
      </c>
      <c r="L743" s="77">
        <v>1070</v>
      </c>
      <c r="M743" s="77" t="s">
        <v>41</v>
      </c>
      <c r="N743" s="101">
        <v>24.5</v>
      </c>
      <c r="O743" s="107">
        <v>6.8000000000000005E-4</v>
      </c>
      <c r="P743" s="104">
        <v>0</v>
      </c>
      <c r="Z743" s="77" t="s">
        <v>40</v>
      </c>
      <c r="AA743" s="77" t="s">
        <v>39</v>
      </c>
      <c r="AB743" s="77">
        <v>20</v>
      </c>
    </row>
    <row r="744" spans="1:28" ht="15.75" customHeight="1" x14ac:dyDescent="0.2">
      <c r="A744" s="77" t="s">
        <v>49</v>
      </c>
      <c r="B744" s="77" t="s">
        <v>47</v>
      </c>
      <c r="C744" s="77" t="s">
        <v>50</v>
      </c>
      <c r="D744" s="113">
        <v>43474.372715335645</v>
      </c>
      <c r="E744" s="77" t="s">
        <v>169</v>
      </c>
      <c r="F744" s="77" t="s">
        <v>31</v>
      </c>
      <c r="G744" s="77" t="s">
        <v>51</v>
      </c>
      <c r="H744" s="77" t="s">
        <v>10</v>
      </c>
      <c r="I744" s="77" t="s">
        <v>43</v>
      </c>
      <c r="J744" s="77" t="s">
        <v>42</v>
      </c>
      <c r="K744" s="77">
        <v>1.48</v>
      </c>
      <c r="L744" s="77">
        <v>1070</v>
      </c>
      <c r="M744" s="77" t="s">
        <v>41</v>
      </c>
      <c r="N744" s="101">
        <v>1.96</v>
      </c>
      <c r="O744" s="107">
        <v>0</v>
      </c>
      <c r="P744" s="104">
        <v>2.41</v>
      </c>
      <c r="Z744" s="77" t="s">
        <v>40</v>
      </c>
      <c r="AA744" s="77" t="s">
        <v>39</v>
      </c>
      <c r="AB744" s="77">
        <v>20</v>
      </c>
    </row>
    <row r="745" spans="1:28" ht="15.75" customHeight="1" x14ac:dyDescent="0.2">
      <c r="A745" s="77" t="s">
        <v>49</v>
      </c>
      <c r="B745" s="77" t="s">
        <v>47</v>
      </c>
      <c r="C745" s="77" t="s">
        <v>50</v>
      </c>
      <c r="D745" s="113">
        <v>43474.372715335645</v>
      </c>
      <c r="E745" s="77" t="s">
        <v>169</v>
      </c>
      <c r="F745" s="77" t="s">
        <v>31</v>
      </c>
      <c r="G745" s="77" t="s">
        <v>51</v>
      </c>
      <c r="H745" s="77" t="s">
        <v>10</v>
      </c>
      <c r="I745" s="77" t="s">
        <v>159</v>
      </c>
      <c r="J745" s="77" t="s">
        <v>165</v>
      </c>
      <c r="K745" s="77">
        <v>1.48</v>
      </c>
      <c r="L745" s="77">
        <v>1070</v>
      </c>
      <c r="M745" s="77" t="s">
        <v>41</v>
      </c>
      <c r="N745" s="101">
        <v>1.96</v>
      </c>
      <c r="O745" s="107">
        <v>0</v>
      </c>
      <c r="P745" s="104">
        <v>2.41</v>
      </c>
      <c r="Z745" s="77" t="s">
        <v>40</v>
      </c>
      <c r="AA745" s="77" t="s">
        <v>39</v>
      </c>
      <c r="AB745" s="77">
        <v>20</v>
      </c>
    </row>
    <row r="746" spans="1:28" ht="15.75" customHeight="1" x14ac:dyDescent="0.2">
      <c r="A746" s="77" t="s">
        <v>49</v>
      </c>
      <c r="B746" s="77" t="s">
        <v>47</v>
      </c>
      <c r="C746" s="77" t="s">
        <v>50</v>
      </c>
      <c r="D746" s="113">
        <v>43474.372715335645</v>
      </c>
      <c r="E746" s="77" t="s">
        <v>169</v>
      </c>
      <c r="F746" s="77" t="s">
        <v>31</v>
      </c>
      <c r="G746" s="77" t="s">
        <v>51</v>
      </c>
      <c r="H746" s="77" t="s">
        <v>11</v>
      </c>
      <c r="I746" s="77" t="s">
        <v>157</v>
      </c>
      <c r="J746" s="77" t="s">
        <v>42</v>
      </c>
      <c r="K746" s="77">
        <v>1.59</v>
      </c>
      <c r="L746" s="77">
        <v>1130</v>
      </c>
      <c r="M746" s="77" t="s">
        <v>41</v>
      </c>
      <c r="N746" s="101">
        <v>7.33</v>
      </c>
      <c r="O746" s="107">
        <v>1.1900000000000001E-2</v>
      </c>
      <c r="P746" s="104">
        <v>1.31</v>
      </c>
      <c r="Z746" s="77" t="s">
        <v>40</v>
      </c>
      <c r="AA746" s="77" t="s">
        <v>39</v>
      </c>
      <c r="AB746" s="77">
        <v>20</v>
      </c>
    </row>
    <row r="747" spans="1:28" ht="15.75" customHeight="1" x14ac:dyDescent="0.2">
      <c r="A747" s="77" t="s">
        <v>49</v>
      </c>
      <c r="B747" s="77" t="s">
        <v>47</v>
      </c>
      <c r="C747" s="77" t="s">
        <v>50</v>
      </c>
      <c r="D747" s="113">
        <v>43474.372715335645</v>
      </c>
      <c r="E747" s="77" t="s">
        <v>169</v>
      </c>
      <c r="F747" s="77" t="s">
        <v>31</v>
      </c>
      <c r="G747" s="77" t="s">
        <v>51</v>
      </c>
      <c r="H747" s="77" t="s">
        <v>11</v>
      </c>
      <c r="I747" s="77" t="s">
        <v>158</v>
      </c>
      <c r="J747" s="77" t="s">
        <v>42</v>
      </c>
      <c r="K747" s="77">
        <v>1.59</v>
      </c>
      <c r="L747" s="77">
        <v>1130</v>
      </c>
      <c r="M747" s="77" t="s">
        <v>41</v>
      </c>
      <c r="N747" s="101">
        <v>18.5</v>
      </c>
      <c r="O747" s="107">
        <v>1.2500000000000001E-2</v>
      </c>
      <c r="P747" s="104">
        <v>0</v>
      </c>
      <c r="Z747" s="77" t="s">
        <v>40</v>
      </c>
      <c r="AA747" s="77" t="s">
        <v>39</v>
      </c>
      <c r="AB747" s="77">
        <v>20</v>
      </c>
    </row>
    <row r="748" spans="1:28" ht="15.75" customHeight="1" x14ac:dyDescent="0.2">
      <c r="A748" s="77" t="s">
        <v>49</v>
      </c>
      <c r="B748" s="77" t="s">
        <v>47</v>
      </c>
      <c r="C748" s="77" t="s">
        <v>50</v>
      </c>
      <c r="D748" s="113">
        <v>43474.372715335645</v>
      </c>
      <c r="E748" s="77" t="s">
        <v>169</v>
      </c>
      <c r="F748" s="77" t="s">
        <v>31</v>
      </c>
      <c r="G748" s="77" t="s">
        <v>51</v>
      </c>
      <c r="H748" s="77" t="s">
        <v>11</v>
      </c>
      <c r="I748" s="77" t="s">
        <v>43</v>
      </c>
      <c r="J748" s="77" t="s">
        <v>42</v>
      </c>
      <c r="K748" s="77">
        <v>1.59</v>
      </c>
      <c r="L748" s="77">
        <v>1130</v>
      </c>
      <c r="M748" s="77" t="s">
        <v>41</v>
      </c>
      <c r="N748" s="101">
        <v>1.01</v>
      </c>
      <c r="O748" s="107">
        <v>0</v>
      </c>
      <c r="P748" s="104">
        <v>1.26</v>
      </c>
      <c r="Z748" s="77" t="s">
        <v>40</v>
      </c>
      <c r="AA748" s="77" t="s">
        <v>39</v>
      </c>
      <c r="AB748" s="77">
        <v>20</v>
      </c>
    </row>
    <row r="749" spans="1:28" ht="15.75" customHeight="1" x14ac:dyDescent="0.2">
      <c r="A749" s="77" t="s">
        <v>49</v>
      </c>
      <c r="B749" s="77" t="s">
        <v>47</v>
      </c>
      <c r="C749" s="77" t="s">
        <v>50</v>
      </c>
      <c r="D749" s="113">
        <v>43474.372715335645</v>
      </c>
      <c r="E749" s="77" t="s">
        <v>169</v>
      </c>
      <c r="F749" s="77" t="s">
        <v>31</v>
      </c>
      <c r="G749" s="77" t="s">
        <v>51</v>
      </c>
      <c r="H749" s="77" t="s">
        <v>11</v>
      </c>
      <c r="I749" s="77" t="s">
        <v>159</v>
      </c>
      <c r="J749" s="77" t="s">
        <v>165</v>
      </c>
      <c r="K749" s="77">
        <v>1.59</v>
      </c>
      <c r="L749" s="77">
        <v>1130</v>
      </c>
      <c r="M749" s="77" t="s">
        <v>41</v>
      </c>
      <c r="N749" s="101">
        <v>3.87</v>
      </c>
      <c r="O749" s="107">
        <v>4.45E-3</v>
      </c>
      <c r="P749" s="104">
        <v>1.22</v>
      </c>
      <c r="Z749" s="77" t="s">
        <v>40</v>
      </c>
      <c r="AA749" s="77" t="s">
        <v>39</v>
      </c>
      <c r="AB749" s="77">
        <v>20</v>
      </c>
    </row>
    <row r="750" spans="1:28" ht="15.75" customHeight="1" x14ac:dyDescent="0.2">
      <c r="A750" s="77" t="s">
        <v>49</v>
      </c>
      <c r="B750" s="77" t="s">
        <v>47</v>
      </c>
      <c r="C750" s="77" t="s">
        <v>50</v>
      </c>
      <c r="D750" s="113">
        <v>43474.372715335645</v>
      </c>
      <c r="E750" s="77" t="s">
        <v>169</v>
      </c>
      <c r="F750" s="77" t="s">
        <v>31</v>
      </c>
      <c r="G750" s="77" t="s">
        <v>51</v>
      </c>
      <c r="H750" s="77" t="s">
        <v>13</v>
      </c>
      <c r="I750" s="77" t="s">
        <v>157</v>
      </c>
      <c r="J750" s="77" t="s">
        <v>42</v>
      </c>
      <c r="K750" s="77">
        <v>1.47</v>
      </c>
      <c r="L750" s="77">
        <v>1150</v>
      </c>
      <c r="M750" s="77" t="s">
        <v>41</v>
      </c>
      <c r="N750" s="101">
        <v>11.2</v>
      </c>
      <c r="O750" s="107">
        <v>1.26E-2</v>
      </c>
      <c r="P750" s="104">
        <v>1.24</v>
      </c>
      <c r="Z750" s="77" t="s">
        <v>40</v>
      </c>
      <c r="AA750" s="77" t="s">
        <v>39</v>
      </c>
      <c r="AB750" s="77">
        <v>20</v>
      </c>
    </row>
    <row r="751" spans="1:28" ht="15.75" customHeight="1" x14ac:dyDescent="0.2">
      <c r="A751" s="77" t="s">
        <v>49</v>
      </c>
      <c r="B751" s="77" t="s">
        <v>47</v>
      </c>
      <c r="C751" s="77" t="s">
        <v>50</v>
      </c>
      <c r="D751" s="113">
        <v>43474.372715335645</v>
      </c>
      <c r="E751" s="77" t="s">
        <v>169</v>
      </c>
      <c r="F751" s="77" t="s">
        <v>31</v>
      </c>
      <c r="G751" s="77" t="s">
        <v>51</v>
      </c>
      <c r="H751" s="77" t="s">
        <v>13</v>
      </c>
      <c r="I751" s="77" t="s">
        <v>158</v>
      </c>
      <c r="J751" s="77" t="s">
        <v>42</v>
      </c>
      <c r="K751" s="77">
        <v>1.47</v>
      </c>
      <c r="L751" s="77">
        <v>1150</v>
      </c>
      <c r="M751" s="77" t="s">
        <v>41</v>
      </c>
      <c r="N751" s="101">
        <v>21.2</v>
      </c>
      <c r="O751" s="107">
        <v>1.26E-2</v>
      </c>
      <c r="P751" s="104">
        <v>0</v>
      </c>
      <c r="Z751" s="77" t="s">
        <v>40</v>
      </c>
      <c r="AA751" s="77" t="s">
        <v>39</v>
      </c>
      <c r="AB751" s="77">
        <v>20</v>
      </c>
    </row>
    <row r="752" spans="1:28" ht="15.75" customHeight="1" x14ac:dyDescent="0.2">
      <c r="A752" s="77" t="s">
        <v>49</v>
      </c>
      <c r="B752" s="77" t="s">
        <v>47</v>
      </c>
      <c r="C752" s="77" t="s">
        <v>50</v>
      </c>
      <c r="D752" s="113">
        <v>43474.372715335645</v>
      </c>
      <c r="E752" s="77" t="s">
        <v>169</v>
      </c>
      <c r="F752" s="77" t="s">
        <v>31</v>
      </c>
      <c r="G752" s="77" t="s">
        <v>51</v>
      </c>
      <c r="H752" s="77" t="s">
        <v>13</v>
      </c>
      <c r="I752" s="77" t="s">
        <v>43</v>
      </c>
      <c r="J752" s="77" t="s">
        <v>42</v>
      </c>
      <c r="K752" s="77">
        <v>1.47</v>
      </c>
      <c r="L752" s="77">
        <v>1150</v>
      </c>
      <c r="M752" s="77" t="s">
        <v>41</v>
      </c>
      <c r="N752" s="101">
        <v>0.96899999999999997</v>
      </c>
      <c r="O752" s="107">
        <v>0</v>
      </c>
      <c r="P752" s="104">
        <v>1.19</v>
      </c>
      <c r="Z752" s="77" t="s">
        <v>40</v>
      </c>
      <c r="AA752" s="77" t="s">
        <v>39</v>
      </c>
      <c r="AB752" s="77">
        <v>20</v>
      </c>
    </row>
    <row r="753" spans="1:28" ht="15.75" customHeight="1" x14ac:dyDescent="0.2">
      <c r="A753" s="77" t="s">
        <v>49</v>
      </c>
      <c r="B753" s="77" t="s">
        <v>47</v>
      </c>
      <c r="C753" s="77" t="s">
        <v>50</v>
      </c>
      <c r="D753" s="113">
        <v>43474.372715335645</v>
      </c>
      <c r="E753" s="77" t="s">
        <v>169</v>
      </c>
      <c r="F753" s="77" t="s">
        <v>31</v>
      </c>
      <c r="G753" s="77" t="s">
        <v>51</v>
      </c>
      <c r="H753" s="77" t="s">
        <v>13</v>
      </c>
      <c r="I753" s="77" t="s">
        <v>159</v>
      </c>
      <c r="J753" s="77" t="s">
        <v>165</v>
      </c>
      <c r="K753" s="77">
        <v>1.47</v>
      </c>
      <c r="L753" s="77">
        <v>1150</v>
      </c>
      <c r="M753" s="77" t="s">
        <v>41</v>
      </c>
      <c r="N753" s="101">
        <v>7.3</v>
      </c>
      <c r="O753" s="107">
        <v>6.94E-3</v>
      </c>
      <c r="P753" s="104">
        <v>1.1299999999999999</v>
      </c>
      <c r="Z753" s="77" t="s">
        <v>40</v>
      </c>
      <c r="AA753" s="77" t="s">
        <v>39</v>
      </c>
      <c r="AB753" s="77">
        <v>20</v>
      </c>
    </row>
    <row r="754" spans="1:28" ht="15.75" customHeight="1" x14ac:dyDescent="0.2">
      <c r="A754" s="77" t="s">
        <v>49</v>
      </c>
      <c r="B754" s="77" t="s">
        <v>47</v>
      </c>
      <c r="C754" s="77" t="s">
        <v>50</v>
      </c>
      <c r="D754" s="113">
        <v>43474.372715335645</v>
      </c>
      <c r="E754" s="77" t="s">
        <v>169</v>
      </c>
      <c r="F754" s="77" t="s">
        <v>31</v>
      </c>
      <c r="G754" s="77" t="s">
        <v>51</v>
      </c>
      <c r="H754" s="77" t="s">
        <v>14</v>
      </c>
      <c r="I754" s="77" t="s">
        <v>157</v>
      </c>
      <c r="J754" s="77" t="s">
        <v>42</v>
      </c>
      <c r="K754" s="77">
        <v>1.86</v>
      </c>
      <c r="L754" s="77">
        <v>1290</v>
      </c>
      <c r="M754" s="77" t="s">
        <v>41</v>
      </c>
      <c r="N754" s="101">
        <v>16.2</v>
      </c>
      <c r="O754" s="107">
        <v>1.9E-2</v>
      </c>
      <c r="P754" s="104">
        <v>1.57</v>
      </c>
      <c r="Z754" s="77" t="s">
        <v>40</v>
      </c>
      <c r="AA754" s="77" t="s">
        <v>39</v>
      </c>
      <c r="AB754" s="77">
        <v>20</v>
      </c>
    </row>
    <row r="755" spans="1:28" ht="15.75" customHeight="1" x14ac:dyDescent="0.2">
      <c r="A755" s="77" t="s">
        <v>49</v>
      </c>
      <c r="B755" s="77" t="s">
        <v>47</v>
      </c>
      <c r="C755" s="77" t="s">
        <v>50</v>
      </c>
      <c r="D755" s="113">
        <v>43474.372715335645</v>
      </c>
      <c r="E755" s="77" t="s">
        <v>169</v>
      </c>
      <c r="F755" s="77" t="s">
        <v>31</v>
      </c>
      <c r="G755" s="77" t="s">
        <v>51</v>
      </c>
      <c r="H755" s="77" t="s">
        <v>14</v>
      </c>
      <c r="I755" s="77" t="s">
        <v>158</v>
      </c>
      <c r="J755" s="77" t="s">
        <v>42</v>
      </c>
      <c r="K755" s="77">
        <v>1.86</v>
      </c>
      <c r="L755" s="77">
        <v>1290</v>
      </c>
      <c r="M755" s="77" t="s">
        <v>41</v>
      </c>
      <c r="N755" s="101">
        <v>28.9</v>
      </c>
      <c r="O755" s="107">
        <v>1.9E-2</v>
      </c>
      <c r="P755" s="104">
        <v>0</v>
      </c>
      <c r="Z755" s="77" t="s">
        <v>40</v>
      </c>
      <c r="AA755" s="77" t="s">
        <v>39</v>
      </c>
      <c r="AB755" s="77">
        <v>20</v>
      </c>
    </row>
    <row r="756" spans="1:28" ht="15.75" customHeight="1" x14ac:dyDescent="0.2">
      <c r="A756" s="77" t="s">
        <v>49</v>
      </c>
      <c r="B756" s="77" t="s">
        <v>47</v>
      </c>
      <c r="C756" s="77" t="s">
        <v>50</v>
      </c>
      <c r="D756" s="113">
        <v>43474.372715335645</v>
      </c>
      <c r="E756" s="77" t="s">
        <v>169</v>
      </c>
      <c r="F756" s="77" t="s">
        <v>31</v>
      </c>
      <c r="G756" s="77" t="s">
        <v>51</v>
      </c>
      <c r="H756" s="77" t="s">
        <v>14</v>
      </c>
      <c r="I756" s="77" t="s">
        <v>43</v>
      </c>
      <c r="J756" s="77" t="s">
        <v>42</v>
      </c>
      <c r="K756" s="77">
        <v>1.86</v>
      </c>
      <c r="L756" s="77">
        <v>1290</v>
      </c>
      <c r="M756" s="77" t="s">
        <v>41</v>
      </c>
      <c r="N756" s="101">
        <v>1.1399999999999999</v>
      </c>
      <c r="O756" s="107">
        <v>0</v>
      </c>
      <c r="P756" s="104">
        <v>1.51</v>
      </c>
      <c r="Z756" s="77" t="s">
        <v>40</v>
      </c>
      <c r="AA756" s="77" t="s">
        <v>39</v>
      </c>
      <c r="AB756" s="77">
        <v>20</v>
      </c>
    </row>
    <row r="757" spans="1:28" ht="15.75" customHeight="1" x14ac:dyDescent="0.2">
      <c r="A757" s="77" t="s">
        <v>49</v>
      </c>
      <c r="B757" s="77" t="s">
        <v>47</v>
      </c>
      <c r="C757" s="77" t="s">
        <v>50</v>
      </c>
      <c r="D757" s="113">
        <v>43474.372715335645</v>
      </c>
      <c r="E757" s="77" t="s">
        <v>169</v>
      </c>
      <c r="F757" s="77" t="s">
        <v>31</v>
      </c>
      <c r="G757" s="77" t="s">
        <v>51</v>
      </c>
      <c r="H757" s="77" t="s">
        <v>14</v>
      </c>
      <c r="I757" s="77" t="s">
        <v>159</v>
      </c>
      <c r="J757" s="77" t="s">
        <v>165</v>
      </c>
      <c r="K757" s="77">
        <v>1.86</v>
      </c>
      <c r="L757" s="77">
        <v>1290</v>
      </c>
      <c r="M757" s="77" t="s">
        <v>41</v>
      </c>
      <c r="N757" s="101">
        <v>14.5</v>
      </c>
      <c r="O757" s="107">
        <v>1.52E-2</v>
      </c>
      <c r="P757" s="104">
        <v>1.4</v>
      </c>
      <c r="Z757" s="77" t="s">
        <v>40</v>
      </c>
      <c r="AA757" s="77" t="s">
        <v>39</v>
      </c>
      <c r="AB757" s="77">
        <v>20</v>
      </c>
    </row>
    <row r="758" spans="1:28" ht="15.75" customHeight="1" x14ac:dyDescent="0.2">
      <c r="A758" s="77" t="s">
        <v>49</v>
      </c>
      <c r="B758" s="77" t="s">
        <v>47</v>
      </c>
      <c r="C758" s="77" t="s">
        <v>50</v>
      </c>
      <c r="D758" s="113">
        <v>43474.372715335645</v>
      </c>
      <c r="E758" s="77" t="s">
        <v>169</v>
      </c>
      <c r="F758" s="77" t="s">
        <v>31</v>
      </c>
      <c r="G758" s="77" t="s">
        <v>51</v>
      </c>
      <c r="H758" s="77" t="s">
        <v>16</v>
      </c>
      <c r="I758" s="77" t="s">
        <v>157</v>
      </c>
      <c r="J758" s="77" t="s">
        <v>42</v>
      </c>
      <c r="K758" s="77">
        <v>2.02</v>
      </c>
      <c r="L758" s="77">
        <v>1310</v>
      </c>
      <c r="M758" s="77" t="s">
        <v>41</v>
      </c>
      <c r="N758" s="101">
        <v>10.8</v>
      </c>
      <c r="O758" s="107">
        <v>1.78E-2</v>
      </c>
      <c r="P758" s="104">
        <v>1.79</v>
      </c>
      <c r="Z758" s="77" t="s">
        <v>40</v>
      </c>
      <c r="AA758" s="77" t="s">
        <v>39</v>
      </c>
      <c r="AB758" s="77">
        <v>20</v>
      </c>
    </row>
    <row r="759" spans="1:28" ht="15.75" customHeight="1" x14ac:dyDescent="0.2">
      <c r="A759" s="77" t="s">
        <v>49</v>
      </c>
      <c r="B759" s="77" t="s">
        <v>47</v>
      </c>
      <c r="C759" s="77" t="s">
        <v>50</v>
      </c>
      <c r="D759" s="113">
        <v>43474.372715335645</v>
      </c>
      <c r="E759" s="77" t="s">
        <v>169</v>
      </c>
      <c r="F759" s="77" t="s">
        <v>31</v>
      </c>
      <c r="G759" s="77" t="s">
        <v>51</v>
      </c>
      <c r="H759" s="77" t="s">
        <v>16</v>
      </c>
      <c r="I759" s="77" t="s">
        <v>158</v>
      </c>
      <c r="J759" s="77" t="s">
        <v>42</v>
      </c>
      <c r="K759" s="77">
        <v>2.02</v>
      </c>
      <c r="L759" s="77">
        <v>1310</v>
      </c>
      <c r="M759" s="77" t="s">
        <v>41</v>
      </c>
      <c r="N759" s="101">
        <v>25.8</v>
      </c>
      <c r="O759" s="107">
        <v>1.78E-2</v>
      </c>
      <c r="P759" s="104">
        <v>0</v>
      </c>
      <c r="Z759" s="77" t="s">
        <v>40</v>
      </c>
      <c r="AA759" s="77" t="s">
        <v>39</v>
      </c>
      <c r="AB759" s="77">
        <v>20</v>
      </c>
    </row>
    <row r="760" spans="1:28" ht="15.75" customHeight="1" x14ac:dyDescent="0.2">
      <c r="A760" s="77" t="s">
        <v>49</v>
      </c>
      <c r="B760" s="77" t="s">
        <v>47</v>
      </c>
      <c r="C760" s="77" t="s">
        <v>50</v>
      </c>
      <c r="D760" s="113">
        <v>43474.372715335645</v>
      </c>
      <c r="E760" s="77" t="s">
        <v>169</v>
      </c>
      <c r="F760" s="77" t="s">
        <v>31</v>
      </c>
      <c r="G760" s="77" t="s">
        <v>51</v>
      </c>
      <c r="H760" s="77" t="s">
        <v>16</v>
      </c>
      <c r="I760" s="77" t="s">
        <v>43</v>
      </c>
      <c r="J760" s="77" t="s">
        <v>42</v>
      </c>
      <c r="K760" s="77">
        <v>2.02</v>
      </c>
      <c r="L760" s="77">
        <v>1310</v>
      </c>
      <c r="M760" s="77" t="s">
        <v>41</v>
      </c>
      <c r="N760" s="101">
        <v>1.28</v>
      </c>
      <c r="O760" s="107">
        <v>0</v>
      </c>
      <c r="P760" s="104">
        <v>1.74</v>
      </c>
      <c r="Z760" s="77" t="s">
        <v>40</v>
      </c>
      <c r="AA760" s="77" t="s">
        <v>39</v>
      </c>
      <c r="AB760" s="77">
        <v>20</v>
      </c>
    </row>
    <row r="761" spans="1:28" ht="15.75" customHeight="1" x14ac:dyDescent="0.2">
      <c r="A761" s="77" t="s">
        <v>49</v>
      </c>
      <c r="B761" s="77" t="s">
        <v>47</v>
      </c>
      <c r="C761" s="77" t="s">
        <v>50</v>
      </c>
      <c r="D761" s="113">
        <v>43474.372715335645</v>
      </c>
      <c r="E761" s="77" t="s">
        <v>169</v>
      </c>
      <c r="F761" s="77" t="s">
        <v>31</v>
      </c>
      <c r="G761" s="77" t="s">
        <v>51</v>
      </c>
      <c r="H761" s="77" t="s">
        <v>16</v>
      </c>
      <c r="I761" s="77" t="s">
        <v>159</v>
      </c>
      <c r="J761" s="77" t="s">
        <v>165</v>
      </c>
      <c r="K761" s="77">
        <v>2.02</v>
      </c>
      <c r="L761" s="77">
        <v>1310</v>
      </c>
      <c r="M761" s="77" t="s">
        <v>41</v>
      </c>
      <c r="N761" s="101">
        <v>11.7</v>
      </c>
      <c r="O761" s="107">
        <v>1.6299999999999999E-2</v>
      </c>
      <c r="P761" s="104">
        <v>1.58</v>
      </c>
      <c r="Z761" s="77" t="s">
        <v>40</v>
      </c>
      <c r="AA761" s="77" t="s">
        <v>39</v>
      </c>
      <c r="AB761" s="77">
        <v>20</v>
      </c>
    </row>
    <row r="762" spans="1:28" ht="15.75" customHeight="1" x14ac:dyDescent="0.2">
      <c r="A762" s="77" t="s">
        <v>49</v>
      </c>
      <c r="B762" s="77" t="s">
        <v>47</v>
      </c>
      <c r="C762" s="77" t="s">
        <v>50</v>
      </c>
      <c r="D762" s="113">
        <v>43474.372715335645</v>
      </c>
      <c r="E762" s="77" t="s">
        <v>169</v>
      </c>
      <c r="F762" s="77" t="s">
        <v>31</v>
      </c>
      <c r="G762" s="77" t="s">
        <v>51</v>
      </c>
      <c r="H762" s="77" t="s">
        <v>22</v>
      </c>
      <c r="I762" s="77" t="s">
        <v>157</v>
      </c>
      <c r="J762" s="77" t="s">
        <v>42</v>
      </c>
      <c r="K762" s="77">
        <v>1.69</v>
      </c>
      <c r="L762" s="77">
        <v>1110</v>
      </c>
      <c r="M762" s="77" t="s">
        <v>41</v>
      </c>
      <c r="N762" s="101">
        <v>19</v>
      </c>
      <c r="O762" s="107">
        <v>1.9099999999999999E-2</v>
      </c>
      <c r="P762" s="104">
        <v>2.39</v>
      </c>
      <c r="Z762" s="77" t="s">
        <v>40</v>
      </c>
      <c r="AA762" s="77" t="s">
        <v>39</v>
      </c>
      <c r="AB762" s="77">
        <v>20</v>
      </c>
    </row>
    <row r="763" spans="1:28" ht="15.75" customHeight="1" x14ac:dyDescent="0.2">
      <c r="A763" s="77" t="s">
        <v>49</v>
      </c>
      <c r="B763" s="77" t="s">
        <v>47</v>
      </c>
      <c r="C763" s="77" t="s">
        <v>50</v>
      </c>
      <c r="D763" s="113">
        <v>43474.372715335645</v>
      </c>
      <c r="E763" s="77" t="s">
        <v>169</v>
      </c>
      <c r="F763" s="77" t="s">
        <v>31</v>
      </c>
      <c r="G763" s="77" t="s">
        <v>51</v>
      </c>
      <c r="H763" s="77" t="s">
        <v>22</v>
      </c>
      <c r="I763" s="77" t="s">
        <v>158</v>
      </c>
      <c r="J763" s="77" t="s">
        <v>42</v>
      </c>
      <c r="K763" s="77">
        <v>1.69</v>
      </c>
      <c r="L763" s="77">
        <v>1110</v>
      </c>
      <c r="M763" s="77" t="s">
        <v>41</v>
      </c>
      <c r="N763" s="101">
        <v>41.8</v>
      </c>
      <c r="O763" s="107">
        <v>1.9800000000000002E-2</v>
      </c>
      <c r="P763" s="104">
        <v>0</v>
      </c>
      <c r="Z763" s="77" t="s">
        <v>40</v>
      </c>
      <c r="AA763" s="77" t="s">
        <v>39</v>
      </c>
      <c r="AB763" s="77">
        <v>20</v>
      </c>
    </row>
    <row r="764" spans="1:28" ht="15.75" customHeight="1" x14ac:dyDescent="0.2">
      <c r="A764" s="77" t="s">
        <v>49</v>
      </c>
      <c r="B764" s="77" t="s">
        <v>47</v>
      </c>
      <c r="C764" s="77" t="s">
        <v>50</v>
      </c>
      <c r="D764" s="113">
        <v>43474.372715335645</v>
      </c>
      <c r="E764" s="77" t="s">
        <v>169</v>
      </c>
      <c r="F764" s="77" t="s">
        <v>31</v>
      </c>
      <c r="G764" s="77" t="s">
        <v>51</v>
      </c>
      <c r="H764" s="77" t="s">
        <v>22</v>
      </c>
      <c r="I764" s="77" t="s">
        <v>43</v>
      </c>
      <c r="J764" s="77" t="s">
        <v>42</v>
      </c>
      <c r="K764" s="77">
        <v>1.69</v>
      </c>
      <c r="L764" s="77">
        <v>1110</v>
      </c>
      <c r="M764" s="77" t="s">
        <v>41</v>
      </c>
      <c r="N764" s="101">
        <v>1.78</v>
      </c>
      <c r="O764" s="107">
        <v>0</v>
      </c>
      <c r="P764" s="104">
        <v>2.3199999999999998</v>
      </c>
      <c r="Z764" s="77" t="s">
        <v>40</v>
      </c>
      <c r="AA764" s="77" t="s">
        <v>39</v>
      </c>
      <c r="AB764" s="77">
        <v>20</v>
      </c>
    </row>
    <row r="765" spans="1:28" ht="15.75" customHeight="1" x14ac:dyDescent="0.2">
      <c r="A765" s="77" t="s">
        <v>49</v>
      </c>
      <c r="B765" s="77" t="s">
        <v>47</v>
      </c>
      <c r="C765" s="77" t="s">
        <v>50</v>
      </c>
      <c r="D765" s="113">
        <v>43474.372715335645</v>
      </c>
      <c r="E765" s="77" t="s">
        <v>169</v>
      </c>
      <c r="F765" s="77" t="s">
        <v>31</v>
      </c>
      <c r="G765" s="77" t="s">
        <v>51</v>
      </c>
      <c r="H765" s="77" t="s">
        <v>22</v>
      </c>
      <c r="I765" s="77" t="s">
        <v>159</v>
      </c>
      <c r="J765" s="77" t="s">
        <v>165</v>
      </c>
      <c r="K765" s="77">
        <v>1.69</v>
      </c>
      <c r="L765" s="77">
        <v>1110</v>
      </c>
      <c r="M765" s="77" t="s">
        <v>41</v>
      </c>
      <c r="N765" s="101">
        <v>20.2</v>
      </c>
      <c r="O765" s="107">
        <v>1.7500000000000002E-2</v>
      </c>
      <c r="P765" s="104">
        <v>2.11</v>
      </c>
      <c r="Z765" s="77" t="s">
        <v>40</v>
      </c>
      <c r="AA765" s="77" t="s">
        <v>39</v>
      </c>
      <c r="AB765" s="77">
        <v>20</v>
      </c>
    </row>
    <row r="766" spans="1:28" ht="15.75" customHeight="1" x14ac:dyDescent="0.2">
      <c r="A766" s="77" t="s">
        <v>49</v>
      </c>
      <c r="B766" s="77" t="s">
        <v>47</v>
      </c>
      <c r="C766" s="77" t="s">
        <v>50</v>
      </c>
      <c r="D766" s="113">
        <v>43474.372715335645</v>
      </c>
      <c r="E766" s="77" t="s">
        <v>169</v>
      </c>
      <c r="F766" s="77" t="s">
        <v>31</v>
      </c>
      <c r="G766" s="77" t="s">
        <v>51</v>
      </c>
      <c r="H766" s="77" t="s">
        <v>24</v>
      </c>
      <c r="I766" s="77" t="s">
        <v>157</v>
      </c>
      <c r="J766" s="77" t="s">
        <v>42</v>
      </c>
      <c r="K766" s="77">
        <v>2.35</v>
      </c>
      <c r="L766" s="77">
        <v>1390</v>
      </c>
      <c r="M766" s="77" t="s">
        <v>41</v>
      </c>
      <c r="N766" s="101">
        <v>24.7</v>
      </c>
      <c r="O766" s="107">
        <v>1.9199999999999998E-2</v>
      </c>
      <c r="P766" s="104">
        <v>1.82</v>
      </c>
      <c r="Z766" s="77" t="s">
        <v>40</v>
      </c>
      <c r="AA766" s="77" t="s">
        <v>39</v>
      </c>
      <c r="AB766" s="77">
        <v>20</v>
      </c>
    </row>
    <row r="767" spans="1:28" ht="15.75" customHeight="1" x14ac:dyDescent="0.2">
      <c r="A767" s="77" t="s">
        <v>49</v>
      </c>
      <c r="B767" s="77" t="s">
        <v>47</v>
      </c>
      <c r="C767" s="77" t="s">
        <v>50</v>
      </c>
      <c r="D767" s="113">
        <v>43474.372715335645</v>
      </c>
      <c r="E767" s="77" t="s">
        <v>169</v>
      </c>
      <c r="F767" s="77" t="s">
        <v>45</v>
      </c>
      <c r="G767" s="77" t="s">
        <v>51</v>
      </c>
      <c r="H767" s="77" t="s">
        <v>10</v>
      </c>
      <c r="I767" s="77" t="s">
        <v>157</v>
      </c>
      <c r="J767" s="77" t="s">
        <v>42</v>
      </c>
      <c r="K767" s="77">
        <v>2.8</v>
      </c>
      <c r="L767" s="77">
        <v>1490</v>
      </c>
      <c r="M767" s="77" t="s">
        <v>41</v>
      </c>
      <c r="N767" s="101">
        <v>8.3000000000000007</v>
      </c>
      <c r="O767" s="107">
        <v>1.7999999999999999E-2</v>
      </c>
      <c r="P767" s="104">
        <v>9.0299999999999994</v>
      </c>
      <c r="Z767" s="77" t="s">
        <v>40</v>
      </c>
      <c r="AA767" s="77" t="s">
        <v>39</v>
      </c>
      <c r="AB767" s="77">
        <v>20</v>
      </c>
    </row>
    <row r="768" spans="1:28" ht="15.75" customHeight="1" x14ac:dyDescent="0.2">
      <c r="A768" s="77" t="s">
        <v>49</v>
      </c>
      <c r="B768" s="77" t="s">
        <v>47</v>
      </c>
      <c r="C768" s="77" t="s">
        <v>50</v>
      </c>
      <c r="D768" s="113">
        <v>43474.372715335645</v>
      </c>
      <c r="E768" s="77" t="s">
        <v>169</v>
      </c>
      <c r="F768" s="77" t="s">
        <v>45</v>
      </c>
      <c r="G768" s="77" t="s">
        <v>51</v>
      </c>
      <c r="H768" s="77" t="s">
        <v>10</v>
      </c>
      <c r="I768" s="77" t="s">
        <v>158</v>
      </c>
      <c r="J768" s="77" t="s">
        <v>42</v>
      </c>
      <c r="K768" s="77">
        <v>2.8</v>
      </c>
      <c r="L768" s="77">
        <v>1490</v>
      </c>
      <c r="M768" s="77" t="s">
        <v>41</v>
      </c>
      <c r="N768" s="101">
        <v>89.3</v>
      </c>
      <c r="O768" s="107">
        <v>1.9E-2</v>
      </c>
      <c r="P768" s="104">
        <v>0</v>
      </c>
      <c r="Z768" s="77" t="s">
        <v>40</v>
      </c>
      <c r="AA768" s="77" t="s">
        <v>39</v>
      </c>
      <c r="AB768" s="77">
        <v>20</v>
      </c>
    </row>
    <row r="769" spans="1:28" ht="15.75" customHeight="1" x14ac:dyDescent="0.2">
      <c r="A769" s="77" t="s">
        <v>49</v>
      </c>
      <c r="B769" s="77" t="s">
        <v>47</v>
      </c>
      <c r="C769" s="77" t="s">
        <v>50</v>
      </c>
      <c r="D769" s="113">
        <v>43474.372715335645</v>
      </c>
      <c r="E769" s="77" t="s">
        <v>169</v>
      </c>
      <c r="F769" s="77" t="s">
        <v>45</v>
      </c>
      <c r="G769" s="77" t="s">
        <v>51</v>
      </c>
      <c r="H769" s="77" t="s">
        <v>10</v>
      </c>
      <c r="I769" s="77" t="s">
        <v>43</v>
      </c>
      <c r="J769" s="77" t="s">
        <v>42</v>
      </c>
      <c r="K769" s="77">
        <v>2.8</v>
      </c>
      <c r="L769" s="77">
        <v>1490</v>
      </c>
      <c r="M769" s="77" t="s">
        <v>41</v>
      </c>
      <c r="N769" s="101">
        <v>5.8</v>
      </c>
      <c r="O769" s="107">
        <v>0</v>
      </c>
      <c r="P769" s="104">
        <v>8.83</v>
      </c>
      <c r="Z769" s="77" t="s">
        <v>40</v>
      </c>
      <c r="AA769" s="77" t="s">
        <v>39</v>
      </c>
      <c r="AB769" s="77">
        <v>20</v>
      </c>
    </row>
    <row r="770" spans="1:28" ht="15.75" customHeight="1" x14ac:dyDescent="0.2">
      <c r="A770" s="77" t="s">
        <v>49</v>
      </c>
      <c r="B770" s="77" t="s">
        <v>47</v>
      </c>
      <c r="C770" s="77" t="s">
        <v>50</v>
      </c>
      <c r="D770" s="113">
        <v>43474.372715335645</v>
      </c>
      <c r="E770" s="77" t="s">
        <v>169</v>
      </c>
      <c r="F770" s="77" t="s">
        <v>45</v>
      </c>
      <c r="G770" s="77" t="s">
        <v>51</v>
      </c>
      <c r="H770" s="77" t="s">
        <v>10</v>
      </c>
      <c r="I770" s="77" t="s">
        <v>159</v>
      </c>
      <c r="J770" s="77" t="s">
        <v>165</v>
      </c>
      <c r="K770" s="77">
        <v>2.8</v>
      </c>
      <c r="L770" s="77">
        <v>1490</v>
      </c>
      <c r="M770" s="77" t="s">
        <v>41</v>
      </c>
      <c r="N770" s="101">
        <v>8.4</v>
      </c>
      <c r="O770" s="107">
        <v>7.0000000000000001E-3</v>
      </c>
      <c r="P770" s="104">
        <v>8.7200000000000006</v>
      </c>
      <c r="Z770" s="77" t="s">
        <v>40</v>
      </c>
      <c r="AA770" s="77" t="s">
        <v>39</v>
      </c>
      <c r="AB770" s="77">
        <v>20</v>
      </c>
    </row>
    <row r="771" spans="1:28" ht="15.75" customHeight="1" x14ac:dyDescent="0.2">
      <c r="A771" s="77" t="s">
        <v>49</v>
      </c>
      <c r="B771" s="77" t="s">
        <v>47</v>
      </c>
      <c r="C771" s="77" t="s">
        <v>50</v>
      </c>
      <c r="D771" s="113">
        <v>43474.372715335645</v>
      </c>
      <c r="E771" s="77" t="s">
        <v>169</v>
      </c>
      <c r="F771" s="77" t="s">
        <v>45</v>
      </c>
      <c r="G771" s="77" t="s">
        <v>51</v>
      </c>
      <c r="H771" s="77" t="s">
        <v>11</v>
      </c>
      <c r="I771" s="77" t="s">
        <v>157</v>
      </c>
      <c r="J771" s="77" t="s">
        <v>42</v>
      </c>
      <c r="K771" s="77">
        <v>2.5</v>
      </c>
      <c r="L771" s="77">
        <v>1400</v>
      </c>
      <c r="M771" s="77" t="s">
        <v>41</v>
      </c>
      <c r="N771" s="101">
        <v>15.3</v>
      </c>
      <c r="O771" s="107">
        <v>0.04</v>
      </c>
      <c r="P771" s="104">
        <v>2.82</v>
      </c>
      <c r="Z771" s="77" t="s">
        <v>40</v>
      </c>
      <c r="AA771" s="77" t="s">
        <v>39</v>
      </c>
      <c r="AB771" s="77">
        <v>20</v>
      </c>
    </row>
    <row r="772" spans="1:28" ht="15.75" customHeight="1" x14ac:dyDescent="0.2">
      <c r="A772" s="77" t="s">
        <v>49</v>
      </c>
      <c r="B772" s="77" t="s">
        <v>47</v>
      </c>
      <c r="C772" s="77" t="s">
        <v>50</v>
      </c>
      <c r="D772" s="113">
        <v>43474.372715335645</v>
      </c>
      <c r="E772" s="77" t="s">
        <v>169</v>
      </c>
      <c r="F772" s="77" t="s">
        <v>45</v>
      </c>
      <c r="G772" s="77" t="s">
        <v>51</v>
      </c>
      <c r="H772" s="77" t="s">
        <v>11</v>
      </c>
      <c r="I772" s="77" t="s">
        <v>158</v>
      </c>
      <c r="J772" s="77" t="s">
        <v>42</v>
      </c>
      <c r="K772" s="77">
        <v>2.5</v>
      </c>
      <c r="L772" s="77">
        <v>1400</v>
      </c>
      <c r="M772" s="77" t="s">
        <v>41</v>
      </c>
      <c r="N772" s="101">
        <v>39.700000000000003</v>
      </c>
      <c r="O772" s="107">
        <v>4.2000000000000003E-2</v>
      </c>
      <c r="P772" s="104">
        <v>0</v>
      </c>
      <c r="Z772" s="77" t="s">
        <v>40</v>
      </c>
      <c r="AA772" s="77" t="s">
        <v>39</v>
      </c>
      <c r="AB772" s="77">
        <v>20</v>
      </c>
    </row>
    <row r="773" spans="1:28" ht="15.75" customHeight="1" x14ac:dyDescent="0.2">
      <c r="A773" s="77" t="s">
        <v>49</v>
      </c>
      <c r="B773" s="77" t="s">
        <v>47</v>
      </c>
      <c r="C773" s="77" t="s">
        <v>50</v>
      </c>
      <c r="D773" s="113">
        <v>43474.372715335645</v>
      </c>
      <c r="E773" s="77" t="s">
        <v>169</v>
      </c>
      <c r="F773" s="77" t="s">
        <v>45</v>
      </c>
      <c r="G773" s="77" t="s">
        <v>51</v>
      </c>
      <c r="H773" s="77" t="s">
        <v>11</v>
      </c>
      <c r="I773" s="77" t="s">
        <v>43</v>
      </c>
      <c r="J773" s="77" t="s">
        <v>42</v>
      </c>
      <c r="K773" s="77">
        <v>2.5</v>
      </c>
      <c r="L773" s="77">
        <v>1400</v>
      </c>
      <c r="M773" s="77" t="s">
        <v>41</v>
      </c>
      <c r="N773" s="101">
        <v>1.8</v>
      </c>
      <c r="O773" s="107">
        <v>0</v>
      </c>
      <c r="P773" s="104">
        <v>2.74</v>
      </c>
      <c r="Z773" s="77" t="s">
        <v>40</v>
      </c>
      <c r="AA773" s="77" t="s">
        <v>39</v>
      </c>
      <c r="AB773" s="77">
        <v>20</v>
      </c>
    </row>
    <row r="774" spans="1:28" ht="15.75" customHeight="1" x14ac:dyDescent="0.2">
      <c r="A774" s="77" t="s">
        <v>49</v>
      </c>
      <c r="B774" s="77" t="s">
        <v>47</v>
      </c>
      <c r="C774" s="77" t="s">
        <v>50</v>
      </c>
      <c r="D774" s="113">
        <v>43474.372715335645</v>
      </c>
      <c r="E774" s="77" t="s">
        <v>169</v>
      </c>
      <c r="F774" s="77" t="s">
        <v>45</v>
      </c>
      <c r="G774" s="77" t="s">
        <v>51</v>
      </c>
      <c r="H774" s="77" t="s">
        <v>11</v>
      </c>
      <c r="I774" s="77" t="s">
        <v>159</v>
      </c>
      <c r="J774" s="77" t="s">
        <v>165</v>
      </c>
      <c r="K774" s="77">
        <v>2.5</v>
      </c>
      <c r="L774" s="77">
        <v>1400</v>
      </c>
      <c r="M774" s="77" t="s">
        <v>41</v>
      </c>
      <c r="N774" s="101">
        <v>7.5</v>
      </c>
      <c r="O774" s="107">
        <v>1.4999999999999999E-2</v>
      </c>
      <c r="P774" s="104">
        <v>2.69</v>
      </c>
      <c r="Z774" s="77" t="s">
        <v>40</v>
      </c>
      <c r="AA774" s="77" t="s">
        <v>39</v>
      </c>
      <c r="AB774" s="77">
        <v>20</v>
      </c>
    </row>
    <row r="775" spans="1:28" ht="15.75" customHeight="1" x14ac:dyDescent="0.2">
      <c r="A775" s="77" t="s">
        <v>49</v>
      </c>
      <c r="B775" s="77" t="s">
        <v>47</v>
      </c>
      <c r="C775" s="77" t="s">
        <v>50</v>
      </c>
      <c r="D775" s="113">
        <v>43474.372715335645</v>
      </c>
      <c r="E775" s="77" t="s">
        <v>169</v>
      </c>
      <c r="F775" s="77" t="s">
        <v>45</v>
      </c>
      <c r="G775" s="77" t="s">
        <v>51</v>
      </c>
      <c r="H775" s="77" t="s">
        <v>13</v>
      </c>
      <c r="I775" s="77" t="s">
        <v>157</v>
      </c>
      <c r="J775" s="77" t="s">
        <v>42</v>
      </c>
      <c r="K775" s="77">
        <v>2.6</v>
      </c>
      <c r="L775" s="77">
        <v>1460</v>
      </c>
      <c r="M775" s="77" t="s">
        <v>41</v>
      </c>
      <c r="N775" s="101">
        <v>27.6</v>
      </c>
      <c r="O775" s="107">
        <v>3.9E-2</v>
      </c>
      <c r="P775" s="104">
        <v>3.1</v>
      </c>
      <c r="Z775" s="77" t="s">
        <v>40</v>
      </c>
      <c r="AA775" s="77" t="s">
        <v>39</v>
      </c>
      <c r="AB775" s="77">
        <v>20</v>
      </c>
    </row>
    <row r="776" spans="1:28" ht="15.75" customHeight="1" x14ac:dyDescent="0.2">
      <c r="A776" s="77" t="s">
        <v>49</v>
      </c>
      <c r="B776" s="77" t="s">
        <v>47</v>
      </c>
      <c r="C776" s="77" t="s">
        <v>50</v>
      </c>
      <c r="D776" s="113">
        <v>43474.372715335645</v>
      </c>
      <c r="E776" s="77" t="s">
        <v>169</v>
      </c>
      <c r="F776" s="77" t="s">
        <v>45</v>
      </c>
      <c r="G776" s="77" t="s">
        <v>51</v>
      </c>
      <c r="H776" s="77" t="s">
        <v>13</v>
      </c>
      <c r="I776" s="77" t="s">
        <v>158</v>
      </c>
      <c r="J776" s="77" t="s">
        <v>42</v>
      </c>
      <c r="K776" s="77">
        <v>2.6</v>
      </c>
      <c r="L776" s="77">
        <v>1460</v>
      </c>
      <c r="M776" s="77" t="s">
        <v>41</v>
      </c>
      <c r="N776" s="101">
        <v>52.6</v>
      </c>
      <c r="O776" s="107">
        <v>4.1000000000000002E-2</v>
      </c>
      <c r="P776" s="104">
        <v>0</v>
      </c>
      <c r="Z776" s="77" t="s">
        <v>40</v>
      </c>
      <c r="AA776" s="77" t="s">
        <v>39</v>
      </c>
      <c r="AB776" s="77">
        <v>20</v>
      </c>
    </row>
    <row r="777" spans="1:28" ht="15.75" customHeight="1" x14ac:dyDescent="0.2">
      <c r="A777" s="77" t="s">
        <v>49</v>
      </c>
      <c r="B777" s="77" t="s">
        <v>47</v>
      </c>
      <c r="C777" s="77" t="s">
        <v>50</v>
      </c>
      <c r="D777" s="113">
        <v>43474.372715335645</v>
      </c>
      <c r="E777" s="77" t="s">
        <v>169</v>
      </c>
      <c r="F777" s="77" t="s">
        <v>45</v>
      </c>
      <c r="G777" s="77" t="s">
        <v>51</v>
      </c>
      <c r="H777" s="77" t="s">
        <v>13</v>
      </c>
      <c r="I777" s="77" t="s">
        <v>43</v>
      </c>
      <c r="J777" s="77" t="s">
        <v>42</v>
      </c>
      <c r="K777" s="77">
        <v>2.6</v>
      </c>
      <c r="L777" s="77">
        <v>1460</v>
      </c>
      <c r="M777" s="77" t="s">
        <v>41</v>
      </c>
      <c r="N777" s="101">
        <v>2</v>
      </c>
      <c r="O777" s="107">
        <v>0</v>
      </c>
      <c r="P777" s="104">
        <v>3.03</v>
      </c>
      <c r="Z777" s="77" t="s">
        <v>40</v>
      </c>
      <c r="AA777" s="77" t="s">
        <v>39</v>
      </c>
      <c r="AB777" s="77">
        <v>20</v>
      </c>
    </row>
    <row r="778" spans="1:28" ht="15.75" customHeight="1" x14ac:dyDescent="0.2">
      <c r="A778" s="77" t="s">
        <v>49</v>
      </c>
      <c r="B778" s="77" t="s">
        <v>47</v>
      </c>
      <c r="C778" s="77" t="s">
        <v>50</v>
      </c>
      <c r="D778" s="113">
        <v>43474.372715335645</v>
      </c>
      <c r="E778" s="77" t="s">
        <v>169</v>
      </c>
      <c r="F778" s="77" t="s">
        <v>45</v>
      </c>
      <c r="G778" s="77" t="s">
        <v>51</v>
      </c>
      <c r="H778" s="77" t="s">
        <v>13</v>
      </c>
      <c r="I778" s="77" t="s">
        <v>159</v>
      </c>
      <c r="J778" s="77" t="s">
        <v>165</v>
      </c>
      <c r="K778" s="77">
        <v>2.6</v>
      </c>
      <c r="L778" s="77">
        <v>1460</v>
      </c>
      <c r="M778" s="77" t="s">
        <v>41</v>
      </c>
      <c r="N778" s="101">
        <v>17.5</v>
      </c>
      <c r="O778" s="107">
        <v>2.1999999999999999E-2</v>
      </c>
      <c r="P778" s="104">
        <v>2.96</v>
      </c>
      <c r="Z778" s="77" t="s">
        <v>40</v>
      </c>
      <c r="AA778" s="77" t="s">
        <v>39</v>
      </c>
      <c r="AB778" s="77">
        <v>20</v>
      </c>
    </row>
    <row r="779" spans="1:28" ht="15.75" customHeight="1" x14ac:dyDescent="0.2">
      <c r="A779" s="77" t="s">
        <v>49</v>
      </c>
      <c r="B779" s="77" t="s">
        <v>47</v>
      </c>
      <c r="C779" s="77" t="s">
        <v>50</v>
      </c>
      <c r="D779" s="113">
        <v>43474.372715335645</v>
      </c>
      <c r="E779" s="77" t="s">
        <v>169</v>
      </c>
      <c r="F779" s="77" t="s">
        <v>45</v>
      </c>
      <c r="G779" s="77" t="s">
        <v>51</v>
      </c>
      <c r="H779" s="77" t="s">
        <v>14</v>
      </c>
      <c r="I779" s="77" t="s">
        <v>157</v>
      </c>
      <c r="J779" s="77" t="s">
        <v>42</v>
      </c>
      <c r="K779" s="77">
        <v>3</v>
      </c>
      <c r="L779" s="77">
        <v>1570</v>
      </c>
      <c r="M779" s="77" t="s">
        <v>41</v>
      </c>
      <c r="N779" s="101">
        <v>45.4</v>
      </c>
      <c r="O779" s="107">
        <v>8.4000000000000005E-2</v>
      </c>
      <c r="P779" s="104">
        <v>4.26</v>
      </c>
      <c r="Z779" s="77" t="s">
        <v>40</v>
      </c>
      <c r="AA779" s="77" t="s">
        <v>39</v>
      </c>
      <c r="AB779" s="77">
        <v>20</v>
      </c>
    </row>
    <row r="780" spans="1:28" ht="15.75" customHeight="1" x14ac:dyDescent="0.2">
      <c r="A780" s="77" t="s">
        <v>49</v>
      </c>
      <c r="B780" s="77" t="s">
        <v>47</v>
      </c>
      <c r="C780" s="77" t="s">
        <v>50</v>
      </c>
      <c r="D780" s="113">
        <v>43474.372715335645</v>
      </c>
      <c r="E780" s="77" t="s">
        <v>169</v>
      </c>
      <c r="F780" s="77" t="s">
        <v>45</v>
      </c>
      <c r="G780" s="77" t="s">
        <v>51</v>
      </c>
      <c r="H780" s="77" t="s">
        <v>14</v>
      </c>
      <c r="I780" s="77" t="s">
        <v>158</v>
      </c>
      <c r="J780" s="77" t="s">
        <v>42</v>
      </c>
      <c r="K780" s="77">
        <v>3</v>
      </c>
      <c r="L780" s="77">
        <v>1570</v>
      </c>
      <c r="M780" s="77" t="s">
        <v>41</v>
      </c>
      <c r="N780" s="101">
        <v>84.8</v>
      </c>
      <c r="O780" s="107">
        <v>8.5999999999999993E-2</v>
      </c>
      <c r="P780" s="104">
        <v>0</v>
      </c>
      <c r="Z780" s="77" t="s">
        <v>40</v>
      </c>
      <c r="AA780" s="77" t="s">
        <v>39</v>
      </c>
      <c r="AB780" s="77">
        <v>20</v>
      </c>
    </row>
    <row r="781" spans="1:28" ht="15.75" customHeight="1" x14ac:dyDescent="0.2">
      <c r="A781" s="77" t="s">
        <v>49</v>
      </c>
      <c r="B781" s="77" t="s">
        <v>47</v>
      </c>
      <c r="C781" s="77" t="s">
        <v>50</v>
      </c>
      <c r="D781" s="113">
        <v>43474.372715335645</v>
      </c>
      <c r="E781" s="77" t="s">
        <v>169</v>
      </c>
      <c r="F781" s="77" t="s">
        <v>45</v>
      </c>
      <c r="G781" s="77" t="s">
        <v>51</v>
      </c>
      <c r="H781" s="77" t="s">
        <v>14</v>
      </c>
      <c r="I781" s="77" t="s">
        <v>43</v>
      </c>
      <c r="J781" s="77" t="s">
        <v>42</v>
      </c>
      <c r="K781" s="77">
        <v>3</v>
      </c>
      <c r="L781" s="77">
        <v>1570</v>
      </c>
      <c r="M781" s="77" t="s">
        <v>41</v>
      </c>
      <c r="N781" s="101">
        <v>2.7</v>
      </c>
      <c r="O781" s="107">
        <v>0</v>
      </c>
      <c r="P781" s="104">
        <v>4.1500000000000004</v>
      </c>
      <c r="Z781" s="77" t="s">
        <v>40</v>
      </c>
      <c r="AA781" s="77" t="s">
        <v>39</v>
      </c>
      <c r="AB781" s="77">
        <v>20</v>
      </c>
    </row>
    <row r="782" spans="1:28" ht="15.75" customHeight="1" x14ac:dyDescent="0.2">
      <c r="A782" s="77" t="s">
        <v>49</v>
      </c>
      <c r="B782" s="77" t="s">
        <v>47</v>
      </c>
      <c r="C782" s="77" t="s">
        <v>50</v>
      </c>
      <c r="D782" s="113">
        <v>43474.372715335645</v>
      </c>
      <c r="E782" s="77" t="s">
        <v>169</v>
      </c>
      <c r="F782" s="77" t="s">
        <v>45</v>
      </c>
      <c r="G782" s="77" t="s">
        <v>51</v>
      </c>
      <c r="H782" s="77" t="s">
        <v>14</v>
      </c>
      <c r="I782" s="77" t="s">
        <v>159</v>
      </c>
      <c r="J782" s="77" t="s">
        <v>165</v>
      </c>
      <c r="K782" s="77">
        <v>3</v>
      </c>
      <c r="L782" s="77">
        <v>1570</v>
      </c>
      <c r="M782" s="77" t="s">
        <v>41</v>
      </c>
      <c r="N782" s="101">
        <v>39.6</v>
      </c>
      <c r="O782" s="107">
        <v>6.9000000000000006E-2</v>
      </c>
      <c r="P782" s="104">
        <v>4.0199999999999996</v>
      </c>
      <c r="Z782" s="77" t="s">
        <v>40</v>
      </c>
      <c r="AA782" s="77" t="s">
        <v>39</v>
      </c>
      <c r="AB782" s="77">
        <v>20</v>
      </c>
    </row>
    <row r="783" spans="1:28" ht="15.75" customHeight="1" x14ac:dyDescent="0.2">
      <c r="A783" s="77" t="s">
        <v>49</v>
      </c>
      <c r="B783" s="77" t="s">
        <v>47</v>
      </c>
      <c r="C783" s="77" t="s">
        <v>50</v>
      </c>
      <c r="D783" s="113">
        <v>43474.372715335645</v>
      </c>
      <c r="E783" s="77" t="s">
        <v>169</v>
      </c>
      <c r="F783" s="77" t="s">
        <v>45</v>
      </c>
      <c r="G783" s="77" t="s">
        <v>51</v>
      </c>
      <c r="H783" s="77" t="s">
        <v>16</v>
      </c>
      <c r="I783" s="77" t="s">
        <v>157</v>
      </c>
      <c r="J783" s="77" t="s">
        <v>42</v>
      </c>
      <c r="K783" s="77">
        <v>3.6</v>
      </c>
      <c r="L783" s="77">
        <v>1710</v>
      </c>
      <c r="M783" s="77" t="s">
        <v>41</v>
      </c>
      <c r="N783" s="101">
        <v>41.4</v>
      </c>
      <c r="O783" s="107">
        <v>7.1999999999999995E-2</v>
      </c>
      <c r="P783" s="104">
        <v>5.2</v>
      </c>
      <c r="Z783" s="77" t="s">
        <v>40</v>
      </c>
      <c r="AA783" s="77" t="s">
        <v>39</v>
      </c>
      <c r="AB783" s="77">
        <v>20</v>
      </c>
    </row>
    <row r="784" spans="1:28" ht="15.75" customHeight="1" x14ac:dyDescent="0.2">
      <c r="A784" s="77" t="s">
        <v>49</v>
      </c>
      <c r="B784" s="77" t="s">
        <v>47</v>
      </c>
      <c r="C784" s="77" t="s">
        <v>50</v>
      </c>
      <c r="D784" s="113">
        <v>43474.372715335645</v>
      </c>
      <c r="E784" s="77" t="s">
        <v>169</v>
      </c>
      <c r="F784" s="77" t="s">
        <v>45</v>
      </c>
      <c r="G784" s="77" t="s">
        <v>51</v>
      </c>
      <c r="H784" s="77" t="s">
        <v>16</v>
      </c>
      <c r="I784" s="77" t="s">
        <v>158</v>
      </c>
      <c r="J784" s="77" t="s">
        <v>42</v>
      </c>
      <c r="K784" s="77">
        <v>3.6</v>
      </c>
      <c r="L784" s="77">
        <v>1710</v>
      </c>
      <c r="M784" s="77" t="s">
        <v>41</v>
      </c>
      <c r="N784" s="101">
        <v>92.7</v>
      </c>
      <c r="O784" s="107">
        <v>7.4999999999999997E-2</v>
      </c>
      <c r="P784" s="104">
        <v>0</v>
      </c>
      <c r="Z784" s="77" t="s">
        <v>40</v>
      </c>
      <c r="AA784" s="77" t="s">
        <v>39</v>
      </c>
      <c r="AB784" s="77">
        <v>20</v>
      </c>
    </row>
    <row r="785" spans="1:28" ht="15.75" customHeight="1" x14ac:dyDescent="0.2">
      <c r="A785" s="77" t="s">
        <v>49</v>
      </c>
      <c r="B785" s="77" t="s">
        <v>47</v>
      </c>
      <c r="C785" s="77" t="s">
        <v>50</v>
      </c>
      <c r="D785" s="113">
        <v>43474.372715335645</v>
      </c>
      <c r="E785" s="77" t="s">
        <v>169</v>
      </c>
      <c r="F785" s="77" t="s">
        <v>45</v>
      </c>
      <c r="G785" s="77" t="s">
        <v>51</v>
      </c>
      <c r="H785" s="77" t="s">
        <v>16</v>
      </c>
      <c r="I785" s="77" t="s">
        <v>43</v>
      </c>
      <c r="J785" s="77" t="s">
        <v>42</v>
      </c>
      <c r="K785" s="77">
        <v>3.6</v>
      </c>
      <c r="L785" s="77">
        <v>1710</v>
      </c>
      <c r="M785" s="77" t="s">
        <v>41</v>
      </c>
      <c r="N785" s="101">
        <v>3.1</v>
      </c>
      <c r="O785" s="107">
        <v>0</v>
      </c>
      <c r="P785" s="104">
        <v>5.05</v>
      </c>
      <c r="Z785" s="77" t="s">
        <v>40</v>
      </c>
      <c r="AA785" s="77" t="s">
        <v>39</v>
      </c>
      <c r="AB785" s="77">
        <v>20</v>
      </c>
    </row>
    <row r="786" spans="1:28" ht="15.75" customHeight="1" x14ac:dyDescent="0.2">
      <c r="A786" s="77" t="s">
        <v>49</v>
      </c>
      <c r="B786" s="77" t="s">
        <v>47</v>
      </c>
      <c r="C786" s="77" t="s">
        <v>50</v>
      </c>
      <c r="D786" s="113">
        <v>43474.372715335645</v>
      </c>
      <c r="E786" s="77" t="s">
        <v>169</v>
      </c>
      <c r="F786" s="77" t="s">
        <v>45</v>
      </c>
      <c r="G786" s="77" t="s">
        <v>51</v>
      </c>
      <c r="H786" s="77" t="s">
        <v>16</v>
      </c>
      <c r="I786" s="77" t="s">
        <v>159</v>
      </c>
      <c r="J786" s="77" t="s">
        <v>165</v>
      </c>
      <c r="K786" s="77">
        <v>3.6</v>
      </c>
      <c r="L786" s="77">
        <v>1710</v>
      </c>
      <c r="M786" s="77" t="s">
        <v>41</v>
      </c>
      <c r="N786" s="101">
        <v>42.7</v>
      </c>
      <c r="O786" s="107">
        <v>6.8000000000000005E-2</v>
      </c>
      <c r="P786" s="104">
        <v>4.88</v>
      </c>
      <c r="Z786" s="77" t="s">
        <v>40</v>
      </c>
      <c r="AA786" s="77" t="s">
        <v>39</v>
      </c>
      <c r="AB786" s="77">
        <v>20</v>
      </c>
    </row>
    <row r="787" spans="1:28" ht="15.75" customHeight="1" x14ac:dyDescent="0.2">
      <c r="A787" s="77" t="s">
        <v>49</v>
      </c>
      <c r="B787" s="77" t="s">
        <v>47</v>
      </c>
      <c r="C787" s="77" t="s">
        <v>50</v>
      </c>
      <c r="D787" s="113">
        <v>43474.372715335645</v>
      </c>
      <c r="E787" s="77" t="s">
        <v>169</v>
      </c>
      <c r="F787" s="77" t="s">
        <v>45</v>
      </c>
      <c r="G787" s="77" t="s">
        <v>51</v>
      </c>
      <c r="H787" s="77" t="s">
        <v>22</v>
      </c>
      <c r="I787" s="77" t="s">
        <v>157</v>
      </c>
      <c r="J787" s="77" t="s">
        <v>42</v>
      </c>
      <c r="K787" s="77">
        <v>3.3</v>
      </c>
      <c r="L787" s="77">
        <v>1620</v>
      </c>
      <c r="M787" s="77" t="s">
        <v>41</v>
      </c>
      <c r="N787" s="101">
        <v>72.5</v>
      </c>
      <c r="O787" s="107">
        <v>8.2000000000000003E-2</v>
      </c>
      <c r="P787" s="104">
        <v>7.79</v>
      </c>
      <c r="Z787" s="77" t="s">
        <v>40</v>
      </c>
      <c r="AA787" s="77" t="s">
        <v>39</v>
      </c>
      <c r="AB787" s="77">
        <v>20</v>
      </c>
    </row>
    <row r="788" spans="1:28" ht="15.75" customHeight="1" x14ac:dyDescent="0.2">
      <c r="A788" s="77" t="s">
        <v>49</v>
      </c>
      <c r="B788" s="77" t="s">
        <v>47</v>
      </c>
      <c r="C788" s="77" t="s">
        <v>50</v>
      </c>
      <c r="D788" s="113">
        <v>43474.372715335645</v>
      </c>
      <c r="E788" s="77" t="s">
        <v>169</v>
      </c>
      <c r="F788" s="77" t="s">
        <v>45</v>
      </c>
      <c r="G788" s="77" t="s">
        <v>51</v>
      </c>
      <c r="H788" s="77" t="s">
        <v>22</v>
      </c>
      <c r="I788" s="77" t="s">
        <v>158</v>
      </c>
      <c r="J788" s="77" t="s">
        <v>42</v>
      </c>
      <c r="K788" s="77">
        <v>3.3</v>
      </c>
      <c r="L788" s="77">
        <v>1620</v>
      </c>
      <c r="M788" s="77" t="s">
        <v>41</v>
      </c>
      <c r="N788" s="101">
        <v>159</v>
      </c>
      <c r="O788" s="107">
        <v>0.09</v>
      </c>
      <c r="P788" s="104">
        <v>0</v>
      </c>
      <c r="Z788" s="77" t="s">
        <v>40</v>
      </c>
      <c r="AA788" s="77" t="s">
        <v>39</v>
      </c>
      <c r="AB788" s="77">
        <v>20</v>
      </c>
    </row>
    <row r="789" spans="1:28" ht="15.75" customHeight="1" x14ac:dyDescent="0.2">
      <c r="A789" s="77" t="s">
        <v>49</v>
      </c>
      <c r="B789" s="77" t="s">
        <v>47</v>
      </c>
      <c r="C789" s="77" t="s">
        <v>50</v>
      </c>
      <c r="D789" s="113">
        <v>43474.372715335645</v>
      </c>
      <c r="E789" s="77" t="s">
        <v>169</v>
      </c>
      <c r="F789" s="77" t="s">
        <v>45</v>
      </c>
      <c r="G789" s="77" t="s">
        <v>51</v>
      </c>
      <c r="H789" s="77" t="s">
        <v>22</v>
      </c>
      <c r="I789" s="77" t="s">
        <v>43</v>
      </c>
      <c r="J789" s="77" t="s">
        <v>42</v>
      </c>
      <c r="K789" s="77">
        <v>3.3</v>
      </c>
      <c r="L789" s="77">
        <v>1620</v>
      </c>
      <c r="M789" s="77" t="s">
        <v>41</v>
      </c>
      <c r="N789" s="101">
        <v>4.8</v>
      </c>
      <c r="O789" s="107">
        <v>0</v>
      </c>
      <c r="P789" s="104">
        <v>7.58</v>
      </c>
      <c r="Z789" s="77" t="s">
        <v>40</v>
      </c>
      <c r="AA789" s="77" t="s">
        <v>39</v>
      </c>
      <c r="AB789" s="77">
        <v>20</v>
      </c>
    </row>
    <row r="790" spans="1:28" ht="15.75" customHeight="1" x14ac:dyDescent="0.2">
      <c r="A790" s="77" t="s">
        <v>49</v>
      </c>
      <c r="B790" s="77" t="s">
        <v>47</v>
      </c>
      <c r="C790" s="77" t="s">
        <v>50</v>
      </c>
      <c r="D790" s="113">
        <v>43474.372715335645</v>
      </c>
      <c r="E790" s="77" t="s">
        <v>169</v>
      </c>
      <c r="F790" s="77" t="s">
        <v>45</v>
      </c>
      <c r="G790" s="77" t="s">
        <v>51</v>
      </c>
      <c r="H790" s="77" t="s">
        <v>22</v>
      </c>
      <c r="I790" s="77" t="s">
        <v>159</v>
      </c>
      <c r="J790" s="77" t="s">
        <v>165</v>
      </c>
      <c r="K790" s="77">
        <v>3.3</v>
      </c>
      <c r="L790" s="77">
        <v>1620</v>
      </c>
      <c r="M790" s="77" t="s">
        <v>41</v>
      </c>
      <c r="N790" s="101">
        <v>76.599999999999994</v>
      </c>
      <c r="O790" s="107">
        <v>8.1000000000000003E-2</v>
      </c>
      <c r="P790" s="104">
        <v>7.31</v>
      </c>
      <c r="Z790" s="77" t="s">
        <v>40</v>
      </c>
      <c r="AA790" s="77" t="s">
        <v>39</v>
      </c>
      <c r="AB790" s="77">
        <v>20</v>
      </c>
    </row>
    <row r="791" spans="1:28" ht="15.75" customHeight="1" x14ac:dyDescent="0.2">
      <c r="A791" s="77" t="s">
        <v>49</v>
      </c>
      <c r="B791" s="77" t="s">
        <v>47</v>
      </c>
      <c r="C791" s="77" t="s">
        <v>50</v>
      </c>
      <c r="D791" s="113">
        <v>43474.372715335645</v>
      </c>
      <c r="E791" s="77" t="s">
        <v>169</v>
      </c>
      <c r="F791" s="77" t="s">
        <v>45</v>
      </c>
      <c r="G791" s="77" t="s">
        <v>51</v>
      </c>
      <c r="H791" s="77" t="s">
        <v>24</v>
      </c>
      <c r="I791" s="77" t="s">
        <v>157</v>
      </c>
      <c r="J791" s="77" t="s">
        <v>42</v>
      </c>
      <c r="K791" s="77">
        <v>4</v>
      </c>
      <c r="L791" s="77">
        <v>1630</v>
      </c>
      <c r="M791" s="77" t="s">
        <v>41</v>
      </c>
      <c r="N791" s="101">
        <v>89.5</v>
      </c>
      <c r="O791" s="107">
        <v>9.4E-2</v>
      </c>
      <c r="P791" s="104">
        <v>7.46</v>
      </c>
      <c r="Z791" s="77" t="s">
        <v>40</v>
      </c>
      <c r="AA791" s="77" t="s">
        <v>39</v>
      </c>
      <c r="AB791" s="77">
        <v>20</v>
      </c>
    </row>
    <row r="792" spans="1:28" ht="15.75" customHeight="1" x14ac:dyDescent="0.2">
      <c r="A792" s="77" t="s">
        <v>49</v>
      </c>
      <c r="B792" s="77" t="s">
        <v>47</v>
      </c>
      <c r="C792" s="77" t="s">
        <v>50</v>
      </c>
      <c r="D792" s="113">
        <v>43474.372715335645</v>
      </c>
      <c r="E792" s="77" t="s">
        <v>169</v>
      </c>
      <c r="F792" s="77" t="s">
        <v>45</v>
      </c>
      <c r="G792" s="77" t="s">
        <v>51</v>
      </c>
      <c r="H792" s="77" t="s">
        <v>24</v>
      </c>
      <c r="I792" s="77" t="s">
        <v>158</v>
      </c>
      <c r="J792" s="77" t="s">
        <v>42</v>
      </c>
      <c r="K792" s="77">
        <v>4</v>
      </c>
      <c r="L792" s="77">
        <v>1630</v>
      </c>
      <c r="M792" s="77" t="s">
        <v>41</v>
      </c>
      <c r="N792" s="101">
        <v>191</v>
      </c>
      <c r="O792" s="107">
        <v>0.10100000000000001</v>
      </c>
      <c r="P792" s="104">
        <v>0</v>
      </c>
      <c r="Z792" s="77" t="s">
        <v>40</v>
      </c>
      <c r="AA792" s="77" t="s">
        <v>39</v>
      </c>
      <c r="AB792" s="77">
        <v>20</v>
      </c>
    </row>
    <row r="793" spans="1:28" ht="15.75" customHeight="1" x14ac:dyDescent="0.2">
      <c r="A793" s="77" t="s">
        <v>49</v>
      </c>
      <c r="B793" s="77" t="s">
        <v>47</v>
      </c>
      <c r="C793" s="77" t="s">
        <v>50</v>
      </c>
      <c r="D793" s="113">
        <v>43474.372715335645</v>
      </c>
      <c r="E793" s="77" t="s">
        <v>169</v>
      </c>
      <c r="F793" s="77" t="s">
        <v>45</v>
      </c>
      <c r="G793" s="77" t="s">
        <v>51</v>
      </c>
      <c r="H793" s="77" t="s">
        <v>24</v>
      </c>
      <c r="I793" s="77" t="s">
        <v>43</v>
      </c>
      <c r="J793" s="77" t="s">
        <v>42</v>
      </c>
      <c r="K793" s="77">
        <v>4</v>
      </c>
      <c r="L793" s="77">
        <v>1630</v>
      </c>
      <c r="M793" s="77" t="s">
        <v>41</v>
      </c>
      <c r="N793" s="101">
        <v>4.4000000000000004</v>
      </c>
      <c r="O793" s="107">
        <v>0</v>
      </c>
      <c r="P793" s="104">
        <v>7.1</v>
      </c>
      <c r="Z793" s="77" t="s">
        <v>40</v>
      </c>
      <c r="AA793" s="77" t="s">
        <v>39</v>
      </c>
      <c r="AB793" s="77">
        <v>20</v>
      </c>
    </row>
    <row r="794" spans="1:28" ht="15.75" customHeight="1" x14ac:dyDescent="0.2">
      <c r="A794" s="77" t="s">
        <v>49</v>
      </c>
      <c r="B794" s="77" t="s">
        <v>47</v>
      </c>
      <c r="C794" s="77" t="s">
        <v>50</v>
      </c>
      <c r="D794" s="113">
        <v>43474.372715335645</v>
      </c>
      <c r="E794" s="77" t="s">
        <v>169</v>
      </c>
      <c r="F794" s="77" t="s">
        <v>45</v>
      </c>
      <c r="G794" s="77" t="s">
        <v>51</v>
      </c>
      <c r="H794" s="77" t="s">
        <v>24</v>
      </c>
      <c r="I794" s="77" t="s">
        <v>159</v>
      </c>
      <c r="J794" s="77" t="s">
        <v>165</v>
      </c>
      <c r="K794" s="77">
        <v>4</v>
      </c>
      <c r="L794" s="77">
        <v>1630</v>
      </c>
      <c r="M794" s="77" t="s">
        <v>41</v>
      </c>
      <c r="N794" s="101">
        <v>92.1</v>
      </c>
      <c r="O794" s="107">
        <v>0.09</v>
      </c>
      <c r="P794" s="104">
        <v>6.99</v>
      </c>
      <c r="Z794" s="77" t="s">
        <v>40</v>
      </c>
      <c r="AA794" s="77" t="s">
        <v>39</v>
      </c>
      <c r="AB794" s="77">
        <v>20</v>
      </c>
    </row>
    <row r="795" spans="1:28" ht="15.75" customHeight="1" x14ac:dyDescent="0.2">
      <c r="A795" s="77" t="s">
        <v>49</v>
      </c>
      <c r="B795" s="77" t="s">
        <v>47</v>
      </c>
      <c r="C795" s="77" t="s">
        <v>50</v>
      </c>
      <c r="D795" s="113">
        <v>43474.372715335645</v>
      </c>
      <c r="E795" s="77" t="s">
        <v>169</v>
      </c>
      <c r="F795" s="77" t="s">
        <v>45</v>
      </c>
      <c r="G795" s="77" t="s">
        <v>51</v>
      </c>
      <c r="H795" s="77" t="s">
        <v>25</v>
      </c>
      <c r="I795" s="77" t="s">
        <v>157</v>
      </c>
      <c r="J795" s="77" t="s">
        <v>42</v>
      </c>
      <c r="K795" s="77">
        <v>3.6</v>
      </c>
      <c r="L795" s="77">
        <v>1520</v>
      </c>
      <c r="M795" s="77" t="s">
        <v>41</v>
      </c>
      <c r="N795" s="101">
        <v>75.900000000000006</v>
      </c>
      <c r="O795" s="107">
        <v>5.2999999999999999E-2</v>
      </c>
      <c r="P795" s="104">
        <v>2.0099999999999998</v>
      </c>
      <c r="Z795" s="77" t="s">
        <v>40</v>
      </c>
      <c r="AA795" s="77" t="s">
        <v>39</v>
      </c>
      <c r="AB795" s="77">
        <v>20</v>
      </c>
    </row>
    <row r="796" spans="1:28" ht="15.75" customHeight="1" x14ac:dyDescent="0.2">
      <c r="A796" s="77" t="s">
        <v>49</v>
      </c>
      <c r="B796" s="77" t="s">
        <v>47</v>
      </c>
      <c r="C796" s="77" t="s">
        <v>50</v>
      </c>
      <c r="D796" s="113">
        <v>43474.372715335645</v>
      </c>
      <c r="E796" s="77" t="s">
        <v>169</v>
      </c>
      <c r="F796" s="77" t="s">
        <v>45</v>
      </c>
      <c r="G796" s="77" t="s">
        <v>51</v>
      </c>
      <c r="H796" s="77" t="s">
        <v>25</v>
      </c>
      <c r="I796" s="77" t="s">
        <v>158</v>
      </c>
      <c r="J796" s="77" t="s">
        <v>42</v>
      </c>
      <c r="K796" s="77">
        <v>3.6</v>
      </c>
      <c r="L796" s="77">
        <v>1520</v>
      </c>
      <c r="M796" s="77" t="s">
        <v>41</v>
      </c>
      <c r="N796" s="101">
        <v>101</v>
      </c>
      <c r="O796" s="107">
        <v>5.8000000000000003E-2</v>
      </c>
      <c r="P796" s="104">
        <v>0</v>
      </c>
      <c r="Z796" s="77" t="s">
        <v>40</v>
      </c>
      <c r="AA796" s="77" t="s">
        <v>39</v>
      </c>
      <c r="AB796" s="77">
        <v>20</v>
      </c>
    </row>
    <row r="797" spans="1:28" ht="15.75" customHeight="1" x14ac:dyDescent="0.2">
      <c r="A797" s="77" t="s">
        <v>49</v>
      </c>
      <c r="B797" s="77" t="s">
        <v>47</v>
      </c>
      <c r="C797" s="77" t="s">
        <v>50</v>
      </c>
      <c r="D797" s="113">
        <v>43474.372715335645</v>
      </c>
      <c r="E797" s="77" t="s">
        <v>169</v>
      </c>
      <c r="F797" s="77" t="s">
        <v>45</v>
      </c>
      <c r="G797" s="77" t="s">
        <v>51</v>
      </c>
      <c r="H797" s="77" t="s">
        <v>25</v>
      </c>
      <c r="I797" s="77" t="s">
        <v>43</v>
      </c>
      <c r="J797" s="77" t="s">
        <v>42</v>
      </c>
      <c r="K797" s="77">
        <v>3.6</v>
      </c>
      <c r="L797" s="77">
        <v>1520</v>
      </c>
      <c r="M797" s="77" t="s">
        <v>41</v>
      </c>
      <c r="N797" s="101">
        <v>1.2</v>
      </c>
      <c r="O797" s="107">
        <v>0</v>
      </c>
      <c r="P797" s="104">
        <v>1.92</v>
      </c>
      <c r="Z797" s="77" t="s">
        <v>40</v>
      </c>
      <c r="AA797" s="77" t="s">
        <v>39</v>
      </c>
      <c r="AB797" s="77">
        <v>20</v>
      </c>
    </row>
    <row r="798" spans="1:28" ht="15.75" customHeight="1" x14ac:dyDescent="0.2">
      <c r="A798" s="77" t="s">
        <v>49</v>
      </c>
      <c r="B798" s="77" t="s">
        <v>47</v>
      </c>
      <c r="C798" s="77" t="s">
        <v>50</v>
      </c>
      <c r="D798" s="113">
        <v>43474.372715335645</v>
      </c>
      <c r="E798" s="77" t="s">
        <v>169</v>
      </c>
      <c r="F798" s="77" t="s">
        <v>45</v>
      </c>
      <c r="G798" s="77" t="s">
        <v>51</v>
      </c>
      <c r="H798" s="77" t="s">
        <v>25</v>
      </c>
      <c r="I798" s="77" t="s">
        <v>159</v>
      </c>
      <c r="J798" s="77" t="s">
        <v>165</v>
      </c>
      <c r="K798" s="77">
        <v>3.6</v>
      </c>
      <c r="L798" s="77">
        <v>1520</v>
      </c>
      <c r="M798" s="77" t="s">
        <v>41</v>
      </c>
      <c r="N798" s="101">
        <v>77.2</v>
      </c>
      <c r="O798" s="107">
        <v>5.2999999999999999E-2</v>
      </c>
      <c r="P798" s="104">
        <v>1.87</v>
      </c>
      <c r="Z798" s="77" t="s">
        <v>40</v>
      </c>
      <c r="AA798" s="77" t="s">
        <v>39</v>
      </c>
      <c r="AB798" s="77">
        <v>20</v>
      </c>
    </row>
    <row r="799" spans="1:28" ht="15.75" customHeight="1" x14ac:dyDescent="0.2">
      <c r="A799" s="77" t="s">
        <v>49</v>
      </c>
      <c r="B799" s="77" t="s">
        <v>47</v>
      </c>
      <c r="C799" s="77" t="s">
        <v>50</v>
      </c>
      <c r="D799" s="113">
        <v>43474.372715335645</v>
      </c>
      <c r="E799" s="77" t="s">
        <v>169</v>
      </c>
      <c r="F799" s="77" t="s">
        <v>45</v>
      </c>
      <c r="G799" s="77" t="s">
        <v>51</v>
      </c>
      <c r="H799" s="77" t="s">
        <v>26</v>
      </c>
      <c r="I799" s="77" t="s">
        <v>157</v>
      </c>
      <c r="J799" s="77" t="s">
        <v>42</v>
      </c>
      <c r="K799" s="77">
        <v>3.1</v>
      </c>
      <c r="L799" s="77">
        <v>1570</v>
      </c>
      <c r="M799" s="77" t="s">
        <v>41</v>
      </c>
      <c r="N799" s="101">
        <v>42.1</v>
      </c>
      <c r="O799" s="107">
        <v>6.2E-2</v>
      </c>
      <c r="P799" s="104">
        <v>14.2</v>
      </c>
      <c r="Z799" s="77" t="s">
        <v>40</v>
      </c>
      <c r="AA799" s="77" t="s">
        <v>39</v>
      </c>
      <c r="AB799" s="77">
        <v>20</v>
      </c>
    </row>
    <row r="800" spans="1:28" ht="15.75" customHeight="1" x14ac:dyDescent="0.2">
      <c r="A800" s="77" t="s">
        <v>49</v>
      </c>
      <c r="B800" s="77" t="s">
        <v>47</v>
      </c>
      <c r="C800" s="77" t="s">
        <v>50</v>
      </c>
      <c r="D800" s="113">
        <v>43474.372715335645</v>
      </c>
      <c r="E800" s="77" t="s">
        <v>169</v>
      </c>
      <c r="F800" s="77" t="s">
        <v>45</v>
      </c>
      <c r="G800" s="77" t="s">
        <v>51</v>
      </c>
      <c r="H800" s="77" t="s">
        <v>26</v>
      </c>
      <c r="I800" s="77" t="s">
        <v>158</v>
      </c>
      <c r="J800" s="77" t="s">
        <v>42</v>
      </c>
      <c r="K800" s="77">
        <v>3.1</v>
      </c>
      <c r="L800" s="77">
        <v>1570</v>
      </c>
      <c r="M800" s="77" t="s">
        <v>41</v>
      </c>
      <c r="N800" s="101">
        <v>243</v>
      </c>
      <c r="O800" s="107">
        <v>6.5000000000000002E-2</v>
      </c>
      <c r="P800" s="104">
        <v>0</v>
      </c>
      <c r="Z800" s="77" t="s">
        <v>40</v>
      </c>
      <c r="AA800" s="77" t="s">
        <v>39</v>
      </c>
      <c r="AB800" s="77">
        <v>20</v>
      </c>
    </row>
    <row r="801" spans="1:28" ht="15.75" customHeight="1" x14ac:dyDescent="0.2">
      <c r="A801" s="77" t="s">
        <v>49</v>
      </c>
      <c r="B801" s="77" t="s">
        <v>47</v>
      </c>
      <c r="C801" s="77" t="s">
        <v>50</v>
      </c>
      <c r="D801" s="113">
        <v>43474.372715335645</v>
      </c>
      <c r="E801" s="77" t="s">
        <v>169</v>
      </c>
      <c r="F801" s="77" t="s">
        <v>45</v>
      </c>
      <c r="G801" s="77" t="s">
        <v>51</v>
      </c>
      <c r="H801" s="77" t="s">
        <v>26</v>
      </c>
      <c r="I801" s="77" t="s">
        <v>43</v>
      </c>
      <c r="J801" s="77" t="s">
        <v>42</v>
      </c>
      <c r="K801" s="77">
        <v>3.1</v>
      </c>
      <c r="L801" s="77">
        <v>1570</v>
      </c>
      <c r="M801" s="77" t="s">
        <v>41</v>
      </c>
      <c r="N801" s="101">
        <v>8.9</v>
      </c>
      <c r="O801" s="107">
        <v>0</v>
      </c>
      <c r="P801" s="104">
        <v>13.5</v>
      </c>
      <c r="Z801" s="77" t="s">
        <v>40</v>
      </c>
      <c r="AA801" s="77" t="s">
        <v>39</v>
      </c>
      <c r="AB801" s="77">
        <v>20</v>
      </c>
    </row>
    <row r="802" spans="1:28" ht="15.75" customHeight="1" x14ac:dyDescent="0.2">
      <c r="A802" s="77" t="s">
        <v>49</v>
      </c>
      <c r="B802" s="77" t="s">
        <v>47</v>
      </c>
      <c r="C802" s="77" t="s">
        <v>50</v>
      </c>
      <c r="D802" s="113">
        <v>43474.372715335645</v>
      </c>
      <c r="E802" s="77" t="s">
        <v>169</v>
      </c>
      <c r="F802" s="77" t="s">
        <v>45</v>
      </c>
      <c r="G802" s="77" t="s">
        <v>51</v>
      </c>
      <c r="H802" s="77" t="s">
        <v>26</v>
      </c>
      <c r="I802" s="77" t="s">
        <v>159</v>
      </c>
      <c r="J802" s="77" t="s">
        <v>165</v>
      </c>
      <c r="K802" s="77">
        <v>3.1</v>
      </c>
      <c r="L802" s="77">
        <v>1570</v>
      </c>
      <c r="M802" s="77" t="s">
        <v>41</v>
      </c>
      <c r="N802" s="101">
        <v>44.4</v>
      </c>
      <c r="O802" s="107">
        <v>4.4999999999999998E-2</v>
      </c>
      <c r="P802" s="104">
        <v>13.3</v>
      </c>
      <c r="Z802" s="77" t="s">
        <v>40</v>
      </c>
      <c r="AA802" s="77" t="s">
        <v>39</v>
      </c>
      <c r="AB802" s="77">
        <v>20</v>
      </c>
    </row>
    <row r="803" spans="1:28" ht="15.75" customHeight="1" x14ac:dyDescent="0.2">
      <c r="A803" s="77" t="s">
        <v>49</v>
      </c>
      <c r="B803" s="77" t="s">
        <v>47</v>
      </c>
      <c r="C803" s="77" t="s">
        <v>50</v>
      </c>
      <c r="D803" s="113">
        <v>43474.372715335645</v>
      </c>
      <c r="E803" s="77" t="s">
        <v>169</v>
      </c>
      <c r="F803" s="77" t="s">
        <v>45</v>
      </c>
      <c r="G803" s="77" t="s">
        <v>51</v>
      </c>
      <c r="H803" s="77" t="s">
        <v>166</v>
      </c>
      <c r="I803" s="77" t="s">
        <v>157</v>
      </c>
      <c r="J803" s="77" t="s">
        <v>42</v>
      </c>
      <c r="K803" s="77">
        <v>3</v>
      </c>
      <c r="L803" s="77">
        <v>1540</v>
      </c>
      <c r="M803" s="77" t="s">
        <v>41</v>
      </c>
      <c r="N803" s="101">
        <v>39</v>
      </c>
      <c r="O803" s="107">
        <v>6.2E-2</v>
      </c>
      <c r="P803" s="104">
        <v>4.5199999999999996</v>
      </c>
      <c r="Z803" s="77" t="s">
        <v>40</v>
      </c>
      <c r="AA803" s="77" t="s">
        <v>39</v>
      </c>
      <c r="AB803" s="77">
        <v>20</v>
      </c>
    </row>
    <row r="804" spans="1:28" ht="15.75" customHeight="1" x14ac:dyDescent="0.2">
      <c r="A804" s="77" t="s">
        <v>49</v>
      </c>
      <c r="B804" s="77" t="s">
        <v>47</v>
      </c>
      <c r="C804" s="77" t="s">
        <v>50</v>
      </c>
      <c r="D804" s="113">
        <v>43474.372715335645</v>
      </c>
      <c r="E804" s="77" t="s">
        <v>169</v>
      </c>
      <c r="F804" s="77" t="s">
        <v>45</v>
      </c>
      <c r="G804" s="77" t="s">
        <v>51</v>
      </c>
      <c r="H804" s="77" t="s">
        <v>166</v>
      </c>
      <c r="I804" s="77" t="s">
        <v>158</v>
      </c>
      <c r="J804" s="77" t="s">
        <v>42</v>
      </c>
      <c r="K804" s="77">
        <v>3</v>
      </c>
      <c r="L804" s="77">
        <v>1540</v>
      </c>
      <c r="M804" s="77" t="s">
        <v>41</v>
      </c>
      <c r="N804" s="101">
        <v>85.9</v>
      </c>
      <c r="O804" s="107">
        <v>6.4000000000000001E-2</v>
      </c>
      <c r="P804" s="104">
        <v>0</v>
      </c>
      <c r="Z804" s="77" t="s">
        <v>40</v>
      </c>
      <c r="AA804" s="77" t="s">
        <v>39</v>
      </c>
      <c r="AB804" s="77">
        <v>20</v>
      </c>
    </row>
    <row r="805" spans="1:28" ht="15.75" customHeight="1" x14ac:dyDescent="0.2">
      <c r="A805" s="77" t="s">
        <v>49</v>
      </c>
      <c r="B805" s="77" t="s">
        <v>47</v>
      </c>
      <c r="C805" s="77" t="s">
        <v>50</v>
      </c>
      <c r="D805" s="113">
        <v>43474.372715335645</v>
      </c>
      <c r="E805" s="77" t="s">
        <v>169</v>
      </c>
      <c r="F805" s="77" t="s">
        <v>45</v>
      </c>
      <c r="G805" s="77" t="s">
        <v>51</v>
      </c>
      <c r="H805" s="77" t="s">
        <v>166</v>
      </c>
      <c r="I805" s="77" t="s">
        <v>43</v>
      </c>
      <c r="J805" s="77" t="s">
        <v>42</v>
      </c>
      <c r="K805" s="77">
        <v>3</v>
      </c>
      <c r="L805" s="77">
        <v>1540</v>
      </c>
      <c r="M805" s="77" t="s">
        <v>41</v>
      </c>
      <c r="N805" s="101">
        <v>2.8</v>
      </c>
      <c r="O805" s="107">
        <v>0</v>
      </c>
      <c r="P805" s="104">
        <v>4.38</v>
      </c>
      <c r="Z805" s="77" t="s">
        <v>40</v>
      </c>
      <c r="AA805" s="77" t="s">
        <v>39</v>
      </c>
      <c r="AB805" s="77">
        <v>20</v>
      </c>
    </row>
    <row r="806" spans="1:28" ht="15.75" customHeight="1" x14ac:dyDescent="0.2">
      <c r="A806" s="77" t="s">
        <v>49</v>
      </c>
      <c r="B806" s="77" t="s">
        <v>47</v>
      </c>
      <c r="C806" s="77" t="s">
        <v>50</v>
      </c>
      <c r="D806" s="113">
        <v>43474.372715335645</v>
      </c>
      <c r="E806" s="77" t="s">
        <v>169</v>
      </c>
      <c r="F806" s="77" t="s">
        <v>45</v>
      </c>
      <c r="G806" s="77" t="s">
        <v>51</v>
      </c>
      <c r="H806" s="77" t="s">
        <v>166</v>
      </c>
      <c r="I806" s="77" t="s">
        <v>159</v>
      </c>
      <c r="J806" s="77" t="s">
        <v>165</v>
      </c>
      <c r="K806" s="77">
        <v>3</v>
      </c>
      <c r="L806" s="77">
        <v>1540</v>
      </c>
      <c r="M806" s="77" t="s">
        <v>41</v>
      </c>
      <c r="N806" s="101">
        <v>34.4</v>
      </c>
      <c r="O806" s="107">
        <v>4.8000000000000001E-2</v>
      </c>
      <c r="P806" s="104">
        <v>4.26</v>
      </c>
      <c r="Z806" s="77" t="s">
        <v>40</v>
      </c>
      <c r="AA806" s="77" t="s">
        <v>39</v>
      </c>
      <c r="AB806" s="77">
        <v>20</v>
      </c>
    </row>
    <row r="807" spans="1:28" ht="15.75" customHeight="1" x14ac:dyDescent="0.2">
      <c r="A807" s="77" t="s">
        <v>49</v>
      </c>
      <c r="B807" s="77" t="s">
        <v>47</v>
      </c>
      <c r="C807" s="77" t="s">
        <v>50</v>
      </c>
      <c r="D807" s="113">
        <v>43474.372715335645</v>
      </c>
      <c r="E807" s="77" t="s">
        <v>169</v>
      </c>
      <c r="F807" s="77" t="s">
        <v>29</v>
      </c>
      <c r="G807" s="77" t="s">
        <v>51</v>
      </c>
      <c r="H807" s="77" t="s">
        <v>10</v>
      </c>
      <c r="I807" s="77" t="s">
        <v>157</v>
      </c>
      <c r="J807" s="77" t="s">
        <v>42</v>
      </c>
      <c r="K807" s="77">
        <v>3.23</v>
      </c>
      <c r="L807" s="77">
        <v>1640</v>
      </c>
      <c r="M807" s="77" t="s">
        <v>41</v>
      </c>
      <c r="N807" s="101">
        <v>10.4</v>
      </c>
      <c r="O807" s="107">
        <v>2.41E-2</v>
      </c>
      <c r="P807" s="104">
        <v>11.4</v>
      </c>
      <c r="Z807" s="77" t="s">
        <v>40</v>
      </c>
      <c r="AA807" s="77" t="s">
        <v>39</v>
      </c>
      <c r="AB807" s="77">
        <v>20</v>
      </c>
    </row>
    <row r="808" spans="1:28" ht="15.75" customHeight="1" x14ac:dyDescent="0.2">
      <c r="A808" s="77" t="s">
        <v>49</v>
      </c>
      <c r="B808" s="77" t="s">
        <v>47</v>
      </c>
      <c r="C808" s="77" t="s">
        <v>50</v>
      </c>
      <c r="D808" s="113">
        <v>43474.372715335645</v>
      </c>
      <c r="E808" s="77" t="s">
        <v>169</v>
      </c>
      <c r="F808" s="77" t="s">
        <v>29</v>
      </c>
      <c r="G808" s="77" t="s">
        <v>51</v>
      </c>
      <c r="H808" s="77" t="s">
        <v>10</v>
      </c>
      <c r="I808" s="77" t="s">
        <v>158</v>
      </c>
      <c r="J808" s="77" t="s">
        <v>42</v>
      </c>
      <c r="K808" s="77">
        <v>3.23</v>
      </c>
      <c r="L808" s="77">
        <v>1640</v>
      </c>
      <c r="M808" s="77" t="s">
        <v>41</v>
      </c>
      <c r="N808" s="101">
        <v>113</v>
      </c>
      <c r="O808" s="107">
        <v>2.5600000000000001E-2</v>
      </c>
      <c r="P808" s="104">
        <v>0</v>
      </c>
      <c r="Z808" s="77" t="s">
        <v>40</v>
      </c>
      <c r="AA808" s="77" t="s">
        <v>39</v>
      </c>
      <c r="AB808" s="77">
        <v>20</v>
      </c>
    </row>
    <row r="809" spans="1:28" ht="15.75" customHeight="1" x14ac:dyDescent="0.2">
      <c r="A809" s="77" t="s">
        <v>49</v>
      </c>
      <c r="B809" s="77" t="s">
        <v>47</v>
      </c>
      <c r="C809" s="77" t="s">
        <v>50</v>
      </c>
      <c r="D809" s="113">
        <v>43474.372715335645</v>
      </c>
      <c r="E809" s="77" t="s">
        <v>169</v>
      </c>
      <c r="F809" s="77" t="s">
        <v>29</v>
      </c>
      <c r="G809" s="77" t="s">
        <v>51</v>
      </c>
      <c r="H809" s="77" t="s">
        <v>10</v>
      </c>
      <c r="I809" s="77" t="s">
        <v>43</v>
      </c>
      <c r="J809" s="77" t="s">
        <v>42</v>
      </c>
      <c r="K809" s="77">
        <v>3.23</v>
      </c>
      <c r="L809" s="77">
        <v>1640</v>
      </c>
      <c r="M809" s="77" t="s">
        <v>41</v>
      </c>
      <c r="N809" s="101">
        <v>7.22</v>
      </c>
      <c r="O809" s="107">
        <v>0</v>
      </c>
      <c r="P809" s="104">
        <v>11.2</v>
      </c>
      <c r="Z809" s="77" t="s">
        <v>40</v>
      </c>
      <c r="AA809" s="77" t="s">
        <v>39</v>
      </c>
      <c r="AB809" s="77">
        <v>20</v>
      </c>
    </row>
    <row r="810" spans="1:28" ht="15.75" customHeight="1" x14ac:dyDescent="0.2">
      <c r="A810" s="77" t="s">
        <v>49</v>
      </c>
      <c r="B810" s="77" t="s">
        <v>47</v>
      </c>
      <c r="C810" s="77" t="s">
        <v>50</v>
      </c>
      <c r="D810" s="113">
        <v>43474.372715335645</v>
      </c>
      <c r="E810" s="77" t="s">
        <v>169</v>
      </c>
      <c r="F810" s="77" t="s">
        <v>29</v>
      </c>
      <c r="G810" s="77" t="s">
        <v>51</v>
      </c>
      <c r="H810" s="77" t="s">
        <v>10</v>
      </c>
      <c r="I810" s="77" t="s">
        <v>159</v>
      </c>
      <c r="J810" s="77" t="s">
        <v>165</v>
      </c>
      <c r="K810" s="77">
        <v>3.23</v>
      </c>
      <c r="L810" s="77">
        <v>1640</v>
      </c>
      <c r="M810" s="77" t="s">
        <v>41</v>
      </c>
      <c r="N810" s="101">
        <v>10.8</v>
      </c>
      <c r="O810" s="107">
        <v>9.7900000000000001E-3</v>
      </c>
      <c r="P810" s="104">
        <v>11</v>
      </c>
      <c r="Z810" s="77" t="s">
        <v>40</v>
      </c>
      <c r="AA810" s="77" t="s">
        <v>39</v>
      </c>
      <c r="AB810" s="77">
        <v>20</v>
      </c>
    </row>
    <row r="811" spans="1:28" ht="15.75" customHeight="1" x14ac:dyDescent="0.2">
      <c r="A811" s="77" t="s">
        <v>49</v>
      </c>
      <c r="B811" s="77" t="s">
        <v>47</v>
      </c>
      <c r="C811" s="77" t="s">
        <v>50</v>
      </c>
      <c r="D811" s="113">
        <v>43474.372715335645</v>
      </c>
      <c r="E811" s="77" t="s">
        <v>169</v>
      </c>
      <c r="F811" s="77" t="s">
        <v>29</v>
      </c>
      <c r="G811" s="77" t="s">
        <v>51</v>
      </c>
      <c r="H811" s="77" t="s">
        <v>11</v>
      </c>
      <c r="I811" s="77" t="s">
        <v>157</v>
      </c>
      <c r="J811" s="77" t="s">
        <v>42</v>
      </c>
      <c r="K811" s="77">
        <v>3.32</v>
      </c>
      <c r="L811" s="77">
        <v>1660</v>
      </c>
      <c r="M811" s="77" t="s">
        <v>41</v>
      </c>
      <c r="N811" s="101">
        <v>20.8</v>
      </c>
      <c r="O811" s="107">
        <v>6.2799999999999995E-2</v>
      </c>
      <c r="P811" s="104">
        <v>4.18</v>
      </c>
      <c r="Z811" s="77" t="s">
        <v>40</v>
      </c>
      <c r="AA811" s="77" t="s">
        <v>39</v>
      </c>
      <c r="AB811" s="77">
        <v>20</v>
      </c>
    </row>
    <row r="812" spans="1:28" ht="15.75" customHeight="1" x14ac:dyDescent="0.2">
      <c r="A812" s="77" t="s">
        <v>49</v>
      </c>
      <c r="B812" s="77" t="s">
        <v>47</v>
      </c>
      <c r="C812" s="77" t="s">
        <v>50</v>
      </c>
      <c r="D812" s="113">
        <v>43474.372715335645</v>
      </c>
      <c r="E812" s="77" t="s">
        <v>169</v>
      </c>
      <c r="F812" s="77" t="s">
        <v>29</v>
      </c>
      <c r="G812" s="77" t="s">
        <v>51</v>
      </c>
      <c r="H812" s="77" t="s">
        <v>11</v>
      </c>
      <c r="I812" s="77" t="s">
        <v>158</v>
      </c>
      <c r="J812" s="77" t="s">
        <v>42</v>
      </c>
      <c r="K812" s="77">
        <v>3.32</v>
      </c>
      <c r="L812" s="77">
        <v>1660</v>
      </c>
      <c r="M812" s="77" t="s">
        <v>41</v>
      </c>
      <c r="N812" s="101">
        <v>56.9</v>
      </c>
      <c r="O812" s="107">
        <v>6.4799999999999996E-2</v>
      </c>
      <c r="P812" s="104">
        <v>0</v>
      </c>
      <c r="Z812" s="77" t="s">
        <v>40</v>
      </c>
      <c r="AA812" s="77" t="s">
        <v>39</v>
      </c>
      <c r="AB812" s="77">
        <v>20</v>
      </c>
    </row>
    <row r="813" spans="1:28" ht="15.75" customHeight="1" x14ac:dyDescent="0.2">
      <c r="A813" s="77" t="s">
        <v>49</v>
      </c>
      <c r="B813" s="77" t="s">
        <v>47</v>
      </c>
      <c r="C813" s="77" t="s">
        <v>50</v>
      </c>
      <c r="D813" s="113">
        <v>43474.372715335645</v>
      </c>
      <c r="E813" s="77" t="s">
        <v>169</v>
      </c>
      <c r="F813" s="77" t="s">
        <v>29</v>
      </c>
      <c r="G813" s="77" t="s">
        <v>51</v>
      </c>
      <c r="H813" s="77" t="s">
        <v>11</v>
      </c>
      <c r="I813" s="77" t="s">
        <v>43</v>
      </c>
      <c r="J813" s="77" t="s">
        <v>42</v>
      </c>
      <c r="K813" s="77">
        <v>3.32</v>
      </c>
      <c r="L813" s="77">
        <v>1660</v>
      </c>
      <c r="M813" s="77" t="s">
        <v>41</v>
      </c>
      <c r="N813" s="101">
        <v>2.6</v>
      </c>
      <c r="O813" s="107">
        <v>0</v>
      </c>
      <c r="P813" s="104">
        <v>4.09</v>
      </c>
      <c r="Z813" s="77" t="s">
        <v>40</v>
      </c>
      <c r="AA813" s="77" t="s">
        <v>39</v>
      </c>
      <c r="AB813" s="77">
        <v>20</v>
      </c>
    </row>
    <row r="814" spans="1:28" ht="15.75" customHeight="1" x14ac:dyDescent="0.2">
      <c r="A814" s="77" t="s">
        <v>49</v>
      </c>
      <c r="B814" s="77" t="s">
        <v>47</v>
      </c>
      <c r="C814" s="77" t="s">
        <v>50</v>
      </c>
      <c r="D814" s="113">
        <v>43474.372715335645</v>
      </c>
      <c r="E814" s="77" t="s">
        <v>169</v>
      </c>
      <c r="F814" s="77" t="s">
        <v>29</v>
      </c>
      <c r="G814" s="77" t="s">
        <v>51</v>
      </c>
      <c r="H814" s="77" t="s">
        <v>11</v>
      </c>
      <c r="I814" s="77" t="s">
        <v>159</v>
      </c>
      <c r="J814" s="77" t="s">
        <v>165</v>
      </c>
      <c r="K814" s="77">
        <v>3.32</v>
      </c>
      <c r="L814" s="77">
        <v>1660</v>
      </c>
      <c r="M814" s="77" t="s">
        <v>41</v>
      </c>
      <c r="N814" s="101">
        <v>10.4</v>
      </c>
      <c r="O814" s="107">
        <v>2.4299999999999999E-2</v>
      </c>
      <c r="P814" s="104">
        <v>4.04</v>
      </c>
      <c r="Z814" s="77" t="s">
        <v>40</v>
      </c>
      <c r="AA814" s="77" t="s">
        <v>39</v>
      </c>
      <c r="AB814" s="77">
        <v>20</v>
      </c>
    </row>
    <row r="815" spans="1:28" ht="15.75" customHeight="1" x14ac:dyDescent="0.2">
      <c r="A815" s="77" t="s">
        <v>49</v>
      </c>
      <c r="B815" s="77" t="s">
        <v>47</v>
      </c>
      <c r="C815" s="77" t="s">
        <v>50</v>
      </c>
      <c r="D815" s="113">
        <v>43474.372715335645</v>
      </c>
      <c r="E815" s="77" t="s">
        <v>169</v>
      </c>
      <c r="F815" s="77" t="s">
        <v>29</v>
      </c>
      <c r="G815" s="77" t="s">
        <v>51</v>
      </c>
      <c r="H815" s="77" t="s">
        <v>13</v>
      </c>
      <c r="I815" s="77" t="s">
        <v>157</v>
      </c>
      <c r="J815" s="77" t="s">
        <v>42</v>
      </c>
      <c r="K815" s="77">
        <v>3.07</v>
      </c>
      <c r="L815" s="77">
        <v>1620</v>
      </c>
      <c r="M815" s="77" t="s">
        <v>41</v>
      </c>
      <c r="N815" s="101">
        <v>33.299999999999997</v>
      </c>
      <c r="O815" s="107">
        <v>0.05</v>
      </c>
      <c r="P815" s="104">
        <v>3.98</v>
      </c>
      <c r="Z815" s="77" t="s">
        <v>40</v>
      </c>
      <c r="AA815" s="77" t="s">
        <v>39</v>
      </c>
      <c r="AB815" s="77">
        <v>20</v>
      </c>
    </row>
    <row r="816" spans="1:28" ht="15.75" customHeight="1" x14ac:dyDescent="0.2">
      <c r="A816" s="77" t="s">
        <v>49</v>
      </c>
      <c r="B816" s="77" t="s">
        <v>47</v>
      </c>
      <c r="C816" s="77" t="s">
        <v>50</v>
      </c>
      <c r="D816" s="113">
        <v>43474.372715335645</v>
      </c>
      <c r="E816" s="77" t="s">
        <v>169</v>
      </c>
      <c r="F816" s="77" t="s">
        <v>29</v>
      </c>
      <c r="G816" s="77" t="s">
        <v>51</v>
      </c>
      <c r="H816" s="77" t="s">
        <v>13</v>
      </c>
      <c r="I816" s="77" t="s">
        <v>158</v>
      </c>
      <c r="J816" s="77" t="s">
        <v>42</v>
      </c>
      <c r="K816" s="77">
        <v>3.07</v>
      </c>
      <c r="L816" s="77">
        <v>1620</v>
      </c>
      <c r="M816" s="77" t="s">
        <v>41</v>
      </c>
      <c r="N816" s="101">
        <v>65.2</v>
      </c>
      <c r="O816" s="107">
        <v>5.2200000000000003E-2</v>
      </c>
      <c r="P816" s="104">
        <v>0</v>
      </c>
      <c r="Z816" s="77" t="s">
        <v>40</v>
      </c>
      <c r="AA816" s="77" t="s">
        <v>39</v>
      </c>
      <c r="AB816" s="77">
        <v>20</v>
      </c>
    </row>
    <row r="817" spans="1:28" ht="15.75" customHeight="1" x14ac:dyDescent="0.2">
      <c r="A817" s="77" t="s">
        <v>49</v>
      </c>
      <c r="B817" s="77" t="s">
        <v>47</v>
      </c>
      <c r="C817" s="77" t="s">
        <v>50</v>
      </c>
      <c r="D817" s="113">
        <v>43474.372715335645</v>
      </c>
      <c r="E817" s="77" t="s">
        <v>169</v>
      </c>
      <c r="F817" s="77" t="s">
        <v>29</v>
      </c>
      <c r="G817" s="77" t="s">
        <v>51</v>
      </c>
      <c r="H817" s="77" t="s">
        <v>13</v>
      </c>
      <c r="I817" s="77" t="s">
        <v>43</v>
      </c>
      <c r="J817" s="77" t="s">
        <v>42</v>
      </c>
      <c r="K817" s="77">
        <v>3.07</v>
      </c>
      <c r="L817" s="77">
        <v>1620</v>
      </c>
      <c r="M817" s="77" t="s">
        <v>41</v>
      </c>
      <c r="N817" s="101">
        <v>2.54</v>
      </c>
      <c r="O817" s="107">
        <v>0</v>
      </c>
      <c r="P817" s="104">
        <v>3.92</v>
      </c>
      <c r="Z817" s="77" t="s">
        <v>40</v>
      </c>
      <c r="AA817" s="77" t="s">
        <v>39</v>
      </c>
      <c r="AB817" s="77">
        <v>20</v>
      </c>
    </row>
    <row r="818" spans="1:28" ht="15.75" customHeight="1" x14ac:dyDescent="0.2">
      <c r="A818" s="77" t="s">
        <v>49</v>
      </c>
      <c r="B818" s="77" t="s">
        <v>47</v>
      </c>
      <c r="C818" s="77" t="s">
        <v>50</v>
      </c>
      <c r="D818" s="113">
        <v>43474.372715335645</v>
      </c>
      <c r="E818" s="77" t="s">
        <v>169</v>
      </c>
      <c r="F818" s="77" t="s">
        <v>29</v>
      </c>
      <c r="G818" s="77" t="s">
        <v>51</v>
      </c>
      <c r="H818" s="77" t="s">
        <v>13</v>
      </c>
      <c r="I818" s="77" t="s">
        <v>159</v>
      </c>
      <c r="J818" s="77" t="s">
        <v>165</v>
      </c>
      <c r="K818" s="77">
        <v>3.07</v>
      </c>
      <c r="L818" s="77">
        <v>1620</v>
      </c>
      <c r="M818" s="77" t="s">
        <v>41</v>
      </c>
      <c r="N818" s="101">
        <v>20.2</v>
      </c>
      <c r="O818" s="107">
        <v>2.7199999999999998E-2</v>
      </c>
      <c r="P818" s="104">
        <v>3.84</v>
      </c>
      <c r="Z818" s="77" t="s">
        <v>40</v>
      </c>
      <c r="AA818" s="77" t="s">
        <v>39</v>
      </c>
      <c r="AB818" s="77">
        <v>20</v>
      </c>
    </row>
    <row r="819" spans="1:28" ht="15.75" customHeight="1" x14ac:dyDescent="0.2">
      <c r="A819" s="77" t="s">
        <v>49</v>
      </c>
      <c r="B819" s="77" t="s">
        <v>47</v>
      </c>
      <c r="C819" s="77" t="s">
        <v>50</v>
      </c>
      <c r="D819" s="113">
        <v>43474.372715335645</v>
      </c>
      <c r="E819" s="77" t="s">
        <v>169</v>
      </c>
      <c r="F819" s="77" t="s">
        <v>29</v>
      </c>
      <c r="G819" s="77" t="s">
        <v>51</v>
      </c>
      <c r="H819" s="77" t="s">
        <v>14</v>
      </c>
      <c r="I819" s="77" t="s">
        <v>157</v>
      </c>
      <c r="J819" s="77" t="s">
        <v>42</v>
      </c>
      <c r="K819" s="77">
        <v>3.49</v>
      </c>
      <c r="L819" s="77">
        <v>1700</v>
      </c>
      <c r="M819" s="77" t="s">
        <v>41</v>
      </c>
      <c r="N819" s="101">
        <v>53.9</v>
      </c>
      <c r="O819" s="107">
        <v>0.106</v>
      </c>
      <c r="P819" s="104">
        <v>5.27</v>
      </c>
      <c r="Z819" s="77" t="s">
        <v>40</v>
      </c>
      <c r="AA819" s="77" t="s">
        <v>39</v>
      </c>
      <c r="AB819" s="77">
        <v>20</v>
      </c>
    </row>
    <row r="820" spans="1:28" ht="15.75" customHeight="1" x14ac:dyDescent="0.2">
      <c r="A820" s="77" t="s">
        <v>49</v>
      </c>
      <c r="B820" s="77" t="s">
        <v>47</v>
      </c>
      <c r="C820" s="77" t="s">
        <v>50</v>
      </c>
      <c r="D820" s="113">
        <v>43474.372715335645</v>
      </c>
      <c r="E820" s="77" t="s">
        <v>169</v>
      </c>
      <c r="F820" s="77" t="s">
        <v>29</v>
      </c>
      <c r="G820" s="77" t="s">
        <v>51</v>
      </c>
      <c r="H820" s="77" t="s">
        <v>14</v>
      </c>
      <c r="I820" s="77" t="s">
        <v>158</v>
      </c>
      <c r="J820" s="77" t="s">
        <v>42</v>
      </c>
      <c r="K820" s="77">
        <v>3.49</v>
      </c>
      <c r="L820" s="77">
        <v>1700</v>
      </c>
      <c r="M820" s="77" t="s">
        <v>41</v>
      </c>
      <c r="N820" s="101">
        <v>103</v>
      </c>
      <c r="O820" s="107">
        <v>0.108</v>
      </c>
      <c r="P820" s="104">
        <v>0</v>
      </c>
      <c r="Z820" s="77" t="s">
        <v>40</v>
      </c>
      <c r="AA820" s="77" t="s">
        <v>39</v>
      </c>
      <c r="AB820" s="77">
        <v>20</v>
      </c>
    </row>
    <row r="821" spans="1:28" ht="15.75" customHeight="1" x14ac:dyDescent="0.2">
      <c r="A821" s="77" t="s">
        <v>49</v>
      </c>
      <c r="B821" s="77" t="s">
        <v>47</v>
      </c>
      <c r="C821" s="77" t="s">
        <v>50</v>
      </c>
      <c r="D821" s="113">
        <v>43474.372715335645</v>
      </c>
      <c r="E821" s="77" t="s">
        <v>169</v>
      </c>
      <c r="F821" s="77" t="s">
        <v>29</v>
      </c>
      <c r="G821" s="77" t="s">
        <v>51</v>
      </c>
      <c r="H821" s="77" t="s">
        <v>14</v>
      </c>
      <c r="I821" s="77" t="s">
        <v>43</v>
      </c>
      <c r="J821" s="77" t="s">
        <v>42</v>
      </c>
      <c r="K821" s="77">
        <v>3.49</v>
      </c>
      <c r="L821" s="77">
        <v>1700</v>
      </c>
      <c r="M821" s="77" t="s">
        <v>41</v>
      </c>
      <c r="N821" s="101">
        <v>3.26</v>
      </c>
      <c r="O821" s="107">
        <v>0</v>
      </c>
      <c r="P821" s="104">
        <v>5.17</v>
      </c>
      <c r="Z821" s="77" t="s">
        <v>40</v>
      </c>
      <c r="AA821" s="77" t="s">
        <v>39</v>
      </c>
      <c r="AB821" s="77">
        <v>20</v>
      </c>
    </row>
    <row r="822" spans="1:28" ht="15.75" customHeight="1" x14ac:dyDescent="0.2">
      <c r="A822" s="77" t="s">
        <v>49</v>
      </c>
      <c r="B822" s="77" t="s">
        <v>47</v>
      </c>
      <c r="C822" s="77" t="s">
        <v>50</v>
      </c>
      <c r="D822" s="113">
        <v>43474.372715335645</v>
      </c>
      <c r="E822" s="77" t="s">
        <v>169</v>
      </c>
      <c r="F822" s="77" t="s">
        <v>29</v>
      </c>
      <c r="G822" s="77" t="s">
        <v>51</v>
      </c>
      <c r="H822" s="77" t="s">
        <v>25</v>
      </c>
      <c r="I822" s="77" t="s">
        <v>43</v>
      </c>
      <c r="J822" s="77" t="s">
        <v>42</v>
      </c>
      <c r="K822" s="77">
        <v>4.7</v>
      </c>
      <c r="L822" s="77">
        <v>1680</v>
      </c>
      <c r="M822" s="77" t="s">
        <v>41</v>
      </c>
      <c r="N822" s="101">
        <v>1.81</v>
      </c>
      <c r="O822" s="107">
        <v>0</v>
      </c>
      <c r="P822" s="104">
        <v>2.91</v>
      </c>
      <c r="Z822" s="77" t="s">
        <v>40</v>
      </c>
      <c r="AA822" s="77" t="s">
        <v>39</v>
      </c>
      <c r="AB822" s="77">
        <v>20</v>
      </c>
    </row>
    <row r="823" spans="1:28" ht="15.75" customHeight="1" x14ac:dyDescent="0.2">
      <c r="A823" s="77" t="s">
        <v>49</v>
      </c>
      <c r="B823" s="77" t="s">
        <v>47</v>
      </c>
      <c r="C823" s="77" t="s">
        <v>50</v>
      </c>
      <c r="D823" s="113">
        <v>43474.372715335645</v>
      </c>
      <c r="E823" s="77" t="s">
        <v>169</v>
      </c>
      <c r="F823" s="77" t="s">
        <v>29</v>
      </c>
      <c r="G823" s="77" t="s">
        <v>51</v>
      </c>
      <c r="H823" s="77" t="s">
        <v>25</v>
      </c>
      <c r="I823" s="77" t="s">
        <v>159</v>
      </c>
      <c r="J823" s="77" t="s">
        <v>165</v>
      </c>
      <c r="K823" s="77">
        <v>4.7</v>
      </c>
      <c r="L823" s="77">
        <v>1680</v>
      </c>
      <c r="M823" s="77" t="s">
        <v>41</v>
      </c>
      <c r="N823" s="101">
        <v>103</v>
      </c>
      <c r="O823" s="107">
        <v>7.4499999999999997E-2</v>
      </c>
      <c r="P823" s="104">
        <v>2.88</v>
      </c>
      <c r="Z823" s="77" t="s">
        <v>40</v>
      </c>
      <c r="AA823" s="77" t="s">
        <v>39</v>
      </c>
      <c r="AB823" s="77">
        <v>20</v>
      </c>
    </row>
    <row r="824" spans="1:28" ht="15.75" customHeight="1" x14ac:dyDescent="0.2">
      <c r="A824" s="77" t="s">
        <v>49</v>
      </c>
      <c r="B824" s="77" t="s">
        <v>47</v>
      </c>
      <c r="C824" s="77" t="s">
        <v>50</v>
      </c>
      <c r="D824" s="113">
        <v>43474.372715335645</v>
      </c>
      <c r="E824" s="77" t="s">
        <v>169</v>
      </c>
      <c r="F824" s="77" t="s">
        <v>29</v>
      </c>
      <c r="G824" s="77" t="s">
        <v>51</v>
      </c>
      <c r="H824" s="77" t="s">
        <v>26</v>
      </c>
      <c r="I824" s="77" t="s">
        <v>157</v>
      </c>
      <c r="J824" s="77" t="s">
        <v>42</v>
      </c>
      <c r="K824" s="77">
        <v>3.29</v>
      </c>
      <c r="L824" s="77">
        <v>1700</v>
      </c>
      <c r="M824" s="77" t="s">
        <v>41</v>
      </c>
      <c r="N824" s="101">
        <v>42.2</v>
      </c>
      <c r="O824" s="107">
        <v>6.5000000000000002E-2</v>
      </c>
      <c r="P824" s="104">
        <v>14.2</v>
      </c>
      <c r="Z824" s="77" t="s">
        <v>40</v>
      </c>
      <c r="AA824" s="77" t="s">
        <v>39</v>
      </c>
      <c r="AB824" s="77">
        <v>20</v>
      </c>
    </row>
    <row r="825" spans="1:28" ht="15.75" customHeight="1" x14ac:dyDescent="0.2">
      <c r="A825" s="77" t="s">
        <v>49</v>
      </c>
      <c r="B825" s="77" t="s">
        <v>47</v>
      </c>
      <c r="C825" s="77" t="s">
        <v>50</v>
      </c>
      <c r="D825" s="113">
        <v>43474.372715335645</v>
      </c>
      <c r="E825" s="77" t="s">
        <v>169</v>
      </c>
      <c r="F825" s="77" t="s">
        <v>29</v>
      </c>
      <c r="G825" s="77" t="s">
        <v>51</v>
      </c>
      <c r="H825" s="77" t="s">
        <v>26</v>
      </c>
      <c r="I825" s="77" t="s">
        <v>158</v>
      </c>
      <c r="J825" s="77" t="s">
        <v>42</v>
      </c>
      <c r="K825" s="77">
        <v>3.29</v>
      </c>
      <c r="L825" s="77">
        <v>1700</v>
      </c>
      <c r="M825" s="77" t="s">
        <v>41</v>
      </c>
      <c r="N825" s="101">
        <v>251</v>
      </c>
      <c r="O825" s="107">
        <v>6.8199999999999997E-2</v>
      </c>
      <c r="P825" s="104">
        <v>0</v>
      </c>
      <c r="Z825" s="77" t="s">
        <v>40</v>
      </c>
      <c r="AA825" s="77" t="s">
        <v>39</v>
      </c>
      <c r="AB825" s="77">
        <v>20</v>
      </c>
    </row>
    <row r="826" spans="1:28" ht="15.75" customHeight="1" x14ac:dyDescent="0.2">
      <c r="A826" s="77" t="s">
        <v>49</v>
      </c>
      <c r="B826" s="77" t="s">
        <v>47</v>
      </c>
      <c r="C826" s="77" t="s">
        <v>50</v>
      </c>
      <c r="D826" s="113">
        <v>43474.372715335645</v>
      </c>
      <c r="E826" s="77" t="s">
        <v>169</v>
      </c>
      <c r="F826" s="77" t="s">
        <v>29</v>
      </c>
      <c r="G826" s="77" t="s">
        <v>51</v>
      </c>
      <c r="H826" s="77" t="s">
        <v>26</v>
      </c>
      <c r="I826" s="77" t="s">
        <v>43</v>
      </c>
      <c r="J826" s="77" t="s">
        <v>42</v>
      </c>
      <c r="K826" s="77">
        <v>3.29</v>
      </c>
      <c r="L826" s="77">
        <v>1700</v>
      </c>
      <c r="M826" s="77" t="s">
        <v>41</v>
      </c>
      <c r="N826" s="101">
        <v>9.16</v>
      </c>
      <c r="O826" s="107">
        <v>0</v>
      </c>
      <c r="P826" s="104">
        <v>13.9</v>
      </c>
      <c r="Z826" s="77" t="s">
        <v>40</v>
      </c>
      <c r="AA826" s="77" t="s">
        <v>39</v>
      </c>
      <c r="AB826" s="77">
        <v>20</v>
      </c>
    </row>
    <row r="827" spans="1:28" ht="15.75" customHeight="1" x14ac:dyDescent="0.2">
      <c r="A827" s="77" t="s">
        <v>49</v>
      </c>
      <c r="B827" s="77" t="s">
        <v>47</v>
      </c>
      <c r="C827" s="77" t="s">
        <v>50</v>
      </c>
      <c r="D827" s="113">
        <v>43474.372715335645</v>
      </c>
      <c r="E827" s="77" t="s">
        <v>169</v>
      </c>
      <c r="F827" s="77" t="s">
        <v>29</v>
      </c>
      <c r="G827" s="77" t="s">
        <v>51</v>
      </c>
      <c r="H827" s="77" t="s">
        <v>26</v>
      </c>
      <c r="I827" s="77" t="s">
        <v>159</v>
      </c>
      <c r="J827" s="77" t="s">
        <v>165</v>
      </c>
      <c r="K827" s="77">
        <v>3.29</v>
      </c>
      <c r="L827" s="77">
        <v>1700</v>
      </c>
      <c r="M827" s="77" t="s">
        <v>41</v>
      </c>
      <c r="N827" s="101">
        <v>39.1</v>
      </c>
      <c r="O827" s="107">
        <v>4.3999999999999997E-2</v>
      </c>
      <c r="P827" s="104">
        <v>13.6</v>
      </c>
      <c r="Z827" s="77" t="s">
        <v>40</v>
      </c>
      <c r="AA827" s="77" t="s">
        <v>39</v>
      </c>
      <c r="AB827" s="77">
        <v>20</v>
      </c>
    </row>
    <row r="828" spans="1:28" ht="15.75" customHeight="1" x14ac:dyDescent="0.2">
      <c r="A828" s="77" t="s">
        <v>49</v>
      </c>
      <c r="B828" s="77" t="s">
        <v>47</v>
      </c>
      <c r="C828" s="77" t="s">
        <v>50</v>
      </c>
      <c r="D828" s="113">
        <v>43474.372715335645</v>
      </c>
      <c r="E828" s="77" t="s">
        <v>169</v>
      </c>
      <c r="F828" s="77" t="s">
        <v>29</v>
      </c>
      <c r="G828" s="77" t="s">
        <v>51</v>
      </c>
      <c r="H828" s="77" t="s">
        <v>166</v>
      </c>
      <c r="I828" s="77" t="s">
        <v>157</v>
      </c>
      <c r="J828" s="77" t="s">
        <v>42</v>
      </c>
      <c r="K828" s="77">
        <v>3.53</v>
      </c>
      <c r="L828" s="77">
        <v>1700</v>
      </c>
      <c r="M828" s="77" t="s">
        <v>41</v>
      </c>
      <c r="N828" s="101">
        <v>45.4</v>
      </c>
      <c r="O828" s="107">
        <v>7.5800000000000006E-2</v>
      </c>
      <c r="P828" s="104">
        <v>5.6</v>
      </c>
      <c r="Z828" s="77" t="s">
        <v>40</v>
      </c>
      <c r="AA828" s="77" t="s">
        <v>39</v>
      </c>
      <c r="AB828" s="77">
        <v>20</v>
      </c>
    </row>
    <row r="829" spans="1:28" ht="15.75" customHeight="1" x14ac:dyDescent="0.2">
      <c r="A829" s="77" t="s">
        <v>49</v>
      </c>
      <c r="B829" s="77" t="s">
        <v>47</v>
      </c>
      <c r="C829" s="77" t="s">
        <v>50</v>
      </c>
      <c r="D829" s="113">
        <v>43474.372715335645</v>
      </c>
      <c r="E829" s="77" t="s">
        <v>169</v>
      </c>
      <c r="F829" s="77" t="s">
        <v>29</v>
      </c>
      <c r="G829" s="77" t="s">
        <v>51</v>
      </c>
      <c r="H829" s="77" t="s">
        <v>166</v>
      </c>
      <c r="I829" s="77" t="s">
        <v>158</v>
      </c>
      <c r="J829" s="77" t="s">
        <v>42</v>
      </c>
      <c r="K829" s="77">
        <v>3.53</v>
      </c>
      <c r="L829" s="77">
        <v>1700</v>
      </c>
      <c r="M829" s="77" t="s">
        <v>41</v>
      </c>
      <c r="N829" s="101">
        <v>104</v>
      </c>
      <c r="O829" s="107">
        <v>7.9200000000000007E-2</v>
      </c>
      <c r="P829" s="104">
        <v>0</v>
      </c>
      <c r="Z829" s="77" t="s">
        <v>40</v>
      </c>
      <c r="AA829" s="77" t="s">
        <v>39</v>
      </c>
      <c r="AB829" s="77">
        <v>20</v>
      </c>
    </row>
    <row r="830" spans="1:28" ht="15.75" customHeight="1" x14ac:dyDescent="0.2">
      <c r="A830" s="77" t="s">
        <v>49</v>
      </c>
      <c r="B830" s="77" t="s">
        <v>47</v>
      </c>
      <c r="C830" s="77" t="s">
        <v>50</v>
      </c>
      <c r="D830" s="113">
        <v>43474.372715335645</v>
      </c>
      <c r="E830" s="77" t="s">
        <v>169</v>
      </c>
      <c r="F830" s="77" t="s">
        <v>29</v>
      </c>
      <c r="G830" s="77" t="s">
        <v>51</v>
      </c>
      <c r="H830" s="77" t="s">
        <v>166</v>
      </c>
      <c r="I830" s="77" t="s">
        <v>43</v>
      </c>
      <c r="J830" s="77" t="s">
        <v>42</v>
      </c>
      <c r="K830" s="77">
        <v>3.53</v>
      </c>
      <c r="L830" s="77">
        <v>1700</v>
      </c>
      <c r="M830" s="77" t="s">
        <v>41</v>
      </c>
      <c r="N830" s="101">
        <v>3.46</v>
      </c>
      <c r="O830" s="107">
        <v>0</v>
      </c>
      <c r="P830" s="104">
        <v>5.47</v>
      </c>
      <c r="Z830" s="77" t="s">
        <v>40</v>
      </c>
      <c r="AA830" s="77" t="s">
        <v>39</v>
      </c>
      <c r="AB830" s="77">
        <v>20</v>
      </c>
    </row>
    <row r="831" spans="1:28" ht="15.75" customHeight="1" x14ac:dyDescent="0.2">
      <c r="A831" s="77" t="s">
        <v>49</v>
      </c>
      <c r="B831" s="77" t="s">
        <v>47</v>
      </c>
      <c r="C831" s="77" t="s">
        <v>50</v>
      </c>
      <c r="D831" s="113">
        <v>43474.372715335645</v>
      </c>
      <c r="E831" s="77" t="s">
        <v>169</v>
      </c>
      <c r="F831" s="77" t="s">
        <v>29</v>
      </c>
      <c r="G831" s="77" t="s">
        <v>51</v>
      </c>
      <c r="H831" s="77" t="s">
        <v>166</v>
      </c>
      <c r="I831" s="77" t="s">
        <v>159</v>
      </c>
      <c r="J831" s="77" t="s">
        <v>165</v>
      </c>
      <c r="K831" s="77">
        <v>3.53</v>
      </c>
      <c r="L831" s="77">
        <v>1700</v>
      </c>
      <c r="M831" s="77" t="s">
        <v>41</v>
      </c>
      <c r="N831" s="101">
        <v>39.700000000000003</v>
      </c>
      <c r="O831" s="107">
        <v>5.8299999999999998E-2</v>
      </c>
      <c r="P831" s="104">
        <v>5.34</v>
      </c>
      <c r="Z831" s="77" t="s">
        <v>40</v>
      </c>
      <c r="AA831" s="77" t="s">
        <v>39</v>
      </c>
      <c r="AB831" s="77">
        <v>20</v>
      </c>
    </row>
    <row r="832" spans="1:28" ht="15.75" customHeight="1" x14ac:dyDescent="0.2">
      <c r="A832" s="77" t="s">
        <v>49</v>
      </c>
      <c r="B832" s="77" t="s">
        <v>47</v>
      </c>
      <c r="C832" s="77" t="s">
        <v>50</v>
      </c>
      <c r="D832" s="113">
        <v>43474.372715335645</v>
      </c>
      <c r="E832" s="77" t="s">
        <v>168</v>
      </c>
      <c r="F832" s="77" t="s">
        <v>30</v>
      </c>
      <c r="G832" s="77" t="s">
        <v>51</v>
      </c>
      <c r="H832" s="77" t="s">
        <v>9</v>
      </c>
      <c r="I832" s="77" t="s">
        <v>157</v>
      </c>
      <c r="J832" s="77" t="s">
        <v>42</v>
      </c>
      <c r="K832" s="77">
        <v>3.5</v>
      </c>
      <c r="L832" s="77">
        <v>1240</v>
      </c>
      <c r="M832" s="77" t="s">
        <v>41</v>
      </c>
      <c r="N832" s="101">
        <v>78.5</v>
      </c>
      <c r="O832" s="107">
        <v>0.13500000000000001</v>
      </c>
      <c r="P832" s="104">
        <v>12</v>
      </c>
      <c r="Z832" s="77" t="s">
        <v>40</v>
      </c>
      <c r="AA832" s="77" t="s">
        <v>39</v>
      </c>
      <c r="AB832" s="77">
        <v>20</v>
      </c>
    </row>
    <row r="833" spans="1:28" ht="15.75" customHeight="1" x14ac:dyDescent="0.2">
      <c r="A833" s="77" t="s">
        <v>49</v>
      </c>
      <c r="B833" s="77" t="s">
        <v>47</v>
      </c>
      <c r="C833" s="77" t="s">
        <v>50</v>
      </c>
      <c r="D833" s="113">
        <v>43474.372715335645</v>
      </c>
      <c r="E833" s="77" t="s">
        <v>168</v>
      </c>
      <c r="F833" s="77" t="s">
        <v>30</v>
      </c>
      <c r="G833" s="77" t="s">
        <v>51</v>
      </c>
      <c r="H833" s="77" t="s">
        <v>9</v>
      </c>
      <c r="I833" s="77" t="s">
        <v>158</v>
      </c>
      <c r="J833" s="77" t="s">
        <v>42</v>
      </c>
      <c r="K833" s="77">
        <v>3.5</v>
      </c>
      <c r="L833" s="77">
        <v>1240</v>
      </c>
      <c r="M833" s="77" t="s">
        <v>41</v>
      </c>
      <c r="N833" s="101">
        <v>212</v>
      </c>
      <c r="O833" s="107">
        <v>0.153</v>
      </c>
      <c r="P833" s="104">
        <v>0</v>
      </c>
      <c r="Z833" s="77" t="s">
        <v>40</v>
      </c>
      <c r="AA833" s="77" t="s">
        <v>39</v>
      </c>
      <c r="AB833" s="77">
        <v>20</v>
      </c>
    </row>
    <row r="834" spans="1:28" ht="15.75" customHeight="1" x14ac:dyDescent="0.2">
      <c r="A834" s="77" t="s">
        <v>49</v>
      </c>
      <c r="B834" s="77" t="s">
        <v>47</v>
      </c>
      <c r="C834" s="77" t="s">
        <v>50</v>
      </c>
      <c r="D834" s="113">
        <v>43474.372715335645</v>
      </c>
      <c r="E834" s="77" t="s">
        <v>168</v>
      </c>
      <c r="F834" s="77" t="s">
        <v>30</v>
      </c>
      <c r="G834" s="77" t="s">
        <v>51</v>
      </c>
      <c r="H834" s="77" t="s">
        <v>9</v>
      </c>
      <c r="I834" s="77" t="s">
        <v>43</v>
      </c>
      <c r="J834" s="77" t="s">
        <v>42</v>
      </c>
      <c r="K834" s="77">
        <v>3.5</v>
      </c>
      <c r="L834" s="77">
        <v>1240</v>
      </c>
      <c r="M834" s="77" t="s">
        <v>41</v>
      </c>
      <c r="N834" s="101">
        <v>6.62</v>
      </c>
      <c r="O834" s="107">
        <v>0</v>
      </c>
      <c r="P834" s="104">
        <v>10.5</v>
      </c>
      <c r="Z834" s="77" t="s">
        <v>40</v>
      </c>
      <c r="AA834" s="77" t="s">
        <v>39</v>
      </c>
      <c r="AB834" s="77">
        <v>20</v>
      </c>
    </row>
    <row r="835" spans="1:28" ht="15.75" customHeight="1" x14ac:dyDescent="0.2">
      <c r="A835" s="77" t="s">
        <v>49</v>
      </c>
      <c r="B835" s="77" t="s">
        <v>47</v>
      </c>
      <c r="C835" s="77" t="s">
        <v>50</v>
      </c>
      <c r="D835" s="113">
        <v>43474.372715335645</v>
      </c>
      <c r="E835" s="77" t="s">
        <v>168</v>
      </c>
      <c r="F835" s="77" t="s">
        <v>30</v>
      </c>
      <c r="G835" s="77" t="s">
        <v>51</v>
      </c>
      <c r="H835" s="77" t="s">
        <v>9</v>
      </c>
      <c r="I835" s="77" t="s">
        <v>159</v>
      </c>
      <c r="J835" s="77" t="s">
        <v>165</v>
      </c>
      <c r="K835" s="77">
        <v>3.5</v>
      </c>
      <c r="L835" s="77">
        <v>1240</v>
      </c>
      <c r="M835" s="77" t="s">
        <v>41</v>
      </c>
      <c r="N835" s="101">
        <v>95.1</v>
      </c>
      <c r="O835" s="107">
        <v>0.13700000000000001</v>
      </c>
      <c r="P835" s="104">
        <v>10.5</v>
      </c>
      <c r="Z835" s="77" t="s">
        <v>40</v>
      </c>
      <c r="AA835" s="77" t="s">
        <v>39</v>
      </c>
      <c r="AB835" s="77">
        <v>20</v>
      </c>
    </row>
    <row r="836" spans="1:28" ht="15.75" customHeight="1" x14ac:dyDescent="0.2">
      <c r="A836" s="77" t="s">
        <v>49</v>
      </c>
      <c r="B836" s="77" t="s">
        <v>47</v>
      </c>
      <c r="C836" s="77" t="s">
        <v>50</v>
      </c>
      <c r="D836" s="113">
        <v>43474.372715335645</v>
      </c>
      <c r="E836" s="77" t="s">
        <v>168</v>
      </c>
      <c r="F836" s="77" t="s">
        <v>30</v>
      </c>
      <c r="G836" s="77" t="s">
        <v>51</v>
      </c>
      <c r="H836" s="77" t="s">
        <v>10</v>
      </c>
      <c r="I836" s="77" t="s">
        <v>157</v>
      </c>
      <c r="J836" s="77" t="s">
        <v>42</v>
      </c>
      <c r="K836" s="77">
        <v>3.5</v>
      </c>
      <c r="L836" s="77">
        <v>1220</v>
      </c>
      <c r="M836" s="77" t="s">
        <v>41</v>
      </c>
      <c r="N836" s="101">
        <v>20.5</v>
      </c>
      <c r="O836" s="107">
        <v>4.9399999999999999E-2</v>
      </c>
      <c r="P836" s="104">
        <v>10.5</v>
      </c>
      <c r="Z836" s="77" t="s">
        <v>40</v>
      </c>
      <c r="AA836" s="77" t="s">
        <v>39</v>
      </c>
      <c r="AB836" s="77">
        <v>20</v>
      </c>
    </row>
    <row r="837" spans="1:28" ht="15.75" customHeight="1" x14ac:dyDescent="0.2">
      <c r="A837" s="77" t="s">
        <v>49</v>
      </c>
      <c r="B837" s="77" t="s">
        <v>47</v>
      </c>
      <c r="C837" s="77" t="s">
        <v>50</v>
      </c>
      <c r="D837" s="113">
        <v>43474.372715335645</v>
      </c>
      <c r="E837" s="77" t="s">
        <v>168</v>
      </c>
      <c r="F837" s="77" t="s">
        <v>30</v>
      </c>
      <c r="G837" s="77" t="s">
        <v>51</v>
      </c>
      <c r="H837" s="77" t="s">
        <v>10</v>
      </c>
      <c r="I837" s="77" t="s">
        <v>158</v>
      </c>
      <c r="J837" s="77" t="s">
        <v>42</v>
      </c>
      <c r="K837" s="77">
        <v>3.5</v>
      </c>
      <c r="L837" s="77">
        <v>1220</v>
      </c>
      <c r="M837" s="77" t="s">
        <v>41</v>
      </c>
      <c r="N837" s="101">
        <v>104</v>
      </c>
      <c r="O837" s="107">
        <v>5.5800000000000002E-2</v>
      </c>
      <c r="P837" s="104">
        <v>0</v>
      </c>
      <c r="Z837" s="77" t="s">
        <v>40</v>
      </c>
      <c r="AA837" s="77" t="s">
        <v>39</v>
      </c>
      <c r="AB837" s="77">
        <v>20</v>
      </c>
    </row>
    <row r="838" spans="1:28" ht="15.75" customHeight="1" x14ac:dyDescent="0.2">
      <c r="A838" s="77" t="s">
        <v>49</v>
      </c>
      <c r="B838" s="77" t="s">
        <v>47</v>
      </c>
      <c r="C838" s="77" t="s">
        <v>50</v>
      </c>
      <c r="D838" s="113">
        <v>43474.372715335645</v>
      </c>
      <c r="E838" s="77" t="s">
        <v>168</v>
      </c>
      <c r="F838" s="77" t="s">
        <v>30</v>
      </c>
      <c r="G838" s="77" t="s">
        <v>51</v>
      </c>
      <c r="H838" s="77" t="s">
        <v>10</v>
      </c>
      <c r="I838" s="77" t="s">
        <v>43</v>
      </c>
      <c r="J838" s="77" t="s">
        <v>42</v>
      </c>
      <c r="K838" s="77">
        <v>3.5</v>
      </c>
      <c r="L838" s="77">
        <v>1220</v>
      </c>
      <c r="M838" s="77" t="s">
        <v>41</v>
      </c>
      <c r="N838" s="101">
        <v>5.87</v>
      </c>
      <c r="O838" s="107">
        <v>0</v>
      </c>
      <c r="P838" s="104">
        <v>9.4</v>
      </c>
      <c r="Z838" s="77" t="s">
        <v>40</v>
      </c>
      <c r="AA838" s="77" t="s">
        <v>39</v>
      </c>
      <c r="AB838" s="77">
        <v>20</v>
      </c>
    </row>
    <row r="839" spans="1:28" ht="15.75" customHeight="1" x14ac:dyDescent="0.2">
      <c r="A839" s="77" t="s">
        <v>49</v>
      </c>
      <c r="B839" s="77" t="s">
        <v>47</v>
      </c>
      <c r="C839" s="77" t="s">
        <v>50</v>
      </c>
      <c r="D839" s="113">
        <v>43474.372715335645</v>
      </c>
      <c r="E839" s="77" t="s">
        <v>168</v>
      </c>
      <c r="F839" s="77" t="s">
        <v>31</v>
      </c>
      <c r="G839" s="77" t="s">
        <v>51</v>
      </c>
      <c r="H839" s="77" t="s">
        <v>9</v>
      </c>
      <c r="I839" s="77" t="s">
        <v>157</v>
      </c>
      <c r="J839" s="77" t="s">
        <v>42</v>
      </c>
      <c r="K839" s="77">
        <v>1.49</v>
      </c>
      <c r="L839" s="77">
        <v>1140</v>
      </c>
      <c r="M839" s="77" t="s">
        <v>41</v>
      </c>
      <c r="N839" s="101">
        <v>7.02</v>
      </c>
      <c r="O839" s="107">
        <v>1.52E-2</v>
      </c>
      <c r="P839" s="104">
        <v>1.82</v>
      </c>
      <c r="Z839" s="77" t="s">
        <v>40</v>
      </c>
      <c r="AA839" s="77" t="s">
        <v>39</v>
      </c>
      <c r="AB839" s="77">
        <v>20</v>
      </c>
    </row>
    <row r="840" spans="1:28" ht="15.75" customHeight="1" x14ac:dyDescent="0.2">
      <c r="A840" s="77" t="s">
        <v>49</v>
      </c>
      <c r="B840" s="77" t="s">
        <v>47</v>
      </c>
      <c r="C840" s="77" t="s">
        <v>50</v>
      </c>
      <c r="D840" s="113">
        <v>43474.372715335645</v>
      </c>
      <c r="E840" s="77" t="s">
        <v>168</v>
      </c>
      <c r="F840" s="77" t="s">
        <v>31</v>
      </c>
      <c r="G840" s="77" t="s">
        <v>51</v>
      </c>
      <c r="H840" s="77" t="s">
        <v>9</v>
      </c>
      <c r="I840" s="77" t="s">
        <v>158</v>
      </c>
      <c r="J840" s="77" t="s">
        <v>42</v>
      </c>
      <c r="K840" s="77">
        <v>1.49</v>
      </c>
      <c r="L840" s="77">
        <v>1140</v>
      </c>
      <c r="M840" s="77" t="s">
        <v>41</v>
      </c>
      <c r="N840" s="101">
        <v>26.7</v>
      </c>
      <c r="O840" s="107">
        <v>1.5900000000000001E-2</v>
      </c>
      <c r="P840" s="104">
        <v>0</v>
      </c>
      <c r="Z840" s="77" t="s">
        <v>40</v>
      </c>
      <c r="AA840" s="77" t="s">
        <v>39</v>
      </c>
      <c r="AB840" s="77">
        <v>20</v>
      </c>
    </row>
    <row r="841" spans="1:28" ht="15.75" customHeight="1" x14ac:dyDescent="0.2">
      <c r="A841" s="77" t="s">
        <v>49</v>
      </c>
      <c r="B841" s="77" t="s">
        <v>47</v>
      </c>
      <c r="C841" s="77" t="s">
        <v>50</v>
      </c>
      <c r="D841" s="113">
        <v>43474.372715335645</v>
      </c>
      <c r="E841" s="77" t="s">
        <v>168</v>
      </c>
      <c r="F841" s="77" t="s">
        <v>31</v>
      </c>
      <c r="G841" s="77" t="s">
        <v>51</v>
      </c>
      <c r="H841" s="77" t="s">
        <v>9</v>
      </c>
      <c r="I841" s="77" t="s">
        <v>43</v>
      </c>
      <c r="J841" s="77" t="s">
        <v>42</v>
      </c>
      <c r="K841" s="77">
        <v>1.49</v>
      </c>
      <c r="L841" s="77">
        <v>1140</v>
      </c>
      <c r="M841" s="77" t="s">
        <v>41</v>
      </c>
      <c r="N841" s="101">
        <v>1.43</v>
      </c>
      <c r="O841" s="107">
        <v>0</v>
      </c>
      <c r="P841" s="104">
        <v>1.76</v>
      </c>
      <c r="Z841" s="77" t="s">
        <v>40</v>
      </c>
      <c r="AA841" s="77" t="s">
        <v>39</v>
      </c>
      <c r="AB841" s="77">
        <v>20</v>
      </c>
    </row>
    <row r="842" spans="1:28" ht="15.75" customHeight="1" x14ac:dyDescent="0.2">
      <c r="A842" s="77" t="s">
        <v>49</v>
      </c>
      <c r="B842" s="77" t="s">
        <v>47</v>
      </c>
      <c r="C842" s="77" t="s">
        <v>50</v>
      </c>
      <c r="D842" s="113">
        <v>43474.372715335645</v>
      </c>
      <c r="E842" s="77" t="s">
        <v>168</v>
      </c>
      <c r="F842" s="77" t="s">
        <v>31</v>
      </c>
      <c r="G842" s="77" t="s">
        <v>51</v>
      </c>
      <c r="H842" s="77" t="s">
        <v>9</v>
      </c>
      <c r="I842" s="77" t="s">
        <v>159</v>
      </c>
      <c r="J842" s="77" t="s">
        <v>165</v>
      </c>
      <c r="K842" s="77">
        <v>1.49</v>
      </c>
      <c r="L842" s="77">
        <v>1140</v>
      </c>
      <c r="M842" s="77" t="s">
        <v>41</v>
      </c>
      <c r="N842" s="101">
        <v>2.31</v>
      </c>
      <c r="O842" s="107">
        <v>1.6800000000000001E-3</v>
      </c>
      <c r="P842" s="104">
        <v>1.74</v>
      </c>
      <c r="Z842" s="77" t="s">
        <v>40</v>
      </c>
      <c r="AA842" s="77" t="s">
        <v>39</v>
      </c>
      <c r="AB842" s="77">
        <v>20</v>
      </c>
    </row>
    <row r="843" spans="1:28" ht="15.75" customHeight="1" x14ac:dyDescent="0.2">
      <c r="A843" s="77" t="s">
        <v>49</v>
      </c>
      <c r="B843" s="77" t="s">
        <v>47</v>
      </c>
      <c r="C843" s="77" t="s">
        <v>50</v>
      </c>
      <c r="D843" s="113">
        <v>43474.372715335645</v>
      </c>
      <c r="E843" s="77" t="s">
        <v>168</v>
      </c>
      <c r="F843" s="77" t="s">
        <v>31</v>
      </c>
      <c r="G843" s="77" t="s">
        <v>51</v>
      </c>
      <c r="H843" s="77" t="s">
        <v>10</v>
      </c>
      <c r="I843" s="77" t="s">
        <v>157</v>
      </c>
      <c r="J843" s="77" t="s">
        <v>42</v>
      </c>
      <c r="K843" s="77">
        <v>1.34</v>
      </c>
      <c r="L843" s="77">
        <v>1050</v>
      </c>
      <c r="M843" s="77" t="s">
        <v>41</v>
      </c>
      <c r="N843" s="101">
        <v>2.46</v>
      </c>
      <c r="O843" s="107">
        <v>1.8E-3</v>
      </c>
      <c r="P843" s="104">
        <v>2.2400000000000002</v>
      </c>
      <c r="Z843" s="77" t="s">
        <v>40</v>
      </c>
      <c r="AA843" s="77" t="s">
        <v>39</v>
      </c>
      <c r="AB843" s="77">
        <v>20</v>
      </c>
    </row>
    <row r="844" spans="1:28" ht="15.75" customHeight="1" x14ac:dyDescent="0.2">
      <c r="A844" s="77" t="s">
        <v>49</v>
      </c>
      <c r="B844" s="77" t="s">
        <v>47</v>
      </c>
      <c r="C844" s="77" t="s">
        <v>50</v>
      </c>
      <c r="D844" s="113">
        <v>43474.372715335645</v>
      </c>
      <c r="E844" s="77" t="s">
        <v>168</v>
      </c>
      <c r="F844" s="77" t="s">
        <v>31</v>
      </c>
      <c r="G844" s="77" t="s">
        <v>51</v>
      </c>
      <c r="H844" s="77" t="s">
        <v>10</v>
      </c>
      <c r="I844" s="77" t="s">
        <v>158</v>
      </c>
      <c r="J844" s="77" t="s">
        <v>42</v>
      </c>
      <c r="K844" s="77">
        <v>1.34</v>
      </c>
      <c r="L844" s="77">
        <v>1050</v>
      </c>
      <c r="M844" s="77" t="s">
        <v>41</v>
      </c>
      <c r="N844" s="101">
        <v>23</v>
      </c>
      <c r="O844" s="107">
        <v>1.4400000000000001E-3</v>
      </c>
      <c r="P844" s="104">
        <v>0</v>
      </c>
      <c r="Z844" s="77" t="s">
        <v>40</v>
      </c>
      <c r="AA844" s="77" t="s">
        <v>39</v>
      </c>
      <c r="AB844" s="77">
        <v>20</v>
      </c>
    </row>
    <row r="845" spans="1:28" ht="15.75" customHeight="1" x14ac:dyDescent="0.2">
      <c r="A845" s="77" t="s">
        <v>49</v>
      </c>
      <c r="B845" s="77" t="s">
        <v>47</v>
      </c>
      <c r="C845" s="77" t="s">
        <v>50</v>
      </c>
      <c r="D845" s="113">
        <v>43474.372715335645</v>
      </c>
      <c r="E845" s="77" t="s">
        <v>168</v>
      </c>
      <c r="F845" s="77" t="s">
        <v>31</v>
      </c>
      <c r="G845" s="77" t="s">
        <v>51</v>
      </c>
      <c r="H845" s="77" t="s">
        <v>10</v>
      </c>
      <c r="I845" s="77" t="s">
        <v>43</v>
      </c>
      <c r="J845" s="77" t="s">
        <v>42</v>
      </c>
      <c r="K845" s="77">
        <v>1.34</v>
      </c>
      <c r="L845" s="77">
        <v>1050</v>
      </c>
      <c r="M845" s="77" t="s">
        <v>41</v>
      </c>
      <c r="N845" s="101">
        <v>1.83</v>
      </c>
      <c r="O845" s="107">
        <v>0</v>
      </c>
      <c r="P845" s="104">
        <v>2.16</v>
      </c>
      <c r="Z845" s="77" t="s">
        <v>40</v>
      </c>
      <c r="AA845" s="77" t="s">
        <v>39</v>
      </c>
      <c r="AB845" s="77">
        <v>20</v>
      </c>
    </row>
    <row r="846" spans="1:28" ht="15.75" customHeight="1" x14ac:dyDescent="0.2">
      <c r="A846" s="77" t="s">
        <v>49</v>
      </c>
      <c r="B846" s="77" t="s">
        <v>47</v>
      </c>
      <c r="C846" s="77" t="s">
        <v>50</v>
      </c>
      <c r="D846" s="113">
        <v>43474.372715335645</v>
      </c>
      <c r="E846" s="77" t="s">
        <v>168</v>
      </c>
      <c r="F846" s="77" t="s">
        <v>31</v>
      </c>
      <c r="G846" s="77" t="s">
        <v>51</v>
      </c>
      <c r="H846" s="77" t="s">
        <v>10</v>
      </c>
      <c r="I846" s="77" t="s">
        <v>159</v>
      </c>
      <c r="J846" s="77" t="s">
        <v>165</v>
      </c>
      <c r="K846" s="77">
        <v>1.34</v>
      </c>
      <c r="L846" s="77">
        <v>1050</v>
      </c>
      <c r="M846" s="77" t="s">
        <v>41</v>
      </c>
      <c r="N846" s="101">
        <v>1.91</v>
      </c>
      <c r="O846" s="107">
        <v>0</v>
      </c>
      <c r="P846" s="104">
        <v>2.15</v>
      </c>
      <c r="Z846" s="77" t="s">
        <v>40</v>
      </c>
      <c r="AA846" s="77" t="s">
        <v>39</v>
      </c>
      <c r="AB846" s="77">
        <v>20</v>
      </c>
    </row>
    <row r="847" spans="1:28" ht="15.75" customHeight="1" x14ac:dyDescent="0.2">
      <c r="A847" s="77" t="s">
        <v>49</v>
      </c>
      <c r="B847" s="77" t="s">
        <v>47</v>
      </c>
      <c r="C847" s="77" t="s">
        <v>50</v>
      </c>
      <c r="D847" s="113">
        <v>43474.372715335645</v>
      </c>
      <c r="E847" s="77" t="s">
        <v>168</v>
      </c>
      <c r="F847" s="77" t="s">
        <v>31</v>
      </c>
      <c r="G847" s="77" t="s">
        <v>51</v>
      </c>
      <c r="H847" s="77" t="s">
        <v>11</v>
      </c>
      <c r="I847" s="77" t="s">
        <v>157</v>
      </c>
      <c r="J847" s="77" t="s">
        <v>42</v>
      </c>
      <c r="K847" s="77">
        <v>1.58</v>
      </c>
      <c r="L847" s="77">
        <v>1150</v>
      </c>
      <c r="M847" s="77" t="s">
        <v>41</v>
      </c>
      <c r="N847" s="101">
        <v>7.38</v>
      </c>
      <c r="O847" s="107">
        <v>1.2E-2</v>
      </c>
      <c r="P847" s="104">
        <v>1.33</v>
      </c>
      <c r="Z847" s="77" t="s">
        <v>40</v>
      </c>
      <c r="AA847" s="77" t="s">
        <v>39</v>
      </c>
      <c r="AB847" s="77">
        <v>20</v>
      </c>
    </row>
    <row r="848" spans="1:28" ht="15.75" customHeight="1" x14ac:dyDescent="0.2">
      <c r="A848" s="77" t="s">
        <v>49</v>
      </c>
      <c r="B848" s="77" t="s">
        <v>47</v>
      </c>
      <c r="C848" s="77" t="s">
        <v>50</v>
      </c>
      <c r="D848" s="113">
        <v>43474.372715335645</v>
      </c>
      <c r="E848" s="77" t="s">
        <v>168</v>
      </c>
      <c r="F848" s="77" t="s">
        <v>31</v>
      </c>
      <c r="G848" s="77" t="s">
        <v>51</v>
      </c>
      <c r="H848" s="77" t="s">
        <v>11</v>
      </c>
      <c r="I848" s="77" t="s">
        <v>158</v>
      </c>
      <c r="J848" s="77" t="s">
        <v>42</v>
      </c>
      <c r="K848" s="77">
        <v>1.58</v>
      </c>
      <c r="L848" s="77">
        <v>1150</v>
      </c>
      <c r="M848" s="77" t="s">
        <v>41</v>
      </c>
      <c r="N848" s="101">
        <v>18.7</v>
      </c>
      <c r="O848" s="107">
        <v>1.2500000000000001E-2</v>
      </c>
      <c r="P848" s="104">
        <v>0</v>
      </c>
      <c r="Z848" s="77" t="s">
        <v>40</v>
      </c>
      <c r="AA848" s="77" t="s">
        <v>39</v>
      </c>
      <c r="AB848" s="77">
        <v>20</v>
      </c>
    </row>
    <row r="849" spans="1:28" ht="15.75" customHeight="1" x14ac:dyDescent="0.2">
      <c r="A849" s="77" t="s">
        <v>49</v>
      </c>
      <c r="B849" s="77" t="s">
        <v>47</v>
      </c>
      <c r="C849" s="77" t="s">
        <v>50</v>
      </c>
      <c r="D849" s="113">
        <v>43474.372715335645</v>
      </c>
      <c r="E849" s="77" t="s">
        <v>168</v>
      </c>
      <c r="F849" s="77" t="s">
        <v>31</v>
      </c>
      <c r="G849" s="77" t="s">
        <v>51</v>
      </c>
      <c r="H849" s="77" t="s">
        <v>11</v>
      </c>
      <c r="I849" s="77" t="s">
        <v>43</v>
      </c>
      <c r="J849" s="77" t="s">
        <v>42</v>
      </c>
      <c r="K849" s="77">
        <v>1.58</v>
      </c>
      <c r="L849" s="77">
        <v>1150</v>
      </c>
      <c r="M849" s="77" t="s">
        <v>41</v>
      </c>
      <c r="N849" s="101">
        <v>1.02</v>
      </c>
      <c r="O849" s="107">
        <v>0</v>
      </c>
      <c r="P849" s="104">
        <v>1.28</v>
      </c>
      <c r="Z849" s="77" t="s">
        <v>40</v>
      </c>
      <c r="AA849" s="77" t="s">
        <v>39</v>
      </c>
      <c r="AB849" s="77">
        <v>20</v>
      </c>
    </row>
    <row r="850" spans="1:28" ht="15.75" customHeight="1" x14ac:dyDescent="0.2">
      <c r="A850" s="77" t="s">
        <v>49</v>
      </c>
      <c r="B850" s="77" t="s">
        <v>47</v>
      </c>
      <c r="C850" s="77" t="s">
        <v>50</v>
      </c>
      <c r="D850" s="113">
        <v>43474.372715335645</v>
      </c>
      <c r="E850" s="77" t="s">
        <v>168</v>
      </c>
      <c r="F850" s="77" t="s">
        <v>31</v>
      </c>
      <c r="G850" s="77" t="s">
        <v>51</v>
      </c>
      <c r="H850" s="77" t="s">
        <v>11</v>
      </c>
      <c r="I850" s="77" t="s">
        <v>159</v>
      </c>
      <c r="J850" s="77" t="s">
        <v>165</v>
      </c>
      <c r="K850" s="77">
        <v>1.58</v>
      </c>
      <c r="L850" s="77">
        <v>1150</v>
      </c>
      <c r="M850" s="77" t="s">
        <v>41</v>
      </c>
      <c r="N850" s="101">
        <v>4.7</v>
      </c>
      <c r="O850" s="107">
        <v>5.7000000000000002E-3</v>
      </c>
      <c r="P850" s="104">
        <v>1.23</v>
      </c>
      <c r="Z850" s="77" t="s">
        <v>40</v>
      </c>
      <c r="AA850" s="77" t="s">
        <v>39</v>
      </c>
      <c r="AB850" s="77">
        <v>20</v>
      </c>
    </row>
    <row r="851" spans="1:28" ht="15.75" customHeight="1" x14ac:dyDescent="0.2">
      <c r="A851" s="77" t="s">
        <v>49</v>
      </c>
      <c r="B851" s="77" t="s">
        <v>47</v>
      </c>
      <c r="C851" s="77" t="s">
        <v>50</v>
      </c>
      <c r="D851" s="113">
        <v>43474.372715335645</v>
      </c>
      <c r="E851" s="77" t="s">
        <v>168</v>
      </c>
      <c r="F851" s="77" t="s">
        <v>31</v>
      </c>
      <c r="G851" s="77" t="s">
        <v>51</v>
      </c>
      <c r="H851" s="77" t="s">
        <v>12</v>
      </c>
      <c r="I851" s="77" t="s">
        <v>157</v>
      </c>
      <c r="J851" s="77" t="s">
        <v>42</v>
      </c>
      <c r="K851" s="77">
        <v>1.37</v>
      </c>
      <c r="L851" s="77">
        <v>1170</v>
      </c>
      <c r="M851" s="77" t="s">
        <v>41</v>
      </c>
      <c r="N851" s="101">
        <v>5.22</v>
      </c>
      <c r="O851" s="107">
        <v>6.9300000000000004E-3</v>
      </c>
      <c r="P851" s="104">
        <v>1.06</v>
      </c>
      <c r="Z851" s="77" t="s">
        <v>40</v>
      </c>
      <c r="AA851" s="77" t="s">
        <v>39</v>
      </c>
      <c r="AB851" s="77">
        <v>20</v>
      </c>
    </row>
    <row r="852" spans="1:28" ht="15.75" customHeight="1" x14ac:dyDescent="0.2">
      <c r="A852" s="77" t="s">
        <v>49</v>
      </c>
      <c r="B852" s="77" t="s">
        <v>47</v>
      </c>
      <c r="C852" s="77" t="s">
        <v>50</v>
      </c>
      <c r="D852" s="113">
        <v>43474.372715335645</v>
      </c>
      <c r="E852" s="77" t="s">
        <v>168</v>
      </c>
      <c r="F852" s="77" t="s">
        <v>31</v>
      </c>
      <c r="G852" s="77" t="s">
        <v>51</v>
      </c>
      <c r="H852" s="77" t="s">
        <v>12</v>
      </c>
      <c r="I852" s="77" t="s">
        <v>158</v>
      </c>
      <c r="J852" s="77" t="s">
        <v>42</v>
      </c>
      <c r="K852" s="77">
        <v>1.37</v>
      </c>
      <c r="L852" s="77">
        <v>1170</v>
      </c>
      <c r="M852" s="77" t="s">
        <v>41</v>
      </c>
      <c r="N852" s="101">
        <v>12.7</v>
      </c>
      <c r="O852" s="107">
        <v>7.3000000000000001E-3</v>
      </c>
      <c r="P852" s="104">
        <v>0</v>
      </c>
      <c r="Z852" s="77" t="s">
        <v>40</v>
      </c>
      <c r="AA852" s="77" t="s">
        <v>39</v>
      </c>
      <c r="AB852" s="77">
        <v>20</v>
      </c>
    </row>
    <row r="853" spans="1:28" ht="15.75" customHeight="1" x14ac:dyDescent="0.2">
      <c r="A853" s="77" t="s">
        <v>49</v>
      </c>
      <c r="B853" s="77" t="s">
        <v>47</v>
      </c>
      <c r="C853" s="77" t="s">
        <v>50</v>
      </c>
      <c r="D853" s="113">
        <v>43474.372715335645</v>
      </c>
      <c r="E853" s="77" t="s">
        <v>168</v>
      </c>
      <c r="F853" s="77" t="s">
        <v>31</v>
      </c>
      <c r="G853" s="77" t="s">
        <v>51</v>
      </c>
      <c r="H853" s="77" t="s">
        <v>12</v>
      </c>
      <c r="I853" s="77" t="s">
        <v>43</v>
      </c>
      <c r="J853" s="77" t="s">
        <v>42</v>
      </c>
      <c r="K853" s="77">
        <v>1.37</v>
      </c>
      <c r="L853" s="77">
        <v>1170</v>
      </c>
      <c r="M853" s="77" t="s">
        <v>41</v>
      </c>
      <c r="N853" s="101">
        <v>0.85499999999999998</v>
      </c>
      <c r="O853" s="107">
        <v>0</v>
      </c>
      <c r="P853" s="104">
        <v>1.02</v>
      </c>
      <c r="Z853" s="77" t="s">
        <v>40</v>
      </c>
      <c r="AA853" s="77" t="s">
        <v>39</v>
      </c>
      <c r="AB853" s="77">
        <v>20</v>
      </c>
    </row>
    <row r="854" spans="1:28" ht="15.75" customHeight="1" x14ac:dyDescent="0.2">
      <c r="A854" s="77" t="s">
        <v>49</v>
      </c>
      <c r="B854" s="77" t="s">
        <v>47</v>
      </c>
      <c r="C854" s="77" t="s">
        <v>50</v>
      </c>
      <c r="D854" s="113">
        <v>43474.372715335645</v>
      </c>
      <c r="E854" s="77" t="s">
        <v>168</v>
      </c>
      <c r="F854" s="77" t="s">
        <v>31</v>
      </c>
      <c r="G854" s="77" t="s">
        <v>51</v>
      </c>
      <c r="H854" s="77" t="s">
        <v>12</v>
      </c>
      <c r="I854" s="77" t="s">
        <v>159</v>
      </c>
      <c r="J854" s="77" t="s">
        <v>165</v>
      </c>
      <c r="K854" s="77">
        <v>1.37</v>
      </c>
      <c r="L854" s="77">
        <v>1170</v>
      </c>
      <c r="M854" s="77" t="s">
        <v>41</v>
      </c>
      <c r="N854" s="101">
        <v>3.28</v>
      </c>
      <c r="O854" s="107">
        <v>3.2000000000000002E-3</v>
      </c>
      <c r="P854" s="104">
        <v>0.97899999999999998</v>
      </c>
      <c r="Z854" s="77" t="s">
        <v>40</v>
      </c>
      <c r="AA854" s="77" t="s">
        <v>39</v>
      </c>
      <c r="AB854" s="77">
        <v>20</v>
      </c>
    </row>
    <row r="855" spans="1:28" ht="15.75" customHeight="1" x14ac:dyDescent="0.2">
      <c r="A855" s="77" t="s">
        <v>49</v>
      </c>
      <c r="B855" s="77" t="s">
        <v>47</v>
      </c>
      <c r="C855" s="77" t="s">
        <v>50</v>
      </c>
      <c r="D855" s="113">
        <v>43474.372715335645</v>
      </c>
      <c r="E855" s="77" t="s">
        <v>168</v>
      </c>
      <c r="F855" s="77" t="s">
        <v>31</v>
      </c>
      <c r="G855" s="77" t="s">
        <v>51</v>
      </c>
      <c r="H855" s="77" t="s">
        <v>13</v>
      </c>
      <c r="I855" s="77" t="s">
        <v>157</v>
      </c>
      <c r="J855" s="77" t="s">
        <v>42</v>
      </c>
      <c r="K855" s="77">
        <v>1.47</v>
      </c>
      <c r="L855" s="77">
        <v>1130</v>
      </c>
      <c r="M855" s="77" t="s">
        <v>41</v>
      </c>
      <c r="N855" s="101">
        <v>11.2</v>
      </c>
      <c r="O855" s="107">
        <v>1.2699999999999999E-2</v>
      </c>
      <c r="P855" s="104">
        <v>1.23</v>
      </c>
      <c r="Z855" s="77" t="s">
        <v>40</v>
      </c>
      <c r="AA855" s="77" t="s">
        <v>39</v>
      </c>
      <c r="AB855" s="77">
        <v>20</v>
      </c>
    </row>
    <row r="856" spans="1:28" ht="15.75" customHeight="1" x14ac:dyDescent="0.2">
      <c r="A856" s="77" t="s">
        <v>49</v>
      </c>
      <c r="B856" s="77" t="s">
        <v>47</v>
      </c>
      <c r="C856" s="77" t="s">
        <v>50</v>
      </c>
      <c r="D856" s="113">
        <v>43474.372715335645</v>
      </c>
      <c r="E856" s="77" t="s">
        <v>168</v>
      </c>
      <c r="F856" s="77" t="s">
        <v>31</v>
      </c>
      <c r="G856" s="77" t="s">
        <v>51</v>
      </c>
      <c r="H856" s="77" t="s">
        <v>13</v>
      </c>
      <c r="I856" s="77" t="s">
        <v>158</v>
      </c>
      <c r="J856" s="77" t="s">
        <v>42</v>
      </c>
      <c r="K856" s="77">
        <v>1.47</v>
      </c>
      <c r="L856" s="77">
        <v>1130</v>
      </c>
      <c r="M856" s="77" t="s">
        <v>41</v>
      </c>
      <c r="N856" s="101">
        <v>21.2</v>
      </c>
      <c r="O856" s="107">
        <v>1.2699999999999999E-2</v>
      </c>
      <c r="P856" s="104">
        <v>0</v>
      </c>
      <c r="Z856" s="77" t="s">
        <v>40</v>
      </c>
      <c r="AA856" s="77" t="s">
        <v>39</v>
      </c>
      <c r="AB856" s="77">
        <v>20</v>
      </c>
    </row>
    <row r="857" spans="1:28" ht="15.75" customHeight="1" x14ac:dyDescent="0.2">
      <c r="A857" s="77" t="s">
        <v>49</v>
      </c>
      <c r="B857" s="77" t="s">
        <v>47</v>
      </c>
      <c r="C857" s="77" t="s">
        <v>50</v>
      </c>
      <c r="D857" s="113">
        <v>43474.372715335645</v>
      </c>
      <c r="E857" s="77" t="s">
        <v>168</v>
      </c>
      <c r="F857" s="77" t="s">
        <v>31</v>
      </c>
      <c r="G857" s="77" t="s">
        <v>51</v>
      </c>
      <c r="H857" s="77" t="s">
        <v>13</v>
      </c>
      <c r="I857" s="77" t="s">
        <v>43</v>
      </c>
      <c r="J857" s="77" t="s">
        <v>42</v>
      </c>
      <c r="K857" s="77">
        <v>1.47</v>
      </c>
      <c r="L857" s="77">
        <v>1130</v>
      </c>
      <c r="M857" s="77" t="s">
        <v>41</v>
      </c>
      <c r="N857" s="101">
        <v>0.96399999999999997</v>
      </c>
      <c r="O857" s="107">
        <v>0</v>
      </c>
      <c r="P857" s="104">
        <v>1.18</v>
      </c>
      <c r="Z857" s="77" t="s">
        <v>40</v>
      </c>
      <c r="AA857" s="77" t="s">
        <v>39</v>
      </c>
      <c r="AB857" s="77">
        <v>20</v>
      </c>
    </row>
    <row r="858" spans="1:28" ht="15.75" customHeight="1" x14ac:dyDescent="0.2">
      <c r="A858" s="77" t="s">
        <v>49</v>
      </c>
      <c r="B858" s="77" t="s">
        <v>47</v>
      </c>
      <c r="C858" s="77" t="s">
        <v>50</v>
      </c>
      <c r="D858" s="113">
        <v>43474.372715335645</v>
      </c>
      <c r="E858" s="77" t="s">
        <v>168</v>
      </c>
      <c r="F858" s="77" t="s">
        <v>31</v>
      </c>
      <c r="G858" s="77" t="s">
        <v>51</v>
      </c>
      <c r="H858" s="77" t="s">
        <v>13</v>
      </c>
      <c r="I858" s="77" t="s">
        <v>159</v>
      </c>
      <c r="J858" s="77" t="s">
        <v>165</v>
      </c>
      <c r="K858" s="77">
        <v>1.47</v>
      </c>
      <c r="L858" s="77">
        <v>1130</v>
      </c>
      <c r="M858" s="77" t="s">
        <v>41</v>
      </c>
      <c r="N858" s="101">
        <v>6.42</v>
      </c>
      <c r="O858" s="107">
        <v>6.0000000000000001E-3</v>
      </c>
      <c r="P858" s="104">
        <v>1.1299999999999999</v>
      </c>
      <c r="Z858" s="77" t="s">
        <v>40</v>
      </c>
      <c r="AA858" s="77" t="s">
        <v>39</v>
      </c>
      <c r="AB858" s="77">
        <v>20</v>
      </c>
    </row>
    <row r="859" spans="1:28" ht="15.75" customHeight="1" x14ac:dyDescent="0.2">
      <c r="A859" s="77" t="s">
        <v>49</v>
      </c>
      <c r="B859" s="77" t="s">
        <v>47</v>
      </c>
      <c r="C859" s="77" t="s">
        <v>50</v>
      </c>
      <c r="D859" s="113">
        <v>43474.372715335645</v>
      </c>
      <c r="E859" s="77" t="s">
        <v>168</v>
      </c>
      <c r="F859" s="77" t="s">
        <v>31</v>
      </c>
      <c r="G859" s="77" t="s">
        <v>51</v>
      </c>
      <c r="H859" s="77" t="s">
        <v>16</v>
      </c>
      <c r="I859" s="77" t="s">
        <v>158</v>
      </c>
      <c r="J859" s="77" t="s">
        <v>42</v>
      </c>
      <c r="K859" s="77">
        <v>2.0099999999999998</v>
      </c>
      <c r="L859" s="77">
        <v>1310</v>
      </c>
      <c r="M859" s="77" t="s">
        <v>41</v>
      </c>
      <c r="N859" s="101">
        <v>25.9</v>
      </c>
      <c r="O859" s="107">
        <v>1.78E-2</v>
      </c>
      <c r="P859" s="104">
        <v>0</v>
      </c>
      <c r="Z859" s="77" t="s">
        <v>40</v>
      </c>
      <c r="AA859" s="77" t="s">
        <v>39</v>
      </c>
      <c r="AB859" s="77">
        <v>20</v>
      </c>
    </row>
    <row r="860" spans="1:28" ht="15.75" customHeight="1" x14ac:dyDescent="0.2">
      <c r="A860" s="77" t="s">
        <v>49</v>
      </c>
      <c r="B860" s="77" t="s">
        <v>47</v>
      </c>
      <c r="C860" s="77" t="s">
        <v>50</v>
      </c>
      <c r="D860" s="113">
        <v>43474.372715335645</v>
      </c>
      <c r="E860" s="77" t="s">
        <v>168</v>
      </c>
      <c r="F860" s="77" t="s">
        <v>31</v>
      </c>
      <c r="G860" s="77" t="s">
        <v>51</v>
      </c>
      <c r="H860" s="77" t="s">
        <v>16</v>
      </c>
      <c r="I860" s="77" t="s">
        <v>43</v>
      </c>
      <c r="J860" s="77" t="s">
        <v>42</v>
      </c>
      <c r="K860" s="77">
        <v>2.0099999999999998</v>
      </c>
      <c r="L860" s="77">
        <v>1310</v>
      </c>
      <c r="M860" s="77" t="s">
        <v>41</v>
      </c>
      <c r="N860" s="101">
        <v>1.29</v>
      </c>
      <c r="O860" s="107">
        <v>0</v>
      </c>
      <c r="P860" s="104">
        <v>1.75</v>
      </c>
      <c r="Z860" s="77" t="s">
        <v>40</v>
      </c>
      <c r="AA860" s="77" t="s">
        <v>39</v>
      </c>
      <c r="AB860" s="77">
        <v>20</v>
      </c>
    </row>
    <row r="861" spans="1:28" ht="15.75" customHeight="1" x14ac:dyDescent="0.2">
      <c r="A861" s="77" t="s">
        <v>49</v>
      </c>
      <c r="B861" s="77" t="s">
        <v>47</v>
      </c>
      <c r="C861" s="77" t="s">
        <v>50</v>
      </c>
      <c r="D861" s="113">
        <v>43474.372715335645</v>
      </c>
      <c r="E861" s="77" t="s">
        <v>168</v>
      </c>
      <c r="F861" s="77" t="s">
        <v>31</v>
      </c>
      <c r="G861" s="77" t="s">
        <v>51</v>
      </c>
      <c r="H861" s="77" t="s">
        <v>16</v>
      </c>
      <c r="I861" s="77" t="s">
        <v>159</v>
      </c>
      <c r="J861" s="77" t="s">
        <v>165</v>
      </c>
      <c r="K861" s="77">
        <v>2.0099999999999998</v>
      </c>
      <c r="L861" s="77">
        <v>1310</v>
      </c>
      <c r="M861" s="77" t="s">
        <v>41</v>
      </c>
      <c r="N861" s="101">
        <v>11.9</v>
      </c>
      <c r="O861" s="107">
        <v>1.6500000000000001E-2</v>
      </c>
      <c r="P861" s="104">
        <v>1.59</v>
      </c>
      <c r="Z861" s="77" t="s">
        <v>40</v>
      </c>
      <c r="AA861" s="77" t="s">
        <v>39</v>
      </c>
      <c r="AB861" s="77">
        <v>20</v>
      </c>
    </row>
    <row r="862" spans="1:28" ht="15.75" customHeight="1" x14ac:dyDescent="0.2">
      <c r="A862" s="77" t="s">
        <v>49</v>
      </c>
      <c r="B862" s="77" t="s">
        <v>47</v>
      </c>
      <c r="C862" s="77" t="s">
        <v>50</v>
      </c>
      <c r="D862" s="113">
        <v>43474.372715335645</v>
      </c>
      <c r="E862" s="77" t="s">
        <v>168</v>
      </c>
      <c r="F862" s="77" t="s">
        <v>31</v>
      </c>
      <c r="G862" s="77" t="s">
        <v>51</v>
      </c>
      <c r="H862" s="77" t="s">
        <v>22</v>
      </c>
      <c r="I862" s="77" t="s">
        <v>157</v>
      </c>
      <c r="J862" s="77" t="s">
        <v>42</v>
      </c>
      <c r="K862" s="77">
        <v>1.74</v>
      </c>
      <c r="L862" s="77">
        <v>1100</v>
      </c>
      <c r="M862" s="77" t="s">
        <v>41</v>
      </c>
      <c r="N862" s="101">
        <v>18.7</v>
      </c>
      <c r="O862" s="107">
        <v>1.8800000000000001E-2</v>
      </c>
      <c r="P862" s="104">
        <v>2.2799999999999998</v>
      </c>
      <c r="Z862" s="77" t="s">
        <v>40</v>
      </c>
      <c r="AA862" s="77" t="s">
        <v>39</v>
      </c>
      <c r="AB862" s="77">
        <v>20</v>
      </c>
    </row>
    <row r="863" spans="1:28" ht="15.75" customHeight="1" x14ac:dyDescent="0.2">
      <c r="A863" s="77" t="s">
        <v>49</v>
      </c>
      <c r="B863" s="77" t="s">
        <v>47</v>
      </c>
      <c r="C863" s="77" t="s">
        <v>50</v>
      </c>
      <c r="D863" s="113">
        <v>43474.372715335645</v>
      </c>
      <c r="E863" s="77" t="s">
        <v>168</v>
      </c>
      <c r="F863" s="77" t="s">
        <v>31</v>
      </c>
      <c r="G863" s="77" t="s">
        <v>51</v>
      </c>
      <c r="H863" s="77" t="s">
        <v>22</v>
      </c>
      <c r="I863" s="77" t="s">
        <v>158</v>
      </c>
      <c r="J863" s="77" t="s">
        <v>42</v>
      </c>
      <c r="K863" s="77">
        <v>1.74</v>
      </c>
      <c r="L863" s="77">
        <v>1100</v>
      </c>
      <c r="M863" s="77" t="s">
        <v>41</v>
      </c>
      <c r="N863" s="101">
        <v>40.200000000000003</v>
      </c>
      <c r="O863" s="107">
        <v>1.9400000000000001E-2</v>
      </c>
      <c r="P863" s="104">
        <v>0</v>
      </c>
      <c r="Z863" s="77" t="s">
        <v>40</v>
      </c>
      <c r="AA863" s="77" t="s">
        <v>39</v>
      </c>
      <c r="AB863" s="77">
        <v>20</v>
      </c>
    </row>
    <row r="864" spans="1:28" ht="15.75" customHeight="1" x14ac:dyDescent="0.2">
      <c r="A864" s="77" t="s">
        <v>49</v>
      </c>
      <c r="B864" s="77" t="s">
        <v>47</v>
      </c>
      <c r="C864" s="77" t="s">
        <v>50</v>
      </c>
      <c r="D864" s="113">
        <v>43474.372715335645</v>
      </c>
      <c r="E864" s="77" t="s">
        <v>168</v>
      </c>
      <c r="F864" s="77" t="s">
        <v>31</v>
      </c>
      <c r="G864" s="77" t="s">
        <v>51</v>
      </c>
      <c r="H864" s="77" t="s">
        <v>22</v>
      </c>
      <c r="I864" s="77" t="s">
        <v>43</v>
      </c>
      <c r="J864" s="77" t="s">
        <v>42</v>
      </c>
      <c r="K864" s="77">
        <v>1.74</v>
      </c>
      <c r="L864" s="77">
        <v>1100</v>
      </c>
      <c r="M864" s="77" t="s">
        <v>41</v>
      </c>
      <c r="N864" s="101">
        <v>1.69</v>
      </c>
      <c r="O864" s="107">
        <v>0</v>
      </c>
      <c r="P864" s="104">
        <v>2.21</v>
      </c>
      <c r="Z864" s="77" t="s">
        <v>40</v>
      </c>
      <c r="AA864" s="77" t="s">
        <v>39</v>
      </c>
      <c r="AB864" s="77">
        <v>20</v>
      </c>
    </row>
    <row r="865" spans="1:28" ht="15.75" customHeight="1" x14ac:dyDescent="0.2">
      <c r="A865" s="77" t="s">
        <v>49</v>
      </c>
      <c r="B865" s="77" t="s">
        <v>47</v>
      </c>
      <c r="C865" s="77" t="s">
        <v>50</v>
      </c>
      <c r="D865" s="113">
        <v>43474.372715335645</v>
      </c>
      <c r="E865" s="77" t="s">
        <v>168</v>
      </c>
      <c r="F865" s="77" t="s">
        <v>31</v>
      </c>
      <c r="G865" s="77" t="s">
        <v>51</v>
      </c>
      <c r="H865" s="77" t="s">
        <v>22</v>
      </c>
      <c r="I865" s="77" t="s">
        <v>159</v>
      </c>
      <c r="J865" s="77" t="s">
        <v>165</v>
      </c>
      <c r="K865" s="77">
        <v>1.74</v>
      </c>
      <c r="L865" s="77">
        <v>1100</v>
      </c>
      <c r="M865" s="77" t="s">
        <v>41</v>
      </c>
      <c r="N865" s="101">
        <v>20</v>
      </c>
      <c r="O865" s="107">
        <v>1.7500000000000002E-2</v>
      </c>
      <c r="P865" s="104">
        <v>2</v>
      </c>
      <c r="Z865" s="77" t="s">
        <v>40</v>
      </c>
      <c r="AA865" s="77" t="s">
        <v>39</v>
      </c>
      <c r="AB865" s="77">
        <v>20</v>
      </c>
    </row>
    <row r="866" spans="1:28" ht="15.75" customHeight="1" x14ac:dyDescent="0.2">
      <c r="A866" s="77" t="s">
        <v>49</v>
      </c>
      <c r="B866" s="77" t="s">
        <v>47</v>
      </c>
      <c r="C866" s="77" t="s">
        <v>50</v>
      </c>
      <c r="D866" s="113">
        <v>43474.372715335645</v>
      </c>
      <c r="E866" s="77" t="s">
        <v>168</v>
      </c>
      <c r="F866" s="77" t="s">
        <v>31</v>
      </c>
      <c r="G866" s="77" t="s">
        <v>51</v>
      </c>
      <c r="H866" s="77" t="s">
        <v>24</v>
      </c>
      <c r="I866" s="77" t="s">
        <v>157</v>
      </c>
      <c r="J866" s="77" t="s">
        <v>42</v>
      </c>
      <c r="K866" s="77">
        <v>2.3199999999999998</v>
      </c>
      <c r="L866" s="77">
        <v>1390</v>
      </c>
      <c r="M866" s="77" t="s">
        <v>41</v>
      </c>
      <c r="N866" s="101">
        <v>25.2</v>
      </c>
      <c r="O866" s="107">
        <v>1.9099999999999999E-2</v>
      </c>
      <c r="P866" s="104">
        <v>1.85</v>
      </c>
      <c r="Z866" s="77" t="s">
        <v>40</v>
      </c>
      <c r="AA866" s="77" t="s">
        <v>39</v>
      </c>
      <c r="AB866" s="77">
        <v>20</v>
      </c>
    </row>
    <row r="867" spans="1:28" ht="15.75" customHeight="1" x14ac:dyDescent="0.2">
      <c r="A867" s="77" t="s">
        <v>49</v>
      </c>
      <c r="B867" s="77" t="s">
        <v>47</v>
      </c>
      <c r="C867" s="77" t="s">
        <v>50</v>
      </c>
      <c r="D867" s="113">
        <v>43474.372715335645</v>
      </c>
      <c r="E867" s="77" t="s">
        <v>168</v>
      </c>
      <c r="F867" s="77" t="s">
        <v>31</v>
      </c>
      <c r="G867" s="77" t="s">
        <v>51</v>
      </c>
      <c r="H867" s="77" t="s">
        <v>24</v>
      </c>
      <c r="I867" s="77" t="s">
        <v>158</v>
      </c>
      <c r="J867" s="77" t="s">
        <v>42</v>
      </c>
      <c r="K867" s="77">
        <v>2.3199999999999998</v>
      </c>
      <c r="L867" s="77">
        <v>1390</v>
      </c>
      <c r="M867" s="77" t="s">
        <v>41</v>
      </c>
      <c r="N867" s="101">
        <v>46.1</v>
      </c>
      <c r="O867" s="107">
        <v>1.9699999999999999E-2</v>
      </c>
      <c r="P867" s="104">
        <v>0</v>
      </c>
      <c r="Z867" s="77" t="s">
        <v>40</v>
      </c>
      <c r="AA867" s="77" t="s">
        <v>39</v>
      </c>
      <c r="AB867" s="77">
        <v>20</v>
      </c>
    </row>
    <row r="868" spans="1:28" ht="15.75" customHeight="1" x14ac:dyDescent="0.2">
      <c r="A868" s="77" t="s">
        <v>49</v>
      </c>
      <c r="B868" s="77" t="s">
        <v>47</v>
      </c>
      <c r="C868" s="77" t="s">
        <v>50</v>
      </c>
      <c r="D868" s="113">
        <v>43474.372715335645</v>
      </c>
      <c r="E868" s="77" t="s">
        <v>168</v>
      </c>
      <c r="F868" s="77" t="s">
        <v>31</v>
      </c>
      <c r="G868" s="77" t="s">
        <v>51</v>
      </c>
      <c r="H868" s="77" t="s">
        <v>24</v>
      </c>
      <c r="I868" s="77" t="s">
        <v>43</v>
      </c>
      <c r="J868" s="77" t="s">
        <v>42</v>
      </c>
      <c r="K868" s="77">
        <v>2.3199999999999998</v>
      </c>
      <c r="L868" s="77">
        <v>1390</v>
      </c>
      <c r="M868" s="77" t="s">
        <v>41</v>
      </c>
      <c r="N868" s="101">
        <v>1.29</v>
      </c>
      <c r="O868" s="107">
        <v>0</v>
      </c>
      <c r="P868" s="104">
        <v>1.79</v>
      </c>
      <c r="Z868" s="77" t="s">
        <v>40</v>
      </c>
      <c r="AA868" s="77" t="s">
        <v>39</v>
      </c>
      <c r="AB868" s="77">
        <v>20</v>
      </c>
    </row>
    <row r="869" spans="1:28" ht="15.75" customHeight="1" x14ac:dyDescent="0.2">
      <c r="A869" s="77" t="s">
        <v>49</v>
      </c>
      <c r="B869" s="77" t="s">
        <v>47</v>
      </c>
      <c r="C869" s="77" t="s">
        <v>50</v>
      </c>
      <c r="D869" s="113">
        <v>43474.372715335645</v>
      </c>
      <c r="E869" s="77" t="s">
        <v>168</v>
      </c>
      <c r="F869" s="77" t="s">
        <v>31</v>
      </c>
      <c r="G869" s="77" t="s">
        <v>51</v>
      </c>
      <c r="H869" s="77" t="s">
        <v>24</v>
      </c>
      <c r="I869" s="77" t="s">
        <v>159</v>
      </c>
      <c r="J869" s="77" t="s">
        <v>165</v>
      </c>
      <c r="K869" s="77">
        <v>2.3199999999999998</v>
      </c>
      <c r="L869" s="77">
        <v>1390</v>
      </c>
      <c r="M869" s="77" t="s">
        <v>41</v>
      </c>
      <c r="N869" s="101">
        <v>27.8</v>
      </c>
      <c r="O869" s="107">
        <v>1.9199999999999998E-2</v>
      </c>
      <c r="P869" s="104">
        <v>1.62</v>
      </c>
      <c r="Z869" s="77" t="s">
        <v>40</v>
      </c>
      <c r="AA869" s="77" t="s">
        <v>39</v>
      </c>
      <c r="AB869" s="77">
        <v>20</v>
      </c>
    </row>
    <row r="870" spans="1:28" ht="15.75" customHeight="1" x14ac:dyDescent="0.2">
      <c r="A870" s="77" t="s">
        <v>49</v>
      </c>
      <c r="B870" s="77" t="s">
        <v>47</v>
      </c>
      <c r="C870" s="77" t="s">
        <v>50</v>
      </c>
      <c r="D870" s="113">
        <v>43474.372715335645</v>
      </c>
      <c r="E870" s="77" t="s">
        <v>168</v>
      </c>
      <c r="F870" s="77" t="s">
        <v>31</v>
      </c>
      <c r="G870" s="77" t="s">
        <v>51</v>
      </c>
      <c r="H870" s="77" t="s">
        <v>25</v>
      </c>
      <c r="I870" s="77" t="s">
        <v>157</v>
      </c>
      <c r="J870" s="77" t="s">
        <v>42</v>
      </c>
      <c r="K870" s="77">
        <v>2.5</v>
      </c>
      <c r="L870" s="77">
        <v>1410</v>
      </c>
      <c r="M870" s="77" t="s">
        <v>41</v>
      </c>
      <c r="N870" s="101">
        <v>35.1</v>
      </c>
      <c r="O870" s="107">
        <v>2.0799999999999999E-2</v>
      </c>
      <c r="P870" s="104">
        <v>0.78</v>
      </c>
      <c r="Z870" s="77" t="s">
        <v>40</v>
      </c>
      <c r="AA870" s="77" t="s">
        <v>39</v>
      </c>
      <c r="AB870" s="77">
        <v>20</v>
      </c>
    </row>
    <row r="871" spans="1:28" ht="15.75" customHeight="1" x14ac:dyDescent="0.2">
      <c r="A871" s="77" t="s">
        <v>49</v>
      </c>
      <c r="B871" s="77" t="s">
        <v>47</v>
      </c>
      <c r="C871" s="77" t="s">
        <v>50</v>
      </c>
      <c r="D871" s="113">
        <v>43474.372715335645</v>
      </c>
      <c r="E871" s="77" t="s">
        <v>168</v>
      </c>
      <c r="F871" s="77" t="s">
        <v>31</v>
      </c>
      <c r="G871" s="77" t="s">
        <v>51</v>
      </c>
      <c r="H871" s="77" t="s">
        <v>25</v>
      </c>
      <c r="I871" s="77" t="s">
        <v>158</v>
      </c>
      <c r="J871" s="77" t="s">
        <v>42</v>
      </c>
      <c r="K871" s="77">
        <v>2.5</v>
      </c>
      <c r="L871" s="77">
        <v>1410</v>
      </c>
      <c r="M871" s="77" t="s">
        <v>41</v>
      </c>
      <c r="N871" s="101">
        <v>42</v>
      </c>
      <c r="O871" s="107">
        <v>2.12E-2</v>
      </c>
      <c r="P871" s="104">
        <v>0</v>
      </c>
      <c r="Z871" s="77" t="s">
        <v>40</v>
      </c>
      <c r="AA871" s="77" t="s">
        <v>39</v>
      </c>
      <c r="AB871" s="77">
        <v>20</v>
      </c>
    </row>
    <row r="872" spans="1:28" ht="15.75" customHeight="1" x14ac:dyDescent="0.2">
      <c r="A872" s="77" t="s">
        <v>49</v>
      </c>
      <c r="B872" s="77" t="s">
        <v>47</v>
      </c>
      <c r="C872" s="77" t="s">
        <v>50</v>
      </c>
      <c r="D872" s="113">
        <v>43474.372715335645</v>
      </c>
      <c r="E872" s="77" t="s">
        <v>168</v>
      </c>
      <c r="F872" s="77" t="s">
        <v>31</v>
      </c>
      <c r="G872" s="77" t="s">
        <v>51</v>
      </c>
      <c r="H872" s="77" t="s">
        <v>25</v>
      </c>
      <c r="I872" s="77" t="s">
        <v>43</v>
      </c>
      <c r="J872" s="77" t="s">
        <v>42</v>
      </c>
      <c r="K872" s="77">
        <v>2.5</v>
      </c>
      <c r="L872" s="77">
        <v>1410</v>
      </c>
      <c r="M872" s="77" t="s">
        <v>41</v>
      </c>
      <c r="N872" s="101">
        <v>0.53900000000000003</v>
      </c>
      <c r="O872" s="107">
        <v>0</v>
      </c>
      <c r="P872" s="104">
        <v>0.751</v>
      </c>
      <c r="Z872" s="77" t="s">
        <v>40</v>
      </c>
      <c r="AA872" s="77" t="s">
        <v>39</v>
      </c>
      <c r="AB872" s="77">
        <v>20</v>
      </c>
    </row>
    <row r="873" spans="1:28" ht="15.75" customHeight="1" x14ac:dyDescent="0.2">
      <c r="A873" s="77" t="s">
        <v>49</v>
      </c>
      <c r="B873" s="77" t="s">
        <v>47</v>
      </c>
      <c r="C873" s="77" t="s">
        <v>50</v>
      </c>
      <c r="D873" s="113">
        <v>43474.372715335645</v>
      </c>
      <c r="E873" s="77" t="s">
        <v>168</v>
      </c>
      <c r="F873" s="77" t="s">
        <v>31</v>
      </c>
      <c r="G873" s="77" t="s">
        <v>51</v>
      </c>
      <c r="H873" s="77" t="s">
        <v>25</v>
      </c>
      <c r="I873" s="77" t="s">
        <v>159</v>
      </c>
      <c r="J873" s="77" t="s">
        <v>165</v>
      </c>
      <c r="K873" s="77">
        <v>2.5</v>
      </c>
      <c r="L873" s="77">
        <v>1410</v>
      </c>
      <c r="M873" s="77" t="s">
        <v>41</v>
      </c>
      <c r="N873" s="101">
        <v>35.6</v>
      </c>
      <c r="O873" s="107">
        <v>2.07E-2</v>
      </c>
      <c r="P873" s="104">
        <v>0.68200000000000005</v>
      </c>
      <c r="Z873" s="77" t="s">
        <v>40</v>
      </c>
      <c r="AA873" s="77" t="s">
        <v>39</v>
      </c>
      <c r="AB873" s="77">
        <v>20</v>
      </c>
    </row>
    <row r="874" spans="1:28" ht="15.75" customHeight="1" x14ac:dyDescent="0.2">
      <c r="A874" s="77" t="s">
        <v>49</v>
      </c>
      <c r="B874" s="77" t="s">
        <v>47</v>
      </c>
      <c r="C874" s="77" t="s">
        <v>50</v>
      </c>
      <c r="D874" s="113">
        <v>43474.372715335645</v>
      </c>
      <c r="E874" s="77" t="s">
        <v>168</v>
      </c>
      <c r="F874" s="77" t="s">
        <v>31</v>
      </c>
      <c r="G874" s="77" t="s">
        <v>51</v>
      </c>
      <c r="H874" s="77" t="s">
        <v>26</v>
      </c>
      <c r="I874" s="77" t="s">
        <v>157</v>
      </c>
      <c r="J874" s="77" t="s">
        <v>42</v>
      </c>
      <c r="K874" s="77">
        <v>1.52</v>
      </c>
      <c r="L874" s="77">
        <v>1130</v>
      </c>
      <c r="M874" s="77" t="s">
        <v>41</v>
      </c>
      <c r="N874" s="101">
        <v>14.9</v>
      </c>
      <c r="O874" s="107">
        <v>1.43E-2</v>
      </c>
      <c r="P874" s="104">
        <v>4.0199999999999996</v>
      </c>
      <c r="Z874" s="77" t="s">
        <v>40</v>
      </c>
      <c r="AA874" s="77" t="s">
        <v>39</v>
      </c>
      <c r="AB874" s="77">
        <v>20</v>
      </c>
    </row>
    <row r="875" spans="1:28" ht="15.75" customHeight="1" x14ac:dyDescent="0.2">
      <c r="A875" s="77" t="s">
        <v>49</v>
      </c>
      <c r="B875" s="77" t="s">
        <v>47</v>
      </c>
      <c r="C875" s="77" t="s">
        <v>50</v>
      </c>
      <c r="D875" s="113">
        <v>43474.372715335645</v>
      </c>
      <c r="E875" s="77" t="s">
        <v>168</v>
      </c>
      <c r="F875" s="77" t="s">
        <v>31</v>
      </c>
      <c r="G875" s="77" t="s">
        <v>51</v>
      </c>
      <c r="H875" s="77" t="s">
        <v>26</v>
      </c>
      <c r="I875" s="77" t="s">
        <v>158</v>
      </c>
      <c r="J875" s="77" t="s">
        <v>42</v>
      </c>
      <c r="K875" s="77">
        <v>1.52</v>
      </c>
      <c r="L875" s="77">
        <v>1130</v>
      </c>
      <c r="M875" s="77" t="s">
        <v>41</v>
      </c>
      <c r="N875" s="101">
        <v>68.900000000000006</v>
      </c>
      <c r="O875" s="107">
        <v>1.54E-2</v>
      </c>
      <c r="P875" s="104">
        <v>0</v>
      </c>
      <c r="Z875" s="77" t="s">
        <v>40</v>
      </c>
      <c r="AA875" s="77" t="s">
        <v>39</v>
      </c>
      <c r="AB875" s="77">
        <v>20</v>
      </c>
    </row>
    <row r="876" spans="1:28" ht="15.75" customHeight="1" x14ac:dyDescent="0.2">
      <c r="A876" s="77" t="s">
        <v>49</v>
      </c>
      <c r="B876" s="77" t="s">
        <v>47</v>
      </c>
      <c r="C876" s="77" t="s">
        <v>50</v>
      </c>
      <c r="D876" s="113">
        <v>43474.372715335645</v>
      </c>
      <c r="E876" s="77" t="s">
        <v>168</v>
      </c>
      <c r="F876" s="77" t="s">
        <v>31</v>
      </c>
      <c r="G876" s="77" t="s">
        <v>51</v>
      </c>
      <c r="H876" s="77" t="s">
        <v>26</v>
      </c>
      <c r="I876" s="77" t="s">
        <v>43</v>
      </c>
      <c r="J876" s="77" t="s">
        <v>42</v>
      </c>
      <c r="K876" s="77">
        <v>1.52</v>
      </c>
      <c r="L876" s="77">
        <v>1130</v>
      </c>
      <c r="M876" s="77" t="s">
        <v>41</v>
      </c>
      <c r="N876" s="101">
        <v>3.14</v>
      </c>
      <c r="O876" s="107">
        <v>0</v>
      </c>
      <c r="P876" s="104">
        <v>3.87</v>
      </c>
      <c r="Z876" s="77" t="s">
        <v>40</v>
      </c>
      <c r="AA876" s="77" t="s">
        <v>39</v>
      </c>
      <c r="AB876" s="77">
        <v>20</v>
      </c>
    </row>
    <row r="877" spans="1:28" ht="15.75" customHeight="1" x14ac:dyDescent="0.2">
      <c r="A877" s="77" t="s">
        <v>49</v>
      </c>
      <c r="B877" s="77" t="s">
        <v>47</v>
      </c>
      <c r="C877" s="77" t="s">
        <v>50</v>
      </c>
      <c r="D877" s="113">
        <v>43474.372715335645</v>
      </c>
      <c r="E877" s="77" t="s">
        <v>168</v>
      </c>
      <c r="F877" s="77" t="s">
        <v>31</v>
      </c>
      <c r="G877" s="77" t="s">
        <v>51</v>
      </c>
      <c r="H877" s="77" t="s">
        <v>26</v>
      </c>
      <c r="I877" s="77" t="s">
        <v>159</v>
      </c>
      <c r="J877" s="77" t="s">
        <v>165</v>
      </c>
      <c r="K877" s="77">
        <v>1.52</v>
      </c>
      <c r="L877" s="77">
        <v>1130</v>
      </c>
      <c r="M877" s="77" t="s">
        <v>41</v>
      </c>
      <c r="N877" s="101">
        <v>21.7</v>
      </c>
      <c r="O877" s="107">
        <v>1.44E-2</v>
      </c>
      <c r="P877" s="104">
        <v>3.52</v>
      </c>
      <c r="Z877" s="77" t="s">
        <v>40</v>
      </c>
      <c r="AA877" s="77" t="s">
        <v>39</v>
      </c>
      <c r="AB877" s="77">
        <v>20</v>
      </c>
    </row>
    <row r="878" spans="1:28" ht="15.75" customHeight="1" x14ac:dyDescent="0.2">
      <c r="A878" s="77" t="s">
        <v>49</v>
      </c>
      <c r="B878" s="77" t="s">
        <v>47</v>
      </c>
      <c r="C878" s="77" t="s">
        <v>50</v>
      </c>
      <c r="D878" s="113">
        <v>43474.372715335645</v>
      </c>
      <c r="E878" s="77" t="s">
        <v>168</v>
      </c>
      <c r="F878" s="77" t="s">
        <v>31</v>
      </c>
      <c r="G878" s="77" t="s">
        <v>51</v>
      </c>
      <c r="H878" s="77" t="s">
        <v>166</v>
      </c>
      <c r="I878" s="77" t="s">
        <v>157</v>
      </c>
      <c r="J878" s="77" t="s">
        <v>42</v>
      </c>
      <c r="K878" s="77">
        <v>1.74</v>
      </c>
      <c r="L878" s="77">
        <v>1210</v>
      </c>
      <c r="M878" s="77" t="s">
        <v>41</v>
      </c>
      <c r="N878" s="101">
        <v>13.5</v>
      </c>
      <c r="O878" s="107">
        <v>1.5800000000000002E-2</v>
      </c>
      <c r="P878" s="104">
        <v>1.46</v>
      </c>
      <c r="Z878" s="77" t="s">
        <v>40</v>
      </c>
      <c r="AA878" s="77" t="s">
        <v>39</v>
      </c>
      <c r="AB878" s="77">
        <v>20</v>
      </c>
    </row>
    <row r="879" spans="1:28" ht="15.75" customHeight="1" x14ac:dyDescent="0.2">
      <c r="A879" s="77" t="s">
        <v>49</v>
      </c>
      <c r="B879" s="77" t="s">
        <v>47</v>
      </c>
      <c r="C879" s="77" t="s">
        <v>50</v>
      </c>
      <c r="D879" s="113">
        <v>43474.372715335645</v>
      </c>
      <c r="E879" s="77" t="s">
        <v>168</v>
      </c>
      <c r="F879" s="77" t="s">
        <v>31</v>
      </c>
      <c r="G879" s="77" t="s">
        <v>51</v>
      </c>
      <c r="H879" s="77" t="s">
        <v>166</v>
      </c>
      <c r="I879" s="77" t="s">
        <v>158</v>
      </c>
      <c r="J879" s="77" t="s">
        <v>42</v>
      </c>
      <c r="K879" s="77">
        <v>1.74</v>
      </c>
      <c r="L879" s="77">
        <v>1210</v>
      </c>
      <c r="M879" s="77" t="s">
        <v>41</v>
      </c>
      <c r="N879" s="101">
        <v>25.6</v>
      </c>
      <c r="O879" s="107">
        <v>1.6E-2</v>
      </c>
      <c r="P879" s="104">
        <v>0</v>
      </c>
      <c r="Z879" s="77" t="s">
        <v>40</v>
      </c>
      <c r="AA879" s="77" t="s">
        <v>39</v>
      </c>
      <c r="AB879" s="77">
        <v>20</v>
      </c>
    </row>
    <row r="880" spans="1:28" ht="15.75" customHeight="1" x14ac:dyDescent="0.2">
      <c r="A880" s="77" t="s">
        <v>49</v>
      </c>
      <c r="B880" s="77" t="s">
        <v>47</v>
      </c>
      <c r="C880" s="77" t="s">
        <v>50</v>
      </c>
      <c r="D880" s="113">
        <v>43474.372715335645</v>
      </c>
      <c r="E880" s="77" t="s">
        <v>168</v>
      </c>
      <c r="F880" s="77" t="s">
        <v>31</v>
      </c>
      <c r="G880" s="77" t="s">
        <v>51</v>
      </c>
      <c r="H880" s="77" t="s">
        <v>166</v>
      </c>
      <c r="I880" s="77" t="s">
        <v>43</v>
      </c>
      <c r="J880" s="77" t="s">
        <v>42</v>
      </c>
      <c r="K880" s="77">
        <v>1.74</v>
      </c>
      <c r="L880" s="77">
        <v>1210</v>
      </c>
      <c r="M880" s="77" t="s">
        <v>41</v>
      </c>
      <c r="N880" s="101">
        <v>1.08</v>
      </c>
      <c r="O880" s="107">
        <v>0</v>
      </c>
      <c r="P880" s="104">
        <v>1.4</v>
      </c>
      <c r="Z880" s="77" t="s">
        <v>40</v>
      </c>
      <c r="AA880" s="77" t="s">
        <v>39</v>
      </c>
      <c r="AB880" s="77">
        <v>20</v>
      </c>
    </row>
    <row r="881" spans="1:28" ht="15.75" customHeight="1" x14ac:dyDescent="0.2">
      <c r="A881" s="77" t="s">
        <v>49</v>
      </c>
      <c r="B881" s="77" t="s">
        <v>47</v>
      </c>
      <c r="C881" s="77" t="s">
        <v>50</v>
      </c>
      <c r="D881" s="113">
        <v>43474.372715335645</v>
      </c>
      <c r="E881" s="77" t="s">
        <v>168</v>
      </c>
      <c r="F881" s="77" t="s">
        <v>45</v>
      </c>
      <c r="G881" s="77" t="s">
        <v>51</v>
      </c>
      <c r="H881" s="77" t="s">
        <v>9</v>
      </c>
      <c r="I881" s="77" t="s">
        <v>157</v>
      </c>
      <c r="J881" s="77" t="s">
        <v>42</v>
      </c>
      <c r="K881" s="77">
        <v>2.6</v>
      </c>
      <c r="L881" s="77">
        <v>1620</v>
      </c>
      <c r="M881" s="77" t="s">
        <v>41</v>
      </c>
      <c r="N881" s="101">
        <v>22.7</v>
      </c>
      <c r="O881" s="107">
        <v>5.1999999999999998E-2</v>
      </c>
      <c r="P881" s="104">
        <v>7.1</v>
      </c>
      <c r="Z881" s="77" t="s">
        <v>40</v>
      </c>
      <c r="AA881" s="77" t="s">
        <v>39</v>
      </c>
      <c r="AB881" s="77">
        <v>20</v>
      </c>
    </row>
    <row r="882" spans="1:28" ht="15.75" customHeight="1" x14ac:dyDescent="0.2">
      <c r="A882" s="77" t="s">
        <v>49</v>
      </c>
      <c r="B882" s="77" t="s">
        <v>47</v>
      </c>
      <c r="C882" s="77" t="s">
        <v>50</v>
      </c>
      <c r="D882" s="113">
        <v>43474.372715335645</v>
      </c>
      <c r="E882" s="77" t="s">
        <v>168</v>
      </c>
      <c r="F882" s="77" t="s">
        <v>45</v>
      </c>
      <c r="G882" s="77" t="s">
        <v>51</v>
      </c>
      <c r="H882" s="77" t="s">
        <v>9</v>
      </c>
      <c r="I882" s="77" t="s">
        <v>158</v>
      </c>
      <c r="J882" s="77" t="s">
        <v>42</v>
      </c>
      <c r="K882" s="77">
        <v>2.6</v>
      </c>
      <c r="L882" s="77">
        <v>1620</v>
      </c>
      <c r="M882" s="77" t="s">
        <v>41</v>
      </c>
      <c r="N882" s="101">
        <v>99.8</v>
      </c>
      <c r="O882" s="107">
        <v>5.5E-2</v>
      </c>
      <c r="P882" s="104">
        <v>0</v>
      </c>
      <c r="Z882" s="77" t="s">
        <v>40</v>
      </c>
      <c r="AA882" s="77" t="s">
        <v>39</v>
      </c>
      <c r="AB882" s="77">
        <v>20</v>
      </c>
    </row>
    <row r="883" spans="1:28" ht="15.75" customHeight="1" x14ac:dyDescent="0.2">
      <c r="A883" s="77" t="s">
        <v>49</v>
      </c>
      <c r="B883" s="77" t="s">
        <v>47</v>
      </c>
      <c r="C883" s="77" t="s">
        <v>50</v>
      </c>
      <c r="D883" s="113">
        <v>43474.372715335645</v>
      </c>
      <c r="E883" s="77" t="s">
        <v>168</v>
      </c>
      <c r="F883" s="77" t="s">
        <v>45</v>
      </c>
      <c r="G883" s="77" t="s">
        <v>51</v>
      </c>
      <c r="H883" s="77" t="s">
        <v>9</v>
      </c>
      <c r="I883" s="77" t="s">
        <v>43</v>
      </c>
      <c r="J883" s="77" t="s">
        <v>42</v>
      </c>
      <c r="K883" s="77">
        <v>2.6</v>
      </c>
      <c r="L883" s="77">
        <v>1620</v>
      </c>
      <c r="M883" s="77" t="s">
        <v>41</v>
      </c>
      <c r="N883" s="101">
        <v>4.7</v>
      </c>
      <c r="O883" s="107">
        <v>0</v>
      </c>
      <c r="P883" s="104">
        <v>6.94</v>
      </c>
      <c r="Z883" s="77" t="s">
        <v>40</v>
      </c>
      <c r="AA883" s="77" t="s">
        <v>39</v>
      </c>
      <c r="AB883" s="77">
        <v>20</v>
      </c>
    </row>
    <row r="884" spans="1:28" ht="15.75" customHeight="1" x14ac:dyDescent="0.2">
      <c r="A884" s="77" t="s">
        <v>49</v>
      </c>
      <c r="B884" s="77" t="s">
        <v>47</v>
      </c>
      <c r="C884" s="77" t="s">
        <v>50</v>
      </c>
      <c r="D884" s="113">
        <v>43474.372715335645</v>
      </c>
      <c r="E884" s="77" t="s">
        <v>168</v>
      </c>
      <c r="F884" s="77" t="s">
        <v>45</v>
      </c>
      <c r="G884" s="77" t="s">
        <v>51</v>
      </c>
      <c r="H884" s="77" t="s">
        <v>9</v>
      </c>
      <c r="I884" s="77" t="s">
        <v>159</v>
      </c>
      <c r="J884" s="77" t="s">
        <v>165</v>
      </c>
      <c r="K884" s="77">
        <v>2.6</v>
      </c>
      <c r="L884" s="77">
        <v>1620</v>
      </c>
      <c r="M884" s="77" t="s">
        <v>41</v>
      </c>
      <c r="N884" s="101">
        <v>21.5</v>
      </c>
      <c r="O884" s="107">
        <v>0.04</v>
      </c>
      <c r="P884" s="104">
        <v>6.76</v>
      </c>
      <c r="Z884" s="77" t="s">
        <v>40</v>
      </c>
      <c r="AA884" s="77" t="s">
        <v>39</v>
      </c>
      <c r="AB884" s="77">
        <v>20</v>
      </c>
    </row>
    <row r="885" spans="1:28" ht="15.75" customHeight="1" x14ac:dyDescent="0.2">
      <c r="A885" s="77" t="s">
        <v>49</v>
      </c>
      <c r="B885" s="77" t="s">
        <v>47</v>
      </c>
      <c r="C885" s="77" t="s">
        <v>50</v>
      </c>
      <c r="D885" s="113">
        <v>43474.372715335645</v>
      </c>
      <c r="E885" s="77" t="s">
        <v>168</v>
      </c>
      <c r="F885" s="77" t="s">
        <v>45</v>
      </c>
      <c r="G885" s="77" t="s">
        <v>51</v>
      </c>
      <c r="H885" s="77" t="s">
        <v>10</v>
      </c>
      <c r="I885" s="77" t="s">
        <v>157</v>
      </c>
      <c r="J885" s="77" t="s">
        <v>42</v>
      </c>
      <c r="K885" s="77">
        <v>2.8</v>
      </c>
      <c r="L885" s="77">
        <v>1580</v>
      </c>
      <c r="M885" s="77" t="s">
        <v>41</v>
      </c>
      <c r="N885" s="101">
        <v>9.5</v>
      </c>
      <c r="O885" s="107">
        <v>2.1000000000000001E-2</v>
      </c>
      <c r="P885" s="104">
        <v>9.75</v>
      </c>
      <c r="Z885" s="77" t="s">
        <v>40</v>
      </c>
      <c r="AA885" s="77" t="s">
        <v>39</v>
      </c>
      <c r="AB885" s="77">
        <v>20</v>
      </c>
    </row>
    <row r="886" spans="1:28" ht="15.75" customHeight="1" x14ac:dyDescent="0.2">
      <c r="A886" s="77" t="s">
        <v>49</v>
      </c>
      <c r="B886" s="77" t="s">
        <v>47</v>
      </c>
      <c r="C886" s="77" t="s">
        <v>50</v>
      </c>
      <c r="D886" s="113">
        <v>43474.372715335645</v>
      </c>
      <c r="E886" s="77" t="s">
        <v>168</v>
      </c>
      <c r="F886" s="77" t="s">
        <v>45</v>
      </c>
      <c r="G886" s="77" t="s">
        <v>51</v>
      </c>
      <c r="H886" s="77" t="s">
        <v>10</v>
      </c>
      <c r="I886" s="77" t="s">
        <v>158</v>
      </c>
      <c r="J886" s="77" t="s">
        <v>42</v>
      </c>
      <c r="K886" s="77">
        <v>2.8</v>
      </c>
      <c r="L886" s="77">
        <v>1580</v>
      </c>
      <c r="M886" s="77" t="s">
        <v>41</v>
      </c>
      <c r="N886" s="101">
        <v>97.1</v>
      </c>
      <c r="O886" s="107">
        <v>2.1999999999999999E-2</v>
      </c>
      <c r="P886" s="104">
        <v>0</v>
      </c>
      <c r="Z886" s="77" t="s">
        <v>40</v>
      </c>
      <c r="AA886" s="77" t="s">
        <v>39</v>
      </c>
      <c r="AB886" s="77">
        <v>20</v>
      </c>
    </row>
    <row r="887" spans="1:28" ht="15.75" customHeight="1" x14ac:dyDescent="0.2">
      <c r="A887" s="77" t="s">
        <v>49</v>
      </c>
      <c r="B887" s="77" t="s">
        <v>47</v>
      </c>
      <c r="C887" s="77" t="s">
        <v>50</v>
      </c>
      <c r="D887" s="113">
        <v>43474.372715335645</v>
      </c>
      <c r="E887" s="77" t="s">
        <v>168</v>
      </c>
      <c r="F887" s="77" t="s">
        <v>45</v>
      </c>
      <c r="G887" s="77" t="s">
        <v>51</v>
      </c>
      <c r="H887" s="77" t="s">
        <v>10</v>
      </c>
      <c r="I887" s="77" t="s">
        <v>43</v>
      </c>
      <c r="J887" s="77" t="s">
        <v>42</v>
      </c>
      <c r="K887" s="77">
        <v>2.8</v>
      </c>
      <c r="L887" s="77">
        <v>1580</v>
      </c>
      <c r="M887" s="77" t="s">
        <v>41</v>
      </c>
      <c r="N887" s="101">
        <v>6.3</v>
      </c>
      <c r="O887" s="107">
        <v>0</v>
      </c>
      <c r="P887" s="104">
        <v>9.52</v>
      </c>
      <c r="Z887" s="77" t="s">
        <v>40</v>
      </c>
      <c r="AA887" s="77" t="s">
        <v>39</v>
      </c>
      <c r="AB887" s="77">
        <v>20</v>
      </c>
    </row>
    <row r="888" spans="1:28" ht="15.75" customHeight="1" x14ac:dyDescent="0.2">
      <c r="A888" s="77" t="s">
        <v>49</v>
      </c>
      <c r="B888" s="77" t="s">
        <v>47</v>
      </c>
      <c r="C888" s="77" t="s">
        <v>50</v>
      </c>
      <c r="D888" s="113">
        <v>43474.372715335645</v>
      </c>
      <c r="E888" s="77" t="s">
        <v>168</v>
      </c>
      <c r="F888" s="77" t="s">
        <v>45</v>
      </c>
      <c r="G888" s="77" t="s">
        <v>51</v>
      </c>
      <c r="H888" s="77" t="s">
        <v>10</v>
      </c>
      <c r="I888" s="77" t="s">
        <v>159</v>
      </c>
      <c r="J888" s="77" t="s">
        <v>165</v>
      </c>
      <c r="K888" s="77">
        <v>2.8</v>
      </c>
      <c r="L888" s="77">
        <v>1580</v>
      </c>
      <c r="M888" s="77" t="s">
        <v>41</v>
      </c>
      <c r="N888" s="101">
        <v>7.4</v>
      </c>
      <c r="O888" s="107">
        <v>3.0000000000000001E-3</v>
      </c>
      <c r="P888" s="104">
        <v>9.4700000000000006</v>
      </c>
      <c r="Z888" s="77" t="s">
        <v>40</v>
      </c>
      <c r="AA888" s="77" t="s">
        <v>39</v>
      </c>
      <c r="AB888" s="77">
        <v>20</v>
      </c>
    </row>
    <row r="889" spans="1:28" ht="15.75" customHeight="1" x14ac:dyDescent="0.2">
      <c r="A889" s="77" t="s">
        <v>49</v>
      </c>
      <c r="B889" s="77" t="s">
        <v>47</v>
      </c>
      <c r="C889" s="77" t="s">
        <v>50</v>
      </c>
      <c r="D889" s="113">
        <v>43474.372715335645</v>
      </c>
      <c r="E889" s="77" t="s">
        <v>168</v>
      </c>
      <c r="F889" s="77" t="s">
        <v>45</v>
      </c>
      <c r="G889" s="77" t="s">
        <v>51</v>
      </c>
      <c r="H889" s="77" t="s">
        <v>11</v>
      </c>
      <c r="I889" s="77" t="s">
        <v>157</v>
      </c>
      <c r="J889" s="77" t="s">
        <v>42</v>
      </c>
      <c r="K889" s="77">
        <v>2.7</v>
      </c>
      <c r="L889" s="77">
        <v>1500</v>
      </c>
      <c r="M889" s="77" t="s">
        <v>41</v>
      </c>
      <c r="N889" s="101">
        <v>15.9</v>
      </c>
      <c r="O889" s="107">
        <v>4.3999999999999997E-2</v>
      </c>
      <c r="P889" s="104">
        <v>3.18</v>
      </c>
      <c r="Z889" s="77" t="s">
        <v>40</v>
      </c>
      <c r="AA889" s="77" t="s">
        <v>39</v>
      </c>
      <c r="AB889" s="77">
        <v>20</v>
      </c>
    </row>
    <row r="890" spans="1:28" ht="15.75" customHeight="1" x14ac:dyDescent="0.2">
      <c r="A890" s="77" t="s">
        <v>49</v>
      </c>
      <c r="B890" s="77" t="s">
        <v>47</v>
      </c>
      <c r="C890" s="77" t="s">
        <v>50</v>
      </c>
      <c r="D890" s="113">
        <v>43474.372715335645</v>
      </c>
      <c r="E890" s="77" t="s">
        <v>168</v>
      </c>
      <c r="F890" s="77" t="s">
        <v>45</v>
      </c>
      <c r="G890" s="77" t="s">
        <v>51</v>
      </c>
      <c r="H890" s="77" t="s">
        <v>11</v>
      </c>
      <c r="I890" s="77" t="s">
        <v>158</v>
      </c>
      <c r="J890" s="77" t="s">
        <v>42</v>
      </c>
      <c r="K890" s="77">
        <v>2.7</v>
      </c>
      <c r="L890" s="77">
        <v>1500</v>
      </c>
      <c r="M890" s="77" t="s">
        <v>41</v>
      </c>
      <c r="N890" s="101">
        <v>43.4</v>
      </c>
      <c r="O890" s="107">
        <v>4.4999999999999998E-2</v>
      </c>
      <c r="P890" s="104">
        <v>0</v>
      </c>
      <c r="Z890" s="77" t="s">
        <v>40</v>
      </c>
      <c r="AA890" s="77" t="s">
        <v>39</v>
      </c>
      <c r="AB890" s="77">
        <v>20</v>
      </c>
    </row>
    <row r="891" spans="1:28" ht="15.75" customHeight="1" x14ac:dyDescent="0.2">
      <c r="A891" s="77" t="s">
        <v>49</v>
      </c>
      <c r="B891" s="77" t="s">
        <v>47</v>
      </c>
      <c r="C891" s="77" t="s">
        <v>50</v>
      </c>
      <c r="D891" s="113">
        <v>43474.372715335645</v>
      </c>
      <c r="E891" s="77" t="s">
        <v>168</v>
      </c>
      <c r="F891" s="77" t="s">
        <v>45</v>
      </c>
      <c r="G891" s="77" t="s">
        <v>51</v>
      </c>
      <c r="H891" s="77" t="s">
        <v>11</v>
      </c>
      <c r="I891" s="77" t="s">
        <v>43</v>
      </c>
      <c r="J891" s="77" t="s">
        <v>42</v>
      </c>
      <c r="K891" s="77">
        <v>2.7</v>
      </c>
      <c r="L891" s="77">
        <v>1500</v>
      </c>
      <c r="M891" s="77" t="s">
        <v>41</v>
      </c>
      <c r="N891" s="101">
        <v>2</v>
      </c>
      <c r="O891" s="107">
        <v>0</v>
      </c>
      <c r="P891" s="104">
        <v>3.1</v>
      </c>
      <c r="Z891" s="77" t="s">
        <v>40</v>
      </c>
      <c r="AA891" s="77" t="s">
        <v>39</v>
      </c>
      <c r="AB891" s="77">
        <v>20</v>
      </c>
    </row>
    <row r="892" spans="1:28" ht="15.75" customHeight="1" x14ac:dyDescent="0.2">
      <c r="A892" s="77" t="s">
        <v>49</v>
      </c>
      <c r="B892" s="77" t="s">
        <v>47</v>
      </c>
      <c r="C892" s="77" t="s">
        <v>50</v>
      </c>
      <c r="D892" s="113">
        <v>43474.372715335645</v>
      </c>
      <c r="E892" s="77" t="s">
        <v>168</v>
      </c>
      <c r="F892" s="77" t="s">
        <v>45</v>
      </c>
      <c r="G892" s="77" t="s">
        <v>51</v>
      </c>
      <c r="H892" s="77" t="s">
        <v>11</v>
      </c>
      <c r="I892" s="77" t="s">
        <v>159</v>
      </c>
      <c r="J892" s="77" t="s">
        <v>165</v>
      </c>
      <c r="K892" s="77">
        <v>2.7</v>
      </c>
      <c r="L892" s="77">
        <v>1500</v>
      </c>
      <c r="M892" s="77" t="s">
        <v>41</v>
      </c>
      <c r="N892" s="101">
        <v>8.6</v>
      </c>
      <c r="O892" s="107">
        <v>1.7999999999999999E-2</v>
      </c>
      <c r="P892" s="104">
        <v>3.04</v>
      </c>
      <c r="Z892" s="77" t="s">
        <v>40</v>
      </c>
      <c r="AA892" s="77" t="s">
        <v>39</v>
      </c>
      <c r="AB892" s="77">
        <v>20</v>
      </c>
    </row>
    <row r="893" spans="1:28" ht="15.75" customHeight="1" x14ac:dyDescent="0.2">
      <c r="A893" s="77" t="s">
        <v>49</v>
      </c>
      <c r="B893" s="77" t="s">
        <v>47</v>
      </c>
      <c r="C893" s="77" t="s">
        <v>50</v>
      </c>
      <c r="D893" s="113">
        <v>43474.372715335645</v>
      </c>
      <c r="E893" s="77" t="s">
        <v>168</v>
      </c>
      <c r="F893" s="77" t="s">
        <v>45</v>
      </c>
      <c r="G893" s="77" t="s">
        <v>51</v>
      </c>
      <c r="H893" s="77" t="s">
        <v>12</v>
      </c>
      <c r="I893" s="77" t="s">
        <v>157</v>
      </c>
      <c r="J893" s="77" t="s">
        <v>42</v>
      </c>
      <c r="K893" s="77">
        <v>1.9</v>
      </c>
      <c r="L893" s="77">
        <v>1410</v>
      </c>
      <c r="M893" s="77" t="s">
        <v>41</v>
      </c>
      <c r="N893" s="101">
        <v>15.4</v>
      </c>
      <c r="O893" s="107">
        <v>2.8000000000000001E-2</v>
      </c>
      <c r="P893" s="104">
        <v>2.88</v>
      </c>
      <c r="Z893" s="77" t="s">
        <v>40</v>
      </c>
      <c r="AA893" s="77" t="s">
        <v>39</v>
      </c>
      <c r="AB893" s="77">
        <v>20</v>
      </c>
    </row>
    <row r="894" spans="1:28" ht="15.75" customHeight="1" x14ac:dyDescent="0.2">
      <c r="A894" s="77" t="s">
        <v>49</v>
      </c>
      <c r="B894" s="77" t="s">
        <v>47</v>
      </c>
      <c r="C894" s="77" t="s">
        <v>50</v>
      </c>
      <c r="D894" s="113">
        <v>43474.372715335645</v>
      </c>
      <c r="E894" s="77" t="s">
        <v>168</v>
      </c>
      <c r="F894" s="77" t="s">
        <v>45</v>
      </c>
      <c r="G894" s="77" t="s">
        <v>51</v>
      </c>
      <c r="H894" s="77" t="s">
        <v>12</v>
      </c>
      <c r="I894" s="77" t="s">
        <v>158</v>
      </c>
      <c r="J894" s="77" t="s">
        <v>42</v>
      </c>
      <c r="K894" s="77">
        <v>1.9</v>
      </c>
      <c r="L894" s="77">
        <v>1410</v>
      </c>
      <c r="M894" s="77" t="s">
        <v>41</v>
      </c>
      <c r="N894" s="101">
        <v>35.5</v>
      </c>
      <c r="O894" s="107">
        <v>2.9000000000000001E-2</v>
      </c>
      <c r="P894" s="104">
        <v>0</v>
      </c>
      <c r="Z894" s="77" t="s">
        <v>40</v>
      </c>
      <c r="AA894" s="77" t="s">
        <v>39</v>
      </c>
      <c r="AB894" s="77">
        <v>20</v>
      </c>
    </row>
    <row r="895" spans="1:28" ht="15.75" customHeight="1" x14ac:dyDescent="0.2">
      <c r="A895" s="77" t="s">
        <v>49</v>
      </c>
      <c r="B895" s="77" t="s">
        <v>47</v>
      </c>
      <c r="C895" s="77" t="s">
        <v>50</v>
      </c>
      <c r="D895" s="113">
        <v>43474.372715335645</v>
      </c>
      <c r="E895" s="77" t="s">
        <v>168</v>
      </c>
      <c r="F895" s="77" t="s">
        <v>45</v>
      </c>
      <c r="G895" s="77" t="s">
        <v>51</v>
      </c>
      <c r="H895" s="77" t="s">
        <v>12</v>
      </c>
      <c r="I895" s="77" t="s">
        <v>43</v>
      </c>
      <c r="J895" s="77" t="s">
        <v>42</v>
      </c>
      <c r="K895" s="77">
        <v>1.9</v>
      </c>
      <c r="L895" s="77">
        <v>1410</v>
      </c>
      <c r="M895" s="77" t="s">
        <v>41</v>
      </c>
      <c r="N895" s="101">
        <v>2</v>
      </c>
      <c r="O895" s="107">
        <v>0</v>
      </c>
      <c r="P895" s="104">
        <v>2.83</v>
      </c>
      <c r="Z895" s="77" t="s">
        <v>40</v>
      </c>
      <c r="AA895" s="77" t="s">
        <v>39</v>
      </c>
      <c r="AB895" s="77">
        <v>20</v>
      </c>
    </row>
    <row r="896" spans="1:28" ht="15.75" customHeight="1" x14ac:dyDescent="0.2">
      <c r="A896" s="77" t="s">
        <v>49</v>
      </c>
      <c r="B896" s="77" t="s">
        <v>47</v>
      </c>
      <c r="C896" s="77" t="s">
        <v>50</v>
      </c>
      <c r="D896" s="113">
        <v>43474.372715335645</v>
      </c>
      <c r="E896" s="77" t="s">
        <v>168</v>
      </c>
      <c r="F896" s="77" t="s">
        <v>45</v>
      </c>
      <c r="G896" s="77" t="s">
        <v>51</v>
      </c>
      <c r="H896" s="77" t="s">
        <v>12</v>
      </c>
      <c r="I896" s="77" t="s">
        <v>159</v>
      </c>
      <c r="J896" s="77" t="s">
        <v>165</v>
      </c>
      <c r="K896" s="77">
        <v>1.9</v>
      </c>
      <c r="L896" s="77">
        <v>1410</v>
      </c>
      <c r="M896" s="77" t="s">
        <v>41</v>
      </c>
      <c r="N896" s="101">
        <v>5.7</v>
      </c>
      <c r="O896" s="107">
        <v>7.0000000000000001E-3</v>
      </c>
      <c r="P896" s="104">
        <v>2.79</v>
      </c>
      <c r="Z896" s="77" t="s">
        <v>40</v>
      </c>
      <c r="AA896" s="77" t="s">
        <v>39</v>
      </c>
      <c r="AB896" s="77">
        <v>20</v>
      </c>
    </row>
    <row r="897" spans="1:28" ht="15.75" customHeight="1" x14ac:dyDescent="0.2">
      <c r="A897" s="77" t="s">
        <v>49</v>
      </c>
      <c r="B897" s="77" t="s">
        <v>47</v>
      </c>
      <c r="C897" s="77" t="s">
        <v>50</v>
      </c>
      <c r="D897" s="113">
        <v>43474.372715335645</v>
      </c>
      <c r="E897" s="77" t="s">
        <v>168</v>
      </c>
      <c r="F897" s="77" t="s">
        <v>45</v>
      </c>
      <c r="G897" s="77" t="s">
        <v>51</v>
      </c>
      <c r="H897" s="77" t="s">
        <v>13</v>
      </c>
      <c r="I897" s="77" t="s">
        <v>157</v>
      </c>
      <c r="J897" s="77" t="s">
        <v>42</v>
      </c>
      <c r="K897" s="77">
        <v>2.5</v>
      </c>
      <c r="L897" s="77">
        <v>1450</v>
      </c>
      <c r="M897" s="77" t="s">
        <v>41</v>
      </c>
      <c r="N897" s="101">
        <v>25.8</v>
      </c>
      <c r="O897" s="107">
        <v>3.6999999999999998E-2</v>
      </c>
      <c r="P897" s="104">
        <v>3.03</v>
      </c>
      <c r="Z897" s="77" t="s">
        <v>40</v>
      </c>
      <c r="AA897" s="77" t="s">
        <v>39</v>
      </c>
      <c r="AB897" s="77">
        <v>20</v>
      </c>
    </row>
    <row r="898" spans="1:28" ht="15.75" customHeight="1" x14ac:dyDescent="0.2">
      <c r="A898" s="77" t="s">
        <v>49</v>
      </c>
      <c r="B898" s="77" t="s">
        <v>47</v>
      </c>
      <c r="C898" s="77" t="s">
        <v>50</v>
      </c>
      <c r="D898" s="113">
        <v>43474.372715335645</v>
      </c>
      <c r="E898" s="77" t="s">
        <v>168</v>
      </c>
      <c r="F898" s="77" t="s">
        <v>45</v>
      </c>
      <c r="G898" s="77" t="s">
        <v>51</v>
      </c>
      <c r="H898" s="77" t="s">
        <v>13</v>
      </c>
      <c r="I898" s="77" t="s">
        <v>158</v>
      </c>
      <c r="J898" s="77" t="s">
        <v>42</v>
      </c>
      <c r="K898" s="77">
        <v>2.5</v>
      </c>
      <c r="L898" s="77">
        <v>1450</v>
      </c>
      <c r="M898" s="77" t="s">
        <v>41</v>
      </c>
      <c r="N898" s="101">
        <v>50.1</v>
      </c>
      <c r="O898" s="107">
        <v>3.9E-2</v>
      </c>
      <c r="P898" s="104">
        <v>0</v>
      </c>
      <c r="Z898" s="77" t="s">
        <v>40</v>
      </c>
      <c r="AA898" s="77" t="s">
        <v>39</v>
      </c>
      <c r="AB898" s="77">
        <v>20</v>
      </c>
    </row>
    <row r="899" spans="1:28" ht="15.75" customHeight="1" x14ac:dyDescent="0.2">
      <c r="A899" s="77" t="s">
        <v>49</v>
      </c>
      <c r="B899" s="77" t="s">
        <v>47</v>
      </c>
      <c r="C899" s="77" t="s">
        <v>50</v>
      </c>
      <c r="D899" s="113">
        <v>43474.372715335645</v>
      </c>
      <c r="E899" s="77" t="s">
        <v>168</v>
      </c>
      <c r="F899" s="77" t="s">
        <v>45</v>
      </c>
      <c r="G899" s="77" t="s">
        <v>51</v>
      </c>
      <c r="H899" s="77" t="s">
        <v>13</v>
      </c>
      <c r="I899" s="77" t="s">
        <v>43</v>
      </c>
      <c r="J899" s="77" t="s">
        <v>42</v>
      </c>
      <c r="K899" s="77">
        <v>2.5</v>
      </c>
      <c r="L899" s="77">
        <v>1450</v>
      </c>
      <c r="M899" s="77" t="s">
        <v>41</v>
      </c>
      <c r="N899" s="101">
        <v>2</v>
      </c>
      <c r="O899" s="107">
        <v>0</v>
      </c>
      <c r="P899" s="104">
        <v>2.97</v>
      </c>
      <c r="Z899" s="77" t="s">
        <v>40</v>
      </c>
      <c r="AA899" s="77" t="s">
        <v>39</v>
      </c>
      <c r="AB899" s="77">
        <v>20</v>
      </c>
    </row>
    <row r="900" spans="1:28" ht="15.75" customHeight="1" x14ac:dyDescent="0.2">
      <c r="A900" s="77" t="s">
        <v>49</v>
      </c>
      <c r="B900" s="77" t="s">
        <v>47</v>
      </c>
      <c r="C900" s="77" t="s">
        <v>50</v>
      </c>
      <c r="D900" s="113">
        <v>43474.372715335645</v>
      </c>
      <c r="E900" s="77" t="s">
        <v>168</v>
      </c>
      <c r="F900" s="77" t="s">
        <v>45</v>
      </c>
      <c r="G900" s="77" t="s">
        <v>51</v>
      </c>
      <c r="H900" s="77" t="s">
        <v>13</v>
      </c>
      <c r="I900" s="77" t="s">
        <v>159</v>
      </c>
      <c r="J900" s="77" t="s">
        <v>165</v>
      </c>
      <c r="K900" s="77">
        <v>2.5</v>
      </c>
      <c r="L900" s="77">
        <v>1450</v>
      </c>
      <c r="M900" s="77" t="s">
        <v>41</v>
      </c>
      <c r="N900" s="101">
        <v>14.6</v>
      </c>
      <c r="O900" s="107">
        <v>1.7999999999999999E-2</v>
      </c>
      <c r="P900" s="104">
        <v>2.9</v>
      </c>
      <c r="Z900" s="77" t="s">
        <v>40</v>
      </c>
      <c r="AA900" s="77" t="s">
        <v>39</v>
      </c>
      <c r="AB900" s="77">
        <v>20</v>
      </c>
    </row>
    <row r="901" spans="1:28" ht="15.75" customHeight="1" x14ac:dyDescent="0.2">
      <c r="A901" s="77" t="s">
        <v>49</v>
      </c>
      <c r="B901" s="77" t="s">
        <v>47</v>
      </c>
      <c r="C901" s="77" t="s">
        <v>50</v>
      </c>
      <c r="D901" s="113">
        <v>43474.372715335645</v>
      </c>
      <c r="E901" s="77" t="s">
        <v>168</v>
      </c>
      <c r="F901" s="77" t="s">
        <v>45</v>
      </c>
      <c r="G901" s="77" t="s">
        <v>51</v>
      </c>
      <c r="H901" s="77" t="s">
        <v>14</v>
      </c>
      <c r="I901" s="77" t="s">
        <v>157</v>
      </c>
      <c r="J901" s="77" t="s">
        <v>42</v>
      </c>
      <c r="K901" s="77">
        <v>2.7</v>
      </c>
      <c r="L901" s="77">
        <v>1490</v>
      </c>
      <c r="M901" s="77" t="s">
        <v>41</v>
      </c>
      <c r="N901" s="101">
        <v>36.700000000000003</v>
      </c>
      <c r="O901" s="107">
        <v>6.6000000000000003E-2</v>
      </c>
      <c r="P901" s="104">
        <v>3.51</v>
      </c>
      <c r="Z901" s="77" t="s">
        <v>40</v>
      </c>
      <c r="AA901" s="77" t="s">
        <v>39</v>
      </c>
      <c r="AB901" s="77">
        <v>20</v>
      </c>
    </row>
    <row r="902" spans="1:28" ht="15.75" customHeight="1" x14ac:dyDescent="0.2">
      <c r="A902" s="77" t="s">
        <v>49</v>
      </c>
      <c r="B902" s="77" t="s">
        <v>47</v>
      </c>
      <c r="C902" s="77" t="s">
        <v>50</v>
      </c>
      <c r="D902" s="113">
        <v>43474.372715335645</v>
      </c>
      <c r="E902" s="77" t="s">
        <v>168</v>
      </c>
      <c r="F902" s="77" t="s">
        <v>45</v>
      </c>
      <c r="G902" s="77" t="s">
        <v>51</v>
      </c>
      <c r="H902" s="77" t="s">
        <v>14</v>
      </c>
      <c r="I902" s="77" t="s">
        <v>158</v>
      </c>
      <c r="J902" s="77" t="s">
        <v>42</v>
      </c>
      <c r="K902" s="77">
        <v>2.7</v>
      </c>
      <c r="L902" s="77">
        <v>1490</v>
      </c>
      <c r="M902" s="77" t="s">
        <v>41</v>
      </c>
      <c r="N902" s="101">
        <v>68.599999999999994</v>
      </c>
      <c r="O902" s="107">
        <v>6.7000000000000004E-2</v>
      </c>
      <c r="P902" s="104">
        <v>0</v>
      </c>
      <c r="Z902" s="77" t="s">
        <v>40</v>
      </c>
      <c r="AA902" s="77" t="s">
        <v>39</v>
      </c>
      <c r="AB902" s="77">
        <v>20</v>
      </c>
    </row>
    <row r="903" spans="1:28" ht="15.75" customHeight="1" x14ac:dyDescent="0.2">
      <c r="A903" s="77" t="s">
        <v>49</v>
      </c>
      <c r="B903" s="77" t="s">
        <v>47</v>
      </c>
      <c r="C903" s="77" t="s">
        <v>50</v>
      </c>
      <c r="D903" s="113">
        <v>43474.372715335645</v>
      </c>
      <c r="E903" s="77" t="s">
        <v>168</v>
      </c>
      <c r="F903" s="77" t="s">
        <v>45</v>
      </c>
      <c r="G903" s="77" t="s">
        <v>51</v>
      </c>
      <c r="H903" s="77" t="s">
        <v>14</v>
      </c>
      <c r="I903" s="77" t="s">
        <v>159</v>
      </c>
      <c r="J903" s="77" t="s">
        <v>165</v>
      </c>
      <c r="K903" s="77">
        <v>2.7</v>
      </c>
      <c r="L903" s="77">
        <v>1490</v>
      </c>
      <c r="M903" s="77" t="s">
        <v>41</v>
      </c>
      <c r="N903" s="101">
        <v>30.2</v>
      </c>
      <c r="O903" s="107">
        <v>5.0999999999999997E-2</v>
      </c>
      <c r="P903" s="104">
        <v>3.3</v>
      </c>
      <c r="Z903" s="77" t="s">
        <v>40</v>
      </c>
      <c r="AA903" s="77" t="s">
        <v>39</v>
      </c>
      <c r="AB903" s="77">
        <v>20</v>
      </c>
    </row>
    <row r="904" spans="1:28" ht="15.75" customHeight="1" x14ac:dyDescent="0.2">
      <c r="A904" s="77" t="s">
        <v>49</v>
      </c>
      <c r="B904" s="77" t="s">
        <v>47</v>
      </c>
      <c r="C904" s="77" t="s">
        <v>50</v>
      </c>
      <c r="D904" s="113">
        <v>43474.372715335645</v>
      </c>
      <c r="E904" s="77" t="s">
        <v>168</v>
      </c>
      <c r="F904" s="77" t="s">
        <v>45</v>
      </c>
      <c r="G904" s="77" t="s">
        <v>51</v>
      </c>
      <c r="H904" s="77" t="s">
        <v>16</v>
      </c>
      <c r="I904" s="77" t="s">
        <v>157</v>
      </c>
      <c r="J904" s="77" t="s">
        <v>42</v>
      </c>
      <c r="K904" s="77">
        <v>3.6</v>
      </c>
      <c r="L904" s="77">
        <v>1750</v>
      </c>
      <c r="M904" s="77" t="s">
        <v>41</v>
      </c>
      <c r="N904" s="101">
        <v>39.5</v>
      </c>
      <c r="O904" s="107">
        <v>7.0000000000000007E-2</v>
      </c>
      <c r="P904" s="104">
        <v>5.27</v>
      </c>
      <c r="Z904" s="77" t="s">
        <v>40</v>
      </c>
      <c r="AA904" s="77" t="s">
        <v>39</v>
      </c>
      <c r="AB904" s="77">
        <v>20</v>
      </c>
    </row>
    <row r="905" spans="1:28" ht="15.75" customHeight="1" x14ac:dyDescent="0.2">
      <c r="A905" s="77" t="s">
        <v>49</v>
      </c>
      <c r="B905" s="77" t="s">
        <v>47</v>
      </c>
      <c r="C905" s="77" t="s">
        <v>50</v>
      </c>
      <c r="D905" s="113">
        <v>43474.372715335645</v>
      </c>
      <c r="E905" s="77" t="s">
        <v>168</v>
      </c>
      <c r="F905" s="77" t="s">
        <v>45</v>
      </c>
      <c r="G905" s="77" t="s">
        <v>51</v>
      </c>
      <c r="H905" s="77" t="s">
        <v>16</v>
      </c>
      <c r="I905" s="77" t="s">
        <v>158</v>
      </c>
      <c r="J905" s="77" t="s">
        <v>42</v>
      </c>
      <c r="K905" s="77">
        <v>3.6</v>
      </c>
      <c r="L905" s="77">
        <v>1750</v>
      </c>
      <c r="M905" s="77" t="s">
        <v>41</v>
      </c>
      <c r="N905" s="101">
        <v>91.4</v>
      </c>
      <c r="O905" s="107">
        <v>7.2999999999999995E-2</v>
      </c>
      <c r="P905" s="104">
        <v>0</v>
      </c>
      <c r="Z905" s="77" t="s">
        <v>40</v>
      </c>
      <c r="AA905" s="77" t="s">
        <v>39</v>
      </c>
      <c r="AB905" s="77">
        <v>20</v>
      </c>
    </row>
    <row r="906" spans="1:28" ht="15.75" customHeight="1" x14ac:dyDescent="0.2">
      <c r="A906" s="77" t="s">
        <v>49</v>
      </c>
      <c r="B906" s="77" t="s">
        <v>47</v>
      </c>
      <c r="C906" s="77" t="s">
        <v>50</v>
      </c>
      <c r="D906" s="113">
        <v>43474.372715335645</v>
      </c>
      <c r="E906" s="77" t="s">
        <v>168</v>
      </c>
      <c r="F906" s="77" t="s">
        <v>45</v>
      </c>
      <c r="G906" s="77" t="s">
        <v>51</v>
      </c>
      <c r="H906" s="77" t="s">
        <v>16</v>
      </c>
      <c r="I906" s="77" t="s">
        <v>43</v>
      </c>
      <c r="J906" s="77" t="s">
        <v>42</v>
      </c>
      <c r="K906" s="77">
        <v>3.6</v>
      </c>
      <c r="L906" s="77">
        <v>1750</v>
      </c>
      <c r="M906" s="77" t="s">
        <v>41</v>
      </c>
      <c r="N906" s="101">
        <v>3.2</v>
      </c>
      <c r="O906" s="107">
        <v>0</v>
      </c>
      <c r="P906" s="104">
        <v>5.14</v>
      </c>
      <c r="Z906" s="77" t="s">
        <v>40</v>
      </c>
      <c r="AA906" s="77" t="s">
        <v>39</v>
      </c>
      <c r="AB906" s="77">
        <v>20</v>
      </c>
    </row>
    <row r="907" spans="1:28" ht="15.75" customHeight="1" x14ac:dyDescent="0.2">
      <c r="A907" s="77" t="s">
        <v>49</v>
      </c>
      <c r="B907" s="77" t="s">
        <v>47</v>
      </c>
      <c r="C907" s="77" t="s">
        <v>50</v>
      </c>
      <c r="D907" s="113">
        <v>43474.372715335645</v>
      </c>
      <c r="E907" s="77" t="s">
        <v>168</v>
      </c>
      <c r="F907" s="77" t="s">
        <v>45</v>
      </c>
      <c r="G907" s="77" t="s">
        <v>51</v>
      </c>
      <c r="H907" s="77" t="s">
        <v>16</v>
      </c>
      <c r="I907" s="77" t="s">
        <v>159</v>
      </c>
      <c r="J907" s="77" t="s">
        <v>165</v>
      </c>
      <c r="K907" s="77">
        <v>3.6</v>
      </c>
      <c r="L907" s="77">
        <v>1750</v>
      </c>
      <c r="M907" s="77" t="s">
        <v>41</v>
      </c>
      <c r="N907" s="101">
        <v>40.6</v>
      </c>
      <c r="O907" s="107">
        <v>6.6000000000000003E-2</v>
      </c>
      <c r="P907" s="104">
        <v>4.97</v>
      </c>
      <c r="Z907" s="77" t="s">
        <v>40</v>
      </c>
      <c r="AA907" s="77" t="s">
        <v>39</v>
      </c>
      <c r="AB907" s="77">
        <v>20</v>
      </c>
    </row>
    <row r="908" spans="1:28" ht="15.75" customHeight="1" x14ac:dyDescent="0.2">
      <c r="A908" s="77" t="s">
        <v>49</v>
      </c>
      <c r="B908" s="77" t="s">
        <v>47</v>
      </c>
      <c r="C908" s="77" t="s">
        <v>50</v>
      </c>
      <c r="D908" s="113">
        <v>43474.372715335645</v>
      </c>
      <c r="E908" s="77" t="s">
        <v>168</v>
      </c>
      <c r="F908" s="77" t="s">
        <v>45</v>
      </c>
      <c r="G908" s="77" t="s">
        <v>51</v>
      </c>
      <c r="H908" s="77" t="s">
        <v>22</v>
      </c>
      <c r="I908" s="77" t="s">
        <v>157</v>
      </c>
      <c r="J908" s="77" t="s">
        <v>42</v>
      </c>
      <c r="K908" s="77">
        <v>3.2</v>
      </c>
      <c r="L908" s="77">
        <v>1570</v>
      </c>
      <c r="M908" s="77" t="s">
        <v>41</v>
      </c>
      <c r="N908" s="101">
        <v>65.599999999999994</v>
      </c>
      <c r="O908" s="107">
        <v>7.3999999999999996E-2</v>
      </c>
      <c r="P908" s="104">
        <v>7.2</v>
      </c>
      <c r="Z908" s="77" t="s">
        <v>40</v>
      </c>
      <c r="AA908" s="77" t="s">
        <v>39</v>
      </c>
      <c r="AB908" s="77">
        <v>20</v>
      </c>
    </row>
    <row r="909" spans="1:28" ht="15.75" customHeight="1" x14ac:dyDescent="0.2">
      <c r="A909" s="77" t="s">
        <v>49</v>
      </c>
      <c r="B909" s="77" t="s">
        <v>47</v>
      </c>
      <c r="C909" s="77" t="s">
        <v>50</v>
      </c>
      <c r="D909" s="113">
        <v>43474.372715335645</v>
      </c>
      <c r="E909" s="77" t="s">
        <v>168</v>
      </c>
      <c r="F909" s="77" t="s">
        <v>45</v>
      </c>
      <c r="G909" s="77" t="s">
        <v>51</v>
      </c>
      <c r="H909" s="77" t="s">
        <v>22</v>
      </c>
      <c r="I909" s="77" t="s">
        <v>158</v>
      </c>
      <c r="J909" s="77" t="s">
        <v>42</v>
      </c>
      <c r="K909" s="77">
        <v>3.2</v>
      </c>
      <c r="L909" s="77">
        <v>1570</v>
      </c>
      <c r="M909" s="77" t="s">
        <v>41</v>
      </c>
      <c r="N909" s="101">
        <v>146</v>
      </c>
      <c r="O909" s="107">
        <v>8.2000000000000003E-2</v>
      </c>
      <c r="P909" s="104">
        <v>0</v>
      </c>
      <c r="Z909" s="77" t="s">
        <v>40</v>
      </c>
      <c r="AA909" s="77" t="s">
        <v>39</v>
      </c>
      <c r="AB909" s="77">
        <v>20</v>
      </c>
    </row>
    <row r="910" spans="1:28" ht="15.75" customHeight="1" x14ac:dyDescent="0.2">
      <c r="A910" s="77" t="s">
        <v>49</v>
      </c>
      <c r="B910" s="77" t="s">
        <v>47</v>
      </c>
      <c r="C910" s="77" t="s">
        <v>50</v>
      </c>
      <c r="D910" s="113">
        <v>43474.372715335645</v>
      </c>
      <c r="E910" s="77" t="s">
        <v>168</v>
      </c>
      <c r="F910" s="77" t="s">
        <v>45</v>
      </c>
      <c r="G910" s="77" t="s">
        <v>51</v>
      </c>
      <c r="H910" s="77" t="s">
        <v>22</v>
      </c>
      <c r="I910" s="77" t="s">
        <v>43</v>
      </c>
      <c r="J910" s="77" t="s">
        <v>42</v>
      </c>
      <c r="K910" s="77">
        <v>3.2</v>
      </c>
      <c r="L910" s="77">
        <v>1570</v>
      </c>
      <c r="M910" s="77" t="s">
        <v>41</v>
      </c>
      <c r="N910" s="101">
        <v>4.5</v>
      </c>
      <c r="O910" s="107">
        <v>0</v>
      </c>
      <c r="P910" s="104">
        <v>7.02</v>
      </c>
      <c r="Z910" s="77" t="s">
        <v>40</v>
      </c>
      <c r="AA910" s="77" t="s">
        <v>39</v>
      </c>
      <c r="AB910" s="77">
        <v>20</v>
      </c>
    </row>
    <row r="911" spans="1:28" ht="15.75" customHeight="1" x14ac:dyDescent="0.2">
      <c r="A911" s="77" t="s">
        <v>49</v>
      </c>
      <c r="B911" s="77" t="s">
        <v>47</v>
      </c>
      <c r="C911" s="77" t="s">
        <v>50</v>
      </c>
      <c r="D911" s="113">
        <v>43474.372715335645</v>
      </c>
      <c r="E911" s="77" t="s">
        <v>168</v>
      </c>
      <c r="F911" s="77" t="s">
        <v>45</v>
      </c>
      <c r="G911" s="77" t="s">
        <v>51</v>
      </c>
      <c r="H911" s="77" t="s">
        <v>22</v>
      </c>
      <c r="I911" s="77" t="s">
        <v>159</v>
      </c>
      <c r="J911" s="77" t="s">
        <v>165</v>
      </c>
      <c r="K911" s="77">
        <v>3.2</v>
      </c>
      <c r="L911" s="77">
        <v>1570</v>
      </c>
      <c r="M911" s="77" t="s">
        <v>41</v>
      </c>
      <c r="N911" s="101">
        <v>69</v>
      </c>
      <c r="O911" s="107">
        <v>7.2999999999999995E-2</v>
      </c>
      <c r="P911" s="104">
        <v>6.76</v>
      </c>
      <c r="Z911" s="77" t="s">
        <v>40</v>
      </c>
      <c r="AA911" s="77" t="s">
        <v>39</v>
      </c>
      <c r="AB911" s="77">
        <v>20</v>
      </c>
    </row>
    <row r="912" spans="1:28" ht="15.75" customHeight="1" x14ac:dyDescent="0.2">
      <c r="A912" s="77" t="s">
        <v>49</v>
      </c>
      <c r="B912" s="77" t="s">
        <v>47</v>
      </c>
      <c r="C912" s="77" t="s">
        <v>50</v>
      </c>
      <c r="D912" s="113">
        <v>43474.372715335645</v>
      </c>
      <c r="E912" s="77" t="s">
        <v>168</v>
      </c>
      <c r="F912" s="77" t="s">
        <v>45</v>
      </c>
      <c r="G912" s="77" t="s">
        <v>51</v>
      </c>
      <c r="H912" s="77" t="s">
        <v>24</v>
      </c>
      <c r="I912" s="77" t="s">
        <v>157</v>
      </c>
      <c r="J912" s="77" t="s">
        <v>42</v>
      </c>
      <c r="K912" s="77">
        <v>3.8</v>
      </c>
      <c r="L912" s="77">
        <v>1660</v>
      </c>
      <c r="M912" s="77" t="s">
        <v>41</v>
      </c>
      <c r="N912" s="101">
        <v>83.2</v>
      </c>
      <c r="O912" s="107">
        <v>8.6999999999999994E-2</v>
      </c>
      <c r="P912" s="104">
        <v>7.19</v>
      </c>
      <c r="Z912" s="77" t="s">
        <v>40</v>
      </c>
      <c r="AA912" s="77" t="s">
        <v>39</v>
      </c>
      <c r="AB912" s="77">
        <v>20</v>
      </c>
    </row>
    <row r="913" spans="1:28" ht="15.75" customHeight="1" x14ac:dyDescent="0.2">
      <c r="A913" s="77" t="s">
        <v>49</v>
      </c>
      <c r="B913" s="77" t="s">
        <v>47</v>
      </c>
      <c r="C913" s="77" t="s">
        <v>50</v>
      </c>
      <c r="D913" s="113">
        <v>43474.372715335645</v>
      </c>
      <c r="E913" s="77" t="s">
        <v>168</v>
      </c>
      <c r="F913" s="77" t="s">
        <v>45</v>
      </c>
      <c r="G913" s="77" t="s">
        <v>51</v>
      </c>
      <c r="H913" s="77" t="s">
        <v>24</v>
      </c>
      <c r="I913" s="77" t="s">
        <v>158</v>
      </c>
      <c r="J913" s="77" t="s">
        <v>42</v>
      </c>
      <c r="K913" s="77">
        <v>3.8</v>
      </c>
      <c r="L913" s="77">
        <v>1660</v>
      </c>
      <c r="M913" s="77" t="s">
        <v>41</v>
      </c>
      <c r="N913" s="101">
        <v>184</v>
      </c>
      <c r="O913" s="107">
        <v>9.4E-2</v>
      </c>
      <c r="P913" s="104">
        <v>0</v>
      </c>
      <c r="Z913" s="77" t="s">
        <v>40</v>
      </c>
      <c r="AA913" s="77" t="s">
        <v>39</v>
      </c>
      <c r="AB913" s="77">
        <v>20</v>
      </c>
    </row>
    <row r="914" spans="1:28" ht="15.75" customHeight="1" x14ac:dyDescent="0.2">
      <c r="A914" s="77" t="s">
        <v>49</v>
      </c>
      <c r="B914" s="77" t="s">
        <v>47</v>
      </c>
      <c r="C914" s="77" t="s">
        <v>50</v>
      </c>
      <c r="D914" s="113">
        <v>43474.372715335645</v>
      </c>
      <c r="E914" s="77" t="s">
        <v>168</v>
      </c>
      <c r="F914" s="77" t="s">
        <v>45</v>
      </c>
      <c r="G914" s="77" t="s">
        <v>51</v>
      </c>
      <c r="H914" s="77" t="s">
        <v>24</v>
      </c>
      <c r="I914" s="77" t="s">
        <v>43</v>
      </c>
      <c r="J914" s="77" t="s">
        <v>42</v>
      </c>
      <c r="K914" s="77">
        <v>3.8</v>
      </c>
      <c r="L914" s="77">
        <v>1660</v>
      </c>
      <c r="M914" s="77" t="s">
        <v>41</v>
      </c>
      <c r="N914" s="101">
        <v>4.3</v>
      </c>
      <c r="O914" s="107">
        <v>0</v>
      </c>
      <c r="P914" s="104">
        <v>6.93</v>
      </c>
      <c r="Z914" s="77" t="s">
        <v>40</v>
      </c>
      <c r="AA914" s="77" t="s">
        <v>39</v>
      </c>
      <c r="AB914" s="77">
        <v>20</v>
      </c>
    </row>
    <row r="915" spans="1:28" ht="15.75" customHeight="1" x14ac:dyDescent="0.2">
      <c r="A915" s="77" t="s">
        <v>49</v>
      </c>
      <c r="B915" s="77" t="s">
        <v>47</v>
      </c>
      <c r="C915" s="77" t="s">
        <v>50</v>
      </c>
      <c r="D915" s="113">
        <v>43474.372715335645</v>
      </c>
      <c r="E915" s="77" t="s">
        <v>168</v>
      </c>
      <c r="F915" s="77" t="s">
        <v>45</v>
      </c>
      <c r="G915" s="77" t="s">
        <v>51</v>
      </c>
      <c r="H915" s="77" t="s">
        <v>24</v>
      </c>
      <c r="I915" s="77" t="s">
        <v>159</v>
      </c>
      <c r="J915" s="77" t="s">
        <v>165</v>
      </c>
      <c r="K915" s="77">
        <v>3.8</v>
      </c>
      <c r="L915" s="77">
        <v>1660</v>
      </c>
      <c r="M915" s="77" t="s">
        <v>41</v>
      </c>
      <c r="N915" s="101">
        <v>88</v>
      </c>
      <c r="O915" s="107">
        <v>8.5999999999999993E-2</v>
      </c>
      <c r="P915" s="104">
        <v>6.78</v>
      </c>
      <c r="Z915" s="77" t="s">
        <v>40</v>
      </c>
      <c r="AA915" s="77" t="s">
        <v>39</v>
      </c>
      <c r="AB915" s="77">
        <v>20</v>
      </c>
    </row>
    <row r="916" spans="1:28" ht="15.75" customHeight="1" x14ac:dyDescent="0.2">
      <c r="A916" s="77" t="s">
        <v>49</v>
      </c>
      <c r="B916" s="77" t="s">
        <v>47</v>
      </c>
      <c r="C916" s="77" t="s">
        <v>50</v>
      </c>
      <c r="D916" s="113">
        <v>43474.372715335645</v>
      </c>
      <c r="E916" s="77" t="s">
        <v>168</v>
      </c>
      <c r="F916" s="77" t="s">
        <v>45</v>
      </c>
      <c r="G916" s="77" t="s">
        <v>51</v>
      </c>
      <c r="H916" s="77" t="s">
        <v>25</v>
      </c>
      <c r="I916" s="77" t="s">
        <v>157</v>
      </c>
      <c r="J916" s="77" t="s">
        <v>42</v>
      </c>
      <c r="K916" s="77">
        <v>3.6</v>
      </c>
      <c r="L916" s="77">
        <v>1480</v>
      </c>
      <c r="M916" s="77" t="s">
        <v>41</v>
      </c>
      <c r="N916" s="101">
        <v>64.3</v>
      </c>
      <c r="O916" s="107">
        <v>4.4999999999999998E-2</v>
      </c>
      <c r="P916" s="104">
        <v>1.61</v>
      </c>
      <c r="Z916" s="77" t="s">
        <v>40</v>
      </c>
      <c r="AA916" s="77" t="s">
        <v>39</v>
      </c>
      <c r="AB916" s="77">
        <v>20</v>
      </c>
    </row>
    <row r="917" spans="1:28" ht="15.75" customHeight="1" x14ac:dyDescent="0.2">
      <c r="A917" s="77" t="s">
        <v>49</v>
      </c>
      <c r="B917" s="77" t="s">
        <v>47</v>
      </c>
      <c r="C917" s="77" t="s">
        <v>50</v>
      </c>
      <c r="D917" s="113">
        <v>43474.372715335645</v>
      </c>
      <c r="E917" s="77" t="s">
        <v>168</v>
      </c>
      <c r="F917" s="77" t="s">
        <v>45</v>
      </c>
      <c r="G917" s="77" t="s">
        <v>51</v>
      </c>
      <c r="H917" s="77" t="s">
        <v>25</v>
      </c>
      <c r="I917" s="77" t="s">
        <v>158</v>
      </c>
      <c r="J917" s="77" t="s">
        <v>42</v>
      </c>
      <c r="K917" s="77">
        <v>3.6</v>
      </c>
      <c r="L917" s="77">
        <v>1480</v>
      </c>
      <c r="M917" s="77" t="s">
        <v>41</v>
      </c>
      <c r="N917" s="101">
        <v>82.8</v>
      </c>
      <c r="O917" s="107">
        <v>4.8000000000000001E-2</v>
      </c>
      <c r="P917" s="104">
        <v>0</v>
      </c>
      <c r="Z917" s="77" t="s">
        <v>40</v>
      </c>
      <c r="AA917" s="77" t="s">
        <v>39</v>
      </c>
      <c r="AB917" s="77">
        <v>20</v>
      </c>
    </row>
    <row r="918" spans="1:28" ht="15.75" customHeight="1" x14ac:dyDescent="0.2">
      <c r="A918" s="77" t="s">
        <v>49</v>
      </c>
      <c r="B918" s="77" t="s">
        <v>47</v>
      </c>
      <c r="C918" s="77" t="s">
        <v>50</v>
      </c>
      <c r="D918" s="113">
        <v>43474.372715335645</v>
      </c>
      <c r="E918" s="77" t="s">
        <v>168</v>
      </c>
      <c r="F918" s="77" t="s">
        <v>45</v>
      </c>
      <c r="G918" s="77" t="s">
        <v>51</v>
      </c>
      <c r="H918" s="77" t="s">
        <v>25</v>
      </c>
      <c r="I918" s="77" t="s">
        <v>43</v>
      </c>
      <c r="J918" s="77" t="s">
        <v>42</v>
      </c>
      <c r="K918" s="77">
        <v>3.6</v>
      </c>
      <c r="L918" s="77">
        <v>1480</v>
      </c>
      <c r="M918" s="77" t="s">
        <v>41</v>
      </c>
      <c r="N918" s="101">
        <v>1</v>
      </c>
      <c r="O918" s="107">
        <v>0</v>
      </c>
      <c r="P918" s="104">
        <v>1.52</v>
      </c>
      <c r="Z918" s="77" t="s">
        <v>40</v>
      </c>
      <c r="AA918" s="77" t="s">
        <v>39</v>
      </c>
      <c r="AB918" s="77">
        <v>20</v>
      </c>
    </row>
    <row r="919" spans="1:28" ht="15.75" customHeight="1" x14ac:dyDescent="0.2">
      <c r="A919" s="77" t="s">
        <v>49</v>
      </c>
      <c r="B919" s="77" t="s">
        <v>47</v>
      </c>
      <c r="C919" s="77" t="s">
        <v>50</v>
      </c>
      <c r="D919" s="113">
        <v>43474.372715335645</v>
      </c>
      <c r="E919" s="77" t="s">
        <v>168</v>
      </c>
      <c r="F919" s="77" t="s">
        <v>45</v>
      </c>
      <c r="G919" s="77" t="s">
        <v>51</v>
      </c>
      <c r="H919" s="77" t="s">
        <v>25</v>
      </c>
      <c r="I919" s="77" t="s">
        <v>159</v>
      </c>
      <c r="J919" s="77" t="s">
        <v>165</v>
      </c>
      <c r="K919" s="77">
        <v>3.6</v>
      </c>
      <c r="L919" s="77">
        <v>1480</v>
      </c>
      <c r="M919" s="77" t="s">
        <v>41</v>
      </c>
      <c r="N919" s="101">
        <v>65</v>
      </c>
      <c r="O919" s="107">
        <v>4.3999999999999997E-2</v>
      </c>
      <c r="P919" s="104">
        <v>1.48</v>
      </c>
      <c r="Z919" s="77" t="s">
        <v>40</v>
      </c>
      <c r="AA919" s="77" t="s">
        <v>39</v>
      </c>
      <c r="AB919" s="77">
        <v>20</v>
      </c>
    </row>
    <row r="920" spans="1:28" ht="15.75" customHeight="1" x14ac:dyDescent="0.2">
      <c r="A920" s="77" t="s">
        <v>49</v>
      </c>
      <c r="B920" s="77" t="s">
        <v>47</v>
      </c>
      <c r="C920" s="77" t="s">
        <v>50</v>
      </c>
      <c r="D920" s="113">
        <v>43474.372715335645</v>
      </c>
      <c r="E920" s="77" t="s">
        <v>168</v>
      </c>
      <c r="F920" s="77" t="s">
        <v>45</v>
      </c>
      <c r="G920" s="77" t="s">
        <v>51</v>
      </c>
      <c r="H920" s="77" t="s">
        <v>26</v>
      </c>
      <c r="I920" s="77" t="s">
        <v>157</v>
      </c>
      <c r="J920" s="77" t="s">
        <v>42</v>
      </c>
      <c r="K920" s="77">
        <v>2.9</v>
      </c>
      <c r="L920" s="77">
        <v>1570</v>
      </c>
      <c r="M920" s="77" t="s">
        <v>41</v>
      </c>
      <c r="N920" s="101">
        <v>36.799999999999997</v>
      </c>
      <c r="O920" s="107">
        <v>5.3999999999999999E-2</v>
      </c>
      <c r="P920" s="104">
        <v>12.4</v>
      </c>
      <c r="Z920" s="77" t="s">
        <v>40</v>
      </c>
      <c r="AA920" s="77" t="s">
        <v>39</v>
      </c>
      <c r="AB920" s="77">
        <v>20</v>
      </c>
    </row>
    <row r="921" spans="1:28" ht="15.75" customHeight="1" x14ac:dyDescent="0.2">
      <c r="A921" s="77" t="s">
        <v>49</v>
      </c>
      <c r="B921" s="77" t="s">
        <v>47</v>
      </c>
      <c r="C921" s="77" t="s">
        <v>50</v>
      </c>
      <c r="D921" s="113">
        <v>43474.372715335645</v>
      </c>
      <c r="E921" s="77" t="s">
        <v>168</v>
      </c>
      <c r="F921" s="77" t="s">
        <v>45</v>
      </c>
      <c r="G921" s="77" t="s">
        <v>51</v>
      </c>
      <c r="H921" s="77" t="s">
        <v>26</v>
      </c>
      <c r="I921" s="77" t="s">
        <v>158</v>
      </c>
      <c r="J921" s="77" t="s">
        <v>42</v>
      </c>
      <c r="K921" s="77">
        <v>2.9</v>
      </c>
      <c r="L921" s="77">
        <v>1570</v>
      </c>
      <c r="M921" s="77" t="s">
        <v>41</v>
      </c>
      <c r="N921" s="101">
        <v>218</v>
      </c>
      <c r="O921" s="107">
        <v>5.7000000000000002E-2</v>
      </c>
      <c r="P921" s="104">
        <v>0</v>
      </c>
      <c r="Z921" s="77" t="s">
        <v>40</v>
      </c>
      <c r="AA921" s="77" t="s">
        <v>39</v>
      </c>
      <c r="AB921" s="77">
        <v>20</v>
      </c>
    </row>
    <row r="922" spans="1:28" ht="15.75" customHeight="1" x14ac:dyDescent="0.2">
      <c r="A922" s="77" t="s">
        <v>49</v>
      </c>
      <c r="B922" s="77" t="s">
        <v>47</v>
      </c>
      <c r="C922" s="77" t="s">
        <v>50</v>
      </c>
      <c r="D922" s="113">
        <v>43474.372715335645</v>
      </c>
      <c r="E922" s="77" t="s">
        <v>168</v>
      </c>
      <c r="F922" s="77" t="s">
        <v>45</v>
      </c>
      <c r="G922" s="77" t="s">
        <v>51</v>
      </c>
      <c r="H922" s="77" t="s">
        <v>26</v>
      </c>
      <c r="I922" s="77" t="s">
        <v>43</v>
      </c>
      <c r="J922" s="77" t="s">
        <v>42</v>
      </c>
      <c r="K922" s="77">
        <v>2.9</v>
      </c>
      <c r="L922" s="77">
        <v>1570</v>
      </c>
      <c r="M922" s="77" t="s">
        <v>41</v>
      </c>
      <c r="N922" s="101">
        <v>8.1</v>
      </c>
      <c r="O922" s="107">
        <v>0</v>
      </c>
      <c r="P922" s="104">
        <v>12.1</v>
      </c>
      <c r="Z922" s="77" t="s">
        <v>40</v>
      </c>
      <c r="AA922" s="77" t="s">
        <v>39</v>
      </c>
      <c r="AB922" s="77">
        <v>20</v>
      </c>
    </row>
    <row r="923" spans="1:28" ht="15.75" customHeight="1" x14ac:dyDescent="0.2">
      <c r="A923" s="77" t="s">
        <v>49</v>
      </c>
      <c r="B923" s="77" t="s">
        <v>47</v>
      </c>
      <c r="C923" s="77" t="s">
        <v>50</v>
      </c>
      <c r="D923" s="113">
        <v>43474.372715335645</v>
      </c>
      <c r="E923" s="77" t="s">
        <v>168</v>
      </c>
      <c r="F923" s="77" t="s">
        <v>29</v>
      </c>
      <c r="G923" s="77" t="s">
        <v>51</v>
      </c>
      <c r="H923" s="77" t="s">
        <v>9</v>
      </c>
      <c r="I923" s="77" t="s">
        <v>157</v>
      </c>
      <c r="J923" s="77" t="s">
        <v>42</v>
      </c>
      <c r="K923" s="77">
        <v>2.88</v>
      </c>
      <c r="L923" s="77">
        <v>1740</v>
      </c>
      <c r="M923" s="77" t="s">
        <v>41</v>
      </c>
      <c r="N923" s="101">
        <v>25.7</v>
      </c>
      <c r="O923" s="107">
        <v>6.0100000000000001E-2</v>
      </c>
      <c r="P923" s="104">
        <v>8.26</v>
      </c>
      <c r="Z923" s="77" t="s">
        <v>40</v>
      </c>
      <c r="AA923" s="77" t="s">
        <v>39</v>
      </c>
      <c r="AB923" s="77">
        <v>20</v>
      </c>
    </row>
    <row r="924" spans="1:28" ht="15.75" customHeight="1" x14ac:dyDescent="0.2">
      <c r="A924" s="77" t="s">
        <v>49</v>
      </c>
      <c r="B924" s="77" t="s">
        <v>47</v>
      </c>
      <c r="C924" s="77" t="s">
        <v>50</v>
      </c>
      <c r="D924" s="113">
        <v>43474.372715335645</v>
      </c>
      <c r="E924" s="77" t="s">
        <v>168</v>
      </c>
      <c r="F924" s="77" t="s">
        <v>29</v>
      </c>
      <c r="G924" s="77" t="s">
        <v>51</v>
      </c>
      <c r="H924" s="77" t="s">
        <v>9</v>
      </c>
      <c r="I924" s="77" t="s">
        <v>158</v>
      </c>
      <c r="J924" s="77" t="s">
        <v>42</v>
      </c>
      <c r="K924" s="77">
        <v>2.88</v>
      </c>
      <c r="L924" s="77">
        <v>1740</v>
      </c>
      <c r="M924" s="77" t="s">
        <v>41</v>
      </c>
      <c r="N924" s="101">
        <v>115</v>
      </c>
      <c r="O924" s="107">
        <v>6.2700000000000006E-2</v>
      </c>
      <c r="P924" s="104">
        <v>0</v>
      </c>
      <c r="Z924" s="77" t="s">
        <v>40</v>
      </c>
      <c r="AA924" s="77" t="s">
        <v>39</v>
      </c>
      <c r="AB924" s="77">
        <v>20</v>
      </c>
    </row>
    <row r="925" spans="1:28" ht="15.75" customHeight="1" x14ac:dyDescent="0.2">
      <c r="A925" s="77" t="s">
        <v>49</v>
      </c>
      <c r="B925" s="77" t="s">
        <v>47</v>
      </c>
      <c r="C925" s="77" t="s">
        <v>50</v>
      </c>
      <c r="D925" s="113">
        <v>43474.372715335645</v>
      </c>
      <c r="E925" s="77" t="s">
        <v>168</v>
      </c>
      <c r="F925" s="77" t="s">
        <v>29</v>
      </c>
      <c r="G925" s="77" t="s">
        <v>51</v>
      </c>
      <c r="H925" s="77" t="s">
        <v>9</v>
      </c>
      <c r="I925" s="77" t="s">
        <v>43</v>
      </c>
      <c r="J925" s="77" t="s">
        <v>42</v>
      </c>
      <c r="K925" s="77">
        <v>2.88</v>
      </c>
      <c r="L925" s="77">
        <v>1740</v>
      </c>
      <c r="M925" s="77" t="s">
        <v>41</v>
      </c>
      <c r="N925" s="101">
        <v>5.39</v>
      </c>
      <c r="O925" s="107">
        <v>0</v>
      </c>
      <c r="P925" s="104">
        <v>8.09</v>
      </c>
      <c r="Z925" s="77" t="s">
        <v>40</v>
      </c>
      <c r="AA925" s="77" t="s">
        <v>39</v>
      </c>
      <c r="AB925" s="77">
        <v>20</v>
      </c>
    </row>
    <row r="926" spans="1:28" ht="15.75" customHeight="1" x14ac:dyDescent="0.2">
      <c r="A926" s="77" t="s">
        <v>49</v>
      </c>
      <c r="B926" s="77" t="s">
        <v>47</v>
      </c>
      <c r="C926" s="77" t="s">
        <v>50</v>
      </c>
      <c r="D926" s="113">
        <v>43474.372715335645</v>
      </c>
      <c r="E926" s="77" t="s">
        <v>168</v>
      </c>
      <c r="F926" s="77" t="s">
        <v>29</v>
      </c>
      <c r="G926" s="77" t="s">
        <v>51</v>
      </c>
      <c r="H926" s="77" t="s">
        <v>9</v>
      </c>
      <c r="I926" s="77" t="s">
        <v>159</v>
      </c>
      <c r="J926" s="77" t="s">
        <v>165</v>
      </c>
      <c r="K926" s="77">
        <v>2.88</v>
      </c>
      <c r="L926" s="77">
        <v>1740</v>
      </c>
      <c r="M926" s="77" t="s">
        <v>41</v>
      </c>
      <c r="N926" s="101">
        <v>25.1</v>
      </c>
      <c r="O926" s="107">
        <v>4.7300000000000002E-2</v>
      </c>
      <c r="P926" s="104">
        <v>7.87</v>
      </c>
      <c r="Z926" s="77" t="s">
        <v>40</v>
      </c>
      <c r="AA926" s="77" t="s">
        <v>39</v>
      </c>
      <c r="AB926" s="77">
        <v>20</v>
      </c>
    </row>
    <row r="927" spans="1:28" ht="15.75" customHeight="1" x14ac:dyDescent="0.2">
      <c r="A927" s="77" t="s">
        <v>49</v>
      </c>
      <c r="B927" s="77" t="s">
        <v>47</v>
      </c>
      <c r="C927" s="77" t="s">
        <v>50</v>
      </c>
      <c r="D927" s="113">
        <v>43474.372715335645</v>
      </c>
      <c r="E927" s="77" t="s">
        <v>168</v>
      </c>
      <c r="F927" s="77" t="s">
        <v>29</v>
      </c>
      <c r="G927" s="77" t="s">
        <v>51</v>
      </c>
      <c r="H927" s="77" t="s">
        <v>10</v>
      </c>
      <c r="I927" s="77" t="s">
        <v>157</v>
      </c>
      <c r="J927" s="77" t="s">
        <v>42</v>
      </c>
      <c r="K927" s="77">
        <v>3.2</v>
      </c>
      <c r="L927" s="77">
        <v>1740</v>
      </c>
      <c r="M927" s="77" t="s">
        <v>41</v>
      </c>
      <c r="N927" s="101">
        <v>11.1</v>
      </c>
      <c r="O927" s="107">
        <v>2.4899999999999999E-2</v>
      </c>
      <c r="P927" s="104">
        <v>11.8</v>
      </c>
      <c r="Z927" s="77" t="s">
        <v>40</v>
      </c>
      <c r="AA927" s="77" t="s">
        <v>39</v>
      </c>
      <c r="AB927" s="77">
        <v>20</v>
      </c>
    </row>
    <row r="928" spans="1:28" ht="15.75" customHeight="1" x14ac:dyDescent="0.2">
      <c r="A928" s="77" t="s">
        <v>49</v>
      </c>
      <c r="B928" s="77" t="s">
        <v>47</v>
      </c>
      <c r="C928" s="77" t="s">
        <v>50</v>
      </c>
      <c r="D928" s="113">
        <v>43474.372715335645</v>
      </c>
      <c r="E928" s="77" t="s">
        <v>168</v>
      </c>
      <c r="F928" s="77" t="s">
        <v>29</v>
      </c>
      <c r="G928" s="77" t="s">
        <v>51</v>
      </c>
      <c r="H928" s="77" t="s">
        <v>10</v>
      </c>
      <c r="I928" s="77" t="s">
        <v>158</v>
      </c>
      <c r="J928" s="77" t="s">
        <v>42</v>
      </c>
      <c r="K928" s="77">
        <v>3.2</v>
      </c>
      <c r="L928" s="77">
        <v>1740</v>
      </c>
      <c r="M928" s="77" t="s">
        <v>41</v>
      </c>
      <c r="N928" s="101">
        <v>118</v>
      </c>
      <c r="O928" s="107">
        <v>2.64E-2</v>
      </c>
      <c r="P928" s="104">
        <v>0</v>
      </c>
      <c r="Z928" s="77" t="s">
        <v>40</v>
      </c>
      <c r="AA928" s="77" t="s">
        <v>39</v>
      </c>
      <c r="AB928" s="77">
        <v>20</v>
      </c>
    </row>
    <row r="929" spans="1:28" ht="15.75" customHeight="1" x14ac:dyDescent="0.2">
      <c r="A929" s="77" t="s">
        <v>49</v>
      </c>
      <c r="B929" s="77" t="s">
        <v>47</v>
      </c>
      <c r="C929" s="77" t="s">
        <v>50</v>
      </c>
      <c r="D929" s="113">
        <v>43474.372715335645</v>
      </c>
      <c r="E929" s="77" t="s">
        <v>168</v>
      </c>
      <c r="F929" s="77" t="s">
        <v>29</v>
      </c>
      <c r="G929" s="77" t="s">
        <v>51</v>
      </c>
      <c r="H929" s="77" t="s">
        <v>10</v>
      </c>
      <c r="I929" s="77" t="s">
        <v>43</v>
      </c>
      <c r="J929" s="77" t="s">
        <v>42</v>
      </c>
      <c r="K929" s="77">
        <v>3.2</v>
      </c>
      <c r="L929" s="77">
        <v>1740</v>
      </c>
      <c r="M929" s="77" t="s">
        <v>41</v>
      </c>
      <c r="N929" s="101">
        <v>7.5</v>
      </c>
      <c r="O929" s="107">
        <v>0</v>
      </c>
      <c r="P929" s="104">
        <v>11.6</v>
      </c>
      <c r="Z929" s="77" t="s">
        <v>40</v>
      </c>
      <c r="AA929" s="77" t="s">
        <v>39</v>
      </c>
      <c r="AB929" s="77">
        <v>20</v>
      </c>
    </row>
    <row r="930" spans="1:28" ht="15.75" customHeight="1" x14ac:dyDescent="0.2">
      <c r="A930" s="77" t="s">
        <v>49</v>
      </c>
      <c r="B930" s="77" t="s">
        <v>47</v>
      </c>
      <c r="C930" s="77" t="s">
        <v>50</v>
      </c>
      <c r="D930" s="113">
        <v>43474.372715335645</v>
      </c>
      <c r="E930" s="77" t="s">
        <v>168</v>
      </c>
      <c r="F930" s="77" t="s">
        <v>29</v>
      </c>
      <c r="G930" s="77" t="s">
        <v>51</v>
      </c>
      <c r="H930" s="77" t="s">
        <v>10</v>
      </c>
      <c r="I930" s="77" t="s">
        <v>159</v>
      </c>
      <c r="J930" s="77" t="s">
        <v>165</v>
      </c>
      <c r="K930" s="77">
        <v>3.2</v>
      </c>
      <c r="L930" s="77">
        <v>1740</v>
      </c>
      <c r="M930" s="77" t="s">
        <v>41</v>
      </c>
      <c r="N930" s="101">
        <v>8.77</v>
      </c>
      <c r="O930" s="107">
        <v>3.3700000000000002E-3</v>
      </c>
      <c r="P930" s="104">
        <v>11.5</v>
      </c>
      <c r="Z930" s="77" t="s">
        <v>40</v>
      </c>
      <c r="AA930" s="77" t="s">
        <v>39</v>
      </c>
      <c r="AB930" s="77">
        <v>20</v>
      </c>
    </row>
    <row r="931" spans="1:28" ht="15.75" customHeight="1" x14ac:dyDescent="0.2">
      <c r="A931" s="77" t="s">
        <v>49</v>
      </c>
      <c r="B931" s="77" t="s">
        <v>47</v>
      </c>
      <c r="C931" s="77" t="s">
        <v>50</v>
      </c>
      <c r="D931" s="113">
        <v>43474.372715335645</v>
      </c>
      <c r="E931" s="77" t="s">
        <v>168</v>
      </c>
      <c r="F931" s="77" t="s">
        <v>29</v>
      </c>
      <c r="G931" s="77" t="s">
        <v>51</v>
      </c>
      <c r="H931" s="77" t="s">
        <v>11</v>
      </c>
      <c r="I931" s="77" t="s">
        <v>157</v>
      </c>
      <c r="J931" s="77" t="s">
        <v>42</v>
      </c>
      <c r="K931" s="77">
        <v>3.36</v>
      </c>
      <c r="L931" s="77">
        <v>1730</v>
      </c>
      <c r="M931" s="77" t="s">
        <v>41</v>
      </c>
      <c r="N931" s="101">
        <v>20.9</v>
      </c>
      <c r="O931" s="107">
        <v>6.3399999999999998E-2</v>
      </c>
      <c r="P931" s="104">
        <v>4.3499999999999996</v>
      </c>
      <c r="Z931" s="77" t="s">
        <v>40</v>
      </c>
      <c r="AA931" s="77" t="s">
        <v>39</v>
      </c>
      <c r="AB931" s="77">
        <v>20</v>
      </c>
    </row>
    <row r="932" spans="1:28" ht="15.75" customHeight="1" x14ac:dyDescent="0.2">
      <c r="A932" s="77" t="s">
        <v>49</v>
      </c>
      <c r="B932" s="77" t="s">
        <v>47</v>
      </c>
      <c r="C932" s="77" t="s">
        <v>50</v>
      </c>
      <c r="D932" s="113">
        <v>43474.372715335645</v>
      </c>
      <c r="E932" s="77" t="s">
        <v>168</v>
      </c>
      <c r="F932" s="77" t="s">
        <v>29</v>
      </c>
      <c r="G932" s="77" t="s">
        <v>51</v>
      </c>
      <c r="H932" s="77" t="s">
        <v>11</v>
      </c>
      <c r="I932" s="77" t="s">
        <v>158</v>
      </c>
      <c r="J932" s="77" t="s">
        <v>42</v>
      </c>
      <c r="K932" s="77">
        <v>3.36</v>
      </c>
      <c r="L932" s="77">
        <v>1730</v>
      </c>
      <c r="M932" s="77" t="s">
        <v>41</v>
      </c>
      <c r="N932" s="101">
        <v>58.7</v>
      </c>
      <c r="O932" s="107">
        <v>6.5299999999999997E-2</v>
      </c>
      <c r="P932" s="104">
        <v>0</v>
      </c>
      <c r="Z932" s="77" t="s">
        <v>40</v>
      </c>
      <c r="AA932" s="77" t="s">
        <v>39</v>
      </c>
      <c r="AB932" s="77">
        <v>20</v>
      </c>
    </row>
    <row r="933" spans="1:28" ht="15.75" customHeight="1" x14ac:dyDescent="0.2">
      <c r="A933" s="77" t="s">
        <v>49</v>
      </c>
      <c r="B933" s="77" t="s">
        <v>47</v>
      </c>
      <c r="C933" s="77" t="s">
        <v>50</v>
      </c>
      <c r="D933" s="113">
        <v>43474.372715335645</v>
      </c>
      <c r="E933" s="77" t="s">
        <v>168</v>
      </c>
      <c r="F933" s="77" t="s">
        <v>29</v>
      </c>
      <c r="G933" s="77" t="s">
        <v>51</v>
      </c>
      <c r="H933" s="77" t="s">
        <v>11</v>
      </c>
      <c r="I933" s="77" t="s">
        <v>43</v>
      </c>
      <c r="J933" s="77" t="s">
        <v>42</v>
      </c>
      <c r="K933" s="77">
        <v>3.36</v>
      </c>
      <c r="L933" s="77">
        <v>1730</v>
      </c>
      <c r="M933" s="77" t="s">
        <v>41</v>
      </c>
      <c r="N933" s="101">
        <v>2.7</v>
      </c>
      <c r="O933" s="107">
        <v>0</v>
      </c>
      <c r="P933" s="104">
        <v>4.26</v>
      </c>
      <c r="Z933" s="77" t="s">
        <v>40</v>
      </c>
      <c r="AA933" s="77" t="s">
        <v>39</v>
      </c>
      <c r="AB933" s="77">
        <v>20</v>
      </c>
    </row>
    <row r="934" spans="1:28" ht="15.75" customHeight="1" x14ac:dyDescent="0.2">
      <c r="A934" s="77" t="s">
        <v>49</v>
      </c>
      <c r="B934" s="77" t="s">
        <v>47</v>
      </c>
      <c r="C934" s="77" t="s">
        <v>50</v>
      </c>
      <c r="D934" s="113">
        <v>43474.372715335645</v>
      </c>
      <c r="E934" s="77" t="s">
        <v>168</v>
      </c>
      <c r="F934" s="77" t="s">
        <v>29</v>
      </c>
      <c r="G934" s="77" t="s">
        <v>51</v>
      </c>
      <c r="H934" s="77" t="s">
        <v>11</v>
      </c>
      <c r="I934" s="77" t="s">
        <v>159</v>
      </c>
      <c r="J934" s="77" t="s">
        <v>165</v>
      </c>
      <c r="K934" s="77">
        <v>3.36</v>
      </c>
      <c r="L934" s="77">
        <v>1730</v>
      </c>
      <c r="M934" s="77" t="s">
        <v>41</v>
      </c>
      <c r="N934" s="101">
        <v>11.1</v>
      </c>
      <c r="O934" s="107">
        <v>2.63E-2</v>
      </c>
      <c r="P934" s="104">
        <v>4.2</v>
      </c>
      <c r="Z934" s="77" t="s">
        <v>40</v>
      </c>
      <c r="AA934" s="77" t="s">
        <v>39</v>
      </c>
      <c r="AB934" s="77">
        <v>20</v>
      </c>
    </row>
    <row r="935" spans="1:28" ht="15.75" customHeight="1" x14ac:dyDescent="0.2">
      <c r="A935" s="77" t="s">
        <v>49</v>
      </c>
      <c r="B935" s="77" t="s">
        <v>47</v>
      </c>
      <c r="C935" s="77" t="s">
        <v>50</v>
      </c>
      <c r="D935" s="113">
        <v>43474.372715335645</v>
      </c>
      <c r="E935" s="77" t="s">
        <v>168</v>
      </c>
      <c r="F935" s="77" t="s">
        <v>29</v>
      </c>
      <c r="G935" s="77" t="s">
        <v>51</v>
      </c>
      <c r="H935" s="77" t="s">
        <v>12</v>
      </c>
      <c r="I935" s="77" t="s">
        <v>157</v>
      </c>
      <c r="J935" s="77" t="s">
        <v>42</v>
      </c>
      <c r="K935" s="77">
        <v>2.5299999999999998</v>
      </c>
      <c r="L935" s="77">
        <v>1660</v>
      </c>
      <c r="M935" s="77" t="s">
        <v>41</v>
      </c>
      <c r="N935" s="101">
        <v>25.9</v>
      </c>
      <c r="O935" s="107">
        <v>4.9700000000000001E-2</v>
      </c>
      <c r="P935" s="104">
        <v>4.76</v>
      </c>
      <c r="Z935" s="77" t="s">
        <v>40</v>
      </c>
      <c r="AA935" s="77" t="s">
        <v>39</v>
      </c>
      <c r="AB935" s="77">
        <v>20</v>
      </c>
    </row>
    <row r="936" spans="1:28" ht="15.75" customHeight="1" x14ac:dyDescent="0.2">
      <c r="A936" s="77" t="s">
        <v>49</v>
      </c>
      <c r="B936" s="77" t="s">
        <v>47</v>
      </c>
      <c r="C936" s="77" t="s">
        <v>50</v>
      </c>
      <c r="D936" s="113">
        <v>43474.372715335645</v>
      </c>
      <c r="E936" s="77" t="s">
        <v>168</v>
      </c>
      <c r="F936" s="77" t="s">
        <v>29</v>
      </c>
      <c r="G936" s="77" t="s">
        <v>51</v>
      </c>
      <c r="H936" s="77" t="s">
        <v>12</v>
      </c>
      <c r="I936" s="77" t="s">
        <v>158</v>
      </c>
      <c r="J936" s="77" t="s">
        <v>42</v>
      </c>
      <c r="K936" s="77">
        <v>2.5299999999999998</v>
      </c>
      <c r="L936" s="77">
        <v>1660</v>
      </c>
      <c r="M936" s="77" t="s">
        <v>41</v>
      </c>
      <c r="N936" s="101">
        <v>59.1</v>
      </c>
      <c r="O936" s="107">
        <v>5.2299999999999999E-2</v>
      </c>
      <c r="P936" s="104">
        <v>0</v>
      </c>
      <c r="Z936" s="77" t="s">
        <v>40</v>
      </c>
      <c r="AA936" s="77" t="s">
        <v>39</v>
      </c>
      <c r="AB936" s="77">
        <v>20</v>
      </c>
    </row>
    <row r="937" spans="1:28" ht="15.75" customHeight="1" x14ac:dyDescent="0.2">
      <c r="A937" s="77" t="s">
        <v>49</v>
      </c>
      <c r="B937" s="77" t="s">
        <v>47</v>
      </c>
      <c r="C937" s="77" t="s">
        <v>50</v>
      </c>
      <c r="D937" s="113">
        <v>43474.372715335645</v>
      </c>
      <c r="E937" s="77" t="s">
        <v>168</v>
      </c>
      <c r="F937" s="77" t="s">
        <v>29</v>
      </c>
      <c r="G937" s="77" t="s">
        <v>51</v>
      </c>
      <c r="H937" s="77" t="s">
        <v>12</v>
      </c>
      <c r="I937" s="77" t="s">
        <v>43</v>
      </c>
      <c r="J937" s="77" t="s">
        <v>42</v>
      </c>
      <c r="K937" s="77">
        <v>2.5299999999999998</v>
      </c>
      <c r="L937" s="77">
        <v>1660</v>
      </c>
      <c r="M937" s="77" t="s">
        <v>41</v>
      </c>
      <c r="N937" s="101">
        <v>3.17</v>
      </c>
      <c r="O937" s="107">
        <v>0</v>
      </c>
      <c r="P937" s="104">
        <v>4.6900000000000004</v>
      </c>
      <c r="Z937" s="77" t="s">
        <v>40</v>
      </c>
      <c r="AA937" s="77" t="s">
        <v>39</v>
      </c>
      <c r="AB937" s="77">
        <v>20</v>
      </c>
    </row>
    <row r="938" spans="1:28" ht="15.75" customHeight="1" x14ac:dyDescent="0.2">
      <c r="A938" s="77" t="s">
        <v>49</v>
      </c>
      <c r="B938" s="77" t="s">
        <v>47</v>
      </c>
      <c r="C938" s="77" t="s">
        <v>50</v>
      </c>
      <c r="D938" s="113">
        <v>43474.372715335645</v>
      </c>
      <c r="E938" s="77" t="s">
        <v>168</v>
      </c>
      <c r="F938" s="77" t="s">
        <v>29</v>
      </c>
      <c r="G938" s="77" t="s">
        <v>51</v>
      </c>
      <c r="H938" s="77" t="s">
        <v>12</v>
      </c>
      <c r="I938" s="77" t="s">
        <v>159</v>
      </c>
      <c r="J938" s="77" t="s">
        <v>165</v>
      </c>
      <c r="K938" s="77">
        <v>2.5299999999999998</v>
      </c>
      <c r="L938" s="77">
        <v>1660</v>
      </c>
      <c r="M938" s="77" t="s">
        <v>41</v>
      </c>
      <c r="N938" s="101">
        <v>8.19</v>
      </c>
      <c r="O938" s="107">
        <v>1.0200000000000001E-2</v>
      </c>
      <c r="P938" s="104">
        <v>4.6500000000000004</v>
      </c>
      <c r="Z938" s="77" t="s">
        <v>40</v>
      </c>
      <c r="AA938" s="77" t="s">
        <v>39</v>
      </c>
      <c r="AB938" s="77">
        <v>20</v>
      </c>
    </row>
    <row r="939" spans="1:28" ht="15.75" customHeight="1" x14ac:dyDescent="0.2">
      <c r="A939" s="77" t="s">
        <v>49</v>
      </c>
      <c r="B939" s="77" t="s">
        <v>47</v>
      </c>
      <c r="C939" s="77" t="s">
        <v>50</v>
      </c>
      <c r="D939" s="113">
        <v>43474.372715335645</v>
      </c>
      <c r="E939" s="77" t="s">
        <v>168</v>
      </c>
      <c r="F939" s="77" t="s">
        <v>29</v>
      </c>
      <c r="G939" s="77" t="s">
        <v>51</v>
      </c>
      <c r="H939" s="77" t="s">
        <v>13</v>
      </c>
      <c r="I939" s="77" t="s">
        <v>157</v>
      </c>
      <c r="J939" s="77" t="s">
        <v>42</v>
      </c>
      <c r="K939" s="77">
        <v>3.07</v>
      </c>
      <c r="L939" s="77">
        <v>1620</v>
      </c>
      <c r="M939" s="77" t="s">
        <v>41</v>
      </c>
      <c r="N939" s="101">
        <v>33.200000000000003</v>
      </c>
      <c r="O939" s="107">
        <v>4.9799999999999997E-2</v>
      </c>
      <c r="P939" s="104">
        <v>3.98</v>
      </c>
      <c r="Z939" s="77" t="s">
        <v>40</v>
      </c>
      <c r="AA939" s="77" t="s">
        <v>39</v>
      </c>
      <c r="AB939" s="77">
        <v>20</v>
      </c>
    </row>
    <row r="940" spans="1:28" ht="15.75" customHeight="1" x14ac:dyDescent="0.2">
      <c r="A940" s="77" t="s">
        <v>49</v>
      </c>
      <c r="B940" s="77" t="s">
        <v>47</v>
      </c>
      <c r="C940" s="77" t="s">
        <v>50</v>
      </c>
      <c r="D940" s="113">
        <v>43474.372715335645</v>
      </c>
      <c r="E940" s="77" t="s">
        <v>168</v>
      </c>
      <c r="F940" s="77" t="s">
        <v>29</v>
      </c>
      <c r="G940" s="77" t="s">
        <v>51</v>
      </c>
      <c r="H940" s="77" t="s">
        <v>13</v>
      </c>
      <c r="I940" s="77" t="s">
        <v>158</v>
      </c>
      <c r="J940" s="77" t="s">
        <v>42</v>
      </c>
      <c r="K940" s="77">
        <v>3.07</v>
      </c>
      <c r="L940" s="77">
        <v>1620</v>
      </c>
      <c r="M940" s="77" t="s">
        <v>41</v>
      </c>
      <c r="N940" s="101">
        <v>65</v>
      </c>
      <c r="O940" s="107">
        <v>5.21E-2</v>
      </c>
      <c r="P940" s="104">
        <v>0</v>
      </c>
      <c r="Z940" s="77" t="s">
        <v>40</v>
      </c>
      <c r="AA940" s="77" t="s">
        <v>39</v>
      </c>
      <c r="AB940" s="77">
        <v>20</v>
      </c>
    </row>
    <row r="941" spans="1:28" ht="15.75" customHeight="1" x14ac:dyDescent="0.2">
      <c r="A941" s="77" t="s">
        <v>49</v>
      </c>
      <c r="B941" s="77" t="s">
        <v>47</v>
      </c>
      <c r="C941" s="77" t="s">
        <v>50</v>
      </c>
      <c r="D941" s="113">
        <v>43474.372715335645</v>
      </c>
      <c r="E941" s="77" t="s">
        <v>168</v>
      </c>
      <c r="F941" s="77" t="s">
        <v>29</v>
      </c>
      <c r="G941" s="77" t="s">
        <v>51</v>
      </c>
      <c r="H941" s="77" t="s">
        <v>13</v>
      </c>
      <c r="I941" s="77" t="s">
        <v>43</v>
      </c>
      <c r="J941" s="77" t="s">
        <v>42</v>
      </c>
      <c r="K941" s="77">
        <v>3.07</v>
      </c>
      <c r="L941" s="77">
        <v>1620</v>
      </c>
      <c r="M941" s="77" t="s">
        <v>41</v>
      </c>
      <c r="N941" s="101">
        <v>2.5299999999999998</v>
      </c>
      <c r="O941" s="107">
        <v>0</v>
      </c>
      <c r="P941" s="104">
        <v>3.91</v>
      </c>
      <c r="Z941" s="77" t="s">
        <v>40</v>
      </c>
      <c r="AA941" s="77" t="s">
        <v>39</v>
      </c>
      <c r="AB941" s="77">
        <v>20</v>
      </c>
    </row>
    <row r="942" spans="1:28" ht="15.75" customHeight="1" x14ac:dyDescent="0.2">
      <c r="A942" s="77" t="s">
        <v>49</v>
      </c>
      <c r="B942" s="77" t="s">
        <v>47</v>
      </c>
      <c r="C942" s="77" t="s">
        <v>50</v>
      </c>
      <c r="D942" s="113">
        <v>43474.372715335645</v>
      </c>
      <c r="E942" s="77" t="s">
        <v>168</v>
      </c>
      <c r="F942" s="77" t="s">
        <v>29</v>
      </c>
      <c r="G942" s="77" t="s">
        <v>51</v>
      </c>
      <c r="H942" s="77" t="s">
        <v>13</v>
      </c>
      <c r="I942" s="77" t="s">
        <v>159</v>
      </c>
      <c r="J942" s="77" t="s">
        <v>165</v>
      </c>
      <c r="K942" s="77">
        <v>3.07</v>
      </c>
      <c r="L942" s="77">
        <v>1620</v>
      </c>
      <c r="M942" s="77" t="s">
        <v>41</v>
      </c>
      <c r="N942" s="101">
        <v>18.7</v>
      </c>
      <c r="O942" s="107">
        <v>2.4899999999999999E-2</v>
      </c>
      <c r="P942" s="104">
        <v>3.84</v>
      </c>
      <c r="Z942" s="77" t="s">
        <v>40</v>
      </c>
      <c r="AA942" s="77" t="s">
        <v>39</v>
      </c>
      <c r="AB942" s="77">
        <v>20</v>
      </c>
    </row>
    <row r="943" spans="1:28" ht="15.75" customHeight="1" x14ac:dyDescent="0.2">
      <c r="A943" s="77" t="s">
        <v>49</v>
      </c>
      <c r="B943" s="77" t="s">
        <v>47</v>
      </c>
      <c r="C943" s="77" t="s">
        <v>50</v>
      </c>
      <c r="D943" s="113">
        <v>43474.372715335645</v>
      </c>
      <c r="E943" s="77" t="s">
        <v>168</v>
      </c>
      <c r="F943" s="77" t="s">
        <v>29</v>
      </c>
      <c r="G943" s="77" t="s">
        <v>51</v>
      </c>
      <c r="H943" s="77" t="s">
        <v>14</v>
      </c>
      <c r="I943" s="77" t="s">
        <v>157</v>
      </c>
      <c r="J943" s="77" t="s">
        <v>42</v>
      </c>
      <c r="K943" s="77">
        <v>3.49</v>
      </c>
      <c r="L943" s="77">
        <v>1690</v>
      </c>
      <c r="M943" s="77" t="s">
        <v>41</v>
      </c>
      <c r="N943" s="101">
        <v>54.2</v>
      </c>
      <c r="O943" s="107">
        <v>0.106</v>
      </c>
      <c r="P943" s="104">
        <v>5.23</v>
      </c>
      <c r="Z943" s="77" t="s">
        <v>40</v>
      </c>
      <c r="AA943" s="77" t="s">
        <v>39</v>
      </c>
      <c r="AB943" s="77">
        <v>20</v>
      </c>
    </row>
    <row r="944" spans="1:28" ht="15.75" customHeight="1" x14ac:dyDescent="0.2">
      <c r="A944" s="77" t="s">
        <v>49</v>
      </c>
      <c r="B944" s="77" t="s">
        <v>47</v>
      </c>
      <c r="C944" s="77" t="s">
        <v>50</v>
      </c>
      <c r="D944" s="113">
        <v>43474.372715335645</v>
      </c>
      <c r="E944" s="77" t="s">
        <v>168</v>
      </c>
      <c r="F944" s="77" t="s">
        <v>29</v>
      </c>
      <c r="G944" s="77" t="s">
        <v>51</v>
      </c>
      <c r="H944" s="77" t="s">
        <v>14</v>
      </c>
      <c r="I944" s="77" t="s">
        <v>158</v>
      </c>
      <c r="J944" s="77" t="s">
        <v>42</v>
      </c>
      <c r="K944" s="77">
        <v>3.49</v>
      </c>
      <c r="L944" s="77">
        <v>1690</v>
      </c>
      <c r="M944" s="77" t="s">
        <v>41</v>
      </c>
      <c r="N944" s="101">
        <v>103</v>
      </c>
      <c r="O944" s="107">
        <v>0.109</v>
      </c>
      <c r="P944" s="104">
        <v>0</v>
      </c>
      <c r="Z944" s="77" t="s">
        <v>40</v>
      </c>
      <c r="AA944" s="77" t="s">
        <v>39</v>
      </c>
      <c r="AB944" s="77">
        <v>20</v>
      </c>
    </row>
    <row r="945" spans="1:28" ht="15.75" customHeight="1" x14ac:dyDescent="0.2">
      <c r="A945" s="77" t="s">
        <v>49</v>
      </c>
      <c r="B945" s="77" t="s">
        <v>47</v>
      </c>
      <c r="C945" s="77" t="s">
        <v>50</v>
      </c>
      <c r="D945" s="113">
        <v>43474.372715335645</v>
      </c>
      <c r="E945" s="77" t="s">
        <v>168</v>
      </c>
      <c r="F945" s="77" t="s">
        <v>29</v>
      </c>
      <c r="G945" s="77" t="s">
        <v>51</v>
      </c>
      <c r="H945" s="77" t="s">
        <v>14</v>
      </c>
      <c r="I945" s="77" t="s">
        <v>43</v>
      </c>
      <c r="J945" s="77" t="s">
        <v>42</v>
      </c>
      <c r="K945" s="77">
        <v>3.49</v>
      </c>
      <c r="L945" s="77">
        <v>1690</v>
      </c>
      <c r="M945" s="77" t="s">
        <v>41</v>
      </c>
      <c r="N945" s="101">
        <v>3.23</v>
      </c>
      <c r="O945" s="107">
        <v>0</v>
      </c>
      <c r="P945" s="104">
        <v>5.13</v>
      </c>
      <c r="Z945" s="77" t="s">
        <v>40</v>
      </c>
      <c r="AA945" s="77" t="s">
        <v>39</v>
      </c>
      <c r="AB945" s="77">
        <v>20</v>
      </c>
    </row>
    <row r="946" spans="1:28" ht="15.75" customHeight="1" x14ac:dyDescent="0.2">
      <c r="A946" s="77" t="s">
        <v>49</v>
      </c>
      <c r="B946" s="77" t="s">
        <v>47</v>
      </c>
      <c r="C946" s="77" t="s">
        <v>50</v>
      </c>
      <c r="D946" s="113">
        <v>43474.372715335645</v>
      </c>
      <c r="E946" s="77" t="s">
        <v>168</v>
      </c>
      <c r="F946" s="77" t="s">
        <v>29</v>
      </c>
      <c r="G946" s="77" t="s">
        <v>51</v>
      </c>
      <c r="H946" s="77" t="s">
        <v>14</v>
      </c>
      <c r="I946" s="77" t="s">
        <v>159</v>
      </c>
      <c r="J946" s="77" t="s">
        <v>165</v>
      </c>
      <c r="K946" s="77">
        <v>3.49</v>
      </c>
      <c r="L946" s="77">
        <v>1690</v>
      </c>
      <c r="M946" s="77" t="s">
        <v>41</v>
      </c>
      <c r="N946" s="101">
        <v>45.3</v>
      </c>
      <c r="O946" s="107">
        <v>8.3400000000000002E-2</v>
      </c>
      <c r="P946" s="104">
        <v>4.99</v>
      </c>
      <c r="Z946" s="77" t="s">
        <v>40</v>
      </c>
      <c r="AA946" s="77" t="s">
        <v>39</v>
      </c>
      <c r="AB946" s="77">
        <v>20</v>
      </c>
    </row>
    <row r="947" spans="1:28" ht="15.75" customHeight="1" x14ac:dyDescent="0.2">
      <c r="A947" s="77" t="s">
        <v>49</v>
      </c>
      <c r="B947" s="77" t="s">
        <v>47</v>
      </c>
      <c r="C947" s="77" t="s">
        <v>50</v>
      </c>
      <c r="D947" s="113">
        <v>43474.372715335645</v>
      </c>
      <c r="E947" s="77" t="s">
        <v>168</v>
      </c>
      <c r="F947" s="77" t="s">
        <v>29</v>
      </c>
      <c r="G947" s="77" t="s">
        <v>51</v>
      </c>
      <c r="H947" s="77" t="s">
        <v>16</v>
      </c>
      <c r="I947" s="77" t="s">
        <v>157</v>
      </c>
      <c r="J947" s="77" t="s">
        <v>42</v>
      </c>
      <c r="K947" s="77">
        <v>3.83</v>
      </c>
      <c r="L947" s="77">
        <v>1830</v>
      </c>
      <c r="M947" s="77" t="s">
        <v>41</v>
      </c>
      <c r="N947" s="101">
        <v>39.4</v>
      </c>
      <c r="O947" s="107">
        <v>7.1800000000000003E-2</v>
      </c>
      <c r="P947" s="104">
        <v>5.66</v>
      </c>
      <c r="Z947" s="77" t="s">
        <v>40</v>
      </c>
      <c r="AA947" s="77" t="s">
        <v>39</v>
      </c>
      <c r="AB947" s="77">
        <v>20</v>
      </c>
    </row>
    <row r="948" spans="1:28" ht="15.75" customHeight="1" x14ac:dyDescent="0.2">
      <c r="A948" s="77" t="s">
        <v>49</v>
      </c>
      <c r="B948" s="77" t="s">
        <v>47</v>
      </c>
      <c r="C948" s="77" t="s">
        <v>50</v>
      </c>
      <c r="D948" s="113">
        <v>43474.372715335645</v>
      </c>
      <c r="E948" s="77" t="s">
        <v>168</v>
      </c>
      <c r="F948" s="77" t="s">
        <v>29</v>
      </c>
      <c r="G948" s="77" t="s">
        <v>51</v>
      </c>
      <c r="H948" s="77" t="s">
        <v>16</v>
      </c>
      <c r="I948" s="77" t="s">
        <v>158</v>
      </c>
      <c r="J948" s="77" t="s">
        <v>42</v>
      </c>
      <c r="K948" s="77">
        <v>3.83</v>
      </c>
      <c r="L948" s="77">
        <v>1830</v>
      </c>
      <c r="M948" s="77" t="s">
        <v>41</v>
      </c>
      <c r="N948" s="101">
        <v>95.4</v>
      </c>
      <c r="O948" s="107">
        <v>7.5700000000000003E-2</v>
      </c>
      <c r="P948" s="104">
        <v>0</v>
      </c>
      <c r="Z948" s="77" t="s">
        <v>40</v>
      </c>
      <c r="AA948" s="77" t="s">
        <v>39</v>
      </c>
      <c r="AB948" s="77">
        <v>20</v>
      </c>
    </row>
    <row r="949" spans="1:28" ht="15.75" customHeight="1" x14ac:dyDescent="0.2">
      <c r="A949" s="77" t="s">
        <v>49</v>
      </c>
      <c r="B949" s="77" t="s">
        <v>47</v>
      </c>
      <c r="C949" s="77" t="s">
        <v>50</v>
      </c>
      <c r="D949" s="113">
        <v>43474.372715335645</v>
      </c>
      <c r="E949" s="77" t="s">
        <v>168</v>
      </c>
      <c r="F949" s="77" t="s">
        <v>29</v>
      </c>
      <c r="G949" s="77" t="s">
        <v>51</v>
      </c>
      <c r="H949" s="77" t="s">
        <v>16</v>
      </c>
      <c r="I949" s="77" t="s">
        <v>43</v>
      </c>
      <c r="J949" s="77" t="s">
        <v>42</v>
      </c>
      <c r="K949" s="77">
        <v>3.83</v>
      </c>
      <c r="L949" s="77">
        <v>1830</v>
      </c>
      <c r="M949" s="77" t="s">
        <v>41</v>
      </c>
      <c r="N949" s="101">
        <v>3.41</v>
      </c>
      <c r="O949" s="107">
        <v>0</v>
      </c>
      <c r="P949" s="104">
        <v>5.54</v>
      </c>
      <c r="Z949" s="77" t="s">
        <v>40</v>
      </c>
      <c r="AA949" s="77" t="s">
        <v>39</v>
      </c>
      <c r="AB949" s="77">
        <v>20</v>
      </c>
    </row>
    <row r="950" spans="1:28" ht="15.75" customHeight="1" x14ac:dyDescent="0.2">
      <c r="A950" s="77" t="s">
        <v>49</v>
      </c>
      <c r="B950" s="77" t="s">
        <v>47</v>
      </c>
      <c r="C950" s="77" t="s">
        <v>50</v>
      </c>
      <c r="D950" s="113">
        <v>43474.372715335645</v>
      </c>
      <c r="E950" s="77" t="s">
        <v>168</v>
      </c>
      <c r="F950" s="77" t="s">
        <v>29</v>
      </c>
      <c r="G950" s="77" t="s">
        <v>51</v>
      </c>
      <c r="H950" s="77" t="s">
        <v>16</v>
      </c>
      <c r="I950" s="77" t="s">
        <v>159</v>
      </c>
      <c r="J950" s="77" t="s">
        <v>165</v>
      </c>
      <c r="K950" s="77">
        <v>3.83</v>
      </c>
      <c r="L950" s="77">
        <v>1830</v>
      </c>
      <c r="M950" s="77" t="s">
        <v>41</v>
      </c>
      <c r="N950" s="101">
        <v>40.4</v>
      </c>
      <c r="O950" s="107">
        <v>6.8099999999999994E-2</v>
      </c>
      <c r="P950" s="104">
        <v>5.37</v>
      </c>
      <c r="Z950" s="77" t="s">
        <v>40</v>
      </c>
      <c r="AA950" s="77" t="s">
        <v>39</v>
      </c>
      <c r="AB950" s="77">
        <v>20</v>
      </c>
    </row>
    <row r="951" spans="1:28" ht="15.75" customHeight="1" x14ac:dyDescent="0.2">
      <c r="A951" s="77" t="s">
        <v>49</v>
      </c>
      <c r="B951" s="77" t="s">
        <v>47</v>
      </c>
      <c r="C951" s="77" t="s">
        <v>50</v>
      </c>
      <c r="D951" s="113">
        <v>43474.372715335645</v>
      </c>
      <c r="E951" s="77" t="s">
        <v>168</v>
      </c>
      <c r="F951" s="77" t="s">
        <v>29</v>
      </c>
      <c r="G951" s="77" t="s">
        <v>51</v>
      </c>
      <c r="H951" s="77" t="s">
        <v>22</v>
      </c>
      <c r="I951" s="77" t="s">
        <v>157</v>
      </c>
      <c r="J951" s="77" t="s">
        <v>42</v>
      </c>
      <c r="K951" s="77">
        <v>3.45</v>
      </c>
      <c r="L951" s="77">
        <v>1690</v>
      </c>
      <c r="M951" s="77" t="s">
        <v>41</v>
      </c>
      <c r="N951" s="101">
        <v>69.5</v>
      </c>
      <c r="O951" s="107">
        <v>7.9699999999999993E-2</v>
      </c>
      <c r="P951" s="104">
        <v>8.1</v>
      </c>
      <c r="Z951" s="77" t="s">
        <v>40</v>
      </c>
      <c r="AA951" s="77" t="s">
        <v>39</v>
      </c>
      <c r="AB951" s="77">
        <v>20</v>
      </c>
    </row>
    <row r="952" spans="1:28" ht="15.75" customHeight="1" x14ac:dyDescent="0.2">
      <c r="A952" s="77" t="s">
        <v>49</v>
      </c>
      <c r="B952" s="77" t="s">
        <v>47</v>
      </c>
      <c r="C952" s="77" t="s">
        <v>50</v>
      </c>
      <c r="D952" s="113">
        <v>43474.372715335645</v>
      </c>
      <c r="E952" s="77" t="s">
        <v>168</v>
      </c>
      <c r="F952" s="77" t="s">
        <v>29</v>
      </c>
      <c r="G952" s="77" t="s">
        <v>51</v>
      </c>
      <c r="H952" s="77" t="s">
        <v>22</v>
      </c>
      <c r="I952" s="77" t="s">
        <v>158</v>
      </c>
      <c r="J952" s="77" t="s">
        <v>42</v>
      </c>
      <c r="K952" s="77">
        <v>3.45</v>
      </c>
      <c r="L952" s="77">
        <v>1690</v>
      </c>
      <c r="M952" s="77" t="s">
        <v>41</v>
      </c>
      <c r="N952" s="101">
        <v>161</v>
      </c>
      <c r="O952" s="107">
        <v>8.8599999999999998E-2</v>
      </c>
      <c r="P952" s="104">
        <v>0</v>
      </c>
      <c r="Z952" s="77" t="s">
        <v>40</v>
      </c>
      <c r="AA952" s="77" t="s">
        <v>39</v>
      </c>
      <c r="AB952" s="77">
        <v>20</v>
      </c>
    </row>
    <row r="953" spans="1:28" ht="15.75" customHeight="1" x14ac:dyDescent="0.2">
      <c r="A953" s="77" t="s">
        <v>49</v>
      </c>
      <c r="B953" s="77" t="s">
        <v>47</v>
      </c>
      <c r="C953" s="77" t="s">
        <v>50</v>
      </c>
      <c r="D953" s="113">
        <v>43474.372715335645</v>
      </c>
      <c r="E953" s="77" t="s">
        <v>168</v>
      </c>
      <c r="F953" s="77" t="s">
        <v>29</v>
      </c>
      <c r="G953" s="77" t="s">
        <v>51</v>
      </c>
      <c r="H953" s="77" t="s">
        <v>22</v>
      </c>
      <c r="I953" s="77" t="s">
        <v>43</v>
      </c>
      <c r="J953" s="77" t="s">
        <v>42</v>
      </c>
      <c r="K953" s="77">
        <v>3.45</v>
      </c>
      <c r="L953" s="77">
        <v>1690</v>
      </c>
      <c r="M953" s="77" t="s">
        <v>41</v>
      </c>
      <c r="N953" s="101">
        <v>5</v>
      </c>
      <c r="O953" s="107">
        <v>0</v>
      </c>
      <c r="P953" s="104">
        <v>7.94</v>
      </c>
      <c r="Z953" s="77" t="s">
        <v>40</v>
      </c>
      <c r="AA953" s="77" t="s">
        <v>39</v>
      </c>
      <c r="AB953" s="77">
        <v>20</v>
      </c>
    </row>
    <row r="954" spans="1:28" ht="15.75" customHeight="1" x14ac:dyDescent="0.2">
      <c r="A954" s="77" t="s">
        <v>49</v>
      </c>
      <c r="B954" s="77" t="s">
        <v>47</v>
      </c>
      <c r="C954" s="77" t="s">
        <v>50</v>
      </c>
      <c r="D954" s="113">
        <v>43474.372715335645</v>
      </c>
      <c r="E954" s="77" t="s">
        <v>168</v>
      </c>
      <c r="F954" s="77" t="s">
        <v>29</v>
      </c>
      <c r="G954" s="77" t="s">
        <v>51</v>
      </c>
      <c r="H954" s="77" t="s">
        <v>22</v>
      </c>
      <c r="I954" s="77" t="s">
        <v>159</v>
      </c>
      <c r="J954" s="77" t="s">
        <v>165</v>
      </c>
      <c r="K954" s="77">
        <v>3.45</v>
      </c>
      <c r="L954" s="77">
        <v>1690</v>
      </c>
      <c r="M954" s="77" t="s">
        <v>41</v>
      </c>
      <c r="N954" s="101">
        <v>72.900000000000006</v>
      </c>
      <c r="O954" s="107">
        <v>7.8299999999999995E-2</v>
      </c>
      <c r="P954" s="104">
        <v>7.66</v>
      </c>
      <c r="Z954" s="77" t="s">
        <v>40</v>
      </c>
      <c r="AA954" s="77" t="s">
        <v>39</v>
      </c>
      <c r="AB954" s="77">
        <v>20</v>
      </c>
    </row>
    <row r="955" spans="1:28" ht="15.75" customHeight="1" x14ac:dyDescent="0.2">
      <c r="A955" s="77" t="s">
        <v>49</v>
      </c>
      <c r="B955" s="77" t="s">
        <v>47</v>
      </c>
      <c r="C955" s="77" t="s">
        <v>50</v>
      </c>
      <c r="D955" s="113">
        <v>43474.372715335645</v>
      </c>
      <c r="E955" s="77" t="s">
        <v>168</v>
      </c>
      <c r="F955" s="77" t="s">
        <v>29</v>
      </c>
      <c r="G955" s="77" t="s">
        <v>51</v>
      </c>
      <c r="H955" s="77" t="s">
        <v>24</v>
      </c>
      <c r="I955" s="77" t="s">
        <v>157</v>
      </c>
      <c r="J955" s="77" t="s">
        <v>42</v>
      </c>
      <c r="K955" s="77">
        <v>4.03</v>
      </c>
      <c r="L955" s="77">
        <v>1710</v>
      </c>
      <c r="M955" s="77" t="s">
        <v>41</v>
      </c>
      <c r="N955" s="101">
        <v>92</v>
      </c>
      <c r="O955" s="107">
        <v>9.7500000000000003E-2</v>
      </c>
      <c r="P955" s="104">
        <v>8.0299999999999994</v>
      </c>
      <c r="Z955" s="77" t="s">
        <v>40</v>
      </c>
      <c r="AA955" s="77" t="s">
        <v>39</v>
      </c>
      <c r="AB955" s="77">
        <v>20</v>
      </c>
    </row>
    <row r="956" spans="1:28" ht="15.75" customHeight="1" x14ac:dyDescent="0.2">
      <c r="A956" s="77" t="s">
        <v>49</v>
      </c>
      <c r="B956" s="77" t="s">
        <v>47</v>
      </c>
      <c r="C956" s="77" t="s">
        <v>50</v>
      </c>
      <c r="D956" s="113">
        <v>43474.372715335645</v>
      </c>
      <c r="E956" s="77" t="s">
        <v>168</v>
      </c>
      <c r="F956" s="77" t="s">
        <v>29</v>
      </c>
      <c r="G956" s="77" t="s">
        <v>51</v>
      </c>
      <c r="H956" s="77" t="s">
        <v>24</v>
      </c>
      <c r="I956" s="77" t="s">
        <v>158</v>
      </c>
      <c r="J956" s="77" t="s">
        <v>42</v>
      </c>
      <c r="K956" s="77">
        <v>4.03</v>
      </c>
      <c r="L956" s="77">
        <v>1710</v>
      </c>
      <c r="M956" s="77" t="s">
        <v>41</v>
      </c>
      <c r="N956" s="101">
        <v>205</v>
      </c>
      <c r="O956" s="107">
        <v>0.105</v>
      </c>
      <c r="P956" s="104">
        <v>0</v>
      </c>
      <c r="Z956" s="77" t="s">
        <v>40</v>
      </c>
      <c r="AA956" s="77" t="s">
        <v>39</v>
      </c>
      <c r="AB956" s="77">
        <v>20</v>
      </c>
    </row>
    <row r="957" spans="1:28" ht="15.75" customHeight="1" x14ac:dyDescent="0.2">
      <c r="A957" s="77" t="s">
        <v>49</v>
      </c>
      <c r="B957" s="77" t="s">
        <v>47</v>
      </c>
      <c r="C957" s="77" t="s">
        <v>50</v>
      </c>
      <c r="D957" s="113">
        <v>43474.372715335645</v>
      </c>
      <c r="E957" s="77" t="s">
        <v>168</v>
      </c>
      <c r="F957" s="77" t="s">
        <v>29</v>
      </c>
      <c r="G957" s="77" t="s">
        <v>51</v>
      </c>
      <c r="H957" s="77" t="s">
        <v>24</v>
      </c>
      <c r="I957" s="77" t="s">
        <v>43</v>
      </c>
      <c r="J957" s="77" t="s">
        <v>42</v>
      </c>
      <c r="K957" s="77">
        <v>4.03</v>
      </c>
      <c r="L957" s="77">
        <v>1710</v>
      </c>
      <c r="M957" s="77" t="s">
        <v>41</v>
      </c>
      <c r="N957" s="101">
        <v>4.8</v>
      </c>
      <c r="O957" s="107">
        <v>0</v>
      </c>
      <c r="P957" s="104">
        <v>7.75</v>
      </c>
      <c r="Z957" s="77" t="s">
        <v>40</v>
      </c>
      <c r="AA957" s="77" t="s">
        <v>39</v>
      </c>
      <c r="AB957" s="77">
        <v>20</v>
      </c>
    </row>
    <row r="958" spans="1:28" ht="15.75" customHeight="1" x14ac:dyDescent="0.2">
      <c r="A958" s="77" t="s">
        <v>49</v>
      </c>
      <c r="B958" s="77" t="s">
        <v>47</v>
      </c>
      <c r="C958" s="77" t="s">
        <v>50</v>
      </c>
      <c r="D958" s="113">
        <v>43474.372715335645</v>
      </c>
      <c r="E958" s="77" t="s">
        <v>168</v>
      </c>
      <c r="F958" s="77" t="s">
        <v>29</v>
      </c>
      <c r="G958" s="77" t="s">
        <v>51</v>
      </c>
      <c r="H958" s="77" t="s">
        <v>24</v>
      </c>
      <c r="I958" s="77" t="s">
        <v>159</v>
      </c>
      <c r="J958" s="77" t="s">
        <v>165</v>
      </c>
      <c r="K958" s="77">
        <v>4.03</v>
      </c>
      <c r="L958" s="77">
        <v>1710</v>
      </c>
      <c r="M958" s="77" t="s">
        <v>41</v>
      </c>
      <c r="N958" s="101">
        <v>97.5</v>
      </c>
      <c r="O958" s="107">
        <v>9.7199999999999995E-2</v>
      </c>
      <c r="P958" s="104">
        <v>7.59</v>
      </c>
      <c r="Z958" s="77" t="s">
        <v>40</v>
      </c>
      <c r="AA958" s="77" t="s">
        <v>39</v>
      </c>
      <c r="AB958" s="77">
        <v>20</v>
      </c>
    </row>
    <row r="959" spans="1:28" ht="15.75" customHeight="1" x14ac:dyDescent="0.2">
      <c r="A959" s="77" t="s">
        <v>49</v>
      </c>
      <c r="B959" s="77" t="s">
        <v>47</v>
      </c>
      <c r="C959" s="77" t="s">
        <v>50</v>
      </c>
      <c r="D959" s="113">
        <v>43474.372715335645</v>
      </c>
      <c r="E959" s="77" t="s">
        <v>168</v>
      </c>
      <c r="F959" s="77" t="s">
        <v>29</v>
      </c>
      <c r="G959" s="77" t="s">
        <v>51</v>
      </c>
      <c r="H959" s="77" t="s">
        <v>25</v>
      </c>
      <c r="I959" s="77" t="s">
        <v>157</v>
      </c>
      <c r="J959" s="77" t="s">
        <v>42</v>
      </c>
      <c r="K959" s="77">
        <v>5.32</v>
      </c>
      <c r="L959" s="77">
        <v>1640</v>
      </c>
      <c r="M959" s="77" t="s">
        <v>41</v>
      </c>
      <c r="N959" s="101">
        <v>91.8</v>
      </c>
      <c r="O959" s="107">
        <v>6.8900000000000003E-2</v>
      </c>
      <c r="P959" s="104">
        <v>2.65</v>
      </c>
      <c r="Z959" s="77" t="s">
        <v>40</v>
      </c>
      <c r="AA959" s="77" t="s">
        <v>39</v>
      </c>
      <c r="AB959" s="77">
        <v>20</v>
      </c>
    </row>
    <row r="960" spans="1:28" ht="15.75" customHeight="1" x14ac:dyDescent="0.2">
      <c r="A960" s="77" t="s">
        <v>49</v>
      </c>
      <c r="B960" s="77" t="s">
        <v>47</v>
      </c>
      <c r="C960" s="77" t="s">
        <v>50</v>
      </c>
      <c r="D960" s="113">
        <v>43474.372715335645</v>
      </c>
      <c r="E960" s="77" t="s">
        <v>168</v>
      </c>
      <c r="F960" s="77" t="s">
        <v>29</v>
      </c>
      <c r="G960" s="77" t="s">
        <v>51</v>
      </c>
      <c r="H960" s="77" t="s">
        <v>25</v>
      </c>
      <c r="I960" s="77" t="s">
        <v>158</v>
      </c>
      <c r="J960" s="77" t="s">
        <v>42</v>
      </c>
      <c r="K960" s="77">
        <v>5.32</v>
      </c>
      <c r="L960" s="77">
        <v>1640</v>
      </c>
      <c r="M960" s="77" t="s">
        <v>41</v>
      </c>
      <c r="N960" s="101">
        <v>127</v>
      </c>
      <c r="O960" s="107">
        <v>7.5800000000000006E-2</v>
      </c>
      <c r="P960" s="104">
        <v>0</v>
      </c>
      <c r="Z960" s="77" t="s">
        <v>40</v>
      </c>
      <c r="AA960" s="77" t="s">
        <v>39</v>
      </c>
      <c r="AB960" s="77">
        <v>20</v>
      </c>
    </row>
    <row r="961" spans="1:28" ht="15.75" customHeight="1" x14ac:dyDescent="0.2">
      <c r="A961" s="77" t="s">
        <v>49</v>
      </c>
      <c r="B961" s="77" t="s">
        <v>47</v>
      </c>
      <c r="C961" s="77" t="s">
        <v>50</v>
      </c>
      <c r="D961" s="113">
        <v>43474.372715335645</v>
      </c>
      <c r="E961" s="77" t="s">
        <v>168</v>
      </c>
      <c r="F961" s="77" t="s">
        <v>29</v>
      </c>
      <c r="G961" s="77" t="s">
        <v>51</v>
      </c>
      <c r="H961" s="77" t="s">
        <v>25</v>
      </c>
      <c r="I961" s="77" t="s">
        <v>43</v>
      </c>
      <c r="J961" s="77" t="s">
        <v>42</v>
      </c>
      <c r="K961" s="77">
        <v>5.32</v>
      </c>
      <c r="L961" s="77">
        <v>1640</v>
      </c>
      <c r="M961" s="77" t="s">
        <v>41</v>
      </c>
      <c r="N961" s="101">
        <v>1.53</v>
      </c>
      <c r="O961" s="107">
        <v>0</v>
      </c>
      <c r="P961" s="104">
        <v>2.4900000000000002</v>
      </c>
      <c r="Z961" s="77" t="s">
        <v>40</v>
      </c>
      <c r="AA961" s="77" t="s">
        <v>39</v>
      </c>
      <c r="AB961" s="77">
        <v>20</v>
      </c>
    </row>
    <row r="962" spans="1:28" ht="15.75" customHeight="1" x14ac:dyDescent="0.2">
      <c r="A962" s="77" t="s">
        <v>49</v>
      </c>
      <c r="B962" s="77" t="s">
        <v>47</v>
      </c>
      <c r="C962" s="77" t="s">
        <v>50</v>
      </c>
      <c r="D962" s="113">
        <v>43474.372715335645</v>
      </c>
      <c r="E962" s="77" t="s">
        <v>167</v>
      </c>
      <c r="F962" s="77" t="s">
        <v>30</v>
      </c>
      <c r="G962" s="77" t="s">
        <v>51</v>
      </c>
      <c r="H962" s="77" t="s">
        <v>11</v>
      </c>
      <c r="I962" s="77" t="s">
        <v>157</v>
      </c>
      <c r="J962" s="77" t="s">
        <v>42</v>
      </c>
      <c r="K962" s="77">
        <v>3.5</v>
      </c>
      <c r="L962" s="77">
        <v>1220</v>
      </c>
      <c r="M962" s="77" t="s">
        <v>41</v>
      </c>
      <c r="N962" s="101">
        <v>50.3</v>
      </c>
      <c r="O962" s="107">
        <v>0.106</v>
      </c>
      <c r="P962" s="104">
        <v>4.5</v>
      </c>
      <c r="Z962" s="77" t="s">
        <v>40</v>
      </c>
      <c r="AA962" s="77" t="s">
        <v>39</v>
      </c>
      <c r="AB962" s="77">
        <v>20</v>
      </c>
    </row>
    <row r="963" spans="1:28" ht="15.75" customHeight="1" x14ac:dyDescent="0.2">
      <c r="A963" s="77" t="s">
        <v>49</v>
      </c>
      <c r="B963" s="77" t="s">
        <v>47</v>
      </c>
      <c r="C963" s="77" t="s">
        <v>50</v>
      </c>
      <c r="D963" s="113">
        <v>43474.372715335645</v>
      </c>
      <c r="E963" s="77" t="s">
        <v>167</v>
      </c>
      <c r="F963" s="77" t="s">
        <v>30</v>
      </c>
      <c r="G963" s="77" t="s">
        <v>51</v>
      </c>
      <c r="H963" s="77" t="s">
        <v>11</v>
      </c>
      <c r="I963" s="77" t="s">
        <v>158</v>
      </c>
      <c r="J963" s="77" t="s">
        <v>42</v>
      </c>
      <c r="K963" s="77">
        <v>3.5</v>
      </c>
      <c r="L963" s="77">
        <v>1220</v>
      </c>
      <c r="M963" s="77" t="s">
        <v>41</v>
      </c>
      <c r="N963" s="101">
        <v>93.3</v>
      </c>
      <c r="O963" s="107">
        <v>0.12</v>
      </c>
      <c r="P963" s="104">
        <v>0</v>
      </c>
      <c r="Z963" s="77" t="s">
        <v>40</v>
      </c>
      <c r="AA963" s="77" t="s">
        <v>39</v>
      </c>
      <c r="AB963" s="77">
        <v>20</v>
      </c>
    </row>
    <row r="964" spans="1:28" ht="15.75" customHeight="1" x14ac:dyDescent="0.2">
      <c r="A964" s="77" t="s">
        <v>49</v>
      </c>
      <c r="B964" s="77" t="s">
        <v>47</v>
      </c>
      <c r="C964" s="77" t="s">
        <v>50</v>
      </c>
      <c r="D964" s="113">
        <v>43474.372715335645</v>
      </c>
      <c r="E964" s="77" t="s">
        <v>167</v>
      </c>
      <c r="F964" s="77" t="s">
        <v>30</v>
      </c>
      <c r="G964" s="77" t="s">
        <v>51</v>
      </c>
      <c r="H964" s="77" t="s">
        <v>11</v>
      </c>
      <c r="I964" s="77" t="s">
        <v>43</v>
      </c>
      <c r="J964" s="77" t="s">
        <v>42</v>
      </c>
      <c r="K964" s="77">
        <v>3.5</v>
      </c>
      <c r="L964" s="77">
        <v>1220</v>
      </c>
      <c r="M964" s="77" t="s">
        <v>41</v>
      </c>
      <c r="N964" s="101">
        <v>2.5099999999999998</v>
      </c>
      <c r="O964" s="107">
        <v>0</v>
      </c>
      <c r="P964" s="104">
        <v>4.03</v>
      </c>
      <c r="Z964" s="77" t="s">
        <v>40</v>
      </c>
      <c r="AA964" s="77" t="s">
        <v>39</v>
      </c>
      <c r="AB964" s="77">
        <v>20</v>
      </c>
    </row>
    <row r="965" spans="1:28" ht="15.75" customHeight="1" x14ac:dyDescent="0.2">
      <c r="A965" s="77" t="s">
        <v>49</v>
      </c>
      <c r="B965" s="77" t="s">
        <v>47</v>
      </c>
      <c r="C965" s="77" t="s">
        <v>50</v>
      </c>
      <c r="D965" s="113">
        <v>43474.372715335645</v>
      </c>
      <c r="E965" s="77" t="s">
        <v>167</v>
      </c>
      <c r="F965" s="77" t="s">
        <v>30</v>
      </c>
      <c r="G965" s="77" t="s">
        <v>51</v>
      </c>
      <c r="H965" s="77" t="s">
        <v>11</v>
      </c>
      <c r="I965" s="77" t="s">
        <v>159</v>
      </c>
      <c r="J965" s="77" t="s">
        <v>165</v>
      </c>
      <c r="K965" s="77">
        <v>3.5</v>
      </c>
      <c r="L965" s="77">
        <v>1220</v>
      </c>
      <c r="M965" s="77" t="s">
        <v>41</v>
      </c>
      <c r="N965" s="101">
        <v>32.1</v>
      </c>
      <c r="O965" s="107">
        <v>0.06</v>
      </c>
      <c r="P965" s="104">
        <v>3.98</v>
      </c>
      <c r="Z965" s="77" t="s">
        <v>40</v>
      </c>
      <c r="AA965" s="77" t="s">
        <v>39</v>
      </c>
      <c r="AB965" s="77">
        <v>20</v>
      </c>
    </row>
    <row r="966" spans="1:28" ht="15.75" customHeight="1" x14ac:dyDescent="0.2">
      <c r="A966" s="77" t="s">
        <v>49</v>
      </c>
      <c r="B966" s="77" t="s">
        <v>47</v>
      </c>
      <c r="C966" s="77" t="s">
        <v>50</v>
      </c>
      <c r="D966" s="113">
        <v>43474.372715335645</v>
      </c>
      <c r="E966" s="77" t="s">
        <v>167</v>
      </c>
      <c r="F966" s="77" t="s">
        <v>30</v>
      </c>
      <c r="G966" s="77" t="s">
        <v>51</v>
      </c>
      <c r="H966" s="77" t="s">
        <v>12</v>
      </c>
      <c r="I966" s="77" t="s">
        <v>157</v>
      </c>
      <c r="J966" s="77" t="s">
        <v>42</v>
      </c>
      <c r="K966" s="77">
        <v>3.5</v>
      </c>
      <c r="L966" s="77">
        <v>1210</v>
      </c>
      <c r="M966" s="77" t="s">
        <v>41</v>
      </c>
      <c r="N966" s="101">
        <v>49.2</v>
      </c>
      <c r="O966" s="107">
        <v>6.7400000000000002E-2</v>
      </c>
      <c r="P966" s="104">
        <v>2.57</v>
      </c>
      <c r="Z966" s="77" t="s">
        <v>40</v>
      </c>
      <c r="AA966" s="77" t="s">
        <v>39</v>
      </c>
      <c r="AB966" s="77">
        <v>20</v>
      </c>
    </row>
    <row r="967" spans="1:28" ht="15.75" customHeight="1" x14ac:dyDescent="0.2">
      <c r="A967" s="77" t="s">
        <v>49</v>
      </c>
      <c r="B967" s="77" t="s">
        <v>47</v>
      </c>
      <c r="C967" s="77" t="s">
        <v>50</v>
      </c>
      <c r="D967" s="113">
        <v>43474.372715335645</v>
      </c>
      <c r="E967" s="77" t="s">
        <v>167</v>
      </c>
      <c r="F967" s="77" t="s">
        <v>30</v>
      </c>
      <c r="G967" s="77" t="s">
        <v>51</v>
      </c>
      <c r="H967" s="77" t="s">
        <v>12</v>
      </c>
      <c r="I967" s="77" t="s">
        <v>158</v>
      </c>
      <c r="J967" s="77" t="s">
        <v>42</v>
      </c>
      <c r="K967" s="77">
        <v>3.5</v>
      </c>
      <c r="L967" s="77">
        <v>1210</v>
      </c>
      <c r="M967" s="77" t="s">
        <v>41</v>
      </c>
      <c r="N967" s="101">
        <v>75.2</v>
      </c>
      <c r="O967" s="107">
        <v>7.9699999999999993E-2</v>
      </c>
      <c r="P967" s="104">
        <v>0</v>
      </c>
      <c r="Z967" s="77" t="s">
        <v>40</v>
      </c>
      <c r="AA967" s="77" t="s">
        <v>39</v>
      </c>
      <c r="AB967" s="77">
        <v>20</v>
      </c>
    </row>
    <row r="968" spans="1:28" ht="15.75" customHeight="1" x14ac:dyDescent="0.2">
      <c r="A968" s="77" t="s">
        <v>49</v>
      </c>
      <c r="B968" s="77" t="s">
        <v>47</v>
      </c>
      <c r="C968" s="77" t="s">
        <v>50</v>
      </c>
      <c r="D968" s="113">
        <v>43474.372715335645</v>
      </c>
      <c r="E968" s="77" t="s">
        <v>167</v>
      </c>
      <c r="F968" s="77" t="s">
        <v>30</v>
      </c>
      <c r="G968" s="77" t="s">
        <v>51</v>
      </c>
      <c r="H968" s="77" t="s">
        <v>12</v>
      </c>
      <c r="I968" s="77" t="s">
        <v>43</v>
      </c>
      <c r="J968" s="77" t="s">
        <v>42</v>
      </c>
      <c r="K968" s="77">
        <v>3.5</v>
      </c>
      <c r="L968" s="77">
        <v>1210</v>
      </c>
      <c r="M968" s="77" t="s">
        <v>41</v>
      </c>
      <c r="N968" s="101">
        <v>1.45</v>
      </c>
      <c r="O968" s="107">
        <v>0</v>
      </c>
      <c r="P968" s="104">
        <v>2.35</v>
      </c>
      <c r="Z968" s="77" t="s">
        <v>40</v>
      </c>
      <c r="AA968" s="77" t="s">
        <v>39</v>
      </c>
      <c r="AB968" s="77">
        <v>20</v>
      </c>
    </row>
    <row r="969" spans="1:28" ht="15.75" customHeight="1" x14ac:dyDescent="0.2">
      <c r="A969" s="77" t="s">
        <v>49</v>
      </c>
      <c r="B969" s="77" t="s">
        <v>47</v>
      </c>
      <c r="C969" s="77" t="s">
        <v>50</v>
      </c>
      <c r="D969" s="113">
        <v>43474.372715335645</v>
      </c>
      <c r="E969" s="77" t="s">
        <v>167</v>
      </c>
      <c r="F969" s="77" t="s">
        <v>30</v>
      </c>
      <c r="G969" s="77" t="s">
        <v>51</v>
      </c>
      <c r="H969" s="77" t="s">
        <v>12</v>
      </c>
      <c r="I969" s="77" t="s">
        <v>159</v>
      </c>
      <c r="J969" s="77" t="s">
        <v>165</v>
      </c>
      <c r="K969" s="77">
        <v>3.5</v>
      </c>
      <c r="L969" s="77">
        <v>1210</v>
      </c>
      <c r="M969" s="77" t="s">
        <v>41</v>
      </c>
      <c r="N969" s="101">
        <v>13.8</v>
      </c>
      <c r="O969" s="107">
        <v>1.67E-2</v>
      </c>
      <c r="P969" s="104">
        <v>2.33</v>
      </c>
      <c r="Z969" s="77" t="s">
        <v>40</v>
      </c>
      <c r="AA969" s="77" t="s">
        <v>39</v>
      </c>
      <c r="AB969" s="77">
        <v>20</v>
      </c>
    </row>
    <row r="970" spans="1:28" ht="15.75" customHeight="1" x14ac:dyDescent="0.2">
      <c r="A970" s="77" t="s">
        <v>49</v>
      </c>
      <c r="B970" s="77" t="s">
        <v>47</v>
      </c>
      <c r="C970" s="77" t="s">
        <v>50</v>
      </c>
      <c r="D970" s="113">
        <v>43474.372715335645</v>
      </c>
      <c r="E970" s="77" t="s">
        <v>167</v>
      </c>
      <c r="F970" s="77" t="s">
        <v>30</v>
      </c>
      <c r="G970" s="77" t="s">
        <v>51</v>
      </c>
      <c r="H970" s="77" t="s">
        <v>13</v>
      </c>
      <c r="I970" s="77" t="s">
        <v>157</v>
      </c>
      <c r="J970" s="77" t="s">
        <v>42</v>
      </c>
      <c r="K970" s="77">
        <v>3.5</v>
      </c>
      <c r="L970" s="77">
        <v>1200</v>
      </c>
      <c r="M970" s="77" t="s">
        <v>41</v>
      </c>
      <c r="N970" s="101">
        <v>70.099999999999994</v>
      </c>
      <c r="O970" s="107">
        <v>8.6300000000000002E-2</v>
      </c>
      <c r="P970" s="104">
        <v>3.08</v>
      </c>
      <c r="Z970" s="77" t="s">
        <v>40</v>
      </c>
      <c r="AA970" s="77" t="s">
        <v>39</v>
      </c>
      <c r="AB970" s="77">
        <v>20</v>
      </c>
    </row>
    <row r="971" spans="1:28" ht="15.75" customHeight="1" x14ac:dyDescent="0.2">
      <c r="A971" s="77" t="s">
        <v>49</v>
      </c>
      <c r="B971" s="77" t="s">
        <v>47</v>
      </c>
      <c r="C971" s="77" t="s">
        <v>50</v>
      </c>
      <c r="D971" s="113">
        <v>43474.372715335645</v>
      </c>
      <c r="E971" s="77" t="s">
        <v>167</v>
      </c>
      <c r="F971" s="77" t="s">
        <v>30</v>
      </c>
      <c r="G971" s="77" t="s">
        <v>51</v>
      </c>
      <c r="H971" s="77" t="s">
        <v>13</v>
      </c>
      <c r="I971" s="77" t="s">
        <v>158</v>
      </c>
      <c r="J971" s="77" t="s">
        <v>42</v>
      </c>
      <c r="K971" s="77">
        <v>3.5</v>
      </c>
      <c r="L971" s="77">
        <v>1200</v>
      </c>
      <c r="M971" s="77" t="s">
        <v>41</v>
      </c>
      <c r="N971" s="101">
        <v>102</v>
      </c>
      <c r="O971" s="107">
        <v>9.06E-2</v>
      </c>
      <c r="P971" s="104">
        <v>0</v>
      </c>
      <c r="Z971" s="77" t="s">
        <v>40</v>
      </c>
      <c r="AA971" s="77" t="s">
        <v>39</v>
      </c>
      <c r="AB971" s="77">
        <v>20</v>
      </c>
    </row>
    <row r="972" spans="1:28" ht="15.75" customHeight="1" x14ac:dyDescent="0.2">
      <c r="A972" s="77" t="s">
        <v>49</v>
      </c>
      <c r="B972" s="77" t="s">
        <v>47</v>
      </c>
      <c r="C972" s="77" t="s">
        <v>50</v>
      </c>
      <c r="D972" s="113">
        <v>43474.372715335645</v>
      </c>
      <c r="E972" s="77" t="s">
        <v>167</v>
      </c>
      <c r="F972" s="77" t="s">
        <v>30</v>
      </c>
      <c r="G972" s="77" t="s">
        <v>51</v>
      </c>
      <c r="H972" s="77" t="s">
        <v>13</v>
      </c>
      <c r="I972" s="77" t="s">
        <v>43</v>
      </c>
      <c r="J972" s="77" t="s">
        <v>42</v>
      </c>
      <c r="K972" s="77">
        <v>3.5</v>
      </c>
      <c r="L972" s="77">
        <v>1200</v>
      </c>
      <c r="M972" s="77" t="s">
        <v>41</v>
      </c>
      <c r="N972" s="101">
        <v>1.74</v>
      </c>
      <c r="O972" s="107">
        <v>0</v>
      </c>
      <c r="P972" s="104">
        <v>2.81</v>
      </c>
      <c r="Z972" s="77" t="s">
        <v>40</v>
      </c>
      <c r="AA972" s="77" t="s">
        <v>39</v>
      </c>
      <c r="AB972" s="77">
        <v>20</v>
      </c>
    </row>
    <row r="973" spans="1:28" ht="15.75" customHeight="1" x14ac:dyDescent="0.2">
      <c r="A973" s="77" t="s">
        <v>49</v>
      </c>
      <c r="B973" s="77" t="s">
        <v>47</v>
      </c>
      <c r="C973" s="77" t="s">
        <v>50</v>
      </c>
      <c r="D973" s="113">
        <v>43474.372715335645</v>
      </c>
      <c r="E973" s="77" t="s">
        <v>167</v>
      </c>
      <c r="F973" s="77" t="s">
        <v>30</v>
      </c>
      <c r="G973" s="77" t="s">
        <v>51</v>
      </c>
      <c r="H973" s="77" t="s">
        <v>13</v>
      </c>
      <c r="I973" s="77" t="s">
        <v>159</v>
      </c>
      <c r="J973" s="77" t="s">
        <v>165</v>
      </c>
      <c r="K973" s="77">
        <v>3.5</v>
      </c>
      <c r="L973" s="77">
        <v>1200</v>
      </c>
      <c r="M973" s="77" t="s">
        <v>41</v>
      </c>
      <c r="N973" s="101">
        <v>47.4</v>
      </c>
      <c r="O973" s="107">
        <v>5.4899999999999997E-2</v>
      </c>
      <c r="P973" s="104">
        <v>2.74</v>
      </c>
      <c r="Z973" s="77" t="s">
        <v>40</v>
      </c>
      <c r="AA973" s="77" t="s">
        <v>39</v>
      </c>
      <c r="AB973" s="77">
        <v>20</v>
      </c>
    </row>
    <row r="974" spans="1:28" ht="15.75" customHeight="1" x14ac:dyDescent="0.2">
      <c r="A974" s="77" t="s">
        <v>49</v>
      </c>
      <c r="B974" s="77" t="s">
        <v>47</v>
      </c>
      <c r="C974" s="77" t="s">
        <v>50</v>
      </c>
      <c r="D974" s="113">
        <v>43474.372715335645</v>
      </c>
      <c r="E974" s="77" t="s">
        <v>167</v>
      </c>
      <c r="F974" s="77" t="s">
        <v>30</v>
      </c>
      <c r="G974" s="77" t="s">
        <v>51</v>
      </c>
      <c r="H974" s="77" t="s">
        <v>16</v>
      </c>
      <c r="I974" s="77" t="s">
        <v>157</v>
      </c>
      <c r="J974" s="77" t="s">
        <v>42</v>
      </c>
      <c r="K974" s="77">
        <v>3.5</v>
      </c>
      <c r="L974" s="77">
        <v>1210</v>
      </c>
      <c r="M974" s="77" t="s">
        <v>41</v>
      </c>
      <c r="N974" s="101">
        <v>101</v>
      </c>
      <c r="O974" s="107">
        <v>0.14299999999999999</v>
      </c>
      <c r="P974" s="104">
        <v>4.87</v>
      </c>
      <c r="Z974" s="77" t="s">
        <v>40</v>
      </c>
      <c r="AA974" s="77" t="s">
        <v>39</v>
      </c>
      <c r="AB974" s="77">
        <v>20</v>
      </c>
    </row>
    <row r="975" spans="1:28" ht="15.75" customHeight="1" x14ac:dyDescent="0.2">
      <c r="A975" s="77" t="s">
        <v>49</v>
      </c>
      <c r="B975" s="77" t="s">
        <v>47</v>
      </c>
      <c r="C975" s="77" t="s">
        <v>50</v>
      </c>
      <c r="D975" s="113">
        <v>43474.372715335645</v>
      </c>
      <c r="E975" s="77" t="s">
        <v>167</v>
      </c>
      <c r="F975" s="77" t="s">
        <v>30</v>
      </c>
      <c r="G975" s="77" t="s">
        <v>51</v>
      </c>
      <c r="H975" s="77" t="s">
        <v>16</v>
      </c>
      <c r="I975" s="77" t="s">
        <v>158</v>
      </c>
      <c r="J975" s="77" t="s">
        <v>42</v>
      </c>
      <c r="K975" s="77">
        <v>3.5</v>
      </c>
      <c r="L975" s="77">
        <v>1210</v>
      </c>
      <c r="M975" s="77" t="s">
        <v>41</v>
      </c>
      <c r="N975" s="101">
        <v>153</v>
      </c>
      <c r="O975" s="107">
        <v>0.151</v>
      </c>
      <c r="P975" s="104">
        <v>0</v>
      </c>
      <c r="Z975" s="77" t="s">
        <v>40</v>
      </c>
      <c r="AA975" s="77" t="s">
        <v>39</v>
      </c>
      <c r="AB975" s="77">
        <v>20</v>
      </c>
    </row>
    <row r="976" spans="1:28" ht="15.75" customHeight="1" x14ac:dyDescent="0.2">
      <c r="A976" s="77" t="s">
        <v>49</v>
      </c>
      <c r="B976" s="77" t="s">
        <v>47</v>
      </c>
      <c r="C976" s="77" t="s">
        <v>50</v>
      </c>
      <c r="D976" s="113">
        <v>43474.372715335645</v>
      </c>
      <c r="E976" s="77" t="s">
        <v>167</v>
      </c>
      <c r="F976" s="77" t="s">
        <v>30</v>
      </c>
      <c r="G976" s="77" t="s">
        <v>51</v>
      </c>
      <c r="H976" s="77" t="s">
        <v>16</v>
      </c>
      <c r="I976" s="77" t="s">
        <v>43</v>
      </c>
      <c r="J976" s="77" t="s">
        <v>42</v>
      </c>
      <c r="K976" s="77">
        <v>3.5</v>
      </c>
      <c r="L976" s="77">
        <v>1210</v>
      </c>
      <c r="M976" s="77" t="s">
        <v>41</v>
      </c>
      <c r="N976" s="101">
        <v>2.72</v>
      </c>
      <c r="O976" s="107">
        <v>0</v>
      </c>
      <c r="P976" s="104">
        <v>4.3600000000000003</v>
      </c>
      <c r="Z976" s="77" t="s">
        <v>40</v>
      </c>
      <c r="AA976" s="77" t="s">
        <v>39</v>
      </c>
      <c r="AB976" s="77">
        <v>20</v>
      </c>
    </row>
    <row r="977" spans="1:28" ht="15.75" customHeight="1" x14ac:dyDescent="0.2">
      <c r="A977" s="77" t="s">
        <v>49</v>
      </c>
      <c r="B977" s="77" t="s">
        <v>47</v>
      </c>
      <c r="C977" s="77" t="s">
        <v>50</v>
      </c>
      <c r="D977" s="113">
        <v>43474.372715335645</v>
      </c>
      <c r="E977" s="77" t="s">
        <v>167</v>
      </c>
      <c r="F977" s="77" t="s">
        <v>30</v>
      </c>
      <c r="G977" s="77" t="s">
        <v>51</v>
      </c>
      <c r="H977" s="77" t="s">
        <v>16</v>
      </c>
      <c r="I977" s="77" t="s">
        <v>159</v>
      </c>
      <c r="J977" s="77" t="s">
        <v>165</v>
      </c>
      <c r="K977" s="77">
        <v>3.5</v>
      </c>
      <c r="L977" s="77">
        <v>1210</v>
      </c>
      <c r="M977" s="77" t="s">
        <v>41</v>
      </c>
      <c r="N977" s="101">
        <v>93.7</v>
      </c>
      <c r="O977" s="107">
        <v>0.125</v>
      </c>
      <c r="P977" s="104">
        <v>4.28</v>
      </c>
      <c r="Z977" s="77" t="s">
        <v>40</v>
      </c>
      <c r="AA977" s="77" t="s">
        <v>39</v>
      </c>
      <c r="AB977" s="77">
        <v>20</v>
      </c>
    </row>
    <row r="978" spans="1:28" ht="15.75" customHeight="1" x14ac:dyDescent="0.2">
      <c r="A978" s="77" t="s">
        <v>49</v>
      </c>
      <c r="B978" s="77" t="s">
        <v>47</v>
      </c>
      <c r="C978" s="77" t="s">
        <v>50</v>
      </c>
      <c r="D978" s="113">
        <v>43474.372715335645</v>
      </c>
      <c r="E978" s="77" t="s">
        <v>167</v>
      </c>
      <c r="F978" s="77" t="s">
        <v>30</v>
      </c>
      <c r="G978" s="77" t="s">
        <v>51</v>
      </c>
      <c r="H978" s="77" t="s">
        <v>24</v>
      </c>
      <c r="I978" s="77" t="s">
        <v>157</v>
      </c>
      <c r="J978" s="77" t="s">
        <v>42</v>
      </c>
      <c r="K978" s="77">
        <v>3.5</v>
      </c>
      <c r="L978" s="77">
        <v>1210</v>
      </c>
      <c r="M978" s="77" t="s">
        <v>41</v>
      </c>
      <c r="N978" s="101">
        <v>175</v>
      </c>
      <c r="O978" s="107">
        <v>0.17299999999999999</v>
      </c>
      <c r="P978" s="104">
        <v>10.6</v>
      </c>
      <c r="Z978" s="77" t="s">
        <v>40</v>
      </c>
      <c r="AA978" s="77" t="s">
        <v>39</v>
      </c>
      <c r="AB978" s="77">
        <v>20</v>
      </c>
    </row>
    <row r="979" spans="1:28" ht="15.75" customHeight="1" x14ac:dyDescent="0.2">
      <c r="A979" s="77" t="s">
        <v>49</v>
      </c>
      <c r="B979" s="77" t="s">
        <v>47</v>
      </c>
      <c r="C979" s="77" t="s">
        <v>50</v>
      </c>
      <c r="D979" s="113">
        <v>43474.372715335645</v>
      </c>
      <c r="E979" s="77" t="s">
        <v>167</v>
      </c>
      <c r="F979" s="77" t="s">
        <v>31</v>
      </c>
      <c r="G979" s="77" t="s">
        <v>51</v>
      </c>
      <c r="H979" s="77" t="s">
        <v>11</v>
      </c>
      <c r="I979" s="77" t="s">
        <v>157</v>
      </c>
      <c r="J979" s="77" t="s">
        <v>42</v>
      </c>
      <c r="K979" s="77">
        <v>1.59</v>
      </c>
      <c r="L979" s="77">
        <v>1180</v>
      </c>
      <c r="M979" s="77" t="s">
        <v>41</v>
      </c>
      <c r="N979" s="101">
        <v>7.47</v>
      </c>
      <c r="O979" s="107">
        <v>1.18E-2</v>
      </c>
      <c r="P979" s="104">
        <v>1.38</v>
      </c>
      <c r="Z979" s="77" t="s">
        <v>40</v>
      </c>
      <c r="AA979" s="77" t="s">
        <v>39</v>
      </c>
      <c r="AB979" s="77">
        <v>20</v>
      </c>
    </row>
    <row r="980" spans="1:28" ht="15.75" customHeight="1" x14ac:dyDescent="0.2">
      <c r="A980" s="77" t="s">
        <v>49</v>
      </c>
      <c r="B980" s="77" t="s">
        <v>47</v>
      </c>
      <c r="C980" s="77" t="s">
        <v>50</v>
      </c>
      <c r="D980" s="113">
        <v>43474.372715335645</v>
      </c>
      <c r="E980" s="77" t="s">
        <v>167</v>
      </c>
      <c r="F980" s="77" t="s">
        <v>31</v>
      </c>
      <c r="G980" s="77" t="s">
        <v>51</v>
      </c>
      <c r="H980" s="77" t="s">
        <v>11</v>
      </c>
      <c r="I980" s="77" t="s">
        <v>158</v>
      </c>
      <c r="J980" s="77" t="s">
        <v>42</v>
      </c>
      <c r="K980" s="77">
        <v>1.59</v>
      </c>
      <c r="L980" s="77">
        <v>1180</v>
      </c>
      <c r="M980" s="77" t="s">
        <v>41</v>
      </c>
      <c r="N980" s="101">
        <v>19.2</v>
      </c>
      <c r="O980" s="107">
        <v>1.24E-2</v>
      </c>
      <c r="P980" s="104">
        <v>0</v>
      </c>
      <c r="Z980" s="77" t="s">
        <v>40</v>
      </c>
      <c r="AA980" s="77" t="s">
        <v>39</v>
      </c>
      <c r="AB980" s="77">
        <v>20</v>
      </c>
    </row>
    <row r="981" spans="1:28" ht="15.75" customHeight="1" x14ac:dyDescent="0.2">
      <c r="A981" s="77" t="s">
        <v>49</v>
      </c>
      <c r="B981" s="77" t="s">
        <v>47</v>
      </c>
      <c r="C981" s="77" t="s">
        <v>50</v>
      </c>
      <c r="D981" s="113">
        <v>43474.372715335645</v>
      </c>
      <c r="E981" s="77" t="s">
        <v>167</v>
      </c>
      <c r="F981" s="77" t="s">
        <v>31</v>
      </c>
      <c r="G981" s="77" t="s">
        <v>51</v>
      </c>
      <c r="H981" s="77" t="s">
        <v>11</v>
      </c>
      <c r="I981" s="77" t="s">
        <v>43</v>
      </c>
      <c r="J981" s="77" t="s">
        <v>42</v>
      </c>
      <c r="K981" s="77">
        <v>1.59</v>
      </c>
      <c r="L981" s="77">
        <v>1180</v>
      </c>
      <c r="M981" s="77" t="s">
        <v>41</v>
      </c>
      <c r="N981" s="101">
        <v>1.05</v>
      </c>
      <c r="O981" s="107">
        <v>0</v>
      </c>
      <c r="P981" s="104">
        <v>1.32</v>
      </c>
      <c r="Z981" s="77" t="s">
        <v>40</v>
      </c>
      <c r="AA981" s="77" t="s">
        <v>39</v>
      </c>
      <c r="AB981" s="77">
        <v>20</v>
      </c>
    </row>
    <row r="982" spans="1:28" ht="15.75" customHeight="1" x14ac:dyDescent="0.2">
      <c r="A982" s="77" t="s">
        <v>49</v>
      </c>
      <c r="B982" s="77" t="s">
        <v>47</v>
      </c>
      <c r="C982" s="77" t="s">
        <v>50</v>
      </c>
      <c r="D982" s="113">
        <v>43474.372715335645</v>
      </c>
      <c r="E982" s="77" t="s">
        <v>167</v>
      </c>
      <c r="F982" s="77" t="s">
        <v>31</v>
      </c>
      <c r="G982" s="77" t="s">
        <v>51</v>
      </c>
      <c r="H982" s="77" t="s">
        <v>11</v>
      </c>
      <c r="I982" s="77" t="s">
        <v>159</v>
      </c>
      <c r="J982" s="77" t="s">
        <v>165</v>
      </c>
      <c r="K982" s="77">
        <v>1.59</v>
      </c>
      <c r="L982" s="77">
        <v>1180</v>
      </c>
      <c r="M982" s="77" t="s">
        <v>41</v>
      </c>
      <c r="N982" s="101">
        <v>4.45</v>
      </c>
      <c r="O982" s="107">
        <v>5.11E-3</v>
      </c>
      <c r="P982" s="104">
        <v>1.27</v>
      </c>
      <c r="Z982" s="77" t="s">
        <v>40</v>
      </c>
      <c r="AA982" s="77" t="s">
        <v>39</v>
      </c>
      <c r="AB982" s="77">
        <v>20</v>
      </c>
    </row>
    <row r="983" spans="1:28" ht="15.75" customHeight="1" x14ac:dyDescent="0.2">
      <c r="A983" s="77" t="s">
        <v>49</v>
      </c>
      <c r="B983" s="77" t="s">
        <v>47</v>
      </c>
      <c r="C983" s="77" t="s">
        <v>50</v>
      </c>
      <c r="D983" s="113">
        <v>43474.372715335645</v>
      </c>
      <c r="E983" s="77" t="s">
        <v>167</v>
      </c>
      <c r="F983" s="77" t="s">
        <v>31</v>
      </c>
      <c r="G983" s="77" t="s">
        <v>51</v>
      </c>
      <c r="H983" s="77" t="s">
        <v>12</v>
      </c>
      <c r="I983" s="77" t="s">
        <v>157</v>
      </c>
      <c r="J983" s="77" t="s">
        <v>42</v>
      </c>
      <c r="K983" s="77">
        <v>1.35</v>
      </c>
      <c r="L983" s="77">
        <v>1160</v>
      </c>
      <c r="M983" s="77" t="s">
        <v>41</v>
      </c>
      <c r="N983" s="101">
        <v>5.0999999999999996</v>
      </c>
      <c r="O983" s="107">
        <v>7.0600000000000003E-3</v>
      </c>
      <c r="P983" s="104">
        <v>1.02</v>
      </c>
      <c r="Z983" s="77" t="s">
        <v>40</v>
      </c>
      <c r="AA983" s="77" t="s">
        <v>39</v>
      </c>
      <c r="AB983" s="77">
        <v>20</v>
      </c>
    </row>
    <row r="984" spans="1:28" ht="15.75" customHeight="1" x14ac:dyDescent="0.2">
      <c r="A984" s="77" t="s">
        <v>49</v>
      </c>
      <c r="B984" s="77" t="s">
        <v>47</v>
      </c>
      <c r="C984" s="77" t="s">
        <v>50</v>
      </c>
      <c r="D984" s="113">
        <v>43474.372715335645</v>
      </c>
      <c r="E984" s="77" t="s">
        <v>167</v>
      </c>
      <c r="F984" s="77" t="s">
        <v>31</v>
      </c>
      <c r="G984" s="77" t="s">
        <v>51</v>
      </c>
      <c r="H984" s="77" t="s">
        <v>12</v>
      </c>
      <c r="I984" s="77" t="s">
        <v>158</v>
      </c>
      <c r="J984" s="77" t="s">
        <v>42</v>
      </c>
      <c r="K984" s="77">
        <v>1.35</v>
      </c>
      <c r="L984" s="77">
        <v>1160</v>
      </c>
      <c r="M984" s="77" t="s">
        <v>41</v>
      </c>
      <c r="N984" s="101">
        <v>12.3</v>
      </c>
      <c r="O984" s="107">
        <v>7.4999999999999997E-3</v>
      </c>
      <c r="P984" s="104">
        <v>0</v>
      </c>
      <c r="Z984" s="77" t="s">
        <v>40</v>
      </c>
      <c r="AA984" s="77" t="s">
        <v>39</v>
      </c>
      <c r="AB984" s="77">
        <v>20</v>
      </c>
    </row>
    <row r="985" spans="1:28" ht="15.75" customHeight="1" x14ac:dyDescent="0.2">
      <c r="A985" s="77" t="s">
        <v>49</v>
      </c>
      <c r="B985" s="77" t="s">
        <v>47</v>
      </c>
      <c r="C985" s="77" t="s">
        <v>50</v>
      </c>
      <c r="D985" s="113">
        <v>43474.372715335645</v>
      </c>
      <c r="E985" s="77" t="s">
        <v>167</v>
      </c>
      <c r="F985" s="77" t="s">
        <v>31</v>
      </c>
      <c r="G985" s="77" t="s">
        <v>51</v>
      </c>
      <c r="H985" s="77" t="s">
        <v>12</v>
      </c>
      <c r="I985" s="77" t="s">
        <v>43</v>
      </c>
      <c r="J985" s="77" t="s">
        <v>42</v>
      </c>
      <c r="K985" s="77">
        <v>1.35</v>
      </c>
      <c r="L985" s="77">
        <v>1160</v>
      </c>
      <c r="M985" s="77" t="s">
        <v>41</v>
      </c>
      <c r="N985" s="101">
        <v>0.82199999999999995</v>
      </c>
      <c r="O985" s="107">
        <v>0</v>
      </c>
      <c r="P985" s="104">
        <v>0.97899999999999998</v>
      </c>
      <c r="Z985" s="77" t="s">
        <v>40</v>
      </c>
      <c r="AA985" s="77" t="s">
        <v>39</v>
      </c>
      <c r="AB985" s="77">
        <v>20</v>
      </c>
    </row>
    <row r="986" spans="1:28" ht="15.75" customHeight="1" x14ac:dyDescent="0.2">
      <c r="A986" s="77" t="s">
        <v>49</v>
      </c>
      <c r="B986" s="77" t="s">
        <v>47</v>
      </c>
      <c r="C986" s="77" t="s">
        <v>50</v>
      </c>
      <c r="D986" s="113">
        <v>43474.372715335645</v>
      </c>
      <c r="E986" s="77" t="s">
        <v>167</v>
      </c>
      <c r="F986" s="77" t="s">
        <v>31</v>
      </c>
      <c r="G986" s="77" t="s">
        <v>51</v>
      </c>
      <c r="H986" s="77" t="s">
        <v>12</v>
      </c>
      <c r="I986" s="77" t="s">
        <v>159</v>
      </c>
      <c r="J986" s="77" t="s">
        <v>165</v>
      </c>
      <c r="K986" s="77">
        <v>1.35</v>
      </c>
      <c r="L986" s="77">
        <v>1160</v>
      </c>
      <c r="M986" s="77" t="s">
        <v>41</v>
      </c>
      <c r="N986" s="101">
        <v>2.4900000000000002</v>
      </c>
      <c r="O986" s="107">
        <v>2.2899999999999999E-3</v>
      </c>
      <c r="P986" s="104">
        <v>0.95</v>
      </c>
      <c r="Z986" s="77" t="s">
        <v>40</v>
      </c>
      <c r="AA986" s="77" t="s">
        <v>39</v>
      </c>
      <c r="AB986" s="77">
        <v>20</v>
      </c>
    </row>
    <row r="987" spans="1:28" ht="15.75" customHeight="1" x14ac:dyDescent="0.2">
      <c r="A987" s="77" t="s">
        <v>49</v>
      </c>
      <c r="B987" s="77" t="s">
        <v>47</v>
      </c>
      <c r="C987" s="77" t="s">
        <v>50</v>
      </c>
      <c r="D987" s="113">
        <v>43474.372715335645</v>
      </c>
      <c r="E987" s="77" t="s">
        <v>167</v>
      </c>
      <c r="F987" s="77" t="s">
        <v>31</v>
      </c>
      <c r="G987" s="77" t="s">
        <v>51</v>
      </c>
      <c r="H987" s="77" t="s">
        <v>13</v>
      </c>
      <c r="I987" s="77" t="s">
        <v>157</v>
      </c>
      <c r="J987" s="77" t="s">
        <v>42</v>
      </c>
      <c r="K987" s="77">
        <v>1.32</v>
      </c>
      <c r="L987" s="77">
        <v>1220</v>
      </c>
      <c r="M987" s="77" t="s">
        <v>41</v>
      </c>
      <c r="N987" s="101">
        <v>11.4</v>
      </c>
      <c r="O987" s="107">
        <v>1.1900000000000001E-2</v>
      </c>
      <c r="P987" s="104">
        <v>1.1599999999999999</v>
      </c>
      <c r="Z987" s="77" t="s">
        <v>40</v>
      </c>
      <c r="AA987" s="77" t="s">
        <v>39</v>
      </c>
      <c r="AB987" s="77">
        <v>20</v>
      </c>
    </row>
    <row r="988" spans="1:28" ht="15.75" customHeight="1" x14ac:dyDescent="0.2">
      <c r="A988" s="77" t="s">
        <v>49</v>
      </c>
      <c r="B988" s="77" t="s">
        <v>47</v>
      </c>
      <c r="C988" s="77" t="s">
        <v>50</v>
      </c>
      <c r="D988" s="113">
        <v>43474.372715335645</v>
      </c>
      <c r="E988" s="77" t="s">
        <v>167</v>
      </c>
      <c r="F988" s="77" t="s">
        <v>31</v>
      </c>
      <c r="G988" s="77" t="s">
        <v>51</v>
      </c>
      <c r="H988" s="77" t="s">
        <v>13</v>
      </c>
      <c r="I988" s="77" t="s">
        <v>158</v>
      </c>
      <c r="J988" s="77" t="s">
        <v>42</v>
      </c>
      <c r="K988" s="77">
        <v>1.32</v>
      </c>
      <c r="L988" s="77">
        <v>1220</v>
      </c>
      <c r="M988" s="77" t="s">
        <v>41</v>
      </c>
      <c r="N988" s="101">
        <v>21.1</v>
      </c>
      <c r="O988" s="107">
        <v>1.23E-2</v>
      </c>
      <c r="P988" s="104">
        <v>0</v>
      </c>
      <c r="Z988" s="77" t="s">
        <v>40</v>
      </c>
      <c r="AA988" s="77" t="s">
        <v>39</v>
      </c>
      <c r="AB988" s="77">
        <v>20</v>
      </c>
    </row>
    <row r="989" spans="1:28" ht="15.75" customHeight="1" x14ac:dyDescent="0.2">
      <c r="A989" s="77" t="s">
        <v>49</v>
      </c>
      <c r="B989" s="77" t="s">
        <v>47</v>
      </c>
      <c r="C989" s="77" t="s">
        <v>50</v>
      </c>
      <c r="D989" s="113">
        <v>43474.372715335645</v>
      </c>
      <c r="E989" s="77" t="s">
        <v>167</v>
      </c>
      <c r="F989" s="77" t="s">
        <v>31</v>
      </c>
      <c r="G989" s="77" t="s">
        <v>51</v>
      </c>
      <c r="H989" s="77" t="s">
        <v>13</v>
      </c>
      <c r="I989" s="77" t="s">
        <v>43</v>
      </c>
      <c r="J989" s="77" t="s">
        <v>42</v>
      </c>
      <c r="K989" s="77">
        <v>1.32</v>
      </c>
      <c r="L989" s="77">
        <v>1220</v>
      </c>
      <c r="M989" s="77" t="s">
        <v>41</v>
      </c>
      <c r="N989" s="101">
        <v>0.93600000000000005</v>
      </c>
      <c r="O989" s="107">
        <v>0</v>
      </c>
      <c r="P989" s="104">
        <v>1.1100000000000001</v>
      </c>
      <c r="Z989" s="77" t="s">
        <v>40</v>
      </c>
      <c r="AA989" s="77" t="s">
        <v>39</v>
      </c>
      <c r="AB989" s="77">
        <v>20</v>
      </c>
    </row>
    <row r="990" spans="1:28" ht="15.75" customHeight="1" x14ac:dyDescent="0.2">
      <c r="A990" s="77" t="s">
        <v>49</v>
      </c>
      <c r="B990" s="77" t="s">
        <v>47</v>
      </c>
      <c r="C990" s="77" t="s">
        <v>50</v>
      </c>
      <c r="D990" s="113">
        <v>43474.372715335645</v>
      </c>
      <c r="E990" s="77" t="s">
        <v>167</v>
      </c>
      <c r="F990" s="77" t="s">
        <v>31</v>
      </c>
      <c r="G990" s="77" t="s">
        <v>51</v>
      </c>
      <c r="H990" s="77" t="s">
        <v>13</v>
      </c>
      <c r="I990" s="77" t="s">
        <v>159</v>
      </c>
      <c r="J990" s="77" t="s">
        <v>165</v>
      </c>
      <c r="K990" s="77">
        <v>1.32</v>
      </c>
      <c r="L990" s="77">
        <v>1220</v>
      </c>
      <c r="M990" s="77" t="s">
        <v>41</v>
      </c>
      <c r="N990" s="101">
        <v>9.3800000000000008</v>
      </c>
      <c r="O990" s="107">
        <v>8.5900000000000004E-3</v>
      </c>
      <c r="P990" s="104">
        <v>1.04</v>
      </c>
      <c r="Z990" s="77" t="s">
        <v>40</v>
      </c>
      <c r="AA990" s="77" t="s">
        <v>39</v>
      </c>
      <c r="AB990" s="77">
        <v>20</v>
      </c>
    </row>
    <row r="991" spans="1:28" ht="15.75" customHeight="1" x14ac:dyDescent="0.2">
      <c r="A991" s="77" t="s">
        <v>49</v>
      </c>
      <c r="B991" s="77" t="s">
        <v>47</v>
      </c>
      <c r="C991" s="77" t="s">
        <v>50</v>
      </c>
      <c r="D991" s="113">
        <v>43474.372715335645</v>
      </c>
      <c r="E991" s="77" t="s">
        <v>167</v>
      </c>
      <c r="F991" s="77" t="s">
        <v>31</v>
      </c>
      <c r="G991" s="77" t="s">
        <v>51</v>
      </c>
      <c r="H991" s="77" t="s">
        <v>16</v>
      </c>
      <c r="I991" s="77" t="s">
        <v>157</v>
      </c>
      <c r="J991" s="77" t="s">
        <v>42</v>
      </c>
      <c r="K991" s="77">
        <v>1.99</v>
      </c>
      <c r="L991" s="77">
        <v>1310</v>
      </c>
      <c r="M991" s="77" t="s">
        <v>41</v>
      </c>
      <c r="N991" s="101">
        <v>10.8</v>
      </c>
      <c r="O991" s="107">
        <v>1.78E-2</v>
      </c>
      <c r="P991" s="104">
        <v>1.83</v>
      </c>
      <c r="Z991" s="77" t="s">
        <v>40</v>
      </c>
      <c r="AA991" s="77" t="s">
        <v>39</v>
      </c>
      <c r="AB991" s="77">
        <v>20</v>
      </c>
    </row>
    <row r="992" spans="1:28" ht="15.75" customHeight="1" x14ac:dyDescent="0.2">
      <c r="A992" s="77" t="s">
        <v>49</v>
      </c>
      <c r="B992" s="77" t="s">
        <v>47</v>
      </c>
      <c r="C992" s="77" t="s">
        <v>50</v>
      </c>
      <c r="D992" s="113">
        <v>43474.372715335645</v>
      </c>
      <c r="E992" s="77" t="s">
        <v>167</v>
      </c>
      <c r="F992" s="77" t="s">
        <v>31</v>
      </c>
      <c r="G992" s="77" t="s">
        <v>51</v>
      </c>
      <c r="H992" s="77" t="s">
        <v>16</v>
      </c>
      <c r="I992" s="77" t="s">
        <v>158</v>
      </c>
      <c r="J992" s="77" t="s">
        <v>42</v>
      </c>
      <c r="K992" s="77">
        <v>1.99</v>
      </c>
      <c r="L992" s="77">
        <v>1310</v>
      </c>
      <c r="M992" s="77" t="s">
        <v>41</v>
      </c>
      <c r="N992" s="101">
        <v>26.1</v>
      </c>
      <c r="O992" s="107">
        <v>1.7899999999999999E-2</v>
      </c>
      <c r="P992" s="104">
        <v>0</v>
      </c>
      <c r="Z992" s="77" t="s">
        <v>40</v>
      </c>
      <c r="AA992" s="77" t="s">
        <v>39</v>
      </c>
      <c r="AB992" s="77">
        <v>20</v>
      </c>
    </row>
    <row r="993" spans="1:28" ht="15.75" customHeight="1" x14ac:dyDescent="0.2">
      <c r="A993" s="77" t="s">
        <v>49</v>
      </c>
      <c r="B993" s="77" t="s">
        <v>47</v>
      </c>
      <c r="C993" s="77" t="s">
        <v>50</v>
      </c>
      <c r="D993" s="113">
        <v>43474.372715335645</v>
      </c>
      <c r="E993" s="77" t="s">
        <v>167</v>
      </c>
      <c r="F993" s="77" t="s">
        <v>31</v>
      </c>
      <c r="G993" s="77" t="s">
        <v>51</v>
      </c>
      <c r="H993" s="77" t="s">
        <v>16</v>
      </c>
      <c r="I993" s="77" t="s">
        <v>43</v>
      </c>
      <c r="J993" s="77" t="s">
        <v>42</v>
      </c>
      <c r="K993" s="77">
        <v>1.99</v>
      </c>
      <c r="L993" s="77">
        <v>1310</v>
      </c>
      <c r="M993" s="77" t="s">
        <v>41</v>
      </c>
      <c r="N993" s="101">
        <v>1.31</v>
      </c>
      <c r="O993" s="107">
        <v>0</v>
      </c>
      <c r="P993" s="104">
        <v>1.77</v>
      </c>
      <c r="Z993" s="77" t="s">
        <v>40</v>
      </c>
      <c r="AA993" s="77" t="s">
        <v>39</v>
      </c>
      <c r="AB993" s="77">
        <v>20</v>
      </c>
    </row>
    <row r="994" spans="1:28" ht="15.75" customHeight="1" x14ac:dyDescent="0.2">
      <c r="A994" s="77" t="s">
        <v>49</v>
      </c>
      <c r="B994" s="77" t="s">
        <v>47</v>
      </c>
      <c r="C994" s="77" t="s">
        <v>50</v>
      </c>
      <c r="D994" s="113">
        <v>43474.372715335645</v>
      </c>
      <c r="E994" s="77" t="s">
        <v>167</v>
      </c>
      <c r="F994" s="77" t="s">
        <v>31</v>
      </c>
      <c r="G994" s="77" t="s">
        <v>51</v>
      </c>
      <c r="H994" s="77" t="s">
        <v>16</v>
      </c>
      <c r="I994" s="77" t="s">
        <v>159</v>
      </c>
      <c r="J994" s="77" t="s">
        <v>165</v>
      </c>
      <c r="K994" s="77">
        <v>1.99</v>
      </c>
      <c r="L994" s="77">
        <v>1310</v>
      </c>
      <c r="M994" s="77" t="s">
        <v>41</v>
      </c>
      <c r="N994" s="101">
        <v>10.7</v>
      </c>
      <c r="O994" s="107">
        <v>1.46E-2</v>
      </c>
      <c r="P994" s="104">
        <v>1.63</v>
      </c>
      <c r="Z994" s="77" t="s">
        <v>40</v>
      </c>
      <c r="AA994" s="77" t="s">
        <v>39</v>
      </c>
      <c r="AB994" s="77">
        <v>20</v>
      </c>
    </row>
    <row r="995" spans="1:28" ht="15.75" customHeight="1" x14ac:dyDescent="0.2">
      <c r="A995" s="77" t="s">
        <v>49</v>
      </c>
      <c r="B995" s="77" t="s">
        <v>47</v>
      </c>
      <c r="C995" s="77" t="s">
        <v>50</v>
      </c>
      <c r="D995" s="113">
        <v>43474.372715335645</v>
      </c>
      <c r="E995" s="77" t="s">
        <v>167</v>
      </c>
      <c r="F995" s="77" t="s">
        <v>31</v>
      </c>
      <c r="G995" s="77" t="s">
        <v>51</v>
      </c>
      <c r="H995" s="77" t="s">
        <v>24</v>
      </c>
      <c r="I995" s="77" t="s">
        <v>157</v>
      </c>
      <c r="J995" s="77" t="s">
        <v>42</v>
      </c>
      <c r="K995" s="77">
        <v>2.31</v>
      </c>
      <c r="L995" s="77">
        <v>1410</v>
      </c>
      <c r="M995" s="77" t="s">
        <v>41</v>
      </c>
      <c r="N995" s="101">
        <v>26.3</v>
      </c>
      <c r="O995" s="107">
        <v>1.8599999999999998E-2</v>
      </c>
      <c r="P995" s="104">
        <v>2.02</v>
      </c>
      <c r="Z995" s="77" t="s">
        <v>40</v>
      </c>
      <c r="AA995" s="77" t="s">
        <v>39</v>
      </c>
      <c r="AB995" s="77">
        <v>20</v>
      </c>
    </row>
    <row r="996" spans="1:28" ht="15.75" customHeight="1" x14ac:dyDescent="0.2">
      <c r="A996" s="77" t="s">
        <v>49</v>
      </c>
      <c r="B996" s="77" t="s">
        <v>47</v>
      </c>
      <c r="C996" s="77" t="s">
        <v>50</v>
      </c>
      <c r="D996" s="113">
        <v>43474.372715335645</v>
      </c>
      <c r="E996" s="77" t="s">
        <v>167</v>
      </c>
      <c r="F996" s="77" t="s">
        <v>31</v>
      </c>
      <c r="G996" s="77" t="s">
        <v>51</v>
      </c>
      <c r="H996" s="77" t="s">
        <v>24</v>
      </c>
      <c r="I996" s="77" t="s">
        <v>158</v>
      </c>
      <c r="J996" s="77" t="s">
        <v>42</v>
      </c>
      <c r="K996" s="77">
        <v>2.31</v>
      </c>
      <c r="L996" s="77">
        <v>1410</v>
      </c>
      <c r="M996" s="77" t="s">
        <v>41</v>
      </c>
      <c r="N996" s="101">
        <v>49.2</v>
      </c>
      <c r="O996" s="107">
        <v>1.95E-2</v>
      </c>
      <c r="P996" s="104">
        <v>0</v>
      </c>
      <c r="Z996" s="77" t="s">
        <v>40</v>
      </c>
      <c r="AA996" s="77" t="s">
        <v>39</v>
      </c>
      <c r="AB996" s="77">
        <v>20</v>
      </c>
    </row>
    <row r="997" spans="1:28" ht="15.75" customHeight="1" x14ac:dyDescent="0.2">
      <c r="A997" s="77" t="s">
        <v>49</v>
      </c>
      <c r="B997" s="77" t="s">
        <v>47</v>
      </c>
      <c r="C997" s="77" t="s">
        <v>50</v>
      </c>
      <c r="D997" s="113">
        <v>43474.372715335645</v>
      </c>
      <c r="E997" s="77" t="s">
        <v>167</v>
      </c>
      <c r="F997" s="77" t="s">
        <v>31</v>
      </c>
      <c r="G997" s="77" t="s">
        <v>51</v>
      </c>
      <c r="H997" s="77" t="s">
        <v>24</v>
      </c>
      <c r="I997" s="77" t="s">
        <v>43</v>
      </c>
      <c r="J997" s="77" t="s">
        <v>42</v>
      </c>
      <c r="K997" s="77">
        <v>2.31</v>
      </c>
      <c r="L997" s="77">
        <v>1410</v>
      </c>
      <c r="M997" s="77" t="s">
        <v>41</v>
      </c>
      <c r="N997" s="101">
        <v>1.38</v>
      </c>
      <c r="O997" s="107">
        <v>0</v>
      </c>
      <c r="P997" s="104">
        <v>1.94</v>
      </c>
      <c r="Z997" s="77" t="s">
        <v>40</v>
      </c>
      <c r="AA997" s="77" t="s">
        <v>39</v>
      </c>
      <c r="AB997" s="77">
        <v>20</v>
      </c>
    </row>
    <row r="998" spans="1:28" ht="15.75" customHeight="1" x14ac:dyDescent="0.2">
      <c r="A998" s="77" t="s">
        <v>49</v>
      </c>
      <c r="B998" s="77" t="s">
        <v>47</v>
      </c>
      <c r="C998" s="77" t="s">
        <v>50</v>
      </c>
      <c r="D998" s="113">
        <v>43474.372715335645</v>
      </c>
      <c r="E998" s="77" t="s">
        <v>167</v>
      </c>
      <c r="F998" s="77" t="s">
        <v>31</v>
      </c>
      <c r="G998" s="77" t="s">
        <v>51</v>
      </c>
      <c r="H998" s="77" t="s">
        <v>24</v>
      </c>
      <c r="I998" s="77" t="s">
        <v>159</v>
      </c>
      <c r="J998" s="77" t="s">
        <v>165</v>
      </c>
      <c r="K998" s="77">
        <v>2.31</v>
      </c>
      <c r="L998" s="77">
        <v>1410</v>
      </c>
      <c r="M998" s="77" t="s">
        <v>41</v>
      </c>
      <c r="N998" s="101">
        <v>29.2</v>
      </c>
      <c r="O998" s="107">
        <v>1.8700000000000001E-2</v>
      </c>
      <c r="P998" s="104">
        <v>1.76</v>
      </c>
      <c r="Z998" s="77" t="s">
        <v>40</v>
      </c>
      <c r="AA998" s="77" t="s">
        <v>39</v>
      </c>
      <c r="AB998" s="77">
        <v>20</v>
      </c>
    </row>
    <row r="999" spans="1:28" ht="15.75" customHeight="1" x14ac:dyDescent="0.2">
      <c r="A999" s="77" t="s">
        <v>49</v>
      </c>
      <c r="B999" s="77" t="s">
        <v>47</v>
      </c>
      <c r="C999" s="77" t="s">
        <v>50</v>
      </c>
      <c r="D999" s="113">
        <v>43474.372715335645</v>
      </c>
      <c r="E999" s="77" t="s">
        <v>167</v>
      </c>
      <c r="F999" s="77" t="s">
        <v>31</v>
      </c>
      <c r="G999" s="77" t="s">
        <v>51</v>
      </c>
      <c r="H999" s="77" t="s">
        <v>25</v>
      </c>
      <c r="I999" s="77" t="s">
        <v>157</v>
      </c>
      <c r="J999" s="77" t="s">
        <v>42</v>
      </c>
      <c r="K999" s="77">
        <v>2.4300000000000002</v>
      </c>
      <c r="L999" s="77">
        <v>1410</v>
      </c>
      <c r="M999" s="77" t="s">
        <v>41</v>
      </c>
      <c r="N999" s="101">
        <v>36</v>
      </c>
      <c r="O999" s="107">
        <v>2.0899999999999998E-2</v>
      </c>
      <c r="P999" s="104">
        <v>0.79500000000000004</v>
      </c>
      <c r="Z999" s="77" t="s">
        <v>40</v>
      </c>
      <c r="AA999" s="77" t="s">
        <v>39</v>
      </c>
      <c r="AB999" s="77">
        <v>20</v>
      </c>
    </row>
    <row r="1000" spans="1:28" ht="15.75" customHeight="1" x14ac:dyDescent="0.2">
      <c r="A1000" s="77" t="s">
        <v>49</v>
      </c>
      <c r="B1000" s="77" t="s">
        <v>47</v>
      </c>
      <c r="C1000" s="77" t="s">
        <v>50</v>
      </c>
      <c r="D1000" s="113">
        <v>43474.372715335645</v>
      </c>
      <c r="E1000" s="77" t="s">
        <v>167</v>
      </c>
      <c r="F1000" s="77" t="s">
        <v>31</v>
      </c>
      <c r="G1000" s="77" t="s">
        <v>51</v>
      </c>
      <c r="H1000" s="77" t="s">
        <v>166</v>
      </c>
      <c r="I1000" s="77" t="s">
        <v>157</v>
      </c>
      <c r="J1000" s="77" t="s">
        <v>42</v>
      </c>
      <c r="K1000" s="77">
        <v>1.5</v>
      </c>
      <c r="L1000" s="77">
        <v>1190</v>
      </c>
      <c r="M1000" s="77" t="s">
        <v>41</v>
      </c>
      <c r="N1000" s="101">
        <v>6.66</v>
      </c>
      <c r="O1000" s="107">
        <v>9.7099999999999999E-3</v>
      </c>
      <c r="P1000" s="104">
        <v>1.21</v>
      </c>
      <c r="Z1000" s="77" t="s">
        <v>40</v>
      </c>
      <c r="AA1000" s="77" t="s">
        <v>39</v>
      </c>
      <c r="AB1000" s="77">
        <v>20</v>
      </c>
    </row>
    <row r="1001" spans="1:28" ht="15.75" customHeight="1" x14ac:dyDescent="0.2">
      <c r="A1001" s="77" t="s">
        <v>49</v>
      </c>
      <c r="B1001" s="77" t="s">
        <v>47</v>
      </c>
      <c r="C1001" s="77" t="s">
        <v>50</v>
      </c>
      <c r="D1001" s="113">
        <v>43474.372715335645</v>
      </c>
      <c r="E1001" s="77" t="s">
        <v>167</v>
      </c>
      <c r="F1001" s="77" t="s">
        <v>31</v>
      </c>
      <c r="G1001" s="77" t="s">
        <v>51</v>
      </c>
      <c r="H1001" s="77" t="s">
        <v>166</v>
      </c>
      <c r="I1001" s="77" t="s">
        <v>158</v>
      </c>
      <c r="J1001" s="77" t="s">
        <v>42</v>
      </c>
      <c r="K1001" s="77">
        <v>1.5</v>
      </c>
      <c r="L1001" s="77">
        <v>1190</v>
      </c>
      <c r="M1001" s="77" t="s">
        <v>41</v>
      </c>
      <c r="N1001" s="101">
        <v>15.8</v>
      </c>
      <c r="O1001" s="107">
        <v>1.01E-2</v>
      </c>
      <c r="P1001" s="104">
        <v>0</v>
      </c>
      <c r="Z1001" s="77" t="s">
        <v>40</v>
      </c>
      <c r="AA1001" s="77" t="s">
        <v>39</v>
      </c>
      <c r="AB1001" s="77">
        <v>20</v>
      </c>
    </row>
    <row r="1002" spans="1:28" ht="15.75" customHeight="1" x14ac:dyDescent="0.2">
      <c r="A1002" s="77" t="s">
        <v>49</v>
      </c>
      <c r="B1002" s="77" t="s">
        <v>47</v>
      </c>
      <c r="C1002" s="77" t="s">
        <v>50</v>
      </c>
      <c r="D1002" s="113">
        <v>43474.372715335645</v>
      </c>
      <c r="E1002" s="77" t="s">
        <v>167</v>
      </c>
      <c r="F1002" s="77" t="s">
        <v>31</v>
      </c>
      <c r="G1002" s="77" t="s">
        <v>51</v>
      </c>
      <c r="H1002" s="77" t="s">
        <v>166</v>
      </c>
      <c r="I1002" s="77" t="s">
        <v>43</v>
      </c>
      <c r="J1002" s="77" t="s">
        <v>42</v>
      </c>
      <c r="K1002" s="77">
        <v>1.5</v>
      </c>
      <c r="L1002" s="77">
        <v>1190</v>
      </c>
      <c r="M1002" s="77" t="s">
        <v>41</v>
      </c>
      <c r="N1002" s="101">
        <v>0.94</v>
      </c>
      <c r="O1002" s="107">
        <v>0</v>
      </c>
      <c r="P1002" s="104">
        <v>1.17</v>
      </c>
      <c r="Z1002" s="77" t="s">
        <v>40</v>
      </c>
      <c r="AA1002" s="77" t="s">
        <v>39</v>
      </c>
      <c r="AB1002" s="77">
        <v>20</v>
      </c>
    </row>
    <row r="1003" spans="1:28" ht="15.75" customHeight="1" x14ac:dyDescent="0.2">
      <c r="A1003" s="77" t="s">
        <v>49</v>
      </c>
      <c r="B1003" s="77" t="s">
        <v>47</v>
      </c>
      <c r="C1003" s="77" t="s">
        <v>50</v>
      </c>
      <c r="D1003" s="113">
        <v>43474.372715335645</v>
      </c>
      <c r="E1003" s="77" t="s">
        <v>167</v>
      </c>
      <c r="F1003" s="77" t="s">
        <v>31</v>
      </c>
      <c r="G1003" s="77" t="s">
        <v>51</v>
      </c>
      <c r="H1003" s="77" t="s">
        <v>166</v>
      </c>
      <c r="I1003" s="77" t="s">
        <v>159</v>
      </c>
      <c r="J1003" s="77" t="s">
        <v>165</v>
      </c>
      <c r="K1003" s="77">
        <v>1.5</v>
      </c>
      <c r="L1003" s="77">
        <v>1190</v>
      </c>
      <c r="M1003" s="77" t="s">
        <v>41</v>
      </c>
      <c r="N1003" s="101">
        <v>4.5599999999999996</v>
      </c>
      <c r="O1003" s="107">
        <v>5.2199999999999998E-3</v>
      </c>
      <c r="P1003" s="104">
        <v>1.1100000000000001</v>
      </c>
      <c r="Z1003" s="77" t="s">
        <v>40</v>
      </c>
      <c r="AA1003" s="77" t="s">
        <v>39</v>
      </c>
      <c r="AB1003" s="77">
        <v>20</v>
      </c>
    </row>
    <row r="1004" spans="1:28" ht="15.75" customHeight="1" x14ac:dyDescent="0.2">
      <c r="A1004" s="77" t="s">
        <v>49</v>
      </c>
      <c r="B1004" s="77" t="s">
        <v>47</v>
      </c>
      <c r="C1004" s="77" t="s">
        <v>50</v>
      </c>
      <c r="D1004" s="113">
        <v>43474.372715335645</v>
      </c>
      <c r="E1004" s="77" t="s">
        <v>167</v>
      </c>
      <c r="F1004" s="77" t="s">
        <v>45</v>
      </c>
      <c r="G1004" s="77" t="s">
        <v>51</v>
      </c>
      <c r="H1004" s="77" t="s">
        <v>11</v>
      </c>
      <c r="I1004" s="77" t="s">
        <v>157</v>
      </c>
      <c r="J1004" s="77" t="s">
        <v>42</v>
      </c>
      <c r="K1004" s="77">
        <v>3</v>
      </c>
      <c r="L1004" s="77">
        <v>1850</v>
      </c>
      <c r="M1004" s="77" t="s">
        <v>41</v>
      </c>
      <c r="N1004" s="101">
        <v>18.2</v>
      </c>
      <c r="O1004" s="107">
        <v>5.2999999999999999E-2</v>
      </c>
      <c r="P1004" s="104">
        <v>4.26</v>
      </c>
      <c r="Z1004" s="77" t="s">
        <v>40</v>
      </c>
      <c r="AA1004" s="77" t="s">
        <v>39</v>
      </c>
      <c r="AB1004" s="77">
        <v>20</v>
      </c>
    </row>
    <row r="1005" spans="1:28" ht="15.75" customHeight="1" x14ac:dyDescent="0.2">
      <c r="A1005" s="77" t="s">
        <v>49</v>
      </c>
      <c r="B1005" s="77" t="s">
        <v>47</v>
      </c>
      <c r="C1005" s="77" t="s">
        <v>50</v>
      </c>
      <c r="D1005" s="113">
        <v>43474.372715335645</v>
      </c>
      <c r="E1005" s="77" t="s">
        <v>167</v>
      </c>
      <c r="F1005" s="77" t="s">
        <v>45</v>
      </c>
      <c r="G1005" s="77" t="s">
        <v>51</v>
      </c>
      <c r="H1005" s="77" t="s">
        <v>11</v>
      </c>
      <c r="I1005" s="77" t="s">
        <v>158</v>
      </c>
      <c r="J1005" s="77" t="s">
        <v>42</v>
      </c>
      <c r="K1005" s="77">
        <v>3</v>
      </c>
      <c r="L1005" s="77">
        <v>1850</v>
      </c>
      <c r="M1005" s="77" t="s">
        <v>41</v>
      </c>
      <c r="N1005" s="101">
        <v>55.5</v>
      </c>
      <c r="O1005" s="107">
        <v>5.3999999999999999E-2</v>
      </c>
      <c r="P1005" s="104">
        <v>0</v>
      </c>
      <c r="Z1005" s="77" t="s">
        <v>40</v>
      </c>
      <c r="AA1005" s="77" t="s">
        <v>39</v>
      </c>
      <c r="AB1005" s="77">
        <v>20</v>
      </c>
    </row>
    <row r="1006" spans="1:28" ht="15.75" customHeight="1" x14ac:dyDescent="0.2">
      <c r="A1006" s="77" t="s">
        <v>49</v>
      </c>
      <c r="B1006" s="77" t="s">
        <v>47</v>
      </c>
      <c r="C1006" s="77" t="s">
        <v>50</v>
      </c>
      <c r="D1006" s="113">
        <v>43474.372715335645</v>
      </c>
      <c r="E1006" s="77" t="s">
        <v>167</v>
      </c>
      <c r="F1006" s="77" t="s">
        <v>45</v>
      </c>
      <c r="G1006" s="77" t="s">
        <v>51</v>
      </c>
      <c r="H1006" s="77" t="s">
        <v>11</v>
      </c>
      <c r="I1006" s="77" t="s">
        <v>43</v>
      </c>
      <c r="J1006" s="77" t="s">
        <v>42</v>
      </c>
      <c r="K1006" s="77">
        <v>3</v>
      </c>
      <c r="L1006" s="77">
        <v>1850</v>
      </c>
      <c r="M1006" s="77" t="s">
        <v>41</v>
      </c>
      <c r="N1006" s="101">
        <v>2.7</v>
      </c>
      <c r="O1006" s="107">
        <v>0</v>
      </c>
      <c r="P1006" s="104">
        <v>4.16</v>
      </c>
      <c r="Z1006" s="77" t="s">
        <v>40</v>
      </c>
      <c r="AA1006" s="77" t="s">
        <v>39</v>
      </c>
      <c r="AB1006" s="77">
        <v>20</v>
      </c>
    </row>
    <row r="1007" spans="1:28" ht="15.75" customHeight="1" x14ac:dyDescent="0.2">
      <c r="A1007" s="77" t="s">
        <v>49</v>
      </c>
      <c r="B1007" s="77" t="s">
        <v>47</v>
      </c>
      <c r="C1007" s="77" t="s">
        <v>50</v>
      </c>
      <c r="D1007" s="113">
        <v>43474.372715335645</v>
      </c>
      <c r="E1007" s="77" t="s">
        <v>167</v>
      </c>
      <c r="F1007" s="77" t="s">
        <v>45</v>
      </c>
      <c r="G1007" s="77" t="s">
        <v>51</v>
      </c>
      <c r="H1007" s="77" t="s">
        <v>11</v>
      </c>
      <c r="I1007" s="77" t="s">
        <v>159</v>
      </c>
      <c r="J1007" s="77" t="s">
        <v>165</v>
      </c>
      <c r="K1007" s="77">
        <v>3</v>
      </c>
      <c r="L1007" s="77">
        <v>1850</v>
      </c>
      <c r="M1007" s="77" t="s">
        <v>41</v>
      </c>
      <c r="N1007" s="101">
        <v>11.7</v>
      </c>
      <c r="O1007" s="107">
        <v>2.7E-2</v>
      </c>
      <c r="P1007" s="104">
        <v>4.08</v>
      </c>
      <c r="Z1007" s="77" t="s">
        <v>40</v>
      </c>
      <c r="AA1007" s="77" t="s">
        <v>39</v>
      </c>
      <c r="AB1007" s="77">
        <v>20</v>
      </c>
    </row>
    <row r="1008" spans="1:28" ht="15.75" customHeight="1" x14ac:dyDescent="0.2">
      <c r="A1008" s="77" t="s">
        <v>49</v>
      </c>
      <c r="B1008" s="77" t="s">
        <v>47</v>
      </c>
      <c r="C1008" s="77" t="s">
        <v>50</v>
      </c>
      <c r="D1008" s="113">
        <v>43474.372715335645</v>
      </c>
      <c r="E1008" s="77" t="s">
        <v>167</v>
      </c>
      <c r="F1008" s="77" t="s">
        <v>45</v>
      </c>
      <c r="G1008" s="77" t="s">
        <v>51</v>
      </c>
      <c r="H1008" s="77" t="s">
        <v>12</v>
      </c>
      <c r="I1008" s="77" t="s">
        <v>157</v>
      </c>
      <c r="J1008" s="77" t="s">
        <v>42</v>
      </c>
      <c r="K1008" s="77">
        <v>2.2000000000000002</v>
      </c>
      <c r="L1008" s="77">
        <v>1540</v>
      </c>
      <c r="M1008" s="77" t="s">
        <v>41</v>
      </c>
      <c r="N1008" s="101">
        <v>19.399999999999999</v>
      </c>
      <c r="O1008" s="107">
        <v>3.5000000000000003E-2</v>
      </c>
      <c r="P1008" s="104">
        <v>3.4</v>
      </c>
      <c r="Z1008" s="77" t="s">
        <v>40</v>
      </c>
      <c r="AA1008" s="77" t="s">
        <v>39</v>
      </c>
      <c r="AB1008" s="77">
        <v>20</v>
      </c>
    </row>
    <row r="1009" spans="1:28" ht="15.75" customHeight="1" x14ac:dyDescent="0.2">
      <c r="A1009" s="77" t="s">
        <v>49</v>
      </c>
      <c r="B1009" s="77" t="s">
        <v>47</v>
      </c>
      <c r="C1009" s="77" t="s">
        <v>50</v>
      </c>
      <c r="D1009" s="113">
        <v>43474.372715335645</v>
      </c>
      <c r="E1009" s="77" t="s">
        <v>167</v>
      </c>
      <c r="F1009" s="77" t="s">
        <v>45</v>
      </c>
      <c r="G1009" s="77" t="s">
        <v>51</v>
      </c>
      <c r="H1009" s="77" t="s">
        <v>12</v>
      </c>
      <c r="I1009" s="77" t="s">
        <v>158</v>
      </c>
      <c r="J1009" s="77" t="s">
        <v>42</v>
      </c>
      <c r="K1009" s="77">
        <v>2.2000000000000002</v>
      </c>
      <c r="L1009" s="77">
        <v>1540</v>
      </c>
      <c r="M1009" s="77" t="s">
        <v>41</v>
      </c>
      <c r="N1009" s="101">
        <v>43.7</v>
      </c>
      <c r="O1009" s="107">
        <v>3.6999999999999998E-2</v>
      </c>
      <c r="P1009" s="104">
        <v>0</v>
      </c>
      <c r="Z1009" s="77" t="s">
        <v>40</v>
      </c>
      <c r="AA1009" s="77" t="s">
        <v>39</v>
      </c>
      <c r="AB1009" s="77">
        <v>20</v>
      </c>
    </row>
    <row r="1010" spans="1:28" ht="15.75" customHeight="1" x14ac:dyDescent="0.2">
      <c r="A1010" s="77" t="s">
        <v>49</v>
      </c>
      <c r="B1010" s="77" t="s">
        <v>47</v>
      </c>
      <c r="C1010" s="77" t="s">
        <v>50</v>
      </c>
      <c r="D1010" s="113">
        <v>43474.372715335645</v>
      </c>
      <c r="E1010" s="77" t="s">
        <v>167</v>
      </c>
      <c r="F1010" s="77" t="s">
        <v>45</v>
      </c>
      <c r="G1010" s="77" t="s">
        <v>51</v>
      </c>
      <c r="H1010" s="77" t="s">
        <v>12</v>
      </c>
      <c r="I1010" s="77" t="s">
        <v>43</v>
      </c>
      <c r="J1010" s="77" t="s">
        <v>42</v>
      </c>
      <c r="K1010" s="77">
        <v>2.2000000000000002</v>
      </c>
      <c r="L1010" s="77">
        <v>1540</v>
      </c>
      <c r="M1010" s="77" t="s">
        <v>41</v>
      </c>
      <c r="N1010" s="101">
        <v>2.2999999999999998</v>
      </c>
      <c r="O1010" s="107">
        <v>0</v>
      </c>
      <c r="P1010" s="104">
        <v>3.33</v>
      </c>
      <c r="Z1010" s="77" t="s">
        <v>40</v>
      </c>
      <c r="AA1010" s="77" t="s">
        <v>39</v>
      </c>
      <c r="AB1010" s="77">
        <v>20</v>
      </c>
    </row>
    <row r="1011" spans="1:28" ht="15.75" customHeight="1" x14ac:dyDescent="0.2">
      <c r="A1011" s="77" t="s">
        <v>49</v>
      </c>
      <c r="B1011" s="77" t="s">
        <v>47</v>
      </c>
      <c r="C1011" s="77" t="s">
        <v>50</v>
      </c>
      <c r="D1011" s="113">
        <v>43474.372715335645</v>
      </c>
      <c r="E1011" s="77" t="s">
        <v>167</v>
      </c>
      <c r="F1011" s="77" t="s">
        <v>45</v>
      </c>
      <c r="G1011" s="77" t="s">
        <v>51</v>
      </c>
      <c r="H1011" s="77" t="s">
        <v>12</v>
      </c>
      <c r="I1011" s="77" t="s">
        <v>159</v>
      </c>
      <c r="J1011" s="77" t="s">
        <v>165</v>
      </c>
      <c r="K1011" s="77">
        <v>2.2000000000000002</v>
      </c>
      <c r="L1011" s="77">
        <v>1540</v>
      </c>
      <c r="M1011" s="77" t="s">
        <v>41</v>
      </c>
      <c r="N1011" s="101">
        <v>8.3000000000000007</v>
      </c>
      <c r="O1011" s="107">
        <v>1.0999999999999999E-2</v>
      </c>
      <c r="P1011" s="104">
        <v>3.28</v>
      </c>
      <c r="Z1011" s="77" t="s">
        <v>40</v>
      </c>
      <c r="AA1011" s="77" t="s">
        <v>39</v>
      </c>
      <c r="AB1011" s="77">
        <v>20</v>
      </c>
    </row>
    <row r="1012" spans="1:28" ht="15.75" customHeight="1" x14ac:dyDescent="0.2">
      <c r="A1012" s="77" t="s">
        <v>49</v>
      </c>
      <c r="B1012" s="77" t="s">
        <v>47</v>
      </c>
      <c r="C1012" s="77" t="s">
        <v>50</v>
      </c>
      <c r="D1012" s="113">
        <v>43474.372715335645</v>
      </c>
      <c r="E1012" s="77" t="s">
        <v>167</v>
      </c>
      <c r="F1012" s="77" t="s">
        <v>45</v>
      </c>
      <c r="G1012" s="77" t="s">
        <v>51</v>
      </c>
      <c r="H1012" s="77" t="s">
        <v>13</v>
      </c>
      <c r="I1012" s="77" t="s">
        <v>157</v>
      </c>
      <c r="J1012" s="77" t="s">
        <v>42</v>
      </c>
      <c r="K1012" s="77">
        <v>2.2999999999999998</v>
      </c>
      <c r="L1012" s="77">
        <v>1500</v>
      </c>
      <c r="M1012" s="77" t="s">
        <v>41</v>
      </c>
      <c r="N1012" s="101">
        <v>27.6</v>
      </c>
      <c r="O1012" s="107">
        <v>3.6999999999999998E-2</v>
      </c>
      <c r="P1012" s="104">
        <v>2.4</v>
      </c>
      <c r="Z1012" s="77" t="s">
        <v>40</v>
      </c>
      <c r="AA1012" s="77" t="s">
        <v>39</v>
      </c>
      <c r="AB1012" s="77">
        <v>20</v>
      </c>
    </row>
    <row r="1013" spans="1:28" ht="15.75" customHeight="1" x14ac:dyDescent="0.2">
      <c r="A1013" s="77" t="s">
        <v>49</v>
      </c>
      <c r="B1013" s="77" t="s">
        <v>47</v>
      </c>
      <c r="C1013" s="77" t="s">
        <v>50</v>
      </c>
      <c r="D1013" s="113">
        <v>43474.372715335645</v>
      </c>
      <c r="E1013" s="77" t="s">
        <v>167</v>
      </c>
      <c r="F1013" s="77" t="s">
        <v>45</v>
      </c>
      <c r="G1013" s="77" t="s">
        <v>51</v>
      </c>
      <c r="H1013" s="77" t="s">
        <v>13</v>
      </c>
      <c r="I1013" s="77" t="s">
        <v>158</v>
      </c>
      <c r="J1013" s="77" t="s">
        <v>42</v>
      </c>
      <c r="K1013" s="77">
        <v>2.2999999999999998</v>
      </c>
      <c r="L1013" s="77">
        <v>1500</v>
      </c>
      <c r="M1013" s="77" t="s">
        <v>41</v>
      </c>
      <c r="N1013" s="101">
        <v>48.5</v>
      </c>
      <c r="O1013" s="107">
        <v>3.7999999999999999E-2</v>
      </c>
      <c r="P1013" s="104">
        <v>0</v>
      </c>
      <c r="Z1013" s="77" t="s">
        <v>40</v>
      </c>
      <c r="AA1013" s="77" t="s">
        <v>39</v>
      </c>
      <c r="AB1013" s="77">
        <v>20</v>
      </c>
    </row>
    <row r="1014" spans="1:28" ht="15.75" customHeight="1" x14ac:dyDescent="0.2">
      <c r="A1014" s="77" t="s">
        <v>49</v>
      </c>
      <c r="B1014" s="77" t="s">
        <v>47</v>
      </c>
      <c r="C1014" s="77" t="s">
        <v>50</v>
      </c>
      <c r="D1014" s="113">
        <v>43474.372715335645</v>
      </c>
      <c r="E1014" s="77" t="s">
        <v>167</v>
      </c>
      <c r="F1014" s="77" t="s">
        <v>45</v>
      </c>
      <c r="G1014" s="77" t="s">
        <v>51</v>
      </c>
      <c r="H1014" s="77" t="s">
        <v>13</v>
      </c>
      <c r="I1014" s="77" t="s">
        <v>43</v>
      </c>
      <c r="J1014" s="77" t="s">
        <v>42</v>
      </c>
      <c r="K1014" s="77">
        <v>2.2999999999999998</v>
      </c>
      <c r="L1014" s="77">
        <v>1500</v>
      </c>
      <c r="M1014" s="77" t="s">
        <v>41</v>
      </c>
      <c r="N1014" s="101">
        <v>1.6</v>
      </c>
      <c r="O1014" s="107">
        <v>0</v>
      </c>
      <c r="P1014" s="104">
        <v>2.3199999999999998</v>
      </c>
      <c r="Z1014" s="77" t="s">
        <v>40</v>
      </c>
      <c r="AA1014" s="77" t="s">
        <v>39</v>
      </c>
      <c r="AB1014" s="77">
        <v>20</v>
      </c>
    </row>
    <row r="1015" spans="1:28" ht="15.75" customHeight="1" x14ac:dyDescent="0.2">
      <c r="A1015" s="77" t="s">
        <v>49</v>
      </c>
      <c r="B1015" s="77" t="s">
        <v>47</v>
      </c>
      <c r="C1015" s="77" t="s">
        <v>50</v>
      </c>
      <c r="D1015" s="113">
        <v>43474.372715335645</v>
      </c>
      <c r="E1015" s="77" t="s">
        <v>167</v>
      </c>
      <c r="F1015" s="77" t="s">
        <v>45</v>
      </c>
      <c r="G1015" s="77" t="s">
        <v>51</v>
      </c>
      <c r="H1015" s="77" t="s">
        <v>13</v>
      </c>
      <c r="I1015" s="77" t="s">
        <v>159</v>
      </c>
      <c r="J1015" s="77" t="s">
        <v>165</v>
      </c>
      <c r="K1015" s="77">
        <v>2.2999999999999998</v>
      </c>
      <c r="L1015" s="77">
        <v>1500</v>
      </c>
      <c r="M1015" s="77" t="s">
        <v>41</v>
      </c>
      <c r="N1015" s="101">
        <v>23</v>
      </c>
      <c r="O1015" s="107">
        <v>2.9000000000000001E-2</v>
      </c>
      <c r="P1015" s="104">
        <v>2.23</v>
      </c>
      <c r="Z1015" s="77" t="s">
        <v>40</v>
      </c>
      <c r="AA1015" s="77" t="s">
        <v>39</v>
      </c>
      <c r="AB1015" s="77">
        <v>20</v>
      </c>
    </row>
    <row r="1016" spans="1:28" ht="15.75" customHeight="1" x14ac:dyDescent="0.2">
      <c r="A1016" s="77" t="s">
        <v>49</v>
      </c>
      <c r="B1016" s="77" t="s">
        <v>47</v>
      </c>
      <c r="C1016" s="77" t="s">
        <v>50</v>
      </c>
      <c r="D1016" s="113">
        <v>43474.372715335645</v>
      </c>
      <c r="E1016" s="77" t="s">
        <v>167</v>
      </c>
      <c r="F1016" s="77" t="s">
        <v>45</v>
      </c>
      <c r="G1016" s="77" t="s">
        <v>51</v>
      </c>
      <c r="H1016" s="77" t="s">
        <v>16</v>
      </c>
      <c r="I1016" s="77" t="s">
        <v>157</v>
      </c>
      <c r="J1016" s="77" t="s">
        <v>42</v>
      </c>
      <c r="K1016" s="77">
        <v>3.3</v>
      </c>
      <c r="L1016" s="77">
        <v>1610</v>
      </c>
      <c r="M1016" s="77" t="s">
        <v>41</v>
      </c>
      <c r="N1016" s="101">
        <v>35.9</v>
      </c>
      <c r="O1016" s="107">
        <v>6.2E-2</v>
      </c>
      <c r="P1016" s="104">
        <v>4.5</v>
      </c>
      <c r="Z1016" s="77" t="s">
        <v>40</v>
      </c>
      <c r="AA1016" s="77" t="s">
        <v>39</v>
      </c>
      <c r="AB1016" s="77">
        <v>20</v>
      </c>
    </row>
    <row r="1017" spans="1:28" ht="15.75" customHeight="1" x14ac:dyDescent="0.2">
      <c r="A1017" s="77" t="s">
        <v>49</v>
      </c>
      <c r="B1017" s="77" t="s">
        <v>47</v>
      </c>
      <c r="C1017" s="77" t="s">
        <v>50</v>
      </c>
      <c r="D1017" s="113">
        <v>43474.372715335645</v>
      </c>
      <c r="E1017" s="77" t="s">
        <v>167</v>
      </c>
      <c r="F1017" s="77" t="s">
        <v>45</v>
      </c>
      <c r="G1017" s="77" t="s">
        <v>51</v>
      </c>
      <c r="H1017" s="77" t="s">
        <v>16</v>
      </c>
      <c r="I1017" s="77" t="s">
        <v>158</v>
      </c>
      <c r="J1017" s="77" t="s">
        <v>42</v>
      </c>
      <c r="K1017" s="77">
        <v>3.3</v>
      </c>
      <c r="L1017" s="77">
        <v>1610</v>
      </c>
      <c r="M1017" s="77" t="s">
        <v>41</v>
      </c>
      <c r="N1017" s="101">
        <v>79.5</v>
      </c>
      <c r="O1017" s="107">
        <v>6.5000000000000002E-2</v>
      </c>
      <c r="P1017" s="104">
        <v>0</v>
      </c>
      <c r="Z1017" s="77" t="s">
        <v>40</v>
      </c>
      <c r="AA1017" s="77" t="s">
        <v>39</v>
      </c>
      <c r="AB1017" s="77">
        <v>20</v>
      </c>
    </row>
    <row r="1018" spans="1:28" ht="15.75" customHeight="1" x14ac:dyDescent="0.2">
      <c r="A1018" s="77" t="s">
        <v>49</v>
      </c>
      <c r="B1018" s="77" t="s">
        <v>47</v>
      </c>
      <c r="C1018" s="77" t="s">
        <v>50</v>
      </c>
      <c r="D1018" s="113">
        <v>43474.372715335645</v>
      </c>
      <c r="E1018" s="77" t="s">
        <v>167</v>
      </c>
      <c r="F1018" s="77" t="s">
        <v>45</v>
      </c>
      <c r="G1018" s="77" t="s">
        <v>51</v>
      </c>
      <c r="H1018" s="77" t="s">
        <v>16</v>
      </c>
      <c r="I1018" s="77" t="s">
        <v>43</v>
      </c>
      <c r="J1018" s="77" t="s">
        <v>42</v>
      </c>
      <c r="K1018" s="77">
        <v>3.3</v>
      </c>
      <c r="L1018" s="77">
        <v>1610</v>
      </c>
      <c r="M1018" s="77" t="s">
        <v>41</v>
      </c>
      <c r="N1018" s="101">
        <v>2.7</v>
      </c>
      <c r="O1018" s="107">
        <v>0</v>
      </c>
      <c r="P1018" s="104">
        <v>4.37</v>
      </c>
      <c r="Z1018" s="77" t="s">
        <v>40</v>
      </c>
      <c r="AA1018" s="77" t="s">
        <v>39</v>
      </c>
      <c r="AB1018" s="77">
        <v>20</v>
      </c>
    </row>
    <row r="1019" spans="1:28" ht="15.75" customHeight="1" x14ac:dyDescent="0.2">
      <c r="A1019" s="77" t="s">
        <v>49</v>
      </c>
      <c r="B1019" s="77" t="s">
        <v>47</v>
      </c>
      <c r="C1019" s="77" t="s">
        <v>50</v>
      </c>
      <c r="D1019" s="113">
        <v>43474.372715335645</v>
      </c>
      <c r="E1019" s="77" t="s">
        <v>167</v>
      </c>
      <c r="F1019" s="77" t="s">
        <v>45</v>
      </c>
      <c r="G1019" s="77" t="s">
        <v>51</v>
      </c>
      <c r="H1019" s="77" t="s">
        <v>16</v>
      </c>
      <c r="I1019" s="77" t="s">
        <v>159</v>
      </c>
      <c r="J1019" s="77" t="s">
        <v>165</v>
      </c>
      <c r="K1019" s="77">
        <v>3.3</v>
      </c>
      <c r="L1019" s="77">
        <v>1610</v>
      </c>
      <c r="M1019" s="77" t="s">
        <v>41</v>
      </c>
      <c r="N1019" s="101">
        <v>30.8</v>
      </c>
      <c r="O1019" s="107">
        <v>4.8000000000000001E-2</v>
      </c>
      <c r="P1019" s="104">
        <v>4.2300000000000004</v>
      </c>
      <c r="Z1019" s="77" t="s">
        <v>40</v>
      </c>
      <c r="AA1019" s="77" t="s">
        <v>39</v>
      </c>
      <c r="AB1019" s="77">
        <v>20</v>
      </c>
    </row>
    <row r="1020" spans="1:28" ht="15.75" customHeight="1" x14ac:dyDescent="0.2">
      <c r="A1020" s="77" t="s">
        <v>49</v>
      </c>
      <c r="B1020" s="77" t="s">
        <v>47</v>
      </c>
      <c r="C1020" s="77" t="s">
        <v>50</v>
      </c>
      <c r="D1020" s="113">
        <v>43474.372715335645</v>
      </c>
      <c r="E1020" s="77" t="s">
        <v>167</v>
      </c>
      <c r="F1020" s="77" t="s">
        <v>45</v>
      </c>
      <c r="G1020" s="77" t="s">
        <v>51</v>
      </c>
      <c r="H1020" s="77" t="s">
        <v>24</v>
      </c>
      <c r="I1020" s="77" t="s">
        <v>157</v>
      </c>
      <c r="J1020" s="77" t="s">
        <v>42</v>
      </c>
      <c r="K1020" s="77">
        <v>4.5999999999999996</v>
      </c>
      <c r="L1020" s="77">
        <v>1570</v>
      </c>
      <c r="M1020" s="77" t="s">
        <v>41</v>
      </c>
      <c r="N1020" s="101">
        <v>91</v>
      </c>
      <c r="O1020" s="107">
        <v>9.6000000000000002E-2</v>
      </c>
      <c r="P1020" s="104">
        <v>7.14</v>
      </c>
      <c r="Z1020" s="77" t="s">
        <v>40</v>
      </c>
      <c r="AA1020" s="77" t="s">
        <v>39</v>
      </c>
      <c r="AB1020" s="77">
        <v>20</v>
      </c>
    </row>
    <row r="1021" spans="1:28" ht="15.75" customHeight="1" x14ac:dyDescent="0.2">
      <c r="A1021" s="77" t="s">
        <v>49</v>
      </c>
      <c r="B1021" s="77" t="s">
        <v>47</v>
      </c>
      <c r="C1021" s="77" t="s">
        <v>50</v>
      </c>
      <c r="D1021" s="113">
        <v>43474.372715335645</v>
      </c>
      <c r="E1021" s="77" t="s">
        <v>167</v>
      </c>
      <c r="F1021" s="77" t="s">
        <v>45</v>
      </c>
      <c r="G1021" s="77" t="s">
        <v>51</v>
      </c>
      <c r="H1021" s="77" t="s">
        <v>24</v>
      </c>
      <c r="I1021" s="77" t="s">
        <v>158</v>
      </c>
      <c r="J1021" s="77" t="s">
        <v>42</v>
      </c>
      <c r="K1021" s="77">
        <v>4.5999999999999996</v>
      </c>
      <c r="L1021" s="77">
        <v>1570</v>
      </c>
      <c r="M1021" s="77" t="s">
        <v>41</v>
      </c>
      <c r="N1021" s="101">
        <v>185</v>
      </c>
      <c r="O1021" s="107">
        <v>0.10299999999999999</v>
      </c>
      <c r="P1021" s="104">
        <v>0</v>
      </c>
      <c r="Z1021" s="77" t="s">
        <v>40</v>
      </c>
      <c r="AA1021" s="77" t="s">
        <v>39</v>
      </c>
      <c r="AB1021" s="77">
        <v>20</v>
      </c>
    </row>
    <row r="1022" spans="1:28" ht="15.75" customHeight="1" x14ac:dyDescent="0.2">
      <c r="A1022" s="77" t="s">
        <v>49</v>
      </c>
      <c r="B1022" s="77" t="s">
        <v>47</v>
      </c>
      <c r="C1022" s="77" t="s">
        <v>50</v>
      </c>
      <c r="D1022" s="113">
        <v>43474.372715335645</v>
      </c>
      <c r="E1022" s="77" t="s">
        <v>167</v>
      </c>
      <c r="F1022" s="77" t="s">
        <v>45</v>
      </c>
      <c r="G1022" s="77" t="s">
        <v>51</v>
      </c>
      <c r="H1022" s="77" t="s">
        <v>24</v>
      </c>
      <c r="I1022" s="77" t="s">
        <v>43</v>
      </c>
      <c r="J1022" s="77" t="s">
        <v>42</v>
      </c>
      <c r="K1022" s="77">
        <v>4.5999999999999996</v>
      </c>
      <c r="L1022" s="77">
        <v>1570</v>
      </c>
      <c r="M1022" s="77" t="s">
        <v>41</v>
      </c>
      <c r="N1022" s="101">
        <v>4.0999999999999996</v>
      </c>
      <c r="O1022" s="107">
        <v>0</v>
      </c>
      <c r="P1022" s="104">
        <v>6.66</v>
      </c>
      <c r="Z1022" s="77" t="s">
        <v>40</v>
      </c>
      <c r="AA1022" s="77" t="s">
        <v>39</v>
      </c>
      <c r="AB1022" s="77">
        <v>20</v>
      </c>
    </row>
    <row r="1023" spans="1:28" ht="15.75" customHeight="1" x14ac:dyDescent="0.2">
      <c r="A1023" s="77" t="s">
        <v>49</v>
      </c>
      <c r="B1023" s="77" t="s">
        <v>47</v>
      </c>
      <c r="C1023" s="77" t="s">
        <v>50</v>
      </c>
      <c r="D1023" s="113">
        <v>43474.372715335645</v>
      </c>
      <c r="E1023" s="77" t="s">
        <v>167</v>
      </c>
      <c r="F1023" s="77" t="s">
        <v>45</v>
      </c>
      <c r="G1023" s="77" t="s">
        <v>51</v>
      </c>
      <c r="H1023" s="77" t="s">
        <v>24</v>
      </c>
      <c r="I1023" s="77" t="s">
        <v>159</v>
      </c>
      <c r="J1023" s="77" t="s">
        <v>165</v>
      </c>
      <c r="K1023" s="77">
        <v>4.5999999999999996</v>
      </c>
      <c r="L1023" s="77">
        <v>1570</v>
      </c>
      <c r="M1023" s="77" t="s">
        <v>41</v>
      </c>
      <c r="N1023" s="101">
        <v>59.1</v>
      </c>
      <c r="O1023" s="107">
        <v>5.8000000000000003E-2</v>
      </c>
      <c r="P1023" s="104">
        <v>6.65</v>
      </c>
      <c r="Z1023" s="77" t="s">
        <v>40</v>
      </c>
      <c r="AA1023" s="77" t="s">
        <v>39</v>
      </c>
      <c r="AB1023" s="77">
        <v>20</v>
      </c>
    </row>
    <row r="1024" spans="1:28" ht="15.75" customHeight="1" x14ac:dyDescent="0.2">
      <c r="A1024" s="77" t="s">
        <v>49</v>
      </c>
      <c r="B1024" s="77" t="s">
        <v>47</v>
      </c>
      <c r="C1024" s="77" t="s">
        <v>50</v>
      </c>
      <c r="D1024" s="113">
        <v>43474.372715335645</v>
      </c>
      <c r="E1024" s="77" t="s">
        <v>167</v>
      </c>
      <c r="F1024" s="77" t="s">
        <v>45</v>
      </c>
      <c r="G1024" s="77" t="s">
        <v>51</v>
      </c>
      <c r="H1024" s="77" t="s">
        <v>25</v>
      </c>
      <c r="I1024" s="77" t="s">
        <v>157</v>
      </c>
      <c r="J1024" s="77" t="s">
        <v>42</v>
      </c>
      <c r="K1024" s="77">
        <v>5.7</v>
      </c>
      <c r="L1024" s="77">
        <v>1590</v>
      </c>
      <c r="M1024" s="77" t="s">
        <v>41</v>
      </c>
      <c r="N1024" s="101">
        <v>74.7</v>
      </c>
      <c r="O1024" s="107">
        <v>5.8000000000000003E-2</v>
      </c>
      <c r="P1024" s="104">
        <v>2.17</v>
      </c>
      <c r="Z1024" s="77" t="s">
        <v>40</v>
      </c>
      <c r="AA1024" s="77" t="s">
        <v>39</v>
      </c>
      <c r="AB1024" s="77">
        <v>20</v>
      </c>
    </row>
    <row r="1025" spans="1:29" ht="15.75" customHeight="1" x14ac:dyDescent="0.2">
      <c r="A1025" s="77" t="s">
        <v>49</v>
      </c>
      <c r="B1025" s="77" t="s">
        <v>47</v>
      </c>
      <c r="C1025" s="77" t="s">
        <v>50</v>
      </c>
      <c r="D1025" s="113">
        <v>43474.372715335645</v>
      </c>
      <c r="E1025" s="77" t="s">
        <v>167</v>
      </c>
      <c r="F1025" s="77" t="s">
        <v>45</v>
      </c>
      <c r="G1025" s="77" t="s">
        <v>51</v>
      </c>
      <c r="H1025" s="77" t="s">
        <v>25</v>
      </c>
      <c r="I1025" s="77" t="s">
        <v>158</v>
      </c>
      <c r="J1025" s="77" t="s">
        <v>42</v>
      </c>
      <c r="K1025" s="77">
        <v>5.7</v>
      </c>
      <c r="L1025" s="77">
        <v>1590</v>
      </c>
      <c r="M1025" s="77" t="s">
        <v>41</v>
      </c>
      <c r="N1025" s="101">
        <v>102</v>
      </c>
      <c r="O1025" s="107">
        <v>6.4000000000000001E-2</v>
      </c>
      <c r="P1025" s="104">
        <v>0</v>
      </c>
      <c r="Z1025" s="77" t="s">
        <v>40</v>
      </c>
      <c r="AA1025" s="77" t="s">
        <v>39</v>
      </c>
      <c r="AB1025" s="77">
        <v>20</v>
      </c>
    </row>
    <row r="1026" spans="1:29" ht="15.75" customHeight="1" x14ac:dyDescent="0.2">
      <c r="A1026" s="80" t="s">
        <v>49</v>
      </c>
      <c r="B1026" s="80" t="s">
        <v>47</v>
      </c>
      <c r="C1026" s="80" t="s">
        <v>50</v>
      </c>
      <c r="D1026" s="114">
        <v>43474.372715335645</v>
      </c>
      <c r="E1026" s="80" t="s">
        <v>167</v>
      </c>
      <c r="F1026" s="80" t="s">
        <v>45</v>
      </c>
      <c r="G1026" s="80" t="s">
        <v>51</v>
      </c>
      <c r="H1026" s="80" t="s">
        <v>25</v>
      </c>
      <c r="I1026" s="80" t="s">
        <v>43</v>
      </c>
      <c r="J1026" s="80" t="s">
        <v>42</v>
      </c>
      <c r="K1026" s="80">
        <v>5.7</v>
      </c>
      <c r="L1026" s="80">
        <v>1590</v>
      </c>
      <c r="M1026" s="80" t="s">
        <v>41</v>
      </c>
      <c r="N1026" s="102">
        <v>1.2</v>
      </c>
      <c r="O1026" s="108">
        <v>0</v>
      </c>
      <c r="P1026" s="105">
        <v>2.02</v>
      </c>
      <c r="Q1026" s="80"/>
      <c r="R1026" s="80"/>
      <c r="S1026" s="80"/>
      <c r="T1026" s="80"/>
      <c r="U1026" s="80"/>
      <c r="V1026" s="80"/>
      <c r="W1026" s="80"/>
      <c r="X1026" s="80"/>
      <c r="Y1026" s="80"/>
      <c r="Z1026" s="80" t="s">
        <v>40</v>
      </c>
      <c r="AA1026" s="80" t="s">
        <v>39</v>
      </c>
      <c r="AB1026" s="80">
        <v>20</v>
      </c>
      <c r="AC1026" s="80"/>
    </row>
    <row r="1027" spans="1:29" ht="15.75" customHeight="1" x14ac:dyDescent="0.2">
      <c r="A1027" s="80" t="s">
        <v>49</v>
      </c>
      <c r="B1027" s="80" t="s">
        <v>47</v>
      </c>
      <c r="C1027" s="80" t="s">
        <v>50</v>
      </c>
      <c r="D1027" s="114">
        <v>43474.372715335645</v>
      </c>
      <c r="E1027" s="80" t="s">
        <v>167</v>
      </c>
      <c r="F1027" s="80" t="s">
        <v>45</v>
      </c>
      <c r="G1027" s="80" t="s">
        <v>51</v>
      </c>
      <c r="H1027" s="80" t="s">
        <v>25</v>
      </c>
      <c r="I1027" s="80" t="s">
        <v>159</v>
      </c>
      <c r="J1027" s="80" t="s">
        <v>165</v>
      </c>
      <c r="K1027" s="80">
        <v>5.7</v>
      </c>
      <c r="L1027" s="80">
        <v>1590</v>
      </c>
      <c r="M1027" s="80" t="s">
        <v>41</v>
      </c>
      <c r="N1027" s="102">
        <v>76.099999999999994</v>
      </c>
      <c r="O1027" s="108">
        <v>5.8999999999999997E-2</v>
      </c>
      <c r="P1027" s="105">
        <v>2.0499999999999998</v>
      </c>
      <c r="Q1027" s="80"/>
      <c r="R1027" s="80"/>
      <c r="S1027" s="80"/>
      <c r="T1027" s="80"/>
      <c r="U1027" s="80"/>
      <c r="V1027" s="80"/>
      <c r="W1027" s="80"/>
      <c r="X1027" s="80"/>
      <c r="Y1027" s="80"/>
      <c r="Z1027" s="80" t="s">
        <v>40</v>
      </c>
      <c r="AA1027" s="80" t="s">
        <v>39</v>
      </c>
      <c r="AB1027" s="80">
        <v>20</v>
      </c>
      <c r="AC1027" s="80"/>
    </row>
    <row r="1028" spans="1:29" ht="15.75" customHeight="1" x14ac:dyDescent="0.2">
      <c r="A1028" s="80" t="s">
        <v>49</v>
      </c>
      <c r="B1028" s="80" t="s">
        <v>47</v>
      </c>
      <c r="C1028" s="80" t="s">
        <v>50</v>
      </c>
      <c r="D1028" s="114">
        <v>43474.372715335645</v>
      </c>
      <c r="E1028" s="80" t="s">
        <v>167</v>
      </c>
      <c r="F1028" s="80" t="s">
        <v>45</v>
      </c>
      <c r="G1028" s="80" t="s">
        <v>51</v>
      </c>
      <c r="H1028" s="80" t="s">
        <v>166</v>
      </c>
      <c r="I1028" s="80" t="s">
        <v>157</v>
      </c>
      <c r="J1028" s="80" t="s">
        <v>42</v>
      </c>
      <c r="K1028" s="80">
        <v>2.6</v>
      </c>
      <c r="L1028" s="80">
        <v>1580</v>
      </c>
      <c r="M1028" s="80" t="s">
        <v>41</v>
      </c>
      <c r="N1028" s="102">
        <v>24.5</v>
      </c>
      <c r="O1028" s="108">
        <v>4.3999999999999997E-2</v>
      </c>
      <c r="P1028" s="105">
        <v>3.75</v>
      </c>
      <c r="Q1028" s="80"/>
      <c r="R1028" s="80"/>
      <c r="S1028" s="80"/>
      <c r="T1028" s="80"/>
      <c r="U1028" s="80"/>
      <c r="V1028" s="80"/>
      <c r="W1028" s="80"/>
      <c r="X1028" s="80"/>
      <c r="Y1028" s="80"/>
      <c r="Z1028" s="80" t="s">
        <v>40</v>
      </c>
      <c r="AA1028" s="80" t="s">
        <v>39</v>
      </c>
      <c r="AB1028" s="80">
        <v>20</v>
      </c>
      <c r="AC1028" s="80"/>
    </row>
    <row r="1029" spans="1:29" ht="15.75" customHeight="1" x14ac:dyDescent="0.2">
      <c r="A1029" s="80" t="s">
        <v>49</v>
      </c>
      <c r="B1029" s="80" t="s">
        <v>47</v>
      </c>
      <c r="C1029" s="80" t="s">
        <v>50</v>
      </c>
      <c r="D1029" s="114">
        <v>43474.372715335645</v>
      </c>
      <c r="E1029" s="80" t="s">
        <v>167</v>
      </c>
      <c r="F1029" s="80" t="s">
        <v>45</v>
      </c>
      <c r="G1029" s="80" t="s">
        <v>51</v>
      </c>
      <c r="H1029" s="80" t="s">
        <v>166</v>
      </c>
      <c r="I1029" s="80" t="s">
        <v>158</v>
      </c>
      <c r="J1029" s="80" t="s">
        <v>42</v>
      </c>
      <c r="K1029" s="80">
        <v>2.6</v>
      </c>
      <c r="L1029" s="80">
        <v>1580</v>
      </c>
      <c r="M1029" s="80" t="s">
        <v>41</v>
      </c>
      <c r="N1029" s="102">
        <v>55.2</v>
      </c>
      <c r="O1029" s="108">
        <v>4.5999999999999999E-2</v>
      </c>
      <c r="P1029" s="105">
        <v>0</v>
      </c>
      <c r="Q1029" s="80"/>
      <c r="R1029" s="80"/>
      <c r="S1029" s="80"/>
      <c r="T1029" s="80"/>
      <c r="U1029" s="80"/>
      <c r="V1029" s="80"/>
      <c r="W1029" s="80"/>
      <c r="X1029" s="80"/>
      <c r="Y1029" s="80"/>
      <c r="Z1029" s="80" t="s">
        <v>40</v>
      </c>
      <c r="AA1029" s="80" t="s">
        <v>39</v>
      </c>
      <c r="AB1029" s="80">
        <v>20</v>
      </c>
      <c r="AC1029" s="80"/>
    </row>
    <row r="1030" spans="1:29" ht="15.75" customHeight="1" x14ac:dyDescent="0.2">
      <c r="A1030" s="80" t="s">
        <v>49</v>
      </c>
      <c r="B1030" s="80" t="s">
        <v>47</v>
      </c>
      <c r="C1030" s="80" t="s">
        <v>50</v>
      </c>
      <c r="D1030" s="114">
        <v>43474.372715335645</v>
      </c>
      <c r="E1030" s="80" t="s">
        <v>167</v>
      </c>
      <c r="F1030" s="80" t="s">
        <v>45</v>
      </c>
      <c r="G1030" s="80" t="s">
        <v>51</v>
      </c>
      <c r="H1030" s="80" t="s">
        <v>166</v>
      </c>
      <c r="I1030" s="80" t="s">
        <v>43</v>
      </c>
      <c r="J1030" s="80" t="s">
        <v>42</v>
      </c>
      <c r="K1030" s="80">
        <v>2.6</v>
      </c>
      <c r="L1030" s="80">
        <v>1580</v>
      </c>
      <c r="M1030" s="80" t="s">
        <v>41</v>
      </c>
      <c r="N1030" s="102">
        <v>2.4</v>
      </c>
      <c r="O1030" s="108">
        <v>0</v>
      </c>
      <c r="P1030" s="105">
        <v>3.66</v>
      </c>
      <c r="Q1030" s="80"/>
      <c r="R1030" s="80"/>
      <c r="S1030" s="80"/>
      <c r="T1030" s="80"/>
      <c r="U1030" s="80"/>
      <c r="V1030" s="80"/>
      <c r="W1030" s="80"/>
      <c r="X1030" s="80"/>
      <c r="Y1030" s="80"/>
      <c r="Z1030" s="80" t="s">
        <v>40</v>
      </c>
      <c r="AA1030" s="80" t="s">
        <v>39</v>
      </c>
      <c r="AB1030" s="80">
        <v>20</v>
      </c>
      <c r="AC1030" s="80"/>
    </row>
    <row r="1031" spans="1:29" ht="15.75" customHeight="1" x14ac:dyDescent="0.2">
      <c r="A1031" s="80" t="s">
        <v>49</v>
      </c>
      <c r="B1031" s="80" t="s">
        <v>47</v>
      </c>
      <c r="C1031" s="80" t="s">
        <v>50</v>
      </c>
      <c r="D1031" s="114">
        <v>43474.372715335645</v>
      </c>
      <c r="E1031" s="80" t="s">
        <v>167</v>
      </c>
      <c r="F1031" s="80" t="s">
        <v>45</v>
      </c>
      <c r="G1031" s="80" t="s">
        <v>51</v>
      </c>
      <c r="H1031" s="80" t="s">
        <v>166</v>
      </c>
      <c r="I1031" s="80" t="s">
        <v>159</v>
      </c>
      <c r="J1031" s="80" t="s">
        <v>165</v>
      </c>
      <c r="K1031" s="80">
        <v>2.6</v>
      </c>
      <c r="L1031" s="80">
        <v>1580</v>
      </c>
      <c r="M1031" s="80" t="s">
        <v>41</v>
      </c>
      <c r="N1031" s="102">
        <v>15.3</v>
      </c>
      <c r="O1031" s="108">
        <v>2.3E-2</v>
      </c>
      <c r="P1031" s="105">
        <v>3.59</v>
      </c>
      <c r="Q1031" s="80"/>
      <c r="R1031" s="80"/>
      <c r="S1031" s="80"/>
      <c r="T1031" s="80"/>
      <c r="U1031" s="80"/>
      <c r="V1031" s="80"/>
      <c r="W1031" s="80"/>
      <c r="X1031" s="80"/>
      <c r="Y1031" s="80"/>
      <c r="Z1031" s="80" t="s">
        <v>40</v>
      </c>
      <c r="AA1031" s="80" t="s">
        <v>39</v>
      </c>
      <c r="AB1031" s="80">
        <v>20</v>
      </c>
      <c r="AC1031" s="80"/>
    </row>
    <row r="1032" spans="1:29" ht="15.75" customHeight="1" x14ac:dyDescent="0.2">
      <c r="A1032" s="80" t="s">
        <v>49</v>
      </c>
      <c r="B1032" s="80" t="s">
        <v>47</v>
      </c>
      <c r="C1032" s="80" t="s">
        <v>50</v>
      </c>
      <c r="D1032" s="114">
        <v>43474.372715335645</v>
      </c>
      <c r="E1032" s="80" t="s">
        <v>167</v>
      </c>
      <c r="F1032" s="80" t="s">
        <v>29</v>
      </c>
      <c r="G1032" s="80" t="s">
        <v>51</v>
      </c>
      <c r="H1032" s="80" t="s">
        <v>11</v>
      </c>
      <c r="I1032" s="80" t="s">
        <v>157</v>
      </c>
      <c r="J1032" s="80" t="s">
        <v>42</v>
      </c>
      <c r="K1032" s="80">
        <v>3.53</v>
      </c>
      <c r="L1032" s="80">
        <v>2070</v>
      </c>
      <c r="M1032" s="80" t="s">
        <v>41</v>
      </c>
      <c r="N1032" s="102">
        <v>21.7</v>
      </c>
      <c r="O1032" s="108">
        <v>6.5799999999999997E-2</v>
      </c>
      <c r="P1032" s="105">
        <v>5.2</v>
      </c>
      <c r="Q1032" s="80"/>
      <c r="R1032" s="80"/>
      <c r="S1032" s="80"/>
      <c r="T1032" s="80"/>
      <c r="U1032" s="80"/>
      <c r="V1032" s="80"/>
      <c r="W1032" s="80"/>
      <c r="X1032" s="80"/>
      <c r="Y1032" s="80"/>
      <c r="Z1032" s="80" t="s">
        <v>40</v>
      </c>
      <c r="AA1032" s="80" t="s">
        <v>39</v>
      </c>
      <c r="AB1032" s="80">
        <v>20</v>
      </c>
      <c r="AC1032" s="80"/>
    </row>
    <row r="1033" spans="1:29" ht="15.75" customHeight="1" x14ac:dyDescent="0.2">
      <c r="A1033" s="80" t="s">
        <v>49</v>
      </c>
      <c r="B1033" s="80" t="s">
        <v>47</v>
      </c>
      <c r="C1033" s="80" t="s">
        <v>50</v>
      </c>
      <c r="D1033" s="114">
        <v>43474.372715335645</v>
      </c>
      <c r="E1033" s="80" t="s">
        <v>167</v>
      </c>
      <c r="F1033" s="80" t="s">
        <v>29</v>
      </c>
      <c r="G1033" s="80" t="s">
        <v>51</v>
      </c>
      <c r="H1033" s="80" t="s">
        <v>11</v>
      </c>
      <c r="I1033" s="80" t="s">
        <v>158</v>
      </c>
      <c r="J1033" s="80" t="s">
        <v>42</v>
      </c>
      <c r="K1033" s="80">
        <v>3.53</v>
      </c>
      <c r="L1033" s="80">
        <v>2070</v>
      </c>
      <c r="M1033" s="80" t="s">
        <v>41</v>
      </c>
      <c r="N1033" s="102">
        <v>67.400000000000006</v>
      </c>
      <c r="O1033" s="108">
        <v>6.8099999999999994E-2</v>
      </c>
      <c r="P1033" s="105">
        <v>0</v>
      </c>
      <c r="Q1033" s="80"/>
      <c r="R1033" s="80"/>
      <c r="S1033" s="80"/>
      <c r="T1033" s="80"/>
      <c r="U1033" s="80"/>
      <c r="V1033" s="80"/>
      <c r="W1033" s="80"/>
      <c r="X1033" s="80"/>
      <c r="Y1033" s="80"/>
      <c r="Z1033" s="80" t="s">
        <v>40</v>
      </c>
      <c r="AA1033" s="80" t="s">
        <v>39</v>
      </c>
      <c r="AB1033" s="80">
        <v>20</v>
      </c>
      <c r="AC1033" s="80"/>
    </row>
    <row r="1034" spans="1:29" ht="15.75" customHeight="1" x14ac:dyDescent="0.2">
      <c r="A1034" s="80" t="s">
        <v>49</v>
      </c>
      <c r="B1034" s="80" t="s">
        <v>47</v>
      </c>
      <c r="C1034" s="80" t="s">
        <v>50</v>
      </c>
      <c r="D1034" s="114">
        <v>43474.372715335645</v>
      </c>
      <c r="E1034" s="80" t="s">
        <v>167</v>
      </c>
      <c r="F1034" s="80" t="s">
        <v>29</v>
      </c>
      <c r="G1034" s="80" t="s">
        <v>51</v>
      </c>
      <c r="H1034" s="80" t="s">
        <v>11</v>
      </c>
      <c r="I1034" s="80" t="s">
        <v>43</v>
      </c>
      <c r="J1034" s="80" t="s">
        <v>42</v>
      </c>
      <c r="K1034" s="80">
        <v>3.53</v>
      </c>
      <c r="L1034" s="80">
        <v>2070</v>
      </c>
      <c r="M1034" s="80" t="s">
        <v>41</v>
      </c>
      <c r="N1034" s="102">
        <v>3.2</v>
      </c>
      <c r="O1034" s="108">
        <v>0</v>
      </c>
      <c r="P1034" s="105">
        <v>5.09</v>
      </c>
      <c r="Q1034" s="80"/>
      <c r="R1034" s="80"/>
      <c r="S1034" s="80"/>
      <c r="T1034" s="80"/>
      <c r="U1034" s="80"/>
      <c r="V1034" s="80"/>
      <c r="W1034" s="80"/>
      <c r="X1034" s="80"/>
      <c r="Y1034" s="80"/>
      <c r="Z1034" s="80" t="s">
        <v>40</v>
      </c>
      <c r="AA1034" s="80" t="s">
        <v>39</v>
      </c>
      <c r="AB1034" s="80">
        <v>20</v>
      </c>
      <c r="AC1034" s="80"/>
    </row>
    <row r="1035" spans="1:29" ht="15.75" customHeight="1" x14ac:dyDescent="0.2">
      <c r="A1035" s="80" t="s">
        <v>49</v>
      </c>
      <c r="B1035" s="80" t="s">
        <v>47</v>
      </c>
      <c r="C1035" s="80" t="s">
        <v>50</v>
      </c>
      <c r="D1035" s="114">
        <v>43474.372715335645</v>
      </c>
      <c r="E1035" s="80" t="s">
        <v>167</v>
      </c>
      <c r="F1035" s="80" t="s">
        <v>29</v>
      </c>
      <c r="G1035" s="80" t="s">
        <v>51</v>
      </c>
      <c r="H1035" s="80" t="s">
        <v>11</v>
      </c>
      <c r="I1035" s="80" t="s">
        <v>159</v>
      </c>
      <c r="J1035" s="80" t="s">
        <v>165</v>
      </c>
      <c r="K1035" s="80">
        <v>3.53</v>
      </c>
      <c r="L1035" s="80">
        <v>2070</v>
      </c>
      <c r="M1035" s="80" t="s">
        <v>41</v>
      </c>
      <c r="N1035" s="102">
        <v>14.1</v>
      </c>
      <c r="O1035" s="108">
        <v>3.4200000000000001E-2</v>
      </c>
      <c r="P1035" s="105">
        <v>5</v>
      </c>
      <c r="Q1035" s="80"/>
      <c r="R1035" s="80"/>
      <c r="S1035" s="80"/>
      <c r="T1035" s="80"/>
      <c r="U1035" s="80"/>
      <c r="V1035" s="80"/>
      <c r="W1035" s="80"/>
      <c r="X1035" s="80"/>
      <c r="Y1035" s="80"/>
      <c r="Z1035" s="80" t="s">
        <v>40</v>
      </c>
      <c r="AA1035" s="80" t="s">
        <v>39</v>
      </c>
      <c r="AB1035" s="80">
        <v>20</v>
      </c>
      <c r="AC1035" s="80"/>
    </row>
    <row r="1036" spans="1:29" ht="15.75" customHeight="1" x14ac:dyDescent="0.2">
      <c r="A1036" s="80" t="s">
        <v>49</v>
      </c>
      <c r="B1036" s="80" t="s">
        <v>47</v>
      </c>
      <c r="C1036" s="80" t="s">
        <v>50</v>
      </c>
      <c r="D1036" s="114">
        <v>43474.372715335645</v>
      </c>
      <c r="E1036" s="80" t="s">
        <v>167</v>
      </c>
      <c r="F1036" s="80" t="s">
        <v>29</v>
      </c>
      <c r="G1036" s="80" t="s">
        <v>51</v>
      </c>
      <c r="H1036" s="80" t="s">
        <v>12</v>
      </c>
      <c r="I1036" s="80" t="s">
        <v>157</v>
      </c>
      <c r="J1036" s="80" t="s">
        <v>42</v>
      </c>
      <c r="K1036" s="80">
        <v>2.59</v>
      </c>
      <c r="L1036" s="80">
        <v>1780</v>
      </c>
      <c r="M1036" s="80" t="s">
        <v>41</v>
      </c>
      <c r="N1036" s="102">
        <v>25.9</v>
      </c>
      <c r="O1036" s="108">
        <v>4.8899999999999999E-2</v>
      </c>
      <c r="P1036" s="105">
        <v>4.8499999999999996</v>
      </c>
      <c r="Q1036" s="80"/>
      <c r="R1036" s="80"/>
      <c r="S1036" s="80"/>
      <c r="T1036" s="80"/>
      <c r="U1036" s="80"/>
      <c r="V1036" s="80"/>
      <c r="W1036" s="80"/>
      <c r="X1036" s="80"/>
      <c r="Y1036" s="80"/>
      <c r="Z1036" s="80" t="s">
        <v>40</v>
      </c>
      <c r="AA1036" s="80" t="s">
        <v>39</v>
      </c>
      <c r="AB1036" s="80">
        <v>20</v>
      </c>
      <c r="AC1036" s="80"/>
    </row>
    <row r="1037" spans="1:29" ht="15.75" customHeight="1" x14ac:dyDescent="0.2">
      <c r="A1037" s="80" t="s">
        <v>49</v>
      </c>
      <c r="B1037" s="80" t="s">
        <v>47</v>
      </c>
      <c r="C1037" s="80" t="s">
        <v>50</v>
      </c>
      <c r="D1037" s="114">
        <v>43474.372715335645</v>
      </c>
      <c r="E1037" s="80" t="s">
        <v>167</v>
      </c>
      <c r="F1037" s="80" t="s">
        <v>29</v>
      </c>
      <c r="G1037" s="80" t="s">
        <v>51</v>
      </c>
      <c r="H1037" s="80" t="s">
        <v>12</v>
      </c>
      <c r="I1037" s="80" t="s">
        <v>158</v>
      </c>
      <c r="J1037" s="80" t="s">
        <v>42</v>
      </c>
      <c r="K1037" s="80">
        <v>2.59</v>
      </c>
      <c r="L1037" s="80">
        <v>1780</v>
      </c>
      <c r="M1037" s="80" t="s">
        <v>41</v>
      </c>
      <c r="N1037" s="102">
        <v>60.2</v>
      </c>
      <c r="O1037" s="108">
        <v>5.1999999999999998E-2</v>
      </c>
      <c r="P1037" s="105">
        <v>0</v>
      </c>
      <c r="Q1037" s="80"/>
      <c r="R1037" s="80"/>
      <c r="S1037" s="80"/>
      <c r="T1037" s="80"/>
      <c r="U1037" s="80"/>
      <c r="V1037" s="80"/>
      <c r="W1037" s="80"/>
      <c r="X1037" s="80"/>
      <c r="Y1037" s="80"/>
      <c r="Z1037" s="80" t="s">
        <v>40</v>
      </c>
      <c r="AA1037" s="80" t="s">
        <v>39</v>
      </c>
      <c r="AB1037" s="80">
        <v>20</v>
      </c>
      <c r="AC1037" s="80"/>
    </row>
    <row r="1038" spans="1:29" ht="15.75" customHeight="1" x14ac:dyDescent="0.2">
      <c r="A1038" s="80" t="s">
        <v>49</v>
      </c>
      <c r="B1038" s="80" t="s">
        <v>47</v>
      </c>
      <c r="C1038" s="80" t="s">
        <v>50</v>
      </c>
      <c r="D1038" s="114">
        <v>43474.372715335645</v>
      </c>
      <c r="E1038" s="80" t="s">
        <v>167</v>
      </c>
      <c r="F1038" s="80" t="s">
        <v>29</v>
      </c>
      <c r="G1038" s="80" t="s">
        <v>51</v>
      </c>
      <c r="H1038" s="80" t="s">
        <v>12</v>
      </c>
      <c r="I1038" s="80" t="s">
        <v>43</v>
      </c>
      <c r="J1038" s="80" t="s">
        <v>42</v>
      </c>
      <c r="K1038" s="80">
        <v>2.59</v>
      </c>
      <c r="L1038" s="80">
        <v>1780</v>
      </c>
      <c r="M1038" s="80" t="s">
        <v>41</v>
      </c>
      <c r="N1038" s="102">
        <v>3.22</v>
      </c>
      <c r="O1038" s="108">
        <v>0</v>
      </c>
      <c r="P1038" s="105">
        <v>4.7699999999999996</v>
      </c>
      <c r="Q1038" s="80"/>
      <c r="R1038" s="80"/>
      <c r="S1038" s="80"/>
      <c r="T1038" s="80"/>
      <c r="U1038" s="80"/>
      <c r="V1038" s="80"/>
      <c r="W1038" s="80"/>
      <c r="X1038" s="80"/>
      <c r="Y1038" s="80"/>
      <c r="Z1038" s="80" t="s">
        <v>40</v>
      </c>
      <c r="AA1038" s="80" t="s">
        <v>39</v>
      </c>
      <c r="AB1038" s="80">
        <v>20</v>
      </c>
      <c r="AC1038" s="80"/>
    </row>
    <row r="1039" spans="1:29" ht="15.75" customHeight="1" x14ac:dyDescent="0.2">
      <c r="A1039" s="80" t="s">
        <v>49</v>
      </c>
      <c r="B1039" s="80" t="s">
        <v>47</v>
      </c>
      <c r="C1039" s="80" t="s">
        <v>50</v>
      </c>
      <c r="D1039" s="114">
        <v>43474.372715335645</v>
      </c>
      <c r="E1039" s="80" t="s">
        <v>167</v>
      </c>
      <c r="F1039" s="80" t="s">
        <v>29</v>
      </c>
      <c r="G1039" s="80" t="s">
        <v>51</v>
      </c>
      <c r="H1039" s="80" t="s">
        <v>12</v>
      </c>
      <c r="I1039" s="80" t="s">
        <v>159</v>
      </c>
      <c r="J1039" s="80" t="s">
        <v>165</v>
      </c>
      <c r="K1039" s="80">
        <v>2.59</v>
      </c>
      <c r="L1039" s="80">
        <v>1780</v>
      </c>
      <c r="M1039" s="80" t="s">
        <v>41</v>
      </c>
      <c r="N1039" s="102">
        <v>11.3</v>
      </c>
      <c r="O1039" s="108">
        <v>1.6199999999999999E-2</v>
      </c>
      <c r="P1039" s="105">
        <v>4.71</v>
      </c>
      <c r="Q1039" s="80"/>
      <c r="R1039" s="80"/>
      <c r="S1039" s="80"/>
      <c r="T1039" s="80"/>
      <c r="U1039" s="80"/>
      <c r="V1039" s="80"/>
      <c r="W1039" s="80"/>
      <c r="X1039" s="80"/>
      <c r="Y1039" s="80"/>
      <c r="Z1039" s="80" t="s">
        <v>40</v>
      </c>
      <c r="AA1039" s="80" t="s">
        <v>39</v>
      </c>
      <c r="AB1039" s="80">
        <v>20</v>
      </c>
      <c r="AC1039" s="80"/>
    </row>
    <row r="1040" spans="1:29" ht="15.75" customHeight="1" x14ac:dyDescent="0.2">
      <c r="A1040" s="80" t="s">
        <v>49</v>
      </c>
      <c r="B1040" s="80" t="s">
        <v>47</v>
      </c>
      <c r="C1040" s="80" t="s">
        <v>50</v>
      </c>
      <c r="D1040" s="114">
        <v>43474.372715335645</v>
      </c>
      <c r="E1040" s="80" t="s">
        <v>167</v>
      </c>
      <c r="F1040" s="80" t="s">
        <v>29</v>
      </c>
      <c r="G1040" s="80" t="s">
        <v>51</v>
      </c>
      <c r="H1040" s="80" t="s">
        <v>13</v>
      </c>
      <c r="I1040" s="80" t="s">
        <v>157</v>
      </c>
      <c r="J1040" s="80" t="s">
        <v>42</v>
      </c>
      <c r="K1040" s="80">
        <v>3.34</v>
      </c>
      <c r="L1040" s="80">
        <v>2010</v>
      </c>
      <c r="M1040" s="80" t="s">
        <v>41</v>
      </c>
      <c r="N1040" s="102">
        <v>38.5</v>
      </c>
      <c r="O1040" s="108">
        <v>5.8299999999999998E-2</v>
      </c>
      <c r="P1040" s="105">
        <v>4</v>
      </c>
      <c r="Q1040" s="80"/>
      <c r="R1040" s="80"/>
      <c r="S1040" s="80"/>
      <c r="T1040" s="80"/>
      <c r="U1040" s="80"/>
      <c r="V1040" s="80"/>
      <c r="W1040" s="80"/>
      <c r="X1040" s="80"/>
      <c r="Y1040" s="80"/>
      <c r="Z1040" s="80" t="s">
        <v>40</v>
      </c>
      <c r="AA1040" s="80" t="s">
        <v>39</v>
      </c>
      <c r="AB1040" s="80">
        <v>20</v>
      </c>
      <c r="AC1040" s="80"/>
    </row>
    <row r="1041" spans="1:29" ht="15.75" customHeight="1" x14ac:dyDescent="0.2">
      <c r="A1041" s="80" t="s">
        <v>49</v>
      </c>
      <c r="B1041" s="80" t="s">
        <v>47</v>
      </c>
      <c r="C1041" s="80" t="s">
        <v>50</v>
      </c>
      <c r="D1041" s="114">
        <v>43474.372715335645</v>
      </c>
      <c r="E1041" s="80" t="s">
        <v>167</v>
      </c>
      <c r="F1041" s="80" t="s">
        <v>29</v>
      </c>
      <c r="G1041" s="80" t="s">
        <v>51</v>
      </c>
      <c r="H1041" s="80" t="s">
        <v>13</v>
      </c>
      <c r="I1041" s="80" t="s">
        <v>158</v>
      </c>
      <c r="J1041" s="80" t="s">
        <v>42</v>
      </c>
      <c r="K1041" s="80">
        <v>3.34</v>
      </c>
      <c r="L1041" s="80">
        <v>2010</v>
      </c>
      <c r="M1041" s="80" t="s">
        <v>41</v>
      </c>
      <c r="N1041" s="102">
        <v>72.099999999999994</v>
      </c>
      <c r="O1041" s="108">
        <v>6.0600000000000001E-2</v>
      </c>
      <c r="P1041" s="105">
        <v>0</v>
      </c>
      <c r="Q1041" s="80"/>
      <c r="R1041" s="80"/>
      <c r="S1041" s="80"/>
      <c r="T1041" s="80"/>
      <c r="U1041" s="80"/>
      <c r="V1041" s="80"/>
      <c r="W1041" s="80"/>
      <c r="X1041" s="80"/>
      <c r="Y1041" s="80"/>
      <c r="Z1041" s="80" t="s">
        <v>40</v>
      </c>
      <c r="AA1041" s="80" t="s">
        <v>39</v>
      </c>
      <c r="AB1041" s="80">
        <v>20</v>
      </c>
      <c r="AC1041" s="80"/>
    </row>
    <row r="1042" spans="1:29" ht="15.75" customHeight="1" x14ac:dyDescent="0.2">
      <c r="A1042" s="80" t="s">
        <v>49</v>
      </c>
      <c r="B1042" s="80" t="s">
        <v>47</v>
      </c>
      <c r="C1042" s="80" t="s">
        <v>50</v>
      </c>
      <c r="D1042" s="114">
        <v>43474.372715335645</v>
      </c>
      <c r="E1042" s="80" t="s">
        <v>167</v>
      </c>
      <c r="F1042" s="80" t="s">
        <v>29</v>
      </c>
      <c r="G1042" s="80" t="s">
        <v>51</v>
      </c>
      <c r="H1042" s="80" t="s">
        <v>13</v>
      </c>
      <c r="I1042" s="80" t="s">
        <v>43</v>
      </c>
      <c r="J1042" s="80" t="s">
        <v>42</v>
      </c>
      <c r="K1042" s="80">
        <v>3.34</v>
      </c>
      <c r="L1042" s="80">
        <v>2010</v>
      </c>
      <c r="M1042" s="80" t="s">
        <v>41</v>
      </c>
      <c r="N1042" s="102">
        <v>2.4900000000000002</v>
      </c>
      <c r="O1042" s="108">
        <v>0</v>
      </c>
      <c r="P1042" s="105">
        <v>3.91</v>
      </c>
      <c r="Q1042" s="80"/>
      <c r="R1042" s="80"/>
      <c r="S1042" s="80"/>
      <c r="T1042" s="80"/>
      <c r="U1042" s="80"/>
      <c r="V1042" s="80"/>
      <c r="W1042" s="80"/>
      <c r="X1042" s="80"/>
      <c r="Y1042" s="80"/>
      <c r="Z1042" s="80" t="s">
        <v>40</v>
      </c>
      <c r="AA1042" s="80" t="s">
        <v>39</v>
      </c>
      <c r="AB1042" s="80">
        <v>20</v>
      </c>
      <c r="AC1042" s="80"/>
    </row>
    <row r="1043" spans="1:29" ht="15.75" customHeight="1" x14ac:dyDescent="0.2">
      <c r="A1043" s="80" t="s">
        <v>49</v>
      </c>
      <c r="B1043" s="80" t="s">
        <v>47</v>
      </c>
      <c r="C1043" s="80" t="s">
        <v>50</v>
      </c>
      <c r="D1043" s="114">
        <v>43474.372715335645</v>
      </c>
      <c r="E1043" s="80" t="s">
        <v>167</v>
      </c>
      <c r="F1043" s="80" t="s">
        <v>29</v>
      </c>
      <c r="G1043" s="80" t="s">
        <v>51</v>
      </c>
      <c r="H1043" s="80" t="s">
        <v>13</v>
      </c>
      <c r="I1043" s="80" t="s">
        <v>159</v>
      </c>
      <c r="J1043" s="80" t="s">
        <v>165</v>
      </c>
      <c r="K1043" s="80">
        <v>3.34</v>
      </c>
      <c r="L1043" s="80">
        <v>2010</v>
      </c>
      <c r="M1043" s="80" t="s">
        <v>41</v>
      </c>
      <c r="N1043" s="102">
        <v>35.299999999999997</v>
      </c>
      <c r="O1043" s="108">
        <v>5.0799999999999998E-2</v>
      </c>
      <c r="P1043" s="105">
        <v>3.8</v>
      </c>
      <c r="Q1043" s="80"/>
      <c r="R1043" s="80"/>
      <c r="S1043" s="80"/>
      <c r="T1043" s="80"/>
      <c r="U1043" s="80"/>
      <c r="V1043" s="80"/>
      <c r="W1043" s="80"/>
      <c r="X1043" s="80"/>
      <c r="Y1043" s="80"/>
      <c r="Z1043" s="80" t="s">
        <v>40</v>
      </c>
      <c r="AA1043" s="80" t="s">
        <v>39</v>
      </c>
      <c r="AB1043" s="80">
        <v>20</v>
      </c>
      <c r="AC1043" s="80"/>
    </row>
    <row r="1044" spans="1:29" ht="15.75" customHeight="1" x14ac:dyDescent="0.2">
      <c r="A1044" s="80" t="s">
        <v>49</v>
      </c>
      <c r="B1044" s="80" t="s">
        <v>47</v>
      </c>
      <c r="C1044" s="80" t="s">
        <v>50</v>
      </c>
      <c r="D1044" s="114">
        <v>43474.372715335645</v>
      </c>
      <c r="E1044" s="80" t="s">
        <v>167</v>
      </c>
      <c r="F1044" s="80" t="s">
        <v>29</v>
      </c>
      <c r="G1044" s="80" t="s">
        <v>51</v>
      </c>
      <c r="H1044" s="80" t="s">
        <v>16</v>
      </c>
      <c r="I1044" s="80" t="s">
        <v>157</v>
      </c>
      <c r="J1044" s="80" t="s">
        <v>42</v>
      </c>
      <c r="K1044" s="80">
        <v>3.84</v>
      </c>
      <c r="L1044" s="80">
        <v>1780</v>
      </c>
      <c r="M1044" s="80" t="s">
        <v>41</v>
      </c>
      <c r="N1044" s="102">
        <v>38</v>
      </c>
      <c r="O1044" s="108">
        <v>7.0099999999999996E-2</v>
      </c>
      <c r="P1044" s="105">
        <v>5.48</v>
      </c>
      <c r="Q1044" s="80"/>
      <c r="R1044" s="80"/>
      <c r="S1044" s="80"/>
      <c r="T1044" s="80"/>
      <c r="U1044" s="80"/>
      <c r="V1044" s="80"/>
      <c r="W1044" s="80"/>
      <c r="X1044" s="80"/>
      <c r="Y1044" s="80"/>
      <c r="Z1044" s="80" t="s">
        <v>40</v>
      </c>
      <c r="AA1044" s="80" t="s">
        <v>39</v>
      </c>
      <c r="AB1044" s="80">
        <v>20</v>
      </c>
      <c r="AC1044" s="80"/>
    </row>
    <row r="1045" spans="1:29" ht="15.75" customHeight="1" x14ac:dyDescent="0.2">
      <c r="A1045" s="80" t="s">
        <v>49</v>
      </c>
      <c r="B1045" s="80" t="s">
        <v>47</v>
      </c>
      <c r="C1045" s="80" t="s">
        <v>50</v>
      </c>
      <c r="D1045" s="114">
        <v>43474.372715335645</v>
      </c>
      <c r="E1045" s="80" t="s">
        <v>167</v>
      </c>
      <c r="F1045" s="80" t="s">
        <v>29</v>
      </c>
      <c r="G1045" s="80" t="s">
        <v>51</v>
      </c>
      <c r="H1045" s="80" t="s">
        <v>16</v>
      </c>
      <c r="I1045" s="80" t="s">
        <v>158</v>
      </c>
      <c r="J1045" s="80" t="s">
        <v>42</v>
      </c>
      <c r="K1045" s="80">
        <v>3.84</v>
      </c>
      <c r="L1045" s="80">
        <v>1780</v>
      </c>
      <c r="M1045" s="80" t="s">
        <v>41</v>
      </c>
      <c r="N1045" s="102">
        <v>91.4</v>
      </c>
      <c r="O1045" s="108">
        <v>7.3099999999999998E-2</v>
      </c>
      <c r="P1045" s="105">
        <v>0</v>
      </c>
      <c r="Q1045" s="80"/>
      <c r="R1045" s="80"/>
      <c r="S1045" s="80"/>
      <c r="T1045" s="80"/>
      <c r="U1045" s="80"/>
      <c r="V1045" s="80"/>
      <c r="W1045" s="80"/>
      <c r="X1045" s="80"/>
      <c r="Y1045" s="80"/>
      <c r="Z1045" s="80" t="s">
        <v>40</v>
      </c>
      <c r="AA1045" s="80" t="s">
        <v>39</v>
      </c>
      <c r="AB1045" s="80">
        <v>20</v>
      </c>
      <c r="AC1045" s="80"/>
    </row>
    <row r="1046" spans="1:29" ht="15.75" customHeight="1" x14ac:dyDescent="0.2">
      <c r="A1046" s="80" t="s">
        <v>49</v>
      </c>
      <c r="B1046" s="80" t="s">
        <v>47</v>
      </c>
      <c r="C1046" s="80" t="s">
        <v>50</v>
      </c>
      <c r="D1046" s="114">
        <v>43474.372715335645</v>
      </c>
      <c r="E1046" s="80" t="s">
        <v>167</v>
      </c>
      <c r="F1046" s="80" t="s">
        <v>29</v>
      </c>
      <c r="G1046" s="80" t="s">
        <v>51</v>
      </c>
      <c r="H1046" s="80" t="s">
        <v>16</v>
      </c>
      <c r="I1046" s="80" t="s">
        <v>43</v>
      </c>
      <c r="J1046" s="80" t="s">
        <v>42</v>
      </c>
      <c r="K1046" s="80">
        <v>3.84</v>
      </c>
      <c r="L1046" s="80">
        <v>1780</v>
      </c>
      <c r="M1046" s="80" t="s">
        <v>41</v>
      </c>
      <c r="N1046" s="102">
        <v>3.3</v>
      </c>
      <c r="O1046" s="108">
        <v>0</v>
      </c>
      <c r="P1046" s="105">
        <v>5.37</v>
      </c>
      <c r="Q1046" s="80"/>
      <c r="R1046" s="80"/>
      <c r="S1046" s="80"/>
      <c r="T1046" s="80"/>
      <c r="U1046" s="80"/>
      <c r="V1046" s="80"/>
      <c r="W1046" s="80"/>
      <c r="X1046" s="80"/>
      <c r="Y1046" s="80"/>
      <c r="Z1046" s="80" t="s">
        <v>40</v>
      </c>
      <c r="AA1046" s="80" t="s">
        <v>39</v>
      </c>
      <c r="AB1046" s="80">
        <v>20</v>
      </c>
      <c r="AC1046" s="80"/>
    </row>
    <row r="1047" spans="1:29" ht="15.75" customHeight="1" x14ac:dyDescent="0.2">
      <c r="A1047" s="80" t="s">
        <v>49</v>
      </c>
      <c r="B1047" s="80" t="s">
        <v>47</v>
      </c>
      <c r="C1047" s="80" t="s">
        <v>50</v>
      </c>
      <c r="D1047" s="114">
        <v>43474.372715335645</v>
      </c>
      <c r="E1047" s="80" t="s">
        <v>167</v>
      </c>
      <c r="F1047" s="80" t="s">
        <v>29</v>
      </c>
      <c r="G1047" s="80" t="s">
        <v>51</v>
      </c>
      <c r="H1047" s="80" t="s">
        <v>16</v>
      </c>
      <c r="I1047" s="80" t="s">
        <v>159</v>
      </c>
      <c r="J1047" s="80" t="s">
        <v>165</v>
      </c>
      <c r="K1047" s="80">
        <v>3.84</v>
      </c>
      <c r="L1047" s="80">
        <v>1780</v>
      </c>
      <c r="M1047" s="80" t="s">
        <v>41</v>
      </c>
      <c r="N1047" s="102">
        <v>31.1</v>
      </c>
      <c r="O1047" s="108">
        <v>5.1999999999999998E-2</v>
      </c>
      <c r="P1047" s="105">
        <v>5.23</v>
      </c>
      <c r="Q1047" s="80"/>
      <c r="R1047" s="80"/>
      <c r="S1047" s="80"/>
      <c r="T1047" s="80"/>
      <c r="U1047" s="80"/>
      <c r="V1047" s="80"/>
      <c r="W1047" s="80"/>
      <c r="X1047" s="80"/>
      <c r="Y1047" s="80"/>
      <c r="Z1047" s="80" t="s">
        <v>40</v>
      </c>
      <c r="AA1047" s="80" t="s">
        <v>39</v>
      </c>
      <c r="AB1047" s="80">
        <v>20</v>
      </c>
      <c r="AC1047" s="80"/>
    </row>
    <row r="1048" spans="1:29" ht="15.75" customHeight="1" x14ac:dyDescent="0.2">
      <c r="A1048" s="80" t="s">
        <v>49</v>
      </c>
      <c r="B1048" s="80" t="s">
        <v>47</v>
      </c>
      <c r="C1048" s="80" t="s">
        <v>50</v>
      </c>
      <c r="D1048" s="114">
        <v>43474.372715335645</v>
      </c>
      <c r="E1048" s="80" t="s">
        <v>167</v>
      </c>
      <c r="F1048" s="80" t="s">
        <v>29</v>
      </c>
      <c r="G1048" s="80" t="s">
        <v>51</v>
      </c>
      <c r="H1048" s="80" t="s">
        <v>24</v>
      </c>
      <c r="I1048" s="80" t="s">
        <v>157</v>
      </c>
      <c r="J1048" s="80" t="s">
        <v>42</v>
      </c>
      <c r="K1048" s="80">
        <v>4.8600000000000003</v>
      </c>
      <c r="L1048" s="80">
        <v>1630</v>
      </c>
      <c r="M1048" s="80" t="s">
        <v>41</v>
      </c>
      <c r="N1048" s="102">
        <v>81.7</v>
      </c>
      <c r="O1048" s="108">
        <v>8.8300000000000003E-2</v>
      </c>
      <c r="P1048" s="105">
        <v>6.85</v>
      </c>
      <c r="Q1048" s="80"/>
      <c r="R1048" s="80"/>
      <c r="S1048" s="80"/>
      <c r="T1048" s="80"/>
      <c r="U1048" s="80"/>
      <c r="V1048" s="80"/>
      <c r="W1048" s="80"/>
      <c r="X1048" s="80"/>
      <c r="Y1048" s="80"/>
      <c r="Z1048" s="80" t="s">
        <v>40</v>
      </c>
      <c r="AA1048" s="80" t="s">
        <v>39</v>
      </c>
      <c r="AB1048" s="80">
        <v>20</v>
      </c>
      <c r="AC1048" s="80"/>
    </row>
    <row r="1049" spans="1:29" ht="15.75" customHeight="1" x14ac:dyDescent="0.2">
      <c r="A1049" s="80" t="s">
        <v>49</v>
      </c>
      <c r="B1049" s="80" t="s">
        <v>47</v>
      </c>
      <c r="C1049" s="80" t="s">
        <v>50</v>
      </c>
      <c r="D1049" s="114">
        <v>43474.372715335645</v>
      </c>
      <c r="E1049" s="80" t="s">
        <v>167</v>
      </c>
      <c r="F1049" s="80" t="s">
        <v>29</v>
      </c>
      <c r="G1049" s="80" t="s">
        <v>51</v>
      </c>
      <c r="H1049" s="80" t="s">
        <v>24</v>
      </c>
      <c r="I1049" s="80" t="s">
        <v>158</v>
      </c>
      <c r="J1049" s="80" t="s">
        <v>42</v>
      </c>
      <c r="K1049" s="80">
        <v>4.8600000000000003</v>
      </c>
      <c r="L1049" s="80">
        <v>1630</v>
      </c>
      <c r="M1049" s="80" t="s">
        <v>41</v>
      </c>
      <c r="N1049" s="102">
        <v>174</v>
      </c>
      <c r="O1049" s="108">
        <v>9.5399999999999999E-2</v>
      </c>
      <c r="P1049" s="105">
        <v>0</v>
      </c>
      <c r="Q1049" s="80"/>
      <c r="R1049" s="80"/>
      <c r="S1049" s="80"/>
      <c r="T1049" s="80"/>
      <c r="U1049" s="80"/>
      <c r="V1049" s="80"/>
      <c r="W1049" s="80"/>
      <c r="X1049" s="80"/>
      <c r="Y1049" s="80"/>
      <c r="Z1049" s="80" t="s">
        <v>40</v>
      </c>
      <c r="AA1049" s="80" t="s">
        <v>39</v>
      </c>
      <c r="AB1049" s="80">
        <v>20</v>
      </c>
      <c r="AC1049" s="80"/>
    </row>
    <row r="1050" spans="1:29" ht="15.75" customHeight="1" x14ac:dyDescent="0.2">
      <c r="A1050" s="80" t="s">
        <v>49</v>
      </c>
      <c r="B1050" s="80" t="s">
        <v>47</v>
      </c>
      <c r="C1050" s="80" t="s">
        <v>50</v>
      </c>
      <c r="D1050" s="114">
        <v>43474.372715335645</v>
      </c>
      <c r="E1050" s="80" t="s">
        <v>167</v>
      </c>
      <c r="F1050" s="80" t="s">
        <v>29</v>
      </c>
      <c r="G1050" s="80" t="s">
        <v>51</v>
      </c>
      <c r="H1050" s="80" t="s">
        <v>24</v>
      </c>
      <c r="I1050" s="80" t="s">
        <v>43</v>
      </c>
      <c r="J1050" s="80" t="s">
        <v>42</v>
      </c>
      <c r="K1050" s="80">
        <v>4.8600000000000003</v>
      </c>
      <c r="L1050" s="80">
        <v>1630</v>
      </c>
      <c r="M1050" s="80" t="s">
        <v>41</v>
      </c>
      <c r="N1050" s="102">
        <v>3.95</v>
      </c>
      <c r="O1050" s="108">
        <v>0</v>
      </c>
      <c r="P1050" s="105">
        <v>6.49</v>
      </c>
      <c r="Q1050" s="80"/>
      <c r="R1050" s="80"/>
      <c r="S1050" s="80"/>
      <c r="T1050" s="80"/>
      <c r="U1050" s="80"/>
      <c r="V1050" s="80"/>
      <c r="W1050" s="80"/>
      <c r="X1050" s="80"/>
      <c r="Y1050" s="80"/>
      <c r="Z1050" s="80" t="s">
        <v>40</v>
      </c>
      <c r="AA1050" s="80" t="s">
        <v>39</v>
      </c>
      <c r="AB1050" s="80">
        <v>20</v>
      </c>
      <c r="AC1050" s="80"/>
    </row>
    <row r="1051" spans="1:29" ht="15.75" customHeight="1" x14ac:dyDescent="0.2">
      <c r="A1051" s="80" t="s">
        <v>49</v>
      </c>
      <c r="B1051" s="80" t="s">
        <v>47</v>
      </c>
      <c r="C1051" s="80" t="s">
        <v>50</v>
      </c>
      <c r="D1051" s="114">
        <v>43474.372715335645</v>
      </c>
      <c r="E1051" s="80" t="s">
        <v>167</v>
      </c>
      <c r="F1051" s="80" t="s">
        <v>29</v>
      </c>
      <c r="G1051" s="80" t="s">
        <v>51</v>
      </c>
      <c r="H1051" s="80" t="s">
        <v>24</v>
      </c>
      <c r="I1051" s="80" t="s">
        <v>159</v>
      </c>
      <c r="J1051" s="80" t="s">
        <v>165</v>
      </c>
      <c r="K1051" s="80">
        <v>4.8600000000000003</v>
      </c>
      <c r="L1051" s="80">
        <v>1630</v>
      </c>
      <c r="M1051" s="80" t="s">
        <v>41</v>
      </c>
      <c r="N1051" s="102">
        <v>62.8</v>
      </c>
      <c r="O1051" s="108">
        <v>6.3E-2</v>
      </c>
      <c r="P1051" s="105">
        <v>6.48</v>
      </c>
      <c r="Q1051" s="80"/>
      <c r="R1051" s="80"/>
      <c r="S1051" s="80"/>
      <c r="T1051" s="80"/>
      <c r="U1051" s="80"/>
      <c r="V1051" s="80"/>
      <c r="W1051" s="80"/>
      <c r="X1051" s="80"/>
      <c r="Y1051" s="80"/>
      <c r="Z1051" s="80" t="s">
        <v>40</v>
      </c>
      <c r="AA1051" s="80" t="s">
        <v>39</v>
      </c>
      <c r="AB1051" s="80">
        <v>20</v>
      </c>
      <c r="AC1051" s="80"/>
    </row>
    <row r="1052" spans="1:29" ht="15.75" customHeight="1" x14ac:dyDescent="0.2">
      <c r="A1052" s="80" t="s">
        <v>49</v>
      </c>
      <c r="B1052" s="80" t="s">
        <v>47</v>
      </c>
      <c r="C1052" s="80" t="s">
        <v>50</v>
      </c>
      <c r="D1052" s="114">
        <v>43474.372715335645</v>
      </c>
      <c r="E1052" s="80" t="s">
        <v>167</v>
      </c>
      <c r="F1052" s="80" t="s">
        <v>29</v>
      </c>
      <c r="G1052" s="80" t="s">
        <v>51</v>
      </c>
      <c r="H1052" s="80" t="s">
        <v>25</v>
      </c>
      <c r="I1052" s="80" t="s">
        <v>157</v>
      </c>
      <c r="J1052" s="80" t="s">
        <v>42</v>
      </c>
      <c r="K1052" s="80">
        <v>5.93</v>
      </c>
      <c r="L1052" s="80">
        <v>1600</v>
      </c>
      <c r="M1052" s="80" t="s">
        <v>41</v>
      </c>
      <c r="N1052" s="102">
        <v>77.3</v>
      </c>
      <c r="O1052" s="108">
        <v>6.0999999999999999E-2</v>
      </c>
      <c r="P1052" s="105">
        <v>2.27</v>
      </c>
      <c r="Q1052" s="80"/>
      <c r="R1052" s="80"/>
      <c r="S1052" s="80"/>
      <c r="T1052" s="80"/>
      <c r="U1052" s="80"/>
      <c r="V1052" s="80"/>
      <c r="W1052" s="80"/>
      <c r="X1052" s="80"/>
      <c r="Y1052" s="80"/>
      <c r="Z1052" s="80" t="s">
        <v>40</v>
      </c>
      <c r="AA1052" s="80" t="s">
        <v>39</v>
      </c>
      <c r="AB1052" s="80">
        <v>20</v>
      </c>
      <c r="AC1052" s="80"/>
    </row>
    <row r="1053" spans="1:29" ht="15.75" customHeight="1" x14ac:dyDescent="0.2">
      <c r="A1053" s="80" t="s">
        <v>48</v>
      </c>
      <c r="B1053" s="80" t="s">
        <v>47</v>
      </c>
      <c r="C1053" s="80" t="s">
        <v>50</v>
      </c>
      <c r="D1053" s="114">
        <v>43474.372715335645</v>
      </c>
      <c r="E1053" s="80" t="s">
        <v>170</v>
      </c>
      <c r="F1053" s="80" t="s">
        <v>30</v>
      </c>
      <c r="G1053" s="80" t="s">
        <v>51</v>
      </c>
      <c r="H1053" s="80" t="s">
        <v>6</v>
      </c>
      <c r="I1053" s="80" t="s">
        <v>157</v>
      </c>
      <c r="J1053" s="80" t="s">
        <v>42</v>
      </c>
      <c r="K1053" s="80">
        <v>3.5</v>
      </c>
      <c r="L1053" s="80">
        <v>1210</v>
      </c>
      <c r="M1053" s="80" t="s">
        <v>41</v>
      </c>
      <c r="N1053" s="102">
        <v>4.24</v>
      </c>
      <c r="O1053" s="108">
        <v>0</v>
      </c>
      <c r="P1053" s="105">
        <v>5.4</v>
      </c>
      <c r="Q1053" s="80"/>
      <c r="R1053" s="80"/>
      <c r="S1053" s="80"/>
      <c r="T1053" s="80"/>
      <c r="U1053" s="80"/>
      <c r="V1053" s="80"/>
      <c r="W1053" s="80"/>
      <c r="X1053" s="80"/>
      <c r="Y1053" s="80"/>
      <c r="Z1053" s="80" t="s">
        <v>40</v>
      </c>
      <c r="AA1053" s="80" t="s">
        <v>39</v>
      </c>
      <c r="AB1053" s="80">
        <v>20</v>
      </c>
      <c r="AC1053" s="80"/>
    </row>
    <row r="1054" spans="1:29" ht="15.75" customHeight="1" x14ac:dyDescent="0.2">
      <c r="A1054" s="80" t="s">
        <v>48</v>
      </c>
      <c r="B1054" s="80" t="s">
        <v>47</v>
      </c>
      <c r="C1054" s="80" t="s">
        <v>50</v>
      </c>
      <c r="D1054" s="114">
        <v>43474.372715335645</v>
      </c>
      <c r="E1054" s="80" t="s">
        <v>170</v>
      </c>
      <c r="F1054" s="80" t="s">
        <v>30</v>
      </c>
      <c r="G1054" s="80" t="s">
        <v>51</v>
      </c>
      <c r="H1054" s="80" t="s">
        <v>6</v>
      </c>
      <c r="I1054" s="80" t="s">
        <v>158</v>
      </c>
      <c r="J1054" s="80" t="s">
        <v>42</v>
      </c>
      <c r="K1054" s="80">
        <v>3.5</v>
      </c>
      <c r="L1054" s="80">
        <v>1210</v>
      </c>
      <c r="M1054" s="80" t="s">
        <v>41</v>
      </c>
      <c r="N1054" s="102">
        <v>47.5</v>
      </c>
      <c r="O1054" s="108">
        <v>0</v>
      </c>
      <c r="P1054" s="105">
        <v>0</v>
      </c>
      <c r="Q1054" s="80"/>
      <c r="R1054" s="80"/>
      <c r="S1054" s="80"/>
      <c r="T1054" s="80"/>
      <c r="U1054" s="80"/>
      <c r="V1054" s="80"/>
      <c r="W1054" s="80"/>
      <c r="X1054" s="80"/>
      <c r="Y1054" s="80"/>
      <c r="Z1054" s="80" t="s">
        <v>40</v>
      </c>
      <c r="AA1054" s="80" t="s">
        <v>39</v>
      </c>
      <c r="AB1054" s="80">
        <v>20</v>
      </c>
      <c r="AC1054" s="80"/>
    </row>
    <row r="1055" spans="1:29" ht="15.75" customHeight="1" x14ac:dyDescent="0.2">
      <c r="A1055" s="80" t="s">
        <v>48</v>
      </c>
      <c r="B1055" s="80" t="s">
        <v>47</v>
      </c>
      <c r="C1055" s="80" t="s">
        <v>50</v>
      </c>
      <c r="D1055" s="114">
        <v>43474.372715335645</v>
      </c>
      <c r="E1055" s="80" t="s">
        <v>170</v>
      </c>
      <c r="F1055" s="80" t="s">
        <v>30</v>
      </c>
      <c r="G1055" s="80" t="s">
        <v>51</v>
      </c>
      <c r="H1055" s="80" t="s">
        <v>6</v>
      </c>
      <c r="I1055" s="80" t="s">
        <v>43</v>
      </c>
      <c r="J1055" s="80" t="s">
        <v>42</v>
      </c>
      <c r="K1055" s="80">
        <v>3.5</v>
      </c>
      <c r="L1055" s="80">
        <v>1210</v>
      </c>
      <c r="M1055" s="80" t="s">
        <v>41</v>
      </c>
      <c r="N1055" s="102">
        <v>3.03</v>
      </c>
      <c r="O1055" s="108">
        <v>0</v>
      </c>
      <c r="P1055" s="105">
        <v>4.8600000000000003</v>
      </c>
      <c r="Q1055" s="80"/>
      <c r="R1055" s="80"/>
      <c r="S1055" s="80"/>
      <c r="T1055" s="80"/>
      <c r="U1055" s="80"/>
      <c r="V1055" s="80"/>
      <c r="W1055" s="80"/>
      <c r="X1055" s="80"/>
      <c r="Y1055" s="80"/>
      <c r="Z1055" s="80" t="s">
        <v>40</v>
      </c>
      <c r="AA1055" s="80" t="s">
        <v>39</v>
      </c>
      <c r="AB1055" s="80">
        <v>20</v>
      </c>
      <c r="AC1055" s="80"/>
    </row>
    <row r="1056" spans="1:29" ht="15.75" customHeight="1" x14ac:dyDescent="0.2">
      <c r="A1056" s="80" t="s">
        <v>48</v>
      </c>
      <c r="B1056" s="80" t="s">
        <v>47</v>
      </c>
      <c r="C1056" s="80" t="s">
        <v>50</v>
      </c>
      <c r="D1056" s="114">
        <v>43474.372715335645</v>
      </c>
      <c r="E1056" s="80" t="s">
        <v>170</v>
      </c>
      <c r="F1056" s="80" t="s">
        <v>30</v>
      </c>
      <c r="G1056" s="80" t="s">
        <v>51</v>
      </c>
      <c r="H1056" s="80" t="s">
        <v>6</v>
      </c>
      <c r="I1056" s="80" t="s">
        <v>159</v>
      </c>
      <c r="J1056" s="80" t="s">
        <v>165</v>
      </c>
      <c r="K1056" s="80">
        <v>3.5</v>
      </c>
      <c r="L1056" s="80">
        <v>1210</v>
      </c>
      <c r="M1056" s="80" t="s">
        <v>41</v>
      </c>
      <c r="N1056" s="102">
        <v>3.94</v>
      </c>
      <c r="O1056" s="108">
        <v>0</v>
      </c>
      <c r="P1056" s="105">
        <v>4.84</v>
      </c>
      <c r="Q1056" s="80"/>
      <c r="R1056" s="80"/>
      <c r="S1056" s="80"/>
      <c r="T1056" s="80"/>
      <c r="U1056" s="80"/>
      <c r="V1056" s="80"/>
      <c r="W1056" s="80"/>
      <c r="X1056" s="80"/>
      <c r="Y1056" s="80"/>
      <c r="Z1056" s="80" t="s">
        <v>40</v>
      </c>
      <c r="AA1056" s="80" t="s">
        <v>39</v>
      </c>
      <c r="AB1056" s="80">
        <v>20</v>
      </c>
      <c r="AC1056" s="80"/>
    </row>
    <row r="1057" spans="1:29" ht="15.75" customHeight="1" x14ac:dyDescent="0.2">
      <c r="A1057" s="80" t="s">
        <v>48</v>
      </c>
      <c r="B1057" s="80" t="s">
        <v>47</v>
      </c>
      <c r="C1057" s="80" t="s">
        <v>50</v>
      </c>
      <c r="D1057" s="114">
        <v>43474.372715335645</v>
      </c>
      <c r="E1057" s="80" t="s">
        <v>170</v>
      </c>
      <c r="F1057" s="80" t="s">
        <v>30</v>
      </c>
      <c r="G1057" s="80" t="s">
        <v>51</v>
      </c>
      <c r="H1057" s="80" t="s">
        <v>7</v>
      </c>
      <c r="I1057" s="80" t="s">
        <v>157</v>
      </c>
      <c r="J1057" s="80" t="s">
        <v>42</v>
      </c>
      <c r="K1057" s="80">
        <v>3.5</v>
      </c>
      <c r="L1057" s="80">
        <v>1210</v>
      </c>
      <c r="M1057" s="80" t="s">
        <v>41</v>
      </c>
      <c r="N1057" s="102">
        <v>16.7</v>
      </c>
      <c r="O1057" s="108">
        <v>4.7E-2</v>
      </c>
      <c r="P1057" s="105">
        <v>5.51</v>
      </c>
      <c r="Q1057" s="80"/>
      <c r="R1057" s="80"/>
      <c r="S1057" s="80"/>
      <c r="T1057" s="80"/>
      <c r="U1057" s="80"/>
      <c r="V1057" s="80"/>
      <c r="W1057" s="80"/>
      <c r="X1057" s="80"/>
      <c r="Y1057" s="80"/>
      <c r="Z1057" s="80" t="s">
        <v>40</v>
      </c>
      <c r="AA1057" s="80" t="s">
        <v>39</v>
      </c>
      <c r="AB1057" s="80">
        <v>20</v>
      </c>
      <c r="AC1057" s="80"/>
    </row>
    <row r="1058" spans="1:29" ht="15.75" customHeight="1" x14ac:dyDescent="0.2">
      <c r="A1058" s="80" t="s">
        <v>48</v>
      </c>
      <c r="B1058" s="80" t="s">
        <v>47</v>
      </c>
      <c r="C1058" s="80" t="s">
        <v>50</v>
      </c>
      <c r="D1058" s="114">
        <v>43474.372715335645</v>
      </c>
      <c r="E1058" s="80" t="s">
        <v>170</v>
      </c>
      <c r="F1058" s="80" t="s">
        <v>30</v>
      </c>
      <c r="G1058" s="80" t="s">
        <v>51</v>
      </c>
      <c r="H1058" s="80" t="s">
        <v>7</v>
      </c>
      <c r="I1058" s="80" t="s">
        <v>158</v>
      </c>
      <c r="J1058" s="80" t="s">
        <v>42</v>
      </c>
      <c r="K1058" s="80">
        <v>3.5</v>
      </c>
      <c r="L1058" s="80">
        <v>1210</v>
      </c>
      <c r="M1058" s="80" t="s">
        <v>41</v>
      </c>
      <c r="N1058" s="102">
        <v>69.5</v>
      </c>
      <c r="O1058" s="108">
        <v>5.1900000000000002E-2</v>
      </c>
      <c r="P1058" s="105">
        <v>0</v>
      </c>
      <c r="Q1058" s="80"/>
      <c r="R1058" s="80"/>
      <c r="S1058" s="80"/>
      <c r="T1058" s="80"/>
      <c r="U1058" s="80"/>
      <c r="V1058" s="80"/>
      <c r="W1058" s="80"/>
      <c r="X1058" s="80"/>
      <c r="Y1058" s="80"/>
      <c r="Z1058" s="80" t="s">
        <v>40</v>
      </c>
      <c r="AA1058" s="80" t="s">
        <v>39</v>
      </c>
      <c r="AB1058" s="80">
        <v>20</v>
      </c>
      <c r="AC1058" s="80"/>
    </row>
    <row r="1059" spans="1:29" ht="15.75" customHeight="1" x14ac:dyDescent="0.2">
      <c r="A1059" s="80" t="s">
        <v>48</v>
      </c>
      <c r="B1059" s="80" t="s">
        <v>47</v>
      </c>
      <c r="C1059" s="80" t="s">
        <v>50</v>
      </c>
      <c r="D1059" s="114">
        <v>43474.372715335645</v>
      </c>
      <c r="E1059" s="80" t="s">
        <v>170</v>
      </c>
      <c r="F1059" s="80" t="s">
        <v>30</v>
      </c>
      <c r="G1059" s="80" t="s">
        <v>51</v>
      </c>
      <c r="H1059" s="80" t="s">
        <v>7</v>
      </c>
      <c r="I1059" s="80" t="s">
        <v>43</v>
      </c>
      <c r="J1059" s="80" t="s">
        <v>42</v>
      </c>
      <c r="K1059" s="80">
        <v>3.5</v>
      </c>
      <c r="L1059" s="80">
        <v>1210</v>
      </c>
      <c r="M1059" s="80" t="s">
        <v>41</v>
      </c>
      <c r="N1059" s="102">
        <v>3.06</v>
      </c>
      <c r="O1059" s="108">
        <v>0</v>
      </c>
      <c r="P1059" s="105">
        <v>4.9000000000000004</v>
      </c>
      <c r="Q1059" s="80"/>
      <c r="R1059" s="80"/>
      <c r="S1059" s="80"/>
      <c r="T1059" s="80"/>
      <c r="U1059" s="80"/>
      <c r="V1059" s="80"/>
      <c r="W1059" s="80"/>
      <c r="X1059" s="80"/>
      <c r="Y1059" s="80"/>
      <c r="Z1059" s="80" t="s">
        <v>40</v>
      </c>
      <c r="AA1059" s="80" t="s">
        <v>39</v>
      </c>
      <c r="AB1059" s="80">
        <v>20</v>
      </c>
      <c r="AC1059" s="80"/>
    </row>
    <row r="1060" spans="1:29" ht="15.75" customHeight="1" x14ac:dyDescent="0.2">
      <c r="A1060" s="80" t="s">
        <v>48</v>
      </c>
      <c r="B1060" s="80" t="s">
        <v>47</v>
      </c>
      <c r="C1060" s="80" t="s">
        <v>50</v>
      </c>
      <c r="D1060" s="114">
        <v>43474.372715335645</v>
      </c>
      <c r="E1060" s="80" t="s">
        <v>170</v>
      </c>
      <c r="F1060" s="80" t="s">
        <v>30</v>
      </c>
      <c r="G1060" s="80" t="s">
        <v>51</v>
      </c>
      <c r="H1060" s="80" t="s">
        <v>7</v>
      </c>
      <c r="I1060" s="80" t="s">
        <v>159</v>
      </c>
      <c r="J1060" s="80" t="s">
        <v>165</v>
      </c>
      <c r="K1060" s="80">
        <v>3.5</v>
      </c>
      <c r="L1060" s="80">
        <v>1210</v>
      </c>
      <c r="M1060" s="80" t="s">
        <v>41</v>
      </c>
      <c r="N1060" s="102">
        <v>21.8</v>
      </c>
      <c r="O1060" s="108">
        <v>4.3900000000000002E-2</v>
      </c>
      <c r="P1060" s="105">
        <v>4.83</v>
      </c>
      <c r="Q1060" s="80"/>
      <c r="R1060" s="80"/>
      <c r="S1060" s="80"/>
      <c r="T1060" s="80"/>
      <c r="U1060" s="80"/>
      <c r="V1060" s="80"/>
      <c r="W1060" s="80"/>
      <c r="X1060" s="80"/>
      <c r="Y1060" s="80"/>
      <c r="Z1060" s="80" t="s">
        <v>40</v>
      </c>
      <c r="AA1060" s="80" t="s">
        <v>39</v>
      </c>
      <c r="AB1060" s="80">
        <v>20</v>
      </c>
      <c r="AC1060" s="80"/>
    </row>
    <row r="1061" spans="1:29" ht="15.75" customHeight="1" x14ac:dyDescent="0.2">
      <c r="A1061" s="80" t="s">
        <v>48</v>
      </c>
      <c r="B1061" s="80" t="s">
        <v>47</v>
      </c>
      <c r="C1061" s="80" t="s">
        <v>50</v>
      </c>
      <c r="D1061" s="114">
        <v>43474.372715335645</v>
      </c>
      <c r="E1061" s="80" t="s">
        <v>170</v>
      </c>
      <c r="F1061" s="80" t="s">
        <v>30</v>
      </c>
      <c r="G1061" s="80" t="s">
        <v>51</v>
      </c>
      <c r="H1061" s="80" t="s">
        <v>8</v>
      </c>
      <c r="I1061" s="80" t="s">
        <v>157</v>
      </c>
      <c r="J1061" s="80" t="s">
        <v>42</v>
      </c>
      <c r="K1061" s="80">
        <v>3.5</v>
      </c>
      <c r="L1061" s="80">
        <v>1210</v>
      </c>
      <c r="M1061" s="80" t="s">
        <v>41</v>
      </c>
      <c r="N1061" s="102">
        <v>11</v>
      </c>
      <c r="O1061" s="108">
        <v>2.9700000000000001E-2</v>
      </c>
      <c r="P1061" s="105">
        <v>4.24</v>
      </c>
      <c r="Q1061" s="80"/>
      <c r="R1061" s="80"/>
      <c r="S1061" s="80"/>
      <c r="T1061" s="80"/>
      <c r="U1061" s="80"/>
      <c r="V1061" s="80"/>
      <c r="W1061" s="80"/>
      <c r="X1061" s="80"/>
      <c r="Y1061" s="80"/>
      <c r="Z1061" s="80" t="s">
        <v>40</v>
      </c>
      <c r="AA1061" s="80" t="s">
        <v>39</v>
      </c>
      <c r="AB1061" s="80">
        <v>20</v>
      </c>
      <c r="AC1061" s="80"/>
    </row>
    <row r="1062" spans="1:29" ht="15.75" customHeight="1" x14ac:dyDescent="0.2">
      <c r="A1062" s="80" t="s">
        <v>48</v>
      </c>
      <c r="B1062" s="80" t="s">
        <v>47</v>
      </c>
      <c r="C1062" s="80" t="s">
        <v>50</v>
      </c>
      <c r="D1062" s="114">
        <v>43474.372715335645</v>
      </c>
      <c r="E1062" s="80" t="s">
        <v>170</v>
      </c>
      <c r="F1062" s="80" t="s">
        <v>30</v>
      </c>
      <c r="G1062" s="80" t="s">
        <v>51</v>
      </c>
      <c r="H1062" s="80" t="s">
        <v>8</v>
      </c>
      <c r="I1062" s="80" t="s">
        <v>158</v>
      </c>
      <c r="J1062" s="80" t="s">
        <v>42</v>
      </c>
      <c r="K1062" s="80">
        <v>3.5</v>
      </c>
      <c r="L1062" s="80">
        <v>1210</v>
      </c>
      <c r="M1062" s="80" t="s">
        <v>41</v>
      </c>
      <c r="N1062" s="102">
        <v>42</v>
      </c>
      <c r="O1062" s="108">
        <v>3.56E-2</v>
      </c>
      <c r="P1062" s="105">
        <v>0</v>
      </c>
      <c r="Q1062" s="80"/>
      <c r="R1062" s="80"/>
      <c r="S1062" s="80"/>
      <c r="T1062" s="80"/>
      <c r="U1062" s="80"/>
      <c r="V1062" s="80"/>
      <c r="W1062" s="80"/>
      <c r="X1062" s="80"/>
      <c r="Y1062" s="80"/>
      <c r="Z1062" s="80" t="s">
        <v>40</v>
      </c>
      <c r="AA1062" s="80" t="s">
        <v>39</v>
      </c>
      <c r="AB1062" s="80">
        <v>20</v>
      </c>
      <c r="AC1062" s="80"/>
    </row>
    <row r="1063" spans="1:29" ht="15.75" customHeight="1" x14ac:dyDescent="0.2">
      <c r="A1063" s="80" t="s">
        <v>48</v>
      </c>
      <c r="B1063" s="80" t="s">
        <v>47</v>
      </c>
      <c r="C1063" s="80" t="s">
        <v>50</v>
      </c>
      <c r="D1063" s="114">
        <v>43474.372715335645</v>
      </c>
      <c r="E1063" s="80" t="s">
        <v>170</v>
      </c>
      <c r="F1063" s="80" t="s">
        <v>30</v>
      </c>
      <c r="G1063" s="80" t="s">
        <v>51</v>
      </c>
      <c r="H1063" s="80" t="s">
        <v>8</v>
      </c>
      <c r="I1063" s="80" t="s">
        <v>43</v>
      </c>
      <c r="J1063" s="80" t="s">
        <v>42</v>
      </c>
      <c r="K1063" s="80">
        <v>3.5</v>
      </c>
      <c r="L1063" s="80">
        <v>1210</v>
      </c>
      <c r="M1063" s="80" t="s">
        <v>41</v>
      </c>
      <c r="N1063" s="102">
        <v>2.39</v>
      </c>
      <c r="O1063" s="108">
        <v>0</v>
      </c>
      <c r="P1063" s="105">
        <v>3.86</v>
      </c>
      <c r="Q1063" s="80"/>
      <c r="R1063" s="80"/>
      <c r="S1063" s="80"/>
      <c r="T1063" s="80"/>
      <c r="U1063" s="80"/>
      <c r="V1063" s="80"/>
      <c r="W1063" s="80"/>
      <c r="X1063" s="80"/>
      <c r="Y1063" s="80"/>
      <c r="Z1063" s="80" t="s">
        <v>40</v>
      </c>
      <c r="AA1063" s="80" t="s">
        <v>39</v>
      </c>
      <c r="AB1063" s="80">
        <v>20</v>
      </c>
      <c r="AC1063" s="80"/>
    </row>
    <row r="1064" spans="1:29" ht="15.75" customHeight="1" x14ac:dyDescent="0.2">
      <c r="A1064" s="80" t="s">
        <v>48</v>
      </c>
      <c r="B1064" s="80" t="s">
        <v>47</v>
      </c>
      <c r="C1064" s="80" t="s">
        <v>50</v>
      </c>
      <c r="D1064" s="114">
        <v>43474.372715335645</v>
      </c>
      <c r="E1064" s="80" t="s">
        <v>170</v>
      </c>
      <c r="F1064" s="80" t="s">
        <v>30</v>
      </c>
      <c r="G1064" s="80" t="s">
        <v>51</v>
      </c>
      <c r="H1064" s="80" t="s">
        <v>8</v>
      </c>
      <c r="I1064" s="80" t="s">
        <v>159</v>
      </c>
      <c r="J1064" s="80" t="s">
        <v>165</v>
      </c>
      <c r="K1064" s="80">
        <v>3.5</v>
      </c>
      <c r="L1064" s="80">
        <v>1210</v>
      </c>
      <c r="M1064" s="80" t="s">
        <v>41</v>
      </c>
      <c r="N1064" s="102">
        <v>9.7799999999999994</v>
      </c>
      <c r="O1064" s="108">
        <v>1.7999999999999999E-2</v>
      </c>
      <c r="P1064" s="105">
        <v>3.77</v>
      </c>
      <c r="Q1064" s="80"/>
      <c r="R1064" s="80"/>
      <c r="S1064" s="80"/>
      <c r="T1064" s="80"/>
      <c r="U1064" s="80"/>
      <c r="V1064" s="80"/>
      <c r="W1064" s="80"/>
      <c r="X1064" s="80"/>
      <c r="Y1064" s="80"/>
      <c r="Z1064" s="80" t="s">
        <v>40</v>
      </c>
      <c r="AA1064" s="80" t="s">
        <v>39</v>
      </c>
      <c r="AB1064" s="80">
        <v>20</v>
      </c>
      <c r="AC1064" s="80"/>
    </row>
    <row r="1065" spans="1:29" ht="15.75" customHeight="1" x14ac:dyDescent="0.2">
      <c r="A1065" s="80" t="s">
        <v>48</v>
      </c>
      <c r="B1065" s="80" t="s">
        <v>47</v>
      </c>
      <c r="C1065" s="80" t="s">
        <v>50</v>
      </c>
      <c r="D1065" s="114">
        <v>43474.372715335645</v>
      </c>
      <c r="E1065" s="80" t="s">
        <v>170</v>
      </c>
      <c r="F1065" s="80" t="s">
        <v>30</v>
      </c>
      <c r="G1065" s="80" t="s">
        <v>51</v>
      </c>
      <c r="H1065" s="80" t="s">
        <v>9</v>
      </c>
      <c r="I1065" s="80" t="s">
        <v>157</v>
      </c>
      <c r="J1065" s="80" t="s">
        <v>42</v>
      </c>
      <c r="K1065" s="80">
        <v>3.5</v>
      </c>
      <c r="L1065" s="80">
        <v>1210</v>
      </c>
      <c r="M1065" s="80" t="s">
        <v>41</v>
      </c>
      <c r="N1065" s="102">
        <v>27.1</v>
      </c>
      <c r="O1065" s="108">
        <v>5.3400000000000003E-2</v>
      </c>
      <c r="P1065" s="105">
        <v>3.63</v>
      </c>
      <c r="Q1065" s="80"/>
      <c r="R1065" s="80"/>
      <c r="S1065" s="80"/>
      <c r="T1065" s="80"/>
      <c r="U1065" s="80"/>
      <c r="V1065" s="80"/>
      <c r="W1065" s="80"/>
      <c r="X1065" s="80"/>
      <c r="Y1065" s="80"/>
      <c r="Z1065" s="80" t="s">
        <v>40</v>
      </c>
      <c r="AA1065" s="80" t="s">
        <v>39</v>
      </c>
      <c r="AB1065" s="80">
        <v>20</v>
      </c>
      <c r="AC1065" s="80"/>
    </row>
    <row r="1066" spans="1:29" ht="15.75" customHeight="1" x14ac:dyDescent="0.2">
      <c r="A1066" s="80" t="s">
        <v>48</v>
      </c>
      <c r="B1066" s="80" t="s">
        <v>47</v>
      </c>
      <c r="C1066" s="80" t="s">
        <v>50</v>
      </c>
      <c r="D1066" s="114">
        <v>43474.372715335645</v>
      </c>
      <c r="E1066" s="80" t="s">
        <v>170</v>
      </c>
      <c r="F1066" s="80" t="s">
        <v>30</v>
      </c>
      <c r="G1066" s="80" t="s">
        <v>51</v>
      </c>
      <c r="H1066" s="80" t="s">
        <v>9</v>
      </c>
      <c r="I1066" s="80" t="s">
        <v>158</v>
      </c>
      <c r="J1066" s="80" t="s">
        <v>42</v>
      </c>
      <c r="K1066" s="80">
        <v>3.5</v>
      </c>
      <c r="L1066" s="80">
        <v>1210</v>
      </c>
      <c r="M1066" s="80" t="s">
        <v>41</v>
      </c>
      <c r="N1066" s="102">
        <v>65.900000000000006</v>
      </c>
      <c r="O1066" s="108">
        <v>6.0600000000000001E-2</v>
      </c>
      <c r="P1066" s="105">
        <v>0</v>
      </c>
      <c r="Q1066" s="80"/>
      <c r="R1066" s="80"/>
      <c r="S1066" s="80"/>
      <c r="T1066" s="80"/>
      <c r="U1066" s="80"/>
      <c r="V1066" s="80"/>
      <c r="W1066" s="80"/>
      <c r="X1066" s="80"/>
      <c r="Y1066" s="80"/>
      <c r="Z1066" s="80" t="s">
        <v>40</v>
      </c>
      <c r="AA1066" s="80" t="s">
        <v>39</v>
      </c>
      <c r="AB1066" s="80">
        <v>20</v>
      </c>
      <c r="AC1066" s="80"/>
    </row>
    <row r="1067" spans="1:29" ht="15.75" customHeight="1" x14ac:dyDescent="0.2">
      <c r="A1067" s="80" t="s">
        <v>48</v>
      </c>
      <c r="B1067" s="80" t="s">
        <v>47</v>
      </c>
      <c r="C1067" s="80" t="s">
        <v>50</v>
      </c>
      <c r="D1067" s="114">
        <v>43474.372715335645</v>
      </c>
      <c r="E1067" s="80" t="s">
        <v>170</v>
      </c>
      <c r="F1067" s="80" t="s">
        <v>30</v>
      </c>
      <c r="G1067" s="80" t="s">
        <v>51</v>
      </c>
      <c r="H1067" s="80" t="s">
        <v>9</v>
      </c>
      <c r="I1067" s="80" t="s">
        <v>43</v>
      </c>
      <c r="J1067" s="80" t="s">
        <v>42</v>
      </c>
      <c r="K1067" s="80">
        <v>3.5</v>
      </c>
      <c r="L1067" s="80">
        <v>1210</v>
      </c>
      <c r="M1067" s="80" t="s">
        <v>41</v>
      </c>
      <c r="N1067" s="102">
        <v>2.0299999999999998</v>
      </c>
      <c r="O1067" s="108">
        <v>0</v>
      </c>
      <c r="P1067" s="105">
        <v>3.25</v>
      </c>
      <c r="Q1067" s="80"/>
      <c r="R1067" s="80"/>
      <c r="S1067" s="80"/>
      <c r="T1067" s="80"/>
      <c r="U1067" s="80"/>
      <c r="V1067" s="80"/>
      <c r="W1067" s="80"/>
      <c r="X1067" s="80"/>
      <c r="Y1067" s="80"/>
      <c r="Z1067" s="80" t="s">
        <v>40</v>
      </c>
      <c r="AA1067" s="80" t="s">
        <v>39</v>
      </c>
      <c r="AB1067" s="80">
        <v>20</v>
      </c>
      <c r="AC1067" s="80"/>
    </row>
    <row r="1068" spans="1:29" ht="15.75" customHeight="1" x14ac:dyDescent="0.2">
      <c r="A1068" s="80" t="s">
        <v>48</v>
      </c>
      <c r="B1068" s="80" t="s">
        <v>47</v>
      </c>
      <c r="C1068" s="80" t="s">
        <v>50</v>
      </c>
      <c r="D1068" s="114">
        <v>43474.372715335645</v>
      </c>
      <c r="E1068" s="80" t="s">
        <v>170</v>
      </c>
      <c r="F1068" s="80" t="s">
        <v>30</v>
      </c>
      <c r="G1068" s="80" t="s">
        <v>51</v>
      </c>
      <c r="H1068" s="80" t="s">
        <v>9</v>
      </c>
      <c r="I1068" s="80" t="s">
        <v>159</v>
      </c>
      <c r="J1068" s="80" t="s">
        <v>165</v>
      </c>
      <c r="K1068" s="80">
        <v>3.5</v>
      </c>
      <c r="L1068" s="80">
        <v>1210</v>
      </c>
      <c r="M1068" s="80" t="s">
        <v>41</v>
      </c>
      <c r="N1068" s="102">
        <v>25</v>
      </c>
      <c r="O1068" s="108">
        <v>4.1700000000000001E-2</v>
      </c>
      <c r="P1068" s="105">
        <v>3.2</v>
      </c>
      <c r="Q1068" s="80"/>
      <c r="R1068" s="80"/>
      <c r="S1068" s="80"/>
      <c r="T1068" s="80"/>
      <c r="U1068" s="80"/>
      <c r="V1068" s="80"/>
      <c r="W1068" s="80"/>
      <c r="X1068" s="80"/>
      <c r="Y1068" s="80"/>
      <c r="Z1068" s="80" t="s">
        <v>40</v>
      </c>
      <c r="AA1068" s="80" t="s">
        <v>39</v>
      </c>
      <c r="AB1068" s="80">
        <v>20</v>
      </c>
      <c r="AC1068" s="80"/>
    </row>
    <row r="1069" spans="1:29" ht="15.75" customHeight="1" x14ac:dyDescent="0.2">
      <c r="A1069" s="80" t="s">
        <v>48</v>
      </c>
      <c r="B1069" s="80" t="s">
        <v>47</v>
      </c>
      <c r="C1069" s="80" t="s">
        <v>50</v>
      </c>
      <c r="D1069" s="114">
        <v>43474.372715335645</v>
      </c>
      <c r="E1069" s="80" t="s">
        <v>170</v>
      </c>
      <c r="F1069" s="80" t="s">
        <v>30</v>
      </c>
      <c r="G1069" s="80" t="s">
        <v>51</v>
      </c>
      <c r="H1069" s="80" t="s">
        <v>10</v>
      </c>
      <c r="I1069" s="80" t="s">
        <v>157</v>
      </c>
      <c r="J1069" s="80" t="s">
        <v>42</v>
      </c>
      <c r="K1069" s="80">
        <v>3.5</v>
      </c>
      <c r="L1069" s="80">
        <v>1210</v>
      </c>
      <c r="M1069" s="80" t="s">
        <v>41</v>
      </c>
      <c r="N1069" s="102">
        <v>9.32</v>
      </c>
      <c r="O1069" s="108">
        <v>2.2700000000000001E-2</v>
      </c>
      <c r="P1069" s="105">
        <v>4.6100000000000003</v>
      </c>
      <c r="Q1069" s="80"/>
      <c r="R1069" s="80"/>
      <c r="S1069" s="80"/>
      <c r="T1069" s="80"/>
      <c r="U1069" s="80"/>
      <c r="V1069" s="80"/>
      <c r="W1069" s="80"/>
      <c r="X1069" s="80"/>
      <c r="Y1069" s="80"/>
      <c r="Z1069" s="80" t="s">
        <v>40</v>
      </c>
      <c r="AA1069" s="80" t="s">
        <v>39</v>
      </c>
      <c r="AB1069" s="80">
        <v>20</v>
      </c>
      <c r="AC1069" s="80"/>
    </row>
    <row r="1070" spans="1:29" ht="15.75" customHeight="1" x14ac:dyDescent="0.2">
      <c r="A1070" s="80" t="s">
        <v>48</v>
      </c>
      <c r="B1070" s="80" t="s">
        <v>47</v>
      </c>
      <c r="C1070" s="80" t="s">
        <v>50</v>
      </c>
      <c r="D1070" s="114">
        <v>43474.372715335645</v>
      </c>
      <c r="E1070" s="80" t="s">
        <v>170</v>
      </c>
      <c r="F1070" s="80" t="s">
        <v>30</v>
      </c>
      <c r="G1070" s="80" t="s">
        <v>51</v>
      </c>
      <c r="H1070" s="80" t="s">
        <v>10</v>
      </c>
      <c r="I1070" s="80" t="s">
        <v>158</v>
      </c>
      <c r="J1070" s="80" t="s">
        <v>42</v>
      </c>
      <c r="K1070" s="80">
        <v>3.5</v>
      </c>
      <c r="L1070" s="80">
        <v>1210</v>
      </c>
      <c r="M1070" s="80" t="s">
        <v>41</v>
      </c>
      <c r="N1070" s="102">
        <v>46.1</v>
      </c>
      <c r="O1070" s="108">
        <v>2.5700000000000001E-2</v>
      </c>
      <c r="P1070" s="105">
        <v>0</v>
      </c>
      <c r="Q1070" s="80"/>
      <c r="R1070" s="80"/>
      <c r="S1070" s="80"/>
      <c r="T1070" s="80"/>
      <c r="U1070" s="80"/>
      <c r="V1070" s="80"/>
      <c r="W1070" s="80"/>
      <c r="X1070" s="80"/>
      <c r="Y1070" s="80"/>
      <c r="Z1070" s="80" t="s">
        <v>40</v>
      </c>
      <c r="AA1070" s="80" t="s">
        <v>39</v>
      </c>
      <c r="AB1070" s="80">
        <v>20</v>
      </c>
      <c r="AC1070" s="80"/>
    </row>
    <row r="1071" spans="1:29" ht="15.75" customHeight="1" x14ac:dyDescent="0.2">
      <c r="A1071" s="80" t="s">
        <v>48</v>
      </c>
      <c r="B1071" s="80" t="s">
        <v>47</v>
      </c>
      <c r="C1071" s="80" t="s">
        <v>50</v>
      </c>
      <c r="D1071" s="114">
        <v>43474.372715335645</v>
      </c>
      <c r="E1071" s="80" t="s">
        <v>170</v>
      </c>
      <c r="F1071" s="80" t="s">
        <v>30</v>
      </c>
      <c r="G1071" s="80" t="s">
        <v>51</v>
      </c>
      <c r="H1071" s="80" t="s">
        <v>10</v>
      </c>
      <c r="I1071" s="80" t="s">
        <v>43</v>
      </c>
      <c r="J1071" s="80" t="s">
        <v>42</v>
      </c>
      <c r="K1071" s="80">
        <v>3.5</v>
      </c>
      <c r="L1071" s="80">
        <v>1210</v>
      </c>
      <c r="M1071" s="80" t="s">
        <v>41</v>
      </c>
      <c r="N1071" s="102">
        <v>2.58</v>
      </c>
      <c r="O1071" s="108">
        <v>0</v>
      </c>
      <c r="P1071" s="105">
        <v>4.1399999999999997</v>
      </c>
      <c r="Q1071" s="80"/>
      <c r="R1071" s="80"/>
      <c r="S1071" s="80"/>
      <c r="T1071" s="80"/>
      <c r="U1071" s="80"/>
      <c r="V1071" s="80"/>
      <c r="W1071" s="80"/>
      <c r="X1071" s="80"/>
      <c r="Y1071" s="80"/>
      <c r="Z1071" s="80" t="s">
        <v>40</v>
      </c>
      <c r="AA1071" s="80" t="s">
        <v>39</v>
      </c>
      <c r="AB1071" s="80">
        <v>20</v>
      </c>
      <c r="AC1071" s="80"/>
    </row>
    <row r="1072" spans="1:29" ht="15.75" customHeight="1" x14ac:dyDescent="0.2">
      <c r="A1072" s="80" t="s">
        <v>48</v>
      </c>
      <c r="B1072" s="80" t="s">
        <v>47</v>
      </c>
      <c r="C1072" s="80" t="s">
        <v>50</v>
      </c>
      <c r="D1072" s="114">
        <v>43474.372715335645</v>
      </c>
      <c r="E1072" s="80" t="s">
        <v>170</v>
      </c>
      <c r="F1072" s="80" t="s">
        <v>30</v>
      </c>
      <c r="G1072" s="80" t="s">
        <v>51</v>
      </c>
      <c r="H1072" s="80" t="s">
        <v>10</v>
      </c>
      <c r="I1072" s="80" t="s">
        <v>159</v>
      </c>
      <c r="J1072" s="80" t="s">
        <v>165</v>
      </c>
      <c r="K1072" s="80">
        <v>3.5</v>
      </c>
      <c r="L1072" s="80">
        <v>1210</v>
      </c>
      <c r="M1072" s="80" t="s">
        <v>41</v>
      </c>
      <c r="N1072" s="102">
        <v>4.28</v>
      </c>
      <c r="O1072" s="108">
        <v>3.4399999999999999E-3</v>
      </c>
      <c r="P1072" s="105">
        <v>4.13</v>
      </c>
      <c r="Q1072" s="80"/>
      <c r="R1072" s="80"/>
      <c r="S1072" s="80"/>
      <c r="T1072" s="80"/>
      <c r="U1072" s="80"/>
      <c r="V1072" s="80"/>
      <c r="W1072" s="80"/>
      <c r="X1072" s="80"/>
      <c r="Y1072" s="80"/>
      <c r="Z1072" s="80" t="s">
        <v>40</v>
      </c>
      <c r="AA1072" s="80" t="s">
        <v>39</v>
      </c>
      <c r="AB1072" s="80">
        <v>20</v>
      </c>
      <c r="AC1072" s="80"/>
    </row>
    <row r="1073" spans="1:29" ht="15.75" customHeight="1" x14ac:dyDescent="0.2">
      <c r="A1073" s="80" t="s">
        <v>48</v>
      </c>
      <c r="B1073" s="80" t="s">
        <v>47</v>
      </c>
      <c r="C1073" s="80" t="s">
        <v>50</v>
      </c>
      <c r="D1073" s="114">
        <v>43474.372715335645</v>
      </c>
      <c r="E1073" s="80" t="s">
        <v>170</v>
      </c>
      <c r="F1073" s="80" t="s">
        <v>30</v>
      </c>
      <c r="G1073" s="80" t="s">
        <v>51</v>
      </c>
      <c r="H1073" s="80" t="s">
        <v>18</v>
      </c>
      <c r="I1073" s="80" t="s">
        <v>157</v>
      </c>
      <c r="J1073" s="80" t="s">
        <v>42</v>
      </c>
      <c r="K1073" s="80">
        <v>3.5</v>
      </c>
      <c r="L1073" s="80">
        <v>1220</v>
      </c>
      <c r="M1073" s="80" t="s">
        <v>41</v>
      </c>
      <c r="N1073" s="102">
        <v>64.5</v>
      </c>
      <c r="O1073" s="108">
        <v>9.8299999999999998E-2</v>
      </c>
      <c r="P1073" s="105">
        <v>5</v>
      </c>
      <c r="Q1073" s="80"/>
      <c r="R1073" s="80"/>
      <c r="S1073" s="80"/>
      <c r="T1073" s="80"/>
      <c r="U1073" s="80"/>
      <c r="V1073" s="80"/>
      <c r="W1073" s="80"/>
      <c r="X1073" s="80"/>
      <c r="Y1073" s="80"/>
      <c r="Z1073" s="80" t="s">
        <v>40</v>
      </c>
      <c r="AA1073" s="80" t="s">
        <v>39</v>
      </c>
      <c r="AB1073" s="80">
        <v>20</v>
      </c>
      <c r="AC1073" s="80"/>
    </row>
    <row r="1074" spans="1:29" ht="15.75" customHeight="1" x14ac:dyDescent="0.2">
      <c r="A1074" s="80" t="s">
        <v>48</v>
      </c>
      <c r="B1074" s="80" t="s">
        <v>47</v>
      </c>
      <c r="C1074" s="80" t="s">
        <v>50</v>
      </c>
      <c r="D1074" s="114">
        <v>43474.372715335645</v>
      </c>
      <c r="E1074" s="80" t="s">
        <v>170</v>
      </c>
      <c r="F1074" s="80" t="s">
        <v>30</v>
      </c>
      <c r="G1074" s="80" t="s">
        <v>51</v>
      </c>
      <c r="H1074" s="80" t="s">
        <v>20</v>
      </c>
      <c r="I1074" s="80" t="s">
        <v>157</v>
      </c>
      <c r="J1074" s="80" t="s">
        <v>42</v>
      </c>
      <c r="K1074" s="80">
        <v>3.5</v>
      </c>
      <c r="L1074" s="80">
        <v>1210</v>
      </c>
      <c r="M1074" s="80" t="s">
        <v>41</v>
      </c>
      <c r="N1074" s="102">
        <v>39.4</v>
      </c>
      <c r="O1074" s="108">
        <v>7.0900000000000005E-2</v>
      </c>
      <c r="P1074" s="105">
        <v>5.0599999999999996</v>
      </c>
      <c r="Q1074" s="80"/>
      <c r="R1074" s="80"/>
      <c r="S1074" s="80"/>
      <c r="T1074" s="80"/>
      <c r="U1074" s="80"/>
      <c r="V1074" s="80"/>
      <c r="W1074" s="80"/>
      <c r="X1074" s="80"/>
      <c r="Y1074" s="80"/>
      <c r="Z1074" s="80" t="s">
        <v>40</v>
      </c>
      <c r="AA1074" s="80" t="s">
        <v>39</v>
      </c>
      <c r="AB1074" s="80">
        <v>20</v>
      </c>
      <c r="AC1074" s="80"/>
    </row>
    <row r="1075" spans="1:29" ht="15.75" customHeight="1" x14ac:dyDescent="0.2">
      <c r="A1075" s="80" t="s">
        <v>48</v>
      </c>
      <c r="B1075" s="80" t="s">
        <v>47</v>
      </c>
      <c r="C1075" s="80" t="s">
        <v>50</v>
      </c>
      <c r="D1075" s="114">
        <v>43474.372715335645</v>
      </c>
      <c r="E1075" s="80" t="s">
        <v>170</v>
      </c>
      <c r="F1075" s="80" t="s">
        <v>30</v>
      </c>
      <c r="G1075" s="80" t="s">
        <v>51</v>
      </c>
      <c r="H1075" s="80" t="s">
        <v>20</v>
      </c>
      <c r="I1075" s="80" t="s">
        <v>158</v>
      </c>
      <c r="J1075" s="80" t="s">
        <v>42</v>
      </c>
      <c r="K1075" s="80">
        <v>3.5</v>
      </c>
      <c r="L1075" s="80">
        <v>1210</v>
      </c>
      <c r="M1075" s="80" t="s">
        <v>41</v>
      </c>
      <c r="N1075" s="102">
        <v>86.2</v>
      </c>
      <c r="O1075" s="108">
        <v>7.7299999999999994E-2</v>
      </c>
      <c r="P1075" s="105">
        <v>0</v>
      </c>
      <c r="Q1075" s="80"/>
      <c r="R1075" s="80"/>
      <c r="S1075" s="80"/>
      <c r="T1075" s="80"/>
      <c r="U1075" s="80"/>
      <c r="V1075" s="80"/>
      <c r="W1075" s="80"/>
      <c r="X1075" s="80"/>
      <c r="Y1075" s="80"/>
      <c r="Z1075" s="80" t="s">
        <v>40</v>
      </c>
      <c r="AA1075" s="80" t="s">
        <v>39</v>
      </c>
      <c r="AB1075" s="80">
        <v>20</v>
      </c>
      <c r="AC1075" s="80"/>
    </row>
    <row r="1076" spans="1:29" ht="15.75" customHeight="1" x14ac:dyDescent="0.2">
      <c r="A1076" s="80" t="s">
        <v>48</v>
      </c>
      <c r="B1076" s="80" t="s">
        <v>47</v>
      </c>
      <c r="C1076" s="80" t="s">
        <v>50</v>
      </c>
      <c r="D1076" s="114">
        <v>43474.372715335645</v>
      </c>
      <c r="E1076" s="80" t="s">
        <v>170</v>
      </c>
      <c r="F1076" s="80" t="s">
        <v>30</v>
      </c>
      <c r="G1076" s="80" t="s">
        <v>51</v>
      </c>
      <c r="H1076" s="80" t="s">
        <v>20</v>
      </c>
      <c r="I1076" s="80" t="s">
        <v>43</v>
      </c>
      <c r="J1076" s="80" t="s">
        <v>42</v>
      </c>
      <c r="K1076" s="80">
        <v>3.5</v>
      </c>
      <c r="L1076" s="80">
        <v>1210</v>
      </c>
      <c r="M1076" s="80" t="s">
        <v>41</v>
      </c>
      <c r="N1076" s="102">
        <v>2.83</v>
      </c>
      <c r="O1076" s="108">
        <v>0</v>
      </c>
      <c r="P1076" s="105">
        <v>4.54</v>
      </c>
      <c r="Q1076" s="80"/>
      <c r="R1076" s="80"/>
      <c r="S1076" s="80"/>
      <c r="T1076" s="80"/>
      <c r="U1076" s="80"/>
      <c r="V1076" s="80"/>
      <c r="W1076" s="80"/>
      <c r="X1076" s="80"/>
      <c r="Y1076" s="80"/>
      <c r="Z1076" s="80" t="s">
        <v>40</v>
      </c>
      <c r="AA1076" s="80" t="s">
        <v>39</v>
      </c>
      <c r="AB1076" s="80">
        <v>20</v>
      </c>
      <c r="AC1076" s="80"/>
    </row>
    <row r="1077" spans="1:29" ht="15.75" customHeight="1" x14ac:dyDescent="0.2">
      <c r="A1077" s="80" t="s">
        <v>48</v>
      </c>
      <c r="B1077" s="80" t="s">
        <v>47</v>
      </c>
      <c r="C1077" s="80" t="s">
        <v>50</v>
      </c>
      <c r="D1077" s="114">
        <v>43474.372715335645</v>
      </c>
      <c r="E1077" s="80" t="s">
        <v>170</v>
      </c>
      <c r="F1077" s="80" t="s">
        <v>30</v>
      </c>
      <c r="G1077" s="80" t="s">
        <v>51</v>
      </c>
      <c r="H1077" s="80" t="s">
        <v>20</v>
      </c>
      <c r="I1077" s="80" t="s">
        <v>159</v>
      </c>
      <c r="J1077" s="80" t="s">
        <v>165</v>
      </c>
      <c r="K1077" s="80">
        <v>3.5</v>
      </c>
      <c r="L1077" s="80">
        <v>1210</v>
      </c>
      <c r="M1077" s="80" t="s">
        <v>41</v>
      </c>
      <c r="N1077" s="102">
        <v>44</v>
      </c>
      <c r="O1077" s="108">
        <v>6.9699999999999998E-2</v>
      </c>
      <c r="P1077" s="105">
        <v>4.43</v>
      </c>
      <c r="Q1077" s="80"/>
      <c r="R1077" s="80"/>
      <c r="S1077" s="80"/>
      <c r="T1077" s="80"/>
      <c r="U1077" s="80"/>
      <c r="V1077" s="80"/>
      <c r="W1077" s="80"/>
      <c r="X1077" s="80"/>
      <c r="Y1077" s="80"/>
      <c r="Z1077" s="80" t="s">
        <v>40</v>
      </c>
      <c r="AA1077" s="80" t="s">
        <v>39</v>
      </c>
      <c r="AB1077" s="80">
        <v>20</v>
      </c>
      <c r="AC1077" s="80"/>
    </row>
    <row r="1078" spans="1:29" ht="15.75" customHeight="1" x14ac:dyDescent="0.2">
      <c r="A1078" s="80" t="s">
        <v>48</v>
      </c>
      <c r="B1078" s="80" t="s">
        <v>47</v>
      </c>
      <c r="C1078" s="80" t="s">
        <v>50</v>
      </c>
      <c r="D1078" s="114">
        <v>43474.372715335645</v>
      </c>
      <c r="E1078" s="80" t="s">
        <v>170</v>
      </c>
      <c r="F1078" s="80" t="s">
        <v>30</v>
      </c>
      <c r="G1078" s="80" t="s">
        <v>51</v>
      </c>
      <c r="H1078" s="80" t="s">
        <v>22</v>
      </c>
      <c r="I1078" s="80" t="s">
        <v>157</v>
      </c>
      <c r="J1078" s="80" t="s">
        <v>42</v>
      </c>
      <c r="K1078" s="80">
        <v>3.5</v>
      </c>
      <c r="L1078" s="80">
        <v>1210</v>
      </c>
      <c r="M1078" s="80" t="s">
        <v>41</v>
      </c>
      <c r="N1078" s="102">
        <v>68.2</v>
      </c>
      <c r="O1078" s="108">
        <v>7.0599999999999996E-2</v>
      </c>
      <c r="P1078" s="105">
        <v>3.97</v>
      </c>
      <c r="Q1078" s="80"/>
      <c r="R1078" s="80"/>
      <c r="S1078" s="80"/>
      <c r="T1078" s="80"/>
      <c r="U1078" s="80"/>
      <c r="V1078" s="80"/>
      <c r="W1078" s="80"/>
      <c r="X1078" s="80"/>
      <c r="Y1078" s="80"/>
      <c r="Z1078" s="80" t="s">
        <v>40</v>
      </c>
      <c r="AA1078" s="80" t="s">
        <v>39</v>
      </c>
      <c r="AB1078" s="80">
        <v>20</v>
      </c>
      <c r="AC1078" s="80"/>
    </row>
    <row r="1079" spans="1:29" ht="15.75" customHeight="1" x14ac:dyDescent="0.2">
      <c r="A1079" s="80" t="s">
        <v>48</v>
      </c>
      <c r="B1079" s="80" t="s">
        <v>47</v>
      </c>
      <c r="C1079" s="80" t="s">
        <v>50</v>
      </c>
      <c r="D1079" s="114">
        <v>43474.372715335645</v>
      </c>
      <c r="E1079" s="80" t="s">
        <v>170</v>
      </c>
      <c r="F1079" s="80" t="s">
        <v>30</v>
      </c>
      <c r="G1079" s="80" t="s">
        <v>51</v>
      </c>
      <c r="H1079" s="80" t="s">
        <v>22</v>
      </c>
      <c r="I1079" s="80" t="s">
        <v>158</v>
      </c>
      <c r="J1079" s="80" t="s">
        <v>42</v>
      </c>
      <c r="K1079" s="80">
        <v>3.5</v>
      </c>
      <c r="L1079" s="80">
        <v>1210</v>
      </c>
      <c r="M1079" s="80" t="s">
        <v>41</v>
      </c>
      <c r="N1079" s="102">
        <v>109</v>
      </c>
      <c r="O1079" s="108">
        <v>7.7399999999999997E-2</v>
      </c>
      <c r="P1079" s="105">
        <v>0</v>
      </c>
      <c r="Q1079" s="80"/>
      <c r="R1079" s="80"/>
      <c r="S1079" s="80"/>
      <c r="T1079" s="80"/>
      <c r="U1079" s="80"/>
      <c r="V1079" s="80"/>
      <c r="W1079" s="80"/>
      <c r="X1079" s="80"/>
      <c r="Y1079" s="80"/>
      <c r="Z1079" s="80" t="s">
        <v>40</v>
      </c>
      <c r="AA1079" s="80" t="s">
        <v>39</v>
      </c>
      <c r="AB1079" s="80">
        <v>20</v>
      </c>
      <c r="AC1079" s="80"/>
    </row>
    <row r="1080" spans="1:29" ht="15.75" customHeight="1" x14ac:dyDescent="0.2">
      <c r="A1080" s="80" t="s">
        <v>48</v>
      </c>
      <c r="B1080" s="80" t="s">
        <v>47</v>
      </c>
      <c r="C1080" s="80" t="s">
        <v>50</v>
      </c>
      <c r="D1080" s="114">
        <v>43474.372715335645</v>
      </c>
      <c r="E1080" s="80" t="s">
        <v>170</v>
      </c>
      <c r="F1080" s="80" t="s">
        <v>30</v>
      </c>
      <c r="G1080" s="80" t="s">
        <v>51</v>
      </c>
      <c r="H1080" s="80" t="s">
        <v>22</v>
      </c>
      <c r="I1080" s="80" t="s">
        <v>43</v>
      </c>
      <c r="J1080" s="80" t="s">
        <v>42</v>
      </c>
      <c r="K1080" s="80">
        <v>3.5</v>
      </c>
      <c r="L1080" s="80">
        <v>1210</v>
      </c>
      <c r="M1080" s="80" t="s">
        <v>41</v>
      </c>
      <c r="N1080" s="102">
        <v>2.23</v>
      </c>
      <c r="O1080" s="108">
        <v>0</v>
      </c>
      <c r="P1080" s="105">
        <v>3.59</v>
      </c>
      <c r="Q1080" s="80"/>
      <c r="R1080" s="80"/>
      <c r="S1080" s="80"/>
      <c r="T1080" s="80"/>
      <c r="U1080" s="80"/>
      <c r="V1080" s="80"/>
      <c r="W1080" s="80"/>
      <c r="X1080" s="80"/>
      <c r="Y1080" s="80"/>
      <c r="Z1080" s="80" t="s">
        <v>40</v>
      </c>
      <c r="AA1080" s="80" t="s">
        <v>39</v>
      </c>
      <c r="AB1080" s="80">
        <v>20</v>
      </c>
      <c r="AC1080" s="80"/>
    </row>
    <row r="1081" spans="1:29" ht="15.75" customHeight="1" x14ac:dyDescent="0.2">
      <c r="A1081" s="80" t="s">
        <v>48</v>
      </c>
      <c r="B1081" s="80" t="s">
        <v>47</v>
      </c>
      <c r="C1081" s="80" t="s">
        <v>50</v>
      </c>
      <c r="D1081" s="114">
        <v>43474.372715335645</v>
      </c>
      <c r="E1081" s="80" t="s">
        <v>170</v>
      </c>
      <c r="F1081" s="80" t="s">
        <v>30</v>
      </c>
      <c r="G1081" s="80" t="s">
        <v>51</v>
      </c>
      <c r="H1081" s="80" t="s">
        <v>22</v>
      </c>
      <c r="I1081" s="80" t="s">
        <v>159</v>
      </c>
      <c r="J1081" s="80" t="s">
        <v>165</v>
      </c>
      <c r="K1081" s="80">
        <v>3.5</v>
      </c>
      <c r="L1081" s="80">
        <v>1210</v>
      </c>
      <c r="M1081" s="80" t="s">
        <v>41</v>
      </c>
      <c r="N1081" s="102">
        <v>69.2</v>
      </c>
      <c r="O1081" s="108">
        <v>6.7400000000000002E-2</v>
      </c>
      <c r="P1081" s="105">
        <v>3.48</v>
      </c>
      <c r="Q1081" s="80"/>
      <c r="R1081" s="80"/>
      <c r="S1081" s="80"/>
      <c r="T1081" s="80"/>
      <c r="U1081" s="80"/>
      <c r="V1081" s="80"/>
      <c r="W1081" s="80"/>
      <c r="X1081" s="80"/>
      <c r="Y1081" s="80"/>
      <c r="Z1081" s="80" t="s">
        <v>40</v>
      </c>
      <c r="AA1081" s="80" t="s">
        <v>39</v>
      </c>
      <c r="AB1081" s="80">
        <v>20</v>
      </c>
      <c r="AC1081" s="80"/>
    </row>
    <row r="1082" spans="1:29" ht="15.75" customHeight="1" x14ac:dyDescent="0.2">
      <c r="A1082" s="80" t="s">
        <v>48</v>
      </c>
      <c r="B1082" s="80" t="s">
        <v>47</v>
      </c>
      <c r="C1082" s="80" t="s">
        <v>50</v>
      </c>
      <c r="D1082" s="114">
        <v>43474.372715335645</v>
      </c>
      <c r="E1082" s="80" t="s">
        <v>170</v>
      </c>
      <c r="F1082" s="80" t="s">
        <v>30</v>
      </c>
      <c r="G1082" s="80" t="s">
        <v>51</v>
      </c>
      <c r="H1082" s="80" t="s">
        <v>26</v>
      </c>
      <c r="I1082" s="80" t="s">
        <v>157</v>
      </c>
      <c r="J1082" s="80" t="s">
        <v>42</v>
      </c>
      <c r="K1082" s="80">
        <v>3.5</v>
      </c>
      <c r="L1082" s="80">
        <v>1230</v>
      </c>
      <c r="M1082" s="80" t="s">
        <v>41</v>
      </c>
      <c r="N1082" s="102">
        <v>31.2</v>
      </c>
      <c r="O1082" s="108">
        <v>3.8600000000000002E-2</v>
      </c>
      <c r="P1082" s="105">
        <v>10.7</v>
      </c>
      <c r="Q1082" s="80"/>
      <c r="R1082" s="80"/>
      <c r="S1082" s="80"/>
      <c r="T1082" s="80"/>
      <c r="U1082" s="80"/>
      <c r="V1082" s="80"/>
      <c r="W1082" s="80"/>
      <c r="X1082" s="80"/>
      <c r="Y1082" s="80"/>
      <c r="Z1082" s="80" t="s">
        <v>40</v>
      </c>
      <c r="AA1082" s="80" t="s">
        <v>39</v>
      </c>
      <c r="AB1082" s="80">
        <v>20</v>
      </c>
      <c r="AC1082" s="80"/>
    </row>
    <row r="1083" spans="1:29" ht="15.75" customHeight="1" x14ac:dyDescent="0.2">
      <c r="A1083" s="80" t="s">
        <v>48</v>
      </c>
      <c r="B1083" s="80" t="s">
        <v>47</v>
      </c>
      <c r="C1083" s="80" t="s">
        <v>50</v>
      </c>
      <c r="D1083" s="114">
        <v>43474.372715335645</v>
      </c>
      <c r="E1083" s="80" t="s">
        <v>170</v>
      </c>
      <c r="F1083" s="80" t="s">
        <v>30</v>
      </c>
      <c r="G1083" s="80" t="s">
        <v>51</v>
      </c>
      <c r="H1083" s="80" t="s">
        <v>26</v>
      </c>
      <c r="I1083" s="80" t="s">
        <v>158</v>
      </c>
      <c r="J1083" s="80" t="s">
        <v>42</v>
      </c>
      <c r="K1083" s="80">
        <v>3.5</v>
      </c>
      <c r="L1083" s="80">
        <v>1230</v>
      </c>
      <c r="M1083" s="80" t="s">
        <v>41</v>
      </c>
      <c r="N1083" s="102">
        <v>162</v>
      </c>
      <c r="O1083" s="108">
        <v>4.3200000000000002E-2</v>
      </c>
      <c r="P1083" s="105">
        <v>0</v>
      </c>
      <c r="Q1083" s="80"/>
      <c r="R1083" s="80"/>
      <c r="S1083" s="80"/>
      <c r="T1083" s="80"/>
      <c r="U1083" s="80"/>
      <c r="V1083" s="80"/>
      <c r="W1083" s="80"/>
      <c r="X1083" s="80"/>
      <c r="Y1083" s="80"/>
      <c r="Z1083" s="80" t="s">
        <v>40</v>
      </c>
      <c r="AA1083" s="80" t="s">
        <v>39</v>
      </c>
      <c r="AB1083" s="80">
        <v>20</v>
      </c>
      <c r="AC1083" s="80"/>
    </row>
    <row r="1084" spans="1:29" ht="15.75" customHeight="1" x14ac:dyDescent="0.2">
      <c r="A1084" s="80" t="s">
        <v>48</v>
      </c>
      <c r="B1084" s="80" t="s">
        <v>47</v>
      </c>
      <c r="C1084" s="80" t="s">
        <v>50</v>
      </c>
      <c r="D1084" s="114">
        <v>43474.372715335645</v>
      </c>
      <c r="E1084" s="80" t="s">
        <v>170</v>
      </c>
      <c r="F1084" s="80" t="s">
        <v>30</v>
      </c>
      <c r="G1084" s="80" t="s">
        <v>51</v>
      </c>
      <c r="H1084" s="80" t="s">
        <v>26</v>
      </c>
      <c r="I1084" s="80" t="s">
        <v>43</v>
      </c>
      <c r="J1084" s="80" t="s">
        <v>42</v>
      </c>
      <c r="K1084" s="80">
        <v>3.5</v>
      </c>
      <c r="L1084" s="80">
        <v>1230</v>
      </c>
      <c r="M1084" s="80" t="s">
        <v>41</v>
      </c>
      <c r="N1084" s="102">
        <v>5.91</v>
      </c>
      <c r="O1084" s="108">
        <v>0</v>
      </c>
      <c r="P1084" s="105">
        <v>9.3800000000000008</v>
      </c>
      <c r="Q1084" s="80"/>
      <c r="R1084" s="80"/>
      <c r="S1084" s="80"/>
      <c r="T1084" s="80"/>
      <c r="U1084" s="80"/>
      <c r="V1084" s="80"/>
      <c r="W1084" s="80"/>
      <c r="X1084" s="80"/>
      <c r="Y1084" s="80"/>
      <c r="Z1084" s="80" t="s">
        <v>40</v>
      </c>
      <c r="AA1084" s="80" t="s">
        <v>39</v>
      </c>
      <c r="AB1084" s="80">
        <v>20</v>
      </c>
      <c r="AC1084" s="80"/>
    </row>
    <row r="1085" spans="1:29" ht="15.75" customHeight="1" x14ac:dyDescent="0.2">
      <c r="A1085" s="80" t="s">
        <v>48</v>
      </c>
      <c r="B1085" s="80" t="s">
        <v>47</v>
      </c>
      <c r="C1085" s="80" t="s">
        <v>50</v>
      </c>
      <c r="D1085" s="114">
        <v>43474.372715335645</v>
      </c>
      <c r="E1085" s="80" t="s">
        <v>170</v>
      </c>
      <c r="F1085" s="80" t="s">
        <v>30</v>
      </c>
      <c r="G1085" s="80" t="s">
        <v>51</v>
      </c>
      <c r="H1085" s="80" t="s">
        <v>26</v>
      </c>
      <c r="I1085" s="80" t="s">
        <v>159</v>
      </c>
      <c r="J1085" s="80" t="s">
        <v>165</v>
      </c>
      <c r="K1085" s="80">
        <v>3.5</v>
      </c>
      <c r="L1085" s="80">
        <v>1230</v>
      </c>
      <c r="M1085" s="80" t="s">
        <v>41</v>
      </c>
      <c r="N1085" s="102">
        <v>31.6</v>
      </c>
      <c r="O1085" s="108">
        <v>2.4199999999999999E-2</v>
      </c>
      <c r="P1085" s="105">
        <v>9.3800000000000008</v>
      </c>
      <c r="Q1085" s="80"/>
      <c r="R1085" s="80"/>
      <c r="S1085" s="80"/>
      <c r="T1085" s="80"/>
      <c r="U1085" s="80"/>
      <c r="V1085" s="80"/>
      <c r="W1085" s="80"/>
      <c r="X1085" s="80"/>
      <c r="Y1085" s="80"/>
      <c r="Z1085" s="80" t="s">
        <v>40</v>
      </c>
      <c r="AA1085" s="80" t="s">
        <v>39</v>
      </c>
      <c r="AB1085" s="80">
        <v>20</v>
      </c>
      <c r="AC1085" s="80"/>
    </row>
    <row r="1086" spans="1:29" ht="15.75" customHeight="1" x14ac:dyDescent="0.2">
      <c r="A1086" s="80" t="s">
        <v>48</v>
      </c>
      <c r="B1086" s="80" t="s">
        <v>47</v>
      </c>
      <c r="C1086" s="80" t="s">
        <v>50</v>
      </c>
      <c r="D1086" s="114">
        <v>43474.372715335645</v>
      </c>
      <c r="E1086" s="80" t="s">
        <v>170</v>
      </c>
      <c r="F1086" s="80" t="s">
        <v>30</v>
      </c>
      <c r="G1086" s="80" t="s">
        <v>51</v>
      </c>
      <c r="H1086" s="80" t="s">
        <v>166</v>
      </c>
      <c r="I1086" s="80" t="s">
        <v>157</v>
      </c>
      <c r="J1086" s="80" t="s">
        <v>42</v>
      </c>
      <c r="K1086" s="80">
        <v>3.5</v>
      </c>
      <c r="L1086" s="80">
        <v>1220</v>
      </c>
      <c r="M1086" s="80" t="s">
        <v>41</v>
      </c>
      <c r="N1086" s="102">
        <v>43.6</v>
      </c>
      <c r="O1086" s="108">
        <v>6.6299999999999998E-2</v>
      </c>
      <c r="P1086" s="105">
        <v>5.1100000000000003</v>
      </c>
      <c r="Q1086" s="80"/>
      <c r="R1086" s="80"/>
      <c r="S1086" s="80"/>
      <c r="T1086" s="80"/>
      <c r="U1086" s="80"/>
      <c r="V1086" s="80"/>
      <c r="W1086" s="80"/>
      <c r="X1086" s="80"/>
      <c r="Y1086" s="80"/>
      <c r="Z1086" s="80" t="s">
        <v>40</v>
      </c>
      <c r="AA1086" s="80" t="s">
        <v>39</v>
      </c>
      <c r="AB1086" s="80">
        <v>20</v>
      </c>
      <c r="AC1086" s="80"/>
    </row>
    <row r="1087" spans="1:29" ht="15.75" customHeight="1" x14ac:dyDescent="0.2">
      <c r="A1087" s="80" t="s">
        <v>48</v>
      </c>
      <c r="B1087" s="80" t="s">
        <v>47</v>
      </c>
      <c r="C1087" s="80" t="s">
        <v>50</v>
      </c>
      <c r="D1087" s="114">
        <v>43474.372715335645</v>
      </c>
      <c r="E1087" s="80" t="s">
        <v>170</v>
      </c>
      <c r="F1087" s="80" t="s">
        <v>30</v>
      </c>
      <c r="G1087" s="80" t="s">
        <v>51</v>
      </c>
      <c r="H1087" s="80" t="s">
        <v>166</v>
      </c>
      <c r="I1087" s="80" t="s">
        <v>158</v>
      </c>
      <c r="J1087" s="80" t="s">
        <v>42</v>
      </c>
      <c r="K1087" s="80">
        <v>3.5</v>
      </c>
      <c r="L1087" s="80">
        <v>1220</v>
      </c>
      <c r="M1087" s="80" t="s">
        <v>41</v>
      </c>
      <c r="N1087" s="102">
        <v>93.8</v>
      </c>
      <c r="O1087" s="108">
        <v>7.1400000000000005E-2</v>
      </c>
      <c r="P1087" s="105">
        <v>0</v>
      </c>
      <c r="Q1087" s="80"/>
      <c r="R1087" s="80"/>
      <c r="S1087" s="80"/>
      <c r="T1087" s="80"/>
      <c r="U1087" s="80"/>
      <c r="V1087" s="80"/>
      <c r="W1087" s="80"/>
      <c r="X1087" s="80"/>
      <c r="Y1087" s="80"/>
      <c r="Z1087" s="80" t="s">
        <v>40</v>
      </c>
      <c r="AA1087" s="80" t="s">
        <v>39</v>
      </c>
      <c r="AB1087" s="80">
        <v>20</v>
      </c>
      <c r="AC1087" s="80"/>
    </row>
    <row r="1088" spans="1:29" ht="15.75" customHeight="1" x14ac:dyDescent="0.2">
      <c r="A1088" s="80" t="s">
        <v>48</v>
      </c>
      <c r="B1088" s="80" t="s">
        <v>47</v>
      </c>
      <c r="C1088" s="80" t="s">
        <v>50</v>
      </c>
      <c r="D1088" s="114">
        <v>43474.372715335645</v>
      </c>
      <c r="E1088" s="80" t="s">
        <v>170</v>
      </c>
      <c r="F1088" s="80" t="s">
        <v>30</v>
      </c>
      <c r="G1088" s="80" t="s">
        <v>51</v>
      </c>
      <c r="H1088" s="80" t="s">
        <v>166</v>
      </c>
      <c r="I1088" s="80" t="s">
        <v>43</v>
      </c>
      <c r="J1088" s="80" t="s">
        <v>42</v>
      </c>
      <c r="K1088" s="80">
        <v>3.5</v>
      </c>
      <c r="L1088" s="80">
        <v>1220</v>
      </c>
      <c r="M1088" s="80" t="s">
        <v>41</v>
      </c>
      <c r="N1088" s="102">
        <v>2.85</v>
      </c>
      <c r="O1088" s="108">
        <v>0</v>
      </c>
      <c r="P1088" s="105">
        <v>4.5599999999999996</v>
      </c>
      <c r="Q1088" s="80"/>
      <c r="R1088" s="80"/>
      <c r="S1088" s="80"/>
      <c r="T1088" s="80"/>
      <c r="U1088" s="80"/>
      <c r="V1088" s="80"/>
      <c r="W1088" s="80"/>
      <c r="X1088" s="80"/>
      <c r="Y1088" s="80"/>
      <c r="Z1088" s="80" t="s">
        <v>40</v>
      </c>
      <c r="AA1088" s="80" t="s">
        <v>39</v>
      </c>
      <c r="AB1088" s="80">
        <v>20</v>
      </c>
      <c r="AC1088" s="80"/>
    </row>
    <row r="1089" spans="1:29" ht="15.75" customHeight="1" x14ac:dyDescent="0.2">
      <c r="A1089" s="80" t="s">
        <v>48</v>
      </c>
      <c r="B1089" s="80" t="s">
        <v>47</v>
      </c>
      <c r="C1089" s="80" t="s">
        <v>50</v>
      </c>
      <c r="D1089" s="114">
        <v>43474.372715335645</v>
      </c>
      <c r="E1089" s="80" t="s">
        <v>170</v>
      </c>
      <c r="F1089" s="80" t="s">
        <v>30</v>
      </c>
      <c r="G1089" s="80" t="s">
        <v>51</v>
      </c>
      <c r="H1089" s="80" t="s">
        <v>166</v>
      </c>
      <c r="I1089" s="80" t="s">
        <v>159</v>
      </c>
      <c r="J1089" s="80" t="s">
        <v>165</v>
      </c>
      <c r="K1089" s="80">
        <v>3.5</v>
      </c>
      <c r="L1089" s="80">
        <v>1220</v>
      </c>
      <c r="M1089" s="80" t="s">
        <v>41</v>
      </c>
      <c r="N1089" s="102">
        <v>45.1</v>
      </c>
      <c r="O1089" s="108">
        <v>5.9799999999999999E-2</v>
      </c>
      <c r="P1089" s="105">
        <v>4.4800000000000004</v>
      </c>
      <c r="Q1089" s="80"/>
      <c r="R1089" s="80"/>
      <c r="S1089" s="80"/>
      <c r="T1089" s="80"/>
      <c r="U1089" s="80"/>
      <c r="V1089" s="80"/>
      <c r="W1089" s="80"/>
      <c r="X1089" s="80"/>
      <c r="Y1089" s="80"/>
      <c r="Z1089" s="80" t="s">
        <v>40</v>
      </c>
      <c r="AA1089" s="80" t="s">
        <v>39</v>
      </c>
      <c r="AB1089" s="80">
        <v>20</v>
      </c>
      <c r="AC1089" s="80"/>
    </row>
    <row r="1090" spans="1:29" ht="15.75" customHeight="1" x14ac:dyDescent="0.2">
      <c r="A1090" s="80" t="s">
        <v>48</v>
      </c>
      <c r="B1090" s="80" t="s">
        <v>47</v>
      </c>
      <c r="C1090" s="80" t="s">
        <v>50</v>
      </c>
      <c r="D1090" s="114">
        <v>43474.372715335645</v>
      </c>
      <c r="E1090" s="80" t="s">
        <v>170</v>
      </c>
      <c r="F1090" s="80" t="s">
        <v>31</v>
      </c>
      <c r="G1090" s="80" t="s">
        <v>51</v>
      </c>
      <c r="H1090" s="80" t="s">
        <v>6</v>
      </c>
      <c r="I1090" s="80" t="s">
        <v>157</v>
      </c>
      <c r="J1090" s="80" t="s">
        <v>42</v>
      </c>
      <c r="K1090" s="80">
        <v>1.06</v>
      </c>
      <c r="L1090" s="80">
        <v>1050</v>
      </c>
      <c r="M1090" s="80" t="s">
        <v>41</v>
      </c>
      <c r="N1090" s="102">
        <v>1.69</v>
      </c>
      <c r="O1090" s="108">
        <v>0</v>
      </c>
      <c r="P1090" s="105">
        <v>1.58</v>
      </c>
      <c r="Q1090" s="80"/>
      <c r="R1090" s="80"/>
      <c r="S1090" s="80"/>
      <c r="T1090" s="80"/>
      <c r="U1090" s="80"/>
      <c r="V1090" s="80"/>
      <c r="W1090" s="80"/>
      <c r="X1090" s="80"/>
      <c r="Y1090" s="80"/>
      <c r="Z1090" s="80" t="s">
        <v>40</v>
      </c>
      <c r="AA1090" s="80" t="s">
        <v>39</v>
      </c>
      <c r="AB1090" s="80">
        <v>20</v>
      </c>
      <c r="AC1090" s="80"/>
    </row>
    <row r="1091" spans="1:29" ht="15.75" customHeight="1" x14ac:dyDescent="0.2">
      <c r="A1091" s="80" t="s">
        <v>48</v>
      </c>
      <c r="B1091" s="80" t="s">
        <v>47</v>
      </c>
      <c r="C1091" s="80" t="s">
        <v>50</v>
      </c>
      <c r="D1091" s="114">
        <v>43474.372715335645</v>
      </c>
      <c r="E1091" s="80" t="s">
        <v>170</v>
      </c>
      <c r="F1091" s="80" t="s">
        <v>31</v>
      </c>
      <c r="G1091" s="80" t="s">
        <v>51</v>
      </c>
      <c r="H1091" s="80" t="s">
        <v>6</v>
      </c>
      <c r="I1091" s="80" t="s">
        <v>158</v>
      </c>
      <c r="J1091" s="80" t="s">
        <v>42</v>
      </c>
      <c r="K1091" s="80">
        <v>1.06</v>
      </c>
      <c r="L1091" s="80">
        <v>1050</v>
      </c>
      <c r="M1091" s="80" t="s">
        <v>41</v>
      </c>
      <c r="N1091" s="102">
        <v>16.8</v>
      </c>
      <c r="O1091" s="108">
        <v>0</v>
      </c>
      <c r="P1091" s="105">
        <v>0</v>
      </c>
      <c r="Q1091" s="80"/>
      <c r="R1091" s="80"/>
      <c r="S1091" s="80"/>
      <c r="T1091" s="80"/>
      <c r="U1091" s="80"/>
      <c r="V1091" s="80"/>
      <c r="W1091" s="80"/>
      <c r="X1091" s="80"/>
      <c r="Y1091" s="80"/>
      <c r="Z1091" s="80" t="s">
        <v>40</v>
      </c>
      <c r="AA1091" s="80" t="s">
        <v>39</v>
      </c>
      <c r="AB1091" s="80">
        <v>20</v>
      </c>
      <c r="AC1091" s="80"/>
    </row>
    <row r="1092" spans="1:29" ht="15.75" customHeight="1" x14ac:dyDescent="0.2">
      <c r="A1092" s="80" t="s">
        <v>48</v>
      </c>
      <c r="B1092" s="80" t="s">
        <v>47</v>
      </c>
      <c r="C1092" s="80" t="s">
        <v>50</v>
      </c>
      <c r="D1092" s="114">
        <v>43474.372715335645</v>
      </c>
      <c r="E1092" s="80" t="s">
        <v>170</v>
      </c>
      <c r="F1092" s="80" t="s">
        <v>31</v>
      </c>
      <c r="G1092" s="80" t="s">
        <v>51</v>
      </c>
      <c r="H1092" s="80" t="s">
        <v>6</v>
      </c>
      <c r="I1092" s="80" t="s">
        <v>43</v>
      </c>
      <c r="J1092" s="80" t="s">
        <v>42</v>
      </c>
      <c r="K1092" s="80">
        <v>1.06</v>
      </c>
      <c r="L1092" s="80">
        <v>1050</v>
      </c>
      <c r="M1092" s="80" t="s">
        <v>41</v>
      </c>
      <c r="N1092" s="102">
        <v>1.41</v>
      </c>
      <c r="O1092" s="108">
        <v>0</v>
      </c>
      <c r="P1092" s="105">
        <v>1.47</v>
      </c>
      <c r="Q1092" s="80"/>
      <c r="R1092" s="80"/>
      <c r="S1092" s="80"/>
      <c r="T1092" s="80"/>
      <c r="U1092" s="80"/>
      <c r="V1092" s="80"/>
      <c r="W1092" s="80"/>
      <c r="X1092" s="80"/>
      <c r="Y1092" s="80"/>
      <c r="Z1092" s="80" t="s">
        <v>40</v>
      </c>
      <c r="AA1092" s="80" t="s">
        <v>39</v>
      </c>
      <c r="AB1092" s="80">
        <v>20</v>
      </c>
      <c r="AC1092" s="80"/>
    </row>
    <row r="1093" spans="1:29" ht="15.75" customHeight="1" x14ac:dyDescent="0.2">
      <c r="A1093" s="80" t="s">
        <v>48</v>
      </c>
      <c r="B1093" s="80" t="s">
        <v>47</v>
      </c>
      <c r="C1093" s="80" t="s">
        <v>50</v>
      </c>
      <c r="D1093" s="114">
        <v>43474.372715335645</v>
      </c>
      <c r="E1093" s="80" t="s">
        <v>170</v>
      </c>
      <c r="F1093" s="80" t="s">
        <v>31</v>
      </c>
      <c r="G1093" s="80" t="s">
        <v>51</v>
      </c>
      <c r="H1093" s="80" t="s">
        <v>6</v>
      </c>
      <c r="I1093" s="80" t="s">
        <v>159</v>
      </c>
      <c r="J1093" s="80" t="s">
        <v>165</v>
      </c>
      <c r="K1093" s="80">
        <v>1.06</v>
      </c>
      <c r="L1093" s="80">
        <v>1050</v>
      </c>
      <c r="M1093" s="80" t="s">
        <v>41</v>
      </c>
      <c r="N1093" s="102">
        <v>1.49</v>
      </c>
      <c r="O1093" s="108">
        <v>0</v>
      </c>
      <c r="P1093" s="105">
        <v>1.47</v>
      </c>
      <c r="Q1093" s="80"/>
      <c r="R1093" s="80"/>
      <c r="S1093" s="80"/>
      <c r="T1093" s="80"/>
      <c r="U1093" s="80"/>
      <c r="V1093" s="80"/>
      <c r="W1093" s="80"/>
      <c r="X1093" s="80"/>
      <c r="Y1093" s="80"/>
      <c r="Z1093" s="80" t="s">
        <v>40</v>
      </c>
      <c r="AA1093" s="80" t="s">
        <v>39</v>
      </c>
      <c r="AB1093" s="80">
        <v>20</v>
      </c>
      <c r="AC1093" s="80"/>
    </row>
    <row r="1094" spans="1:29" ht="15.75" customHeight="1" x14ac:dyDescent="0.2">
      <c r="A1094" s="80" t="s">
        <v>48</v>
      </c>
      <c r="B1094" s="80" t="s">
        <v>47</v>
      </c>
      <c r="C1094" s="80" t="s">
        <v>50</v>
      </c>
      <c r="D1094" s="114">
        <v>43474.372715335645</v>
      </c>
      <c r="E1094" s="80" t="s">
        <v>170</v>
      </c>
      <c r="F1094" s="80" t="s">
        <v>31</v>
      </c>
      <c r="G1094" s="80" t="s">
        <v>51</v>
      </c>
      <c r="H1094" s="80" t="s">
        <v>7</v>
      </c>
      <c r="I1094" s="80" t="s">
        <v>157</v>
      </c>
      <c r="J1094" s="80" t="s">
        <v>42</v>
      </c>
      <c r="K1094" s="80">
        <v>1.48</v>
      </c>
      <c r="L1094" s="80">
        <v>1080</v>
      </c>
      <c r="M1094" s="80" t="s">
        <v>41</v>
      </c>
      <c r="N1094" s="102">
        <v>2.81</v>
      </c>
      <c r="O1094" s="108">
        <v>6.6400000000000001E-3</v>
      </c>
      <c r="P1094" s="105">
        <v>0.98099999999999998</v>
      </c>
      <c r="Q1094" s="80"/>
      <c r="R1094" s="80"/>
      <c r="S1094" s="80"/>
      <c r="T1094" s="80"/>
      <c r="U1094" s="80"/>
      <c r="V1094" s="80"/>
      <c r="W1094" s="80"/>
      <c r="X1094" s="80"/>
      <c r="Y1094" s="80"/>
      <c r="Z1094" s="80" t="s">
        <v>40</v>
      </c>
      <c r="AA1094" s="80" t="s">
        <v>39</v>
      </c>
      <c r="AB1094" s="80">
        <v>20</v>
      </c>
      <c r="AC1094" s="80"/>
    </row>
    <row r="1095" spans="1:29" ht="15.75" customHeight="1" x14ac:dyDescent="0.2">
      <c r="A1095" s="80" t="s">
        <v>48</v>
      </c>
      <c r="B1095" s="80" t="s">
        <v>47</v>
      </c>
      <c r="C1095" s="80" t="s">
        <v>50</v>
      </c>
      <c r="D1095" s="114">
        <v>43474.372715335645</v>
      </c>
      <c r="E1095" s="80" t="s">
        <v>170</v>
      </c>
      <c r="F1095" s="80" t="s">
        <v>31</v>
      </c>
      <c r="G1095" s="80" t="s">
        <v>51</v>
      </c>
      <c r="H1095" s="80" t="s">
        <v>7</v>
      </c>
      <c r="I1095" s="80" t="s">
        <v>158</v>
      </c>
      <c r="J1095" s="80" t="s">
        <v>42</v>
      </c>
      <c r="K1095" s="80">
        <v>1.48</v>
      </c>
      <c r="L1095" s="80">
        <v>1080</v>
      </c>
      <c r="M1095" s="80" t="s">
        <v>41</v>
      </c>
      <c r="N1095" s="102">
        <v>12.9</v>
      </c>
      <c r="O1095" s="108">
        <v>6.8300000000000001E-3</v>
      </c>
      <c r="P1095" s="105">
        <v>0</v>
      </c>
      <c r="Q1095" s="80"/>
      <c r="R1095" s="80"/>
      <c r="S1095" s="80"/>
      <c r="T1095" s="80"/>
      <c r="U1095" s="80"/>
      <c r="V1095" s="80"/>
      <c r="W1095" s="80"/>
      <c r="X1095" s="80"/>
      <c r="Y1095" s="80"/>
      <c r="Z1095" s="80" t="s">
        <v>40</v>
      </c>
      <c r="AA1095" s="80" t="s">
        <v>39</v>
      </c>
      <c r="AB1095" s="80">
        <v>20</v>
      </c>
      <c r="AC1095" s="80"/>
    </row>
    <row r="1096" spans="1:29" ht="15.75" customHeight="1" x14ac:dyDescent="0.2">
      <c r="A1096" s="80" t="s">
        <v>48</v>
      </c>
      <c r="B1096" s="80" t="s">
        <v>47</v>
      </c>
      <c r="C1096" s="80" t="s">
        <v>50</v>
      </c>
      <c r="D1096" s="114">
        <v>43474.372715335645</v>
      </c>
      <c r="E1096" s="80" t="s">
        <v>170</v>
      </c>
      <c r="F1096" s="80" t="s">
        <v>31</v>
      </c>
      <c r="G1096" s="80" t="s">
        <v>51</v>
      </c>
      <c r="H1096" s="80" t="s">
        <v>7</v>
      </c>
      <c r="I1096" s="80" t="s">
        <v>43</v>
      </c>
      <c r="J1096" s="80" t="s">
        <v>42</v>
      </c>
      <c r="K1096" s="80">
        <v>1.48</v>
      </c>
      <c r="L1096" s="80">
        <v>1080</v>
      </c>
      <c r="M1096" s="80" t="s">
        <v>41</v>
      </c>
      <c r="N1096" s="102">
        <v>0.77</v>
      </c>
      <c r="O1096" s="108">
        <v>0</v>
      </c>
      <c r="P1096" s="105">
        <v>0.94499999999999995</v>
      </c>
      <c r="Q1096" s="80"/>
      <c r="R1096" s="80"/>
      <c r="S1096" s="80"/>
      <c r="T1096" s="80"/>
      <c r="U1096" s="80"/>
      <c r="V1096" s="80"/>
      <c r="W1096" s="80"/>
      <c r="X1096" s="80"/>
      <c r="Y1096" s="80"/>
      <c r="Z1096" s="80" t="s">
        <v>40</v>
      </c>
      <c r="AA1096" s="80" t="s">
        <v>39</v>
      </c>
      <c r="AB1096" s="80">
        <v>20</v>
      </c>
      <c r="AC1096" s="80"/>
    </row>
    <row r="1097" spans="1:29" ht="15.75" customHeight="1" x14ac:dyDescent="0.2">
      <c r="A1097" s="80" t="s">
        <v>48</v>
      </c>
      <c r="B1097" s="80" t="s">
        <v>47</v>
      </c>
      <c r="C1097" s="80" t="s">
        <v>50</v>
      </c>
      <c r="D1097" s="114">
        <v>43474.372715335645</v>
      </c>
      <c r="E1097" s="80" t="s">
        <v>170</v>
      </c>
      <c r="F1097" s="80" t="s">
        <v>31</v>
      </c>
      <c r="G1097" s="80" t="s">
        <v>51</v>
      </c>
      <c r="H1097" s="80" t="s">
        <v>7</v>
      </c>
      <c r="I1097" s="80" t="s">
        <v>159</v>
      </c>
      <c r="J1097" s="80" t="s">
        <v>165</v>
      </c>
      <c r="K1097" s="80">
        <v>1.48</v>
      </c>
      <c r="L1097" s="80">
        <v>1080</v>
      </c>
      <c r="M1097" s="80" t="s">
        <v>41</v>
      </c>
      <c r="N1097" s="102">
        <v>2.14</v>
      </c>
      <c r="O1097" s="108">
        <v>2.7599999999999999E-3</v>
      </c>
      <c r="P1097" s="105">
        <v>0.90900000000000003</v>
      </c>
      <c r="Q1097" s="80"/>
      <c r="R1097" s="80"/>
      <c r="S1097" s="80"/>
      <c r="T1097" s="80"/>
      <c r="U1097" s="80"/>
      <c r="V1097" s="80"/>
      <c r="W1097" s="80"/>
      <c r="X1097" s="80"/>
      <c r="Y1097" s="80"/>
      <c r="Z1097" s="80" t="s">
        <v>40</v>
      </c>
      <c r="AA1097" s="80" t="s">
        <v>39</v>
      </c>
      <c r="AB1097" s="80">
        <v>20</v>
      </c>
      <c r="AC1097" s="80"/>
    </row>
    <row r="1098" spans="1:29" ht="15.75" customHeight="1" x14ac:dyDescent="0.2">
      <c r="A1098" s="80" t="s">
        <v>48</v>
      </c>
      <c r="B1098" s="80" t="s">
        <v>47</v>
      </c>
      <c r="C1098" s="80" t="s">
        <v>50</v>
      </c>
      <c r="D1098" s="114">
        <v>43474.372715335645</v>
      </c>
      <c r="E1098" s="80" t="s">
        <v>170</v>
      </c>
      <c r="F1098" s="80" t="s">
        <v>31</v>
      </c>
      <c r="G1098" s="80" t="s">
        <v>51</v>
      </c>
      <c r="H1098" s="80" t="s">
        <v>8</v>
      </c>
      <c r="I1098" s="80" t="s">
        <v>157</v>
      </c>
      <c r="J1098" s="80" t="s">
        <v>42</v>
      </c>
      <c r="K1098" s="80">
        <v>1.39</v>
      </c>
      <c r="L1098" s="80">
        <v>1080</v>
      </c>
      <c r="M1098" s="80" t="s">
        <v>41</v>
      </c>
      <c r="N1098" s="102">
        <v>1.22</v>
      </c>
      <c r="O1098" s="108">
        <v>2.3400000000000001E-3</v>
      </c>
      <c r="P1098" s="105">
        <v>1.03</v>
      </c>
      <c r="Q1098" s="80"/>
      <c r="R1098" s="80"/>
      <c r="S1098" s="80"/>
      <c r="T1098" s="80"/>
      <c r="U1098" s="80"/>
      <c r="V1098" s="80"/>
      <c r="W1098" s="80"/>
      <c r="X1098" s="80"/>
      <c r="Y1098" s="80"/>
      <c r="Z1098" s="80" t="s">
        <v>40</v>
      </c>
      <c r="AA1098" s="80" t="s">
        <v>39</v>
      </c>
      <c r="AB1098" s="80">
        <v>20</v>
      </c>
      <c r="AC1098" s="80"/>
    </row>
    <row r="1099" spans="1:29" ht="15.75" customHeight="1" x14ac:dyDescent="0.2">
      <c r="A1099" s="80" t="s">
        <v>48</v>
      </c>
      <c r="B1099" s="80" t="s">
        <v>47</v>
      </c>
      <c r="C1099" s="80" t="s">
        <v>50</v>
      </c>
      <c r="D1099" s="114">
        <v>43474.372715335645</v>
      </c>
      <c r="E1099" s="80" t="s">
        <v>170</v>
      </c>
      <c r="F1099" s="80" t="s">
        <v>31</v>
      </c>
      <c r="G1099" s="80" t="s">
        <v>51</v>
      </c>
      <c r="H1099" s="80" t="s">
        <v>8</v>
      </c>
      <c r="I1099" s="80" t="s">
        <v>158</v>
      </c>
      <c r="J1099" s="80" t="s">
        <v>42</v>
      </c>
      <c r="K1099" s="80">
        <v>1.39</v>
      </c>
      <c r="L1099" s="80">
        <v>1080</v>
      </c>
      <c r="M1099" s="80" t="s">
        <v>41</v>
      </c>
      <c r="N1099" s="102">
        <v>9.4600000000000009</v>
      </c>
      <c r="O1099" s="108">
        <v>2.3400000000000001E-3</v>
      </c>
      <c r="P1099" s="105">
        <v>0</v>
      </c>
      <c r="Q1099" s="80"/>
      <c r="R1099" s="80"/>
      <c r="S1099" s="80"/>
      <c r="T1099" s="80"/>
      <c r="U1099" s="80"/>
      <c r="V1099" s="80"/>
      <c r="W1099" s="80"/>
      <c r="X1099" s="80"/>
      <c r="Y1099" s="80"/>
      <c r="Z1099" s="80" t="s">
        <v>40</v>
      </c>
      <c r="AA1099" s="80" t="s">
        <v>39</v>
      </c>
      <c r="AB1099" s="80">
        <v>20</v>
      </c>
      <c r="AC1099" s="80"/>
    </row>
    <row r="1100" spans="1:29" ht="15.75" customHeight="1" x14ac:dyDescent="0.2">
      <c r="A1100" s="80" t="s">
        <v>48</v>
      </c>
      <c r="B1100" s="80" t="s">
        <v>47</v>
      </c>
      <c r="C1100" s="80" t="s">
        <v>50</v>
      </c>
      <c r="D1100" s="114">
        <v>43474.372715335645</v>
      </c>
      <c r="E1100" s="80" t="s">
        <v>170</v>
      </c>
      <c r="F1100" s="80" t="s">
        <v>31</v>
      </c>
      <c r="G1100" s="80" t="s">
        <v>51</v>
      </c>
      <c r="H1100" s="80" t="s">
        <v>8</v>
      </c>
      <c r="I1100" s="80" t="s">
        <v>43</v>
      </c>
      <c r="J1100" s="80" t="s">
        <v>42</v>
      </c>
      <c r="K1100" s="80">
        <v>1.39</v>
      </c>
      <c r="L1100" s="80">
        <v>1080</v>
      </c>
      <c r="M1100" s="80" t="s">
        <v>41</v>
      </c>
      <c r="N1100" s="102">
        <v>0.82499999999999996</v>
      </c>
      <c r="O1100" s="108">
        <v>0</v>
      </c>
      <c r="P1100" s="105">
        <v>0.995</v>
      </c>
      <c r="Q1100" s="80"/>
      <c r="R1100" s="80"/>
      <c r="S1100" s="80"/>
      <c r="T1100" s="80"/>
      <c r="U1100" s="80"/>
      <c r="V1100" s="80"/>
      <c r="W1100" s="80"/>
      <c r="X1100" s="80"/>
      <c r="Y1100" s="80"/>
      <c r="Z1100" s="80" t="s">
        <v>40</v>
      </c>
      <c r="AA1100" s="80" t="s">
        <v>39</v>
      </c>
      <c r="AB1100" s="80">
        <v>20</v>
      </c>
      <c r="AC1100" s="80"/>
    </row>
    <row r="1101" spans="1:29" ht="15.75" customHeight="1" x14ac:dyDescent="0.2">
      <c r="A1101" s="80" t="s">
        <v>49</v>
      </c>
      <c r="B1101" s="80" t="s">
        <v>47</v>
      </c>
      <c r="C1101" s="80" t="s">
        <v>50</v>
      </c>
      <c r="D1101" s="114">
        <v>43775.665134849536</v>
      </c>
      <c r="E1101" s="80" t="s">
        <v>5</v>
      </c>
      <c r="F1101" s="80" t="s">
        <v>29</v>
      </c>
      <c r="G1101" s="80" t="s">
        <v>51</v>
      </c>
      <c r="H1101" s="80" t="s">
        <v>8</v>
      </c>
      <c r="I1101" s="80" t="s">
        <v>43</v>
      </c>
      <c r="J1101" s="80" t="s">
        <v>42</v>
      </c>
      <c r="K1101" s="80">
        <v>2.9</v>
      </c>
      <c r="L1101" s="80">
        <v>1690</v>
      </c>
      <c r="M1101" s="80" t="s">
        <v>41</v>
      </c>
      <c r="N1101" s="102">
        <v>6.77</v>
      </c>
      <c r="O1101" s="108">
        <v>0</v>
      </c>
      <c r="P1101" s="105">
        <v>10.199999999999999</v>
      </c>
      <c r="Q1101" s="80"/>
      <c r="R1101" s="80"/>
      <c r="S1101" s="80"/>
      <c r="T1101" s="80"/>
      <c r="U1101" s="80"/>
      <c r="V1101" s="80"/>
      <c r="W1101" s="80"/>
      <c r="X1101" s="80"/>
      <c r="Y1101" s="80"/>
      <c r="Z1101" s="80" t="s">
        <v>40</v>
      </c>
      <c r="AA1101" s="80" t="s">
        <v>39</v>
      </c>
      <c r="AB1101" s="80">
        <v>20</v>
      </c>
      <c r="AC1101" s="80"/>
    </row>
    <row r="1102" spans="1:29" ht="15.75" customHeight="1" x14ac:dyDescent="0.2">
      <c r="A1102" s="80" t="s">
        <v>49</v>
      </c>
      <c r="B1102" s="80" t="s">
        <v>47</v>
      </c>
      <c r="C1102" s="80" t="s">
        <v>50</v>
      </c>
      <c r="D1102" s="114">
        <v>44091.745425567133</v>
      </c>
      <c r="E1102" s="80" t="s">
        <v>5</v>
      </c>
      <c r="F1102" s="80" t="s">
        <v>29</v>
      </c>
      <c r="G1102" s="80" t="s">
        <v>51</v>
      </c>
      <c r="H1102" s="80" t="s">
        <v>8</v>
      </c>
      <c r="I1102" s="80" t="s">
        <v>159</v>
      </c>
      <c r="J1102" s="80" t="s">
        <v>42</v>
      </c>
      <c r="K1102" s="80">
        <v>2.9</v>
      </c>
      <c r="L1102" s="80">
        <v>1690</v>
      </c>
      <c r="M1102" s="80" t="s">
        <v>41</v>
      </c>
      <c r="N1102" s="102">
        <v>8.01</v>
      </c>
      <c r="O1102" s="108">
        <v>4.15E-3</v>
      </c>
      <c r="P1102" s="105">
        <v>10.1</v>
      </c>
      <c r="Q1102" s="80"/>
      <c r="R1102" s="80"/>
      <c r="S1102" s="80"/>
      <c r="T1102" s="80"/>
      <c r="U1102" s="80"/>
      <c r="V1102" s="80"/>
      <c r="W1102" s="80"/>
      <c r="X1102" s="80"/>
      <c r="Y1102" s="80"/>
      <c r="Z1102" s="80" t="s">
        <v>40</v>
      </c>
      <c r="AA1102" s="80" t="s">
        <v>39</v>
      </c>
      <c r="AB1102" s="80">
        <v>20</v>
      </c>
      <c r="AC1102" s="80"/>
    </row>
    <row r="1103" spans="1:29" ht="15.75" customHeight="1" x14ac:dyDescent="0.2">
      <c r="A1103" s="80" t="s">
        <v>48</v>
      </c>
      <c r="B1103" s="80" t="s">
        <v>47</v>
      </c>
      <c r="C1103" s="80" t="s">
        <v>50</v>
      </c>
      <c r="D1103" s="114">
        <v>43474.372715335645</v>
      </c>
      <c r="E1103" s="80" t="s">
        <v>170</v>
      </c>
      <c r="F1103" s="80" t="s">
        <v>31</v>
      </c>
      <c r="G1103" s="80" t="s">
        <v>51</v>
      </c>
      <c r="H1103" s="80" t="s">
        <v>26</v>
      </c>
      <c r="I1103" s="80" t="s">
        <v>43</v>
      </c>
      <c r="J1103" s="80" t="s">
        <v>42</v>
      </c>
      <c r="K1103" s="80">
        <v>1.52</v>
      </c>
      <c r="L1103" s="80">
        <v>1130</v>
      </c>
      <c r="M1103" s="80" t="s">
        <v>41</v>
      </c>
      <c r="N1103" s="102">
        <v>1.32</v>
      </c>
      <c r="O1103" s="108">
        <v>0</v>
      </c>
      <c r="P1103" s="105">
        <v>1.63</v>
      </c>
      <c r="Q1103" s="80"/>
      <c r="R1103" s="80"/>
      <c r="S1103" s="80"/>
      <c r="T1103" s="80"/>
      <c r="U1103" s="80"/>
      <c r="V1103" s="80"/>
      <c r="W1103" s="80"/>
      <c r="X1103" s="80"/>
      <c r="Y1103" s="80"/>
      <c r="Z1103" s="80" t="s">
        <v>40</v>
      </c>
      <c r="AA1103" s="80" t="s">
        <v>39</v>
      </c>
      <c r="AB1103" s="80">
        <v>20</v>
      </c>
      <c r="AC1103" s="80"/>
    </row>
    <row r="1104" spans="1:29" ht="15.75" customHeight="1" x14ac:dyDescent="0.2">
      <c r="A1104" s="80" t="s">
        <v>48</v>
      </c>
      <c r="B1104" s="80" t="s">
        <v>47</v>
      </c>
      <c r="C1104" s="80" t="s">
        <v>50</v>
      </c>
      <c r="D1104" s="114">
        <v>43474.372715335645</v>
      </c>
      <c r="E1104" s="80" t="s">
        <v>170</v>
      </c>
      <c r="F1104" s="80" t="s">
        <v>31</v>
      </c>
      <c r="G1104" s="80" t="s">
        <v>51</v>
      </c>
      <c r="H1104" s="80" t="s">
        <v>26</v>
      </c>
      <c r="I1104" s="80" t="s">
        <v>159</v>
      </c>
      <c r="J1104" s="80" t="s">
        <v>165</v>
      </c>
      <c r="K1104" s="80">
        <v>1.52</v>
      </c>
      <c r="L1104" s="80">
        <v>1130</v>
      </c>
      <c r="M1104" s="80" t="s">
        <v>41</v>
      </c>
      <c r="N1104" s="102">
        <v>7</v>
      </c>
      <c r="O1104" s="108">
        <v>4.4799999999999996E-3</v>
      </c>
      <c r="P1104" s="105">
        <v>1.52</v>
      </c>
      <c r="Q1104" s="80"/>
      <c r="R1104" s="80"/>
      <c r="S1104" s="80"/>
      <c r="T1104" s="80"/>
      <c r="U1104" s="80"/>
      <c r="V1104" s="80"/>
      <c r="W1104" s="80"/>
      <c r="X1104" s="80"/>
      <c r="Y1104" s="80"/>
      <c r="Z1104" s="80" t="s">
        <v>40</v>
      </c>
      <c r="AA1104" s="80" t="s">
        <v>39</v>
      </c>
      <c r="AB1104" s="80">
        <v>20</v>
      </c>
      <c r="AC1104" s="80"/>
    </row>
    <row r="1105" spans="1:29" ht="15.75" customHeight="1" x14ac:dyDescent="0.2">
      <c r="A1105" s="80" t="s">
        <v>48</v>
      </c>
      <c r="B1105" s="80" t="s">
        <v>47</v>
      </c>
      <c r="C1105" s="80" t="s">
        <v>50</v>
      </c>
      <c r="D1105" s="114">
        <v>43474.372715335645</v>
      </c>
      <c r="E1105" s="80" t="s">
        <v>170</v>
      </c>
      <c r="F1105" s="80" t="s">
        <v>31</v>
      </c>
      <c r="G1105" s="80" t="s">
        <v>51</v>
      </c>
      <c r="H1105" s="80" t="s">
        <v>166</v>
      </c>
      <c r="I1105" s="80" t="s">
        <v>157</v>
      </c>
      <c r="J1105" s="80" t="s">
        <v>42</v>
      </c>
      <c r="K1105" s="80">
        <v>1.49</v>
      </c>
      <c r="L1105" s="80">
        <v>1090</v>
      </c>
      <c r="M1105" s="80" t="s">
        <v>41</v>
      </c>
      <c r="N1105" s="102">
        <v>3.12</v>
      </c>
      <c r="O1105" s="108">
        <v>5.1700000000000001E-3</v>
      </c>
      <c r="P1105" s="105">
        <v>0.97499999999999998</v>
      </c>
      <c r="Q1105" s="80"/>
      <c r="R1105" s="80"/>
      <c r="S1105" s="80"/>
      <c r="T1105" s="80"/>
      <c r="U1105" s="80"/>
      <c r="V1105" s="80"/>
      <c r="W1105" s="80"/>
      <c r="X1105" s="80"/>
      <c r="Y1105" s="80"/>
      <c r="Z1105" s="80" t="s">
        <v>40</v>
      </c>
      <c r="AA1105" s="80" t="s">
        <v>39</v>
      </c>
      <c r="AB1105" s="80">
        <v>20</v>
      </c>
      <c r="AC1105" s="80"/>
    </row>
    <row r="1106" spans="1:29" ht="15.75" customHeight="1" x14ac:dyDescent="0.2">
      <c r="A1106" s="80" t="s">
        <v>48</v>
      </c>
      <c r="B1106" s="80" t="s">
        <v>47</v>
      </c>
      <c r="C1106" s="80" t="s">
        <v>50</v>
      </c>
      <c r="D1106" s="114">
        <v>43474.372715335645</v>
      </c>
      <c r="E1106" s="80" t="s">
        <v>170</v>
      </c>
      <c r="F1106" s="80" t="s">
        <v>31</v>
      </c>
      <c r="G1106" s="80" t="s">
        <v>51</v>
      </c>
      <c r="H1106" s="80" t="s">
        <v>166</v>
      </c>
      <c r="I1106" s="80" t="s">
        <v>158</v>
      </c>
      <c r="J1106" s="80" t="s">
        <v>42</v>
      </c>
      <c r="K1106" s="80">
        <v>1.49</v>
      </c>
      <c r="L1106" s="80">
        <v>1090</v>
      </c>
      <c r="M1106" s="80" t="s">
        <v>41</v>
      </c>
      <c r="N1106" s="102">
        <v>12</v>
      </c>
      <c r="O1106" s="108">
        <v>5.4099999999999999E-3</v>
      </c>
      <c r="P1106" s="105">
        <v>0</v>
      </c>
      <c r="Q1106" s="80"/>
      <c r="R1106" s="80"/>
      <c r="S1106" s="80"/>
      <c r="T1106" s="80"/>
      <c r="U1106" s="80"/>
      <c r="V1106" s="80"/>
      <c r="W1106" s="80"/>
      <c r="X1106" s="80"/>
      <c r="Y1106" s="80"/>
      <c r="Z1106" s="80" t="s">
        <v>40</v>
      </c>
      <c r="AA1106" s="80" t="s">
        <v>39</v>
      </c>
      <c r="AB1106" s="80">
        <v>20</v>
      </c>
      <c r="AC1106" s="80"/>
    </row>
    <row r="1107" spans="1:29" ht="15.75" customHeight="1" x14ac:dyDescent="0.2">
      <c r="A1107" s="80" t="s">
        <v>48</v>
      </c>
      <c r="B1107" s="80" t="s">
        <v>47</v>
      </c>
      <c r="C1107" s="80" t="s">
        <v>50</v>
      </c>
      <c r="D1107" s="114">
        <v>43474.372715335645</v>
      </c>
      <c r="E1107" s="80" t="s">
        <v>170</v>
      </c>
      <c r="F1107" s="80" t="s">
        <v>31</v>
      </c>
      <c r="G1107" s="80" t="s">
        <v>51</v>
      </c>
      <c r="H1107" s="80" t="s">
        <v>166</v>
      </c>
      <c r="I1107" s="80" t="s">
        <v>43</v>
      </c>
      <c r="J1107" s="80" t="s">
        <v>42</v>
      </c>
      <c r="K1107" s="80">
        <v>1.49</v>
      </c>
      <c r="L1107" s="80">
        <v>1090</v>
      </c>
      <c r="M1107" s="80" t="s">
        <v>41</v>
      </c>
      <c r="N1107" s="102">
        <v>0.76600000000000001</v>
      </c>
      <c r="O1107" s="108">
        <v>0</v>
      </c>
      <c r="P1107" s="105">
        <v>0.94099999999999995</v>
      </c>
      <c r="Q1107" s="80"/>
      <c r="R1107" s="80"/>
      <c r="S1107" s="80"/>
      <c r="T1107" s="80"/>
      <c r="U1107" s="80"/>
      <c r="V1107" s="80"/>
      <c r="W1107" s="80"/>
      <c r="X1107" s="80"/>
      <c r="Y1107" s="80"/>
      <c r="Z1107" s="80" t="s">
        <v>40</v>
      </c>
      <c r="AA1107" s="80" t="s">
        <v>39</v>
      </c>
      <c r="AB1107" s="80">
        <v>20</v>
      </c>
      <c r="AC1107" s="80"/>
    </row>
    <row r="1108" spans="1:29" ht="15.75" customHeight="1" x14ac:dyDescent="0.2">
      <c r="A1108" s="80" t="s">
        <v>48</v>
      </c>
      <c r="B1108" s="80" t="s">
        <v>47</v>
      </c>
      <c r="C1108" s="80" t="s">
        <v>50</v>
      </c>
      <c r="D1108" s="114">
        <v>43474.372715335645</v>
      </c>
      <c r="E1108" s="80" t="s">
        <v>170</v>
      </c>
      <c r="F1108" s="80" t="s">
        <v>31</v>
      </c>
      <c r="G1108" s="80" t="s">
        <v>51</v>
      </c>
      <c r="H1108" s="80" t="s">
        <v>166</v>
      </c>
      <c r="I1108" s="80" t="s">
        <v>159</v>
      </c>
      <c r="J1108" s="80" t="s">
        <v>165</v>
      </c>
      <c r="K1108" s="80">
        <v>1.49</v>
      </c>
      <c r="L1108" s="80">
        <v>1090</v>
      </c>
      <c r="M1108" s="80" t="s">
        <v>41</v>
      </c>
      <c r="N1108" s="102">
        <v>3.04</v>
      </c>
      <c r="O1108" s="108">
        <v>3.1900000000000001E-3</v>
      </c>
      <c r="P1108" s="105">
        <v>0.90400000000000003</v>
      </c>
      <c r="Q1108" s="80"/>
      <c r="R1108" s="80"/>
      <c r="S1108" s="80"/>
      <c r="T1108" s="80"/>
      <c r="U1108" s="80"/>
      <c r="V1108" s="80"/>
      <c r="W1108" s="80"/>
      <c r="X1108" s="80"/>
      <c r="Y1108" s="80"/>
      <c r="Z1108" s="80" t="s">
        <v>40</v>
      </c>
      <c r="AA1108" s="80" t="s">
        <v>39</v>
      </c>
      <c r="AB1108" s="80">
        <v>20</v>
      </c>
      <c r="AC1108" s="80"/>
    </row>
    <row r="1109" spans="1:29" ht="15.75" customHeight="1" x14ac:dyDescent="0.2">
      <c r="A1109" s="80" t="s">
        <v>48</v>
      </c>
      <c r="B1109" s="80" t="s">
        <v>47</v>
      </c>
      <c r="C1109" s="80" t="s">
        <v>50</v>
      </c>
      <c r="D1109" s="114">
        <v>43474.372715335645</v>
      </c>
      <c r="E1109" s="80" t="s">
        <v>170</v>
      </c>
      <c r="F1109" s="80" t="s">
        <v>45</v>
      </c>
      <c r="G1109" s="80" t="s">
        <v>51</v>
      </c>
      <c r="H1109" s="80" t="s">
        <v>6</v>
      </c>
      <c r="I1109" s="80" t="s">
        <v>157</v>
      </c>
      <c r="J1109" s="80" t="s">
        <v>42</v>
      </c>
      <c r="K1109" s="80">
        <v>1.9</v>
      </c>
      <c r="L1109" s="80">
        <v>1620</v>
      </c>
      <c r="M1109" s="80" t="s">
        <v>41</v>
      </c>
      <c r="N1109" s="102">
        <v>4.5</v>
      </c>
      <c r="O1109" s="108">
        <v>0</v>
      </c>
      <c r="P1109" s="105">
        <v>5.5</v>
      </c>
      <c r="Q1109" s="80"/>
      <c r="R1109" s="80"/>
      <c r="S1109" s="80"/>
      <c r="T1109" s="80"/>
      <c r="U1109" s="80"/>
      <c r="V1109" s="80"/>
      <c r="W1109" s="80"/>
      <c r="X1109" s="80"/>
      <c r="Y1109" s="80"/>
      <c r="Z1109" s="80" t="s">
        <v>40</v>
      </c>
      <c r="AA1109" s="80" t="s">
        <v>39</v>
      </c>
      <c r="AB1109" s="80">
        <v>20</v>
      </c>
      <c r="AC1109" s="80"/>
    </row>
    <row r="1110" spans="1:29" ht="15.75" customHeight="1" x14ac:dyDescent="0.2">
      <c r="A1110" s="80" t="s">
        <v>48</v>
      </c>
      <c r="B1110" s="80" t="s">
        <v>47</v>
      </c>
      <c r="C1110" s="80" t="s">
        <v>50</v>
      </c>
      <c r="D1110" s="114">
        <v>43775.665134849536</v>
      </c>
      <c r="E1110" s="80" t="s">
        <v>5</v>
      </c>
      <c r="F1110" s="80" t="s">
        <v>45</v>
      </c>
      <c r="G1110" s="80" t="s">
        <v>51</v>
      </c>
      <c r="H1110" s="80" t="s">
        <v>8</v>
      </c>
      <c r="I1110" s="80" t="s">
        <v>157</v>
      </c>
      <c r="J1110" s="80" t="s">
        <v>42</v>
      </c>
      <c r="K1110" s="80">
        <v>2.2000000000000002</v>
      </c>
      <c r="L1110" s="80">
        <v>1410</v>
      </c>
      <c r="M1110" s="80" t="s">
        <v>41</v>
      </c>
      <c r="N1110" s="102">
        <v>3.3</v>
      </c>
      <c r="O1110" s="108">
        <v>8.9999999999999993E-3</v>
      </c>
      <c r="P1110" s="105">
        <v>2.81</v>
      </c>
      <c r="Q1110" s="80"/>
      <c r="R1110" s="80"/>
      <c r="S1110" s="80"/>
      <c r="T1110" s="80"/>
      <c r="U1110" s="80"/>
      <c r="V1110" s="80"/>
      <c r="W1110" s="80"/>
      <c r="X1110" s="80"/>
      <c r="Y1110" s="80"/>
      <c r="Z1110" s="80" t="s">
        <v>40</v>
      </c>
      <c r="AA1110" s="80" t="s">
        <v>39</v>
      </c>
      <c r="AB1110" s="80">
        <v>20</v>
      </c>
      <c r="AC1110" s="80"/>
    </row>
    <row r="1111" spans="1:29" ht="15.75" customHeight="1" x14ac:dyDescent="0.2">
      <c r="A1111" s="80" t="s">
        <v>48</v>
      </c>
      <c r="B1111" s="80" t="s">
        <v>47</v>
      </c>
      <c r="C1111" s="80" t="s">
        <v>50</v>
      </c>
      <c r="D1111" s="114">
        <v>43775.665134849536</v>
      </c>
      <c r="E1111" s="80" t="s">
        <v>5</v>
      </c>
      <c r="F1111" s="80" t="s">
        <v>45</v>
      </c>
      <c r="G1111" s="80" t="s">
        <v>51</v>
      </c>
      <c r="H1111" s="80" t="s">
        <v>8</v>
      </c>
      <c r="I1111" s="80" t="s">
        <v>158</v>
      </c>
      <c r="J1111" s="80" t="s">
        <v>42</v>
      </c>
      <c r="K1111" s="80">
        <v>2.2000000000000002</v>
      </c>
      <c r="L1111" s="80">
        <v>1410</v>
      </c>
      <c r="M1111" s="80" t="s">
        <v>41</v>
      </c>
      <c r="N1111" s="102">
        <v>25.7</v>
      </c>
      <c r="O1111" s="108">
        <v>8.9999999999999993E-3</v>
      </c>
      <c r="P1111" s="105">
        <v>0</v>
      </c>
      <c r="Q1111" s="80"/>
      <c r="R1111" s="80"/>
      <c r="S1111" s="80"/>
      <c r="T1111" s="80"/>
      <c r="U1111" s="80"/>
      <c r="V1111" s="80"/>
      <c r="W1111" s="80"/>
      <c r="X1111" s="80"/>
      <c r="Y1111" s="80"/>
      <c r="Z1111" s="80" t="s">
        <v>40</v>
      </c>
      <c r="AA1111" s="80" t="s">
        <v>39</v>
      </c>
      <c r="AB1111" s="80">
        <v>20</v>
      </c>
      <c r="AC1111" s="80"/>
    </row>
    <row r="1112" spans="1:29" ht="15.75" customHeight="1" x14ac:dyDescent="0.2">
      <c r="A1112" s="80" t="s">
        <v>48</v>
      </c>
      <c r="B1112" s="80" t="s">
        <v>47</v>
      </c>
      <c r="C1112" s="80" t="s">
        <v>50</v>
      </c>
      <c r="D1112" s="114">
        <v>43775.665134849536</v>
      </c>
      <c r="E1112" s="80" t="s">
        <v>5</v>
      </c>
      <c r="F1112" s="80" t="s">
        <v>45</v>
      </c>
      <c r="G1112" s="80" t="s">
        <v>51</v>
      </c>
      <c r="H1112" s="80" t="s">
        <v>8</v>
      </c>
      <c r="I1112" s="80" t="s">
        <v>43</v>
      </c>
      <c r="J1112" s="80" t="s">
        <v>42</v>
      </c>
      <c r="K1112" s="80">
        <v>2.2000000000000002</v>
      </c>
      <c r="L1112" s="80">
        <v>1410</v>
      </c>
      <c r="M1112" s="80" t="s">
        <v>41</v>
      </c>
      <c r="N1112" s="102">
        <v>1.9</v>
      </c>
      <c r="O1112" s="108">
        <v>0</v>
      </c>
      <c r="P1112" s="105">
        <v>2.76</v>
      </c>
      <c r="Q1112" s="80"/>
      <c r="R1112" s="80"/>
      <c r="S1112" s="80"/>
      <c r="T1112" s="80"/>
      <c r="U1112" s="80"/>
      <c r="V1112" s="80"/>
      <c r="W1112" s="80"/>
      <c r="X1112" s="80"/>
      <c r="Y1112" s="80"/>
      <c r="Z1112" s="80" t="s">
        <v>40</v>
      </c>
      <c r="AA1112" s="80" t="s">
        <v>39</v>
      </c>
      <c r="AB1112" s="80">
        <v>20</v>
      </c>
      <c r="AC1112" s="80"/>
    </row>
    <row r="1113" spans="1:29" ht="15.75" customHeight="1" x14ac:dyDescent="0.2">
      <c r="A1113" s="80" t="s">
        <v>48</v>
      </c>
      <c r="B1113" s="80" t="s">
        <v>47</v>
      </c>
      <c r="C1113" s="80" t="s">
        <v>50</v>
      </c>
      <c r="D1113" s="114">
        <v>43474.372715335645</v>
      </c>
      <c r="E1113" s="80" t="s">
        <v>170</v>
      </c>
      <c r="F1113" s="80" t="s">
        <v>45</v>
      </c>
      <c r="G1113" s="80" t="s">
        <v>51</v>
      </c>
      <c r="H1113" s="80" t="s">
        <v>6</v>
      </c>
      <c r="I1113" s="80" t="s">
        <v>158</v>
      </c>
      <c r="J1113" s="80" t="s">
        <v>42</v>
      </c>
      <c r="K1113" s="80">
        <v>1.9</v>
      </c>
      <c r="L1113" s="80">
        <v>1620</v>
      </c>
      <c r="M1113" s="80" t="s">
        <v>41</v>
      </c>
      <c r="N1113" s="102">
        <v>59.7</v>
      </c>
      <c r="O1113" s="108">
        <v>0</v>
      </c>
      <c r="P1113" s="105">
        <v>0</v>
      </c>
      <c r="Q1113" s="80"/>
      <c r="R1113" s="80"/>
      <c r="S1113" s="80"/>
      <c r="T1113" s="80"/>
      <c r="U1113" s="80"/>
      <c r="V1113" s="80"/>
      <c r="W1113" s="80"/>
      <c r="X1113" s="80"/>
      <c r="Y1113" s="80"/>
      <c r="Z1113" s="80" t="s">
        <v>40</v>
      </c>
      <c r="AA1113" s="80" t="s">
        <v>39</v>
      </c>
      <c r="AB1113" s="80">
        <v>20</v>
      </c>
      <c r="AC1113" s="80"/>
    </row>
    <row r="1114" spans="1:29" ht="15.75" customHeight="1" x14ac:dyDescent="0.2">
      <c r="A1114" s="80" t="s">
        <v>48</v>
      </c>
      <c r="B1114" s="80" t="s">
        <v>47</v>
      </c>
      <c r="C1114" s="80" t="s">
        <v>50</v>
      </c>
      <c r="D1114" s="114">
        <v>43474.372715335645</v>
      </c>
      <c r="E1114" s="80" t="s">
        <v>170</v>
      </c>
      <c r="F1114" s="80" t="s">
        <v>45</v>
      </c>
      <c r="G1114" s="80" t="s">
        <v>51</v>
      </c>
      <c r="H1114" s="80" t="s">
        <v>6</v>
      </c>
      <c r="I1114" s="80" t="s">
        <v>43</v>
      </c>
      <c r="J1114" s="80" t="s">
        <v>42</v>
      </c>
      <c r="K1114" s="80">
        <v>1.9</v>
      </c>
      <c r="L1114" s="80">
        <v>1620</v>
      </c>
      <c r="M1114" s="80" t="s">
        <v>41</v>
      </c>
      <c r="N1114" s="102">
        <v>4</v>
      </c>
      <c r="O1114" s="108">
        <v>0</v>
      </c>
      <c r="P1114" s="105">
        <v>5.38</v>
      </c>
      <c r="Q1114" s="80"/>
      <c r="R1114" s="80"/>
      <c r="S1114" s="80"/>
      <c r="T1114" s="80"/>
      <c r="U1114" s="80"/>
      <c r="V1114" s="80"/>
      <c r="W1114" s="80"/>
      <c r="X1114" s="80"/>
      <c r="Y1114" s="80"/>
      <c r="Z1114" s="80" t="s">
        <v>40</v>
      </c>
      <c r="AA1114" s="80" t="s">
        <v>39</v>
      </c>
      <c r="AB1114" s="80">
        <v>20</v>
      </c>
      <c r="AC1114" s="80"/>
    </row>
    <row r="1115" spans="1:29" ht="15.75" customHeight="1" x14ac:dyDescent="0.2">
      <c r="A1115" s="80" t="s">
        <v>48</v>
      </c>
      <c r="B1115" s="80" t="s">
        <v>47</v>
      </c>
      <c r="C1115" s="80" t="s">
        <v>50</v>
      </c>
      <c r="D1115" s="114">
        <v>43474.372715335645</v>
      </c>
      <c r="E1115" s="80" t="s">
        <v>170</v>
      </c>
      <c r="F1115" s="80" t="s">
        <v>45</v>
      </c>
      <c r="G1115" s="80" t="s">
        <v>51</v>
      </c>
      <c r="H1115" s="80" t="s">
        <v>6</v>
      </c>
      <c r="I1115" s="80" t="s">
        <v>159</v>
      </c>
      <c r="J1115" s="80" t="s">
        <v>165</v>
      </c>
      <c r="K1115" s="80">
        <v>1.9</v>
      </c>
      <c r="L1115" s="80">
        <v>1620</v>
      </c>
      <c r="M1115" s="80" t="s">
        <v>41</v>
      </c>
      <c r="N1115" s="102">
        <v>4.0999999999999996</v>
      </c>
      <c r="O1115" s="108">
        <v>0</v>
      </c>
      <c r="P1115" s="105">
        <v>5.37</v>
      </c>
      <c r="Q1115" s="80"/>
      <c r="R1115" s="80"/>
      <c r="S1115" s="80"/>
      <c r="T1115" s="80"/>
      <c r="U1115" s="80"/>
      <c r="V1115" s="80"/>
      <c r="W1115" s="80"/>
      <c r="X1115" s="80"/>
      <c r="Y1115" s="80"/>
      <c r="Z1115" s="80" t="s">
        <v>40</v>
      </c>
      <c r="AA1115" s="80" t="s">
        <v>39</v>
      </c>
      <c r="AB1115" s="80">
        <v>20</v>
      </c>
      <c r="AC1115" s="80"/>
    </row>
    <row r="1116" spans="1:29" ht="15.75" customHeight="1" x14ac:dyDescent="0.2">
      <c r="A1116" s="80" t="s">
        <v>48</v>
      </c>
      <c r="B1116" s="80" t="s">
        <v>47</v>
      </c>
      <c r="C1116" s="80" t="s">
        <v>50</v>
      </c>
      <c r="D1116" s="114">
        <v>43474.372715335645</v>
      </c>
      <c r="E1116" s="80" t="s">
        <v>170</v>
      </c>
      <c r="F1116" s="80" t="s">
        <v>45</v>
      </c>
      <c r="G1116" s="80" t="s">
        <v>51</v>
      </c>
      <c r="H1116" s="80" t="s">
        <v>7</v>
      </c>
      <c r="I1116" s="80" t="s">
        <v>157</v>
      </c>
      <c r="J1116" s="80" t="s">
        <v>42</v>
      </c>
      <c r="K1116" s="80">
        <v>3</v>
      </c>
      <c r="L1116" s="80">
        <v>1560</v>
      </c>
      <c r="M1116" s="80" t="s">
        <v>41</v>
      </c>
      <c r="N1116" s="102">
        <v>6</v>
      </c>
      <c r="O1116" s="108">
        <v>1.9E-2</v>
      </c>
      <c r="P1116" s="105">
        <v>3.71</v>
      </c>
      <c r="Q1116" s="80"/>
      <c r="R1116" s="80"/>
      <c r="S1116" s="80"/>
      <c r="T1116" s="80"/>
      <c r="U1116" s="80"/>
      <c r="V1116" s="80"/>
      <c r="W1116" s="80"/>
      <c r="X1116" s="80"/>
      <c r="Y1116" s="80"/>
      <c r="Z1116" s="80" t="s">
        <v>40</v>
      </c>
      <c r="AA1116" s="80" t="s">
        <v>39</v>
      </c>
      <c r="AB1116" s="80">
        <v>20</v>
      </c>
      <c r="AC1116" s="80"/>
    </row>
    <row r="1117" spans="1:29" ht="15.75" customHeight="1" x14ac:dyDescent="0.2">
      <c r="A1117" s="80" t="s">
        <v>48</v>
      </c>
      <c r="B1117" s="80" t="s">
        <v>47</v>
      </c>
      <c r="C1117" s="80" t="s">
        <v>50</v>
      </c>
      <c r="D1117" s="114">
        <v>43474.372715335645</v>
      </c>
      <c r="E1117" s="80" t="s">
        <v>170</v>
      </c>
      <c r="F1117" s="80" t="s">
        <v>29</v>
      </c>
      <c r="G1117" s="80" t="s">
        <v>51</v>
      </c>
      <c r="H1117" s="80" t="s">
        <v>6</v>
      </c>
      <c r="I1117" s="80" t="s">
        <v>157</v>
      </c>
      <c r="J1117" s="80" t="s">
        <v>42</v>
      </c>
      <c r="K1117" s="80">
        <v>2.06</v>
      </c>
      <c r="L1117" s="80">
        <v>1830</v>
      </c>
      <c r="M1117" s="80" t="s">
        <v>41</v>
      </c>
      <c r="N1117" s="102">
        <v>5.41</v>
      </c>
      <c r="O1117" s="108">
        <v>0</v>
      </c>
      <c r="P1117" s="105">
        <v>6.74</v>
      </c>
      <c r="Q1117" s="80"/>
      <c r="R1117" s="80"/>
      <c r="S1117" s="80"/>
      <c r="T1117" s="80"/>
      <c r="U1117" s="80"/>
      <c r="V1117" s="80"/>
      <c r="W1117" s="80"/>
      <c r="X1117" s="80"/>
      <c r="Y1117" s="80"/>
      <c r="Z1117" s="80" t="s">
        <v>40</v>
      </c>
      <c r="AA1117" s="80" t="s">
        <v>39</v>
      </c>
      <c r="AB1117" s="80">
        <v>20</v>
      </c>
      <c r="AC1117" s="80"/>
    </row>
    <row r="1118" spans="1:29" ht="15.75" customHeight="1" x14ac:dyDescent="0.2">
      <c r="A1118" s="80" t="s">
        <v>48</v>
      </c>
      <c r="B1118" s="80" t="s">
        <v>47</v>
      </c>
      <c r="C1118" s="80" t="s">
        <v>50</v>
      </c>
      <c r="D1118" s="114">
        <v>43474.372715335645</v>
      </c>
      <c r="E1118" s="80" t="s">
        <v>170</v>
      </c>
      <c r="F1118" s="80" t="s">
        <v>29</v>
      </c>
      <c r="G1118" s="80" t="s">
        <v>51</v>
      </c>
      <c r="H1118" s="80" t="s">
        <v>6</v>
      </c>
      <c r="I1118" s="80" t="s">
        <v>158</v>
      </c>
      <c r="J1118" s="80" t="s">
        <v>42</v>
      </c>
      <c r="K1118" s="80">
        <v>2.06</v>
      </c>
      <c r="L1118" s="80">
        <v>1830</v>
      </c>
      <c r="M1118" s="80" t="s">
        <v>41</v>
      </c>
      <c r="N1118" s="102">
        <v>73.900000000000006</v>
      </c>
      <c r="O1118" s="108">
        <v>0</v>
      </c>
      <c r="P1118" s="105">
        <v>0</v>
      </c>
      <c r="Q1118" s="80"/>
      <c r="R1118" s="80"/>
      <c r="S1118" s="80"/>
      <c r="T1118" s="80"/>
      <c r="U1118" s="80"/>
      <c r="V1118" s="80"/>
      <c r="W1118" s="80"/>
      <c r="X1118" s="80"/>
      <c r="Y1118" s="80"/>
      <c r="Z1118" s="80" t="s">
        <v>40</v>
      </c>
      <c r="AA1118" s="80" t="s">
        <v>39</v>
      </c>
      <c r="AB1118" s="80">
        <v>20</v>
      </c>
      <c r="AC1118" s="80"/>
    </row>
    <row r="1119" spans="1:29" ht="15.75" customHeight="1" x14ac:dyDescent="0.2">
      <c r="A1119" s="80" t="s">
        <v>48</v>
      </c>
      <c r="B1119" s="80" t="s">
        <v>47</v>
      </c>
      <c r="C1119" s="80" t="s">
        <v>50</v>
      </c>
      <c r="D1119" s="114">
        <v>43474.372715335645</v>
      </c>
      <c r="E1119" s="80" t="s">
        <v>170</v>
      </c>
      <c r="F1119" s="80" t="s">
        <v>29</v>
      </c>
      <c r="G1119" s="80" t="s">
        <v>51</v>
      </c>
      <c r="H1119" s="80" t="s">
        <v>6</v>
      </c>
      <c r="I1119" s="80" t="s">
        <v>43</v>
      </c>
      <c r="J1119" s="80" t="s">
        <v>42</v>
      </c>
      <c r="K1119" s="80">
        <v>2.06</v>
      </c>
      <c r="L1119" s="80">
        <v>1830</v>
      </c>
      <c r="M1119" s="80" t="s">
        <v>41</v>
      </c>
      <c r="N1119" s="102">
        <v>4.93</v>
      </c>
      <c r="O1119" s="108">
        <v>0</v>
      </c>
      <c r="P1119" s="105">
        <v>6.63</v>
      </c>
      <c r="Q1119" s="80"/>
      <c r="R1119" s="80"/>
      <c r="S1119" s="80"/>
      <c r="T1119" s="80"/>
      <c r="U1119" s="80"/>
      <c r="V1119" s="80"/>
      <c r="W1119" s="80"/>
      <c r="X1119" s="80"/>
      <c r="Y1119" s="80"/>
      <c r="Z1119" s="80" t="s">
        <v>40</v>
      </c>
      <c r="AA1119" s="80" t="s">
        <v>39</v>
      </c>
      <c r="AB1119" s="80">
        <v>20</v>
      </c>
      <c r="AC1119" s="80"/>
    </row>
    <row r="1120" spans="1:29" ht="15.75" customHeight="1" x14ac:dyDescent="0.2">
      <c r="A1120" s="80" t="s">
        <v>48</v>
      </c>
      <c r="B1120" s="80" t="s">
        <v>47</v>
      </c>
      <c r="C1120" s="80" t="s">
        <v>50</v>
      </c>
      <c r="D1120" s="114">
        <v>43474.372715335645</v>
      </c>
      <c r="E1120" s="80" t="s">
        <v>170</v>
      </c>
      <c r="F1120" s="80" t="s">
        <v>29</v>
      </c>
      <c r="G1120" s="80" t="s">
        <v>51</v>
      </c>
      <c r="H1120" s="80" t="s">
        <v>6</v>
      </c>
      <c r="I1120" s="80" t="s">
        <v>159</v>
      </c>
      <c r="J1120" s="80" t="s">
        <v>165</v>
      </c>
      <c r="K1120" s="80">
        <v>2.06</v>
      </c>
      <c r="L1120" s="80">
        <v>1830</v>
      </c>
      <c r="M1120" s="80" t="s">
        <v>41</v>
      </c>
      <c r="N1120" s="102">
        <v>4.9800000000000004</v>
      </c>
      <c r="O1120" s="108">
        <v>0</v>
      </c>
      <c r="P1120" s="105">
        <v>6.63</v>
      </c>
      <c r="Q1120" s="80"/>
      <c r="R1120" s="80"/>
      <c r="S1120" s="80"/>
      <c r="T1120" s="80"/>
      <c r="U1120" s="80"/>
      <c r="V1120" s="80"/>
      <c r="W1120" s="80"/>
      <c r="X1120" s="80"/>
      <c r="Y1120" s="80"/>
      <c r="Z1120" s="80" t="s">
        <v>40</v>
      </c>
      <c r="AA1120" s="80" t="s">
        <v>39</v>
      </c>
      <c r="AB1120" s="80">
        <v>20</v>
      </c>
      <c r="AC1120" s="80"/>
    </row>
    <row r="1121" spans="1:29" ht="15.75" customHeight="1" x14ac:dyDescent="0.2">
      <c r="A1121" s="80" t="s">
        <v>48</v>
      </c>
      <c r="B1121" s="80" t="s">
        <v>47</v>
      </c>
      <c r="C1121" s="80" t="s">
        <v>50</v>
      </c>
      <c r="D1121" s="114">
        <v>43474.372715335645</v>
      </c>
      <c r="E1121" s="80" t="s">
        <v>170</v>
      </c>
      <c r="F1121" s="80" t="s">
        <v>29</v>
      </c>
      <c r="G1121" s="80" t="s">
        <v>51</v>
      </c>
      <c r="H1121" s="80" t="s">
        <v>7</v>
      </c>
      <c r="I1121" s="80" t="s">
        <v>157</v>
      </c>
      <c r="J1121" s="80" t="s">
        <v>42</v>
      </c>
      <c r="K1121" s="80">
        <v>3.42</v>
      </c>
      <c r="L1121" s="80">
        <v>1720</v>
      </c>
      <c r="M1121" s="80" t="s">
        <v>41</v>
      </c>
      <c r="N1121" s="102">
        <v>5.92</v>
      </c>
      <c r="O1121" s="108">
        <v>1.95E-2</v>
      </c>
      <c r="P1121" s="105">
        <v>4.32</v>
      </c>
      <c r="Q1121" s="80"/>
      <c r="R1121" s="80"/>
      <c r="S1121" s="80"/>
      <c r="T1121" s="80"/>
      <c r="U1121" s="80"/>
      <c r="V1121" s="80"/>
      <c r="W1121" s="80"/>
      <c r="X1121" s="80"/>
      <c r="Y1121" s="80"/>
      <c r="Z1121" s="80" t="s">
        <v>40</v>
      </c>
      <c r="AA1121" s="80" t="s">
        <v>39</v>
      </c>
      <c r="AB1121" s="80">
        <v>20</v>
      </c>
      <c r="AC1121" s="80"/>
    </row>
    <row r="1122" spans="1:29" ht="15.75" customHeight="1" x14ac:dyDescent="0.2">
      <c r="A1122" s="80" t="s">
        <v>48</v>
      </c>
      <c r="B1122" s="80" t="s">
        <v>47</v>
      </c>
      <c r="C1122" s="80" t="s">
        <v>50</v>
      </c>
      <c r="D1122" s="114">
        <v>43474.372715335645</v>
      </c>
      <c r="E1122" s="80" t="s">
        <v>170</v>
      </c>
      <c r="F1122" s="80" t="s">
        <v>29</v>
      </c>
      <c r="G1122" s="80" t="s">
        <v>51</v>
      </c>
      <c r="H1122" s="80" t="s">
        <v>7</v>
      </c>
      <c r="I1122" s="80" t="s">
        <v>158</v>
      </c>
      <c r="J1122" s="80" t="s">
        <v>42</v>
      </c>
      <c r="K1122" s="80">
        <v>3.42</v>
      </c>
      <c r="L1122" s="80">
        <v>1720</v>
      </c>
      <c r="M1122" s="80" t="s">
        <v>41</v>
      </c>
      <c r="N1122" s="102">
        <v>53.3</v>
      </c>
      <c r="O1122" s="108">
        <v>2.0400000000000001E-2</v>
      </c>
      <c r="P1122" s="105">
        <v>0</v>
      </c>
      <c r="Q1122" s="80"/>
      <c r="R1122" s="80"/>
      <c r="S1122" s="80"/>
      <c r="T1122" s="80"/>
      <c r="U1122" s="80"/>
      <c r="V1122" s="80"/>
      <c r="W1122" s="80"/>
      <c r="X1122" s="80"/>
      <c r="Y1122" s="80"/>
      <c r="Z1122" s="80" t="s">
        <v>40</v>
      </c>
      <c r="AA1122" s="80" t="s">
        <v>39</v>
      </c>
      <c r="AB1122" s="80">
        <v>20</v>
      </c>
      <c r="AC1122" s="80"/>
    </row>
    <row r="1123" spans="1:29" ht="15.75" customHeight="1" x14ac:dyDescent="0.2">
      <c r="A1123" s="80" t="s">
        <v>48</v>
      </c>
      <c r="B1123" s="80" t="s">
        <v>47</v>
      </c>
      <c r="C1123" s="80" t="s">
        <v>50</v>
      </c>
      <c r="D1123" s="114">
        <v>43474.372715335645</v>
      </c>
      <c r="E1123" s="80" t="s">
        <v>170</v>
      </c>
      <c r="F1123" s="80" t="s">
        <v>29</v>
      </c>
      <c r="G1123" s="80" t="s">
        <v>51</v>
      </c>
      <c r="H1123" s="80" t="s">
        <v>7</v>
      </c>
      <c r="I1123" s="80" t="s">
        <v>43</v>
      </c>
      <c r="J1123" s="80" t="s">
        <v>42</v>
      </c>
      <c r="K1123" s="80">
        <v>3.42</v>
      </c>
      <c r="L1123" s="80">
        <v>1720</v>
      </c>
      <c r="M1123" s="80" t="s">
        <v>41</v>
      </c>
      <c r="N1123" s="102">
        <v>2.72</v>
      </c>
      <c r="O1123" s="108">
        <v>0</v>
      </c>
      <c r="P1123" s="105">
        <v>4.22</v>
      </c>
      <c r="Q1123" s="80"/>
      <c r="R1123" s="80"/>
      <c r="S1123" s="80"/>
      <c r="T1123" s="80"/>
      <c r="U1123" s="80"/>
      <c r="V1123" s="80"/>
      <c r="W1123" s="80"/>
      <c r="X1123" s="80"/>
      <c r="Y1123" s="80"/>
      <c r="Z1123" s="80" t="s">
        <v>40</v>
      </c>
      <c r="AA1123" s="80" t="s">
        <v>39</v>
      </c>
      <c r="AB1123" s="80">
        <v>20</v>
      </c>
      <c r="AC1123" s="80"/>
    </row>
    <row r="1124" spans="1:29" ht="15.75" customHeight="1" x14ac:dyDescent="0.2">
      <c r="A1124" s="80" t="s">
        <v>48</v>
      </c>
      <c r="B1124" s="80" t="s">
        <v>47</v>
      </c>
      <c r="C1124" s="80" t="s">
        <v>50</v>
      </c>
      <c r="D1124" s="114">
        <v>43474.372715335645</v>
      </c>
      <c r="E1124" s="80" t="s">
        <v>170</v>
      </c>
      <c r="F1124" s="80" t="s">
        <v>29</v>
      </c>
      <c r="G1124" s="80" t="s">
        <v>51</v>
      </c>
      <c r="H1124" s="80" t="s">
        <v>7</v>
      </c>
      <c r="I1124" s="80" t="s">
        <v>159</v>
      </c>
      <c r="J1124" s="80" t="s">
        <v>165</v>
      </c>
      <c r="K1124" s="80">
        <v>3.42</v>
      </c>
      <c r="L1124" s="80">
        <v>1720</v>
      </c>
      <c r="M1124" s="80" t="s">
        <v>41</v>
      </c>
      <c r="N1124" s="102">
        <v>4.99</v>
      </c>
      <c r="O1124" s="108">
        <v>7.7000000000000002E-3</v>
      </c>
      <c r="P1124" s="105">
        <v>4.17</v>
      </c>
      <c r="Q1124" s="80"/>
      <c r="R1124" s="80"/>
      <c r="S1124" s="80"/>
      <c r="T1124" s="80"/>
      <c r="U1124" s="80"/>
      <c r="V1124" s="80"/>
      <c r="W1124" s="80"/>
      <c r="X1124" s="80"/>
      <c r="Y1124" s="80"/>
      <c r="Z1124" s="80" t="s">
        <v>40</v>
      </c>
      <c r="AA1124" s="80" t="s">
        <v>39</v>
      </c>
      <c r="AB1124" s="80">
        <v>20</v>
      </c>
      <c r="AC1124" s="80"/>
    </row>
    <row r="1125" spans="1:29" ht="15.75" customHeight="1" x14ac:dyDescent="0.2">
      <c r="A1125" s="80" t="s">
        <v>48</v>
      </c>
      <c r="B1125" s="80" t="s">
        <v>47</v>
      </c>
      <c r="C1125" s="80" t="s">
        <v>50</v>
      </c>
      <c r="D1125" s="114">
        <v>43474.372715335645</v>
      </c>
      <c r="E1125" s="80" t="s">
        <v>170</v>
      </c>
      <c r="F1125" s="80" t="s">
        <v>29</v>
      </c>
      <c r="G1125" s="80" t="s">
        <v>51</v>
      </c>
      <c r="H1125" s="80" t="s">
        <v>8</v>
      </c>
      <c r="I1125" s="80" t="s">
        <v>157</v>
      </c>
      <c r="J1125" s="80" t="s">
        <v>42</v>
      </c>
      <c r="K1125" s="80">
        <v>2.9</v>
      </c>
      <c r="L1125" s="80">
        <v>1690</v>
      </c>
      <c r="M1125" s="80" t="s">
        <v>41</v>
      </c>
      <c r="N1125" s="102">
        <v>4.8600000000000003</v>
      </c>
      <c r="O1125" s="108">
        <v>1.3100000000000001E-2</v>
      </c>
      <c r="P1125" s="105">
        <v>4.2300000000000004</v>
      </c>
      <c r="Q1125" s="80"/>
      <c r="R1125" s="80"/>
      <c r="S1125" s="80"/>
      <c r="T1125" s="80"/>
      <c r="U1125" s="80"/>
      <c r="V1125" s="80"/>
      <c r="W1125" s="80"/>
      <c r="X1125" s="80"/>
      <c r="Y1125" s="80"/>
      <c r="Z1125" s="80" t="s">
        <v>40</v>
      </c>
      <c r="AA1125" s="80" t="s">
        <v>39</v>
      </c>
      <c r="AB1125" s="80">
        <v>20</v>
      </c>
      <c r="AC1125" s="80"/>
    </row>
    <row r="1126" spans="1:29" ht="15.75" customHeight="1" x14ac:dyDescent="0.2">
      <c r="A1126" s="80" t="s">
        <v>48</v>
      </c>
      <c r="B1126" s="80" t="s">
        <v>47</v>
      </c>
      <c r="C1126" s="80" t="s">
        <v>50</v>
      </c>
      <c r="D1126" s="114">
        <v>43474.372715335645</v>
      </c>
      <c r="E1126" s="80" t="s">
        <v>170</v>
      </c>
      <c r="F1126" s="80" t="s">
        <v>29</v>
      </c>
      <c r="G1126" s="80" t="s">
        <v>51</v>
      </c>
      <c r="H1126" s="80" t="s">
        <v>8</v>
      </c>
      <c r="I1126" s="80" t="s">
        <v>158</v>
      </c>
      <c r="J1126" s="80" t="s">
        <v>42</v>
      </c>
      <c r="K1126" s="80">
        <v>2.9</v>
      </c>
      <c r="L1126" s="80">
        <v>1690</v>
      </c>
      <c r="M1126" s="80" t="s">
        <v>41</v>
      </c>
      <c r="N1126" s="102">
        <v>38.4</v>
      </c>
      <c r="O1126" s="108">
        <v>1.46E-2</v>
      </c>
      <c r="P1126" s="105">
        <v>0</v>
      </c>
      <c r="Q1126" s="80"/>
      <c r="R1126" s="80"/>
      <c r="S1126" s="80"/>
      <c r="T1126" s="80"/>
      <c r="U1126" s="80"/>
      <c r="V1126" s="80"/>
      <c r="W1126" s="80"/>
      <c r="X1126" s="80"/>
      <c r="Y1126" s="80"/>
      <c r="Z1126" s="80" t="s">
        <v>40</v>
      </c>
      <c r="AA1126" s="80" t="s">
        <v>39</v>
      </c>
      <c r="AB1126" s="80">
        <v>20</v>
      </c>
      <c r="AC1126" s="80"/>
    </row>
    <row r="1127" spans="1:29" ht="15.75" customHeight="1" x14ac:dyDescent="0.2">
      <c r="A1127" s="80" t="s">
        <v>48</v>
      </c>
      <c r="B1127" s="80" t="s">
        <v>47</v>
      </c>
      <c r="C1127" s="80" t="s">
        <v>50</v>
      </c>
      <c r="D1127" s="114">
        <v>43474.372715335645</v>
      </c>
      <c r="E1127" s="80" t="s">
        <v>170</v>
      </c>
      <c r="F1127" s="80" t="s">
        <v>29</v>
      </c>
      <c r="G1127" s="80" t="s">
        <v>51</v>
      </c>
      <c r="H1127" s="80" t="s">
        <v>8</v>
      </c>
      <c r="I1127" s="80" t="s">
        <v>43</v>
      </c>
      <c r="J1127" s="80" t="s">
        <v>42</v>
      </c>
      <c r="K1127" s="80">
        <v>2.9</v>
      </c>
      <c r="L1127" s="80">
        <v>1690</v>
      </c>
      <c r="M1127" s="80" t="s">
        <v>41</v>
      </c>
      <c r="N1127" s="102">
        <v>2.76</v>
      </c>
      <c r="O1127" s="108">
        <v>0</v>
      </c>
      <c r="P1127" s="105">
        <v>4.16</v>
      </c>
      <c r="Q1127" s="80"/>
      <c r="R1127" s="80"/>
      <c r="S1127" s="80"/>
      <c r="T1127" s="80"/>
      <c r="U1127" s="80"/>
      <c r="V1127" s="80"/>
      <c r="W1127" s="80"/>
      <c r="X1127" s="80"/>
      <c r="Y1127" s="80"/>
      <c r="Z1127" s="80" t="s">
        <v>40</v>
      </c>
      <c r="AA1127" s="80" t="s">
        <v>39</v>
      </c>
      <c r="AB1127" s="80">
        <v>20</v>
      </c>
      <c r="AC1127" s="80"/>
    </row>
    <row r="1128" spans="1:29" ht="15.75" customHeight="1" x14ac:dyDescent="0.2">
      <c r="A1128" s="80" t="s">
        <v>48</v>
      </c>
      <c r="B1128" s="80" t="s">
        <v>47</v>
      </c>
      <c r="C1128" s="80" t="s">
        <v>50</v>
      </c>
      <c r="D1128" s="114">
        <v>43474.372715335645</v>
      </c>
      <c r="E1128" s="80" t="s">
        <v>170</v>
      </c>
      <c r="F1128" s="80" t="s">
        <v>29</v>
      </c>
      <c r="G1128" s="80" t="s">
        <v>51</v>
      </c>
      <c r="H1128" s="80" t="s">
        <v>8</v>
      </c>
      <c r="I1128" s="80" t="s">
        <v>159</v>
      </c>
      <c r="J1128" s="80" t="s">
        <v>165</v>
      </c>
      <c r="K1128" s="80">
        <v>2.9</v>
      </c>
      <c r="L1128" s="80">
        <v>1690</v>
      </c>
      <c r="M1128" s="80" t="s">
        <v>41</v>
      </c>
      <c r="N1128" s="102">
        <v>3.27</v>
      </c>
      <c r="O1128" s="108">
        <v>1.73E-3</v>
      </c>
      <c r="P1128" s="105">
        <v>4.1399999999999997</v>
      </c>
      <c r="Q1128" s="80"/>
      <c r="R1128" s="80"/>
      <c r="S1128" s="80"/>
      <c r="T1128" s="80"/>
      <c r="U1128" s="80"/>
      <c r="V1128" s="80"/>
      <c r="W1128" s="80"/>
      <c r="X1128" s="80"/>
      <c r="Y1128" s="80"/>
      <c r="Z1128" s="80" t="s">
        <v>40</v>
      </c>
      <c r="AA1128" s="80" t="s">
        <v>39</v>
      </c>
      <c r="AB1128" s="80">
        <v>20</v>
      </c>
      <c r="AC1128" s="80"/>
    </row>
    <row r="1129" spans="1:29" ht="15.75" customHeight="1" x14ac:dyDescent="0.2">
      <c r="A1129" s="80" t="s">
        <v>48</v>
      </c>
      <c r="B1129" s="80" t="s">
        <v>47</v>
      </c>
      <c r="C1129" s="80" t="s">
        <v>50</v>
      </c>
      <c r="D1129" s="114">
        <v>43474.372715335645</v>
      </c>
      <c r="E1129" s="80" t="s">
        <v>170</v>
      </c>
      <c r="F1129" s="80" t="s">
        <v>29</v>
      </c>
      <c r="G1129" s="80" t="s">
        <v>51</v>
      </c>
      <c r="H1129" s="80" t="s">
        <v>9</v>
      </c>
      <c r="I1129" s="80" t="s">
        <v>157</v>
      </c>
      <c r="J1129" s="80" t="s">
        <v>42</v>
      </c>
      <c r="K1129" s="80">
        <v>2.79</v>
      </c>
      <c r="L1129" s="80">
        <v>1670</v>
      </c>
      <c r="M1129" s="80" t="s">
        <v>41</v>
      </c>
      <c r="N1129" s="102">
        <v>11.7</v>
      </c>
      <c r="O1129" s="108">
        <v>2.64E-2</v>
      </c>
      <c r="P1129" s="105">
        <v>3.52</v>
      </c>
      <c r="Q1129" s="80"/>
      <c r="R1129" s="80"/>
      <c r="S1129" s="80"/>
      <c r="T1129" s="80"/>
      <c r="U1129" s="80"/>
      <c r="V1129" s="80"/>
      <c r="W1129" s="80"/>
      <c r="X1129" s="80"/>
      <c r="Y1129" s="80"/>
      <c r="Z1129" s="80" t="s">
        <v>40</v>
      </c>
      <c r="AA1129" s="80" t="s">
        <v>39</v>
      </c>
      <c r="AB1129" s="80">
        <v>20</v>
      </c>
      <c r="AC1129" s="80"/>
    </row>
    <row r="1130" spans="1:29" ht="15.75" customHeight="1" x14ac:dyDescent="0.2">
      <c r="A1130" s="80" t="s">
        <v>48</v>
      </c>
      <c r="B1130" s="80" t="s">
        <v>47</v>
      </c>
      <c r="C1130" s="80" t="s">
        <v>50</v>
      </c>
      <c r="D1130" s="114">
        <v>43474.372715335645</v>
      </c>
      <c r="E1130" s="80" t="s">
        <v>170</v>
      </c>
      <c r="F1130" s="80" t="s">
        <v>29</v>
      </c>
      <c r="G1130" s="80" t="s">
        <v>51</v>
      </c>
      <c r="H1130" s="80" t="s">
        <v>9</v>
      </c>
      <c r="I1130" s="80" t="s">
        <v>158</v>
      </c>
      <c r="J1130" s="80" t="s">
        <v>42</v>
      </c>
      <c r="K1130" s="80">
        <v>2.79</v>
      </c>
      <c r="L1130" s="80">
        <v>1670</v>
      </c>
      <c r="M1130" s="80" t="s">
        <v>41</v>
      </c>
      <c r="N1130" s="102">
        <v>50.4</v>
      </c>
      <c r="O1130" s="108">
        <v>2.7199999999999998E-2</v>
      </c>
      <c r="P1130" s="105">
        <v>0</v>
      </c>
      <c r="Q1130" s="80"/>
      <c r="R1130" s="80"/>
      <c r="S1130" s="80"/>
      <c r="T1130" s="80"/>
      <c r="U1130" s="80"/>
      <c r="V1130" s="80"/>
      <c r="W1130" s="80"/>
      <c r="X1130" s="80"/>
      <c r="Y1130" s="80"/>
      <c r="Z1130" s="80" t="s">
        <v>40</v>
      </c>
      <c r="AA1130" s="80" t="s">
        <v>39</v>
      </c>
      <c r="AB1130" s="80">
        <v>20</v>
      </c>
      <c r="AC1130" s="80"/>
    </row>
    <row r="1131" spans="1:29" ht="15.75" customHeight="1" x14ac:dyDescent="0.2">
      <c r="A1131" s="80" t="s">
        <v>48</v>
      </c>
      <c r="B1131" s="80" t="s">
        <v>47</v>
      </c>
      <c r="C1131" s="80" t="s">
        <v>50</v>
      </c>
      <c r="D1131" s="114">
        <v>43474.372715335645</v>
      </c>
      <c r="E1131" s="80" t="s">
        <v>170</v>
      </c>
      <c r="F1131" s="80" t="s">
        <v>29</v>
      </c>
      <c r="G1131" s="80" t="s">
        <v>51</v>
      </c>
      <c r="H1131" s="80" t="s">
        <v>9</v>
      </c>
      <c r="I1131" s="80" t="s">
        <v>43</v>
      </c>
      <c r="J1131" s="80" t="s">
        <v>42</v>
      </c>
      <c r="K1131" s="80">
        <v>2.79</v>
      </c>
      <c r="L1131" s="80">
        <v>1670</v>
      </c>
      <c r="M1131" s="80" t="s">
        <v>41</v>
      </c>
      <c r="N1131" s="102">
        <v>2.33</v>
      </c>
      <c r="O1131" s="108">
        <v>0</v>
      </c>
      <c r="P1131" s="105">
        <v>3.45</v>
      </c>
      <c r="Q1131" s="80"/>
      <c r="R1131" s="80"/>
      <c r="S1131" s="80"/>
      <c r="T1131" s="80"/>
      <c r="U1131" s="80"/>
      <c r="V1131" s="80"/>
      <c r="W1131" s="80"/>
      <c r="X1131" s="80"/>
      <c r="Y1131" s="80"/>
      <c r="Z1131" s="80" t="s">
        <v>40</v>
      </c>
      <c r="AA1131" s="80" t="s">
        <v>39</v>
      </c>
      <c r="AB1131" s="80">
        <v>20</v>
      </c>
      <c r="AC1131" s="80"/>
    </row>
    <row r="1132" spans="1:29" ht="15.75" customHeight="1" x14ac:dyDescent="0.2">
      <c r="A1132" s="80" t="s">
        <v>48</v>
      </c>
      <c r="B1132" s="80" t="s">
        <v>47</v>
      </c>
      <c r="C1132" s="80" t="s">
        <v>50</v>
      </c>
      <c r="D1132" s="114">
        <v>43474.372715335645</v>
      </c>
      <c r="E1132" s="80" t="s">
        <v>170</v>
      </c>
      <c r="F1132" s="80" t="s">
        <v>29</v>
      </c>
      <c r="G1132" s="80" t="s">
        <v>51</v>
      </c>
      <c r="H1132" s="80" t="s">
        <v>9</v>
      </c>
      <c r="I1132" s="80" t="s">
        <v>159</v>
      </c>
      <c r="J1132" s="80" t="s">
        <v>165</v>
      </c>
      <c r="K1132" s="80">
        <v>2.79</v>
      </c>
      <c r="L1132" s="80">
        <v>1670</v>
      </c>
      <c r="M1132" s="80" t="s">
        <v>41</v>
      </c>
      <c r="N1132" s="102">
        <v>8.1999999999999993</v>
      </c>
      <c r="O1132" s="108">
        <v>1.3599999999999999E-2</v>
      </c>
      <c r="P1132" s="105">
        <v>3.39</v>
      </c>
      <c r="Q1132" s="80"/>
      <c r="R1132" s="80"/>
      <c r="S1132" s="80"/>
      <c r="T1132" s="80"/>
      <c r="U1132" s="80"/>
      <c r="V1132" s="80"/>
      <c r="W1132" s="80"/>
      <c r="X1132" s="80"/>
      <c r="Y1132" s="80"/>
      <c r="Z1132" s="80" t="s">
        <v>40</v>
      </c>
      <c r="AA1132" s="80" t="s">
        <v>39</v>
      </c>
      <c r="AB1132" s="80">
        <v>20</v>
      </c>
      <c r="AC1132" s="80"/>
    </row>
    <row r="1133" spans="1:29" ht="15.75" customHeight="1" x14ac:dyDescent="0.2">
      <c r="A1133" s="80" t="s">
        <v>48</v>
      </c>
      <c r="B1133" s="80" t="s">
        <v>47</v>
      </c>
      <c r="C1133" s="80" t="s">
        <v>50</v>
      </c>
      <c r="D1133" s="114">
        <v>43474.372715335645</v>
      </c>
      <c r="E1133" s="80" t="s">
        <v>170</v>
      </c>
      <c r="F1133" s="80" t="s">
        <v>29</v>
      </c>
      <c r="G1133" s="80" t="s">
        <v>51</v>
      </c>
      <c r="H1133" s="80" t="s">
        <v>10</v>
      </c>
      <c r="I1133" s="80" t="s">
        <v>157</v>
      </c>
      <c r="J1133" s="80" t="s">
        <v>42</v>
      </c>
      <c r="K1133" s="80">
        <v>3.17</v>
      </c>
      <c r="L1133" s="80">
        <v>1730</v>
      </c>
      <c r="M1133" s="80" t="s">
        <v>41</v>
      </c>
      <c r="N1133" s="102">
        <v>4.5</v>
      </c>
      <c r="O1133" s="108">
        <v>1.0500000000000001E-2</v>
      </c>
      <c r="P1133" s="105">
        <v>4.79</v>
      </c>
      <c r="Q1133" s="80"/>
      <c r="R1133" s="80"/>
      <c r="S1133" s="80"/>
      <c r="T1133" s="80"/>
      <c r="U1133" s="80"/>
      <c r="V1133" s="80"/>
      <c r="W1133" s="80"/>
      <c r="X1133" s="80"/>
      <c r="Y1133" s="80"/>
      <c r="Z1133" s="80" t="s">
        <v>40</v>
      </c>
      <c r="AA1133" s="80" t="s">
        <v>39</v>
      </c>
      <c r="AB1133" s="80">
        <v>20</v>
      </c>
      <c r="AC1133" s="80"/>
    </row>
    <row r="1134" spans="1:29" ht="15.75" customHeight="1" x14ac:dyDescent="0.2">
      <c r="A1134" s="80" t="s">
        <v>48</v>
      </c>
      <c r="B1134" s="80" t="s">
        <v>47</v>
      </c>
      <c r="C1134" s="80" t="s">
        <v>50</v>
      </c>
      <c r="D1134" s="114">
        <v>43474.372715335645</v>
      </c>
      <c r="E1134" s="80" t="s">
        <v>170</v>
      </c>
      <c r="F1134" s="80" t="s">
        <v>29</v>
      </c>
      <c r="G1134" s="80" t="s">
        <v>51</v>
      </c>
      <c r="H1134" s="80" t="s">
        <v>10</v>
      </c>
      <c r="I1134" s="80" t="s">
        <v>158</v>
      </c>
      <c r="J1134" s="80" t="s">
        <v>42</v>
      </c>
      <c r="K1134" s="80">
        <v>3.17</v>
      </c>
      <c r="L1134" s="80">
        <v>1730</v>
      </c>
      <c r="M1134" s="80" t="s">
        <v>41</v>
      </c>
      <c r="N1134" s="102">
        <v>47.5</v>
      </c>
      <c r="O1134" s="108">
        <v>1.1299999999999999E-2</v>
      </c>
      <c r="P1134" s="105">
        <v>0</v>
      </c>
      <c r="Q1134" s="80"/>
      <c r="R1134" s="80"/>
      <c r="S1134" s="80"/>
      <c r="T1134" s="80"/>
      <c r="U1134" s="80"/>
      <c r="V1134" s="80"/>
      <c r="W1134" s="80"/>
      <c r="X1134" s="80"/>
      <c r="Y1134" s="80"/>
      <c r="Z1134" s="80" t="s">
        <v>40</v>
      </c>
      <c r="AA1134" s="80" t="s">
        <v>39</v>
      </c>
      <c r="AB1134" s="80">
        <v>20</v>
      </c>
      <c r="AC1134" s="80"/>
    </row>
    <row r="1135" spans="1:29" ht="15.75" customHeight="1" x14ac:dyDescent="0.2">
      <c r="A1135" s="80" t="s">
        <v>48</v>
      </c>
      <c r="B1135" s="80" t="s">
        <v>47</v>
      </c>
      <c r="C1135" s="80" t="s">
        <v>50</v>
      </c>
      <c r="D1135" s="114">
        <v>43474.372715335645</v>
      </c>
      <c r="E1135" s="80" t="s">
        <v>170</v>
      </c>
      <c r="F1135" s="80" t="s">
        <v>29</v>
      </c>
      <c r="G1135" s="80" t="s">
        <v>51</v>
      </c>
      <c r="H1135" s="80" t="s">
        <v>10</v>
      </c>
      <c r="I1135" s="80" t="s">
        <v>43</v>
      </c>
      <c r="J1135" s="80" t="s">
        <v>42</v>
      </c>
      <c r="K1135" s="80">
        <v>3.17</v>
      </c>
      <c r="L1135" s="80">
        <v>1730</v>
      </c>
      <c r="M1135" s="80" t="s">
        <v>41</v>
      </c>
      <c r="N1135" s="102">
        <v>3.04</v>
      </c>
      <c r="O1135" s="108">
        <v>0</v>
      </c>
      <c r="P1135" s="105">
        <v>4.6900000000000004</v>
      </c>
      <c r="Q1135" s="80"/>
      <c r="R1135" s="80"/>
      <c r="S1135" s="80"/>
      <c r="T1135" s="80"/>
      <c r="U1135" s="80"/>
      <c r="V1135" s="80"/>
      <c r="W1135" s="80"/>
      <c r="X1135" s="80"/>
      <c r="Y1135" s="80"/>
      <c r="Z1135" s="80" t="s">
        <v>40</v>
      </c>
      <c r="AA1135" s="80" t="s">
        <v>39</v>
      </c>
      <c r="AB1135" s="80">
        <v>20</v>
      </c>
      <c r="AC1135" s="80"/>
    </row>
    <row r="1136" spans="1:29" ht="15.75" customHeight="1" x14ac:dyDescent="0.2">
      <c r="A1136" s="80" t="s">
        <v>48</v>
      </c>
      <c r="B1136" s="80" t="s">
        <v>47</v>
      </c>
      <c r="C1136" s="80" t="s">
        <v>50</v>
      </c>
      <c r="D1136" s="114">
        <v>43474.372715335645</v>
      </c>
      <c r="E1136" s="80" t="s">
        <v>170</v>
      </c>
      <c r="F1136" s="80" t="s">
        <v>29</v>
      </c>
      <c r="G1136" s="80" t="s">
        <v>51</v>
      </c>
      <c r="H1136" s="80" t="s">
        <v>10</v>
      </c>
      <c r="I1136" s="80" t="s">
        <v>159</v>
      </c>
      <c r="J1136" s="80" t="s">
        <v>165</v>
      </c>
      <c r="K1136" s="80">
        <v>3.17</v>
      </c>
      <c r="L1136" s="80">
        <v>1730</v>
      </c>
      <c r="M1136" s="80" t="s">
        <v>41</v>
      </c>
      <c r="N1136" s="102">
        <v>3.83</v>
      </c>
      <c r="O1136" s="108">
        <v>2.1800000000000001E-3</v>
      </c>
      <c r="P1136" s="105">
        <v>4.6500000000000004</v>
      </c>
      <c r="Q1136" s="80"/>
      <c r="R1136" s="80"/>
      <c r="S1136" s="80"/>
      <c r="T1136" s="80"/>
      <c r="U1136" s="80"/>
      <c r="V1136" s="80"/>
      <c r="W1136" s="80"/>
      <c r="X1136" s="80"/>
      <c r="Y1136" s="80"/>
      <c r="Z1136" s="80" t="s">
        <v>40</v>
      </c>
      <c r="AA1136" s="80" t="s">
        <v>39</v>
      </c>
      <c r="AB1136" s="80">
        <v>20</v>
      </c>
      <c r="AC1136" s="80"/>
    </row>
    <row r="1137" spans="1:29" ht="15.75" customHeight="1" x14ac:dyDescent="0.2">
      <c r="A1137" s="80" t="s">
        <v>48</v>
      </c>
      <c r="B1137" s="80" t="s">
        <v>47</v>
      </c>
      <c r="C1137" s="80" t="s">
        <v>50</v>
      </c>
      <c r="D1137" s="114">
        <v>43474.372715335645</v>
      </c>
      <c r="E1137" s="80" t="s">
        <v>170</v>
      </c>
      <c r="F1137" s="80" t="s">
        <v>29</v>
      </c>
      <c r="G1137" s="80" t="s">
        <v>51</v>
      </c>
      <c r="H1137" s="80" t="s">
        <v>18</v>
      </c>
      <c r="I1137" s="80" t="s">
        <v>157</v>
      </c>
      <c r="J1137" s="80" t="s">
        <v>42</v>
      </c>
      <c r="K1137" s="80">
        <v>3.66</v>
      </c>
      <c r="L1137" s="80">
        <v>1670</v>
      </c>
      <c r="M1137" s="80" t="s">
        <v>41</v>
      </c>
      <c r="N1137" s="102">
        <v>23.4</v>
      </c>
      <c r="O1137" s="108">
        <v>4.1399999999999999E-2</v>
      </c>
      <c r="P1137" s="105">
        <v>3.44</v>
      </c>
      <c r="Q1137" s="80"/>
      <c r="R1137" s="80"/>
      <c r="S1137" s="80"/>
      <c r="T1137" s="80"/>
      <c r="U1137" s="80"/>
      <c r="V1137" s="80"/>
      <c r="W1137" s="80"/>
      <c r="X1137" s="80"/>
      <c r="Y1137" s="80"/>
      <c r="Z1137" s="80" t="s">
        <v>40</v>
      </c>
      <c r="AA1137" s="80" t="s">
        <v>39</v>
      </c>
      <c r="AB1137" s="80">
        <v>20</v>
      </c>
      <c r="AC1137" s="80"/>
    </row>
    <row r="1138" spans="1:29" ht="15.75" customHeight="1" x14ac:dyDescent="0.2">
      <c r="A1138" s="80" t="s">
        <v>48</v>
      </c>
      <c r="B1138" s="80" t="s">
        <v>47</v>
      </c>
      <c r="C1138" s="80" t="s">
        <v>50</v>
      </c>
      <c r="D1138" s="114">
        <v>43474.372715335645</v>
      </c>
      <c r="E1138" s="80" t="s">
        <v>170</v>
      </c>
      <c r="F1138" s="80" t="s">
        <v>29</v>
      </c>
      <c r="G1138" s="80" t="s">
        <v>51</v>
      </c>
      <c r="H1138" s="80" t="s">
        <v>18</v>
      </c>
      <c r="I1138" s="80" t="s">
        <v>158</v>
      </c>
      <c r="J1138" s="80" t="s">
        <v>42</v>
      </c>
      <c r="K1138" s="80">
        <v>3.66</v>
      </c>
      <c r="L1138" s="80">
        <v>1670</v>
      </c>
      <c r="M1138" s="80" t="s">
        <v>41</v>
      </c>
      <c r="N1138" s="102">
        <v>63.6</v>
      </c>
      <c r="O1138" s="108">
        <v>4.4499999999999998E-2</v>
      </c>
      <c r="P1138" s="105">
        <v>0</v>
      </c>
      <c r="Q1138" s="80"/>
      <c r="R1138" s="80"/>
      <c r="S1138" s="80"/>
      <c r="T1138" s="80"/>
      <c r="U1138" s="80"/>
      <c r="V1138" s="80"/>
      <c r="W1138" s="80"/>
      <c r="X1138" s="80"/>
      <c r="Y1138" s="80"/>
      <c r="Z1138" s="80" t="s">
        <v>40</v>
      </c>
      <c r="AA1138" s="80" t="s">
        <v>39</v>
      </c>
      <c r="AB1138" s="80">
        <v>20</v>
      </c>
      <c r="AC1138" s="80"/>
    </row>
    <row r="1139" spans="1:29" ht="15.75" customHeight="1" x14ac:dyDescent="0.2">
      <c r="A1139" s="80" t="s">
        <v>48</v>
      </c>
      <c r="B1139" s="80" t="s">
        <v>47</v>
      </c>
      <c r="C1139" s="80" t="s">
        <v>50</v>
      </c>
      <c r="D1139" s="114">
        <v>43474.372715335645</v>
      </c>
      <c r="E1139" s="80" t="s">
        <v>170</v>
      </c>
      <c r="F1139" s="80" t="s">
        <v>29</v>
      </c>
      <c r="G1139" s="80" t="s">
        <v>51</v>
      </c>
      <c r="H1139" s="80" t="s">
        <v>18</v>
      </c>
      <c r="I1139" s="80" t="s">
        <v>43</v>
      </c>
      <c r="J1139" s="80" t="s">
        <v>42</v>
      </c>
      <c r="K1139" s="80">
        <v>3.66</v>
      </c>
      <c r="L1139" s="80">
        <v>1670</v>
      </c>
      <c r="M1139" s="80" t="s">
        <v>41</v>
      </c>
      <c r="N1139" s="102">
        <v>2.09</v>
      </c>
      <c r="O1139" s="108">
        <v>0</v>
      </c>
      <c r="P1139" s="105">
        <v>3.36</v>
      </c>
      <c r="Q1139" s="80"/>
      <c r="R1139" s="80"/>
      <c r="S1139" s="80"/>
      <c r="T1139" s="80"/>
      <c r="U1139" s="80"/>
      <c r="V1139" s="80"/>
      <c r="W1139" s="80"/>
      <c r="X1139" s="80"/>
      <c r="Y1139" s="80"/>
      <c r="Z1139" s="80" t="s">
        <v>40</v>
      </c>
      <c r="AA1139" s="80" t="s">
        <v>39</v>
      </c>
      <c r="AB1139" s="80">
        <v>20</v>
      </c>
      <c r="AC1139" s="80"/>
    </row>
    <row r="1140" spans="1:29" ht="15.75" customHeight="1" x14ac:dyDescent="0.2">
      <c r="A1140" s="80" t="s">
        <v>48</v>
      </c>
      <c r="B1140" s="80" t="s">
        <v>47</v>
      </c>
      <c r="C1140" s="80" t="s">
        <v>50</v>
      </c>
      <c r="D1140" s="114">
        <v>43474.372715335645</v>
      </c>
      <c r="E1140" s="80" t="s">
        <v>169</v>
      </c>
      <c r="F1140" s="80" t="s">
        <v>30</v>
      </c>
      <c r="G1140" s="80" t="s">
        <v>51</v>
      </c>
      <c r="H1140" s="80" t="s">
        <v>10</v>
      </c>
      <c r="I1140" s="80" t="s">
        <v>157</v>
      </c>
      <c r="J1140" s="80" t="s">
        <v>42</v>
      </c>
      <c r="K1140" s="80">
        <v>3.5</v>
      </c>
      <c r="L1140" s="80">
        <v>1220</v>
      </c>
      <c r="M1140" s="80" t="s">
        <v>41</v>
      </c>
      <c r="N1140" s="102">
        <v>9.43</v>
      </c>
      <c r="O1140" s="108">
        <v>2.3E-2</v>
      </c>
      <c r="P1140" s="105">
        <v>4.75</v>
      </c>
      <c r="Q1140" s="80"/>
      <c r="R1140" s="80"/>
      <c r="S1140" s="80"/>
      <c r="T1140" s="80"/>
      <c r="U1140" s="80"/>
      <c r="V1140" s="80"/>
      <c r="W1140" s="80"/>
      <c r="X1140" s="80"/>
      <c r="Y1140" s="80"/>
      <c r="Z1140" s="80" t="s">
        <v>40</v>
      </c>
      <c r="AA1140" s="80" t="s">
        <v>39</v>
      </c>
      <c r="AB1140" s="80">
        <v>20</v>
      </c>
      <c r="AC1140" s="80"/>
    </row>
    <row r="1141" spans="1:29" ht="15.75" customHeight="1" x14ac:dyDescent="0.2">
      <c r="A1141" s="80" t="s">
        <v>48</v>
      </c>
      <c r="B1141" s="80" t="s">
        <v>47</v>
      </c>
      <c r="C1141" s="80" t="s">
        <v>50</v>
      </c>
      <c r="D1141" s="114">
        <v>43474.372715335645</v>
      </c>
      <c r="E1141" s="80" t="s">
        <v>169</v>
      </c>
      <c r="F1141" s="80" t="s">
        <v>30</v>
      </c>
      <c r="G1141" s="80" t="s">
        <v>51</v>
      </c>
      <c r="H1141" s="80" t="s">
        <v>10</v>
      </c>
      <c r="I1141" s="80" t="s">
        <v>158</v>
      </c>
      <c r="J1141" s="80" t="s">
        <v>42</v>
      </c>
      <c r="K1141" s="80">
        <v>3.5</v>
      </c>
      <c r="L1141" s="80">
        <v>1220</v>
      </c>
      <c r="M1141" s="80" t="s">
        <v>41</v>
      </c>
      <c r="N1141" s="102">
        <v>46.9</v>
      </c>
      <c r="O1141" s="108">
        <v>2.5999999999999999E-2</v>
      </c>
      <c r="P1141" s="105">
        <v>0</v>
      </c>
      <c r="Q1141" s="80"/>
      <c r="R1141" s="80"/>
      <c r="S1141" s="80"/>
      <c r="T1141" s="80"/>
      <c r="U1141" s="80"/>
      <c r="V1141" s="80"/>
      <c r="W1141" s="80"/>
      <c r="X1141" s="80"/>
      <c r="Y1141" s="80"/>
      <c r="Z1141" s="80" t="s">
        <v>40</v>
      </c>
      <c r="AA1141" s="80" t="s">
        <v>39</v>
      </c>
      <c r="AB1141" s="80">
        <v>20</v>
      </c>
      <c r="AC1141" s="80"/>
    </row>
    <row r="1142" spans="1:29" ht="15.75" customHeight="1" x14ac:dyDescent="0.2">
      <c r="A1142" s="80" t="s">
        <v>48</v>
      </c>
      <c r="B1142" s="80" t="s">
        <v>47</v>
      </c>
      <c r="C1142" s="80" t="s">
        <v>50</v>
      </c>
      <c r="D1142" s="114">
        <v>43474.372715335645</v>
      </c>
      <c r="E1142" s="80" t="s">
        <v>169</v>
      </c>
      <c r="F1142" s="80" t="s">
        <v>30</v>
      </c>
      <c r="G1142" s="80" t="s">
        <v>51</v>
      </c>
      <c r="H1142" s="80" t="s">
        <v>10</v>
      </c>
      <c r="I1142" s="80" t="s">
        <v>43</v>
      </c>
      <c r="J1142" s="80" t="s">
        <v>42</v>
      </c>
      <c r="K1142" s="80">
        <v>3.5</v>
      </c>
      <c r="L1142" s="80">
        <v>1220</v>
      </c>
      <c r="M1142" s="80" t="s">
        <v>41</v>
      </c>
      <c r="N1142" s="102">
        <v>2.67</v>
      </c>
      <c r="O1142" s="108">
        <v>0</v>
      </c>
      <c r="P1142" s="105">
        <v>4.2699999999999996</v>
      </c>
      <c r="Q1142" s="80"/>
      <c r="R1142" s="80"/>
      <c r="S1142" s="80"/>
      <c r="T1142" s="80"/>
      <c r="U1142" s="80"/>
      <c r="V1142" s="80"/>
      <c r="W1142" s="80"/>
      <c r="X1142" s="80"/>
      <c r="Y1142" s="80"/>
      <c r="Z1142" s="80" t="s">
        <v>40</v>
      </c>
      <c r="AA1142" s="80" t="s">
        <v>39</v>
      </c>
      <c r="AB1142" s="80">
        <v>20</v>
      </c>
      <c r="AC1142" s="80"/>
    </row>
    <row r="1143" spans="1:29" ht="15.75" customHeight="1" x14ac:dyDescent="0.2">
      <c r="A1143" s="80" t="s">
        <v>48</v>
      </c>
      <c r="B1143" s="80" t="s">
        <v>47</v>
      </c>
      <c r="C1143" s="80" t="s">
        <v>50</v>
      </c>
      <c r="D1143" s="114">
        <v>43474.372715335645</v>
      </c>
      <c r="E1143" s="80" t="s">
        <v>169</v>
      </c>
      <c r="F1143" s="80" t="s">
        <v>30</v>
      </c>
      <c r="G1143" s="80" t="s">
        <v>51</v>
      </c>
      <c r="H1143" s="80" t="s">
        <v>10</v>
      </c>
      <c r="I1143" s="80" t="s">
        <v>159</v>
      </c>
      <c r="J1143" s="80" t="s">
        <v>165</v>
      </c>
      <c r="K1143" s="80">
        <v>3.5</v>
      </c>
      <c r="L1143" s="80">
        <v>1220</v>
      </c>
      <c r="M1143" s="80" t="s">
        <v>41</v>
      </c>
      <c r="N1143" s="102">
        <v>12.1</v>
      </c>
      <c r="O1143" s="108">
        <v>1.9400000000000001E-2</v>
      </c>
      <c r="P1143" s="105">
        <v>4.18</v>
      </c>
      <c r="Q1143" s="80"/>
      <c r="R1143" s="80"/>
      <c r="S1143" s="80"/>
      <c r="T1143" s="80"/>
      <c r="U1143" s="80"/>
      <c r="V1143" s="80"/>
      <c r="W1143" s="80"/>
      <c r="X1143" s="80"/>
      <c r="Y1143" s="80"/>
      <c r="Z1143" s="80" t="s">
        <v>40</v>
      </c>
      <c r="AA1143" s="80" t="s">
        <v>39</v>
      </c>
      <c r="AB1143" s="80">
        <v>20</v>
      </c>
      <c r="AC1143" s="80"/>
    </row>
    <row r="1144" spans="1:29" ht="15.75" customHeight="1" x14ac:dyDescent="0.2">
      <c r="A1144" s="80" t="s">
        <v>48</v>
      </c>
      <c r="B1144" s="80" t="s">
        <v>47</v>
      </c>
      <c r="C1144" s="80" t="s">
        <v>50</v>
      </c>
      <c r="D1144" s="114">
        <v>43474.372715335645</v>
      </c>
      <c r="E1144" s="80" t="s">
        <v>169</v>
      </c>
      <c r="F1144" s="80" t="s">
        <v>30</v>
      </c>
      <c r="G1144" s="80" t="s">
        <v>51</v>
      </c>
      <c r="H1144" s="80" t="s">
        <v>11</v>
      </c>
      <c r="I1144" s="80" t="s">
        <v>157</v>
      </c>
      <c r="J1144" s="80" t="s">
        <v>42</v>
      </c>
      <c r="K1144" s="80">
        <v>3.5</v>
      </c>
      <c r="L1144" s="80">
        <v>1210</v>
      </c>
      <c r="M1144" s="80" t="s">
        <v>41</v>
      </c>
      <c r="N1144" s="102">
        <v>23.5</v>
      </c>
      <c r="O1144" s="108">
        <v>4.9099999999999998E-2</v>
      </c>
      <c r="P1144" s="105">
        <v>1.75</v>
      </c>
      <c r="Q1144" s="80"/>
      <c r="R1144" s="80"/>
      <c r="S1144" s="80"/>
      <c r="T1144" s="80"/>
      <c r="U1144" s="80"/>
      <c r="V1144" s="80"/>
      <c r="W1144" s="80"/>
      <c r="X1144" s="80"/>
      <c r="Y1144" s="80"/>
      <c r="Z1144" s="80" t="s">
        <v>40</v>
      </c>
      <c r="AA1144" s="80" t="s">
        <v>39</v>
      </c>
      <c r="AB1144" s="80">
        <v>20</v>
      </c>
      <c r="AC1144" s="80"/>
    </row>
    <row r="1145" spans="1:29" ht="15.75" customHeight="1" x14ac:dyDescent="0.2">
      <c r="A1145" s="80" t="s">
        <v>48</v>
      </c>
      <c r="B1145" s="80" t="s">
        <v>47</v>
      </c>
      <c r="C1145" s="80" t="s">
        <v>50</v>
      </c>
      <c r="D1145" s="114">
        <v>43474.372715335645</v>
      </c>
      <c r="E1145" s="80" t="s">
        <v>169</v>
      </c>
      <c r="F1145" s="80" t="s">
        <v>30</v>
      </c>
      <c r="G1145" s="80" t="s">
        <v>51</v>
      </c>
      <c r="H1145" s="80" t="s">
        <v>11</v>
      </c>
      <c r="I1145" s="80" t="s">
        <v>158</v>
      </c>
      <c r="J1145" s="80" t="s">
        <v>42</v>
      </c>
      <c r="K1145" s="80">
        <v>3.5</v>
      </c>
      <c r="L1145" s="80">
        <v>1210</v>
      </c>
      <c r="M1145" s="80" t="s">
        <v>41</v>
      </c>
      <c r="N1145" s="102">
        <v>41</v>
      </c>
      <c r="O1145" s="108">
        <v>5.5500000000000001E-2</v>
      </c>
      <c r="P1145" s="105">
        <v>0</v>
      </c>
      <c r="Q1145" s="80"/>
      <c r="R1145" s="80"/>
      <c r="S1145" s="80"/>
      <c r="T1145" s="80"/>
      <c r="U1145" s="80"/>
      <c r="V1145" s="80"/>
      <c r="W1145" s="80"/>
      <c r="X1145" s="80"/>
      <c r="Y1145" s="80"/>
      <c r="Z1145" s="80" t="s">
        <v>40</v>
      </c>
      <c r="AA1145" s="80" t="s">
        <v>39</v>
      </c>
      <c r="AB1145" s="80">
        <v>20</v>
      </c>
      <c r="AC1145" s="80"/>
    </row>
    <row r="1146" spans="1:29" ht="15.75" customHeight="1" x14ac:dyDescent="0.2">
      <c r="A1146" s="80" t="s">
        <v>48</v>
      </c>
      <c r="B1146" s="80" t="s">
        <v>47</v>
      </c>
      <c r="C1146" s="80" t="s">
        <v>50</v>
      </c>
      <c r="D1146" s="114">
        <v>43474.372715335645</v>
      </c>
      <c r="E1146" s="80" t="s">
        <v>169</v>
      </c>
      <c r="F1146" s="80" t="s">
        <v>30</v>
      </c>
      <c r="G1146" s="80" t="s">
        <v>51</v>
      </c>
      <c r="H1146" s="80" t="s">
        <v>11</v>
      </c>
      <c r="I1146" s="80" t="s">
        <v>43</v>
      </c>
      <c r="J1146" s="80" t="s">
        <v>42</v>
      </c>
      <c r="K1146" s="80">
        <v>3.5</v>
      </c>
      <c r="L1146" s="80">
        <v>1210</v>
      </c>
      <c r="M1146" s="80" t="s">
        <v>41</v>
      </c>
      <c r="N1146" s="102">
        <v>0.98399999999999999</v>
      </c>
      <c r="O1146" s="108">
        <v>0</v>
      </c>
      <c r="P1146" s="105">
        <v>1.58</v>
      </c>
      <c r="Q1146" s="80"/>
      <c r="R1146" s="80"/>
      <c r="S1146" s="80"/>
      <c r="T1146" s="80"/>
      <c r="U1146" s="80"/>
      <c r="V1146" s="80"/>
      <c r="W1146" s="80"/>
      <c r="X1146" s="80"/>
      <c r="Y1146" s="80"/>
      <c r="Z1146" s="80" t="s">
        <v>40</v>
      </c>
      <c r="AA1146" s="80" t="s">
        <v>39</v>
      </c>
      <c r="AB1146" s="80">
        <v>20</v>
      </c>
      <c r="AC1146" s="80"/>
    </row>
    <row r="1147" spans="1:29" ht="15.75" customHeight="1" x14ac:dyDescent="0.2">
      <c r="A1147" s="80" t="s">
        <v>48</v>
      </c>
      <c r="B1147" s="80" t="s">
        <v>47</v>
      </c>
      <c r="C1147" s="80" t="s">
        <v>50</v>
      </c>
      <c r="D1147" s="114">
        <v>43474.372715335645</v>
      </c>
      <c r="E1147" s="80" t="s">
        <v>169</v>
      </c>
      <c r="F1147" s="80" t="s">
        <v>30</v>
      </c>
      <c r="G1147" s="80" t="s">
        <v>51</v>
      </c>
      <c r="H1147" s="80" t="s">
        <v>11</v>
      </c>
      <c r="I1147" s="80" t="s">
        <v>159</v>
      </c>
      <c r="J1147" s="80" t="s">
        <v>165</v>
      </c>
      <c r="K1147" s="80">
        <v>3.5</v>
      </c>
      <c r="L1147" s="80">
        <v>1210</v>
      </c>
      <c r="M1147" s="80" t="s">
        <v>41</v>
      </c>
      <c r="N1147" s="102">
        <v>7.9</v>
      </c>
      <c r="O1147" s="108">
        <v>1.4E-2</v>
      </c>
      <c r="P1147" s="105">
        <v>1.57</v>
      </c>
      <c r="Q1147" s="80"/>
      <c r="R1147" s="80"/>
      <c r="S1147" s="80"/>
      <c r="T1147" s="80"/>
      <c r="U1147" s="80"/>
      <c r="V1147" s="80"/>
      <c r="W1147" s="80"/>
      <c r="X1147" s="80"/>
      <c r="Y1147" s="80"/>
      <c r="Z1147" s="80" t="s">
        <v>40</v>
      </c>
      <c r="AA1147" s="80" t="s">
        <v>39</v>
      </c>
      <c r="AB1147" s="80">
        <v>20</v>
      </c>
      <c r="AC1147" s="80"/>
    </row>
    <row r="1148" spans="1:29" ht="15.75" customHeight="1" x14ac:dyDescent="0.2">
      <c r="A1148" s="80" t="s">
        <v>48</v>
      </c>
      <c r="B1148" s="80" t="s">
        <v>47</v>
      </c>
      <c r="C1148" s="80" t="s">
        <v>50</v>
      </c>
      <c r="D1148" s="114">
        <v>43474.372715335645</v>
      </c>
      <c r="E1148" s="80" t="s">
        <v>169</v>
      </c>
      <c r="F1148" s="80" t="s">
        <v>30</v>
      </c>
      <c r="G1148" s="80" t="s">
        <v>51</v>
      </c>
      <c r="H1148" s="80" t="s">
        <v>13</v>
      </c>
      <c r="I1148" s="80" t="s">
        <v>157</v>
      </c>
      <c r="J1148" s="80" t="s">
        <v>42</v>
      </c>
      <c r="K1148" s="80">
        <v>3.5</v>
      </c>
      <c r="L1148" s="80">
        <v>1210</v>
      </c>
      <c r="M1148" s="80" t="s">
        <v>41</v>
      </c>
      <c r="N1148" s="102">
        <v>33.200000000000003</v>
      </c>
      <c r="O1148" s="108">
        <v>4.0399999999999998E-2</v>
      </c>
      <c r="P1148" s="105">
        <v>1.66</v>
      </c>
      <c r="Q1148" s="80"/>
      <c r="R1148" s="80"/>
      <c r="S1148" s="80"/>
      <c r="T1148" s="80"/>
      <c r="U1148" s="80"/>
      <c r="V1148" s="80"/>
      <c r="W1148" s="80"/>
      <c r="X1148" s="80"/>
      <c r="Y1148" s="80"/>
      <c r="Z1148" s="80" t="s">
        <v>40</v>
      </c>
      <c r="AA1148" s="80" t="s">
        <v>39</v>
      </c>
      <c r="AB1148" s="80">
        <v>20</v>
      </c>
      <c r="AC1148" s="80"/>
    </row>
    <row r="1149" spans="1:29" ht="15.75" customHeight="1" x14ac:dyDescent="0.2">
      <c r="A1149" s="80" t="s">
        <v>48</v>
      </c>
      <c r="B1149" s="80" t="s">
        <v>47</v>
      </c>
      <c r="C1149" s="80" t="s">
        <v>50</v>
      </c>
      <c r="D1149" s="114">
        <v>43474.372715335645</v>
      </c>
      <c r="E1149" s="80" t="s">
        <v>169</v>
      </c>
      <c r="F1149" s="80" t="s">
        <v>30</v>
      </c>
      <c r="G1149" s="80" t="s">
        <v>51</v>
      </c>
      <c r="H1149" s="80" t="s">
        <v>13</v>
      </c>
      <c r="I1149" s="80" t="s">
        <v>158</v>
      </c>
      <c r="J1149" s="80" t="s">
        <v>42</v>
      </c>
      <c r="K1149" s="80">
        <v>3.5</v>
      </c>
      <c r="L1149" s="80">
        <v>1210</v>
      </c>
      <c r="M1149" s="80" t="s">
        <v>41</v>
      </c>
      <c r="N1149" s="102">
        <v>49.4</v>
      </c>
      <c r="O1149" s="108">
        <v>4.48E-2</v>
      </c>
      <c r="P1149" s="105">
        <v>0</v>
      </c>
      <c r="Q1149" s="80"/>
      <c r="R1149" s="80"/>
      <c r="S1149" s="80"/>
      <c r="T1149" s="80"/>
      <c r="U1149" s="80"/>
      <c r="V1149" s="80"/>
      <c r="W1149" s="80"/>
      <c r="X1149" s="80"/>
      <c r="Y1149" s="80"/>
      <c r="Z1149" s="80" t="s">
        <v>40</v>
      </c>
      <c r="AA1149" s="80" t="s">
        <v>39</v>
      </c>
      <c r="AB1149" s="80">
        <v>20</v>
      </c>
      <c r="AC1149" s="80"/>
    </row>
    <row r="1150" spans="1:29" ht="15.75" customHeight="1" x14ac:dyDescent="0.2">
      <c r="A1150" s="80" t="s">
        <v>48</v>
      </c>
      <c r="B1150" s="80" t="s">
        <v>47</v>
      </c>
      <c r="C1150" s="80" t="s">
        <v>50</v>
      </c>
      <c r="D1150" s="114">
        <v>43474.372715335645</v>
      </c>
      <c r="E1150" s="80" t="s">
        <v>169</v>
      </c>
      <c r="F1150" s="80" t="s">
        <v>30</v>
      </c>
      <c r="G1150" s="80" t="s">
        <v>51</v>
      </c>
      <c r="H1150" s="80" t="s">
        <v>13</v>
      </c>
      <c r="I1150" s="80" t="s">
        <v>43</v>
      </c>
      <c r="J1150" s="80" t="s">
        <v>42</v>
      </c>
      <c r="K1150" s="80">
        <v>3.5</v>
      </c>
      <c r="L1150" s="80">
        <v>1210</v>
      </c>
      <c r="M1150" s="80" t="s">
        <v>41</v>
      </c>
      <c r="N1150" s="102">
        <v>0.93799999999999994</v>
      </c>
      <c r="O1150" s="108">
        <v>0</v>
      </c>
      <c r="P1150" s="105">
        <v>1.51</v>
      </c>
      <c r="Q1150" s="80"/>
      <c r="R1150" s="80"/>
      <c r="S1150" s="80"/>
      <c r="T1150" s="80"/>
      <c r="U1150" s="80"/>
      <c r="V1150" s="80"/>
      <c r="W1150" s="80"/>
      <c r="X1150" s="80"/>
      <c r="Y1150" s="80"/>
      <c r="Z1150" s="80" t="s">
        <v>40</v>
      </c>
      <c r="AA1150" s="80" t="s">
        <v>39</v>
      </c>
      <c r="AB1150" s="80">
        <v>20</v>
      </c>
      <c r="AC1150" s="80"/>
    </row>
    <row r="1151" spans="1:29" ht="15.75" customHeight="1" x14ac:dyDescent="0.2">
      <c r="A1151" s="80" t="s">
        <v>48</v>
      </c>
      <c r="B1151" s="80" t="s">
        <v>47</v>
      </c>
      <c r="C1151" s="80" t="s">
        <v>50</v>
      </c>
      <c r="D1151" s="114">
        <v>43474.372715335645</v>
      </c>
      <c r="E1151" s="80" t="s">
        <v>169</v>
      </c>
      <c r="F1151" s="80" t="s">
        <v>30</v>
      </c>
      <c r="G1151" s="80" t="s">
        <v>51</v>
      </c>
      <c r="H1151" s="80" t="s">
        <v>13</v>
      </c>
      <c r="I1151" s="80" t="s">
        <v>159</v>
      </c>
      <c r="J1151" s="80" t="s">
        <v>165</v>
      </c>
      <c r="K1151" s="80">
        <v>3.5</v>
      </c>
      <c r="L1151" s="80">
        <v>1210</v>
      </c>
      <c r="M1151" s="80" t="s">
        <v>41</v>
      </c>
      <c r="N1151" s="102">
        <v>28.9</v>
      </c>
      <c r="O1151" s="108">
        <v>3.3399999999999999E-2</v>
      </c>
      <c r="P1151" s="105">
        <v>1.46</v>
      </c>
      <c r="Q1151" s="80"/>
      <c r="R1151" s="80"/>
      <c r="S1151" s="80"/>
      <c r="T1151" s="80"/>
      <c r="U1151" s="80"/>
      <c r="V1151" s="80"/>
      <c r="W1151" s="80"/>
      <c r="X1151" s="80"/>
      <c r="Y1151" s="80"/>
      <c r="Z1151" s="80" t="s">
        <v>40</v>
      </c>
      <c r="AA1151" s="80" t="s">
        <v>39</v>
      </c>
      <c r="AB1151" s="80">
        <v>20</v>
      </c>
      <c r="AC1151" s="80"/>
    </row>
    <row r="1152" spans="1:29" ht="15.75" customHeight="1" x14ac:dyDescent="0.2">
      <c r="A1152" s="80" t="s">
        <v>48</v>
      </c>
      <c r="B1152" s="80" t="s">
        <v>47</v>
      </c>
      <c r="C1152" s="80" t="s">
        <v>50</v>
      </c>
      <c r="D1152" s="114">
        <v>43474.372715335645</v>
      </c>
      <c r="E1152" s="80" t="s">
        <v>169</v>
      </c>
      <c r="F1152" s="80" t="s">
        <v>30</v>
      </c>
      <c r="G1152" s="80" t="s">
        <v>51</v>
      </c>
      <c r="H1152" s="80" t="s">
        <v>14</v>
      </c>
      <c r="I1152" s="80" t="s">
        <v>157</v>
      </c>
      <c r="J1152" s="80" t="s">
        <v>42</v>
      </c>
      <c r="K1152" s="80">
        <v>3.5</v>
      </c>
      <c r="L1152" s="80">
        <v>1210</v>
      </c>
      <c r="M1152" s="80" t="s">
        <v>41</v>
      </c>
      <c r="N1152" s="102">
        <v>51.5</v>
      </c>
      <c r="O1152" s="108">
        <v>8.6499999999999994E-2</v>
      </c>
      <c r="P1152" s="105">
        <v>2.61</v>
      </c>
      <c r="Q1152" s="80"/>
      <c r="R1152" s="80"/>
      <c r="S1152" s="80"/>
      <c r="T1152" s="80"/>
      <c r="U1152" s="80"/>
      <c r="V1152" s="80"/>
      <c r="W1152" s="80"/>
      <c r="X1152" s="80"/>
      <c r="Y1152" s="80"/>
      <c r="Z1152" s="80" t="s">
        <v>40</v>
      </c>
      <c r="AA1152" s="80" t="s">
        <v>39</v>
      </c>
      <c r="AB1152" s="80">
        <v>20</v>
      </c>
      <c r="AC1152" s="80"/>
    </row>
    <row r="1153" spans="1:29" ht="15.75" customHeight="1" x14ac:dyDescent="0.2">
      <c r="A1153" s="80" t="s">
        <v>48</v>
      </c>
      <c r="B1153" s="80" t="s">
        <v>47</v>
      </c>
      <c r="C1153" s="80" t="s">
        <v>50</v>
      </c>
      <c r="D1153" s="114">
        <v>43474.372715335645</v>
      </c>
      <c r="E1153" s="80" t="s">
        <v>169</v>
      </c>
      <c r="F1153" s="80" t="s">
        <v>30</v>
      </c>
      <c r="G1153" s="80" t="s">
        <v>51</v>
      </c>
      <c r="H1153" s="80" t="s">
        <v>14</v>
      </c>
      <c r="I1153" s="80" t="s">
        <v>158</v>
      </c>
      <c r="J1153" s="80" t="s">
        <v>42</v>
      </c>
      <c r="K1153" s="80">
        <v>3.5</v>
      </c>
      <c r="L1153" s="80">
        <v>1210</v>
      </c>
      <c r="M1153" s="80" t="s">
        <v>41</v>
      </c>
      <c r="N1153" s="102">
        <v>76.2</v>
      </c>
      <c r="O1153" s="108">
        <v>9.5100000000000004E-2</v>
      </c>
      <c r="P1153" s="105">
        <v>0</v>
      </c>
      <c r="Q1153" s="80"/>
      <c r="R1153" s="80"/>
      <c r="S1153" s="80"/>
      <c r="T1153" s="80"/>
      <c r="U1153" s="80"/>
      <c r="V1153" s="80"/>
      <c r="W1153" s="80"/>
      <c r="X1153" s="80"/>
      <c r="Y1153" s="80"/>
      <c r="Z1153" s="80" t="s">
        <v>40</v>
      </c>
      <c r="AA1153" s="80" t="s">
        <v>39</v>
      </c>
      <c r="AB1153" s="80">
        <v>20</v>
      </c>
      <c r="AC1153" s="80"/>
    </row>
    <row r="1154" spans="1:29" ht="15.75" customHeight="1" x14ac:dyDescent="0.2">
      <c r="A1154" s="80" t="s">
        <v>48</v>
      </c>
      <c r="B1154" s="80" t="s">
        <v>47</v>
      </c>
      <c r="C1154" s="80" t="s">
        <v>50</v>
      </c>
      <c r="D1154" s="114">
        <v>43474.372715335645</v>
      </c>
      <c r="E1154" s="80" t="s">
        <v>169</v>
      </c>
      <c r="F1154" s="80" t="s">
        <v>30</v>
      </c>
      <c r="G1154" s="80" t="s">
        <v>51</v>
      </c>
      <c r="H1154" s="80" t="s">
        <v>14</v>
      </c>
      <c r="I1154" s="80" t="s">
        <v>43</v>
      </c>
      <c r="J1154" s="80" t="s">
        <v>42</v>
      </c>
      <c r="K1154" s="80">
        <v>3.5</v>
      </c>
      <c r="L1154" s="80">
        <v>1210</v>
      </c>
      <c r="M1154" s="80" t="s">
        <v>41</v>
      </c>
      <c r="N1154" s="102">
        <v>1.47</v>
      </c>
      <c r="O1154" s="108">
        <v>0</v>
      </c>
      <c r="P1154" s="105">
        <v>2.35</v>
      </c>
      <c r="Q1154" s="80"/>
      <c r="R1154" s="80"/>
      <c r="S1154" s="80"/>
      <c r="T1154" s="80"/>
      <c r="U1154" s="80"/>
      <c r="V1154" s="80"/>
      <c r="W1154" s="80"/>
      <c r="X1154" s="80"/>
      <c r="Y1154" s="80"/>
      <c r="Z1154" s="80" t="s">
        <v>40</v>
      </c>
      <c r="AA1154" s="80" t="s">
        <v>39</v>
      </c>
      <c r="AB1154" s="80">
        <v>20</v>
      </c>
      <c r="AC1154" s="80"/>
    </row>
    <row r="1155" spans="1:29" ht="15.75" customHeight="1" x14ac:dyDescent="0.2">
      <c r="A1155" s="80" t="s">
        <v>48</v>
      </c>
      <c r="B1155" s="80" t="s">
        <v>47</v>
      </c>
      <c r="C1155" s="80" t="s">
        <v>50</v>
      </c>
      <c r="D1155" s="114">
        <v>43474.372715335645</v>
      </c>
      <c r="E1155" s="80" t="s">
        <v>169</v>
      </c>
      <c r="F1155" s="80" t="s">
        <v>30</v>
      </c>
      <c r="G1155" s="80" t="s">
        <v>51</v>
      </c>
      <c r="H1155" s="80" t="s">
        <v>14</v>
      </c>
      <c r="I1155" s="80" t="s">
        <v>159</v>
      </c>
      <c r="J1155" s="80" t="s">
        <v>165</v>
      </c>
      <c r="K1155" s="80">
        <v>3.5</v>
      </c>
      <c r="L1155" s="80">
        <v>1210</v>
      </c>
      <c r="M1155" s="80" t="s">
        <v>41</v>
      </c>
      <c r="N1155" s="102">
        <v>46</v>
      </c>
      <c r="O1155" s="108">
        <v>7.3400000000000007E-2</v>
      </c>
      <c r="P1155" s="105">
        <v>2.29</v>
      </c>
      <c r="Q1155" s="80"/>
      <c r="R1155" s="80"/>
      <c r="S1155" s="80"/>
      <c r="T1155" s="80"/>
      <c r="U1155" s="80"/>
      <c r="V1155" s="80"/>
      <c r="W1155" s="80"/>
      <c r="X1155" s="80"/>
      <c r="Y1155" s="80"/>
      <c r="Z1155" s="80" t="s">
        <v>40</v>
      </c>
      <c r="AA1155" s="80" t="s">
        <v>39</v>
      </c>
      <c r="AB1155" s="80">
        <v>20</v>
      </c>
      <c r="AC1155" s="80"/>
    </row>
    <row r="1156" spans="1:29" ht="15.75" customHeight="1" x14ac:dyDescent="0.2">
      <c r="A1156" s="80" t="s">
        <v>48</v>
      </c>
      <c r="B1156" s="80" t="s">
        <v>47</v>
      </c>
      <c r="C1156" s="80" t="s">
        <v>50</v>
      </c>
      <c r="D1156" s="114">
        <v>43474.372715335645</v>
      </c>
      <c r="E1156" s="80" t="s">
        <v>169</v>
      </c>
      <c r="F1156" s="80" t="s">
        <v>30</v>
      </c>
      <c r="G1156" s="80" t="s">
        <v>51</v>
      </c>
      <c r="H1156" s="80" t="s">
        <v>16</v>
      </c>
      <c r="I1156" s="80" t="s">
        <v>157</v>
      </c>
      <c r="J1156" s="80" t="s">
        <v>42</v>
      </c>
      <c r="K1156" s="80">
        <v>3.5</v>
      </c>
      <c r="L1156" s="80">
        <v>1220</v>
      </c>
      <c r="M1156" s="80" t="s">
        <v>41</v>
      </c>
      <c r="N1156" s="102">
        <v>47.1</v>
      </c>
      <c r="O1156" s="108">
        <v>6.7100000000000007E-2</v>
      </c>
      <c r="P1156" s="105">
        <v>2.5</v>
      </c>
      <c r="Q1156" s="80"/>
      <c r="R1156" s="80"/>
      <c r="S1156" s="80"/>
      <c r="T1156" s="80"/>
      <c r="U1156" s="80"/>
      <c r="V1156" s="80"/>
      <c r="W1156" s="80"/>
      <c r="X1156" s="80"/>
      <c r="Y1156" s="80"/>
      <c r="Z1156" s="80" t="s">
        <v>40</v>
      </c>
      <c r="AA1156" s="80" t="s">
        <v>39</v>
      </c>
      <c r="AB1156" s="80">
        <v>20</v>
      </c>
      <c r="AC1156" s="80"/>
    </row>
    <row r="1157" spans="1:29" ht="15.75" customHeight="1" x14ac:dyDescent="0.2">
      <c r="A1157" s="80" t="s">
        <v>48</v>
      </c>
      <c r="B1157" s="80" t="s">
        <v>47</v>
      </c>
      <c r="C1157" s="80" t="s">
        <v>50</v>
      </c>
      <c r="D1157" s="114">
        <v>43474.372715335645</v>
      </c>
      <c r="E1157" s="80" t="s">
        <v>169</v>
      </c>
      <c r="F1157" s="80" t="s">
        <v>30</v>
      </c>
      <c r="G1157" s="80" t="s">
        <v>51</v>
      </c>
      <c r="H1157" s="80" t="s">
        <v>16</v>
      </c>
      <c r="I1157" s="80" t="s">
        <v>158</v>
      </c>
      <c r="J1157" s="80" t="s">
        <v>42</v>
      </c>
      <c r="K1157" s="80">
        <v>3.5</v>
      </c>
      <c r="L1157" s="80">
        <v>1220</v>
      </c>
      <c r="M1157" s="80" t="s">
        <v>41</v>
      </c>
      <c r="N1157" s="102">
        <v>73.400000000000006</v>
      </c>
      <c r="O1157" s="108">
        <v>7.3800000000000004E-2</v>
      </c>
      <c r="P1157" s="105">
        <v>0</v>
      </c>
      <c r="Q1157" s="80"/>
      <c r="R1157" s="80"/>
      <c r="S1157" s="80"/>
      <c r="T1157" s="80"/>
      <c r="U1157" s="80"/>
      <c r="V1157" s="80"/>
      <c r="W1157" s="80"/>
      <c r="X1157" s="80"/>
      <c r="Y1157" s="80"/>
      <c r="Z1157" s="80" t="s">
        <v>40</v>
      </c>
      <c r="AA1157" s="80" t="s">
        <v>39</v>
      </c>
      <c r="AB1157" s="80">
        <v>20</v>
      </c>
      <c r="AC1157" s="80"/>
    </row>
    <row r="1158" spans="1:29" ht="15.75" customHeight="1" x14ac:dyDescent="0.2">
      <c r="A1158" s="80" t="s">
        <v>48</v>
      </c>
      <c r="B1158" s="80" t="s">
        <v>47</v>
      </c>
      <c r="C1158" s="80" t="s">
        <v>50</v>
      </c>
      <c r="D1158" s="114">
        <v>43474.372715335645</v>
      </c>
      <c r="E1158" s="80" t="s">
        <v>169</v>
      </c>
      <c r="F1158" s="80" t="s">
        <v>30</v>
      </c>
      <c r="G1158" s="80" t="s">
        <v>51</v>
      </c>
      <c r="H1158" s="80" t="s">
        <v>16</v>
      </c>
      <c r="I1158" s="80" t="s">
        <v>43</v>
      </c>
      <c r="J1158" s="80" t="s">
        <v>42</v>
      </c>
      <c r="K1158" s="80">
        <v>3.5</v>
      </c>
      <c r="L1158" s="80">
        <v>1220</v>
      </c>
      <c r="M1158" s="80" t="s">
        <v>41</v>
      </c>
      <c r="N1158" s="102">
        <v>1.4</v>
      </c>
      <c r="O1158" s="108">
        <v>0</v>
      </c>
      <c r="P1158" s="105">
        <v>2.25</v>
      </c>
      <c r="Q1158" s="80"/>
      <c r="R1158" s="80"/>
      <c r="S1158" s="80"/>
      <c r="T1158" s="80"/>
      <c r="U1158" s="80"/>
      <c r="V1158" s="80"/>
      <c r="W1158" s="80"/>
      <c r="X1158" s="80"/>
      <c r="Y1158" s="80"/>
      <c r="Z1158" s="80" t="s">
        <v>40</v>
      </c>
      <c r="AA1158" s="80" t="s">
        <v>39</v>
      </c>
      <c r="AB1158" s="80">
        <v>20</v>
      </c>
      <c r="AC1158" s="80"/>
    </row>
    <row r="1159" spans="1:29" ht="15.75" customHeight="1" x14ac:dyDescent="0.2">
      <c r="A1159" s="80" t="s">
        <v>48</v>
      </c>
      <c r="B1159" s="80" t="s">
        <v>47</v>
      </c>
      <c r="C1159" s="80" t="s">
        <v>50</v>
      </c>
      <c r="D1159" s="114">
        <v>43474.372715335645</v>
      </c>
      <c r="E1159" s="80" t="s">
        <v>169</v>
      </c>
      <c r="F1159" s="80" t="s">
        <v>30</v>
      </c>
      <c r="G1159" s="80" t="s">
        <v>51</v>
      </c>
      <c r="H1159" s="80" t="s">
        <v>16</v>
      </c>
      <c r="I1159" s="80" t="s">
        <v>159</v>
      </c>
      <c r="J1159" s="80" t="s">
        <v>165</v>
      </c>
      <c r="K1159" s="80">
        <v>3.5</v>
      </c>
      <c r="L1159" s="80">
        <v>1220</v>
      </c>
      <c r="M1159" s="80" t="s">
        <v>41</v>
      </c>
      <c r="N1159" s="102">
        <v>48.6</v>
      </c>
      <c r="O1159" s="108">
        <v>6.54E-2</v>
      </c>
      <c r="P1159" s="105">
        <v>2.19</v>
      </c>
      <c r="Q1159" s="80"/>
      <c r="R1159" s="80"/>
      <c r="S1159" s="80"/>
      <c r="T1159" s="80"/>
      <c r="U1159" s="80"/>
      <c r="V1159" s="80"/>
      <c r="W1159" s="80"/>
      <c r="X1159" s="80"/>
      <c r="Y1159" s="80"/>
      <c r="Z1159" s="80" t="s">
        <v>40</v>
      </c>
      <c r="AA1159" s="80" t="s">
        <v>39</v>
      </c>
      <c r="AB1159" s="80">
        <v>20</v>
      </c>
      <c r="AC1159" s="80"/>
    </row>
    <row r="1160" spans="1:29" ht="15.75" customHeight="1" x14ac:dyDescent="0.2">
      <c r="A1160" s="80" t="s">
        <v>48</v>
      </c>
      <c r="B1160" s="80" t="s">
        <v>47</v>
      </c>
      <c r="C1160" s="80" t="s">
        <v>50</v>
      </c>
      <c r="D1160" s="114">
        <v>43474.372715335645</v>
      </c>
      <c r="E1160" s="80" t="s">
        <v>169</v>
      </c>
      <c r="F1160" s="80" t="s">
        <v>30</v>
      </c>
      <c r="G1160" s="80" t="s">
        <v>51</v>
      </c>
      <c r="H1160" s="80" t="s">
        <v>22</v>
      </c>
      <c r="I1160" s="80" t="s">
        <v>157</v>
      </c>
      <c r="J1160" s="80" t="s">
        <v>42</v>
      </c>
      <c r="K1160" s="80">
        <v>3.5</v>
      </c>
      <c r="L1160" s="80">
        <v>1210</v>
      </c>
      <c r="M1160" s="80" t="s">
        <v>41</v>
      </c>
      <c r="N1160" s="102">
        <v>68.5</v>
      </c>
      <c r="O1160" s="108">
        <v>7.0900000000000005E-2</v>
      </c>
      <c r="P1160" s="105">
        <v>4.01</v>
      </c>
      <c r="Q1160" s="80"/>
      <c r="R1160" s="80"/>
      <c r="S1160" s="80"/>
      <c r="T1160" s="80"/>
      <c r="U1160" s="80"/>
      <c r="V1160" s="80"/>
      <c r="W1160" s="80"/>
      <c r="X1160" s="80"/>
      <c r="Y1160" s="80"/>
      <c r="Z1160" s="80" t="s">
        <v>40</v>
      </c>
      <c r="AA1160" s="80" t="s">
        <v>39</v>
      </c>
      <c r="AB1160" s="80">
        <v>20</v>
      </c>
      <c r="AC1160" s="80"/>
    </row>
    <row r="1161" spans="1:29" ht="15.75" customHeight="1" x14ac:dyDescent="0.2">
      <c r="A1161" s="80" t="s">
        <v>48</v>
      </c>
      <c r="B1161" s="80" t="s">
        <v>47</v>
      </c>
      <c r="C1161" s="80" t="s">
        <v>50</v>
      </c>
      <c r="D1161" s="114">
        <v>43474.372715335645</v>
      </c>
      <c r="E1161" s="80" t="s">
        <v>169</v>
      </c>
      <c r="F1161" s="80" t="s">
        <v>30</v>
      </c>
      <c r="G1161" s="80" t="s">
        <v>51</v>
      </c>
      <c r="H1161" s="80" t="s">
        <v>22</v>
      </c>
      <c r="I1161" s="80" t="s">
        <v>158</v>
      </c>
      <c r="J1161" s="80" t="s">
        <v>42</v>
      </c>
      <c r="K1161" s="80">
        <v>3.5</v>
      </c>
      <c r="L1161" s="80">
        <v>1210</v>
      </c>
      <c r="M1161" s="80" t="s">
        <v>41</v>
      </c>
      <c r="N1161" s="102">
        <v>110</v>
      </c>
      <c r="O1161" s="108">
        <v>7.7799999999999994E-2</v>
      </c>
      <c r="P1161" s="105">
        <v>0</v>
      </c>
      <c r="Q1161" s="80"/>
      <c r="R1161" s="80"/>
      <c r="S1161" s="80"/>
      <c r="T1161" s="80"/>
      <c r="U1161" s="80"/>
      <c r="V1161" s="80"/>
      <c r="W1161" s="80"/>
      <c r="X1161" s="80"/>
      <c r="Y1161" s="80"/>
      <c r="Z1161" s="80" t="s">
        <v>40</v>
      </c>
      <c r="AA1161" s="80" t="s">
        <v>39</v>
      </c>
      <c r="AB1161" s="80">
        <v>20</v>
      </c>
      <c r="AC1161" s="80"/>
    </row>
    <row r="1162" spans="1:29" ht="15.75" customHeight="1" x14ac:dyDescent="0.2">
      <c r="A1162" s="80" t="s">
        <v>48</v>
      </c>
      <c r="B1162" s="80" t="s">
        <v>47</v>
      </c>
      <c r="C1162" s="80" t="s">
        <v>50</v>
      </c>
      <c r="D1162" s="114">
        <v>43474.372715335645</v>
      </c>
      <c r="E1162" s="80" t="s">
        <v>169</v>
      </c>
      <c r="F1162" s="80" t="s">
        <v>30</v>
      </c>
      <c r="G1162" s="80" t="s">
        <v>51</v>
      </c>
      <c r="H1162" s="80" t="s">
        <v>22</v>
      </c>
      <c r="I1162" s="80" t="s">
        <v>43</v>
      </c>
      <c r="J1162" s="80" t="s">
        <v>42</v>
      </c>
      <c r="K1162" s="80">
        <v>3.5</v>
      </c>
      <c r="L1162" s="80">
        <v>1210</v>
      </c>
      <c r="M1162" s="80" t="s">
        <v>41</v>
      </c>
      <c r="N1162" s="102">
        <v>2.25</v>
      </c>
      <c r="O1162" s="108">
        <v>0</v>
      </c>
      <c r="P1162" s="105">
        <v>3.62</v>
      </c>
      <c r="Q1162" s="80"/>
      <c r="R1162" s="80"/>
      <c r="S1162" s="80"/>
      <c r="T1162" s="80"/>
      <c r="U1162" s="80"/>
      <c r="V1162" s="80"/>
      <c r="W1162" s="80"/>
      <c r="X1162" s="80"/>
      <c r="Y1162" s="80"/>
      <c r="Z1162" s="80" t="s">
        <v>40</v>
      </c>
      <c r="AA1162" s="80" t="s">
        <v>39</v>
      </c>
      <c r="AB1162" s="80">
        <v>20</v>
      </c>
      <c r="AC1162" s="80"/>
    </row>
    <row r="1163" spans="1:29" ht="15.75" customHeight="1" x14ac:dyDescent="0.2">
      <c r="A1163" s="80" t="s">
        <v>48</v>
      </c>
      <c r="B1163" s="80" t="s">
        <v>47</v>
      </c>
      <c r="C1163" s="80" t="s">
        <v>50</v>
      </c>
      <c r="D1163" s="114">
        <v>43474.372715335645</v>
      </c>
      <c r="E1163" s="80" t="s">
        <v>169</v>
      </c>
      <c r="F1163" s="80" t="s">
        <v>30</v>
      </c>
      <c r="G1163" s="80" t="s">
        <v>51</v>
      </c>
      <c r="H1163" s="80" t="s">
        <v>22</v>
      </c>
      <c r="I1163" s="80" t="s">
        <v>159</v>
      </c>
      <c r="J1163" s="80" t="s">
        <v>165</v>
      </c>
      <c r="K1163" s="80">
        <v>3.5</v>
      </c>
      <c r="L1163" s="80">
        <v>1210</v>
      </c>
      <c r="M1163" s="80" t="s">
        <v>41</v>
      </c>
      <c r="N1163" s="102">
        <v>73.599999999999994</v>
      </c>
      <c r="O1163" s="108">
        <v>7.1800000000000003E-2</v>
      </c>
      <c r="P1163" s="105">
        <v>3.51</v>
      </c>
      <c r="Q1163" s="80"/>
      <c r="R1163" s="80"/>
      <c r="S1163" s="80"/>
      <c r="T1163" s="80"/>
      <c r="U1163" s="80"/>
      <c r="V1163" s="80"/>
      <c r="W1163" s="80"/>
      <c r="X1163" s="80"/>
      <c r="Y1163" s="80"/>
      <c r="Z1163" s="80" t="s">
        <v>40</v>
      </c>
      <c r="AA1163" s="80" t="s">
        <v>39</v>
      </c>
      <c r="AB1163" s="80">
        <v>20</v>
      </c>
      <c r="AC1163" s="80"/>
    </row>
    <row r="1164" spans="1:29" ht="15.75" customHeight="1" x14ac:dyDescent="0.2">
      <c r="A1164" s="80" t="s">
        <v>48</v>
      </c>
      <c r="B1164" s="80" t="s">
        <v>47</v>
      </c>
      <c r="C1164" s="80" t="s">
        <v>50</v>
      </c>
      <c r="D1164" s="114">
        <v>43474.372715335645</v>
      </c>
      <c r="E1164" s="80" t="s">
        <v>169</v>
      </c>
      <c r="F1164" s="80" t="s">
        <v>30</v>
      </c>
      <c r="G1164" s="80" t="s">
        <v>51</v>
      </c>
      <c r="H1164" s="80" t="s">
        <v>24</v>
      </c>
      <c r="I1164" s="80" t="s">
        <v>157</v>
      </c>
      <c r="J1164" s="80" t="s">
        <v>42</v>
      </c>
      <c r="K1164" s="80">
        <v>3.5</v>
      </c>
      <c r="L1164" s="80">
        <v>1220</v>
      </c>
      <c r="M1164" s="80" t="s">
        <v>41</v>
      </c>
      <c r="N1164" s="102">
        <v>80.900000000000006</v>
      </c>
      <c r="O1164" s="108">
        <v>8.0100000000000005E-2</v>
      </c>
      <c r="P1164" s="105">
        <v>5.0999999999999996</v>
      </c>
      <c r="Q1164" s="80"/>
      <c r="R1164" s="80"/>
      <c r="S1164" s="80"/>
      <c r="T1164" s="80"/>
      <c r="U1164" s="80"/>
      <c r="V1164" s="80"/>
      <c r="W1164" s="80"/>
      <c r="X1164" s="80"/>
      <c r="Y1164" s="80"/>
      <c r="Z1164" s="80" t="s">
        <v>40</v>
      </c>
      <c r="AA1164" s="80" t="s">
        <v>39</v>
      </c>
      <c r="AB1164" s="80">
        <v>20</v>
      </c>
      <c r="AC1164" s="80"/>
    </row>
    <row r="1165" spans="1:29" ht="15.75" customHeight="1" x14ac:dyDescent="0.2">
      <c r="A1165" s="80" t="s">
        <v>48</v>
      </c>
      <c r="B1165" s="80" t="s">
        <v>47</v>
      </c>
      <c r="C1165" s="80" t="s">
        <v>50</v>
      </c>
      <c r="D1165" s="114">
        <v>43474.372715335645</v>
      </c>
      <c r="E1165" s="80" t="s">
        <v>169</v>
      </c>
      <c r="F1165" s="80" t="s">
        <v>30</v>
      </c>
      <c r="G1165" s="80" t="s">
        <v>51</v>
      </c>
      <c r="H1165" s="80" t="s">
        <v>24</v>
      </c>
      <c r="I1165" s="80" t="s">
        <v>158</v>
      </c>
      <c r="J1165" s="80" t="s">
        <v>42</v>
      </c>
      <c r="K1165" s="80">
        <v>3.5</v>
      </c>
      <c r="L1165" s="80">
        <v>1220</v>
      </c>
      <c r="M1165" s="80" t="s">
        <v>41</v>
      </c>
      <c r="N1165" s="102">
        <v>141</v>
      </c>
      <c r="O1165" s="108">
        <v>8.5300000000000001E-2</v>
      </c>
      <c r="P1165" s="105">
        <v>0</v>
      </c>
      <c r="Q1165" s="80"/>
      <c r="R1165" s="80"/>
      <c r="S1165" s="80"/>
      <c r="T1165" s="80"/>
      <c r="U1165" s="80"/>
      <c r="V1165" s="80"/>
      <c r="W1165" s="80"/>
      <c r="X1165" s="80"/>
      <c r="Y1165" s="80"/>
      <c r="Z1165" s="80" t="s">
        <v>40</v>
      </c>
      <c r="AA1165" s="80" t="s">
        <v>39</v>
      </c>
      <c r="AB1165" s="80">
        <v>20</v>
      </c>
      <c r="AC1165" s="80"/>
    </row>
    <row r="1166" spans="1:29" ht="15.75" customHeight="1" x14ac:dyDescent="0.2">
      <c r="A1166" s="80" t="s">
        <v>48</v>
      </c>
      <c r="B1166" s="80" t="s">
        <v>47</v>
      </c>
      <c r="C1166" s="80" t="s">
        <v>50</v>
      </c>
      <c r="D1166" s="114">
        <v>43474.372715335645</v>
      </c>
      <c r="E1166" s="80" t="s">
        <v>169</v>
      </c>
      <c r="F1166" s="80" t="s">
        <v>30</v>
      </c>
      <c r="G1166" s="80" t="s">
        <v>51</v>
      </c>
      <c r="H1166" s="80" t="s">
        <v>24</v>
      </c>
      <c r="I1166" s="80" t="s">
        <v>43</v>
      </c>
      <c r="J1166" s="80" t="s">
        <v>42</v>
      </c>
      <c r="K1166" s="80">
        <v>3.5</v>
      </c>
      <c r="L1166" s="80">
        <v>1220</v>
      </c>
      <c r="M1166" s="80" t="s">
        <v>41</v>
      </c>
      <c r="N1166" s="102">
        <v>2.8</v>
      </c>
      <c r="O1166" s="108">
        <v>0</v>
      </c>
      <c r="P1166" s="105">
        <v>4.47</v>
      </c>
      <c r="Q1166" s="80"/>
      <c r="R1166" s="80"/>
      <c r="S1166" s="80"/>
      <c r="T1166" s="80"/>
      <c r="U1166" s="80"/>
      <c r="V1166" s="80"/>
      <c r="W1166" s="80"/>
      <c r="X1166" s="80"/>
      <c r="Y1166" s="80"/>
      <c r="Z1166" s="80" t="s">
        <v>40</v>
      </c>
      <c r="AA1166" s="80" t="s">
        <v>39</v>
      </c>
      <c r="AB1166" s="80">
        <v>20</v>
      </c>
      <c r="AC1166" s="80"/>
    </row>
    <row r="1167" spans="1:29" ht="15.75" customHeight="1" x14ac:dyDescent="0.2">
      <c r="A1167" s="80" t="s">
        <v>48</v>
      </c>
      <c r="B1167" s="80" t="s">
        <v>47</v>
      </c>
      <c r="C1167" s="80" t="s">
        <v>50</v>
      </c>
      <c r="D1167" s="114">
        <v>43474.372715335645</v>
      </c>
      <c r="E1167" s="80" t="s">
        <v>169</v>
      </c>
      <c r="F1167" s="80" t="s">
        <v>30</v>
      </c>
      <c r="G1167" s="80" t="s">
        <v>51</v>
      </c>
      <c r="H1167" s="80" t="s">
        <v>24</v>
      </c>
      <c r="I1167" s="80" t="s">
        <v>159</v>
      </c>
      <c r="J1167" s="80" t="s">
        <v>165</v>
      </c>
      <c r="K1167" s="80">
        <v>3.5</v>
      </c>
      <c r="L1167" s="80">
        <v>1220</v>
      </c>
      <c r="M1167" s="80" t="s">
        <v>41</v>
      </c>
      <c r="N1167" s="102">
        <v>83.7</v>
      </c>
      <c r="O1167" s="108">
        <v>7.6300000000000007E-2</v>
      </c>
      <c r="P1167" s="105">
        <v>4.46</v>
      </c>
      <c r="Q1167" s="80"/>
      <c r="R1167" s="80"/>
      <c r="S1167" s="80"/>
      <c r="T1167" s="80"/>
      <c r="U1167" s="80"/>
      <c r="V1167" s="80"/>
      <c r="W1167" s="80"/>
      <c r="X1167" s="80"/>
      <c r="Y1167" s="80"/>
      <c r="Z1167" s="80" t="s">
        <v>40</v>
      </c>
      <c r="AA1167" s="80" t="s">
        <v>39</v>
      </c>
      <c r="AB1167" s="80">
        <v>20</v>
      </c>
      <c r="AC1167" s="80"/>
    </row>
    <row r="1168" spans="1:29" ht="15.75" customHeight="1" x14ac:dyDescent="0.2">
      <c r="A1168" s="80" t="s">
        <v>48</v>
      </c>
      <c r="B1168" s="80" t="s">
        <v>47</v>
      </c>
      <c r="C1168" s="80" t="s">
        <v>50</v>
      </c>
      <c r="D1168" s="114">
        <v>43474.372715335645</v>
      </c>
      <c r="E1168" s="80" t="s">
        <v>169</v>
      </c>
      <c r="F1168" s="80" t="s">
        <v>30</v>
      </c>
      <c r="G1168" s="80" t="s">
        <v>51</v>
      </c>
      <c r="H1168" s="80" t="s">
        <v>25</v>
      </c>
      <c r="I1168" s="80" t="s">
        <v>157</v>
      </c>
      <c r="J1168" s="80" t="s">
        <v>42</v>
      </c>
      <c r="K1168" s="80">
        <v>3.5</v>
      </c>
      <c r="L1168" s="80">
        <v>1220</v>
      </c>
      <c r="M1168" s="80" t="s">
        <v>41</v>
      </c>
      <c r="N1168" s="102">
        <v>107</v>
      </c>
      <c r="O1168" s="108">
        <v>7.85E-2</v>
      </c>
      <c r="P1168" s="105">
        <v>1.72</v>
      </c>
      <c r="Q1168" s="80"/>
      <c r="R1168" s="80"/>
      <c r="S1168" s="80"/>
      <c r="T1168" s="80"/>
      <c r="U1168" s="80"/>
      <c r="V1168" s="80"/>
      <c r="W1168" s="80"/>
      <c r="X1168" s="80"/>
      <c r="Y1168" s="80"/>
      <c r="Z1168" s="80" t="s">
        <v>40</v>
      </c>
      <c r="AA1168" s="80" t="s">
        <v>39</v>
      </c>
      <c r="AB1168" s="80">
        <v>20</v>
      </c>
      <c r="AC1168" s="80"/>
    </row>
    <row r="1169" spans="1:29" ht="15.75" customHeight="1" x14ac:dyDescent="0.2">
      <c r="A1169" s="80" t="s">
        <v>48</v>
      </c>
      <c r="B1169" s="80" t="s">
        <v>47</v>
      </c>
      <c r="C1169" s="80" t="s">
        <v>50</v>
      </c>
      <c r="D1169" s="114">
        <v>43474.372715335645</v>
      </c>
      <c r="E1169" s="80" t="s">
        <v>169</v>
      </c>
      <c r="F1169" s="80" t="s">
        <v>30</v>
      </c>
      <c r="G1169" s="80" t="s">
        <v>51</v>
      </c>
      <c r="H1169" s="80" t="s">
        <v>25</v>
      </c>
      <c r="I1169" s="80" t="s">
        <v>158</v>
      </c>
      <c r="J1169" s="80" t="s">
        <v>42</v>
      </c>
      <c r="K1169" s="80">
        <v>3.5</v>
      </c>
      <c r="L1169" s="80">
        <v>1220</v>
      </c>
      <c r="M1169" s="80" t="s">
        <v>41</v>
      </c>
      <c r="N1169" s="102">
        <v>124</v>
      </c>
      <c r="O1169" s="108">
        <v>8.1699999999999995E-2</v>
      </c>
      <c r="P1169" s="105">
        <v>0</v>
      </c>
      <c r="Q1169" s="80"/>
      <c r="R1169" s="80"/>
      <c r="S1169" s="80"/>
      <c r="T1169" s="80"/>
      <c r="U1169" s="80"/>
      <c r="V1169" s="80"/>
      <c r="W1169" s="80"/>
      <c r="X1169" s="80"/>
      <c r="Y1169" s="80"/>
      <c r="Z1169" s="80" t="s">
        <v>40</v>
      </c>
      <c r="AA1169" s="80" t="s">
        <v>39</v>
      </c>
      <c r="AB1169" s="80">
        <v>20</v>
      </c>
      <c r="AC1169" s="80"/>
    </row>
    <row r="1170" spans="1:29" ht="15.75" customHeight="1" x14ac:dyDescent="0.2">
      <c r="A1170" s="80" t="s">
        <v>48</v>
      </c>
      <c r="B1170" s="80" t="s">
        <v>47</v>
      </c>
      <c r="C1170" s="80" t="s">
        <v>50</v>
      </c>
      <c r="D1170" s="114">
        <v>43474.372715335645</v>
      </c>
      <c r="E1170" s="80" t="s">
        <v>169</v>
      </c>
      <c r="F1170" s="80" t="s">
        <v>30</v>
      </c>
      <c r="G1170" s="80" t="s">
        <v>51</v>
      </c>
      <c r="H1170" s="80" t="s">
        <v>25</v>
      </c>
      <c r="I1170" s="80" t="s">
        <v>43</v>
      </c>
      <c r="J1170" s="80" t="s">
        <v>42</v>
      </c>
      <c r="K1170" s="80">
        <v>3.5</v>
      </c>
      <c r="L1170" s="80">
        <v>1220</v>
      </c>
      <c r="M1170" s="80" t="s">
        <v>41</v>
      </c>
      <c r="N1170" s="102">
        <v>0.97299999999999998</v>
      </c>
      <c r="O1170" s="108">
        <v>0</v>
      </c>
      <c r="P1170" s="105">
        <v>1.53</v>
      </c>
      <c r="Q1170" s="80"/>
      <c r="R1170" s="80"/>
      <c r="S1170" s="80"/>
      <c r="T1170" s="80"/>
      <c r="U1170" s="80"/>
      <c r="V1170" s="80"/>
      <c r="W1170" s="80"/>
      <c r="X1170" s="80"/>
      <c r="Y1170" s="80"/>
      <c r="Z1170" s="80" t="s">
        <v>40</v>
      </c>
      <c r="AA1170" s="80" t="s">
        <v>39</v>
      </c>
      <c r="AB1170" s="80">
        <v>20</v>
      </c>
      <c r="AC1170" s="80"/>
    </row>
    <row r="1171" spans="1:29" ht="15.75" customHeight="1" x14ac:dyDescent="0.2">
      <c r="A1171" s="80" t="s">
        <v>48</v>
      </c>
      <c r="B1171" s="80" t="s">
        <v>47</v>
      </c>
      <c r="C1171" s="80" t="s">
        <v>50</v>
      </c>
      <c r="D1171" s="114">
        <v>43474.372715335645</v>
      </c>
      <c r="E1171" s="80" t="s">
        <v>169</v>
      </c>
      <c r="F1171" s="80" t="s">
        <v>30</v>
      </c>
      <c r="G1171" s="80" t="s">
        <v>51</v>
      </c>
      <c r="H1171" s="80" t="s">
        <v>25</v>
      </c>
      <c r="I1171" s="80" t="s">
        <v>159</v>
      </c>
      <c r="J1171" s="80" t="s">
        <v>165</v>
      </c>
      <c r="K1171" s="80">
        <v>3.5</v>
      </c>
      <c r="L1171" s="80">
        <v>1220</v>
      </c>
      <c r="M1171" s="80" t="s">
        <v>41</v>
      </c>
      <c r="N1171" s="102">
        <v>110</v>
      </c>
      <c r="O1171" s="108">
        <v>7.8899999999999998E-2</v>
      </c>
      <c r="P1171" s="105">
        <v>1.5</v>
      </c>
      <c r="Q1171" s="80"/>
      <c r="R1171" s="80"/>
      <c r="S1171" s="80"/>
      <c r="T1171" s="80"/>
      <c r="U1171" s="80"/>
      <c r="V1171" s="80"/>
      <c r="W1171" s="80"/>
      <c r="X1171" s="80"/>
      <c r="Y1171" s="80"/>
      <c r="Z1171" s="80" t="s">
        <v>40</v>
      </c>
      <c r="AA1171" s="80" t="s">
        <v>39</v>
      </c>
      <c r="AB1171" s="80">
        <v>20</v>
      </c>
      <c r="AC1171" s="80"/>
    </row>
    <row r="1172" spans="1:29" ht="15.75" customHeight="1" x14ac:dyDescent="0.2">
      <c r="A1172" s="80" t="s">
        <v>48</v>
      </c>
      <c r="B1172" s="80" t="s">
        <v>47</v>
      </c>
      <c r="C1172" s="80" t="s">
        <v>50</v>
      </c>
      <c r="D1172" s="114">
        <v>43474.372715335645</v>
      </c>
      <c r="E1172" s="80" t="s">
        <v>169</v>
      </c>
      <c r="F1172" s="80" t="s">
        <v>30</v>
      </c>
      <c r="G1172" s="80" t="s">
        <v>51</v>
      </c>
      <c r="H1172" s="80" t="s">
        <v>26</v>
      </c>
      <c r="I1172" s="80" t="s">
        <v>157</v>
      </c>
      <c r="J1172" s="80" t="s">
        <v>42</v>
      </c>
      <c r="K1172" s="80">
        <v>3.5</v>
      </c>
      <c r="L1172" s="80">
        <v>1230</v>
      </c>
      <c r="M1172" s="80" t="s">
        <v>41</v>
      </c>
      <c r="N1172" s="102">
        <v>31.2</v>
      </c>
      <c r="O1172" s="108">
        <v>3.8699999999999998E-2</v>
      </c>
      <c r="P1172" s="105">
        <v>10.6</v>
      </c>
      <c r="Q1172" s="80"/>
      <c r="R1172" s="80"/>
      <c r="S1172" s="80"/>
      <c r="T1172" s="80"/>
      <c r="U1172" s="80"/>
      <c r="V1172" s="80"/>
      <c r="W1172" s="80"/>
      <c r="X1172" s="80"/>
      <c r="Y1172" s="80"/>
      <c r="Z1172" s="80" t="s">
        <v>40</v>
      </c>
      <c r="AA1172" s="80" t="s">
        <v>39</v>
      </c>
      <c r="AB1172" s="80">
        <v>20</v>
      </c>
      <c r="AC1172" s="80"/>
    </row>
    <row r="1173" spans="1:29" ht="15.75" customHeight="1" x14ac:dyDescent="0.2">
      <c r="A1173" s="80" t="s">
        <v>48</v>
      </c>
      <c r="B1173" s="80" t="s">
        <v>47</v>
      </c>
      <c r="C1173" s="80" t="s">
        <v>50</v>
      </c>
      <c r="D1173" s="114">
        <v>43474.372715335645</v>
      </c>
      <c r="E1173" s="80" t="s">
        <v>169</v>
      </c>
      <c r="F1173" s="80" t="s">
        <v>30</v>
      </c>
      <c r="G1173" s="80" t="s">
        <v>51</v>
      </c>
      <c r="H1173" s="80" t="s">
        <v>26</v>
      </c>
      <c r="I1173" s="80" t="s">
        <v>158</v>
      </c>
      <c r="J1173" s="80" t="s">
        <v>42</v>
      </c>
      <c r="K1173" s="80">
        <v>3.5</v>
      </c>
      <c r="L1173" s="80">
        <v>1230</v>
      </c>
      <c r="M1173" s="80" t="s">
        <v>41</v>
      </c>
      <c r="N1173" s="102">
        <v>161</v>
      </c>
      <c r="O1173" s="108">
        <v>4.3299999999999998E-2</v>
      </c>
      <c r="P1173" s="105">
        <v>0</v>
      </c>
      <c r="Q1173" s="80"/>
      <c r="R1173" s="80"/>
      <c r="S1173" s="80"/>
      <c r="T1173" s="80"/>
      <c r="U1173" s="80"/>
      <c r="V1173" s="80"/>
      <c r="W1173" s="80"/>
      <c r="X1173" s="80"/>
      <c r="Y1173" s="80"/>
      <c r="Z1173" s="80" t="s">
        <v>40</v>
      </c>
      <c r="AA1173" s="80" t="s">
        <v>39</v>
      </c>
      <c r="AB1173" s="80">
        <v>20</v>
      </c>
      <c r="AC1173" s="80"/>
    </row>
    <row r="1174" spans="1:29" ht="15.75" customHeight="1" x14ac:dyDescent="0.2">
      <c r="A1174" s="80" t="s">
        <v>48</v>
      </c>
      <c r="B1174" s="80" t="s">
        <v>47</v>
      </c>
      <c r="C1174" s="80" t="s">
        <v>50</v>
      </c>
      <c r="D1174" s="114">
        <v>43474.372715335645</v>
      </c>
      <c r="E1174" s="80" t="s">
        <v>169</v>
      </c>
      <c r="F1174" s="80" t="s">
        <v>30</v>
      </c>
      <c r="G1174" s="80" t="s">
        <v>51</v>
      </c>
      <c r="H1174" s="80" t="s">
        <v>26</v>
      </c>
      <c r="I1174" s="80" t="s">
        <v>43</v>
      </c>
      <c r="J1174" s="80" t="s">
        <v>42</v>
      </c>
      <c r="K1174" s="80">
        <v>3.5</v>
      </c>
      <c r="L1174" s="80">
        <v>1230</v>
      </c>
      <c r="M1174" s="80" t="s">
        <v>41</v>
      </c>
      <c r="N1174" s="102">
        <v>5.84</v>
      </c>
      <c r="O1174" s="108">
        <v>0</v>
      </c>
      <c r="P1174" s="105">
        <v>9.27</v>
      </c>
      <c r="Q1174" s="80"/>
      <c r="R1174" s="80"/>
      <c r="S1174" s="80"/>
      <c r="T1174" s="80"/>
      <c r="U1174" s="80"/>
      <c r="V1174" s="80"/>
      <c r="W1174" s="80"/>
      <c r="X1174" s="80"/>
      <c r="Y1174" s="80"/>
      <c r="Z1174" s="80" t="s">
        <v>40</v>
      </c>
      <c r="AA1174" s="80" t="s">
        <v>39</v>
      </c>
      <c r="AB1174" s="80">
        <v>20</v>
      </c>
      <c r="AC1174" s="80"/>
    </row>
    <row r="1175" spans="1:29" ht="15.75" customHeight="1" x14ac:dyDescent="0.2">
      <c r="A1175" s="80" t="s">
        <v>48</v>
      </c>
      <c r="B1175" s="80" t="s">
        <v>47</v>
      </c>
      <c r="C1175" s="80" t="s">
        <v>50</v>
      </c>
      <c r="D1175" s="114">
        <v>43474.372715335645</v>
      </c>
      <c r="E1175" s="80" t="s">
        <v>169</v>
      </c>
      <c r="F1175" s="80" t="s">
        <v>30</v>
      </c>
      <c r="G1175" s="80" t="s">
        <v>51</v>
      </c>
      <c r="H1175" s="80" t="s">
        <v>26</v>
      </c>
      <c r="I1175" s="80" t="s">
        <v>159</v>
      </c>
      <c r="J1175" s="80" t="s">
        <v>165</v>
      </c>
      <c r="K1175" s="80">
        <v>3.5</v>
      </c>
      <c r="L1175" s="80">
        <v>1230</v>
      </c>
      <c r="M1175" s="80" t="s">
        <v>41</v>
      </c>
      <c r="N1175" s="102">
        <v>47.4</v>
      </c>
      <c r="O1175" s="108">
        <v>3.9300000000000002E-2</v>
      </c>
      <c r="P1175" s="105">
        <v>9.2799999999999994</v>
      </c>
      <c r="Q1175" s="80"/>
      <c r="R1175" s="80"/>
      <c r="S1175" s="80"/>
      <c r="T1175" s="80"/>
      <c r="U1175" s="80"/>
      <c r="V1175" s="80"/>
      <c r="W1175" s="80"/>
      <c r="X1175" s="80"/>
      <c r="Y1175" s="80"/>
      <c r="Z1175" s="80" t="s">
        <v>40</v>
      </c>
      <c r="AA1175" s="80" t="s">
        <v>39</v>
      </c>
      <c r="AB1175" s="80">
        <v>20</v>
      </c>
      <c r="AC1175" s="80"/>
    </row>
    <row r="1176" spans="1:29" ht="15.75" customHeight="1" x14ac:dyDescent="0.2">
      <c r="A1176" s="80" t="s">
        <v>48</v>
      </c>
      <c r="B1176" s="80" t="s">
        <v>47</v>
      </c>
      <c r="C1176" s="80" t="s">
        <v>50</v>
      </c>
      <c r="D1176" s="114">
        <v>43474.372715335645</v>
      </c>
      <c r="E1176" s="80" t="s">
        <v>169</v>
      </c>
      <c r="F1176" s="80" t="s">
        <v>30</v>
      </c>
      <c r="G1176" s="80" t="s">
        <v>51</v>
      </c>
      <c r="H1176" s="80" t="s">
        <v>166</v>
      </c>
      <c r="I1176" s="80" t="s">
        <v>157</v>
      </c>
      <c r="J1176" s="80" t="s">
        <v>42</v>
      </c>
      <c r="K1176" s="80">
        <v>3.5</v>
      </c>
      <c r="L1176" s="80">
        <v>1220</v>
      </c>
      <c r="M1176" s="80" t="s">
        <v>41</v>
      </c>
      <c r="N1176" s="102">
        <v>47.2</v>
      </c>
      <c r="O1176" s="108">
        <v>6.3299999999999995E-2</v>
      </c>
      <c r="P1176" s="105">
        <v>3.39</v>
      </c>
      <c r="Q1176" s="80"/>
      <c r="R1176" s="80"/>
      <c r="S1176" s="80"/>
      <c r="T1176" s="80"/>
      <c r="U1176" s="80"/>
      <c r="V1176" s="80"/>
      <c r="W1176" s="80"/>
      <c r="X1176" s="80"/>
      <c r="Y1176" s="80"/>
      <c r="Z1176" s="80" t="s">
        <v>40</v>
      </c>
      <c r="AA1176" s="80" t="s">
        <v>39</v>
      </c>
      <c r="AB1176" s="80">
        <v>20</v>
      </c>
      <c r="AC1176" s="80"/>
    </row>
    <row r="1177" spans="1:29" ht="15.75" customHeight="1" x14ac:dyDescent="0.2">
      <c r="A1177" s="80" t="s">
        <v>48</v>
      </c>
      <c r="B1177" s="80" t="s">
        <v>47</v>
      </c>
      <c r="C1177" s="80" t="s">
        <v>50</v>
      </c>
      <c r="D1177" s="114">
        <v>43474.372715335645</v>
      </c>
      <c r="E1177" s="80" t="s">
        <v>169</v>
      </c>
      <c r="F1177" s="80" t="s">
        <v>30</v>
      </c>
      <c r="G1177" s="80" t="s">
        <v>51</v>
      </c>
      <c r="H1177" s="80" t="s">
        <v>166</v>
      </c>
      <c r="I1177" s="80" t="s">
        <v>158</v>
      </c>
      <c r="J1177" s="80" t="s">
        <v>42</v>
      </c>
      <c r="K1177" s="80">
        <v>3.5</v>
      </c>
      <c r="L1177" s="80">
        <v>1220</v>
      </c>
      <c r="M1177" s="80" t="s">
        <v>41</v>
      </c>
      <c r="N1177" s="102">
        <v>84.4</v>
      </c>
      <c r="O1177" s="108">
        <v>6.9500000000000006E-2</v>
      </c>
      <c r="P1177" s="105">
        <v>0</v>
      </c>
      <c r="Q1177" s="80"/>
      <c r="R1177" s="80"/>
      <c r="S1177" s="80"/>
      <c r="T1177" s="80"/>
      <c r="U1177" s="80"/>
      <c r="V1177" s="80"/>
      <c r="W1177" s="80"/>
      <c r="X1177" s="80"/>
      <c r="Y1177" s="80"/>
      <c r="Z1177" s="80" t="s">
        <v>40</v>
      </c>
      <c r="AA1177" s="80" t="s">
        <v>39</v>
      </c>
      <c r="AB1177" s="80">
        <v>20</v>
      </c>
      <c r="AC1177" s="80"/>
    </row>
    <row r="1178" spans="1:29" ht="15.75" customHeight="1" x14ac:dyDescent="0.2">
      <c r="A1178" s="80" t="s">
        <v>48</v>
      </c>
      <c r="B1178" s="80" t="s">
        <v>47</v>
      </c>
      <c r="C1178" s="80" t="s">
        <v>50</v>
      </c>
      <c r="D1178" s="114">
        <v>43474.372715335645</v>
      </c>
      <c r="E1178" s="80" t="s">
        <v>169</v>
      </c>
      <c r="F1178" s="80" t="s">
        <v>30</v>
      </c>
      <c r="G1178" s="80" t="s">
        <v>51</v>
      </c>
      <c r="H1178" s="80" t="s">
        <v>166</v>
      </c>
      <c r="I1178" s="80" t="s">
        <v>43</v>
      </c>
      <c r="J1178" s="80" t="s">
        <v>42</v>
      </c>
      <c r="K1178" s="80">
        <v>3.5</v>
      </c>
      <c r="L1178" s="80">
        <v>1220</v>
      </c>
      <c r="M1178" s="80" t="s">
        <v>41</v>
      </c>
      <c r="N1178" s="102">
        <v>1.89</v>
      </c>
      <c r="O1178" s="108">
        <v>0</v>
      </c>
      <c r="P1178" s="105">
        <v>3.02</v>
      </c>
      <c r="Q1178" s="80"/>
      <c r="R1178" s="80"/>
      <c r="S1178" s="80"/>
      <c r="T1178" s="80"/>
      <c r="U1178" s="80"/>
      <c r="V1178" s="80"/>
      <c r="W1178" s="80"/>
      <c r="X1178" s="80"/>
      <c r="Y1178" s="80"/>
      <c r="Z1178" s="80" t="s">
        <v>40</v>
      </c>
      <c r="AA1178" s="80" t="s">
        <v>39</v>
      </c>
      <c r="AB1178" s="80">
        <v>20</v>
      </c>
      <c r="AC1178" s="80"/>
    </row>
    <row r="1179" spans="1:29" ht="15.75" customHeight="1" x14ac:dyDescent="0.2">
      <c r="A1179" s="80" t="s">
        <v>48</v>
      </c>
      <c r="B1179" s="80" t="s">
        <v>47</v>
      </c>
      <c r="C1179" s="80" t="s">
        <v>50</v>
      </c>
      <c r="D1179" s="114">
        <v>43474.372715335645</v>
      </c>
      <c r="E1179" s="80" t="s">
        <v>169</v>
      </c>
      <c r="F1179" s="80" t="s">
        <v>30</v>
      </c>
      <c r="G1179" s="80" t="s">
        <v>51</v>
      </c>
      <c r="H1179" s="80" t="s">
        <v>166</v>
      </c>
      <c r="I1179" s="80" t="s">
        <v>159</v>
      </c>
      <c r="J1179" s="80" t="s">
        <v>165</v>
      </c>
      <c r="K1179" s="80">
        <v>3.5</v>
      </c>
      <c r="L1179" s="80">
        <v>1220</v>
      </c>
      <c r="M1179" s="80" t="s">
        <v>41</v>
      </c>
      <c r="N1179" s="102">
        <v>46.5</v>
      </c>
      <c r="O1179" s="108">
        <v>5.5300000000000002E-2</v>
      </c>
      <c r="P1179" s="105">
        <v>2.98</v>
      </c>
      <c r="Q1179" s="80"/>
      <c r="R1179" s="80"/>
      <c r="S1179" s="80"/>
      <c r="T1179" s="80"/>
      <c r="U1179" s="80"/>
      <c r="V1179" s="80"/>
      <c r="W1179" s="80"/>
      <c r="X1179" s="80"/>
      <c r="Y1179" s="80"/>
      <c r="Z1179" s="80" t="s">
        <v>40</v>
      </c>
      <c r="AA1179" s="80" t="s">
        <v>39</v>
      </c>
      <c r="AB1179" s="80">
        <v>20</v>
      </c>
      <c r="AC1179" s="80"/>
    </row>
    <row r="1180" spans="1:29" ht="15.75" customHeight="1" x14ac:dyDescent="0.2">
      <c r="A1180" s="80" t="s">
        <v>48</v>
      </c>
      <c r="B1180" s="80" t="s">
        <v>47</v>
      </c>
      <c r="C1180" s="80" t="s">
        <v>50</v>
      </c>
      <c r="D1180" s="114">
        <v>43474.372715335645</v>
      </c>
      <c r="E1180" s="80" t="s">
        <v>169</v>
      </c>
      <c r="F1180" s="80" t="s">
        <v>31</v>
      </c>
      <c r="G1180" s="80" t="s">
        <v>51</v>
      </c>
      <c r="H1180" s="80" t="s">
        <v>10</v>
      </c>
      <c r="I1180" s="80" t="s">
        <v>157</v>
      </c>
      <c r="J1180" s="80" t="s">
        <v>42</v>
      </c>
      <c r="K1180" s="80">
        <v>1.48</v>
      </c>
      <c r="L1180" s="80">
        <v>1070</v>
      </c>
      <c r="M1180" s="80" t="s">
        <v>41</v>
      </c>
      <c r="N1180" s="102">
        <v>1.03</v>
      </c>
      <c r="O1180" s="108">
        <v>6.8000000000000005E-4</v>
      </c>
      <c r="P1180" s="105">
        <v>1.07</v>
      </c>
      <c r="Q1180" s="80"/>
      <c r="R1180" s="80"/>
      <c r="S1180" s="80"/>
      <c r="T1180" s="80"/>
      <c r="U1180" s="80"/>
      <c r="V1180" s="80"/>
      <c r="W1180" s="80"/>
      <c r="X1180" s="80"/>
      <c r="Y1180" s="80"/>
      <c r="Z1180" s="80" t="s">
        <v>40</v>
      </c>
      <c r="AA1180" s="80" t="s">
        <v>39</v>
      </c>
      <c r="AB1180" s="80">
        <v>20</v>
      </c>
      <c r="AC1180" s="80"/>
    </row>
    <row r="1181" spans="1:29" ht="15.75" customHeight="1" x14ac:dyDescent="0.2">
      <c r="A1181" s="80" t="s">
        <v>48</v>
      </c>
      <c r="B1181" s="80" t="s">
        <v>47</v>
      </c>
      <c r="C1181" s="80" t="s">
        <v>50</v>
      </c>
      <c r="D1181" s="114">
        <v>43474.372715335645</v>
      </c>
      <c r="E1181" s="80" t="s">
        <v>169</v>
      </c>
      <c r="F1181" s="80" t="s">
        <v>31</v>
      </c>
      <c r="G1181" s="80" t="s">
        <v>51</v>
      </c>
      <c r="H1181" s="80" t="s">
        <v>10</v>
      </c>
      <c r="I1181" s="80" t="s">
        <v>158</v>
      </c>
      <c r="J1181" s="80" t="s">
        <v>42</v>
      </c>
      <c r="K1181" s="80">
        <v>1.48</v>
      </c>
      <c r="L1181" s="80">
        <v>1070</v>
      </c>
      <c r="M1181" s="80" t="s">
        <v>41</v>
      </c>
      <c r="N1181" s="102">
        <v>10.5</v>
      </c>
      <c r="O1181" s="108">
        <v>0</v>
      </c>
      <c r="P1181" s="105">
        <v>0</v>
      </c>
      <c r="Q1181" s="80"/>
      <c r="R1181" s="80"/>
      <c r="S1181" s="80"/>
      <c r="T1181" s="80"/>
      <c r="U1181" s="80"/>
      <c r="V1181" s="80"/>
      <c r="W1181" s="80"/>
      <c r="X1181" s="80"/>
      <c r="Y1181" s="80"/>
      <c r="Z1181" s="80" t="s">
        <v>40</v>
      </c>
      <c r="AA1181" s="80" t="s">
        <v>39</v>
      </c>
      <c r="AB1181" s="80">
        <v>20</v>
      </c>
      <c r="AC1181" s="80"/>
    </row>
    <row r="1182" spans="1:29" ht="15.75" customHeight="1" x14ac:dyDescent="0.2">
      <c r="A1182" s="80" t="s">
        <v>48</v>
      </c>
      <c r="B1182" s="80" t="s">
        <v>47</v>
      </c>
      <c r="C1182" s="80" t="s">
        <v>50</v>
      </c>
      <c r="D1182" s="114">
        <v>43474.372715335645</v>
      </c>
      <c r="E1182" s="80" t="s">
        <v>169</v>
      </c>
      <c r="F1182" s="80" t="s">
        <v>31</v>
      </c>
      <c r="G1182" s="80" t="s">
        <v>51</v>
      </c>
      <c r="H1182" s="80" t="s">
        <v>10</v>
      </c>
      <c r="I1182" s="80" t="s">
        <v>43</v>
      </c>
      <c r="J1182" s="80" t="s">
        <v>42</v>
      </c>
      <c r="K1182" s="80">
        <v>1.48</v>
      </c>
      <c r="L1182" s="80">
        <v>1070</v>
      </c>
      <c r="M1182" s="80" t="s">
        <v>41</v>
      </c>
      <c r="N1182" s="102">
        <v>0.83799999999999997</v>
      </c>
      <c r="O1182" s="108">
        <v>0</v>
      </c>
      <c r="P1182" s="105">
        <v>1.03</v>
      </c>
      <c r="Q1182" s="80"/>
      <c r="R1182" s="80"/>
      <c r="S1182" s="80"/>
      <c r="T1182" s="80"/>
      <c r="U1182" s="80"/>
      <c r="V1182" s="80"/>
      <c r="W1182" s="80"/>
      <c r="X1182" s="80"/>
      <c r="Y1182" s="80"/>
      <c r="Z1182" s="80" t="s">
        <v>40</v>
      </c>
      <c r="AA1182" s="80" t="s">
        <v>39</v>
      </c>
      <c r="AB1182" s="80">
        <v>20</v>
      </c>
      <c r="AC1182" s="80"/>
    </row>
    <row r="1183" spans="1:29" ht="15.75" customHeight="1" x14ac:dyDescent="0.2">
      <c r="A1183" s="80" t="s">
        <v>48</v>
      </c>
      <c r="B1183" s="80" t="s">
        <v>47</v>
      </c>
      <c r="C1183" s="80" t="s">
        <v>50</v>
      </c>
      <c r="D1183" s="114">
        <v>43474.372715335645</v>
      </c>
      <c r="E1183" s="80" t="s">
        <v>169</v>
      </c>
      <c r="F1183" s="80" t="s">
        <v>31</v>
      </c>
      <c r="G1183" s="80" t="s">
        <v>51</v>
      </c>
      <c r="H1183" s="80" t="s">
        <v>10</v>
      </c>
      <c r="I1183" s="80" t="s">
        <v>159</v>
      </c>
      <c r="J1183" s="80" t="s">
        <v>165</v>
      </c>
      <c r="K1183" s="80">
        <v>1.48</v>
      </c>
      <c r="L1183" s="80">
        <v>1070</v>
      </c>
      <c r="M1183" s="80" t="s">
        <v>41</v>
      </c>
      <c r="N1183" s="102">
        <v>0.83799999999999997</v>
      </c>
      <c r="O1183" s="108">
        <v>0</v>
      </c>
      <c r="P1183" s="105">
        <v>1.03</v>
      </c>
      <c r="Q1183" s="80"/>
      <c r="R1183" s="80"/>
      <c r="S1183" s="80"/>
      <c r="T1183" s="80"/>
      <c r="U1183" s="80"/>
      <c r="V1183" s="80"/>
      <c r="W1183" s="80"/>
      <c r="X1183" s="80"/>
      <c r="Y1183" s="80"/>
      <c r="Z1183" s="80" t="s">
        <v>40</v>
      </c>
      <c r="AA1183" s="80" t="s">
        <v>39</v>
      </c>
      <c r="AB1183" s="80">
        <v>20</v>
      </c>
      <c r="AC1183" s="80"/>
    </row>
    <row r="1184" spans="1:29" ht="15.75" customHeight="1" x14ac:dyDescent="0.2">
      <c r="A1184" s="80" t="s">
        <v>48</v>
      </c>
      <c r="B1184" s="80" t="s">
        <v>47</v>
      </c>
      <c r="C1184" s="80" t="s">
        <v>50</v>
      </c>
      <c r="D1184" s="114">
        <v>43474.372715335645</v>
      </c>
      <c r="E1184" s="80" t="s">
        <v>169</v>
      </c>
      <c r="F1184" s="80" t="s">
        <v>31</v>
      </c>
      <c r="G1184" s="80" t="s">
        <v>51</v>
      </c>
      <c r="H1184" s="80" t="s">
        <v>11</v>
      </c>
      <c r="I1184" s="80" t="s">
        <v>157</v>
      </c>
      <c r="J1184" s="80" t="s">
        <v>42</v>
      </c>
      <c r="K1184" s="80">
        <v>1.59</v>
      </c>
      <c r="L1184" s="80">
        <v>1130</v>
      </c>
      <c r="M1184" s="80" t="s">
        <v>41</v>
      </c>
      <c r="N1184" s="102">
        <v>3.22</v>
      </c>
      <c r="O1184" s="108">
        <v>5.1000000000000004E-3</v>
      </c>
      <c r="P1184" s="105">
        <v>0.56100000000000005</v>
      </c>
      <c r="Q1184" s="80"/>
      <c r="R1184" s="80"/>
      <c r="S1184" s="80"/>
      <c r="T1184" s="80"/>
      <c r="U1184" s="80"/>
      <c r="V1184" s="80"/>
      <c r="W1184" s="80"/>
      <c r="X1184" s="80"/>
      <c r="Y1184" s="80"/>
      <c r="Z1184" s="80" t="s">
        <v>40</v>
      </c>
      <c r="AA1184" s="80" t="s">
        <v>39</v>
      </c>
      <c r="AB1184" s="80">
        <v>20</v>
      </c>
      <c r="AC1184" s="80"/>
    </row>
    <row r="1185" spans="1:29" ht="15.75" customHeight="1" x14ac:dyDescent="0.2">
      <c r="A1185" s="80" t="s">
        <v>48</v>
      </c>
      <c r="B1185" s="80" t="s">
        <v>47</v>
      </c>
      <c r="C1185" s="80" t="s">
        <v>50</v>
      </c>
      <c r="D1185" s="114">
        <v>43474.372715335645</v>
      </c>
      <c r="E1185" s="80" t="s">
        <v>169</v>
      </c>
      <c r="F1185" s="80" t="s">
        <v>31</v>
      </c>
      <c r="G1185" s="80" t="s">
        <v>51</v>
      </c>
      <c r="H1185" s="80" t="s">
        <v>11</v>
      </c>
      <c r="I1185" s="80" t="s">
        <v>158</v>
      </c>
      <c r="J1185" s="80" t="s">
        <v>42</v>
      </c>
      <c r="K1185" s="80">
        <v>1.59</v>
      </c>
      <c r="L1185" s="80">
        <v>1130</v>
      </c>
      <c r="M1185" s="80" t="s">
        <v>41</v>
      </c>
      <c r="N1185" s="102">
        <v>7.94</v>
      </c>
      <c r="O1185" s="108">
        <v>5.28E-3</v>
      </c>
      <c r="P1185" s="105">
        <v>0</v>
      </c>
      <c r="Q1185" s="80"/>
      <c r="R1185" s="80"/>
      <c r="S1185" s="80"/>
      <c r="T1185" s="80"/>
      <c r="U1185" s="80"/>
      <c r="V1185" s="80"/>
      <c r="W1185" s="80"/>
      <c r="X1185" s="80"/>
      <c r="Y1185" s="80"/>
      <c r="Z1185" s="80" t="s">
        <v>40</v>
      </c>
      <c r="AA1185" s="80" t="s">
        <v>39</v>
      </c>
      <c r="AB1185" s="80">
        <v>20</v>
      </c>
      <c r="AC1185" s="80"/>
    </row>
    <row r="1186" spans="1:29" ht="15.75" customHeight="1" x14ac:dyDescent="0.2">
      <c r="A1186" s="80" t="s">
        <v>48</v>
      </c>
      <c r="B1186" s="80" t="s">
        <v>47</v>
      </c>
      <c r="C1186" s="80" t="s">
        <v>50</v>
      </c>
      <c r="D1186" s="114">
        <v>43474.372715335645</v>
      </c>
      <c r="E1186" s="80" t="s">
        <v>169</v>
      </c>
      <c r="F1186" s="80" t="s">
        <v>31</v>
      </c>
      <c r="G1186" s="80" t="s">
        <v>51</v>
      </c>
      <c r="H1186" s="80" t="s">
        <v>11</v>
      </c>
      <c r="I1186" s="80" t="s">
        <v>43</v>
      </c>
      <c r="J1186" s="80" t="s">
        <v>42</v>
      </c>
      <c r="K1186" s="80">
        <v>1.59</v>
      </c>
      <c r="L1186" s="80">
        <v>1130</v>
      </c>
      <c r="M1186" s="80" t="s">
        <v>41</v>
      </c>
      <c r="N1186" s="102">
        <v>0.43</v>
      </c>
      <c r="O1186" s="108">
        <v>0</v>
      </c>
      <c r="P1186" s="105">
        <v>0.53900000000000003</v>
      </c>
      <c r="Q1186" s="80"/>
      <c r="R1186" s="80"/>
      <c r="S1186" s="80"/>
      <c r="T1186" s="80"/>
      <c r="U1186" s="80"/>
      <c r="V1186" s="80"/>
      <c r="W1186" s="80"/>
      <c r="X1186" s="80"/>
      <c r="Y1186" s="80"/>
      <c r="Z1186" s="80" t="s">
        <v>40</v>
      </c>
      <c r="AA1186" s="80" t="s">
        <v>39</v>
      </c>
      <c r="AB1186" s="80">
        <v>20</v>
      </c>
      <c r="AC1186" s="80"/>
    </row>
    <row r="1187" spans="1:29" ht="15.75" customHeight="1" x14ac:dyDescent="0.2">
      <c r="A1187" s="80" t="s">
        <v>48</v>
      </c>
      <c r="B1187" s="80" t="s">
        <v>47</v>
      </c>
      <c r="C1187" s="80" t="s">
        <v>50</v>
      </c>
      <c r="D1187" s="114">
        <v>43474.372715335645</v>
      </c>
      <c r="E1187" s="80" t="s">
        <v>169</v>
      </c>
      <c r="F1187" s="80" t="s">
        <v>31</v>
      </c>
      <c r="G1187" s="80" t="s">
        <v>51</v>
      </c>
      <c r="H1187" s="80" t="s">
        <v>11</v>
      </c>
      <c r="I1187" s="80" t="s">
        <v>159</v>
      </c>
      <c r="J1187" s="80" t="s">
        <v>165</v>
      </c>
      <c r="K1187" s="80">
        <v>1.59</v>
      </c>
      <c r="L1187" s="80">
        <v>1130</v>
      </c>
      <c r="M1187" s="80" t="s">
        <v>41</v>
      </c>
      <c r="N1187" s="102">
        <v>1.69</v>
      </c>
      <c r="O1187" s="108">
        <v>1.9E-3</v>
      </c>
      <c r="P1187" s="105">
        <v>0.52100000000000002</v>
      </c>
      <c r="Q1187" s="80"/>
      <c r="R1187" s="80"/>
      <c r="S1187" s="80"/>
      <c r="T1187" s="80"/>
      <c r="U1187" s="80"/>
      <c r="V1187" s="80"/>
      <c r="W1187" s="80"/>
      <c r="X1187" s="80"/>
      <c r="Y1187" s="80"/>
      <c r="Z1187" s="80" t="s">
        <v>40</v>
      </c>
      <c r="AA1187" s="80" t="s">
        <v>39</v>
      </c>
      <c r="AB1187" s="80">
        <v>20</v>
      </c>
      <c r="AC1187" s="80"/>
    </row>
    <row r="1188" spans="1:29" ht="15.75" customHeight="1" x14ac:dyDescent="0.2">
      <c r="A1188" s="80" t="s">
        <v>48</v>
      </c>
      <c r="B1188" s="80" t="s">
        <v>47</v>
      </c>
      <c r="C1188" s="80" t="s">
        <v>50</v>
      </c>
      <c r="D1188" s="114">
        <v>43474.372715335645</v>
      </c>
      <c r="E1188" s="80" t="s">
        <v>169</v>
      </c>
      <c r="F1188" s="80" t="s">
        <v>31</v>
      </c>
      <c r="G1188" s="80" t="s">
        <v>51</v>
      </c>
      <c r="H1188" s="80" t="s">
        <v>13</v>
      </c>
      <c r="I1188" s="80" t="s">
        <v>157</v>
      </c>
      <c r="J1188" s="80" t="s">
        <v>42</v>
      </c>
      <c r="K1188" s="80">
        <v>1.47</v>
      </c>
      <c r="L1188" s="80">
        <v>1150</v>
      </c>
      <c r="M1188" s="80" t="s">
        <v>41</v>
      </c>
      <c r="N1188" s="102">
        <v>4.82</v>
      </c>
      <c r="O1188" s="108">
        <v>5.4900000000000001E-3</v>
      </c>
      <c r="P1188" s="105">
        <v>0.52900000000000003</v>
      </c>
      <c r="Q1188" s="80"/>
      <c r="R1188" s="80"/>
      <c r="S1188" s="80"/>
      <c r="T1188" s="80"/>
      <c r="U1188" s="80"/>
      <c r="V1188" s="80"/>
      <c r="W1188" s="80"/>
      <c r="X1188" s="80"/>
      <c r="Y1188" s="80"/>
      <c r="Z1188" s="80" t="s">
        <v>40</v>
      </c>
      <c r="AA1188" s="80" t="s">
        <v>39</v>
      </c>
      <c r="AB1188" s="80">
        <v>20</v>
      </c>
      <c r="AC1188" s="80"/>
    </row>
    <row r="1189" spans="1:29" ht="15.75" customHeight="1" x14ac:dyDescent="0.2">
      <c r="A1189" s="80" t="s">
        <v>48</v>
      </c>
      <c r="B1189" s="80" t="s">
        <v>47</v>
      </c>
      <c r="C1189" s="80" t="s">
        <v>50</v>
      </c>
      <c r="D1189" s="114">
        <v>43474.372715335645</v>
      </c>
      <c r="E1189" s="80" t="s">
        <v>169</v>
      </c>
      <c r="F1189" s="80" t="s">
        <v>31</v>
      </c>
      <c r="G1189" s="80" t="s">
        <v>51</v>
      </c>
      <c r="H1189" s="80" t="s">
        <v>13</v>
      </c>
      <c r="I1189" s="80" t="s">
        <v>158</v>
      </c>
      <c r="J1189" s="80" t="s">
        <v>42</v>
      </c>
      <c r="K1189" s="80">
        <v>1.47</v>
      </c>
      <c r="L1189" s="80">
        <v>1150</v>
      </c>
      <c r="M1189" s="80" t="s">
        <v>41</v>
      </c>
      <c r="N1189" s="102">
        <v>9.17</v>
      </c>
      <c r="O1189" s="108">
        <v>5.4900000000000001E-3</v>
      </c>
      <c r="P1189" s="105">
        <v>0</v>
      </c>
      <c r="Q1189" s="80"/>
      <c r="R1189" s="80"/>
      <c r="S1189" s="80"/>
      <c r="T1189" s="80"/>
      <c r="U1189" s="80"/>
      <c r="V1189" s="80"/>
      <c r="W1189" s="80"/>
      <c r="X1189" s="80"/>
      <c r="Y1189" s="80"/>
      <c r="Z1189" s="80" t="s">
        <v>40</v>
      </c>
      <c r="AA1189" s="80" t="s">
        <v>39</v>
      </c>
      <c r="AB1189" s="80">
        <v>20</v>
      </c>
      <c r="AC1189" s="80"/>
    </row>
    <row r="1190" spans="1:29" ht="15.75" customHeight="1" x14ac:dyDescent="0.2">
      <c r="A1190" s="80" t="s">
        <v>48</v>
      </c>
      <c r="B1190" s="80" t="s">
        <v>47</v>
      </c>
      <c r="C1190" s="80" t="s">
        <v>50</v>
      </c>
      <c r="D1190" s="114">
        <v>43474.372715335645</v>
      </c>
      <c r="E1190" s="80" t="s">
        <v>169</v>
      </c>
      <c r="F1190" s="80" t="s">
        <v>31</v>
      </c>
      <c r="G1190" s="80" t="s">
        <v>51</v>
      </c>
      <c r="H1190" s="80" t="s">
        <v>13</v>
      </c>
      <c r="I1190" s="80" t="s">
        <v>43</v>
      </c>
      <c r="J1190" s="80" t="s">
        <v>42</v>
      </c>
      <c r="K1190" s="80">
        <v>1.47</v>
      </c>
      <c r="L1190" s="80">
        <v>1150</v>
      </c>
      <c r="M1190" s="80" t="s">
        <v>41</v>
      </c>
      <c r="N1190" s="102">
        <v>0.41299999999999998</v>
      </c>
      <c r="O1190" s="108">
        <v>0</v>
      </c>
      <c r="P1190" s="105">
        <v>0.50700000000000001</v>
      </c>
      <c r="Q1190" s="80"/>
      <c r="R1190" s="80"/>
      <c r="S1190" s="80"/>
      <c r="T1190" s="80"/>
      <c r="U1190" s="80"/>
      <c r="V1190" s="80"/>
      <c r="W1190" s="80"/>
      <c r="X1190" s="80"/>
      <c r="Y1190" s="80"/>
      <c r="Z1190" s="80" t="s">
        <v>40</v>
      </c>
      <c r="AA1190" s="80" t="s">
        <v>39</v>
      </c>
      <c r="AB1190" s="80">
        <v>20</v>
      </c>
      <c r="AC1190" s="80"/>
    </row>
    <row r="1191" spans="1:29" ht="15.75" customHeight="1" x14ac:dyDescent="0.2">
      <c r="A1191" s="80" t="s">
        <v>48</v>
      </c>
      <c r="B1191" s="80" t="s">
        <v>47</v>
      </c>
      <c r="C1191" s="80" t="s">
        <v>50</v>
      </c>
      <c r="D1191" s="114">
        <v>43474.372715335645</v>
      </c>
      <c r="E1191" s="80" t="s">
        <v>169</v>
      </c>
      <c r="F1191" s="80" t="s">
        <v>31</v>
      </c>
      <c r="G1191" s="80" t="s">
        <v>51</v>
      </c>
      <c r="H1191" s="80" t="s">
        <v>13</v>
      </c>
      <c r="I1191" s="80" t="s">
        <v>159</v>
      </c>
      <c r="J1191" s="80" t="s">
        <v>165</v>
      </c>
      <c r="K1191" s="80">
        <v>1.47</v>
      </c>
      <c r="L1191" s="80">
        <v>1150</v>
      </c>
      <c r="M1191" s="80" t="s">
        <v>41</v>
      </c>
      <c r="N1191" s="102">
        <v>3.14</v>
      </c>
      <c r="O1191" s="108">
        <v>3.0300000000000001E-3</v>
      </c>
      <c r="P1191" s="105">
        <v>0.48199999999999998</v>
      </c>
      <c r="Q1191" s="80"/>
      <c r="R1191" s="80"/>
      <c r="S1191" s="80"/>
      <c r="T1191" s="80"/>
      <c r="U1191" s="80"/>
      <c r="V1191" s="80"/>
      <c r="W1191" s="80"/>
      <c r="X1191" s="80"/>
      <c r="Y1191" s="80"/>
      <c r="Z1191" s="80" t="s">
        <v>40</v>
      </c>
      <c r="AA1191" s="80" t="s">
        <v>39</v>
      </c>
      <c r="AB1191" s="80">
        <v>20</v>
      </c>
      <c r="AC1191" s="80"/>
    </row>
    <row r="1192" spans="1:29" ht="15.75" customHeight="1" x14ac:dyDescent="0.2">
      <c r="A1192" s="80" t="s">
        <v>48</v>
      </c>
      <c r="B1192" s="80" t="s">
        <v>47</v>
      </c>
      <c r="C1192" s="80" t="s">
        <v>50</v>
      </c>
      <c r="D1192" s="114">
        <v>43474.372715335645</v>
      </c>
      <c r="E1192" s="80" t="s">
        <v>169</v>
      </c>
      <c r="F1192" s="80" t="s">
        <v>31</v>
      </c>
      <c r="G1192" s="80" t="s">
        <v>51</v>
      </c>
      <c r="H1192" s="80" t="s">
        <v>14</v>
      </c>
      <c r="I1192" s="80" t="s">
        <v>157</v>
      </c>
      <c r="J1192" s="80" t="s">
        <v>42</v>
      </c>
      <c r="K1192" s="80">
        <v>1.86</v>
      </c>
      <c r="L1192" s="80">
        <v>1290</v>
      </c>
      <c r="M1192" s="80" t="s">
        <v>41</v>
      </c>
      <c r="N1192" s="102">
        <v>7.05</v>
      </c>
      <c r="O1192" s="108">
        <v>8.3300000000000006E-3</v>
      </c>
      <c r="P1192" s="105">
        <v>0.67100000000000004</v>
      </c>
      <c r="Q1192" s="80"/>
      <c r="R1192" s="80"/>
      <c r="S1192" s="80"/>
      <c r="T1192" s="80"/>
      <c r="U1192" s="80"/>
      <c r="V1192" s="80"/>
      <c r="W1192" s="80"/>
      <c r="X1192" s="80"/>
      <c r="Y1192" s="80"/>
      <c r="Z1192" s="80" t="s">
        <v>40</v>
      </c>
      <c r="AA1192" s="80" t="s">
        <v>39</v>
      </c>
      <c r="AB1192" s="80">
        <v>20</v>
      </c>
      <c r="AC1192" s="80"/>
    </row>
    <row r="1193" spans="1:29" ht="15.75" customHeight="1" x14ac:dyDescent="0.2">
      <c r="A1193" s="80" t="s">
        <v>48</v>
      </c>
      <c r="B1193" s="80" t="s">
        <v>47</v>
      </c>
      <c r="C1193" s="80" t="s">
        <v>50</v>
      </c>
      <c r="D1193" s="114">
        <v>43474.372715335645</v>
      </c>
      <c r="E1193" s="80" t="s">
        <v>169</v>
      </c>
      <c r="F1193" s="80" t="s">
        <v>31</v>
      </c>
      <c r="G1193" s="80" t="s">
        <v>51</v>
      </c>
      <c r="H1193" s="80" t="s">
        <v>14</v>
      </c>
      <c r="I1193" s="80" t="s">
        <v>158</v>
      </c>
      <c r="J1193" s="80" t="s">
        <v>42</v>
      </c>
      <c r="K1193" s="80">
        <v>1.86</v>
      </c>
      <c r="L1193" s="80">
        <v>1290</v>
      </c>
      <c r="M1193" s="80" t="s">
        <v>41</v>
      </c>
      <c r="N1193" s="102">
        <v>12.5</v>
      </c>
      <c r="O1193" s="108">
        <v>8.3899999999999999E-3</v>
      </c>
      <c r="P1193" s="105">
        <v>0</v>
      </c>
      <c r="Q1193" s="80"/>
      <c r="R1193" s="80"/>
      <c r="S1193" s="80"/>
      <c r="T1193" s="80"/>
      <c r="U1193" s="80"/>
      <c r="V1193" s="80"/>
      <c r="W1193" s="80"/>
      <c r="X1193" s="80"/>
      <c r="Y1193" s="80"/>
      <c r="Z1193" s="80" t="s">
        <v>40</v>
      </c>
      <c r="AA1193" s="80" t="s">
        <v>39</v>
      </c>
      <c r="AB1193" s="80">
        <v>20</v>
      </c>
      <c r="AC1193" s="80"/>
    </row>
    <row r="1194" spans="1:29" ht="15.75" customHeight="1" x14ac:dyDescent="0.2">
      <c r="A1194" s="80" t="s">
        <v>48</v>
      </c>
      <c r="B1194" s="80" t="s">
        <v>47</v>
      </c>
      <c r="C1194" s="80" t="s">
        <v>50</v>
      </c>
      <c r="D1194" s="114">
        <v>43474.372715335645</v>
      </c>
      <c r="E1194" s="80" t="s">
        <v>169</v>
      </c>
      <c r="F1194" s="80" t="s">
        <v>31</v>
      </c>
      <c r="G1194" s="80" t="s">
        <v>51</v>
      </c>
      <c r="H1194" s="80" t="s">
        <v>14</v>
      </c>
      <c r="I1194" s="80" t="s">
        <v>43</v>
      </c>
      <c r="J1194" s="80" t="s">
        <v>42</v>
      </c>
      <c r="K1194" s="80">
        <v>1.86</v>
      </c>
      <c r="L1194" s="80">
        <v>1290</v>
      </c>
      <c r="M1194" s="80" t="s">
        <v>41</v>
      </c>
      <c r="N1194" s="102">
        <v>0.48699999999999999</v>
      </c>
      <c r="O1194" s="108">
        <v>0</v>
      </c>
      <c r="P1194" s="105">
        <v>0.64400000000000002</v>
      </c>
      <c r="Q1194" s="80"/>
      <c r="R1194" s="80"/>
      <c r="S1194" s="80"/>
      <c r="T1194" s="80"/>
      <c r="U1194" s="80"/>
      <c r="V1194" s="80"/>
      <c r="W1194" s="80"/>
      <c r="X1194" s="80"/>
      <c r="Y1194" s="80"/>
      <c r="Z1194" s="80" t="s">
        <v>40</v>
      </c>
      <c r="AA1194" s="80" t="s">
        <v>39</v>
      </c>
      <c r="AB1194" s="80">
        <v>20</v>
      </c>
      <c r="AC1194" s="80"/>
    </row>
    <row r="1195" spans="1:29" ht="15.75" customHeight="1" x14ac:dyDescent="0.2">
      <c r="A1195" s="80" t="s">
        <v>48</v>
      </c>
      <c r="B1195" s="80" t="s">
        <v>47</v>
      </c>
      <c r="C1195" s="80" t="s">
        <v>50</v>
      </c>
      <c r="D1195" s="114">
        <v>43474.372715335645</v>
      </c>
      <c r="E1195" s="80" t="s">
        <v>169</v>
      </c>
      <c r="F1195" s="80" t="s">
        <v>31</v>
      </c>
      <c r="G1195" s="80" t="s">
        <v>51</v>
      </c>
      <c r="H1195" s="80" t="s">
        <v>14</v>
      </c>
      <c r="I1195" s="80" t="s">
        <v>159</v>
      </c>
      <c r="J1195" s="80" t="s">
        <v>165</v>
      </c>
      <c r="K1195" s="80">
        <v>1.86</v>
      </c>
      <c r="L1195" s="80">
        <v>1290</v>
      </c>
      <c r="M1195" s="80" t="s">
        <v>41</v>
      </c>
      <c r="N1195" s="102">
        <v>6.28</v>
      </c>
      <c r="O1195" s="108">
        <v>6.6600000000000001E-3</v>
      </c>
      <c r="P1195" s="105">
        <v>0.59799999999999998</v>
      </c>
      <c r="Q1195" s="80"/>
      <c r="R1195" s="80"/>
      <c r="S1195" s="80"/>
      <c r="T1195" s="80"/>
      <c r="U1195" s="80"/>
      <c r="V1195" s="80"/>
      <c r="W1195" s="80"/>
      <c r="X1195" s="80"/>
      <c r="Y1195" s="80"/>
      <c r="Z1195" s="80" t="s">
        <v>40</v>
      </c>
      <c r="AA1195" s="80" t="s">
        <v>39</v>
      </c>
      <c r="AB1195" s="80">
        <v>20</v>
      </c>
      <c r="AC1195" s="80"/>
    </row>
    <row r="1196" spans="1:29" ht="15.75" customHeight="1" x14ac:dyDescent="0.2">
      <c r="A1196" s="80" t="s">
        <v>48</v>
      </c>
      <c r="B1196" s="80" t="s">
        <v>47</v>
      </c>
      <c r="C1196" s="80" t="s">
        <v>50</v>
      </c>
      <c r="D1196" s="114">
        <v>43474.372715335645</v>
      </c>
      <c r="E1196" s="80" t="s">
        <v>169</v>
      </c>
      <c r="F1196" s="80" t="s">
        <v>31</v>
      </c>
      <c r="G1196" s="80" t="s">
        <v>51</v>
      </c>
      <c r="H1196" s="80" t="s">
        <v>25</v>
      </c>
      <c r="I1196" s="80" t="s">
        <v>158</v>
      </c>
      <c r="J1196" s="80" t="s">
        <v>42</v>
      </c>
      <c r="K1196" s="80">
        <v>2.42</v>
      </c>
      <c r="L1196" s="80">
        <v>1390</v>
      </c>
      <c r="M1196" s="80" t="s">
        <v>41</v>
      </c>
      <c r="N1196" s="102">
        <v>18.2</v>
      </c>
      <c r="O1196" s="108">
        <v>9.11E-3</v>
      </c>
      <c r="P1196" s="105">
        <v>0</v>
      </c>
      <c r="Q1196" s="80"/>
      <c r="R1196" s="80"/>
      <c r="S1196" s="80"/>
      <c r="T1196" s="80"/>
      <c r="U1196" s="80"/>
      <c r="V1196" s="80"/>
      <c r="W1196" s="80"/>
      <c r="X1196" s="80"/>
      <c r="Y1196" s="80"/>
      <c r="Z1196" s="80" t="s">
        <v>40</v>
      </c>
      <c r="AA1196" s="80" t="s">
        <v>39</v>
      </c>
      <c r="AB1196" s="80">
        <v>20</v>
      </c>
      <c r="AC1196" s="80"/>
    </row>
    <row r="1197" spans="1:29" ht="15.75" customHeight="1" x14ac:dyDescent="0.2">
      <c r="A1197" s="80" t="s">
        <v>48</v>
      </c>
      <c r="B1197" s="80" t="s">
        <v>47</v>
      </c>
      <c r="C1197" s="80" t="s">
        <v>50</v>
      </c>
      <c r="D1197" s="114">
        <v>43474.372715335645</v>
      </c>
      <c r="E1197" s="80" t="s">
        <v>169</v>
      </c>
      <c r="F1197" s="80" t="s">
        <v>31</v>
      </c>
      <c r="G1197" s="80" t="s">
        <v>51</v>
      </c>
      <c r="H1197" s="80" t="s">
        <v>25</v>
      </c>
      <c r="I1197" s="80" t="s">
        <v>43</v>
      </c>
      <c r="J1197" s="80" t="s">
        <v>42</v>
      </c>
      <c r="K1197" s="80">
        <v>2.42</v>
      </c>
      <c r="L1197" s="80">
        <v>1390</v>
      </c>
      <c r="M1197" s="80" t="s">
        <v>41</v>
      </c>
      <c r="N1197" s="102">
        <v>0.23899999999999999</v>
      </c>
      <c r="O1197" s="108">
        <v>0</v>
      </c>
      <c r="P1197" s="105">
        <v>0.32700000000000001</v>
      </c>
      <c r="Q1197" s="80"/>
      <c r="R1197" s="80"/>
      <c r="S1197" s="80"/>
      <c r="T1197" s="80"/>
      <c r="U1197" s="80"/>
      <c r="V1197" s="80"/>
      <c r="W1197" s="80"/>
      <c r="X1197" s="80"/>
      <c r="Y1197" s="80"/>
      <c r="Z1197" s="80" t="s">
        <v>40</v>
      </c>
      <c r="AA1197" s="80" t="s">
        <v>39</v>
      </c>
      <c r="AB1197" s="80">
        <v>20</v>
      </c>
      <c r="AC1197" s="80"/>
    </row>
    <row r="1198" spans="1:29" ht="15.75" customHeight="1" x14ac:dyDescent="0.2">
      <c r="A1198" s="80" t="s">
        <v>48</v>
      </c>
      <c r="B1198" s="80" t="s">
        <v>47</v>
      </c>
      <c r="C1198" s="80" t="s">
        <v>50</v>
      </c>
      <c r="D1198" s="114">
        <v>43474.372715335645</v>
      </c>
      <c r="E1198" s="80" t="s">
        <v>169</v>
      </c>
      <c r="F1198" s="80" t="s">
        <v>31</v>
      </c>
      <c r="G1198" s="80" t="s">
        <v>51</v>
      </c>
      <c r="H1198" s="80" t="s">
        <v>25</v>
      </c>
      <c r="I1198" s="80" t="s">
        <v>159</v>
      </c>
      <c r="J1198" s="80" t="s">
        <v>165</v>
      </c>
      <c r="K1198" s="80">
        <v>2.42</v>
      </c>
      <c r="L1198" s="80">
        <v>1390</v>
      </c>
      <c r="M1198" s="80" t="s">
        <v>41</v>
      </c>
      <c r="N1198" s="102">
        <v>15.5</v>
      </c>
      <c r="O1198" s="108">
        <v>9.0200000000000002E-3</v>
      </c>
      <c r="P1198" s="105">
        <v>0.29699999999999999</v>
      </c>
      <c r="Q1198" s="80"/>
      <c r="R1198" s="80"/>
      <c r="S1198" s="80"/>
      <c r="T1198" s="80"/>
      <c r="U1198" s="80"/>
      <c r="V1198" s="80"/>
      <c r="W1198" s="80"/>
      <c r="X1198" s="80"/>
      <c r="Y1198" s="80"/>
      <c r="Z1198" s="80" t="s">
        <v>40</v>
      </c>
      <c r="AA1198" s="80" t="s">
        <v>39</v>
      </c>
      <c r="AB1198" s="80">
        <v>20</v>
      </c>
      <c r="AC1198" s="80"/>
    </row>
    <row r="1199" spans="1:29" ht="15.75" customHeight="1" x14ac:dyDescent="0.2">
      <c r="A1199" s="80" t="s">
        <v>48</v>
      </c>
      <c r="B1199" s="80" t="s">
        <v>47</v>
      </c>
      <c r="C1199" s="80" t="s">
        <v>50</v>
      </c>
      <c r="D1199" s="114">
        <v>43474.372715335645</v>
      </c>
      <c r="E1199" s="80" t="s">
        <v>169</v>
      </c>
      <c r="F1199" s="80" t="s">
        <v>31</v>
      </c>
      <c r="G1199" s="80" t="s">
        <v>51</v>
      </c>
      <c r="H1199" s="80" t="s">
        <v>26</v>
      </c>
      <c r="I1199" s="80" t="s">
        <v>157</v>
      </c>
      <c r="J1199" s="80" t="s">
        <v>42</v>
      </c>
      <c r="K1199" s="80">
        <v>1.46</v>
      </c>
      <c r="L1199" s="80">
        <v>1110</v>
      </c>
      <c r="M1199" s="80" t="s">
        <v>41</v>
      </c>
      <c r="N1199" s="102">
        <v>5.84</v>
      </c>
      <c r="O1199" s="108">
        <v>5.8199999999999997E-3</v>
      </c>
      <c r="P1199" s="105">
        <v>1.71</v>
      </c>
      <c r="Q1199" s="80"/>
      <c r="R1199" s="80"/>
      <c r="S1199" s="80"/>
      <c r="T1199" s="80"/>
      <c r="U1199" s="80"/>
      <c r="V1199" s="80"/>
      <c r="W1199" s="80"/>
      <c r="X1199" s="80"/>
      <c r="Y1199" s="80"/>
      <c r="Z1199" s="80" t="s">
        <v>40</v>
      </c>
      <c r="AA1199" s="80" t="s">
        <v>39</v>
      </c>
      <c r="AB1199" s="80">
        <v>20</v>
      </c>
      <c r="AC1199" s="80"/>
    </row>
    <row r="1200" spans="1:29" ht="15.75" customHeight="1" x14ac:dyDescent="0.2">
      <c r="A1200" s="80" t="s">
        <v>48</v>
      </c>
      <c r="B1200" s="80" t="s">
        <v>47</v>
      </c>
      <c r="C1200" s="80" t="s">
        <v>50</v>
      </c>
      <c r="D1200" s="114">
        <v>43474.372715335645</v>
      </c>
      <c r="E1200" s="80" t="s">
        <v>169</v>
      </c>
      <c r="F1200" s="80" t="s">
        <v>31</v>
      </c>
      <c r="G1200" s="80" t="s">
        <v>51</v>
      </c>
      <c r="H1200" s="80" t="s">
        <v>26</v>
      </c>
      <c r="I1200" s="80" t="s">
        <v>158</v>
      </c>
      <c r="J1200" s="80" t="s">
        <v>42</v>
      </c>
      <c r="K1200" s="80">
        <v>1.46</v>
      </c>
      <c r="L1200" s="80">
        <v>1110</v>
      </c>
      <c r="M1200" s="80" t="s">
        <v>41</v>
      </c>
      <c r="N1200" s="102">
        <v>28.9</v>
      </c>
      <c r="O1200" s="108">
        <v>6.5199999999999998E-3</v>
      </c>
      <c r="P1200" s="105">
        <v>0</v>
      </c>
      <c r="Q1200" s="80"/>
      <c r="R1200" s="80"/>
      <c r="S1200" s="80"/>
      <c r="T1200" s="80"/>
      <c r="U1200" s="80"/>
      <c r="V1200" s="80"/>
      <c r="W1200" s="80"/>
      <c r="X1200" s="80"/>
      <c r="Y1200" s="80"/>
      <c r="Z1200" s="80" t="s">
        <v>40</v>
      </c>
      <c r="AA1200" s="80" t="s">
        <v>39</v>
      </c>
      <c r="AB1200" s="80">
        <v>20</v>
      </c>
      <c r="AC1200" s="80"/>
    </row>
    <row r="1201" spans="1:29" ht="15.75" customHeight="1" x14ac:dyDescent="0.2">
      <c r="A1201" s="80" t="s">
        <v>48</v>
      </c>
      <c r="B1201" s="80" t="s">
        <v>47</v>
      </c>
      <c r="C1201" s="80" t="s">
        <v>50</v>
      </c>
      <c r="D1201" s="114">
        <v>43474.372715335645</v>
      </c>
      <c r="E1201" s="80" t="s">
        <v>169</v>
      </c>
      <c r="F1201" s="80" t="s">
        <v>31</v>
      </c>
      <c r="G1201" s="80" t="s">
        <v>51</v>
      </c>
      <c r="H1201" s="80" t="s">
        <v>26</v>
      </c>
      <c r="I1201" s="80" t="s">
        <v>43</v>
      </c>
      <c r="J1201" s="80" t="s">
        <v>42</v>
      </c>
      <c r="K1201" s="80">
        <v>1.46</v>
      </c>
      <c r="L1201" s="80">
        <v>1110</v>
      </c>
      <c r="M1201" s="80" t="s">
        <v>41</v>
      </c>
      <c r="N1201" s="102">
        <v>1.35</v>
      </c>
      <c r="O1201" s="108">
        <v>0</v>
      </c>
      <c r="P1201" s="105">
        <v>1.64</v>
      </c>
      <c r="Q1201" s="80"/>
      <c r="R1201" s="80"/>
      <c r="S1201" s="80"/>
      <c r="T1201" s="80"/>
      <c r="U1201" s="80"/>
      <c r="V1201" s="80"/>
      <c r="W1201" s="80"/>
      <c r="X1201" s="80"/>
      <c r="Y1201" s="80"/>
      <c r="Z1201" s="80" t="s">
        <v>40</v>
      </c>
      <c r="AA1201" s="80" t="s">
        <v>39</v>
      </c>
      <c r="AB1201" s="80">
        <v>20</v>
      </c>
      <c r="AC1201" s="80"/>
    </row>
    <row r="1202" spans="1:29" ht="15.75" customHeight="1" x14ac:dyDescent="0.2">
      <c r="A1202" s="80" t="s">
        <v>48</v>
      </c>
      <c r="B1202" s="80" t="s">
        <v>47</v>
      </c>
      <c r="C1202" s="80" t="s">
        <v>50</v>
      </c>
      <c r="D1202" s="114">
        <v>43474.372715335645</v>
      </c>
      <c r="E1202" s="80" t="s">
        <v>169</v>
      </c>
      <c r="F1202" s="80" t="s">
        <v>31</v>
      </c>
      <c r="G1202" s="80" t="s">
        <v>51</v>
      </c>
      <c r="H1202" s="80" t="s">
        <v>26</v>
      </c>
      <c r="I1202" s="80" t="s">
        <v>159</v>
      </c>
      <c r="J1202" s="80" t="s">
        <v>165</v>
      </c>
      <c r="K1202" s="80">
        <v>1.46</v>
      </c>
      <c r="L1202" s="80">
        <v>1110</v>
      </c>
      <c r="M1202" s="80" t="s">
        <v>41</v>
      </c>
      <c r="N1202" s="102">
        <v>7.07</v>
      </c>
      <c r="O1202" s="108">
        <v>4.5700000000000003E-3</v>
      </c>
      <c r="P1202" s="105">
        <v>1.53</v>
      </c>
      <c r="Q1202" s="80"/>
      <c r="R1202" s="80"/>
      <c r="S1202" s="80"/>
      <c r="T1202" s="80"/>
      <c r="U1202" s="80"/>
      <c r="V1202" s="80"/>
      <c r="W1202" s="80"/>
      <c r="X1202" s="80"/>
      <c r="Y1202" s="80"/>
      <c r="Z1202" s="80" t="s">
        <v>40</v>
      </c>
      <c r="AA1202" s="80" t="s">
        <v>39</v>
      </c>
      <c r="AB1202" s="80">
        <v>20</v>
      </c>
      <c r="AC1202" s="80"/>
    </row>
    <row r="1203" spans="1:29" ht="15.75" customHeight="1" x14ac:dyDescent="0.2">
      <c r="A1203" s="80" t="s">
        <v>48</v>
      </c>
      <c r="B1203" s="80" t="s">
        <v>47</v>
      </c>
      <c r="C1203" s="80" t="s">
        <v>50</v>
      </c>
      <c r="D1203" s="114">
        <v>43474.372715335645</v>
      </c>
      <c r="E1203" s="80" t="s">
        <v>169</v>
      </c>
      <c r="F1203" s="80" t="s">
        <v>31</v>
      </c>
      <c r="G1203" s="80" t="s">
        <v>51</v>
      </c>
      <c r="H1203" s="80" t="s">
        <v>166</v>
      </c>
      <c r="I1203" s="80" t="s">
        <v>157</v>
      </c>
      <c r="J1203" s="80" t="s">
        <v>42</v>
      </c>
      <c r="K1203" s="80">
        <v>1.71</v>
      </c>
      <c r="L1203" s="80">
        <v>1200</v>
      </c>
      <c r="M1203" s="80" t="s">
        <v>41</v>
      </c>
      <c r="N1203" s="102">
        <v>5.45</v>
      </c>
      <c r="O1203" s="108">
        <v>6.4200000000000004E-3</v>
      </c>
      <c r="P1203" s="105">
        <v>0.60899999999999999</v>
      </c>
      <c r="Q1203" s="80"/>
      <c r="R1203" s="80"/>
      <c r="S1203" s="80"/>
      <c r="T1203" s="80"/>
      <c r="U1203" s="80"/>
      <c r="V1203" s="80"/>
      <c r="W1203" s="80"/>
      <c r="X1203" s="80"/>
      <c r="Y1203" s="80"/>
      <c r="Z1203" s="80" t="s">
        <v>40</v>
      </c>
      <c r="AA1203" s="80" t="s">
        <v>39</v>
      </c>
      <c r="AB1203" s="80">
        <v>20</v>
      </c>
      <c r="AC1203" s="80"/>
    </row>
    <row r="1204" spans="1:29" ht="15.75" customHeight="1" x14ac:dyDescent="0.2">
      <c r="A1204" s="80" t="s">
        <v>48</v>
      </c>
      <c r="B1204" s="80" t="s">
        <v>47</v>
      </c>
      <c r="C1204" s="80" t="s">
        <v>50</v>
      </c>
      <c r="D1204" s="114">
        <v>43474.372715335645</v>
      </c>
      <c r="E1204" s="80" t="s">
        <v>169</v>
      </c>
      <c r="F1204" s="80" t="s">
        <v>31</v>
      </c>
      <c r="G1204" s="80" t="s">
        <v>51</v>
      </c>
      <c r="H1204" s="80" t="s">
        <v>166</v>
      </c>
      <c r="I1204" s="80" t="s">
        <v>158</v>
      </c>
      <c r="J1204" s="80" t="s">
        <v>42</v>
      </c>
      <c r="K1204" s="80">
        <v>1.71</v>
      </c>
      <c r="L1204" s="80">
        <v>1200</v>
      </c>
      <c r="M1204" s="80" t="s">
        <v>41</v>
      </c>
      <c r="N1204" s="102">
        <v>10.7</v>
      </c>
      <c r="O1204" s="108">
        <v>6.5199999999999998E-3</v>
      </c>
      <c r="P1204" s="105">
        <v>0</v>
      </c>
      <c r="Q1204" s="80"/>
      <c r="R1204" s="80"/>
      <c r="S1204" s="80"/>
      <c r="T1204" s="80"/>
      <c r="U1204" s="80"/>
      <c r="V1204" s="80"/>
      <c r="W1204" s="80"/>
      <c r="X1204" s="80"/>
      <c r="Y1204" s="80"/>
      <c r="Z1204" s="80" t="s">
        <v>40</v>
      </c>
      <c r="AA1204" s="80" t="s">
        <v>39</v>
      </c>
      <c r="AB1204" s="80">
        <v>20</v>
      </c>
      <c r="AC1204" s="80"/>
    </row>
    <row r="1205" spans="1:29" ht="15.75" customHeight="1" x14ac:dyDescent="0.2">
      <c r="A1205" s="80" t="s">
        <v>48</v>
      </c>
      <c r="B1205" s="80" t="s">
        <v>47</v>
      </c>
      <c r="C1205" s="80" t="s">
        <v>50</v>
      </c>
      <c r="D1205" s="114">
        <v>43474.372715335645</v>
      </c>
      <c r="E1205" s="80" t="s">
        <v>169</v>
      </c>
      <c r="F1205" s="80" t="s">
        <v>31</v>
      </c>
      <c r="G1205" s="80" t="s">
        <v>51</v>
      </c>
      <c r="H1205" s="80" t="s">
        <v>166</v>
      </c>
      <c r="I1205" s="80" t="s">
        <v>43</v>
      </c>
      <c r="J1205" s="80" t="s">
        <v>42</v>
      </c>
      <c r="K1205" s="80">
        <v>1.71</v>
      </c>
      <c r="L1205" s="80">
        <v>1200</v>
      </c>
      <c r="M1205" s="80" t="s">
        <v>41</v>
      </c>
      <c r="N1205" s="102">
        <v>0.45700000000000002</v>
      </c>
      <c r="O1205" s="108">
        <v>0</v>
      </c>
      <c r="P1205" s="105">
        <v>0.58499999999999996</v>
      </c>
      <c r="Q1205" s="80"/>
      <c r="R1205" s="80"/>
      <c r="S1205" s="80"/>
      <c r="T1205" s="80"/>
      <c r="U1205" s="80"/>
      <c r="V1205" s="80"/>
      <c r="W1205" s="80"/>
      <c r="X1205" s="80"/>
      <c r="Y1205" s="80"/>
      <c r="Z1205" s="80" t="s">
        <v>40</v>
      </c>
      <c r="AA1205" s="80" t="s">
        <v>39</v>
      </c>
      <c r="AB1205" s="80">
        <v>20</v>
      </c>
      <c r="AC1205" s="80"/>
    </row>
    <row r="1206" spans="1:29" ht="15.75" customHeight="1" x14ac:dyDescent="0.2">
      <c r="A1206" s="80" t="s">
        <v>48</v>
      </c>
      <c r="B1206" s="80" t="s">
        <v>47</v>
      </c>
      <c r="C1206" s="80" t="s">
        <v>50</v>
      </c>
      <c r="D1206" s="114">
        <v>43474.372715335645</v>
      </c>
      <c r="E1206" s="80" t="s">
        <v>169</v>
      </c>
      <c r="F1206" s="80" t="s">
        <v>31</v>
      </c>
      <c r="G1206" s="80" t="s">
        <v>51</v>
      </c>
      <c r="H1206" s="80" t="s">
        <v>166</v>
      </c>
      <c r="I1206" s="80" t="s">
        <v>159</v>
      </c>
      <c r="J1206" s="80" t="s">
        <v>165</v>
      </c>
      <c r="K1206" s="80">
        <v>1.71</v>
      </c>
      <c r="L1206" s="80">
        <v>1200</v>
      </c>
      <c r="M1206" s="80" t="s">
        <v>41</v>
      </c>
      <c r="N1206" s="102">
        <v>4.41</v>
      </c>
      <c r="O1206" s="108">
        <v>4.2199999999999998E-3</v>
      </c>
      <c r="P1206" s="105">
        <v>0.55200000000000005</v>
      </c>
      <c r="Q1206" s="80"/>
      <c r="R1206" s="80"/>
      <c r="S1206" s="80"/>
      <c r="T1206" s="80"/>
      <c r="U1206" s="80"/>
      <c r="V1206" s="80"/>
      <c r="W1206" s="80"/>
      <c r="X1206" s="80"/>
      <c r="Y1206" s="80"/>
      <c r="Z1206" s="80" t="s">
        <v>40</v>
      </c>
      <c r="AA1206" s="80" t="s">
        <v>39</v>
      </c>
      <c r="AB1206" s="80">
        <v>20</v>
      </c>
      <c r="AC1206" s="80"/>
    </row>
    <row r="1207" spans="1:29" ht="15.75" customHeight="1" x14ac:dyDescent="0.2">
      <c r="A1207" s="80" t="s">
        <v>48</v>
      </c>
      <c r="B1207" s="80" t="s">
        <v>47</v>
      </c>
      <c r="C1207" s="80" t="s">
        <v>50</v>
      </c>
      <c r="D1207" s="114">
        <v>43474.372715335645</v>
      </c>
      <c r="E1207" s="80" t="s">
        <v>169</v>
      </c>
      <c r="F1207" s="80" t="s">
        <v>45</v>
      </c>
      <c r="G1207" s="80" t="s">
        <v>51</v>
      </c>
      <c r="H1207" s="80" t="s">
        <v>10</v>
      </c>
      <c r="I1207" s="80" t="s">
        <v>157</v>
      </c>
      <c r="J1207" s="80" t="s">
        <v>42</v>
      </c>
      <c r="K1207" s="80">
        <v>2.8</v>
      </c>
      <c r="L1207" s="80">
        <v>1490</v>
      </c>
      <c r="M1207" s="80" t="s">
        <v>41</v>
      </c>
      <c r="N1207" s="102">
        <v>3.4</v>
      </c>
      <c r="O1207" s="108">
        <v>8.0000000000000002E-3</v>
      </c>
      <c r="P1207" s="105">
        <v>3.7</v>
      </c>
      <c r="Q1207" s="80"/>
      <c r="R1207" s="80"/>
      <c r="S1207" s="80"/>
      <c r="T1207" s="80"/>
      <c r="U1207" s="80"/>
      <c r="V1207" s="80"/>
      <c r="W1207" s="80"/>
      <c r="X1207" s="80"/>
      <c r="Y1207" s="80"/>
      <c r="Z1207" s="80" t="s">
        <v>40</v>
      </c>
      <c r="AA1207" s="80" t="s">
        <v>39</v>
      </c>
      <c r="AB1207" s="80">
        <v>20</v>
      </c>
      <c r="AC1207" s="80"/>
    </row>
    <row r="1208" spans="1:29" ht="15.75" customHeight="1" x14ac:dyDescent="0.2">
      <c r="A1208" s="80" t="s">
        <v>48</v>
      </c>
      <c r="B1208" s="80" t="s">
        <v>47</v>
      </c>
      <c r="C1208" s="80" t="s">
        <v>50</v>
      </c>
      <c r="D1208" s="114">
        <v>43474.372715335645</v>
      </c>
      <c r="E1208" s="80" t="s">
        <v>169</v>
      </c>
      <c r="F1208" s="80" t="s">
        <v>45</v>
      </c>
      <c r="G1208" s="80" t="s">
        <v>51</v>
      </c>
      <c r="H1208" s="80" t="s">
        <v>10</v>
      </c>
      <c r="I1208" s="80" t="s">
        <v>158</v>
      </c>
      <c r="J1208" s="80" t="s">
        <v>42</v>
      </c>
      <c r="K1208" s="80">
        <v>2.8</v>
      </c>
      <c r="L1208" s="80">
        <v>1490</v>
      </c>
      <c r="M1208" s="80" t="s">
        <v>41</v>
      </c>
      <c r="N1208" s="102">
        <v>36.6</v>
      </c>
      <c r="O1208" s="108">
        <v>8.0000000000000002E-3</v>
      </c>
      <c r="P1208" s="105">
        <v>0</v>
      </c>
      <c r="Q1208" s="80"/>
      <c r="R1208" s="80"/>
      <c r="S1208" s="80"/>
      <c r="T1208" s="80"/>
      <c r="U1208" s="80"/>
      <c r="V1208" s="80"/>
      <c r="W1208" s="80"/>
      <c r="X1208" s="80"/>
      <c r="Y1208" s="80"/>
      <c r="Z1208" s="80" t="s">
        <v>40</v>
      </c>
      <c r="AA1208" s="80" t="s">
        <v>39</v>
      </c>
      <c r="AB1208" s="80">
        <v>20</v>
      </c>
      <c r="AC1208" s="80"/>
    </row>
    <row r="1209" spans="1:29" ht="15.75" customHeight="1" x14ac:dyDescent="0.2">
      <c r="A1209" s="80" t="s">
        <v>48</v>
      </c>
      <c r="B1209" s="80" t="s">
        <v>47</v>
      </c>
      <c r="C1209" s="80" t="s">
        <v>50</v>
      </c>
      <c r="D1209" s="114">
        <v>43474.372715335645</v>
      </c>
      <c r="E1209" s="80" t="s">
        <v>169</v>
      </c>
      <c r="F1209" s="80" t="s">
        <v>45</v>
      </c>
      <c r="G1209" s="80" t="s">
        <v>51</v>
      </c>
      <c r="H1209" s="80" t="s">
        <v>10</v>
      </c>
      <c r="I1209" s="80" t="s">
        <v>43</v>
      </c>
      <c r="J1209" s="80" t="s">
        <v>42</v>
      </c>
      <c r="K1209" s="80">
        <v>2.8</v>
      </c>
      <c r="L1209" s="80">
        <v>1490</v>
      </c>
      <c r="M1209" s="80" t="s">
        <v>41</v>
      </c>
      <c r="N1209" s="102">
        <v>2.4</v>
      </c>
      <c r="O1209" s="108">
        <v>0</v>
      </c>
      <c r="P1209" s="105">
        <v>3.62</v>
      </c>
      <c r="Q1209" s="80"/>
      <c r="R1209" s="80"/>
      <c r="S1209" s="80"/>
      <c r="T1209" s="80"/>
      <c r="U1209" s="80"/>
      <c r="V1209" s="80"/>
      <c r="W1209" s="80"/>
      <c r="X1209" s="80"/>
      <c r="Y1209" s="80"/>
      <c r="Z1209" s="80" t="s">
        <v>40</v>
      </c>
      <c r="AA1209" s="80" t="s">
        <v>39</v>
      </c>
      <c r="AB1209" s="80">
        <v>20</v>
      </c>
      <c r="AC1209" s="80"/>
    </row>
    <row r="1210" spans="1:29" ht="15.75" customHeight="1" x14ac:dyDescent="0.2">
      <c r="A1210" s="80" t="s">
        <v>48</v>
      </c>
      <c r="B1210" s="80" t="s">
        <v>47</v>
      </c>
      <c r="C1210" s="80" t="s">
        <v>50</v>
      </c>
      <c r="D1210" s="114">
        <v>43474.372715335645</v>
      </c>
      <c r="E1210" s="80" t="s">
        <v>169</v>
      </c>
      <c r="F1210" s="80" t="s">
        <v>45</v>
      </c>
      <c r="G1210" s="80" t="s">
        <v>51</v>
      </c>
      <c r="H1210" s="80" t="s">
        <v>10</v>
      </c>
      <c r="I1210" s="80" t="s">
        <v>159</v>
      </c>
      <c r="J1210" s="80" t="s">
        <v>165</v>
      </c>
      <c r="K1210" s="80">
        <v>2.8</v>
      </c>
      <c r="L1210" s="80">
        <v>1490</v>
      </c>
      <c r="M1210" s="80" t="s">
        <v>41</v>
      </c>
      <c r="N1210" s="102">
        <v>3.5</v>
      </c>
      <c r="O1210" s="108">
        <v>3.0000000000000001E-3</v>
      </c>
      <c r="P1210" s="105">
        <v>3.57</v>
      </c>
      <c r="Q1210" s="80"/>
      <c r="R1210" s="80"/>
      <c r="S1210" s="80"/>
      <c r="T1210" s="80"/>
      <c r="U1210" s="80"/>
      <c r="V1210" s="80"/>
      <c r="W1210" s="80"/>
      <c r="X1210" s="80"/>
      <c r="Y1210" s="80"/>
      <c r="Z1210" s="80" t="s">
        <v>40</v>
      </c>
      <c r="AA1210" s="80" t="s">
        <v>39</v>
      </c>
      <c r="AB1210" s="80">
        <v>20</v>
      </c>
      <c r="AC1210" s="80"/>
    </row>
    <row r="1211" spans="1:29" ht="15.75" customHeight="1" x14ac:dyDescent="0.2">
      <c r="A1211" s="80" t="s">
        <v>48</v>
      </c>
      <c r="B1211" s="80" t="s">
        <v>47</v>
      </c>
      <c r="C1211" s="80" t="s">
        <v>50</v>
      </c>
      <c r="D1211" s="114">
        <v>43474.372715335645</v>
      </c>
      <c r="E1211" s="80" t="s">
        <v>169</v>
      </c>
      <c r="F1211" s="80" t="s">
        <v>45</v>
      </c>
      <c r="G1211" s="80" t="s">
        <v>51</v>
      </c>
      <c r="H1211" s="80" t="s">
        <v>11</v>
      </c>
      <c r="I1211" s="80" t="s">
        <v>157</v>
      </c>
      <c r="J1211" s="80" t="s">
        <v>42</v>
      </c>
      <c r="K1211" s="80">
        <v>2.5</v>
      </c>
      <c r="L1211" s="80">
        <v>1400</v>
      </c>
      <c r="M1211" s="80" t="s">
        <v>41</v>
      </c>
      <c r="N1211" s="102">
        <v>6.5</v>
      </c>
      <c r="O1211" s="108">
        <v>1.7000000000000001E-2</v>
      </c>
      <c r="P1211" s="105">
        <v>1.17</v>
      </c>
      <c r="Q1211" s="80"/>
      <c r="R1211" s="80"/>
      <c r="S1211" s="80"/>
      <c r="T1211" s="80"/>
      <c r="U1211" s="80"/>
      <c r="V1211" s="80"/>
      <c r="W1211" s="80"/>
      <c r="X1211" s="80"/>
      <c r="Y1211" s="80"/>
      <c r="Z1211" s="80" t="s">
        <v>40</v>
      </c>
      <c r="AA1211" s="80" t="s">
        <v>39</v>
      </c>
      <c r="AB1211" s="80">
        <v>20</v>
      </c>
      <c r="AC1211" s="80"/>
    </row>
    <row r="1212" spans="1:29" ht="15.75" customHeight="1" x14ac:dyDescent="0.2">
      <c r="A1212" s="80" t="s">
        <v>48</v>
      </c>
      <c r="B1212" s="80" t="s">
        <v>47</v>
      </c>
      <c r="C1212" s="80" t="s">
        <v>50</v>
      </c>
      <c r="D1212" s="114">
        <v>43474.372715335645</v>
      </c>
      <c r="E1212" s="80" t="s">
        <v>169</v>
      </c>
      <c r="F1212" s="80" t="s">
        <v>45</v>
      </c>
      <c r="G1212" s="80" t="s">
        <v>51</v>
      </c>
      <c r="H1212" s="80" t="s">
        <v>11</v>
      </c>
      <c r="I1212" s="80" t="s">
        <v>158</v>
      </c>
      <c r="J1212" s="80" t="s">
        <v>42</v>
      </c>
      <c r="K1212" s="80">
        <v>2.5</v>
      </c>
      <c r="L1212" s="80">
        <v>1400</v>
      </c>
      <c r="M1212" s="80" t="s">
        <v>41</v>
      </c>
      <c r="N1212" s="102">
        <v>16.600000000000001</v>
      </c>
      <c r="O1212" s="108">
        <v>1.7999999999999999E-2</v>
      </c>
      <c r="P1212" s="105">
        <v>0</v>
      </c>
      <c r="Q1212" s="80"/>
      <c r="R1212" s="80"/>
      <c r="S1212" s="80"/>
      <c r="T1212" s="80"/>
      <c r="U1212" s="80"/>
      <c r="V1212" s="80"/>
      <c r="W1212" s="80"/>
      <c r="X1212" s="80"/>
      <c r="Y1212" s="80"/>
      <c r="Z1212" s="80" t="s">
        <v>40</v>
      </c>
      <c r="AA1212" s="80" t="s">
        <v>39</v>
      </c>
      <c r="AB1212" s="80">
        <v>20</v>
      </c>
      <c r="AC1212" s="80"/>
    </row>
    <row r="1213" spans="1:29" ht="15.75" customHeight="1" x14ac:dyDescent="0.2">
      <c r="A1213" s="80" t="s">
        <v>48</v>
      </c>
      <c r="B1213" s="80" t="s">
        <v>47</v>
      </c>
      <c r="C1213" s="80" t="s">
        <v>50</v>
      </c>
      <c r="D1213" s="114">
        <v>43474.372715335645</v>
      </c>
      <c r="E1213" s="80" t="s">
        <v>169</v>
      </c>
      <c r="F1213" s="80" t="s">
        <v>45</v>
      </c>
      <c r="G1213" s="80" t="s">
        <v>51</v>
      </c>
      <c r="H1213" s="80" t="s">
        <v>166</v>
      </c>
      <c r="I1213" s="80" t="s">
        <v>159</v>
      </c>
      <c r="J1213" s="80" t="s">
        <v>165</v>
      </c>
      <c r="K1213" s="80">
        <v>3</v>
      </c>
      <c r="L1213" s="80">
        <v>1540</v>
      </c>
      <c r="M1213" s="80" t="s">
        <v>41</v>
      </c>
      <c r="N1213" s="102">
        <v>14.6</v>
      </c>
      <c r="O1213" s="108">
        <v>2.1000000000000001E-2</v>
      </c>
      <c r="P1213" s="105">
        <v>1.76</v>
      </c>
      <c r="Q1213" s="80"/>
      <c r="R1213" s="80"/>
      <c r="S1213" s="80"/>
      <c r="T1213" s="80"/>
      <c r="U1213" s="80"/>
      <c r="V1213" s="80"/>
      <c r="W1213" s="80"/>
      <c r="X1213" s="80"/>
      <c r="Y1213" s="80"/>
      <c r="Z1213" s="80" t="s">
        <v>40</v>
      </c>
      <c r="AA1213" s="80" t="s">
        <v>39</v>
      </c>
      <c r="AB1213" s="80">
        <v>20</v>
      </c>
      <c r="AC1213" s="80"/>
    </row>
    <row r="1214" spans="1:29" ht="15.75" customHeight="1" x14ac:dyDescent="0.2">
      <c r="A1214" s="80" t="s">
        <v>48</v>
      </c>
      <c r="B1214" s="80" t="s">
        <v>47</v>
      </c>
      <c r="C1214" s="80" t="s">
        <v>50</v>
      </c>
      <c r="D1214" s="114">
        <v>43474.372715335645</v>
      </c>
      <c r="E1214" s="80" t="s">
        <v>169</v>
      </c>
      <c r="F1214" s="80" t="s">
        <v>29</v>
      </c>
      <c r="G1214" s="80" t="s">
        <v>51</v>
      </c>
      <c r="H1214" s="80" t="s">
        <v>10</v>
      </c>
      <c r="I1214" s="80" t="s">
        <v>157</v>
      </c>
      <c r="J1214" s="80" t="s">
        <v>42</v>
      </c>
      <c r="K1214" s="80">
        <v>3.23</v>
      </c>
      <c r="L1214" s="80">
        <v>1640</v>
      </c>
      <c r="M1214" s="80" t="s">
        <v>41</v>
      </c>
      <c r="N1214" s="102">
        <v>4.26</v>
      </c>
      <c r="O1214" s="108">
        <v>0.01</v>
      </c>
      <c r="P1214" s="105">
        <v>4.66</v>
      </c>
      <c r="Q1214" s="80"/>
      <c r="R1214" s="80"/>
      <c r="S1214" s="80"/>
      <c r="T1214" s="80"/>
      <c r="U1214" s="80"/>
      <c r="V1214" s="80"/>
      <c r="W1214" s="80"/>
      <c r="X1214" s="80"/>
      <c r="Y1214" s="80"/>
      <c r="Z1214" s="80" t="s">
        <v>40</v>
      </c>
      <c r="AA1214" s="80" t="s">
        <v>39</v>
      </c>
      <c r="AB1214" s="80">
        <v>20</v>
      </c>
      <c r="AC1214" s="80"/>
    </row>
    <row r="1215" spans="1:29" ht="15.75" customHeight="1" x14ac:dyDescent="0.2">
      <c r="A1215" s="80" t="s">
        <v>48</v>
      </c>
      <c r="B1215" s="80" t="s">
        <v>47</v>
      </c>
      <c r="C1215" s="80" t="s">
        <v>50</v>
      </c>
      <c r="D1215" s="114">
        <v>43474.372715335645</v>
      </c>
      <c r="E1215" s="80" t="s">
        <v>169</v>
      </c>
      <c r="F1215" s="80" t="s">
        <v>29</v>
      </c>
      <c r="G1215" s="80" t="s">
        <v>51</v>
      </c>
      <c r="H1215" s="80" t="s">
        <v>10</v>
      </c>
      <c r="I1215" s="80" t="s">
        <v>158</v>
      </c>
      <c r="J1215" s="80" t="s">
        <v>42</v>
      </c>
      <c r="K1215" s="80">
        <v>3.23</v>
      </c>
      <c r="L1215" s="80">
        <v>1640</v>
      </c>
      <c r="M1215" s="80" t="s">
        <v>41</v>
      </c>
      <c r="N1215" s="102">
        <v>46.1</v>
      </c>
      <c r="O1215" s="108">
        <v>1.09E-2</v>
      </c>
      <c r="P1215" s="105">
        <v>0</v>
      </c>
      <c r="Q1215" s="80"/>
      <c r="R1215" s="80"/>
      <c r="S1215" s="80"/>
      <c r="T1215" s="80"/>
      <c r="U1215" s="80"/>
      <c r="V1215" s="80"/>
      <c r="W1215" s="80"/>
      <c r="X1215" s="80"/>
      <c r="Y1215" s="80"/>
      <c r="Z1215" s="80" t="s">
        <v>40</v>
      </c>
      <c r="AA1215" s="80" t="s">
        <v>39</v>
      </c>
      <c r="AB1215" s="80">
        <v>20</v>
      </c>
      <c r="AC1215" s="80"/>
    </row>
    <row r="1216" spans="1:29" ht="15.75" customHeight="1" x14ac:dyDescent="0.2">
      <c r="A1216" s="80" t="s">
        <v>48</v>
      </c>
      <c r="B1216" s="80" t="s">
        <v>47</v>
      </c>
      <c r="C1216" s="80" t="s">
        <v>50</v>
      </c>
      <c r="D1216" s="114">
        <v>43474.372715335645</v>
      </c>
      <c r="E1216" s="80" t="s">
        <v>169</v>
      </c>
      <c r="F1216" s="80" t="s">
        <v>29</v>
      </c>
      <c r="G1216" s="80" t="s">
        <v>51</v>
      </c>
      <c r="H1216" s="80" t="s">
        <v>10</v>
      </c>
      <c r="I1216" s="80" t="s">
        <v>43</v>
      </c>
      <c r="J1216" s="80" t="s">
        <v>42</v>
      </c>
      <c r="K1216" s="80">
        <v>3.23</v>
      </c>
      <c r="L1216" s="80">
        <v>1640</v>
      </c>
      <c r="M1216" s="80" t="s">
        <v>41</v>
      </c>
      <c r="N1216" s="102">
        <v>2.94</v>
      </c>
      <c r="O1216" s="108">
        <v>0</v>
      </c>
      <c r="P1216" s="105">
        <v>4.5599999999999996</v>
      </c>
      <c r="Q1216" s="80"/>
      <c r="R1216" s="80"/>
      <c r="S1216" s="80"/>
      <c r="T1216" s="80"/>
      <c r="U1216" s="80"/>
      <c r="V1216" s="80"/>
      <c r="W1216" s="80"/>
      <c r="X1216" s="80"/>
      <c r="Y1216" s="80"/>
      <c r="Z1216" s="80" t="s">
        <v>40</v>
      </c>
      <c r="AA1216" s="80" t="s">
        <v>39</v>
      </c>
      <c r="AB1216" s="80">
        <v>20</v>
      </c>
      <c r="AC1216" s="80"/>
    </row>
    <row r="1217" spans="1:29" ht="15.75" customHeight="1" x14ac:dyDescent="0.2">
      <c r="A1217" s="80" t="s">
        <v>48</v>
      </c>
      <c r="B1217" s="80" t="s">
        <v>47</v>
      </c>
      <c r="C1217" s="80" t="s">
        <v>50</v>
      </c>
      <c r="D1217" s="114">
        <v>43474.372715335645</v>
      </c>
      <c r="E1217" s="80" t="s">
        <v>169</v>
      </c>
      <c r="F1217" s="80" t="s">
        <v>29</v>
      </c>
      <c r="G1217" s="80" t="s">
        <v>51</v>
      </c>
      <c r="H1217" s="80" t="s">
        <v>10</v>
      </c>
      <c r="I1217" s="80" t="s">
        <v>159</v>
      </c>
      <c r="J1217" s="80" t="s">
        <v>165</v>
      </c>
      <c r="K1217" s="80">
        <v>3.23</v>
      </c>
      <c r="L1217" s="80">
        <v>1640</v>
      </c>
      <c r="M1217" s="80" t="s">
        <v>41</v>
      </c>
      <c r="N1217" s="102">
        <v>4.4000000000000004</v>
      </c>
      <c r="O1217" s="108">
        <v>4.0800000000000003E-3</v>
      </c>
      <c r="P1217" s="105">
        <v>4.5</v>
      </c>
      <c r="Q1217" s="80"/>
      <c r="R1217" s="80"/>
      <c r="S1217" s="80"/>
      <c r="T1217" s="80"/>
      <c r="U1217" s="80"/>
      <c r="V1217" s="80"/>
      <c r="W1217" s="80"/>
      <c r="X1217" s="80"/>
      <c r="Y1217" s="80"/>
      <c r="Z1217" s="80" t="s">
        <v>40</v>
      </c>
      <c r="AA1217" s="80" t="s">
        <v>39</v>
      </c>
      <c r="AB1217" s="80">
        <v>20</v>
      </c>
      <c r="AC1217" s="80"/>
    </row>
    <row r="1218" spans="1:29" ht="15.75" customHeight="1" x14ac:dyDescent="0.2">
      <c r="A1218" s="80" t="s">
        <v>48</v>
      </c>
      <c r="B1218" s="80" t="s">
        <v>47</v>
      </c>
      <c r="C1218" s="80" t="s">
        <v>50</v>
      </c>
      <c r="D1218" s="114">
        <v>43474.372715335645</v>
      </c>
      <c r="E1218" s="80" t="s">
        <v>169</v>
      </c>
      <c r="F1218" s="80" t="s">
        <v>29</v>
      </c>
      <c r="G1218" s="80" t="s">
        <v>51</v>
      </c>
      <c r="H1218" s="80" t="s">
        <v>11</v>
      </c>
      <c r="I1218" s="80" t="s">
        <v>157</v>
      </c>
      <c r="J1218" s="80" t="s">
        <v>42</v>
      </c>
      <c r="K1218" s="80">
        <v>3.32</v>
      </c>
      <c r="L1218" s="80">
        <v>1660</v>
      </c>
      <c r="M1218" s="80" t="s">
        <v>41</v>
      </c>
      <c r="N1218" s="102">
        <v>8.75</v>
      </c>
      <c r="O1218" s="108">
        <v>2.6499999999999999E-2</v>
      </c>
      <c r="P1218" s="105">
        <v>1.71</v>
      </c>
      <c r="Q1218" s="80"/>
      <c r="R1218" s="80"/>
      <c r="S1218" s="80"/>
      <c r="T1218" s="80"/>
      <c r="U1218" s="80"/>
      <c r="V1218" s="80"/>
      <c r="W1218" s="80"/>
      <c r="X1218" s="80"/>
      <c r="Y1218" s="80"/>
      <c r="Z1218" s="80" t="s">
        <v>40</v>
      </c>
      <c r="AA1218" s="80" t="s">
        <v>39</v>
      </c>
      <c r="AB1218" s="80">
        <v>20</v>
      </c>
      <c r="AC1218" s="80"/>
    </row>
    <row r="1219" spans="1:29" ht="15.75" customHeight="1" x14ac:dyDescent="0.2">
      <c r="A1219" s="80" t="s">
        <v>48</v>
      </c>
      <c r="B1219" s="80" t="s">
        <v>47</v>
      </c>
      <c r="C1219" s="80" t="s">
        <v>50</v>
      </c>
      <c r="D1219" s="114">
        <v>43474.372715335645</v>
      </c>
      <c r="E1219" s="80" t="s">
        <v>169</v>
      </c>
      <c r="F1219" s="80" t="s">
        <v>29</v>
      </c>
      <c r="G1219" s="80" t="s">
        <v>51</v>
      </c>
      <c r="H1219" s="80" t="s">
        <v>11</v>
      </c>
      <c r="I1219" s="80" t="s">
        <v>158</v>
      </c>
      <c r="J1219" s="80" t="s">
        <v>42</v>
      </c>
      <c r="K1219" s="80">
        <v>3.32</v>
      </c>
      <c r="L1219" s="80">
        <v>1660</v>
      </c>
      <c r="M1219" s="80" t="s">
        <v>41</v>
      </c>
      <c r="N1219" s="102">
        <v>23.4</v>
      </c>
      <c r="O1219" s="108">
        <v>2.7699999999999999E-2</v>
      </c>
      <c r="P1219" s="105">
        <v>0</v>
      </c>
      <c r="Q1219" s="80"/>
      <c r="R1219" s="80"/>
      <c r="S1219" s="80"/>
      <c r="T1219" s="80"/>
      <c r="U1219" s="80"/>
      <c r="V1219" s="80"/>
      <c r="W1219" s="80"/>
      <c r="X1219" s="80"/>
      <c r="Y1219" s="80"/>
      <c r="Z1219" s="80" t="s">
        <v>40</v>
      </c>
      <c r="AA1219" s="80" t="s">
        <v>39</v>
      </c>
      <c r="AB1219" s="80">
        <v>20</v>
      </c>
      <c r="AC1219" s="80"/>
    </row>
    <row r="1220" spans="1:29" ht="15.75" customHeight="1" x14ac:dyDescent="0.2">
      <c r="A1220" s="80" t="s">
        <v>48</v>
      </c>
      <c r="B1220" s="80" t="s">
        <v>47</v>
      </c>
      <c r="C1220" s="80" t="s">
        <v>50</v>
      </c>
      <c r="D1220" s="114">
        <v>43474.372715335645</v>
      </c>
      <c r="E1220" s="80" t="s">
        <v>169</v>
      </c>
      <c r="F1220" s="80" t="s">
        <v>29</v>
      </c>
      <c r="G1220" s="80" t="s">
        <v>51</v>
      </c>
      <c r="H1220" s="80" t="s">
        <v>11</v>
      </c>
      <c r="I1220" s="80" t="s">
        <v>43</v>
      </c>
      <c r="J1220" s="80" t="s">
        <v>42</v>
      </c>
      <c r="K1220" s="80">
        <v>3.32</v>
      </c>
      <c r="L1220" s="80">
        <v>1660</v>
      </c>
      <c r="M1220" s="80" t="s">
        <v>41</v>
      </c>
      <c r="N1220" s="102">
        <v>1.06</v>
      </c>
      <c r="O1220" s="108">
        <v>0</v>
      </c>
      <c r="P1220" s="105">
        <v>1.67</v>
      </c>
      <c r="Q1220" s="80"/>
      <c r="R1220" s="80"/>
      <c r="S1220" s="80"/>
      <c r="T1220" s="80"/>
      <c r="U1220" s="80"/>
      <c r="V1220" s="80"/>
      <c r="W1220" s="80"/>
      <c r="X1220" s="80"/>
      <c r="Y1220" s="80"/>
      <c r="Z1220" s="80" t="s">
        <v>40</v>
      </c>
      <c r="AA1220" s="80" t="s">
        <v>39</v>
      </c>
      <c r="AB1220" s="80">
        <v>20</v>
      </c>
      <c r="AC1220" s="80"/>
    </row>
    <row r="1221" spans="1:29" ht="15.75" customHeight="1" x14ac:dyDescent="0.2">
      <c r="A1221" s="80" t="s">
        <v>48</v>
      </c>
      <c r="B1221" s="80" t="s">
        <v>47</v>
      </c>
      <c r="C1221" s="80" t="s">
        <v>50</v>
      </c>
      <c r="D1221" s="114">
        <v>43474.372715335645</v>
      </c>
      <c r="E1221" s="80" t="s">
        <v>169</v>
      </c>
      <c r="F1221" s="80" t="s">
        <v>29</v>
      </c>
      <c r="G1221" s="80" t="s">
        <v>51</v>
      </c>
      <c r="H1221" s="80" t="s">
        <v>11</v>
      </c>
      <c r="I1221" s="80" t="s">
        <v>159</v>
      </c>
      <c r="J1221" s="80" t="s">
        <v>165</v>
      </c>
      <c r="K1221" s="80">
        <v>3.32</v>
      </c>
      <c r="L1221" s="80">
        <v>1660</v>
      </c>
      <c r="M1221" s="80" t="s">
        <v>41</v>
      </c>
      <c r="N1221" s="102">
        <v>4.33</v>
      </c>
      <c r="O1221" s="108">
        <v>1.0200000000000001E-2</v>
      </c>
      <c r="P1221" s="105">
        <v>1.65</v>
      </c>
      <c r="Q1221" s="80"/>
      <c r="R1221" s="80"/>
      <c r="S1221" s="80"/>
      <c r="T1221" s="80"/>
      <c r="U1221" s="80"/>
      <c r="V1221" s="80"/>
      <c r="W1221" s="80"/>
      <c r="X1221" s="80"/>
      <c r="Y1221" s="80"/>
      <c r="Z1221" s="80" t="s">
        <v>40</v>
      </c>
      <c r="AA1221" s="80" t="s">
        <v>39</v>
      </c>
      <c r="AB1221" s="80">
        <v>20</v>
      </c>
      <c r="AC1221" s="80"/>
    </row>
    <row r="1222" spans="1:29" ht="15.75" customHeight="1" x14ac:dyDescent="0.2">
      <c r="A1222" s="80" t="s">
        <v>48</v>
      </c>
      <c r="B1222" s="80" t="s">
        <v>47</v>
      </c>
      <c r="C1222" s="80" t="s">
        <v>50</v>
      </c>
      <c r="D1222" s="114">
        <v>43474.372715335645</v>
      </c>
      <c r="E1222" s="80" t="s">
        <v>169</v>
      </c>
      <c r="F1222" s="80" t="s">
        <v>29</v>
      </c>
      <c r="G1222" s="80" t="s">
        <v>51</v>
      </c>
      <c r="H1222" s="80" t="s">
        <v>13</v>
      </c>
      <c r="I1222" s="80" t="s">
        <v>157</v>
      </c>
      <c r="J1222" s="80" t="s">
        <v>42</v>
      </c>
      <c r="K1222" s="80">
        <v>3.07</v>
      </c>
      <c r="L1222" s="80">
        <v>1620</v>
      </c>
      <c r="M1222" s="80" t="s">
        <v>41</v>
      </c>
      <c r="N1222" s="102">
        <v>14.2</v>
      </c>
      <c r="O1222" s="108">
        <v>2.1000000000000001E-2</v>
      </c>
      <c r="P1222" s="105">
        <v>1.63</v>
      </c>
      <c r="Q1222" s="80"/>
      <c r="R1222" s="80"/>
      <c r="S1222" s="80"/>
      <c r="T1222" s="80"/>
      <c r="U1222" s="80"/>
      <c r="V1222" s="80"/>
      <c r="W1222" s="80"/>
      <c r="X1222" s="80"/>
      <c r="Y1222" s="80"/>
      <c r="Z1222" s="80" t="s">
        <v>40</v>
      </c>
      <c r="AA1222" s="80" t="s">
        <v>39</v>
      </c>
      <c r="AB1222" s="80">
        <v>20</v>
      </c>
      <c r="AC1222" s="80"/>
    </row>
    <row r="1223" spans="1:29" ht="15.75" customHeight="1" x14ac:dyDescent="0.2">
      <c r="A1223" s="80" t="s">
        <v>48</v>
      </c>
      <c r="B1223" s="80" t="s">
        <v>47</v>
      </c>
      <c r="C1223" s="80" t="s">
        <v>50</v>
      </c>
      <c r="D1223" s="114">
        <v>43474.372715335645</v>
      </c>
      <c r="E1223" s="80" t="s">
        <v>169</v>
      </c>
      <c r="F1223" s="80" t="s">
        <v>29</v>
      </c>
      <c r="G1223" s="80" t="s">
        <v>51</v>
      </c>
      <c r="H1223" s="80" t="s">
        <v>13</v>
      </c>
      <c r="I1223" s="80" t="s">
        <v>158</v>
      </c>
      <c r="J1223" s="80" t="s">
        <v>42</v>
      </c>
      <c r="K1223" s="80">
        <v>3.07</v>
      </c>
      <c r="L1223" s="80">
        <v>1620</v>
      </c>
      <c r="M1223" s="80" t="s">
        <v>41</v>
      </c>
      <c r="N1223" s="102">
        <v>27.2</v>
      </c>
      <c r="O1223" s="108">
        <v>2.24E-2</v>
      </c>
      <c r="P1223" s="105">
        <v>0</v>
      </c>
      <c r="Q1223" s="80"/>
      <c r="R1223" s="80"/>
      <c r="S1223" s="80"/>
      <c r="T1223" s="80"/>
      <c r="U1223" s="80"/>
      <c r="V1223" s="80"/>
      <c r="W1223" s="80"/>
      <c r="X1223" s="80"/>
      <c r="Y1223" s="80"/>
      <c r="Z1223" s="80" t="s">
        <v>40</v>
      </c>
      <c r="AA1223" s="80" t="s">
        <v>39</v>
      </c>
      <c r="AB1223" s="80">
        <v>20</v>
      </c>
      <c r="AC1223" s="80"/>
    </row>
    <row r="1224" spans="1:29" ht="15.75" customHeight="1" x14ac:dyDescent="0.2">
      <c r="A1224" s="80" t="s">
        <v>48</v>
      </c>
      <c r="B1224" s="80" t="s">
        <v>47</v>
      </c>
      <c r="C1224" s="80" t="s">
        <v>50</v>
      </c>
      <c r="D1224" s="114">
        <v>43474.372715335645</v>
      </c>
      <c r="E1224" s="80" t="s">
        <v>169</v>
      </c>
      <c r="F1224" s="80" t="s">
        <v>29</v>
      </c>
      <c r="G1224" s="80" t="s">
        <v>51</v>
      </c>
      <c r="H1224" s="80" t="s">
        <v>13</v>
      </c>
      <c r="I1224" s="80" t="s">
        <v>43</v>
      </c>
      <c r="J1224" s="80" t="s">
        <v>42</v>
      </c>
      <c r="K1224" s="80">
        <v>3.07</v>
      </c>
      <c r="L1224" s="80">
        <v>1620</v>
      </c>
      <c r="M1224" s="80" t="s">
        <v>41</v>
      </c>
      <c r="N1224" s="102">
        <v>1.03</v>
      </c>
      <c r="O1224" s="108">
        <v>0</v>
      </c>
      <c r="P1224" s="105">
        <v>1.6</v>
      </c>
      <c r="Q1224" s="80"/>
      <c r="R1224" s="80"/>
      <c r="S1224" s="80"/>
      <c r="T1224" s="80"/>
      <c r="U1224" s="80"/>
      <c r="V1224" s="80"/>
      <c r="W1224" s="80"/>
      <c r="X1224" s="80"/>
      <c r="Y1224" s="80"/>
      <c r="Z1224" s="80" t="s">
        <v>40</v>
      </c>
      <c r="AA1224" s="80" t="s">
        <v>39</v>
      </c>
      <c r="AB1224" s="80">
        <v>20</v>
      </c>
      <c r="AC1224" s="80"/>
    </row>
    <row r="1225" spans="1:29" ht="15.75" customHeight="1" x14ac:dyDescent="0.2">
      <c r="A1225" s="80" t="s">
        <v>48</v>
      </c>
      <c r="B1225" s="80" t="s">
        <v>47</v>
      </c>
      <c r="C1225" s="80" t="s">
        <v>50</v>
      </c>
      <c r="D1225" s="114">
        <v>43474.372715335645</v>
      </c>
      <c r="E1225" s="80" t="s">
        <v>169</v>
      </c>
      <c r="F1225" s="80" t="s">
        <v>29</v>
      </c>
      <c r="G1225" s="80" t="s">
        <v>51</v>
      </c>
      <c r="H1225" s="80" t="s">
        <v>13</v>
      </c>
      <c r="I1225" s="80" t="s">
        <v>159</v>
      </c>
      <c r="J1225" s="80" t="s">
        <v>165</v>
      </c>
      <c r="K1225" s="80">
        <v>3.07</v>
      </c>
      <c r="L1225" s="80">
        <v>1620</v>
      </c>
      <c r="M1225" s="80" t="s">
        <v>41</v>
      </c>
      <c r="N1225" s="102">
        <v>8.56</v>
      </c>
      <c r="O1225" s="108">
        <v>1.15E-2</v>
      </c>
      <c r="P1225" s="105">
        <v>1.57</v>
      </c>
      <c r="Q1225" s="80"/>
      <c r="R1225" s="80"/>
      <c r="S1225" s="80"/>
      <c r="T1225" s="80"/>
      <c r="U1225" s="80"/>
      <c r="V1225" s="80"/>
      <c r="W1225" s="80"/>
      <c r="X1225" s="80"/>
      <c r="Y1225" s="80"/>
      <c r="Z1225" s="80" t="s">
        <v>40</v>
      </c>
      <c r="AA1225" s="80" t="s">
        <v>39</v>
      </c>
      <c r="AB1225" s="80">
        <v>20</v>
      </c>
      <c r="AC1225" s="80"/>
    </row>
    <row r="1226" spans="1:29" ht="15.75" customHeight="1" x14ac:dyDescent="0.2">
      <c r="A1226" s="80" t="s">
        <v>48</v>
      </c>
      <c r="B1226" s="80" t="s">
        <v>47</v>
      </c>
      <c r="C1226" s="80" t="s">
        <v>50</v>
      </c>
      <c r="D1226" s="114">
        <v>43474.372715335645</v>
      </c>
      <c r="E1226" s="80" t="s">
        <v>169</v>
      </c>
      <c r="F1226" s="80" t="s">
        <v>29</v>
      </c>
      <c r="G1226" s="80" t="s">
        <v>51</v>
      </c>
      <c r="H1226" s="80" t="s">
        <v>14</v>
      </c>
      <c r="I1226" s="80" t="s">
        <v>157</v>
      </c>
      <c r="J1226" s="80" t="s">
        <v>42</v>
      </c>
      <c r="K1226" s="80">
        <v>3.49</v>
      </c>
      <c r="L1226" s="80">
        <v>1700</v>
      </c>
      <c r="M1226" s="80" t="s">
        <v>41</v>
      </c>
      <c r="N1226" s="102">
        <v>22.6</v>
      </c>
      <c r="O1226" s="108">
        <v>4.6600000000000003E-2</v>
      </c>
      <c r="P1226" s="105">
        <v>2.15</v>
      </c>
      <c r="Q1226" s="80"/>
      <c r="R1226" s="80"/>
      <c r="S1226" s="80"/>
      <c r="T1226" s="80"/>
      <c r="U1226" s="80"/>
      <c r="V1226" s="80"/>
      <c r="W1226" s="80"/>
      <c r="X1226" s="80"/>
      <c r="Y1226" s="80"/>
      <c r="Z1226" s="80" t="s">
        <v>40</v>
      </c>
      <c r="AA1226" s="80" t="s">
        <v>39</v>
      </c>
      <c r="AB1226" s="80">
        <v>20</v>
      </c>
      <c r="AC1226" s="80"/>
    </row>
    <row r="1227" spans="1:29" ht="15.75" customHeight="1" x14ac:dyDescent="0.2">
      <c r="A1227" s="80" t="s">
        <v>48</v>
      </c>
      <c r="B1227" s="80" t="s">
        <v>47</v>
      </c>
      <c r="C1227" s="80" t="s">
        <v>50</v>
      </c>
      <c r="D1227" s="114">
        <v>43474.372715335645</v>
      </c>
      <c r="E1227" s="80" t="s">
        <v>168</v>
      </c>
      <c r="F1227" s="80" t="s">
        <v>30</v>
      </c>
      <c r="G1227" s="80" t="s">
        <v>51</v>
      </c>
      <c r="H1227" s="80" t="s">
        <v>9</v>
      </c>
      <c r="I1227" s="80" t="s">
        <v>157</v>
      </c>
      <c r="J1227" s="80" t="s">
        <v>42</v>
      </c>
      <c r="K1227" s="80">
        <v>3.5</v>
      </c>
      <c r="L1227" s="80">
        <v>1240</v>
      </c>
      <c r="M1227" s="80" t="s">
        <v>41</v>
      </c>
      <c r="N1227" s="102">
        <v>36.299999999999997</v>
      </c>
      <c r="O1227" s="108">
        <v>6.2600000000000003E-2</v>
      </c>
      <c r="P1227" s="105">
        <v>5.45</v>
      </c>
      <c r="Q1227" s="80"/>
      <c r="R1227" s="80"/>
      <c r="S1227" s="80"/>
      <c r="T1227" s="80"/>
      <c r="U1227" s="80"/>
      <c r="V1227" s="80"/>
      <c r="W1227" s="80"/>
      <c r="X1227" s="80"/>
      <c r="Y1227" s="80"/>
      <c r="Z1227" s="80" t="s">
        <v>40</v>
      </c>
      <c r="AA1227" s="80" t="s">
        <v>39</v>
      </c>
      <c r="AB1227" s="80">
        <v>20</v>
      </c>
      <c r="AC1227" s="80"/>
    </row>
    <row r="1228" spans="1:29" ht="15.75" customHeight="1" x14ac:dyDescent="0.2">
      <c r="A1228" s="80" t="s">
        <v>48</v>
      </c>
      <c r="B1228" s="80" t="s">
        <v>47</v>
      </c>
      <c r="C1228" s="80" t="s">
        <v>50</v>
      </c>
      <c r="D1228" s="114">
        <v>43474.372715335645</v>
      </c>
      <c r="E1228" s="80" t="s">
        <v>168</v>
      </c>
      <c r="F1228" s="80" t="s">
        <v>30</v>
      </c>
      <c r="G1228" s="80" t="s">
        <v>51</v>
      </c>
      <c r="H1228" s="80" t="s">
        <v>9</v>
      </c>
      <c r="I1228" s="80" t="s">
        <v>158</v>
      </c>
      <c r="J1228" s="80" t="s">
        <v>42</v>
      </c>
      <c r="K1228" s="80">
        <v>3.5</v>
      </c>
      <c r="L1228" s="80">
        <v>1240</v>
      </c>
      <c r="M1228" s="80" t="s">
        <v>41</v>
      </c>
      <c r="N1228" s="102">
        <v>96.7</v>
      </c>
      <c r="O1228" s="108">
        <v>7.2300000000000003E-2</v>
      </c>
      <c r="P1228" s="105">
        <v>0</v>
      </c>
      <c r="Q1228" s="80"/>
      <c r="R1228" s="80"/>
      <c r="S1228" s="80"/>
      <c r="T1228" s="80"/>
      <c r="U1228" s="80"/>
      <c r="V1228" s="80"/>
      <c r="W1228" s="80"/>
      <c r="X1228" s="80"/>
      <c r="Y1228" s="80"/>
      <c r="Z1228" s="80" t="s">
        <v>40</v>
      </c>
      <c r="AA1228" s="80" t="s">
        <v>39</v>
      </c>
      <c r="AB1228" s="80">
        <v>20</v>
      </c>
      <c r="AC1228" s="80"/>
    </row>
    <row r="1229" spans="1:29" ht="15.75" customHeight="1" x14ac:dyDescent="0.2">
      <c r="A1229" s="80" t="s">
        <v>48</v>
      </c>
      <c r="B1229" s="80" t="s">
        <v>47</v>
      </c>
      <c r="C1229" s="80" t="s">
        <v>50</v>
      </c>
      <c r="D1229" s="114">
        <v>43474.372715335645</v>
      </c>
      <c r="E1229" s="80" t="s">
        <v>168</v>
      </c>
      <c r="F1229" s="80" t="s">
        <v>30</v>
      </c>
      <c r="G1229" s="80" t="s">
        <v>51</v>
      </c>
      <c r="H1229" s="80" t="s">
        <v>9</v>
      </c>
      <c r="I1229" s="80" t="s">
        <v>43</v>
      </c>
      <c r="J1229" s="80" t="s">
        <v>42</v>
      </c>
      <c r="K1229" s="80">
        <v>3.5</v>
      </c>
      <c r="L1229" s="80">
        <v>1240</v>
      </c>
      <c r="M1229" s="80" t="s">
        <v>41</v>
      </c>
      <c r="N1229" s="102">
        <v>3.02</v>
      </c>
      <c r="O1229" s="108">
        <v>0</v>
      </c>
      <c r="P1229" s="105">
        <v>4.82</v>
      </c>
      <c r="Q1229" s="80"/>
      <c r="R1229" s="80"/>
      <c r="S1229" s="80"/>
      <c r="T1229" s="80"/>
      <c r="U1229" s="80"/>
      <c r="V1229" s="80"/>
      <c r="W1229" s="80"/>
      <c r="X1229" s="80"/>
      <c r="Y1229" s="80"/>
      <c r="Z1229" s="80" t="s">
        <v>40</v>
      </c>
      <c r="AA1229" s="80" t="s">
        <v>39</v>
      </c>
      <c r="AB1229" s="80">
        <v>20</v>
      </c>
      <c r="AC1229" s="80"/>
    </row>
    <row r="1230" spans="1:29" ht="15.75" customHeight="1" x14ac:dyDescent="0.2">
      <c r="A1230" s="80" t="s">
        <v>48</v>
      </c>
      <c r="B1230" s="80" t="s">
        <v>47</v>
      </c>
      <c r="C1230" s="80" t="s">
        <v>50</v>
      </c>
      <c r="D1230" s="114">
        <v>43474.372715335645</v>
      </c>
      <c r="E1230" s="80" t="s">
        <v>168</v>
      </c>
      <c r="F1230" s="80" t="s">
        <v>30</v>
      </c>
      <c r="G1230" s="80" t="s">
        <v>51</v>
      </c>
      <c r="H1230" s="80" t="s">
        <v>9</v>
      </c>
      <c r="I1230" s="80" t="s">
        <v>159</v>
      </c>
      <c r="J1230" s="80" t="s">
        <v>165</v>
      </c>
      <c r="K1230" s="80">
        <v>3.5</v>
      </c>
      <c r="L1230" s="80">
        <v>1240</v>
      </c>
      <c r="M1230" s="80" t="s">
        <v>41</v>
      </c>
      <c r="N1230" s="102">
        <v>43.8</v>
      </c>
      <c r="O1230" s="108">
        <v>6.3799999999999996E-2</v>
      </c>
      <c r="P1230" s="105">
        <v>4.7699999999999996</v>
      </c>
      <c r="Q1230" s="80"/>
      <c r="R1230" s="80"/>
      <c r="S1230" s="80"/>
      <c r="T1230" s="80"/>
      <c r="U1230" s="80"/>
      <c r="V1230" s="80"/>
      <c r="W1230" s="80"/>
      <c r="X1230" s="80"/>
      <c r="Y1230" s="80"/>
      <c r="Z1230" s="80" t="s">
        <v>40</v>
      </c>
      <c r="AA1230" s="80" t="s">
        <v>39</v>
      </c>
      <c r="AB1230" s="80">
        <v>20</v>
      </c>
      <c r="AC1230" s="80"/>
    </row>
    <row r="1231" spans="1:29" ht="15.75" customHeight="1" x14ac:dyDescent="0.2">
      <c r="A1231" s="80" t="s">
        <v>48</v>
      </c>
      <c r="B1231" s="80" t="s">
        <v>47</v>
      </c>
      <c r="C1231" s="80" t="s">
        <v>50</v>
      </c>
      <c r="D1231" s="114">
        <v>43474.372715335645</v>
      </c>
      <c r="E1231" s="80" t="s">
        <v>168</v>
      </c>
      <c r="F1231" s="80" t="s">
        <v>30</v>
      </c>
      <c r="G1231" s="80" t="s">
        <v>51</v>
      </c>
      <c r="H1231" s="80" t="s">
        <v>10</v>
      </c>
      <c r="I1231" s="80" t="s">
        <v>157</v>
      </c>
      <c r="J1231" s="80" t="s">
        <v>42</v>
      </c>
      <c r="K1231" s="80">
        <v>3.5</v>
      </c>
      <c r="L1231" s="80">
        <v>1220</v>
      </c>
      <c r="M1231" s="80" t="s">
        <v>41</v>
      </c>
      <c r="N1231" s="102">
        <v>9.4600000000000009</v>
      </c>
      <c r="O1231" s="108">
        <v>2.3099999999999999E-2</v>
      </c>
      <c r="P1231" s="105">
        <v>4.8</v>
      </c>
      <c r="Q1231" s="80"/>
      <c r="R1231" s="80"/>
      <c r="S1231" s="80"/>
      <c r="T1231" s="80"/>
      <c r="U1231" s="80"/>
      <c r="V1231" s="80"/>
      <c r="W1231" s="80"/>
      <c r="X1231" s="80"/>
      <c r="Y1231" s="80"/>
      <c r="Z1231" s="80" t="s">
        <v>40</v>
      </c>
      <c r="AA1231" s="80" t="s">
        <v>39</v>
      </c>
      <c r="AB1231" s="80">
        <v>20</v>
      </c>
      <c r="AC1231" s="80"/>
    </row>
    <row r="1232" spans="1:29" ht="15.75" customHeight="1" x14ac:dyDescent="0.2">
      <c r="A1232" s="80" t="s">
        <v>48</v>
      </c>
      <c r="B1232" s="80" t="s">
        <v>47</v>
      </c>
      <c r="C1232" s="80" t="s">
        <v>50</v>
      </c>
      <c r="D1232" s="114">
        <v>43474.372715335645</v>
      </c>
      <c r="E1232" s="80" t="s">
        <v>168</v>
      </c>
      <c r="F1232" s="80" t="s">
        <v>30</v>
      </c>
      <c r="G1232" s="80" t="s">
        <v>51</v>
      </c>
      <c r="H1232" s="80" t="s">
        <v>10</v>
      </c>
      <c r="I1232" s="80" t="s">
        <v>158</v>
      </c>
      <c r="J1232" s="80" t="s">
        <v>42</v>
      </c>
      <c r="K1232" s="80">
        <v>3.5</v>
      </c>
      <c r="L1232" s="80">
        <v>1220</v>
      </c>
      <c r="M1232" s="80" t="s">
        <v>41</v>
      </c>
      <c r="N1232" s="102">
        <v>47.1</v>
      </c>
      <c r="O1232" s="108">
        <v>2.6100000000000002E-2</v>
      </c>
      <c r="P1232" s="105">
        <v>0</v>
      </c>
      <c r="Q1232" s="80"/>
      <c r="R1232" s="80"/>
      <c r="S1232" s="80"/>
      <c r="T1232" s="80"/>
      <c r="U1232" s="80"/>
      <c r="V1232" s="80"/>
      <c r="W1232" s="80"/>
      <c r="X1232" s="80"/>
      <c r="Y1232" s="80"/>
      <c r="Z1232" s="80" t="s">
        <v>40</v>
      </c>
      <c r="AA1232" s="80" t="s">
        <v>39</v>
      </c>
      <c r="AB1232" s="80">
        <v>20</v>
      </c>
      <c r="AC1232" s="80"/>
    </row>
    <row r="1233" spans="1:29" ht="15.75" customHeight="1" x14ac:dyDescent="0.2">
      <c r="A1233" s="80" t="s">
        <v>48</v>
      </c>
      <c r="B1233" s="80" t="s">
        <v>47</v>
      </c>
      <c r="C1233" s="80" t="s">
        <v>50</v>
      </c>
      <c r="D1233" s="114">
        <v>43474.372715335645</v>
      </c>
      <c r="E1233" s="80" t="s">
        <v>168</v>
      </c>
      <c r="F1233" s="80" t="s">
        <v>30</v>
      </c>
      <c r="G1233" s="80" t="s">
        <v>51</v>
      </c>
      <c r="H1233" s="80" t="s">
        <v>10</v>
      </c>
      <c r="I1233" s="80" t="s">
        <v>43</v>
      </c>
      <c r="J1233" s="80" t="s">
        <v>42</v>
      </c>
      <c r="K1233" s="80">
        <v>3.5</v>
      </c>
      <c r="L1233" s="80">
        <v>1220</v>
      </c>
      <c r="M1233" s="80" t="s">
        <v>41</v>
      </c>
      <c r="N1233" s="102">
        <v>2.7</v>
      </c>
      <c r="O1233" s="108">
        <v>0</v>
      </c>
      <c r="P1233" s="105">
        <v>4.32</v>
      </c>
      <c r="Q1233" s="80"/>
      <c r="R1233" s="80"/>
      <c r="S1233" s="80"/>
      <c r="T1233" s="80"/>
      <c r="U1233" s="80"/>
      <c r="V1233" s="80"/>
      <c r="W1233" s="80"/>
      <c r="X1233" s="80"/>
      <c r="Y1233" s="80"/>
      <c r="Z1233" s="80" t="s">
        <v>40</v>
      </c>
      <c r="AA1233" s="80" t="s">
        <v>39</v>
      </c>
      <c r="AB1233" s="80">
        <v>20</v>
      </c>
      <c r="AC1233" s="80"/>
    </row>
    <row r="1234" spans="1:29" ht="15.75" customHeight="1" x14ac:dyDescent="0.2">
      <c r="A1234" s="80" t="s">
        <v>48</v>
      </c>
      <c r="B1234" s="80" t="s">
        <v>47</v>
      </c>
      <c r="C1234" s="80" t="s">
        <v>50</v>
      </c>
      <c r="D1234" s="114">
        <v>43474.372715335645</v>
      </c>
      <c r="E1234" s="80" t="s">
        <v>168</v>
      </c>
      <c r="F1234" s="80" t="s">
        <v>30</v>
      </c>
      <c r="G1234" s="80" t="s">
        <v>51</v>
      </c>
      <c r="H1234" s="80" t="s">
        <v>10</v>
      </c>
      <c r="I1234" s="80" t="s">
        <v>159</v>
      </c>
      <c r="J1234" s="80" t="s">
        <v>165</v>
      </c>
      <c r="K1234" s="80">
        <v>3.5</v>
      </c>
      <c r="L1234" s="80">
        <v>1220</v>
      </c>
      <c r="M1234" s="80" t="s">
        <v>41</v>
      </c>
      <c r="N1234" s="102">
        <v>6.31</v>
      </c>
      <c r="O1234" s="108">
        <v>7.4099999999999999E-3</v>
      </c>
      <c r="P1234" s="105">
        <v>4.28</v>
      </c>
      <c r="Q1234" s="80"/>
      <c r="R1234" s="80"/>
      <c r="S1234" s="80"/>
      <c r="T1234" s="80"/>
      <c r="U1234" s="80"/>
      <c r="V1234" s="80"/>
      <c r="W1234" s="80"/>
      <c r="X1234" s="80"/>
      <c r="Y1234" s="80"/>
      <c r="Z1234" s="80" t="s">
        <v>40</v>
      </c>
      <c r="AA1234" s="80" t="s">
        <v>39</v>
      </c>
      <c r="AB1234" s="80">
        <v>20</v>
      </c>
      <c r="AC1234" s="80"/>
    </row>
    <row r="1235" spans="1:29" ht="15.75" customHeight="1" x14ac:dyDescent="0.2">
      <c r="A1235" s="80" t="s">
        <v>48</v>
      </c>
      <c r="B1235" s="80" t="s">
        <v>47</v>
      </c>
      <c r="C1235" s="80" t="s">
        <v>50</v>
      </c>
      <c r="D1235" s="114">
        <v>43474.372715335645</v>
      </c>
      <c r="E1235" s="80" t="s">
        <v>168</v>
      </c>
      <c r="F1235" s="80" t="s">
        <v>30</v>
      </c>
      <c r="G1235" s="80" t="s">
        <v>51</v>
      </c>
      <c r="H1235" s="80" t="s">
        <v>11</v>
      </c>
      <c r="I1235" s="80" t="s">
        <v>157</v>
      </c>
      <c r="J1235" s="80" t="s">
        <v>42</v>
      </c>
      <c r="K1235" s="80">
        <v>3.5</v>
      </c>
      <c r="L1235" s="80">
        <v>1210</v>
      </c>
      <c r="M1235" s="80" t="s">
        <v>41</v>
      </c>
      <c r="N1235" s="102">
        <v>23.5</v>
      </c>
      <c r="O1235" s="108">
        <v>4.9099999999999998E-2</v>
      </c>
      <c r="P1235" s="105">
        <v>1.73</v>
      </c>
      <c r="Q1235" s="80"/>
      <c r="R1235" s="80"/>
      <c r="S1235" s="80"/>
      <c r="T1235" s="80"/>
      <c r="U1235" s="80"/>
      <c r="V1235" s="80"/>
      <c r="W1235" s="80"/>
      <c r="X1235" s="80"/>
      <c r="Y1235" s="80"/>
      <c r="Z1235" s="80" t="s">
        <v>40</v>
      </c>
      <c r="AA1235" s="80" t="s">
        <v>39</v>
      </c>
      <c r="AB1235" s="80">
        <v>20</v>
      </c>
      <c r="AC1235" s="80"/>
    </row>
    <row r="1236" spans="1:29" ht="15.75" customHeight="1" x14ac:dyDescent="0.2">
      <c r="A1236" s="80" t="s">
        <v>48</v>
      </c>
      <c r="B1236" s="80" t="s">
        <v>47</v>
      </c>
      <c r="C1236" s="80" t="s">
        <v>50</v>
      </c>
      <c r="D1236" s="114">
        <v>43474.372715335645</v>
      </c>
      <c r="E1236" s="80" t="s">
        <v>168</v>
      </c>
      <c r="F1236" s="80" t="s">
        <v>30</v>
      </c>
      <c r="G1236" s="80" t="s">
        <v>51</v>
      </c>
      <c r="H1236" s="80" t="s">
        <v>11</v>
      </c>
      <c r="I1236" s="80" t="s">
        <v>158</v>
      </c>
      <c r="J1236" s="80" t="s">
        <v>42</v>
      </c>
      <c r="K1236" s="80">
        <v>3.5</v>
      </c>
      <c r="L1236" s="80">
        <v>1210</v>
      </c>
      <c r="M1236" s="80" t="s">
        <v>41</v>
      </c>
      <c r="N1236" s="102">
        <v>40.799999999999997</v>
      </c>
      <c r="O1236" s="108">
        <v>5.5500000000000001E-2</v>
      </c>
      <c r="P1236" s="105">
        <v>0</v>
      </c>
      <c r="Q1236" s="80"/>
      <c r="R1236" s="80"/>
      <c r="S1236" s="80"/>
      <c r="T1236" s="80"/>
      <c r="U1236" s="80"/>
      <c r="V1236" s="80"/>
      <c r="W1236" s="80"/>
      <c r="X1236" s="80"/>
      <c r="Y1236" s="80"/>
      <c r="Z1236" s="80" t="s">
        <v>40</v>
      </c>
      <c r="AA1236" s="80" t="s">
        <v>39</v>
      </c>
      <c r="AB1236" s="80">
        <v>20</v>
      </c>
      <c r="AC1236" s="80"/>
    </row>
    <row r="1237" spans="1:29" ht="15.75" customHeight="1" x14ac:dyDescent="0.2">
      <c r="A1237" s="80" t="s">
        <v>48</v>
      </c>
      <c r="B1237" s="80" t="s">
        <v>47</v>
      </c>
      <c r="C1237" s="80" t="s">
        <v>50</v>
      </c>
      <c r="D1237" s="114">
        <v>43474.372715335645</v>
      </c>
      <c r="E1237" s="80" t="s">
        <v>168</v>
      </c>
      <c r="F1237" s="80" t="s">
        <v>30</v>
      </c>
      <c r="G1237" s="80" t="s">
        <v>51</v>
      </c>
      <c r="H1237" s="80" t="s">
        <v>11</v>
      </c>
      <c r="I1237" s="80" t="s">
        <v>43</v>
      </c>
      <c r="J1237" s="80" t="s">
        <v>42</v>
      </c>
      <c r="K1237" s="80">
        <v>3.5</v>
      </c>
      <c r="L1237" s="80">
        <v>1210</v>
      </c>
      <c r="M1237" s="80" t="s">
        <v>41</v>
      </c>
      <c r="N1237" s="102">
        <v>0.96899999999999997</v>
      </c>
      <c r="O1237" s="108">
        <v>0</v>
      </c>
      <c r="P1237" s="105">
        <v>1.56</v>
      </c>
      <c r="Q1237" s="80"/>
      <c r="R1237" s="80"/>
      <c r="S1237" s="80"/>
      <c r="T1237" s="80"/>
      <c r="U1237" s="80"/>
      <c r="V1237" s="80"/>
      <c r="W1237" s="80"/>
      <c r="X1237" s="80"/>
      <c r="Y1237" s="80"/>
      <c r="Z1237" s="80" t="s">
        <v>40</v>
      </c>
      <c r="AA1237" s="80" t="s">
        <v>39</v>
      </c>
      <c r="AB1237" s="80">
        <v>20</v>
      </c>
      <c r="AC1237" s="80"/>
    </row>
    <row r="1238" spans="1:29" ht="15.75" customHeight="1" x14ac:dyDescent="0.2">
      <c r="A1238" s="80" t="s">
        <v>48</v>
      </c>
      <c r="B1238" s="80" t="s">
        <v>47</v>
      </c>
      <c r="C1238" s="80" t="s">
        <v>50</v>
      </c>
      <c r="D1238" s="114">
        <v>43474.372715335645</v>
      </c>
      <c r="E1238" s="80" t="s">
        <v>168</v>
      </c>
      <c r="F1238" s="80" t="s">
        <v>30</v>
      </c>
      <c r="G1238" s="80" t="s">
        <v>51</v>
      </c>
      <c r="H1238" s="80" t="s">
        <v>11</v>
      </c>
      <c r="I1238" s="80" t="s">
        <v>159</v>
      </c>
      <c r="J1238" s="80" t="s">
        <v>165</v>
      </c>
      <c r="K1238" s="80">
        <v>3.5</v>
      </c>
      <c r="L1238" s="80">
        <v>1210</v>
      </c>
      <c r="M1238" s="80" t="s">
        <v>41</v>
      </c>
      <c r="N1238" s="102">
        <v>4.58</v>
      </c>
      <c r="O1238" s="108">
        <v>7.2899999999999996E-3</v>
      </c>
      <c r="P1238" s="105">
        <v>1.55</v>
      </c>
      <c r="Q1238" s="80"/>
      <c r="R1238" s="80"/>
      <c r="S1238" s="80"/>
      <c r="T1238" s="80"/>
      <c r="U1238" s="80"/>
      <c r="V1238" s="80"/>
      <c r="W1238" s="80"/>
      <c r="X1238" s="80"/>
      <c r="Y1238" s="80"/>
      <c r="Z1238" s="80" t="s">
        <v>40</v>
      </c>
      <c r="AA1238" s="80" t="s">
        <v>39</v>
      </c>
      <c r="AB1238" s="80">
        <v>20</v>
      </c>
      <c r="AC1238" s="80"/>
    </row>
    <row r="1239" spans="1:29" ht="15.75" customHeight="1" x14ac:dyDescent="0.2">
      <c r="A1239" s="80" t="s">
        <v>48</v>
      </c>
      <c r="B1239" s="80" t="s">
        <v>47</v>
      </c>
      <c r="C1239" s="80" t="s">
        <v>50</v>
      </c>
      <c r="D1239" s="114">
        <v>43474.372715335645</v>
      </c>
      <c r="E1239" s="80" t="s">
        <v>168</v>
      </c>
      <c r="F1239" s="80" t="s">
        <v>30</v>
      </c>
      <c r="G1239" s="80" t="s">
        <v>51</v>
      </c>
      <c r="H1239" s="80" t="s">
        <v>13</v>
      </c>
      <c r="I1239" s="80" t="s">
        <v>157</v>
      </c>
      <c r="J1239" s="80" t="s">
        <v>42</v>
      </c>
      <c r="K1239" s="80">
        <v>3.5</v>
      </c>
      <c r="L1239" s="80">
        <v>1220</v>
      </c>
      <c r="M1239" s="80" t="s">
        <v>41</v>
      </c>
      <c r="N1239" s="102">
        <v>33.6</v>
      </c>
      <c r="O1239" s="108">
        <v>4.0800000000000003E-2</v>
      </c>
      <c r="P1239" s="105">
        <v>1.77</v>
      </c>
      <c r="Q1239" s="80"/>
      <c r="R1239" s="80"/>
      <c r="S1239" s="80"/>
      <c r="T1239" s="80"/>
      <c r="U1239" s="80"/>
      <c r="V1239" s="80"/>
      <c r="W1239" s="80"/>
      <c r="X1239" s="80"/>
      <c r="Y1239" s="80"/>
      <c r="Z1239" s="80" t="s">
        <v>40</v>
      </c>
      <c r="AA1239" s="80" t="s">
        <v>39</v>
      </c>
      <c r="AB1239" s="80">
        <v>20</v>
      </c>
      <c r="AC1239" s="80"/>
    </row>
    <row r="1240" spans="1:29" ht="15.75" customHeight="1" x14ac:dyDescent="0.2">
      <c r="A1240" s="80" t="s">
        <v>48</v>
      </c>
      <c r="B1240" s="80" t="s">
        <v>47</v>
      </c>
      <c r="C1240" s="80" t="s">
        <v>50</v>
      </c>
      <c r="D1240" s="114">
        <v>43474.372715335645</v>
      </c>
      <c r="E1240" s="80" t="s">
        <v>168</v>
      </c>
      <c r="F1240" s="80" t="s">
        <v>30</v>
      </c>
      <c r="G1240" s="80" t="s">
        <v>51</v>
      </c>
      <c r="H1240" s="80" t="s">
        <v>13</v>
      </c>
      <c r="I1240" s="80" t="s">
        <v>158</v>
      </c>
      <c r="J1240" s="80" t="s">
        <v>42</v>
      </c>
      <c r="K1240" s="80">
        <v>3.5</v>
      </c>
      <c r="L1240" s="80">
        <v>1220</v>
      </c>
      <c r="M1240" s="80" t="s">
        <v>41</v>
      </c>
      <c r="N1240" s="102">
        <v>50.4</v>
      </c>
      <c r="O1240" s="108">
        <v>4.5499999999999999E-2</v>
      </c>
      <c r="P1240" s="105">
        <v>0</v>
      </c>
      <c r="Q1240" s="80"/>
      <c r="R1240" s="80"/>
      <c r="S1240" s="80"/>
      <c r="T1240" s="80"/>
      <c r="U1240" s="80"/>
      <c r="V1240" s="80"/>
      <c r="W1240" s="80"/>
      <c r="X1240" s="80"/>
      <c r="Y1240" s="80"/>
      <c r="Z1240" s="80" t="s">
        <v>40</v>
      </c>
      <c r="AA1240" s="80" t="s">
        <v>39</v>
      </c>
      <c r="AB1240" s="80">
        <v>20</v>
      </c>
      <c r="AC1240" s="80"/>
    </row>
    <row r="1241" spans="1:29" ht="15.75" customHeight="1" x14ac:dyDescent="0.2">
      <c r="A1241" s="80" t="s">
        <v>48</v>
      </c>
      <c r="B1241" s="80" t="s">
        <v>47</v>
      </c>
      <c r="C1241" s="80" t="s">
        <v>50</v>
      </c>
      <c r="D1241" s="114">
        <v>43474.372715335645</v>
      </c>
      <c r="E1241" s="80" t="s">
        <v>168</v>
      </c>
      <c r="F1241" s="80" t="s">
        <v>30</v>
      </c>
      <c r="G1241" s="80" t="s">
        <v>51</v>
      </c>
      <c r="H1241" s="80" t="s">
        <v>13</v>
      </c>
      <c r="I1241" s="80" t="s">
        <v>43</v>
      </c>
      <c r="J1241" s="80" t="s">
        <v>42</v>
      </c>
      <c r="K1241" s="80">
        <v>3.5</v>
      </c>
      <c r="L1241" s="80">
        <v>1220</v>
      </c>
      <c r="M1241" s="80" t="s">
        <v>41</v>
      </c>
      <c r="N1241" s="102">
        <v>1</v>
      </c>
      <c r="O1241" s="108">
        <v>0</v>
      </c>
      <c r="P1241" s="105">
        <v>1.61</v>
      </c>
      <c r="Q1241" s="80"/>
      <c r="R1241" s="80"/>
      <c r="S1241" s="80"/>
      <c r="T1241" s="80"/>
      <c r="U1241" s="80"/>
      <c r="V1241" s="80"/>
      <c r="W1241" s="80"/>
      <c r="X1241" s="80"/>
      <c r="Y1241" s="80"/>
      <c r="Z1241" s="80" t="s">
        <v>40</v>
      </c>
      <c r="AA1241" s="80" t="s">
        <v>39</v>
      </c>
      <c r="AB1241" s="80">
        <v>20</v>
      </c>
      <c r="AC1241" s="80"/>
    </row>
    <row r="1242" spans="1:29" ht="15.75" customHeight="1" x14ac:dyDescent="0.2">
      <c r="A1242" s="80" t="s">
        <v>48</v>
      </c>
      <c r="B1242" s="80" t="s">
        <v>47</v>
      </c>
      <c r="C1242" s="80" t="s">
        <v>50</v>
      </c>
      <c r="D1242" s="114">
        <v>43474.372715335645</v>
      </c>
      <c r="E1242" s="80" t="s">
        <v>168</v>
      </c>
      <c r="F1242" s="80" t="s">
        <v>30</v>
      </c>
      <c r="G1242" s="80" t="s">
        <v>51</v>
      </c>
      <c r="H1242" s="80" t="s">
        <v>13</v>
      </c>
      <c r="I1242" s="80" t="s">
        <v>159</v>
      </c>
      <c r="J1242" s="80" t="s">
        <v>165</v>
      </c>
      <c r="K1242" s="80">
        <v>3.5</v>
      </c>
      <c r="L1242" s="80">
        <v>1220</v>
      </c>
      <c r="M1242" s="80" t="s">
        <v>41</v>
      </c>
      <c r="N1242" s="102">
        <v>24.8</v>
      </c>
      <c r="O1242" s="108">
        <v>2.8299999999999999E-2</v>
      </c>
      <c r="P1242" s="105">
        <v>1.57</v>
      </c>
      <c r="Q1242" s="80"/>
      <c r="R1242" s="80"/>
      <c r="S1242" s="80"/>
      <c r="T1242" s="80"/>
      <c r="U1242" s="80"/>
      <c r="V1242" s="80"/>
      <c r="W1242" s="80"/>
      <c r="X1242" s="80"/>
      <c r="Y1242" s="80"/>
      <c r="Z1242" s="80" t="s">
        <v>40</v>
      </c>
      <c r="AA1242" s="80" t="s">
        <v>39</v>
      </c>
      <c r="AB1242" s="80">
        <v>20</v>
      </c>
      <c r="AC1242" s="80"/>
    </row>
    <row r="1243" spans="1:29" ht="15.75" customHeight="1" x14ac:dyDescent="0.2">
      <c r="A1243" s="80" t="s">
        <v>48</v>
      </c>
      <c r="B1243" s="80" t="s">
        <v>47</v>
      </c>
      <c r="C1243" s="80" t="s">
        <v>50</v>
      </c>
      <c r="D1243" s="114">
        <v>43474.372715335645</v>
      </c>
      <c r="E1243" s="80" t="s">
        <v>168</v>
      </c>
      <c r="F1243" s="80" t="s">
        <v>30</v>
      </c>
      <c r="G1243" s="80" t="s">
        <v>51</v>
      </c>
      <c r="H1243" s="80" t="s">
        <v>14</v>
      </c>
      <c r="I1243" s="80" t="s">
        <v>157</v>
      </c>
      <c r="J1243" s="80" t="s">
        <v>42</v>
      </c>
      <c r="K1243" s="80">
        <v>3.5</v>
      </c>
      <c r="L1243" s="80">
        <v>1220</v>
      </c>
      <c r="M1243" s="80" t="s">
        <v>41</v>
      </c>
      <c r="N1243" s="102">
        <v>50.4</v>
      </c>
      <c r="O1243" s="108">
        <v>8.5400000000000004E-2</v>
      </c>
      <c r="P1243" s="105">
        <v>2.83</v>
      </c>
      <c r="Q1243" s="80"/>
      <c r="R1243" s="80"/>
      <c r="S1243" s="80"/>
      <c r="T1243" s="80"/>
      <c r="U1243" s="80"/>
      <c r="V1243" s="80"/>
      <c r="W1243" s="80"/>
      <c r="X1243" s="80"/>
      <c r="Y1243" s="80"/>
      <c r="Z1243" s="80" t="s">
        <v>40</v>
      </c>
      <c r="AA1243" s="80" t="s">
        <v>39</v>
      </c>
      <c r="AB1243" s="80">
        <v>20</v>
      </c>
      <c r="AC1243" s="80"/>
    </row>
    <row r="1244" spans="1:29" ht="15.75" customHeight="1" x14ac:dyDescent="0.2">
      <c r="A1244" s="80" t="s">
        <v>48</v>
      </c>
      <c r="B1244" s="80" t="s">
        <v>47</v>
      </c>
      <c r="C1244" s="80" t="s">
        <v>50</v>
      </c>
      <c r="D1244" s="114">
        <v>43474.372715335645</v>
      </c>
      <c r="E1244" s="80" t="s">
        <v>168</v>
      </c>
      <c r="F1244" s="80" t="s">
        <v>30</v>
      </c>
      <c r="G1244" s="80" t="s">
        <v>51</v>
      </c>
      <c r="H1244" s="80" t="s">
        <v>14</v>
      </c>
      <c r="I1244" s="80" t="s">
        <v>158</v>
      </c>
      <c r="J1244" s="80" t="s">
        <v>42</v>
      </c>
      <c r="K1244" s="80">
        <v>3.5</v>
      </c>
      <c r="L1244" s="80">
        <v>1220</v>
      </c>
      <c r="M1244" s="80" t="s">
        <v>41</v>
      </c>
      <c r="N1244" s="102">
        <v>76.2</v>
      </c>
      <c r="O1244" s="108">
        <v>9.4E-2</v>
      </c>
      <c r="P1244" s="105">
        <v>0</v>
      </c>
      <c r="Q1244" s="80"/>
      <c r="R1244" s="80"/>
      <c r="S1244" s="80"/>
      <c r="T1244" s="80"/>
      <c r="U1244" s="80"/>
      <c r="V1244" s="80"/>
      <c r="W1244" s="80"/>
      <c r="X1244" s="80"/>
      <c r="Y1244" s="80"/>
      <c r="Z1244" s="80" t="s">
        <v>40</v>
      </c>
      <c r="AA1244" s="80" t="s">
        <v>39</v>
      </c>
      <c r="AB1244" s="80">
        <v>20</v>
      </c>
      <c r="AC1244" s="80"/>
    </row>
    <row r="1245" spans="1:29" ht="15.75" customHeight="1" x14ac:dyDescent="0.2">
      <c r="A1245" s="80" t="s">
        <v>48</v>
      </c>
      <c r="B1245" s="80" t="s">
        <v>47</v>
      </c>
      <c r="C1245" s="80" t="s">
        <v>50</v>
      </c>
      <c r="D1245" s="114">
        <v>43474.372715335645</v>
      </c>
      <c r="E1245" s="80" t="s">
        <v>168</v>
      </c>
      <c r="F1245" s="80" t="s">
        <v>30</v>
      </c>
      <c r="G1245" s="80" t="s">
        <v>51</v>
      </c>
      <c r="H1245" s="80" t="s">
        <v>14</v>
      </c>
      <c r="I1245" s="80" t="s">
        <v>43</v>
      </c>
      <c r="J1245" s="80" t="s">
        <v>42</v>
      </c>
      <c r="K1245" s="80">
        <v>3.5</v>
      </c>
      <c r="L1245" s="80">
        <v>1220</v>
      </c>
      <c r="M1245" s="80" t="s">
        <v>41</v>
      </c>
      <c r="N1245" s="102">
        <v>1.6</v>
      </c>
      <c r="O1245" s="108">
        <v>0</v>
      </c>
      <c r="P1245" s="105">
        <v>2.5499999999999998</v>
      </c>
      <c r="Q1245" s="80"/>
      <c r="R1245" s="80"/>
      <c r="S1245" s="80"/>
      <c r="T1245" s="80"/>
      <c r="U1245" s="80"/>
      <c r="V1245" s="80"/>
      <c r="W1245" s="80"/>
      <c r="X1245" s="80"/>
      <c r="Y1245" s="80"/>
      <c r="Z1245" s="80" t="s">
        <v>40</v>
      </c>
      <c r="AA1245" s="80" t="s">
        <v>39</v>
      </c>
      <c r="AB1245" s="80">
        <v>20</v>
      </c>
      <c r="AC1245" s="80"/>
    </row>
    <row r="1246" spans="1:29" ht="15.75" customHeight="1" x14ac:dyDescent="0.2">
      <c r="A1246" s="80" t="s">
        <v>48</v>
      </c>
      <c r="B1246" s="80" t="s">
        <v>47</v>
      </c>
      <c r="C1246" s="80" t="s">
        <v>50</v>
      </c>
      <c r="D1246" s="114">
        <v>43474.372715335645</v>
      </c>
      <c r="E1246" s="80" t="s">
        <v>168</v>
      </c>
      <c r="F1246" s="80" t="s">
        <v>30</v>
      </c>
      <c r="G1246" s="80" t="s">
        <v>51</v>
      </c>
      <c r="H1246" s="80" t="s">
        <v>14</v>
      </c>
      <c r="I1246" s="80" t="s">
        <v>159</v>
      </c>
      <c r="J1246" s="80" t="s">
        <v>165</v>
      </c>
      <c r="K1246" s="80">
        <v>3.5</v>
      </c>
      <c r="L1246" s="80">
        <v>1220</v>
      </c>
      <c r="M1246" s="80" t="s">
        <v>41</v>
      </c>
      <c r="N1246" s="102">
        <v>40.200000000000003</v>
      </c>
      <c r="O1246" s="108">
        <v>6.4299999999999996E-2</v>
      </c>
      <c r="P1246" s="105">
        <v>2.4900000000000002</v>
      </c>
      <c r="Q1246" s="80"/>
      <c r="R1246" s="80"/>
      <c r="S1246" s="80"/>
      <c r="T1246" s="80"/>
      <c r="U1246" s="80"/>
      <c r="V1246" s="80"/>
      <c r="W1246" s="80"/>
      <c r="X1246" s="80"/>
      <c r="Y1246" s="80"/>
      <c r="Z1246" s="80" t="s">
        <v>40</v>
      </c>
      <c r="AA1246" s="80" t="s">
        <v>39</v>
      </c>
      <c r="AB1246" s="80">
        <v>20</v>
      </c>
      <c r="AC1246" s="80"/>
    </row>
    <row r="1247" spans="1:29" ht="15.75" customHeight="1" x14ac:dyDescent="0.2">
      <c r="A1247" s="80" t="s">
        <v>48</v>
      </c>
      <c r="B1247" s="80" t="s">
        <v>47</v>
      </c>
      <c r="C1247" s="80" t="s">
        <v>50</v>
      </c>
      <c r="D1247" s="114">
        <v>43474.372715335645</v>
      </c>
      <c r="E1247" s="80" t="s">
        <v>168</v>
      </c>
      <c r="F1247" s="80" t="s">
        <v>30</v>
      </c>
      <c r="G1247" s="80" t="s">
        <v>51</v>
      </c>
      <c r="H1247" s="80" t="s">
        <v>16</v>
      </c>
      <c r="I1247" s="80" t="s">
        <v>157</v>
      </c>
      <c r="J1247" s="80" t="s">
        <v>42</v>
      </c>
      <c r="K1247" s="80">
        <v>3.5</v>
      </c>
      <c r="L1247" s="80">
        <v>1220</v>
      </c>
      <c r="M1247" s="80" t="s">
        <v>41</v>
      </c>
      <c r="N1247" s="102">
        <v>47.2</v>
      </c>
      <c r="O1247" s="108">
        <v>6.7199999999999996E-2</v>
      </c>
      <c r="P1247" s="105">
        <v>2.5499999999999998</v>
      </c>
      <c r="Q1247" s="80"/>
      <c r="R1247" s="80"/>
      <c r="S1247" s="80"/>
      <c r="T1247" s="80"/>
      <c r="U1247" s="80"/>
      <c r="V1247" s="80"/>
      <c r="W1247" s="80"/>
      <c r="X1247" s="80"/>
      <c r="Y1247" s="80"/>
      <c r="Z1247" s="80" t="s">
        <v>40</v>
      </c>
      <c r="AA1247" s="80" t="s">
        <v>39</v>
      </c>
      <c r="AB1247" s="80">
        <v>20</v>
      </c>
      <c r="AC1247" s="80"/>
    </row>
    <row r="1248" spans="1:29" ht="15.75" customHeight="1" x14ac:dyDescent="0.2">
      <c r="A1248" s="80" t="s">
        <v>48</v>
      </c>
      <c r="B1248" s="80" t="s">
        <v>47</v>
      </c>
      <c r="C1248" s="80" t="s">
        <v>50</v>
      </c>
      <c r="D1248" s="114">
        <v>43474.372715335645</v>
      </c>
      <c r="E1248" s="80" t="s">
        <v>168</v>
      </c>
      <c r="F1248" s="80" t="s">
        <v>30</v>
      </c>
      <c r="G1248" s="80" t="s">
        <v>51</v>
      </c>
      <c r="H1248" s="80" t="s">
        <v>16</v>
      </c>
      <c r="I1248" s="80" t="s">
        <v>158</v>
      </c>
      <c r="J1248" s="80" t="s">
        <v>42</v>
      </c>
      <c r="K1248" s="80">
        <v>3.5</v>
      </c>
      <c r="L1248" s="80">
        <v>1220</v>
      </c>
      <c r="M1248" s="80" t="s">
        <v>41</v>
      </c>
      <c r="N1248" s="102">
        <v>73.8</v>
      </c>
      <c r="O1248" s="108">
        <v>7.3899999999999993E-2</v>
      </c>
      <c r="P1248" s="105">
        <v>0</v>
      </c>
      <c r="Q1248" s="80"/>
      <c r="R1248" s="80"/>
      <c r="S1248" s="80"/>
      <c r="T1248" s="80"/>
      <c r="U1248" s="80"/>
      <c r="V1248" s="80"/>
      <c r="W1248" s="80"/>
      <c r="X1248" s="80"/>
      <c r="Y1248" s="80"/>
      <c r="Z1248" s="80" t="s">
        <v>40</v>
      </c>
      <c r="AA1248" s="80" t="s">
        <v>39</v>
      </c>
      <c r="AB1248" s="80">
        <v>20</v>
      </c>
      <c r="AC1248" s="80"/>
    </row>
    <row r="1249" spans="1:29" ht="15.75" customHeight="1" x14ac:dyDescent="0.2">
      <c r="A1249" s="80" t="s">
        <v>48</v>
      </c>
      <c r="B1249" s="80" t="s">
        <v>47</v>
      </c>
      <c r="C1249" s="80" t="s">
        <v>50</v>
      </c>
      <c r="D1249" s="114">
        <v>43474.372715335645</v>
      </c>
      <c r="E1249" s="80" t="s">
        <v>168</v>
      </c>
      <c r="F1249" s="80" t="s">
        <v>30</v>
      </c>
      <c r="G1249" s="80" t="s">
        <v>51</v>
      </c>
      <c r="H1249" s="80" t="s">
        <v>16</v>
      </c>
      <c r="I1249" s="80" t="s">
        <v>43</v>
      </c>
      <c r="J1249" s="80" t="s">
        <v>42</v>
      </c>
      <c r="K1249" s="80">
        <v>3.5</v>
      </c>
      <c r="L1249" s="80">
        <v>1220</v>
      </c>
      <c r="M1249" s="80" t="s">
        <v>41</v>
      </c>
      <c r="N1249" s="102">
        <v>1.42</v>
      </c>
      <c r="O1249" s="108">
        <v>0</v>
      </c>
      <c r="P1249" s="105">
        <v>2.29</v>
      </c>
      <c r="Q1249" s="80"/>
      <c r="R1249" s="80"/>
      <c r="S1249" s="80"/>
      <c r="T1249" s="80"/>
      <c r="U1249" s="80"/>
      <c r="V1249" s="80"/>
      <c r="W1249" s="80"/>
      <c r="X1249" s="80"/>
      <c r="Y1249" s="80"/>
      <c r="Z1249" s="80" t="s">
        <v>40</v>
      </c>
      <c r="AA1249" s="80" t="s">
        <v>39</v>
      </c>
      <c r="AB1249" s="80">
        <v>20</v>
      </c>
      <c r="AC1249" s="80"/>
    </row>
    <row r="1250" spans="1:29" ht="15.75" customHeight="1" x14ac:dyDescent="0.2">
      <c r="A1250" s="80" t="s">
        <v>48</v>
      </c>
      <c r="B1250" s="80" t="s">
        <v>47</v>
      </c>
      <c r="C1250" s="80" t="s">
        <v>50</v>
      </c>
      <c r="D1250" s="114">
        <v>43474.372715335645</v>
      </c>
      <c r="E1250" s="80" t="s">
        <v>168</v>
      </c>
      <c r="F1250" s="80" t="s">
        <v>30</v>
      </c>
      <c r="G1250" s="80" t="s">
        <v>51</v>
      </c>
      <c r="H1250" s="80" t="s">
        <v>16</v>
      </c>
      <c r="I1250" s="80" t="s">
        <v>159</v>
      </c>
      <c r="J1250" s="80" t="s">
        <v>165</v>
      </c>
      <c r="K1250" s="80">
        <v>3.5</v>
      </c>
      <c r="L1250" s="80">
        <v>1220</v>
      </c>
      <c r="M1250" s="80" t="s">
        <v>41</v>
      </c>
      <c r="N1250" s="102">
        <v>49.4</v>
      </c>
      <c r="O1250" s="108">
        <v>6.6500000000000004E-2</v>
      </c>
      <c r="P1250" s="105">
        <v>2.23</v>
      </c>
      <c r="Q1250" s="80"/>
      <c r="R1250" s="80"/>
      <c r="S1250" s="80"/>
      <c r="T1250" s="80"/>
      <c r="U1250" s="80"/>
      <c r="V1250" s="80"/>
      <c r="W1250" s="80"/>
      <c r="X1250" s="80"/>
      <c r="Y1250" s="80"/>
      <c r="Z1250" s="80" t="s">
        <v>40</v>
      </c>
      <c r="AA1250" s="80" t="s">
        <v>39</v>
      </c>
      <c r="AB1250" s="80">
        <v>20</v>
      </c>
      <c r="AC1250" s="80"/>
    </row>
    <row r="1251" spans="1:29" ht="15.75" customHeight="1" x14ac:dyDescent="0.2">
      <c r="A1251" s="80" t="s">
        <v>48</v>
      </c>
      <c r="B1251" s="80" t="s">
        <v>47</v>
      </c>
      <c r="C1251" s="80" t="s">
        <v>50</v>
      </c>
      <c r="D1251" s="114">
        <v>43474.372715335645</v>
      </c>
      <c r="E1251" s="80" t="s">
        <v>168</v>
      </c>
      <c r="F1251" s="80" t="s">
        <v>30</v>
      </c>
      <c r="G1251" s="80" t="s">
        <v>51</v>
      </c>
      <c r="H1251" s="80" t="s">
        <v>22</v>
      </c>
      <c r="I1251" s="80" t="s">
        <v>157</v>
      </c>
      <c r="J1251" s="80" t="s">
        <v>42</v>
      </c>
      <c r="K1251" s="80">
        <v>3.5</v>
      </c>
      <c r="L1251" s="80">
        <v>1210</v>
      </c>
      <c r="M1251" s="80" t="s">
        <v>41</v>
      </c>
      <c r="N1251" s="102">
        <v>68.599999999999994</v>
      </c>
      <c r="O1251" s="108">
        <v>7.1099999999999997E-2</v>
      </c>
      <c r="P1251" s="105">
        <v>4.03</v>
      </c>
      <c r="Q1251" s="80"/>
      <c r="R1251" s="80"/>
      <c r="S1251" s="80"/>
      <c r="T1251" s="80"/>
      <c r="U1251" s="80"/>
      <c r="V1251" s="80"/>
      <c r="W1251" s="80"/>
      <c r="X1251" s="80"/>
      <c r="Y1251" s="80"/>
      <c r="Z1251" s="80" t="s">
        <v>40</v>
      </c>
      <c r="AA1251" s="80" t="s">
        <v>39</v>
      </c>
      <c r="AB1251" s="80">
        <v>20</v>
      </c>
      <c r="AC1251" s="80"/>
    </row>
    <row r="1252" spans="1:29" ht="15.75" customHeight="1" x14ac:dyDescent="0.2">
      <c r="A1252" s="80" t="s">
        <v>48</v>
      </c>
      <c r="B1252" s="80" t="s">
        <v>47</v>
      </c>
      <c r="C1252" s="80" t="s">
        <v>50</v>
      </c>
      <c r="D1252" s="114">
        <v>43474.372715335645</v>
      </c>
      <c r="E1252" s="80" t="s">
        <v>168</v>
      </c>
      <c r="F1252" s="80" t="s">
        <v>30</v>
      </c>
      <c r="G1252" s="80" t="s">
        <v>51</v>
      </c>
      <c r="H1252" s="80" t="s">
        <v>22</v>
      </c>
      <c r="I1252" s="80" t="s">
        <v>158</v>
      </c>
      <c r="J1252" s="80" t="s">
        <v>42</v>
      </c>
      <c r="K1252" s="80">
        <v>3.5</v>
      </c>
      <c r="L1252" s="80">
        <v>1210</v>
      </c>
      <c r="M1252" s="80" t="s">
        <v>41</v>
      </c>
      <c r="N1252" s="102">
        <v>110</v>
      </c>
      <c r="O1252" s="108">
        <v>7.8E-2</v>
      </c>
      <c r="P1252" s="105">
        <v>0</v>
      </c>
      <c r="Q1252" s="80"/>
      <c r="R1252" s="80"/>
      <c r="S1252" s="80"/>
      <c r="T1252" s="80"/>
      <c r="U1252" s="80"/>
      <c r="V1252" s="80"/>
      <c r="W1252" s="80"/>
      <c r="X1252" s="80"/>
      <c r="Y1252" s="80"/>
      <c r="Z1252" s="80" t="s">
        <v>40</v>
      </c>
      <c r="AA1252" s="80" t="s">
        <v>39</v>
      </c>
      <c r="AB1252" s="80">
        <v>20</v>
      </c>
      <c r="AC1252" s="80"/>
    </row>
    <row r="1253" spans="1:29" ht="15.75" customHeight="1" x14ac:dyDescent="0.2">
      <c r="A1253" s="80" t="s">
        <v>48</v>
      </c>
      <c r="B1253" s="80" t="s">
        <v>47</v>
      </c>
      <c r="C1253" s="80" t="s">
        <v>50</v>
      </c>
      <c r="D1253" s="114">
        <v>43474.372715335645</v>
      </c>
      <c r="E1253" s="80" t="s">
        <v>168</v>
      </c>
      <c r="F1253" s="80" t="s">
        <v>30</v>
      </c>
      <c r="G1253" s="80" t="s">
        <v>51</v>
      </c>
      <c r="H1253" s="80" t="s">
        <v>22</v>
      </c>
      <c r="I1253" s="80" t="s">
        <v>43</v>
      </c>
      <c r="J1253" s="80" t="s">
        <v>42</v>
      </c>
      <c r="K1253" s="80">
        <v>3.5</v>
      </c>
      <c r="L1253" s="80">
        <v>1210</v>
      </c>
      <c r="M1253" s="80" t="s">
        <v>41</v>
      </c>
      <c r="N1253" s="102">
        <v>2.2599999999999998</v>
      </c>
      <c r="O1253" s="108">
        <v>0</v>
      </c>
      <c r="P1253" s="105">
        <v>3.64</v>
      </c>
      <c r="Q1253" s="80"/>
      <c r="R1253" s="80"/>
      <c r="S1253" s="80"/>
      <c r="T1253" s="80"/>
      <c r="U1253" s="80"/>
      <c r="V1253" s="80"/>
      <c r="W1253" s="80"/>
      <c r="X1253" s="80"/>
      <c r="Y1253" s="80"/>
      <c r="Z1253" s="80" t="s">
        <v>40</v>
      </c>
      <c r="AA1253" s="80" t="s">
        <v>39</v>
      </c>
      <c r="AB1253" s="80">
        <v>20</v>
      </c>
      <c r="AC1253" s="80"/>
    </row>
    <row r="1254" spans="1:29" ht="15.75" customHeight="1" x14ac:dyDescent="0.2">
      <c r="A1254" s="80" t="s">
        <v>48</v>
      </c>
      <c r="B1254" s="80" t="s">
        <v>47</v>
      </c>
      <c r="C1254" s="80" t="s">
        <v>50</v>
      </c>
      <c r="D1254" s="114">
        <v>43474.372715335645</v>
      </c>
      <c r="E1254" s="80" t="s">
        <v>168</v>
      </c>
      <c r="F1254" s="80" t="s">
        <v>30</v>
      </c>
      <c r="G1254" s="80" t="s">
        <v>51</v>
      </c>
      <c r="H1254" s="80" t="s">
        <v>22</v>
      </c>
      <c r="I1254" s="80" t="s">
        <v>159</v>
      </c>
      <c r="J1254" s="80" t="s">
        <v>165</v>
      </c>
      <c r="K1254" s="80">
        <v>3.5</v>
      </c>
      <c r="L1254" s="80">
        <v>1210</v>
      </c>
      <c r="M1254" s="80" t="s">
        <v>41</v>
      </c>
      <c r="N1254" s="102">
        <v>73.7</v>
      </c>
      <c r="O1254" s="108">
        <v>7.1999999999999995E-2</v>
      </c>
      <c r="P1254" s="105">
        <v>3.52</v>
      </c>
      <c r="Q1254" s="80"/>
      <c r="R1254" s="80"/>
      <c r="S1254" s="80"/>
      <c r="T1254" s="80"/>
      <c r="U1254" s="80"/>
      <c r="V1254" s="80"/>
      <c r="W1254" s="80"/>
      <c r="X1254" s="80"/>
      <c r="Y1254" s="80"/>
      <c r="Z1254" s="80" t="s">
        <v>40</v>
      </c>
      <c r="AA1254" s="80" t="s">
        <v>39</v>
      </c>
      <c r="AB1254" s="80">
        <v>20</v>
      </c>
      <c r="AC1254" s="80"/>
    </row>
    <row r="1255" spans="1:29" ht="15.75" customHeight="1" x14ac:dyDescent="0.2">
      <c r="A1255" s="80" t="s">
        <v>48</v>
      </c>
      <c r="B1255" s="80" t="s">
        <v>47</v>
      </c>
      <c r="C1255" s="80" t="s">
        <v>50</v>
      </c>
      <c r="D1255" s="114">
        <v>43474.372715335645</v>
      </c>
      <c r="E1255" s="80" t="s">
        <v>168</v>
      </c>
      <c r="F1255" s="80" t="s">
        <v>30</v>
      </c>
      <c r="G1255" s="80" t="s">
        <v>51</v>
      </c>
      <c r="H1255" s="80" t="s">
        <v>24</v>
      </c>
      <c r="I1255" s="80" t="s">
        <v>157</v>
      </c>
      <c r="J1255" s="80" t="s">
        <v>42</v>
      </c>
      <c r="K1255" s="80">
        <v>3.5</v>
      </c>
      <c r="L1255" s="80">
        <v>1230</v>
      </c>
      <c r="M1255" s="80" t="s">
        <v>41</v>
      </c>
      <c r="N1255" s="102">
        <v>82</v>
      </c>
      <c r="O1255" s="108">
        <v>8.0799999999999997E-2</v>
      </c>
      <c r="P1255" s="105">
        <v>6.17</v>
      </c>
      <c r="Q1255" s="80"/>
      <c r="R1255" s="80"/>
      <c r="S1255" s="80"/>
      <c r="T1255" s="80"/>
      <c r="U1255" s="80"/>
      <c r="V1255" s="80"/>
      <c r="W1255" s="80"/>
      <c r="X1255" s="80"/>
      <c r="Y1255" s="80"/>
      <c r="Z1255" s="80" t="s">
        <v>40</v>
      </c>
      <c r="AA1255" s="80" t="s">
        <v>39</v>
      </c>
      <c r="AB1255" s="80">
        <v>20</v>
      </c>
      <c r="AC1255" s="80"/>
    </row>
    <row r="1256" spans="1:29" ht="15.75" customHeight="1" x14ac:dyDescent="0.2">
      <c r="A1256" s="80" t="s">
        <v>48</v>
      </c>
      <c r="B1256" s="80" t="s">
        <v>47</v>
      </c>
      <c r="C1256" s="80" t="s">
        <v>50</v>
      </c>
      <c r="D1256" s="114">
        <v>43474.372715335645</v>
      </c>
      <c r="E1256" s="80" t="s">
        <v>168</v>
      </c>
      <c r="F1256" s="80" t="s">
        <v>30</v>
      </c>
      <c r="G1256" s="80" t="s">
        <v>51</v>
      </c>
      <c r="H1256" s="80" t="s">
        <v>24</v>
      </c>
      <c r="I1256" s="80" t="s">
        <v>158</v>
      </c>
      <c r="J1256" s="80" t="s">
        <v>42</v>
      </c>
      <c r="K1256" s="80">
        <v>3.5</v>
      </c>
      <c r="L1256" s="80">
        <v>1230</v>
      </c>
      <c r="M1256" s="80" t="s">
        <v>41</v>
      </c>
      <c r="N1256" s="102">
        <v>152</v>
      </c>
      <c r="O1256" s="108">
        <v>8.6800000000000002E-2</v>
      </c>
      <c r="P1256" s="105">
        <v>0</v>
      </c>
      <c r="Q1256" s="80"/>
      <c r="R1256" s="80"/>
      <c r="S1256" s="80"/>
      <c r="T1256" s="80"/>
      <c r="U1256" s="80"/>
      <c r="V1256" s="80"/>
      <c r="W1256" s="80"/>
      <c r="X1256" s="80"/>
      <c r="Y1256" s="80"/>
      <c r="Z1256" s="80" t="s">
        <v>40</v>
      </c>
      <c r="AA1256" s="80" t="s">
        <v>39</v>
      </c>
      <c r="AB1256" s="80">
        <v>20</v>
      </c>
      <c r="AC1256" s="80"/>
    </row>
    <row r="1257" spans="1:29" ht="15.75" customHeight="1" x14ac:dyDescent="0.2">
      <c r="A1257" s="80" t="s">
        <v>48</v>
      </c>
      <c r="B1257" s="80" t="s">
        <v>47</v>
      </c>
      <c r="C1257" s="80" t="s">
        <v>50</v>
      </c>
      <c r="D1257" s="114">
        <v>43474.372715335645</v>
      </c>
      <c r="E1257" s="80" t="s">
        <v>168</v>
      </c>
      <c r="F1257" s="80" t="s">
        <v>30</v>
      </c>
      <c r="G1257" s="80" t="s">
        <v>51</v>
      </c>
      <c r="H1257" s="80" t="s">
        <v>24</v>
      </c>
      <c r="I1257" s="80" t="s">
        <v>43</v>
      </c>
      <c r="J1257" s="80" t="s">
        <v>42</v>
      </c>
      <c r="K1257" s="80">
        <v>3.5</v>
      </c>
      <c r="L1257" s="80">
        <v>1230</v>
      </c>
      <c r="M1257" s="80" t="s">
        <v>41</v>
      </c>
      <c r="N1257" s="102">
        <v>3.39</v>
      </c>
      <c r="O1257" s="108">
        <v>0</v>
      </c>
      <c r="P1257" s="105">
        <v>5.39</v>
      </c>
      <c r="Q1257" s="80"/>
      <c r="R1257" s="80"/>
      <c r="S1257" s="80"/>
      <c r="T1257" s="80"/>
      <c r="U1257" s="80"/>
      <c r="V1257" s="80"/>
      <c r="W1257" s="80"/>
      <c r="X1257" s="80"/>
      <c r="Y1257" s="80"/>
      <c r="Z1257" s="80" t="s">
        <v>40</v>
      </c>
      <c r="AA1257" s="80" t="s">
        <v>39</v>
      </c>
      <c r="AB1257" s="80">
        <v>20</v>
      </c>
      <c r="AC1257" s="80"/>
    </row>
    <row r="1258" spans="1:29" ht="15.75" customHeight="1" x14ac:dyDescent="0.2">
      <c r="A1258" s="80" t="s">
        <v>48</v>
      </c>
      <c r="B1258" s="80" t="s">
        <v>47</v>
      </c>
      <c r="C1258" s="80" t="s">
        <v>50</v>
      </c>
      <c r="D1258" s="114">
        <v>43474.372715335645</v>
      </c>
      <c r="E1258" s="80" t="s">
        <v>168</v>
      </c>
      <c r="F1258" s="80" t="s">
        <v>30</v>
      </c>
      <c r="G1258" s="80" t="s">
        <v>51</v>
      </c>
      <c r="H1258" s="80" t="s">
        <v>24</v>
      </c>
      <c r="I1258" s="80" t="s">
        <v>159</v>
      </c>
      <c r="J1258" s="80" t="s">
        <v>165</v>
      </c>
      <c r="K1258" s="80">
        <v>3.5</v>
      </c>
      <c r="L1258" s="80">
        <v>1230</v>
      </c>
      <c r="M1258" s="80" t="s">
        <v>41</v>
      </c>
      <c r="N1258" s="102">
        <v>68.400000000000006</v>
      </c>
      <c r="O1258" s="108">
        <v>6.0699999999999997E-2</v>
      </c>
      <c r="P1258" s="105">
        <v>5.39</v>
      </c>
      <c r="Q1258" s="80"/>
      <c r="R1258" s="80"/>
      <c r="S1258" s="80"/>
      <c r="T1258" s="80"/>
      <c r="U1258" s="80"/>
      <c r="V1258" s="80"/>
      <c r="W1258" s="80"/>
      <c r="X1258" s="80"/>
      <c r="Y1258" s="80"/>
      <c r="Z1258" s="80" t="s">
        <v>40</v>
      </c>
      <c r="AA1258" s="80" t="s">
        <v>39</v>
      </c>
      <c r="AB1258" s="80">
        <v>20</v>
      </c>
      <c r="AC1258" s="80"/>
    </row>
    <row r="1259" spans="1:29" ht="15.75" customHeight="1" x14ac:dyDescent="0.2">
      <c r="A1259" s="80" t="s">
        <v>48</v>
      </c>
      <c r="B1259" s="80" t="s">
        <v>47</v>
      </c>
      <c r="C1259" s="80" t="s">
        <v>50</v>
      </c>
      <c r="D1259" s="114">
        <v>43474.372715335645</v>
      </c>
      <c r="E1259" s="80" t="s">
        <v>168</v>
      </c>
      <c r="F1259" s="80" t="s">
        <v>30</v>
      </c>
      <c r="G1259" s="80" t="s">
        <v>51</v>
      </c>
      <c r="H1259" s="80" t="s">
        <v>25</v>
      </c>
      <c r="I1259" s="80" t="s">
        <v>157</v>
      </c>
      <c r="J1259" s="80" t="s">
        <v>42</v>
      </c>
      <c r="K1259" s="80">
        <v>3.5</v>
      </c>
      <c r="L1259" s="80">
        <v>1230</v>
      </c>
      <c r="M1259" s="80" t="s">
        <v>41</v>
      </c>
      <c r="N1259" s="102">
        <v>108</v>
      </c>
      <c r="O1259" s="108">
        <v>7.8899999999999998E-2</v>
      </c>
      <c r="P1259" s="105">
        <v>1.95</v>
      </c>
      <c r="Q1259" s="80"/>
      <c r="R1259" s="80"/>
      <c r="S1259" s="80"/>
      <c r="T1259" s="80"/>
      <c r="U1259" s="80"/>
      <c r="V1259" s="80"/>
      <c r="W1259" s="80"/>
      <c r="X1259" s="80"/>
      <c r="Y1259" s="80"/>
      <c r="Z1259" s="80" t="s">
        <v>40</v>
      </c>
      <c r="AA1259" s="80" t="s">
        <v>39</v>
      </c>
      <c r="AB1259" s="80">
        <v>20</v>
      </c>
      <c r="AC1259" s="80"/>
    </row>
    <row r="1260" spans="1:29" ht="15.75" customHeight="1" x14ac:dyDescent="0.2">
      <c r="A1260" s="80" t="s">
        <v>48</v>
      </c>
      <c r="B1260" s="80" t="s">
        <v>47</v>
      </c>
      <c r="C1260" s="80" t="s">
        <v>50</v>
      </c>
      <c r="D1260" s="114">
        <v>43474.372715335645</v>
      </c>
      <c r="E1260" s="80" t="s">
        <v>168</v>
      </c>
      <c r="F1260" s="80" t="s">
        <v>30</v>
      </c>
      <c r="G1260" s="80" t="s">
        <v>51</v>
      </c>
      <c r="H1260" s="80" t="s">
        <v>25</v>
      </c>
      <c r="I1260" s="80" t="s">
        <v>158</v>
      </c>
      <c r="J1260" s="80" t="s">
        <v>42</v>
      </c>
      <c r="K1260" s="80">
        <v>3.5</v>
      </c>
      <c r="L1260" s="80">
        <v>1230</v>
      </c>
      <c r="M1260" s="80" t="s">
        <v>41</v>
      </c>
      <c r="N1260" s="102">
        <v>126</v>
      </c>
      <c r="O1260" s="108">
        <v>8.2100000000000006E-2</v>
      </c>
      <c r="P1260" s="105">
        <v>0</v>
      </c>
      <c r="Q1260" s="80"/>
      <c r="R1260" s="80"/>
      <c r="S1260" s="80"/>
      <c r="T1260" s="80"/>
      <c r="U1260" s="80"/>
      <c r="V1260" s="80"/>
      <c r="W1260" s="80"/>
      <c r="X1260" s="80"/>
      <c r="Y1260" s="80"/>
      <c r="Z1260" s="80" t="s">
        <v>40</v>
      </c>
      <c r="AA1260" s="80" t="s">
        <v>39</v>
      </c>
      <c r="AB1260" s="80">
        <v>20</v>
      </c>
      <c r="AC1260" s="80"/>
    </row>
    <row r="1261" spans="1:29" ht="15.75" customHeight="1" x14ac:dyDescent="0.2">
      <c r="A1261" s="80" t="s">
        <v>48</v>
      </c>
      <c r="B1261" s="80" t="s">
        <v>47</v>
      </c>
      <c r="C1261" s="80" t="s">
        <v>50</v>
      </c>
      <c r="D1261" s="114">
        <v>43474.372715335645</v>
      </c>
      <c r="E1261" s="80" t="s">
        <v>168</v>
      </c>
      <c r="F1261" s="80" t="s">
        <v>30</v>
      </c>
      <c r="G1261" s="80" t="s">
        <v>51</v>
      </c>
      <c r="H1261" s="80" t="s">
        <v>25</v>
      </c>
      <c r="I1261" s="80" t="s">
        <v>43</v>
      </c>
      <c r="J1261" s="80" t="s">
        <v>42</v>
      </c>
      <c r="K1261" s="80">
        <v>3.5</v>
      </c>
      <c r="L1261" s="80">
        <v>1230</v>
      </c>
      <c r="M1261" s="80" t="s">
        <v>41</v>
      </c>
      <c r="N1261" s="102">
        <v>1.1000000000000001</v>
      </c>
      <c r="O1261" s="108">
        <v>0</v>
      </c>
      <c r="P1261" s="105">
        <v>1.73</v>
      </c>
      <c r="Q1261" s="80"/>
      <c r="R1261" s="80"/>
      <c r="S1261" s="80"/>
      <c r="T1261" s="80"/>
      <c r="U1261" s="80"/>
      <c r="V1261" s="80"/>
      <c r="W1261" s="80"/>
      <c r="X1261" s="80"/>
      <c r="Y1261" s="80"/>
      <c r="Z1261" s="80" t="s">
        <v>40</v>
      </c>
      <c r="AA1261" s="80" t="s">
        <v>39</v>
      </c>
      <c r="AB1261" s="80">
        <v>20</v>
      </c>
      <c r="AC1261" s="80"/>
    </row>
    <row r="1262" spans="1:29" ht="15.75" customHeight="1" x14ac:dyDescent="0.2">
      <c r="A1262" s="80" t="s">
        <v>48</v>
      </c>
      <c r="B1262" s="80" t="s">
        <v>47</v>
      </c>
      <c r="C1262" s="80" t="s">
        <v>50</v>
      </c>
      <c r="D1262" s="114">
        <v>43474.372715335645</v>
      </c>
      <c r="E1262" s="80" t="s">
        <v>168</v>
      </c>
      <c r="F1262" s="80" t="s">
        <v>30</v>
      </c>
      <c r="G1262" s="80" t="s">
        <v>51</v>
      </c>
      <c r="H1262" s="80" t="s">
        <v>25</v>
      </c>
      <c r="I1262" s="80" t="s">
        <v>159</v>
      </c>
      <c r="J1262" s="80" t="s">
        <v>165</v>
      </c>
      <c r="K1262" s="80">
        <v>3.5</v>
      </c>
      <c r="L1262" s="80">
        <v>1230</v>
      </c>
      <c r="M1262" s="80" t="s">
        <v>41</v>
      </c>
      <c r="N1262" s="102">
        <v>110</v>
      </c>
      <c r="O1262" s="108">
        <v>7.9299999999999995E-2</v>
      </c>
      <c r="P1262" s="105">
        <v>1.71</v>
      </c>
      <c r="Q1262" s="80"/>
      <c r="R1262" s="80"/>
      <c r="S1262" s="80"/>
      <c r="T1262" s="80"/>
      <c r="U1262" s="80"/>
      <c r="V1262" s="80"/>
      <c r="W1262" s="80"/>
      <c r="X1262" s="80"/>
      <c r="Y1262" s="80"/>
      <c r="Z1262" s="80" t="s">
        <v>40</v>
      </c>
      <c r="AA1262" s="80" t="s">
        <v>39</v>
      </c>
      <c r="AB1262" s="80">
        <v>20</v>
      </c>
      <c r="AC1262" s="80"/>
    </row>
    <row r="1263" spans="1:29" ht="15.75" customHeight="1" x14ac:dyDescent="0.2">
      <c r="A1263" s="80" t="s">
        <v>48</v>
      </c>
      <c r="B1263" s="80" t="s">
        <v>47</v>
      </c>
      <c r="C1263" s="80" t="s">
        <v>50</v>
      </c>
      <c r="D1263" s="114">
        <v>43474.372715335645</v>
      </c>
      <c r="E1263" s="80" t="s">
        <v>168</v>
      </c>
      <c r="F1263" s="80" t="s">
        <v>30</v>
      </c>
      <c r="G1263" s="80" t="s">
        <v>51</v>
      </c>
      <c r="H1263" s="80" t="s">
        <v>26</v>
      </c>
      <c r="I1263" s="80" t="s">
        <v>157</v>
      </c>
      <c r="J1263" s="80" t="s">
        <v>42</v>
      </c>
      <c r="K1263" s="80">
        <v>3.5</v>
      </c>
      <c r="L1263" s="80">
        <v>1240</v>
      </c>
      <c r="M1263" s="80" t="s">
        <v>41</v>
      </c>
      <c r="N1263" s="102">
        <v>30.4</v>
      </c>
      <c r="O1263" s="108">
        <v>3.6299999999999999E-2</v>
      </c>
      <c r="P1263" s="105">
        <v>12.6</v>
      </c>
      <c r="Q1263" s="80"/>
      <c r="R1263" s="80"/>
      <c r="S1263" s="80"/>
      <c r="T1263" s="80"/>
      <c r="U1263" s="80"/>
      <c r="V1263" s="80"/>
      <c r="W1263" s="80"/>
      <c r="X1263" s="80"/>
      <c r="Y1263" s="80"/>
      <c r="Z1263" s="80" t="s">
        <v>40</v>
      </c>
      <c r="AA1263" s="80" t="s">
        <v>39</v>
      </c>
      <c r="AB1263" s="80">
        <v>20</v>
      </c>
      <c r="AC1263" s="80"/>
    </row>
    <row r="1264" spans="1:29" ht="15.75" customHeight="1" x14ac:dyDescent="0.2">
      <c r="A1264" s="80" t="s">
        <v>48</v>
      </c>
      <c r="B1264" s="80" t="s">
        <v>47</v>
      </c>
      <c r="C1264" s="80" t="s">
        <v>50</v>
      </c>
      <c r="D1264" s="114">
        <v>43474.372715335645</v>
      </c>
      <c r="E1264" s="80" t="s">
        <v>168</v>
      </c>
      <c r="F1264" s="80" t="s">
        <v>30</v>
      </c>
      <c r="G1264" s="80" t="s">
        <v>51</v>
      </c>
      <c r="H1264" s="80" t="s">
        <v>26</v>
      </c>
      <c r="I1264" s="80" t="s">
        <v>158</v>
      </c>
      <c r="J1264" s="80" t="s">
        <v>42</v>
      </c>
      <c r="K1264" s="80">
        <v>3.5</v>
      </c>
      <c r="L1264" s="80">
        <v>1240</v>
      </c>
      <c r="M1264" s="80" t="s">
        <v>41</v>
      </c>
      <c r="N1264" s="102">
        <v>183</v>
      </c>
      <c r="O1264" s="108">
        <v>4.0599999999999997E-2</v>
      </c>
      <c r="P1264" s="105">
        <v>0</v>
      </c>
      <c r="Q1264" s="80"/>
      <c r="R1264" s="80"/>
      <c r="S1264" s="80"/>
      <c r="T1264" s="80"/>
      <c r="U1264" s="80"/>
      <c r="V1264" s="80"/>
      <c r="W1264" s="80"/>
      <c r="X1264" s="80"/>
      <c r="Y1264" s="80"/>
      <c r="Z1264" s="80" t="s">
        <v>40</v>
      </c>
      <c r="AA1264" s="80" t="s">
        <v>39</v>
      </c>
      <c r="AB1264" s="80">
        <v>20</v>
      </c>
      <c r="AC1264" s="80"/>
    </row>
    <row r="1265" spans="1:29" ht="15.75" customHeight="1" x14ac:dyDescent="0.2">
      <c r="A1265" s="80" t="s">
        <v>48</v>
      </c>
      <c r="B1265" s="80" t="s">
        <v>47</v>
      </c>
      <c r="C1265" s="80" t="s">
        <v>50</v>
      </c>
      <c r="D1265" s="114">
        <v>43474.372715335645</v>
      </c>
      <c r="E1265" s="80" t="s">
        <v>168</v>
      </c>
      <c r="F1265" s="80" t="s">
        <v>30</v>
      </c>
      <c r="G1265" s="80" t="s">
        <v>51</v>
      </c>
      <c r="H1265" s="80" t="s">
        <v>26</v>
      </c>
      <c r="I1265" s="80" t="s">
        <v>43</v>
      </c>
      <c r="J1265" s="80" t="s">
        <v>42</v>
      </c>
      <c r="K1265" s="80">
        <v>3.5</v>
      </c>
      <c r="L1265" s="80">
        <v>1240</v>
      </c>
      <c r="M1265" s="80" t="s">
        <v>41</v>
      </c>
      <c r="N1265" s="102">
        <v>6.89</v>
      </c>
      <c r="O1265" s="108">
        <v>0</v>
      </c>
      <c r="P1265" s="105">
        <v>10.9</v>
      </c>
      <c r="Q1265" s="80"/>
      <c r="R1265" s="80"/>
      <c r="S1265" s="80"/>
      <c r="T1265" s="80"/>
      <c r="U1265" s="80"/>
      <c r="V1265" s="80"/>
      <c r="W1265" s="80"/>
      <c r="X1265" s="80"/>
      <c r="Y1265" s="80"/>
      <c r="Z1265" s="80" t="s">
        <v>40</v>
      </c>
      <c r="AA1265" s="80" t="s">
        <v>39</v>
      </c>
      <c r="AB1265" s="80">
        <v>20</v>
      </c>
      <c r="AC1265" s="80"/>
    </row>
    <row r="1266" spans="1:29" ht="15.75" customHeight="1" x14ac:dyDescent="0.2">
      <c r="A1266" s="80" t="s">
        <v>48</v>
      </c>
      <c r="B1266" s="80" t="s">
        <v>47</v>
      </c>
      <c r="C1266" s="80" t="s">
        <v>50</v>
      </c>
      <c r="D1266" s="114">
        <v>43474.372715335645</v>
      </c>
      <c r="E1266" s="80" t="s">
        <v>168</v>
      </c>
      <c r="F1266" s="80" t="s">
        <v>30</v>
      </c>
      <c r="G1266" s="80" t="s">
        <v>51</v>
      </c>
      <c r="H1266" s="80" t="s">
        <v>26</v>
      </c>
      <c r="I1266" s="80" t="s">
        <v>159</v>
      </c>
      <c r="J1266" s="80" t="s">
        <v>165</v>
      </c>
      <c r="K1266" s="80">
        <v>3.5</v>
      </c>
      <c r="L1266" s="80">
        <v>1240</v>
      </c>
      <c r="M1266" s="80" t="s">
        <v>41</v>
      </c>
      <c r="N1266" s="102">
        <v>49.5</v>
      </c>
      <c r="O1266" s="108">
        <v>3.6799999999999999E-2</v>
      </c>
      <c r="P1266" s="105">
        <v>11</v>
      </c>
      <c r="Q1266" s="80"/>
      <c r="R1266" s="80"/>
      <c r="S1266" s="80"/>
      <c r="T1266" s="80"/>
      <c r="U1266" s="80"/>
      <c r="V1266" s="80"/>
      <c r="W1266" s="80"/>
      <c r="X1266" s="80"/>
      <c r="Y1266" s="80"/>
      <c r="Z1266" s="80" t="s">
        <v>40</v>
      </c>
      <c r="AA1266" s="80" t="s">
        <v>39</v>
      </c>
      <c r="AB1266" s="80">
        <v>20</v>
      </c>
      <c r="AC1266" s="80"/>
    </row>
    <row r="1267" spans="1:29" ht="15.75" customHeight="1" x14ac:dyDescent="0.2">
      <c r="A1267" s="80" t="s">
        <v>48</v>
      </c>
      <c r="B1267" s="80" t="s">
        <v>47</v>
      </c>
      <c r="C1267" s="80" t="s">
        <v>50</v>
      </c>
      <c r="D1267" s="114">
        <v>43474.372715335645</v>
      </c>
      <c r="E1267" s="80" t="s">
        <v>168</v>
      </c>
      <c r="F1267" s="80" t="s">
        <v>30</v>
      </c>
      <c r="G1267" s="80" t="s">
        <v>51</v>
      </c>
      <c r="H1267" s="80" t="s">
        <v>166</v>
      </c>
      <c r="I1267" s="80" t="s">
        <v>157</v>
      </c>
      <c r="J1267" s="80" t="s">
        <v>42</v>
      </c>
      <c r="K1267" s="80">
        <v>3.5</v>
      </c>
      <c r="L1267" s="80">
        <v>1220</v>
      </c>
      <c r="M1267" s="80" t="s">
        <v>41</v>
      </c>
      <c r="N1267" s="102">
        <v>49.8</v>
      </c>
      <c r="O1267" s="108">
        <v>6.8400000000000002E-2</v>
      </c>
      <c r="P1267" s="105">
        <v>2.77</v>
      </c>
      <c r="Q1267" s="80"/>
      <c r="R1267" s="80"/>
      <c r="S1267" s="80"/>
      <c r="T1267" s="80"/>
      <c r="U1267" s="80"/>
      <c r="V1267" s="80"/>
      <c r="W1267" s="80"/>
      <c r="X1267" s="80"/>
      <c r="Y1267" s="80"/>
      <c r="Z1267" s="80" t="s">
        <v>40</v>
      </c>
      <c r="AA1267" s="80" t="s">
        <v>39</v>
      </c>
      <c r="AB1267" s="80">
        <v>20</v>
      </c>
      <c r="AC1267" s="80"/>
    </row>
    <row r="1268" spans="1:29" ht="15.75" customHeight="1" x14ac:dyDescent="0.2">
      <c r="A1268" s="80" t="s">
        <v>48</v>
      </c>
      <c r="B1268" s="80" t="s">
        <v>47</v>
      </c>
      <c r="C1268" s="80" t="s">
        <v>50</v>
      </c>
      <c r="D1268" s="114">
        <v>43474.372715335645</v>
      </c>
      <c r="E1268" s="80" t="s">
        <v>168</v>
      </c>
      <c r="F1268" s="80" t="s">
        <v>30</v>
      </c>
      <c r="G1268" s="80" t="s">
        <v>51</v>
      </c>
      <c r="H1268" s="80" t="s">
        <v>166</v>
      </c>
      <c r="I1268" s="80" t="s">
        <v>158</v>
      </c>
      <c r="J1268" s="80" t="s">
        <v>42</v>
      </c>
      <c r="K1268" s="80">
        <v>3.5</v>
      </c>
      <c r="L1268" s="80">
        <v>1220</v>
      </c>
      <c r="M1268" s="80" t="s">
        <v>41</v>
      </c>
      <c r="N1268" s="102">
        <v>77.3</v>
      </c>
      <c r="O1268" s="108">
        <v>7.51E-2</v>
      </c>
      <c r="P1268" s="105">
        <v>0</v>
      </c>
      <c r="Q1268" s="80"/>
      <c r="R1268" s="80"/>
      <c r="S1268" s="80"/>
      <c r="T1268" s="80"/>
      <c r="U1268" s="80"/>
      <c r="V1268" s="80"/>
      <c r="W1268" s="80"/>
      <c r="X1268" s="80"/>
      <c r="Y1268" s="80"/>
      <c r="Z1268" s="80" t="s">
        <v>40</v>
      </c>
      <c r="AA1268" s="80" t="s">
        <v>39</v>
      </c>
      <c r="AB1268" s="80">
        <v>20</v>
      </c>
      <c r="AC1268" s="80"/>
    </row>
    <row r="1269" spans="1:29" ht="15.75" customHeight="1" x14ac:dyDescent="0.2">
      <c r="A1269" s="80" t="s">
        <v>48</v>
      </c>
      <c r="B1269" s="80" t="s">
        <v>47</v>
      </c>
      <c r="C1269" s="80" t="s">
        <v>50</v>
      </c>
      <c r="D1269" s="114">
        <v>43474.372715335645</v>
      </c>
      <c r="E1269" s="80" t="s">
        <v>168</v>
      </c>
      <c r="F1269" s="80" t="s">
        <v>30</v>
      </c>
      <c r="G1269" s="80" t="s">
        <v>51</v>
      </c>
      <c r="H1269" s="80" t="s">
        <v>166</v>
      </c>
      <c r="I1269" s="80" t="s">
        <v>43</v>
      </c>
      <c r="J1269" s="80" t="s">
        <v>42</v>
      </c>
      <c r="K1269" s="80">
        <v>3.5</v>
      </c>
      <c r="L1269" s="80">
        <v>1220</v>
      </c>
      <c r="M1269" s="80" t="s">
        <v>41</v>
      </c>
      <c r="N1269" s="102">
        <v>1.55</v>
      </c>
      <c r="O1269" s="108">
        <v>0</v>
      </c>
      <c r="P1269" s="105">
        <v>2.4900000000000002</v>
      </c>
      <c r="Q1269" s="80"/>
      <c r="R1269" s="80"/>
      <c r="S1269" s="80"/>
      <c r="T1269" s="80"/>
      <c r="U1269" s="80"/>
      <c r="V1269" s="80"/>
      <c r="W1269" s="80"/>
      <c r="X1269" s="80"/>
      <c r="Y1269" s="80"/>
      <c r="Z1269" s="80" t="s">
        <v>40</v>
      </c>
      <c r="AA1269" s="80" t="s">
        <v>39</v>
      </c>
      <c r="AB1269" s="80">
        <v>20</v>
      </c>
      <c r="AC1269" s="80"/>
    </row>
    <row r="1270" spans="1:29" ht="15.75" customHeight="1" x14ac:dyDescent="0.2">
      <c r="A1270" s="80" t="s">
        <v>48</v>
      </c>
      <c r="B1270" s="80" t="s">
        <v>47</v>
      </c>
      <c r="C1270" s="80" t="s">
        <v>50</v>
      </c>
      <c r="D1270" s="114">
        <v>43474.372715335645</v>
      </c>
      <c r="E1270" s="80" t="s">
        <v>168</v>
      </c>
      <c r="F1270" s="80" t="s">
        <v>30</v>
      </c>
      <c r="G1270" s="80" t="s">
        <v>51</v>
      </c>
      <c r="H1270" s="80" t="s">
        <v>166</v>
      </c>
      <c r="I1270" s="80" t="s">
        <v>159</v>
      </c>
      <c r="J1270" s="80" t="s">
        <v>165</v>
      </c>
      <c r="K1270" s="80">
        <v>3.5</v>
      </c>
      <c r="L1270" s="80">
        <v>1220</v>
      </c>
      <c r="M1270" s="80" t="s">
        <v>41</v>
      </c>
      <c r="N1270" s="102">
        <v>46.8</v>
      </c>
      <c r="O1270" s="108">
        <v>5.8599999999999999E-2</v>
      </c>
      <c r="P1270" s="105">
        <v>2.44</v>
      </c>
      <c r="Q1270" s="80"/>
      <c r="R1270" s="80"/>
      <c r="S1270" s="80"/>
      <c r="T1270" s="80"/>
      <c r="U1270" s="80"/>
      <c r="V1270" s="80"/>
      <c r="W1270" s="80"/>
      <c r="X1270" s="80"/>
      <c r="Y1270" s="80"/>
      <c r="Z1270" s="80" t="s">
        <v>40</v>
      </c>
      <c r="AA1270" s="80" t="s">
        <v>39</v>
      </c>
      <c r="AB1270" s="80">
        <v>20</v>
      </c>
      <c r="AC1270" s="80"/>
    </row>
    <row r="1271" spans="1:29" ht="15.75" customHeight="1" x14ac:dyDescent="0.2">
      <c r="A1271" s="80" t="s">
        <v>48</v>
      </c>
      <c r="B1271" s="80" t="s">
        <v>47</v>
      </c>
      <c r="C1271" s="80" t="s">
        <v>50</v>
      </c>
      <c r="D1271" s="114">
        <v>43474.372715335645</v>
      </c>
      <c r="E1271" s="80" t="s">
        <v>168</v>
      </c>
      <c r="F1271" s="80" t="s">
        <v>31</v>
      </c>
      <c r="G1271" s="80" t="s">
        <v>51</v>
      </c>
      <c r="H1271" s="80" t="s">
        <v>9</v>
      </c>
      <c r="I1271" s="80" t="s">
        <v>157</v>
      </c>
      <c r="J1271" s="80" t="s">
        <v>42</v>
      </c>
      <c r="K1271" s="80">
        <v>1.49</v>
      </c>
      <c r="L1271" s="80">
        <v>1140</v>
      </c>
      <c r="M1271" s="80" t="s">
        <v>41</v>
      </c>
      <c r="N1271" s="102">
        <v>3</v>
      </c>
      <c r="O1271" s="108">
        <v>6.6299999999999996E-3</v>
      </c>
      <c r="P1271" s="105">
        <v>0.77700000000000002</v>
      </c>
      <c r="Q1271" s="80"/>
      <c r="R1271" s="80"/>
      <c r="S1271" s="80"/>
      <c r="T1271" s="80"/>
      <c r="U1271" s="80"/>
      <c r="V1271" s="80"/>
      <c r="W1271" s="80"/>
      <c r="X1271" s="80"/>
      <c r="Y1271" s="80"/>
      <c r="Z1271" s="80" t="s">
        <v>40</v>
      </c>
      <c r="AA1271" s="80" t="s">
        <v>39</v>
      </c>
      <c r="AB1271" s="80">
        <v>20</v>
      </c>
      <c r="AC1271" s="80"/>
    </row>
    <row r="1272" spans="1:29" ht="15.75" customHeight="1" x14ac:dyDescent="0.2">
      <c r="A1272" s="80" t="s">
        <v>48</v>
      </c>
      <c r="B1272" s="80" t="s">
        <v>47</v>
      </c>
      <c r="C1272" s="80" t="s">
        <v>50</v>
      </c>
      <c r="D1272" s="114">
        <v>43474.372715335645</v>
      </c>
      <c r="E1272" s="80" t="s">
        <v>168</v>
      </c>
      <c r="F1272" s="80" t="s">
        <v>31</v>
      </c>
      <c r="G1272" s="80" t="s">
        <v>51</v>
      </c>
      <c r="H1272" s="80" t="s">
        <v>166</v>
      </c>
      <c r="I1272" s="80" t="s">
        <v>157</v>
      </c>
      <c r="J1272" s="80" t="s">
        <v>42</v>
      </c>
      <c r="K1272" s="80">
        <v>1.74</v>
      </c>
      <c r="L1272" s="80">
        <v>1210</v>
      </c>
      <c r="M1272" s="80" t="s">
        <v>41</v>
      </c>
      <c r="N1272" s="102">
        <v>5.83</v>
      </c>
      <c r="O1272" s="108">
        <v>6.8999999999999999E-3</v>
      </c>
      <c r="P1272" s="105">
        <v>0.623</v>
      </c>
      <c r="Q1272" s="80"/>
      <c r="R1272" s="80"/>
      <c r="S1272" s="80"/>
      <c r="T1272" s="80"/>
      <c r="U1272" s="80"/>
      <c r="V1272" s="80"/>
      <c r="W1272" s="80"/>
      <c r="X1272" s="80"/>
      <c r="Y1272" s="80"/>
      <c r="Z1272" s="80" t="s">
        <v>40</v>
      </c>
      <c r="AA1272" s="80" t="s">
        <v>39</v>
      </c>
      <c r="AB1272" s="80">
        <v>20</v>
      </c>
      <c r="AC1272" s="80"/>
    </row>
    <row r="1273" spans="1:29" ht="15.75" customHeight="1" x14ac:dyDescent="0.2">
      <c r="A1273" s="80" t="s">
        <v>48</v>
      </c>
      <c r="B1273" s="80" t="s">
        <v>47</v>
      </c>
      <c r="C1273" s="80" t="s">
        <v>50</v>
      </c>
      <c r="D1273" s="114">
        <v>43474.372715335645</v>
      </c>
      <c r="E1273" s="80" t="s">
        <v>168</v>
      </c>
      <c r="F1273" s="80" t="s">
        <v>31</v>
      </c>
      <c r="G1273" s="80" t="s">
        <v>51</v>
      </c>
      <c r="H1273" s="80" t="s">
        <v>166</v>
      </c>
      <c r="I1273" s="80" t="s">
        <v>158</v>
      </c>
      <c r="J1273" s="80" t="s">
        <v>42</v>
      </c>
      <c r="K1273" s="80">
        <v>1.74</v>
      </c>
      <c r="L1273" s="80">
        <v>1210</v>
      </c>
      <c r="M1273" s="80" t="s">
        <v>41</v>
      </c>
      <c r="N1273" s="102">
        <v>11</v>
      </c>
      <c r="O1273" s="108">
        <v>6.96E-3</v>
      </c>
      <c r="P1273" s="105">
        <v>0</v>
      </c>
      <c r="Q1273" s="80"/>
      <c r="R1273" s="80"/>
      <c r="S1273" s="80"/>
      <c r="T1273" s="80"/>
      <c r="U1273" s="80"/>
      <c r="V1273" s="80"/>
      <c r="W1273" s="80"/>
      <c r="X1273" s="80"/>
      <c r="Y1273" s="80"/>
      <c r="Z1273" s="80" t="s">
        <v>40</v>
      </c>
      <c r="AA1273" s="80" t="s">
        <v>39</v>
      </c>
      <c r="AB1273" s="80">
        <v>20</v>
      </c>
      <c r="AC1273" s="80"/>
    </row>
    <row r="1274" spans="1:29" ht="15.75" customHeight="1" x14ac:dyDescent="0.2">
      <c r="A1274" s="80" t="s">
        <v>48</v>
      </c>
      <c r="B1274" s="80" t="s">
        <v>47</v>
      </c>
      <c r="C1274" s="80" t="s">
        <v>50</v>
      </c>
      <c r="D1274" s="114">
        <v>43474.372715335645</v>
      </c>
      <c r="E1274" s="80" t="s">
        <v>168</v>
      </c>
      <c r="F1274" s="80" t="s">
        <v>31</v>
      </c>
      <c r="G1274" s="80" t="s">
        <v>51</v>
      </c>
      <c r="H1274" s="80" t="s">
        <v>166</v>
      </c>
      <c r="I1274" s="80" t="s">
        <v>43</v>
      </c>
      <c r="J1274" s="80" t="s">
        <v>42</v>
      </c>
      <c r="K1274" s="80">
        <v>1.74</v>
      </c>
      <c r="L1274" s="80">
        <v>1210</v>
      </c>
      <c r="M1274" s="80" t="s">
        <v>41</v>
      </c>
      <c r="N1274" s="102">
        <v>0.46300000000000002</v>
      </c>
      <c r="O1274" s="108">
        <v>0</v>
      </c>
      <c r="P1274" s="105">
        <v>0.59799999999999998</v>
      </c>
      <c r="Q1274" s="80"/>
      <c r="R1274" s="80"/>
      <c r="S1274" s="80"/>
      <c r="T1274" s="80"/>
      <c r="U1274" s="80"/>
      <c r="V1274" s="80"/>
      <c r="W1274" s="80"/>
      <c r="X1274" s="80"/>
      <c r="Y1274" s="80"/>
      <c r="Z1274" s="80" t="s">
        <v>40</v>
      </c>
      <c r="AA1274" s="80" t="s">
        <v>39</v>
      </c>
      <c r="AB1274" s="80">
        <v>20</v>
      </c>
      <c r="AC1274" s="80"/>
    </row>
    <row r="1275" spans="1:29" ht="15.75" customHeight="1" x14ac:dyDescent="0.2">
      <c r="A1275" s="80" t="s">
        <v>48</v>
      </c>
      <c r="B1275" s="80" t="s">
        <v>47</v>
      </c>
      <c r="C1275" s="80" t="s">
        <v>50</v>
      </c>
      <c r="D1275" s="114">
        <v>43474.372715335645</v>
      </c>
      <c r="E1275" s="80" t="s">
        <v>168</v>
      </c>
      <c r="F1275" s="80" t="s">
        <v>31</v>
      </c>
      <c r="G1275" s="80" t="s">
        <v>51</v>
      </c>
      <c r="H1275" s="80" t="s">
        <v>166</v>
      </c>
      <c r="I1275" s="80" t="s">
        <v>159</v>
      </c>
      <c r="J1275" s="80" t="s">
        <v>165</v>
      </c>
      <c r="K1275" s="80">
        <v>1.74</v>
      </c>
      <c r="L1275" s="80">
        <v>1210</v>
      </c>
      <c r="M1275" s="80" t="s">
        <v>41</v>
      </c>
      <c r="N1275" s="102">
        <v>4.5</v>
      </c>
      <c r="O1275" s="108">
        <v>4.4900000000000001E-3</v>
      </c>
      <c r="P1275" s="105">
        <v>0.56399999999999995</v>
      </c>
      <c r="Q1275" s="80"/>
      <c r="R1275" s="80"/>
      <c r="S1275" s="80"/>
      <c r="T1275" s="80"/>
      <c r="U1275" s="80"/>
      <c r="V1275" s="80"/>
      <c r="W1275" s="80"/>
      <c r="X1275" s="80"/>
      <c r="Y1275" s="80"/>
      <c r="Z1275" s="80" t="s">
        <v>40</v>
      </c>
      <c r="AA1275" s="80" t="s">
        <v>39</v>
      </c>
      <c r="AB1275" s="80">
        <v>20</v>
      </c>
      <c r="AC1275" s="80"/>
    </row>
    <row r="1276" spans="1:29" ht="15.75" customHeight="1" x14ac:dyDescent="0.2">
      <c r="A1276" s="80" t="s">
        <v>48</v>
      </c>
      <c r="B1276" s="80" t="s">
        <v>47</v>
      </c>
      <c r="C1276" s="80" t="s">
        <v>50</v>
      </c>
      <c r="D1276" s="114">
        <v>43474.372715335645</v>
      </c>
      <c r="E1276" s="80" t="s">
        <v>168</v>
      </c>
      <c r="F1276" s="80" t="s">
        <v>45</v>
      </c>
      <c r="G1276" s="80" t="s">
        <v>51</v>
      </c>
      <c r="H1276" s="80" t="s">
        <v>9</v>
      </c>
      <c r="I1276" s="80" t="s">
        <v>157</v>
      </c>
      <c r="J1276" s="80" t="s">
        <v>42</v>
      </c>
      <c r="K1276" s="80">
        <v>2.6</v>
      </c>
      <c r="L1276" s="80">
        <v>1620</v>
      </c>
      <c r="M1276" s="80" t="s">
        <v>41</v>
      </c>
      <c r="N1276" s="102">
        <v>9.4</v>
      </c>
      <c r="O1276" s="108">
        <v>2.3E-2</v>
      </c>
      <c r="P1276" s="105">
        <v>2.92</v>
      </c>
      <c r="Q1276" s="80"/>
      <c r="R1276" s="80"/>
      <c r="S1276" s="80"/>
      <c r="T1276" s="80"/>
      <c r="U1276" s="80"/>
      <c r="V1276" s="80"/>
      <c r="W1276" s="80"/>
      <c r="X1276" s="80"/>
      <c r="Y1276" s="80"/>
      <c r="Z1276" s="80" t="s">
        <v>40</v>
      </c>
      <c r="AA1276" s="80" t="s">
        <v>39</v>
      </c>
      <c r="AB1276" s="80">
        <v>20</v>
      </c>
      <c r="AC1276" s="80"/>
    </row>
    <row r="1277" spans="1:29" ht="15.75" customHeight="1" x14ac:dyDescent="0.2">
      <c r="A1277" s="80" t="s">
        <v>48</v>
      </c>
      <c r="B1277" s="80" t="s">
        <v>47</v>
      </c>
      <c r="C1277" s="80" t="s">
        <v>50</v>
      </c>
      <c r="D1277" s="114">
        <v>43474.372715335645</v>
      </c>
      <c r="E1277" s="80" t="s">
        <v>168</v>
      </c>
      <c r="F1277" s="80" t="s">
        <v>45</v>
      </c>
      <c r="G1277" s="80" t="s">
        <v>51</v>
      </c>
      <c r="H1277" s="80" t="s">
        <v>9</v>
      </c>
      <c r="I1277" s="80" t="s">
        <v>158</v>
      </c>
      <c r="J1277" s="80" t="s">
        <v>42</v>
      </c>
      <c r="K1277" s="80">
        <v>2.6</v>
      </c>
      <c r="L1277" s="80">
        <v>1620</v>
      </c>
      <c r="M1277" s="80" t="s">
        <v>41</v>
      </c>
      <c r="N1277" s="102">
        <v>41.2</v>
      </c>
      <c r="O1277" s="108">
        <v>2.4E-2</v>
      </c>
      <c r="P1277" s="105">
        <v>0</v>
      </c>
      <c r="Q1277" s="80"/>
      <c r="R1277" s="80"/>
      <c r="S1277" s="80"/>
      <c r="T1277" s="80"/>
      <c r="U1277" s="80"/>
      <c r="V1277" s="80"/>
      <c r="W1277" s="80"/>
      <c r="X1277" s="80"/>
      <c r="Y1277" s="80"/>
      <c r="Z1277" s="80" t="s">
        <v>40</v>
      </c>
      <c r="AA1277" s="80" t="s">
        <v>39</v>
      </c>
      <c r="AB1277" s="80">
        <v>20</v>
      </c>
      <c r="AC1277" s="80"/>
    </row>
    <row r="1278" spans="1:29" ht="15.75" customHeight="1" x14ac:dyDescent="0.2">
      <c r="A1278" s="80" t="s">
        <v>48</v>
      </c>
      <c r="B1278" s="80" t="s">
        <v>47</v>
      </c>
      <c r="C1278" s="80" t="s">
        <v>50</v>
      </c>
      <c r="D1278" s="114">
        <v>43474.372715335645</v>
      </c>
      <c r="E1278" s="80" t="s">
        <v>168</v>
      </c>
      <c r="F1278" s="80" t="s">
        <v>45</v>
      </c>
      <c r="G1278" s="80" t="s">
        <v>51</v>
      </c>
      <c r="H1278" s="80" t="s">
        <v>9</v>
      </c>
      <c r="I1278" s="80" t="s">
        <v>43</v>
      </c>
      <c r="J1278" s="80" t="s">
        <v>42</v>
      </c>
      <c r="K1278" s="80">
        <v>2.6</v>
      </c>
      <c r="L1278" s="80">
        <v>1620</v>
      </c>
      <c r="M1278" s="80" t="s">
        <v>41</v>
      </c>
      <c r="N1278" s="102">
        <v>1.9</v>
      </c>
      <c r="O1278" s="108">
        <v>0</v>
      </c>
      <c r="P1278" s="105">
        <v>2.85</v>
      </c>
      <c r="Q1278" s="80"/>
      <c r="R1278" s="80"/>
      <c r="S1278" s="80"/>
      <c r="T1278" s="80"/>
      <c r="U1278" s="80"/>
      <c r="V1278" s="80"/>
      <c r="W1278" s="80"/>
      <c r="X1278" s="80"/>
      <c r="Y1278" s="80"/>
      <c r="Z1278" s="80" t="s">
        <v>40</v>
      </c>
      <c r="AA1278" s="80" t="s">
        <v>39</v>
      </c>
      <c r="AB1278" s="80">
        <v>20</v>
      </c>
      <c r="AC1278" s="80"/>
    </row>
    <row r="1279" spans="1:29" ht="15.75" customHeight="1" x14ac:dyDescent="0.2">
      <c r="A1279" s="80" t="s">
        <v>48</v>
      </c>
      <c r="B1279" s="80" t="s">
        <v>47</v>
      </c>
      <c r="C1279" s="80" t="s">
        <v>50</v>
      </c>
      <c r="D1279" s="114">
        <v>43474.372715335645</v>
      </c>
      <c r="E1279" s="80" t="s">
        <v>168</v>
      </c>
      <c r="F1279" s="80" t="s">
        <v>45</v>
      </c>
      <c r="G1279" s="80" t="s">
        <v>51</v>
      </c>
      <c r="H1279" s="80" t="s">
        <v>26</v>
      </c>
      <c r="I1279" s="80" t="s">
        <v>43</v>
      </c>
      <c r="J1279" s="80" t="s">
        <v>42</v>
      </c>
      <c r="K1279" s="80">
        <v>2.9</v>
      </c>
      <c r="L1279" s="80">
        <v>1570</v>
      </c>
      <c r="M1279" s="80" t="s">
        <v>41</v>
      </c>
      <c r="N1279" s="102">
        <v>3.3</v>
      </c>
      <c r="O1279" s="108">
        <v>0</v>
      </c>
      <c r="P1279" s="105">
        <v>4.96</v>
      </c>
      <c r="Q1279" s="80"/>
      <c r="R1279" s="80"/>
      <c r="S1279" s="80"/>
      <c r="T1279" s="80"/>
      <c r="U1279" s="80"/>
      <c r="V1279" s="80"/>
      <c r="W1279" s="80"/>
      <c r="X1279" s="80"/>
      <c r="Y1279" s="80"/>
      <c r="Z1279" s="80" t="s">
        <v>40</v>
      </c>
      <c r="AA1279" s="80" t="s">
        <v>39</v>
      </c>
      <c r="AB1279" s="80">
        <v>20</v>
      </c>
      <c r="AC1279" s="80"/>
    </row>
    <row r="1280" spans="1:29" ht="15.75" customHeight="1" x14ac:dyDescent="0.2">
      <c r="A1280" s="80" t="s">
        <v>48</v>
      </c>
      <c r="B1280" s="80" t="s">
        <v>47</v>
      </c>
      <c r="C1280" s="80" t="s">
        <v>50</v>
      </c>
      <c r="D1280" s="114">
        <v>43474.372715335645</v>
      </c>
      <c r="E1280" s="80" t="s">
        <v>168</v>
      </c>
      <c r="F1280" s="80" t="s">
        <v>45</v>
      </c>
      <c r="G1280" s="80" t="s">
        <v>51</v>
      </c>
      <c r="H1280" s="80" t="s">
        <v>26</v>
      </c>
      <c r="I1280" s="80" t="s">
        <v>159</v>
      </c>
      <c r="J1280" s="80" t="s">
        <v>165</v>
      </c>
      <c r="K1280" s="80">
        <v>2.9</v>
      </c>
      <c r="L1280" s="80">
        <v>1570</v>
      </c>
      <c r="M1280" s="80" t="s">
        <v>41</v>
      </c>
      <c r="N1280" s="102">
        <v>14.8</v>
      </c>
      <c r="O1280" s="108">
        <v>1.6E-2</v>
      </c>
      <c r="P1280" s="105">
        <v>4.83</v>
      </c>
      <c r="Q1280" s="80"/>
      <c r="R1280" s="80"/>
      <c r="S1280" s="80"/>
      <c r="T1280" s="80"/>
      <c r="U1280" s="80"/>
      <c r="V1280" s="80"/>
      <c r="W1280" s="80"/>
      <c r="X1280" s="80"/>
      <c r="Y1280" s="80"/>
      <c r="Z1280" s="80" t="s">
        <v>40</v>
      </c>
      <c r="AA1280" s="80" t="s">
        <v>39</v>
      </c>
      <c r="AB1280" s="80">
        <v>20</v>
      </c>
      <c r="AC1280" s="80"/>
    </row>
    <row r="1281" spans="1:29" ht="15.75" customHeight="1" x14ac:dyDescent="0.2">
      <c r="A1281" s="80" t="s">
        <v>48</v>
      </c>
      <c r="B1281" s="80" t="s">
        <v>47</v>
      </c>
      <c r="C1281" s="80" t="s">
        <v>50</v>
      </c>
      <c r="D1281" s="114">
        <v>43474.372715335645</v>
      </c>
      <c r="E1281" s="80" t="s">
        <v>168</v>
      </c>
      <c r="F1281" s="80" t="s">
        <v>45</v>
      </c>
      <c r="G1281" s="80" t="s">
        <v>51</v>
      </c>
      <c r="H1281" s="80" t="s">
        <v>166</v>
      </c>
      <c r="I1281" s="80" t="s">
        <v>157</v>
      </c>
      <c r="J1281" s="80" t="s">
        <v>42</v>
      </c>
      <c r="K1281" s="80">
        <v>2.9</v>
      </c>
      <c r="L1281" s="80">
        <v>1530</v>
      </c>
      <c r="M1281" s="80" t="s">
        <v>41</v>
      </c>
      <c r="N1281" s="102">
        <v>13.9</v>
      </c>
      <c r="O1281" s="108">
        <v>2.4E-2</v>
      </c>
      <c r="P1281" s="105">
        <v>1.64</v>
      </c>
      <c r="Q1281" s="80"/>
      <c r="R1281" s="80"/>
      <c r="S1281" s="80"/>
      <c r="T1281" s="80"/>
      <c r="U1281" s="80"/>
      <c r="V1281" s="80"/>
      <c r="W1281" s="80"/>
      <c r="X1281" s="80"/>
      <c r="Y1281" s="80"/>
      <c r="Z1281" s="80" t="s">
        <v>40</v>
      </c>
      <c r="AA1281" s="80" t="s">
        <v>39</v>
      </c>
      <c r="AB1281" s="80">
        <v>20</v>
      </c>
      <c r="AC1281" s="80"/>
    </row>
    <row r="1282" spans="1:29" ht="15.75" customHeight="1" x14ac:dyDescent="0.2">
      <c r="A1282" s="80" t="s">
        <v>48</v>
      </c>
      <c r="B1282" s="80" t="s">
        <v>47</v>
      </c>
      <c r="C1282" s="80" t="s">
        <v>50</v>
      </c>
      <c r="D1282" s="114">
        <v>43474.372715335645</v>
      </c>
      <c r="E1282" s="80" t="s">
        <v>168</v>
      </c>
      <c r="F1282" s="80" t="s">
        <v>45</v>
      </c>
      <c r="G1282" s="80" t="s">
        <v>51</v>
      </c>
      <c r="H1282" s="80" t="s">
        <v>166</v>
      </c>
      <c r="I1282" s="80" t="s">
        <v>158</v>
      </c>
      <c r="J1282" s="80" t="s">
        <v>42</v>
      </c>
      <c r="K1282" s="80">
        <v>2.9</v>
      </c>
      <c r="L1282" s="80">
        <v>1530</v>
      </c>
      <c r="M1282" s="80" t="s">
        <v>41</v>
      </c>
      <c r="N1282" s="102">
        <v>29.5</v>
      </c>
      <c r="O1282" s="108">
        <v>2.5000000000000001E-2</v>
      </c>
      <c r="P1282" s="105">
        <v>0</v>
      </c>
      <c r="Q1282" s="80"/>
      <c r="R1282" s="80"/>
      <c r="S1282" s="80"/>
      <c r="T1282" s="80"/>
      <c r="U1282" s="80"/>
      <c r="V1282" s="80"/>
      <c r="W1282" s="80"/>
      <c r="X1282" s="80"/>
      <c r="Y1282" s="80"/>
      <c r="Z1282" s="80" t="s">
        <v>40</v>
      </c>
      <c r="AA1282" s="80" t="s">
        <v>39</v>
      </c>
      <c r="AB1282" s="80">
        <v>20</v>
      </c>
      <c r="AC1282" s="80"/>
    </row>
    <row r="1283" spans="1:29" ht="15.75" customHeight="1" x14ac:dyDescent="0.2">
      <c r="A1283" s="80" t="s">
        <v>48</v>
      </c>
      <c r="B1283" s="80" t="s">
        <v>47</v>
      </c>
      <c r="C1283" s="80" t="s">
        <v>50</v>
      </c>
      <c r="D1283" s="114">
        <v>43474.372715335645</v>
      </c>
      <c r="E1283" s="80" t="s">
        <v>168</v>
      </c>
      <c r="F1283" s="80" t="s">
        <v>45</v>
      </c>
      <c r="G1283" s="80" t="s">
        <v>51</v>
      </c>
      <c r="H1283" s="80" t="s">
        <v>166</v>
      </c>
      <c r="I1283" s="80" t="s">
        <v>43</v>
      </c>
      <c r="J1283" s="80" t="s">
        <v>42</v>
      </c>
      <c r="K1283" s="80">
        <v>2.9</v>
      </c>
      <c r="L1283" s="80">
        <v>1530</v>
      </c>
      <c r="M1283" s="80" t="s">
        <v>41</v>
      </c>
      <c r="N1283" s="102">
        <v>1</v>
      </c>
      <c r="O1283" s="108">
        <v>0</v>
      </c>
      <c r="P1283" s="105">
        <v>1.6</v>
      </c>
      <c r="Q1283" s="80"/>
      <c r="R1283" s="80"/>
      <c r="S1283" s="80"/>
      <c r="T1283" s="80"/>
      <c r="U1283" s="80"/>
      <c r="V1283" s="80"/>
      <c r="W1283" s="80"/>
      <c r="X1283" s="80"/>
      <c r="Y1283" s="80"/>
      <c r="Z1283" s="80" t="s">
        <v>40</v>
      </c>
      <c r="AA1283" s="80" t="s">
        <v>39</v>
      </c>
      <c r="AB1283" s="80">
        <v>20</v>
      </c>
      <c r="AC1283" s="80"/>
    </row>
    <row r="1284" spans="1:29" ht="15.75" customHeight="1" x14ac:dyDescent="0.2">
      <c r="A1284" s="80" t="s">
        <v>48</v>
      </c>
      <c r="B1284" s="80" t="s">
        <v>47</v>
      </c>
      <c r="C1284" s="80" t="s">
        <v>50</v>
      </c>
      <c r="D1284" s="114">
        <v>43474.372715335645</v>
      </c>
      <c r="E1284" s="80" t="s">
        <v>168</v>
      </c>
      <c r="F1284" s="80" t="s">
        <v>45</v>
      </c>
      <c r="G1284" s="80" t="s">
        <v>51</v>
      </c>
      <c r="H1284" s="80" t="s">
        <v>166</v>
      </c>
      <c r="I1284" s="80" t="s">
        <v>159</v>
      </c>
      <c r="J1284" s="80" t="s">
        <v>165</v>
      </c>
      <c r="K1284" s="80">
        <v>2.9</v>
      </c>
      <c r="L1284" s="80">
        <v>1530</v>
      </c>
      <c r="M1284" s="80" t="s">
        <v>41</v>
      </c>
      <c r="N1284" s="102">
        <v>11.4</v>
      </c>
      <c r="O1284" s="108">
        <v>1.7000000000000001E-2</v>
      </c>
      <c r="P1284" s="105">
        <v>1.55</v>
      </c>
      <c r="Q1284" s="80"/>
      <c r="R1284" s="80"/>
      <c r="S1284" s="80"/>
      <c r="T1284" s="80"/>
      <c r="U1284" s="80"/>
      <c r="V1284" s="80"/>
      <c r="W1284" s="80"/>
      <c r="X1284" s="80"/>
      <c r="Y1284" s="80"/>
      <c r="Z1284" s="80" t="s">
        <v>40</v>
      </c>
      <c r="AA1284" s="80" t="s">
        <v>39</v>
      </c>
      <c r="AB1284" s="80">
        <v>20</v>
      </c>
      <c r="AC1284" s="80"/>
    </row>
    <row r="1285" spans="1:29" ht="15.75" customHeight="1" x14ac:dyDescent="0.2">
      <c r="A1285" s="80" t="s">
        <v>48</v>
      </c>
      <c r="B1285" s="80" t="s">
        <v>47</v>
      </c>
      <c r="C1285" s="80" t="s">
        <v>50</v>
      </c>
      <c r="D1285" s="114">
        <v>43474.372715335645</v>
      </c>
      <c r="E1285" s="80" t="s">
        <v>168</v>
      </c>
      <c r="F1285" s="80" t="s">
        <v>29</v>
      </c>
      <c r="G1285" s="80" t="s">
        <v>51</v>
      </c>
      <c r="H1285" s="80" t="s">
        <v>9</v>
      </c>
      <c r="I1285" s="80" t="s">
        <v>157</v>
      </c>
      <c r="J1285" s="80" t="s">
        <v>42</v>
      </c>
      <c r="K1285" s="80">
        <v>2.88</v>
      </c>
      <c r="L1285" s="80">
        <v>1740</v>
      </c>
      <c r="M1285" s="80" t="s">
        <v>41</v>
      </c>
      <c r="N1285" s="102">
        <v>10.6</v>
      </c>
      <c r="O1285" s="108">
        <v>2.5899999999999999E-2</v>
      </c>
      <c r="P1285" s="105">
        <v>3.38</v>
      </c>
      <c r="Q1285" s="80"/>
      <c r="R1285" s="80"/>
      <c r="S1285" s="80"/>
      <c r="T1285" s="80"/>
      <c r="U1285" s="80"/>
      <c r="V1285" s="80"/>
      <c r="W1285" s="80"/>
      <c r="X1285" s="80"/>
      <c r="Y1285" s="80"/>
      <c r="Z1285" s="80" t="s">
        <v>40</v>
      </c>
      <c r="AA1285" s="80" t="s">
        <v>39</v>
      </c>
      <c r="AB1285" s="80">
        <v>20</v>
      </c>
      <c r="AC1285" s="80"/>
    </row>
    <row r="1286" spans="1:29" ht="15.75" customHeight="1" x14ac:dyDescent="0.2">
      <c r="A1286" s="80" t="s">
        <v>48</v>
      </c>
      <c r="B1286" s="80" t="s">
        <v>47</v>
      </c>
      <c r="C1286" s="80" t="s">
        <v>50</v>
      </c>
      <c r="D1286" s="114">
        <v>43474.372715335645</v>
      </c>
      <c r="E1286" s="80" t="s">
        <v>168</v>
      </c>
      <c r="F1286" s="80" t="s">
        <v>29</v>
      </c>
      <c r="G1286" s="80" t="s">
        <v>51</v>
      </c>
      <c r="H1286" s="80" t="s">
        <v>9</v>
      </c>
      <c r="I1286" s="80" t="s">
        <v>158</v>
      </c>
      <c r="J1286" s="80" t="s">
        <v>42</v>
      </c>
      <c r="K1286" s="80">
        <v>2.88</v>
      </c>
      <c r="L1286" s="80">
        <v>1740</v>
      </c>
      <c r="M1286" s="80" t="s">
        <v>41</v>
      </c>
      <c r="N1286" s="102">
        <v>47.4</v>
      </c>
      <c r="O1286" s="108">
        <v>2.69E-2</v>
      </c>
      <c r="P1286" s="105">
        <v>0</v>
      </c>
      <c r="Q1286" s="80"/>
      <c r="R1286" s="80"/>
      <c r="S1286" s="80"/>
      <c r="T1286" s="80"/>
      <c r="U1286" s="80"/>
      <c r="V1286" s="80"/>
      <c r="W1286" s="80"/>
      <c r="X1286" s="80"/>
      <c r="Y1286" s="80"/>
      <c r="Z1286" s="80" t="s">
        <v>40</v>
      </c>
      <c r="AA1286" s="80" t="s">
        <v>39</v>
      </c>
      <c r="AB1286" s="80">
        <v>20</v>
      </c>
      <c r="AC1286" s="80"/>
    </row>
    <row r="1287" spans="1:29" ht="15.75" customHeight="1" x14ac:dyDescent="0.2">
      <c r="A1287" s="80" t="s">
        <v>48</v>
      </c>
      <c r="B1287" s="80" t="s">
        <v>47</v>
      </c>
      <c r="C1287" s="80" t="s">
        <v>50</v>
      </c>
      <c r="D1287" s="114">
        <v>43474.372715335645</v>
      </c>
      <c r="E1287" s="80" t="s">
        <v>168</v>
      </c>
      <c r="F1287" s="80" t="s">
        <v>29</v>
      </c>
      <c r="G1287" s="80" t="s">
        <v>51</v>
      </c>
      <c r="H1287" s="80" t="s">
        <v>9</v>
      </c>
      <c r="I1287" s="80" t="s">
        <v>43</v>
      </c>
      <c r="J1287" s="80" t="s">
        <v>42</v>
      </c>
      <c r="K1287" s="80">
        <v>2.88</v>
      </c>
      <c r="L1287" s="80">
        <v>1740</v>
      </c>
      <c r="M1287" s="80" t="s">
        <v>41</v>
      </c>
      <c r="N1287" s="102">
        <v>2.2000000000000002</v>
      </c>
      <c r="O1287" s="108">
        <v>0</v>
      </c>
      <c r="P1287" s="105">
        <v>3.31</v>
      </c>
      <c r="Q1287" s="80"/>
      <c r="R1287" s="80"/>
      <c r="S1287" s="80"/>
      <c r="T1287" s="80"/>
      <c r="U1287" s="80"/>
      <c r="V1287" s="80"/>
      <c r="W1287" s="80"/>
      <c r="X1287" s="80"/>
      <c r="Y1287" s="80"/>
      <c r="Z1287" s="80" t="s">
        <v>40</v>
      </c>
      <c r="AA1287" s="80" t="s">
        <v>39</v>
      </c>
      <c r="AB1287" s="80">
        <v>20</v>
      </c>
      <c r="AC1287" s="80"/>
    </row>
    <row r="1288" spans="1:29" ht="15.75" customHeight="1" x14ac:dyDescent="0.2">
      <c r="A1288" s="80" t="s">
        <v>48</v>
      </c>
      <c r="B1288" s="80" t="s">
        <v>47</v>
      </c>
      <c r="C1288" s="80" t="s">
        <v>50</v>
      </c>
      <c r="D1288" s="114">
        <v>43474.372715335645</v>
      </c>
      <c r="E1288" s="80" t="s">
        <v>168</v>
      </c>
      <c r="F1288" s="80" t="s">
        <v>29</v>
      </c>
      <c r="G1288" s="80" t="s">
        <v>51</v>
      </c>
      <c r="H1288" s="80" t="s">
        <v>9</v>
      </c>
      <c r="I1288" s="80" t="s">
        <v>159</v>
      </c>
      <c r="J1288" s="80" t="s">
        <v>165</v>
      </c>
      <c r="K1288" s="80">
        <v>2.88</v>
      </c>
      <c r="L1288" s="80">
        <v>1740</v>
      </c>
      <c r="M1288" s="80" t="s">
        <v>41</v>
      </c>
      <c r="N1288" s="102">
        <v>10.4</v>
      </c>
      <c r="O1288" s="108">
        <v>2.0400000000000001E-2</v>
      </c>
      <c r="P1288" s="105">
        <v>3.22</v>
      </c>
      <c r="Q1288" s="80"/>
      <c r="R1288" s="80"/>
      <c r="S1288" s="80"/>
      <c r="T1288" s="80"/>
      <c r="U1288" s="80"/>
      <c r="V1288" s="80"/>
      <c r="W1288" s="80"/>
      <c r="X1288" s="80"/>
      <c r="Y1288" s="80"/>
      <c r="Z1288" s="80" t="s">
        <v>40</v>
      </c>
      <c r="AA1288" s="80" t="s">
        <v>39</v>
      </c>
      <c r="AB1288" s="80">
        <v>20</v>
      </c>
      <c r="AC1288" s="80"/>
    </row>
    <row r="1289" spans="1:29" ht="15.75" customHeight="1" x14ac:dyDescent="0.2">
      <c r="A1289" s="80" t="s">
        <v>48</v>
      </c>
      <c r="B1289" s="80" t="s">
        <v>47</v>
      </c>
      <c r="C1289" s="80" t="s">
        <v>50</v>
      </c>
      <c r="D1289" s="114">
        <v>43474.372715335645</v>
      </c>
      <c r="E1289" s="80" t="s">
        <v>168</v>
      </c>
      <c r="F1289" s="80" t="s">
        <v>29</v>
      </c>
      <c r="G1289" s="80" t="s">
        <v>51</v>
      </c>
      <c r="H1289" s="80" t="s">
        <v>10</v>
      </c>
      <c r="I1289" s="80" t="s">
        <v>157</v>
      </c>
      <c r="J1289" s="80" t="s">
        <v>42</v>
      </c>
      <c r="K1289" s="80">
        <v>3.2</v>
      </c>
      <c r="L1289" s="80">
        <v>1740</v>
      </c>
      <c r="M1289" s="80" t="s">
        <v>41</v>
      </c>
      <c r="N1289" s="102">
        <v>4.53</v>
      </c>
      <c r="O1289" s="108">
        <v>1.04E-2</v>
      </c>
      <c r="P1289" s="105">
        <v>4.82</v>
      </c>
      <c r="Q1289" s="80"/>
      <c r="R1289" s="80"/>
      <c r="S1289" s="80"/>
      <c r="T1289" s="80"/>
      <c r="U1289" s="80"/>
      <c r="V1289" s="80"/>
      <c r="W1289" s="80"/>
      <c r="X1289" s="80"/>
      <c r="Y1289" s="80"/>
      <c r="Z1289" s="80" t="s">
        <v>40</v>
      </c>
      <c r="AA1289" s="80" t="s">
        <v>39</v>
      </c>
      <c r="AB1289" s="80">
        <v>20</v>
      </c>
      <c r="AC1289" s="80"/>
    </row>
    <row r="1290" spans="1:29" ht="15.75" customHeight="1" x14ac:dyDescent="0.2">
      <c r="A1290" s="80" t="s">
        <v>48</v>
      </c>
      <c r="B1290" s="80" t="s">
        <v>47</v>
      </c>
      <c r="C1290" s="80" t="s">
        <v>50</v>
      </c>
      <c r="D1290" s="114">
        <v>43474.372715335645</v>
      </c>
      <c r="E1290" s="80" t="s">
        <v>168</v>
      </c>
      <c r="F1290" s="80" t="s">
        <v>29</v>
      </c>
      <c r="G1290" s="80" t="s">
        <v>51</v>
      </c>
      <c r="H1290" s="80" t="s">
        <v>26</v>
      </c>
      <c r="I1290" s="80" t="s">
        <v>157</v>
      </c>
      <c r="J1290" s="80" t="s">
        <v>42</v>
      </c>
      <c r="K1290" s="80">
        <v>3.26</v>
      </c>
      <c r="L1290" s="80">
        <v>1690</v>
      </c>
      <c r="M1290" s="80" t="s">
        <v>41</v>
      </c>
      <c r="N1290" s="102">
        <v>17.7</v>
      </c>
      <c r="O1290" s="108">
        <v>2.7799999999999998E-2</v>
      </c>
      <c r="P1290" s="105">
        <v>6</v>
      </c>
      <c r="Q1290" s="80"/>
      <c r="R1290" s="80"/>
      <c r="S1290" s="80"/>
      <c r="T1290" s="80"/>
      <c r="U1290" s="80"/>
      <c r="V1290" s="80"/>
      <c r="W1290" s="80"/>
      <c r="X1290" s="80"/>
      <c r="Y1290" s="80"/>
      <c r="Z1290" s="80" t="s">
        <v>40</v>
      </c>
      <c r="AA1290" s="80" t="s">
        <v>39</v>
      </c>
      <c r="AB1290" s="80">
        <v>20</v>
      </c>
      <c r="AC1290" s="80"/>
    </row>
    <row r="1291" spans="1:29" ht="15.75" customHeight="1" x14ac:dyDescent="0.2">
      <c r="A1291" s="80" t="s">
        <v>48</v>
      </c>
      <c r="B1291" s="80" t="s">
        <v>47</v>
      </c>
      <c r="C1291" s="80" t="s">
        <v>50</v>
      </c>
      <c r="D1291" s="114">
        <v>43474.372715335645</v>
      </c>
      <c r="E1291" s="80" t="s">
        <v>168</v>
      </c>
      <c r="F1291" s="80" t="s">
        <v>29</v>
      </c>
      <c r="G1291" s="80" t="s">
        <v>51</v>
      </c>
      <c r="H1291" s="80" t="s">
        <v>26</v>
      </c>
      <c r="I1291" s="80" t="s">
        <v>158</v>
      </c>
      <c r="J1291" s="80" t="s">
        <v>42</v>
      </c>
      <c r="K1291" s="80">
        <v>3.26</v>
      </c>
      <c r="L1291" s="80">
        <v>1690</v>
      </c>
      <c r="M1291" s="80" t="s">
        <v>41</v>
      </c>
      <c r="N1291" s="102">
        <v>106</v>
      </c>
      <c r="O1291" s="108">
        <v>2.9100000000000001E-2</v>
      </c>
      <c r="P1291" s="105">
        <v>0</v>
      </c>
      <c r="Q1291" s="80"/>
      <c r="R1291" s="80"/>
      <c r="S1291" s="80"/>
      <c r="T1291" s="80"/>
      <c r="U1291" s="80"/>
      <c r="V1291" s="80"/>
      <c r="W1291" s="80"/>
      <c r="X1291" s="80"/>
      <c r="Y1291" s="80"/>
      <c r="Z1291" s="80" t="s">
        <v>40</v>
      </c>
      <c r="AA1291" s="80" t="s">
        <v>39</v>
      </c>
      <c r="AB1291" s="80">
        <v>20</v>
      </c>
      <c r="AC1291" s="80"/>
    </row>
    <row r="1292" spans="1:29" ht="15.75" customHeight="1" x14ac:dyDescent="0.2">
      <c r="A1292" s="80" t="s">
        <v>48</v>
      </c>
      <c r="B1292" s="80" t="s">
        <v>47</v>
      </c>
      <c r="C1292" s="80" t="s">
        <v>50</v>
      </c>
      <c r="D1292" s="114">
        <v>43474.372715335645</v>
      </c>
      <c r="E1292" s="80" t="s">
        <v>168</v>
      </c>
      <c r="F1292" s="80" t="s">
        <v>29</v>
      </c>
      <c r="G1292" s="80" t="s">
        <v>51</v>
      </c>
      <c r="H1292" s="80" t="s">
        <v>26</v>
      </c>
      <c r="I1292" s="80" t="s">
        <v>43</v>
      </c>
      <c r="J1292" s="80" t="s">
        <v>42</v>
      </c>
      <c r="K1292" s="80">
        <v>3.26</v>
      </c>
      <c r="L1292" s="80">
        <v>1690</v>
      </c>
      <c r="M1292" s="80" t="s">
        <v>41</v>
      </c>
      <c r="N1292" s="102">
        <v>3.87</v>
      </c>
      <c r="O1292" s="108">
        <v>0</v>
      </c>
      <c r="P1292" s="105">
        <v>5.86</v>
      </c>
      <c r="Q1292" s="80"/>
      <c r="R1292" s="80"/>
      <c r="S1292" s="80"/>
      <c r="T1292" s="80"/>
      <c r="U1292" s="80"/>
      <c r="V1292" s="80"/>
      <c r="W1292" s="80"/>
      <c r="X1292" s="80"/>
      <c r="Y1292" s="80"/>
      <c r="Z1292" s="80" t="s">
        <v>40</v>
      </c>
      <c r="AA1292" s="80" t="s">
        <v>39</v>
      </c>
      <c r="AB1292" s="80">
        <v>20</v>
      </c>
      <c r="AC1292" s="80"/>
    </row>
    <row r="1293" spans="1:29" ht="15.75" customHeight="1" x14ac:dyDescent="0.2">
      <c r="A1293" s="80" t="s">
        <v>48</v>
      </c>
      <c r="B1293" s="80" t="s">
        <v>47</v>
      </c>
      <c r="C1293" s="80" t="s">
        <v>50</v>
      </c>
      <c r="D1293" s="114">
        <v>43474.372715335645</v>
      </c>
      <c r="E1293" s="80" t="s">
        <v>168</v>
      </c>
      <c r="F1293" s="80" t="s">
        <v>29</v>
      </c>
      <c r="G1293" s="80" t="s">
        <v>51</v>
      </c>
      <c r="H1293" s="80" t="s">
        <v>26</v>
      </c>
      <c r="I1293" s="80" t="s">
        <v>159</v>
      </c>
      <c r="J1293" s="80" t="s">
        <v>165</v>
      </c>
      <c r="K1293" s="80">
        <v>3.26</v>
      </c>
      <c r="L1293" s="80">
        <v>1690</v>
      </c>
      <c r="M1293" s="80" t="s">
        <v>41</v>
      </c>
      <c r="N1293" s="102">
        <v>16.3</v>
      </c>
      <c r="O1293" s="108">
        <v>1.8599999999999998E-2</v>
      </c>
      <c r="P1293" s="105">
        <v>5.74</v>
      </c>
      <c r="Q1293" s="80"/>
      <c r="R1293" s="80"/>
      <c r="S1293" s="80"/>
      <c r="T1293" s="80"/>
      <c r="U1293" s="80"/>
      <c r="V1293" s="80"/>
      <c r="W1293" s="80"/>
      <c r="X1293" s="80"/>
      <c r="Y1293" s="80"/>
      <c r="Z1293" s="80" t="s">
        <v>40</v>
      </c>
      <c r="AA1293" s="80" t="s">
        <v>39</v>
      </c>
      <c r="AB1293" s="80">
        <v>20</v>
      </c>
      <c r="AC1293" s="80"/>
    </row>
    <row r="1294" spans="1:29" ht="15.75" customHeight="1" x14ac:dyDescent="0.2">
      <c r="A1294" s="80" t="s">
        <v>48</v>
      </c>
      <c r="B1294" s="80" t="s">
        <v>47</v>
      </c>
      <c r="C1294" s="80" t="s">
        <v>50</v>
      </c>
      <c r="D1294" s="114">
        <v>43474.372715335645</v>
      </c>
      <c r="E1294" s="80" t="s">
        <v>168</v>
      </c>
      <c r="F1294" s="80" t="s">
        <v>29</v>
      </c>
      <c r="G1294" s="80" t="s">
        <v>51</v>
      </c>
      <c r="H1294" s="80" t="s">
        <v>166</v>
      </c>
      <c r="I1294" s="80" t="s">
        <v>157</v>
      </c>
      <c r="J1294" s="80" t="s">
        <v>42</v>
      </c>
      <c r="K1294" s="80">
        <v>3.46</v>
      </c>
      <c r="L1294" s="80">
        <v>1710</v>
      </c>
      <c r="M1294" s="80" t="s">
        <v>41</v>
      </c>
      <c r="N1294" s="102">
        <v>17.600000000000001</v>
      </c>
      <c r="O1294" s="108">
        <v>3.2399999999999998E-2</v>
      </c>
      <c r="P1294" s="105">
        <v>2.1800000000000002</v>
      </c>
      <c r="Q1294" s="80"/>
      <c r="R1294" s="80"/>
      <c r="S1294" s="80"/>
      <c r="T1294" s="80"/>
      <c r="U1294" s="80"/>
      <c r="V1294" s="80"/>
      <c r="W1294" s="80"/>
      <c r="X1294" s="80"/>
      <c r="Y1294" s="80"/>
      <c r="Z1294" s="80" t="s">
        <v>40</v>
      </c>
      <c r="AA1294" s="80" t="s">
        <v>39</v>
      </c>
      <c r="AB1294" s="80">
        <v>20</v>
      </c>
      <c r="AC1294" s="80"/>
    </row>
    <row r="1295" spans="1:29" ht="15.75" customHeight="1" x14ac:dyDescent="0.2">
      <c r="A1295" s="80" t="s">
        <v>48</v>
      </c>
      <c r="B1295" s="80" t="s">
        <v>47</v>
      </c>
      <c r="C1295" s="80" t="s">
        <v>50</v>
      </c>
      <c r="D1295" s="114">
        <v>43474.372715335645</v>
      </c>
      <c r="E1295" s="80" t="s">
        <v>168</v>
      </c>
      <c r="F1295" s="80" t="s">
        <v>29</v>
      </c>
      <c r="G1295" s="80" t="s">
        <v>51</v>
      </c>
      <c r="H1295" s="80" t="s">
        <v>166</v>
      </c>
      <c r="I1295" s="80" t="s">
        <v>158</v>
      </c>
      <c r="J1295" s="80" t="s">
        <v>42</v>
      </c>
      <c r="K1295" s="80">
        <v>3.46</v>
      </c>
      <c r="L1295" s="80">
        <v>1710</v>
      </c>
      <c r="M1295" s="80" t="s">
        <v>41</v>
      </c>
      <c r="N1295" s="102">
        <v>38.799999999999997</v>
      </c>
      <c r="O1295" s="108">
        <v>3.44E-2</v>
      </c>
      <c r="P1295" s="105">
        <v>0</v>
      </c>
      <c r="Q1295" s="80"/>
      <c r="R1295" s="80"/>
      <c r="S1295" s="80"/>
      <c r="T1295" s="80"/>
      <c r="U1295" s="80"/>
      <c r="V1295" s="80"/>
      <c r="W1295" s="80"/>
      <c r="X1295" s="80"/>
      <c r="Y1295" s="80"/>
      <c r="Z1295" s="80" t="s">
        <v>40</v>
      </c>
      <c r="AA1295" s="80" t="s">
        <v>39</v>
      </c>
      <c r="AB1295" s="80">
        <v>20</v>
      </c>
      <c r="AC1295" s="80"/>
    </row>
    <row r="1296" spans="1:29" ht="15.75" customHeight="1" x14ac:dyDescent="0.2">
      <c r="A1296" s="80" t="s">
        <v>48</v>
      </c>
      <c r="B1296" s="80" t="s">
        <v>47</v>
      </c>
      <c r="C1296" s="80" t="s">
        <v>50</v>
      </c>
      <c r="D1296" s="114">
        <v>43474.372715335645</v>
      </c>
      <c r="E1296" s="80" t="s">
        <v>168</v>
      </c>
      <c r="F1296" s="80" t="s">
        <v>29</v>
      </c>
      <c r="G1296" s="80" t="s">
        <v>51</v>
      </c>
      <c r="H1296" s="80" t="s">
        <v>166</v>
      </c>
      <c r="I1296" s="80" t="s">
        <v>43</v>
      </c>
      <c r="J1296" s="80" t="s">
        <v>42</v>
      </c>
      <c r="K1296" s="80">
        <v>3.46</v>
      </c>
      <c r="L1296" s="80">
        <v>1710</v>
      </c>
      <c r="M1296" s="80" t="s">
        <v>41</v>
      </c>
      <c r="N1296" s="102">
        <v>1.35</v>
      </c>
      <c r="O1296" s="108">
        <v>0</v>
      </c>
      <c r="P1296" s="105">
        <v>2.13</v>
      </c>
      <c r="Q1296" s="80"/>
      <c r="R1296" s="80"/>
      <c r="S1296" s="80"/>
      <c r="T1296" s="80"/>
      <c r="U1296" s="80"/>
      <c r="V1296" s="80"/>
      <c r="W1296" s="80"/>
      <c r="X1296" s="80"/>
      <c r="Y1296" s="80"/>
      <c r="Z1296" s="80" t="s">
        <v>40</v>
      </c>
      <c r="AA1296" s="80" t="s">
        <v>39</v>
      </c>
      <c r="AB1296" s="80">
        <v>20</v>
      </c>
      <c r="AC1296" s="80"/>
    </row>
    <row r="1297" spans="1:29" ht="15.75" customHeight="1" x14ac:dyDescent="0.2">
      <c r="A1297" s="80" t="s">
        <v>48</v>
      </c>
      <c r="B1297" s="80" t="s">
        <v>47</v>
      </c>
      <c r="C1297" s="80" t="s">
        <v>50</v>
      </c>
      <c r="D1297" s="114">
        <v>43474.372715335645</v>
      </c>
      <c r="E1297" s="80" t="s">
        <v>168</v>
      </c>
      <c r="F1297" s="80" t="s">
        <v>29</v>
      </c>
      <c r="G1297" s="80" t="s">
        <v>51</v>
      </c>
      <c r="H1297" s="80" t="s">
        <v>166</v>
      </c>
      <c r="I1297" s="80" t="s">
        <v>159</v>
      </c>
      <c r="J1297" s="80" t="s">
        <v>165</v>
      </c>
      <c r="K1297" s="80">
        <v>3.46</v>
      </c>
      <c r="L1297" s="80">
        <v>1710</v>
      </c>
      <c r="M1297" s="80" t="s">
        <v>41</v>
      </c>
      <c r="N1297" s="102">
        <v>14.5</v>
      </c>
      <c r="O1297" s="108">
        <v>2.3699999999999999E-2</v>
      </c>
      <c r="P1297" s="105">
        <v>2.08</v>
      </c>
      <c r="Q1297" s="80"/>
      <c r="R1297" s="80"/>
      <c r="S1297" s="80"/>
      <c r="T1297" s="80"/>
      <c r="U1297" s="80"/>
      <c r="V1297" s="80"/>
      <c r="W1297" s="80"/>
      <c r="X1297" s="80"/>
      <c r="Y1297" s="80"/>
      <c r="Z1297" s="80" t="s">
        <v>40</v>
      </c>
      <c r="AA1297" s="80" t="s">
        <v>39</v>
      </c>
      <c r="AB1297" s="80">
        <v>20</v>
      </c>
      <c r="AC1297" s="80"/>
    </row>
    <row r="1298" spans="1:29" ht="15.75" customHeight="1" x14ac:dyDescent="0.2">
      <c r="A1298" s="80" t="s">
        <v>48</v>
      </c>
      <c r="B1298" s="80" t="s">
        <v>47</v>
      </c>
      <c r="C1298" s="80" t="s">
        <v>50</v>
      </c>
      <c r="D1298" s="114">
        <v>43474.372715335645</v>
      </c>
      <c r="E1298" s="80" t="s">
        <v>167</v>
      </c>
      <c r="F1298" s="80" t="s">
        <v>30</v>
      </c>
      <c r="G1298" s="80" t="s">
        <v>51</v>
      </c>
      <c r="H1298" s="80" t="s">
        <v>11</v>
      </c>
      <c r="I1298" s="80" t="s">
        <v>157</v>
      </c>
      <c r="J1298" s="80" t="s">
        <v>42</v>
      </c>
      <c r="K1298" s="80">
        <v>3.5</v>
      </c>
      <c r="L1298" s="80">
        <v>1220</v>
      </c>
      <c r="M1298" s="80" t="s">
        <v>41</v>
      </c>
      <c r="N1298" s="102">
        <v>23.5</v>
      </c>
      <c r="O1298" s="108">
        <v>4.9299999999999997E-2</v>
      </c>
      <c r="P1298" s="105">
        <v>2.0499999999999998</v>
      </c>
      <c r="Q1298" s="80"/>
      <c r="R1298" s="80"/>
      <c r="S1298" s="80"/>
      <c r="T1298" s="80"/>
      <c r="U1298" s="80"/>
      <c r="V1298" s="80"/>
      <c r="W1298" s="80"/>
      <c r="X1298" s="80"/>
      <c r="Y1298" s="80"/>
      <c r="Z1298" s="80" t="s">
        <v>40</v>
      </c>
      <c r="AA1298" s="80" t="s">
        <v>39</v>
      </c>
      <c r="AB1298" s="80">
        <v>20</v>
      </c>
      <c r="AC1298" s="80"/>
    </row>
    <row r="1299" spans="1:29" ht="15.75" customHeight="1" x14ac:dyDescent="0.2">
      <c r="A1299" s="80" t="s">
        <v>48</v>
      </c>
      <c r="B1299" s="80" t="s">
        <v>47</v>
      </c>
      <c r="C1299" s="80" t="s">
        <v>50</v>
      </c>
      <c r="D1299" s="114">
        <v>43474.372715335645</v>
      </c>
      <c r="E1299" s="80" t="s">
        <v>167</v>
      </c>
      <c r="F1299" s="80" t="s">
        <v>30</v>
      </c>
      <c r="G1299" s="80" t="s">
        <v>51</v>
      </c>
      <c r="H1299" s="80" t="s">
        <v>11</v>
      </c>
      <c r="I1299" s="80" t="s">
        <v>158</v>
      </c>
      <c r="J1299" s="80" t="s">
        <v>42</v>
      </c>
      <c r="K1299" s="80">
        <v>3.5</v>
      </c>
      <c r="L1299" s="80">
        <v>1220</v>
      </c>
      <c r="M1299" s="80" t="s">
        <v>41</v>
      </c>
      <c r="N1299" s="102">
        <v>42.9</v>
      </c>
      <c r="O1299" s="108">
        <v>5.5599999999999997E-2</v>
      </c>
      <c r="P1299" s="105">
        <v>0</v>
      </c>
      <c r="Q1299" s="80"/>
      <c r="R1299" s="80"/>
      <c r="S1299" s="80"/>
      <c r="T1299" s="80"/>
      <c r="U1299" s="80"/>
      <c r="V1299" s="80"/>
      <c r="W1299" s="80"/>
      <c r="X1299" s="80"/>
      <c r="Y1299" s="80"/>
      <c r="Z1299" s="80" t="s">
        <v>40</v>
      </c>
      <c r="AA1299" s="80" t="s">
        <v>39</v>
      </c>
      <c r="AB1299" s="80">
        <v>20</v>
      </c>
      <c r="AC1299" s="80"/>
    </row>
    <row r="1300" spans="1:29" ht="15.75" customHeight="1" x14ac:dyDescent="0.2">
      <c r="A1300" s="80" t="s">
        <v>48</v>
      </c>
      <c r="B1300" s="80" t="s">
        <v>47</v>
      </c>
      <c r="C1300" s="80" t="s">
        <v>50</v>
      </c>
      <c r="D1300" s="114">
        <v>43474.372715335645</v>
      </c>
      <c r="E1300" s="80" t="s">
        <v>167</v>
      </c>
      <c r="F1300" s="80" t="s">
        <v>30</v>
      </c>
      <c r="G1300" s="80" t="s">
        <v>51</v>
      </c>
      <c r="H1300" s="80" t="s">
        <v>11</v>
      </c>
      <c r="I1300" s="80" t="s">
        <v>43</v>
      </c>
      <c r="J1300" s="80" t="s">
        <v>42</v>
      </c>
      <c r="K1300" s="80">
        <v>3.5</v>
      </c>
      <c r="L1300" s="80">
        <v>1220</v>
      </c>
      <c r="M1300" s="80" t="s">
        <v>41</v>
      </c>
      <c r="N1300" s="102">
        <v>1.1499999999999999</v>
      </c>
      <c r="O1300" s="108">
        <v>0</v>
      </c>
      <c r="P1300" s="105">
        <v>1.85</v>
      </c>
      <c r="Q1300" s="80"/>
      <c r="R1300" s="80"/>
      <c r="S1300" s="80"/>
      <c r="T1300" s="80"/>
      <c r="U1300" s="80"/>
      <c r="V1300" s="80"/>
      <c r="W1300" s="80"/>
      <c r="X1300" s="80"/>
      <c r="Y1300" s="80"/>
      <c r="Z1300" s="80" t="s">
        <v>40</v>
      </c>
      <c r="AA1300" s="80" t="s">
        <v>39</v>
      </c>
      <c r="AB1300" s="80">
        <v>20</v>
      </c>
      <c r="AC1300" s="80"/>
    </row>
    <row r="1301" spans="1:29" ht="15.75" customHeight="1" x14ac:dyDescent="0.2">
      <c r="A1301" s="80" t="s">
        <v>48</v>
      </c>
      <c r="B1301" s="80" t="s">
        <v>47</v>
      </c>
      <c r="C1301" s="80" t="s">
        <v>50</v>
      </c>
      <c r="D1301" s="114">
        <v>43474.372715335645</v>
      </c>
      <c r="E1301" s="80" t="s">
        <v>167</v>
      </c>
      <c r="F1301" s="80" t="s">
        <v>30</v>
      </c>
      <c r="G1301" s="80" t="s">
        <v>51</v>
      </c>
      <c r="H1301" s="80" t="s">
        <v>11</v>
      </c>
      <c r="I1301" s="80" t="s">
        <v>159</v>
      </c>
      <c r="J1301" s="80" t="s">
        <v>165</v>
      </c>
      <c r="K1301" s="80">
        <v>3.5</v>
      </c>
      <c r="L1301" s="80">
        <v>1220</v>
      </c>
      <c r="M1301" s="80" t="s">
        <v>41</v>
      </c>
      <c r="N1301" s="102">
        <v>14.9</v>
      </c>
      <c r="O1301" s="108">
        <v>2.7900000000000001E-2</v>
      </c>
      <c r="P1301" s="105">
        <v>1.82</v>
      </c>
      <c r="Q1301" s="80"/>
      <c r="R1301" s="80"/>
      <c r="S1301" s="80"/>
      <c r="T1301" s="80"/>
      <c r="U1301" s="80"/>
      <c r="V1301" s="80"/>
      <c r="W1301" s="80"/>
      <c r="X1301" s="80"/>
      <c r="Y1301" s="80"/>
      <c r="Z1301" s="80" t="s">
        <v>40</v>
      </c>
      <c r="AA1301" s="80" t="s">
        <v>39</v>
      </c>
      <c r="AB1301" s="80">
        <v>20</v>
      </c>
      <c r="AC1301" s="80"/>
    </row>
    <row r="1302" spans="1:29" ht="15.75" customHeight="1" x14ac:dyDescent="0.2">
      <c r="A1302" s="80" t="s">
        <v>48</v>
      </c>
      <c r="B1302" s="80" t="s">
        <v>47</v>
      </c>
      <c r="C1302" s="80" t="s">
        <v>50</v>
      </c>
      <c r="D1302" s="114">
        <v>43474.372715335645</v>
      </c>
      <c r="E1302" s="80" t="s">
        <v>167</v>
      </c>
      <c r="F1302" s="80" t="s">
        <v>30</v>
      </c>
      <c r="G1302" s="80" t="s">
        <v>51</v>
      </c>
      <c r="H1302" s="80" t="s">
        <v>12</v>
      </c>
      <c r="I1302" s="80" t="s">
        <v>157</v>
      </c>
      <c r="J1302" s="80" t="s">
        <v>42</v>
      </c>
      <c r="K1302" s="80">
        <v>3.5</v>
      </c>
      <c r="L1302" s="80">
        <v>1210</v>
      </c>
      <c r="M1302" s="80" t="s">
        <v>41</v>
      </c>
      <c r="N1302" s="102">
        <v>23</v>
      </c>
      <c r="O1302" s="108">
        <v>3.1399999999999997E-2</v>
      </c>
      <c r="P1302" s="105">
        <v>1.18</v>
      </c>
      <c r="Q1302" s="80"/>
      <c r="R1302" s="80"/>
      <c r="S1302" s="80"/>
      <c r="T1302" s="80"/>
      <c r="U1302" s="80"/>
      <c r="V1302" s="80"/>
      <c r="W1302" s="80"/>
      <c r="X1302" s="80"/>
      <c r="Y1302" s="80"/>
      <c r="Z1302" s="80" t="s">
        <v>40</v>
      </c>
      <c r="AA1302" s="80" t="s">
        <v>39</v>
      </c>
      <c r="AB1302" s="80">
        <v>20</v>
      </c>
      <c r="AC1302" s="80"/>
    </row>
    <row r="1303" spans="1:29" ht="15.75" customHeight="1" x14ac:dyDescent="0.2">
      <c r="A1303" s="80" t="s">
        <v>48</v>
      </c>
      <c r="B1303" s="80" t="s">
        <v>47</v>
      </c>
      <c r="C1303" s="80" t="s">
        <v>50</v>
      </c>
      <c r="D1303" s="114">
        <v>43474.372715335645</v>
      </c>
      <c r="E1303" s="80" t="s">
        <v>167</v>
      </c>
      <c r="F1303" s="80" t="s">
        <v>30</v>
      </c>
      <c r="G1303" s="80" t="s">
        <v>51</v>
      </c>
      <c r="H1303" s="80" t="s">
        <v>12</v>
      </c>
      <c r="I1303" s="80" t="s">
        <v>158</v>
      </c>
      <c r="J1303" s="80" t="s">
        <v>42</v>
      </c>
      <c r="K1303" s="80">
        <v>3.5</v>
      </c>
      <c r="L1303" s="80">
        <v>1210</v>
      </c>
      <c r="M1303" s="80" t="s">
        <v>41</v>
      </c>
      <c r="N1303" s="102">
        <v>35</v>
      </c>
      <c r="O1303" s="108">
        <v>3.7699999999999997E-2</v>
      </c>
      <c r="P1303" s="105">
        <v>0</v>
      </c>
      <c r="Q1303" s="80"/>
      <c r="R1303" s="80"/>
      <c r="S1303" s="80"/>
      <c r="T1303" s="80"/>
      <c r="U1303" s="80"/>
      <c r="V1303" s="80"/>
      <c r="W1303" s="80"/>
      <c r="X1303" s="80"/>
      <c r="Y1303" s="80"/>
      <c r="Z1303" s="80" t="s">
        <v>40</v>
      </c>
      <c r="AA1303" s="80" t="s">
        <v>39</v>
      </c>
      <c r="AB1303" s="80">
        <v>20</v>
      </c>
      <c r="AC1303" s="80"/>
    </row>
    <row r="1304" spans="1:29" ht="15.75" customHeight="1" x14ac:dyDescent="0.2">
      <c r="A1304" s="80" t="s">
        <v>48</v>
      </c>
      <c r="B1304" s="80" t="s">
        <v>47</v>
      </c>
      <c r="C1304" s="80" t="s">
        <v>50</v>
      </c>
      <c r="D1304" s="114">
        <v>43474.372715335645</v>
      </c>
      <c r="E1304" s="80" t="s">
        <v>167</v>
      </c>
      <c r="F1304" s="80" t="s">
        <v>30</v>
      </c>
      <c r="G1304" s="80" t="s">
        <v>51</v>
      </c>
      <c r="H1304" s="80" t="s">
        <v>12</v>
      </c>
      <c r="I1304" s="80" t="s">
        <v>43</v>
      </c>
      <c r="J1304" s="80" t="s">
        <v>42</v>
      </c>
      <c r="K1304" s="80">
        <v>3.5</v>
      </c>
      <c r="L1304" s="80">
        <v>1210</v>
      </c>
      <c r="M1304" s="80" t="s">
        <v>41</v>
      </c>
      <c r="N1304" s="102">
        <v>0.67200000000000004</v>
      </c>
      <c r="O1304" s="108">
        <v>0</v>
      </c>
      <c r="P1304" s="105">
        <v>1.0900000000000001</v>
      </c>
      <c r="Q1304" s="80"/>
      <c r="R1304" s="80"/>
      <c r="S1304" s="80"/>
      <c r="T1304" s="80"/>
      <c r="U1304" s="80"/>
      <c r="V1304" s="80"/>
      <c r="W1304" s="80"/>
      <c r="X1304" s="80"/>
      <c r="Y1304" s="80"/>
      <c r="Z1304" s="80" t="s">
        <v>40</v>
      </c>
      <c r="AA1304" s="80" t="s">
        <v>39</v>
      </c>
      <c r="AB1304" s="80">
        <v>20</v>
      </c>
      <c r="AC1304" s="80"/>
    </row>
    <row r="1305" spans="1:29" ht="15.75" customHeight="1" x14ac:dyDescent="0.2">
      <c r="A1305" s="80" t="s">
        <v>48</v>
      </c>
      <c r="B1305" s="80" t="s">
        <v>47</v>
      </c>
      <c r="C1305" s="80" t="s">
        <v>50</v>
      </c>
      <c r="D1305" s="114">
        <v>43474.372715335645</v>
      </c>
      <c r="E1305" s="80" t="s">
        <v>167</v>
      </c>
      <c r="F1305" s="80" t="s">
        <v>30</v>
      </c>
      <c r="G1305" s="80" t="s">
        <v>51</v>
      </c>
      <c r="H1305" s="80" t="s">
        <v>12</v>
      </c>
      <c r="I1305" s="80" t="s">
        <v>159</v>
      </c>
      <c r="J1305" s="80" t="s">
        <v>165</v>
      </c>
      <c r="K1305" s="80">
        <v>3.5</v>
      </c>
      <c r="L1305" s="80">
        <v>1210</v>
      </c>
      <c r="M1305" s="80" t="s">
        <v>41</v>
      </c>
      <c r="N1305" s="102">
        <v>6.45</v>
      </c>
      <c r="O1305" s="108">
        <v>7.8100000000000001E-3</v>
      </c>
      <c r="P1305" s="105">
        <v>1.07</v>
      </c>
      <c r="Q1305" s="80"/>
      <c r="R1305" s="80"/>
      <c r="S1305" s="80"/>
      <c r="T1305" s="80"/>
      <c r="U1305" s="80"/>
      <c r="V1305" s="80"/>
      <c r="W1305" s="80"/>
      <c r="X1305" s="80"/>
      <c r="Y1305" s="80"/>
      <c r="Z1305" s="80" t="s">
        <v>40</v>
      </c>
      <c r="AA1305" s="80" t="s">
        <v>39</v>
      </c>
      <c r="AB1305" s="80">
        <v>20</v>
      </c>
      <c r="AC1305" s="80"/>
    </row>
    <row r="1306" spans="1:29" ht="15.75" customHeight="1" x14ac:dyDescent="0.2">
      <c r="A1306" s="80" t="s">
        <v>48</v>
      </c>
      <c r="B1306" s="80" t="s">
        <v>47</v>
      </c>
      <c r="C1306" s="80" t="s">
        <v>50</v>
      </c>
      <c r="D1306" s="114">
        <v>43474.372715335645</v>
      </c>
      <c r="E1306" s="80" t="s">
        <v>167</v>
      </c>
      <c r="F1306" s="80" t="s">
        <v>30</v>
      </c>
      <c r="G1306" s="80" t="s">
        <v>51</v>
      </c>
      <c r="H1306" s="80" t="s">
        <v>13</v>
      </c>
      <c r="I1306" s="80" t="s">
        <v>157</v>
      </c>
      <c r="J1306" s="80" t="s">
        <v>42</v>
      </c>
      <c r="K1306" s="80">
        <v>3.5</v>
      </c>
      <c r="L1306" s="80">
        <v>1200</v>
      </c>
      <c r="M1306" s="80" t="s">
        <v>41</v>
      </c>
      <c r="N1306" s="102">
        <v>32.5</v>
      </c>
      <c r="O1306" s="108">
        <v>3.9699999999999999E-2</v>
      </c>
      <c r="P1306" s="105">
        <v>1.41</v>
      </c>
      <c r="Q1306" s="80"/>
      <c r="R1306" s="80"/>
      <c r="S1306" s="80"/>
      <c r="T1306" s="80"/>
      <c r="U1306" s="80"/>
      <c r="V1306" s="80"/>
      <c r="W1306" s="80"/>
      <c r="X1306" s="80"/>
      <c r="Y1306" s="80"/>
      <c r="Z1306" s="80" t="s">
        <v>40</v>
      </c>
      <c r="AA1306" s="80" t="s">
        <v>39</v>
      </c>
      <c r="AB1306" s="80">
        <v>20</v>
      </c>
      <c r="AC1306" s="80"/>
    </row>
    <row r="1307" spans="1:29" ht="15.75" customHeight="1" x14ac:dyDescent="0.2">
      <c r="A1307" s="80" t="s">
        <v>48</v>
      </c>
      <c r="B1307" s="80" t="s">
        <v>47</v>
      </c>
      <c r="C1307" s="80" t="s">
        <v>50</v>
      </c>
      <c r="D1307" s="114">
        <v>43474.372715335645</v>
      </c>
      <c r="E1307" s="80" t="s">
        <v>167</v>
      </c>
      <c r="F1307" s="80" t="s">
        <v>30</v>
      </c>
      <c r="G1307" s="80" t="s">
        <v>51</v>
      </c>
      <c r="H1307" s="80" t="s">
        <v>13</v>
      </c>
      <c r="I1307" s="80" t="s">
        <v>158</v>
      </c>
      <c r="J1307" s="80" t="s">
        <v>42</v>
      </c>
      <c r="K1307" s="80">
        <v>3.5</v>
      </c>
      <c r="L1307" s="80">
        <v>1200</v>
      </c>
      <c r="M1307" s="80" t="s">
        <v>41</v>
      </c>
      <c r="N1307" s="102">
        <v>47.1</v>
      </c>
      <c r="O1307" s="108">
        <v>4.3400000000000001E-2</v>
      </c>
      <c r="P1307" s="105">
        <v>0</v>
      </c>
      <c r="Q1307" s="80"/>
      <c r="R1307" s="80"/>
      <c r="S1307" s="80"/>
      <c r="T1307" s="80"/>
      <c r="U1307" s="80"/>
      <c r="V1307" s="80"/>
      <c r="W1307" s="80"/>
      <c r="X1307" s="80"/>
      <c r="Y1307" s="80"/>
      <c r="Z1307" s="80" t="s">
        <v>40</v>
      </c>
      <c r="AA1307" s="80" t="s">
        <v>39</v>
      </c>
      <c r="AB1307" s="80">
        <v>20</v>
      </c>
      <c r="AC1307" s="80"/>
    </row>
    <row r="1308" spans="1:29" ht="15.75" customHeight="1" x14ac:dyDescent="0.2">
      <c r="A1308" s="80" t="s">
        <v>48</v>
      </c>
      <c r="B1308" s="80" t="s">
        <v>47</v>
      </c>
      <c r="C1308" s="80" t="s">
        <v>50</v>
      </c>
      <c r="D1308" s="114">
        <v>43474.372715335645</v>
      </c>
      <c r="E1308" s="80" t="s">
        <v>167</v>
      </c>
      <c r="F1308" s="80" t="s">
        <v>30</v>
      </c>
      <c r="G1308" s="80" t="s">
        <v>51</v>
      </c>
      <c r="H1308" s="80" t="s">
        <v>13</v>
      </c>
      <c r="I1308" s="80" t="s">
        <v>43</v>
      </c>
      <c r="J1308" s="80" t="s">
        <v>42</v>
      </c>
      <c r="K1308" s="80">
        <v>3.5</v>
      </c>
      <c r="L1308" s="80">
        <v>1200</v>
      </c>
      <c r="M1308" s="80" t="s">
        <v>41</v>
      </c>
      <c r="N1308" s="102">
        <v>0.80300000000000005</v>
      </c>
      <c r="O1308" s="108">
        <v>0</v>
      </c>
      <c r="P1308" s="105">
        <v>1.29</v>
      </c>
      <c r="Q1308" s="80"/>
      <c r="R1308" s="80"/>
      <c r="S1308" s="80"/>
      <c r="T1308" s="80"/>
      <c r="U1308" s="80"/>
      <c r="V1308" s="80"/>
      <c r="W1308" s="80"/>
      <c r="X1308" s="80"/>
      <c r="Y1308" s="80"/>
      <c r="Z1308" s="80" t="s">
        <v>40</v>
      </c>
      <c r="AA1308" s="80" t="s">
        <v>39</v>
      </c>
      <c r="AB1308" s="80">
        <v>20</v>
      </c>
      <c r="AC1308" s="80"/>
    </row>
    <row r="1309" spans="1:29" ht="15.75" customHeight="1" x14ac:dyDescent="0.2">
      <c r="A1309" s="80" t="s">
        <v>48</v>
      </c>
      <c r="B1309" s="80" t="s">
        <v>47</v>
      </c>
      <c r="C1309" s="80" t="s">
        <v>50</v>
      </c>
      <c r="D1309" s="114">
        <v>43474.372715335645</v>
      </c>
      <c r="E1309" s="80" t="s">
        <v>167</v>
      </c>
      <c r="F1309" s="80" t="s">
        <v>30</v>
      </c>
      <c r="G1309" s="80" t="s">
        <v>51</v>
      </c>
      <c r="H1309" s="80" t="s">
        <v>13</v>
      </c>
      <c r="I1309" s="80" t="s">
        <v>159</v>
      </c>
      <c r="J1309" s="80" t="s">
        <v>165</v>
      </c>
      <c r="K1309" s="80">
        <v>3.5</v>
      </c>
      <c r="L1309" s="80">
        <v>1200</v>
      </c>
      <c r="M1309" s="80" t="s">
        <v>41</v>
      </c>
      <c r="N1309" s="102">
        <v>22</v>
      </c>
      <c r="O1309" s="108">
        <v>2.5399999999999999E-2</v>
      </c>
      <c r="P1309" s="105">
        <v>1.26</v>
      </c>
      <c r="Q1309" s="80"/>
      <c r="R1309" s="80"/>
      <c r="S1309" s="80"/>
      <c r="T1309" s="80"/>
      <c r="U1309" s="80"/>
      <c r="V1309" s="80"/>
      <c r="W1309" s="80"/>
      <c r="X1309" s="80"/>
      <c r="Y1309" s="80"/>
      <c r="Z1309" s="80" t="s">
        <v>40</v>
      </c>
      <c r="AA1309" s="80" t="s">
        <v>39</v>
      </c>
      <c r="AB1309" s="80">
        <v>20</v>
      </c>
      <c r="AC1309" s="80"/>
    </row>
    <row r="1310" spans="1:29" ht="15.75" customHeight="1" x14ac:dyDescent="0.2">
      <c r="A1310" s="80" t="s">
        <v>48</v>
      </c>
      <c r="B1310" s="80" t="s">
        <v>47</v>
      </c>
      <c r="C1310" s="80" t="s">
        <v>50</v>
      </c>
      <c r="D1310" s="114">
        <v>43474.372715335645</v>
      </c>
      <c r="E1310" s="80" t="s">
        <v>167</v>
      </c>
      <c r="F1310" s="80" t="s">
        <v>30</v>
      </c>
      <c r="G1310" s="80" t="s">
        <v>51</v>
      </c>
      <c r="H1310" s="80" t="s">
        <v>16</v>
      </c>
      <c r="I1310" s="80" t="s">
        <v>157</v>
      </c>
      <c r="J1310" s="80" t="s">
        <v>42</v>
      </c>
      <c r="K1310" s="80">
        <v>3.5</v>
      </c>
      <c r="L1310" s="80">
        <v>1210</v>
      </c>
      <c r="M1310" s="80" t="s">
        <v>41</v>
      </c>
      <c r="N1310" s="102">
        <v>46.6</v>
      </c>
      <c r="O1310" s="108">
        <v>6.6299999999999998E-2</v>
      </c>
      <c r="P1310" s="105">
        <v>2.2200000000000002</v>
      </c>
      <c r="Q1310" s="80"/>
      <c r="R1310" s="80"/>
      <c r="S1310" s="80"/>
      <c r="T1310" s="80"/>
      <c r="U1310" s="80"/>
      <c r="V1310" s="80"/>
      <c r="W1310" s="80"/>
      <c r="X1310" s="80"/>
      <c r="Y1310" s="80"/>
      <c r="Z1310" s="80" t="s">
        <v>40</v>
      </c>
      <c r="AA1310" s="80" t="s">
        <v>39</v>
      </c>
      <c r="AB1310" s="80">
        <v>20</v>
      </c>
      <c r="AC1310" s="80"/>
    </row>
    <row r="1311" spans="1:29" ht="15.75" customHeight="1" x14ac:dyDescent="0.2">
      <c r="A1311" s="80" t="s">
        <v>48</v>
      </c>
      <c r="B1311" s="80" t="s">
        <v>47</v>
      </c>
      <c r="C1311" s="80" t="s">
        <v>50</v>
      </c>
      <c r="D1311" s="114">
        <v>43474.372715335645</v>
      </c>
      <c r="E1311" s="80" t="s">
        <v>167</v>
      </c>
      <c r="F1311" s="80" t="s">
        <v>30</v>
      </c>
      <c r="G1311" s="80" t="s">
        <v>51</v>
      </c>
      <c r="H1311" s="80" t="s">
        <v>16</v>
      </c>
      <c r="I1311" s="80" t="s">
        <v>158</v>
      </c>
      <c r="J1311" s="80" t="s">
        <v>42</v>
      </c>
      <c r="K1311" s="80">
        <v>3.5</v>
      </c>
      <c r="L1311" s="80">
        <v>1210</v>
      </c>
      <c r="M1311" s="80" t="s">
        <v>41</v>
      </c>
      <c r="N1311" s="102">
        <v>70.8</v>
      </c>
      <c r="O1311" s="108">
        <v>7.3099999999999998E-2</v>
      </c>
      <c r="P1311" s="105">
        <v>0</v>
      </c>
      <c r="Q1311" s="80"/>
      <c r="R1311" s="80"/>
      <c r="S1311" s="80"/>
      <c r="T1311" s="80"/>
      <c r="U1311" s="80"/>
      <c r="V1311" s="80"/>
      <c r="W1311" s="80"/>
      <c r="X1311" s="80"/>
      <c r="Y1311" s="80"/>
      <c r="Z1311" s="80" t="s">
        <v>40</v>
      </c>
      <c r="AA1311" s="80" t="s">
        <v>39</v>
      </c>
      <c r="AB1311" s="80">
        <v>20</v>
      </c>
      <c r="AC1311" s="80"/>
    </row>
    <row r="1312" spans="1:29" ht="15.75" customHeight="1" x14ac:dyDescent="0.2">
      <c r="A1312" s="80" t="s">
        <v>48</v>
      </c>
      <c r="B1312" s="80" t="s">
        <v>47</v>
      </c>
      <c r="C1312" s="80" t="s">
        <v>50</v>
      </c>
      <c r="D1312" s="114">
        <v>43474.372715335645</v>
      </c>
      <c r="E1312" s="80" t="s">
        <v>167</v>
      </c>
      <c r="F1312" s="80" t="s">
        <v>30</v>
      </c>
      <c r="G1312" s="80" t="s">
        <v>51</v>
      </c>
      <c r="H1312" s="80" t="s">
        <v>16</v>
      </c>
      <c r="I1312" s="80" t="s">
        <v>43</v>
      </c>
      <c r="J1312" s="80" t="s">
        <v>42</v>
      </c>
      <c r="K1312" s="80">
        <v>3.5</v>
      </c>
      <c r="L1312" s="80">
        <v>1210</v>
      </c>
      <c r="M1312" s="80" t="s">
        <v>41</v>
      </c>
      <c r="N1312" s="102">
        <v>1.25</v>
      </c>
      <c r="O1312" s="108">
        <v>0</v>
      </c>
      <c r="P1312" s="105">
        <v>2</v>
      </c>
      <c r="Q1312" s="80"/>
      <c r="R1312" s="80"/>
      <c r="S1312" s="80"/>
      <c r="T1312" s="80"/>
      <c r="U1312" s="80"/>
      <c r="V1312" s="80"/>
      <c r="W1312" s="80"/>
      <c r="X1312" s="80"/>
      <c r="Y1312" s="80"/>
      <c r="Z1312" s="80" t="s">
        <v>40</v>
      </c>
      <c r="AA1312" s="80" t="s">
        <v>39</v>
      </c>
      <c r="AB1312" s="80">
        <v>20</v>
      </c>
      <c r="AC1312" s="80"/>
    </row>
    <row r="1313" spans="1:29" ht="15.75" customHeight="1" x14ac:dyDescent="0.2">
      <c r="A1313" s="80" t="s">
        <v>48</v>
      </c>
      <c r="B1313" s="80" t="s">
        <v>47</v>
      </c>
      <c r="C1313" s="80" t="s">
        <v>50</v>
      </c>
      <c r="D1313" s="114">
        <v>43474.372715335645</v>
      </c>
      <c r="E1313" s="80" t="s">
        <v>167</v>
      </c>
      <c r="F1313" s="80" t="s">
        <v>30</v>
      </c>
      <c r="G1313" s="80" t="s">
        <v>51</v>
      </c>
      <c r="H1313" s="80" t="s">
        <v>16</v>
      </c>
      <c r="I1313" s="80" t="s">
        <v>159</v>
      </c>
      <c r="J1313" s="80" t="s">
        <v>165</v>
      </c>
      <c r="K1313" s="80">
        <v>3.5</v>
      </c>
      <c r="L1313" s="80">
        <v>1210</v>
      </c>
      <c r="M1313" s="80" t="s">
        <v>41</v>
      </c>
      <c r="N1313" s="102">
        <v>43.4</v>
      </c>
      <c r="O1313" s="108">
        <v>5.8500000000000003E-2</v>
      </c>
      <c r="P1313" s="105">
        <v>1.95</v>
      </c>
      <c r="Q1313" s="80"/>
      <c r="R1313" s="80"/>
      <c r="S1313" s="80"/>
      <c r="T1313" s="80"/>
      <c r="U1313" s="80"/>
      <c r="V1313" s="80"/>
      <c r="W1313" s="80"/>
      <c r="X1313" s="80"/>
      <c r="Y1313" s="80"/>
      <c r="Z1313" s="80" t="s">
        <v>40</v>
      </c>
      <c r="AA1313" s="80" t="s">
        <v>39</v>
      </c>
      <c r="AB1313" s="80">
        <v>20</v>
      </c>
      <c r="AC1313" s="80"/>
    </row>
    <row r="1314" spans="1:29" ht="15.75" customHeight="1" x14ac:dyDescent="0.2">
      <c r="A1314" s="80" t="s">
        <v>48</v>
      </c>
      <c r="B1314" s="80" t="s">
        <v>47</v>
      </c>
      <c r="C1314" s="80" t="s">
        <v>50</v>
      </c>
      <c r="D1314" s="114">
        <v>43474.372715335645</v>
      </c>
      <c r="E1314" s="80" t="s">
        <v>167</v>
      </c>
      <c r="F1314" s="80" t="s">
        <v>30</v>
      </c>
      <c r="G1314" s="80" t="s">
        <v>51</v>
      </c>
      <c r="H1314" s="80" t="s">
        <v>24</v>
      </c>
      <c r="I1314" s="80" t="s">
        <v>157</v>
      </c>
      <c r="J1314" s="80" t="s">
        <v>42</v>
      </c>
      <c r="K1314" s="80">
        <v>3.5</v>
      </c>
      <c r="L1314" s="80">
        <v>1210</v>
      </c>
      <c r="M1314" s="80" t="s">
        <v>41</v>
      </c>
      <c r="N1314" s="102">
        <v>80.599999999999994</v>
      </c>
      <c r="O1314" s="108">
        <v>7.9899999999999999E-2</v>
      </c>
      <c r="P1314" s="105">
        <v>4.8099999999999996</v>
      </c>
      <c r="Q1314" s="80"/>
      <c r="R1314" s="80"/>
      <c r="S1314" s="80"/>
      <c r="T1314" s="80"/>
      <c r="U1314" s="80"/>
      <c r="V1314" s="80"/>
      <c r="W1314" s="80"/>
      <c r="X1314" s="80"/>
      <c r="Y1314" s="80"/>
      <c r="Z1314" s="80" t="s">
        <v>40</v>
      </c>
      <c r="AA1314" s="80" t="s">
        <v>39</v>
      </c>
      <c r="AB1314" s="80">
        <v>20</v>
      </c>
      <c r="AC1314" s="80"/>
    </row>
    <row r="1315" spans="1:29" ht="15.75" customHeight="1" x14ac:dyDescent="0.2">
      <c r="A1315" s="80" t="s">
        <v>48</v>
      </c>
      <c r="B1315" s="80" t="s">
        <v>47</v>
      </c>
      <c r="C1315" s="80" t="s">
        <v>50</v>
      </c>
      <c r="D1315" s="114">
        <v>43474.372715335645</v>
      </c>
      <c r="E1315" s="80" t="s">
        <v>167</v>
      </c>
      <c r="F1315" s="80" t="s">
        <v>30</v>
      </c>
      <c r="G1315" s="80" t="s">
        <v>51</v>
      </c>
      <c r="H1315" s="80" t="s">
        <v>24</v>
      </c>
      <c r="I1315" s="80" t="s">
        <v>158</v>
      </c>
      <c r="J1315" s="80" t="s">
        <v>42</v>
      </c>
      <c r="K1315" s="80">
        <v>3.5</v>
      </c>
      <c r="L1315" s="80">
        <v>1210</v>
      </c>
      <c r="M1315" s="80" t="s">
        <v>41</v>
      </c>
      <c r="N1315" s="102">
        <v>138</v>
      </c>
      <c r="O1315" s="108">
        <v>8.4900000000000003E-2</v>
      </c>
      <c r="P1315" s="105">
        <v>0</v>
      </c>
      <c r="Q1315" s="80"/>
      <c r="R1315" s="80"/>
      <c r="S1315" s="80"/>
      <c r="T1315" s="80"/>
      <c r="U1315" s="80"/>
      <c r="V1315" s="80"/>
      <c r="W1315" s="80"/>
      <c r="X1315" s="80"/>
      <c r="Y1315" s="80"/>
      <c r="Z1315" s="80" t="s">
        <v>40</v>
      </c>
      <c r="AA1315" s="80" t="s">
        <v>39</v>
      </c>
      <c r="AB1315" s="80">
        <v>20</v>
      </c>
      <c r="AC1315" s="80"/>
    </row>
    <row r="1316" spans="1:29" ht="15.75" customHeight="1" x14ac:dyDescent="0.2">
      <c r="A1316" s="80" t="s">
        <v>48</v>
      </c>
      <c r="B1316" s="80" t="s">
        <v>47</v>
      </c>
      <c r="C1316" s="80" t="s">
        <v>50</v>
      </c>
      <c r="D1316" s="114">
        <v>43474.372715335645</v>
      </c>
      <c r="E1316" s="80" t="s">
        <v>167</v>
      </c>
      <c r="F1316" s="80" t="s">
        <v>30</v>
      </c>
      <c r="G1316" s="80" t="s">
        <v>51</v>
      </c>
      <c r="H1316" s="80" t="s">
        <v>24</v>
      </c>
      <c r="I1316" s="80" t="s">
        <v>43</v>
      </c>
      <c r="J1316" s="80" t="s">
        <v>42</v>
      </c>
      <c r="K1316" s="80">
        <v>3.5</v>
      </c>
      <c r="L1316" s="80">
        <v>1210</v>
      </c>
      <c r="M1316" s="80" t="s">
        <v>41</v>
      </c>
      <c r="N1316" s="102">
        <v>2.64</v>
      </c>
      <c r="O1316" s="108">
        <v>0</v>
      </c>
      <c r="P1316" s="105">
        <v>4.22</v>
      </c>
      <c r="Q1316" s="80"/>
      <c r="R1316" s="80"/>
      <c r="S1316" s="80"/>
      <c r="T1316" s="80"/>
      <c r="U1316" s="80"/>
      <c r="V1316" s="80"/>
      <c r="W1316" s="80"/>
      <c r="X1316" s="80"/>
      <c r="Y1316" s="80"/>
      <c r="Z1316" s="80" t="s">
        <v>40</v>
      </c>
      <c r="AA1316" s="80" t="s">
        <v>39</v>
      </c>
      <c r="AB1316" s="80">
        <v>20</v>
      </c>
      <c r="AC1316" s="80"/>
    </row>
    <row r="1317" spans="1:29" ht="15.75" customHeight="1" x14ac:dyDescent="0.2">
      <c r="A1317" s="80" t="s">
        <v>48</v>
      </c>
      <c r="B1317" s="80" t="s">
        <v>47</v>
      </c>
      <c r="C1317" s="80" t="s">
        <v>50</v>
      </c>
      <c r="D1317" s="114">
        <v>43474.372715335645</v>
      </c>
      <c r="E1317" s="80" t="s">
        <v>167</v>
      </c>
      <c r="F1317" s="80" t="s">
        <v>30</v>
      </c>
      <c r="G1317" s="80" t="s">
        <v>51</v>
      </c>
      <c r="H1317" s="80" t="s">
        <v>24</v>
      </c>
      <c r="I1317" s="80" t="s">
        <v>159</v>
      </c>
      <c r="J1317" s="80" t="s">
        <v>165</v>
      </c>
      <c r="K1317" s="80">
        <v>3.5</v>
      </c>
      <c r="L1317" s="80">
        <v>1210</v>
      </c>
      <c r="M1317" s="80" t="s">
        <v>41</v>
      </c>
      <c r="N1317" s="102">
        <v>19.2</v>
      </c>
      <c r="O1317" s="108">
        <v>1.5699999999999999E-2</v>
      </c>
      <c r="P1317" s="105">
        <v>4.21</v>
      </c>
      <c r="Q1317" s="80"/>
      <c r="R1317" s="80"/>
      <c r="S1317" s="80"/>
      <c r="T1317" s="80"/>
      <c r="U1317" s="80"/>
      <c r="V1317" s="80"/>
      <c r="W1317" s="80"/>
      <c r="X1317" s="80"/>
      <c r="Y1317" s="80"/>
      <c r="Z1317" s="80" t="s">
        <v>40</v>
      </c>
      <c r="AA1317" s="80" t="s">
        <v>39</v>
      </c>
      <c r="AB1317" s="80">
        <v>20</v>
      </c>
      <c r="AC1317" s="80"/>
    </row>
    <row r="1318" spans="1:29" ht="15.75" customHeight="1" x14ac:dyDescent="0.2">
      <c r="A1318" s="80" t="s">
        <v>48</v>
      </c>
      <c r="B1318" s="80" t="s">
        <v>47</v>
      </c>
      <c r="C1318" s="80" t="s">
        <v>50</v>
      </c>
      <c r="D1318" s="114">
        <v>43474.372715335645</v>
      </c>
      <c r="E1318" s="80" t="s">
        <v>167</v>
      </c>
      <c r="F1318" s="80" t="s">
        <v>30</v>
      </c>
      <c r="G1318" s="80" t="s">
        <v>51</v>
      </c>
      <c r="H1318" s="80" t="s">
        <v>25</v>
      </c>
      <c r="I1318" s="80" t="s">
        <v>157</v>
      </c>
      <c r="J1318" s="80" t="s">
        <v>42</v>
      </c>
      <c r="K1318" s="80">
        <v>3.5</v>
      </c>
      <c r="L1318" s="80">
        <v>1220</v>
      </c>
      <c r="M1318" s="80" t="s">
        <v>41</v>
      </c>
      <c r="N1318" s="102">
        <v>108</v>
      </c>
      <c r="O1318" s="108">
        <v>7.8600000000000003E-2</v>
      </c>
      <c r="P1318" s="105">
        <v>1.73</v>
      </c>
      <c r="Q1318" s="80"/>
      <c r="R1318" s="80"/>
      <c r="S1318" s="80"/>
      <c r="T1318" s="80"/>
      <c r="U1318" s="80"/>
      <c r="V1318" s="80"/>
      <c r="W1318" s="80"/>
      <c r="X1318" s="80"/>
      <c r="Y1318" s="80"/>
      <c r="Z1318" s="80" t="s">
        <v>40</v>
      </c>
      <c r="AA1318" s="80" t="s">
        <v>39</v>
      </c>
      <c r="AB1318" s="80">
        <v>20</v>
      </c>
      <c r="AC1318" s="80"/>
    </row>
    <row r="1319" spans="1:29" ht="15.75" customHeight="1" x14ac:dyDescent="0.2">
      <c r="A1319" s="80" t="s">
        <v>48</v>
      </c>
      <c r="B1319" s="80" t="s">
        <v>47</v>
      </c>
      <c r="C1319" s="80" t="s">
        <v>50</v>
      </c>
      <c r="D1319" s="114">
        <v>43474.372715335645</v>
      </c>
      <c r="E1319" s="80" t="s">
        <v>167</v>
      </c>
      <c r="F1319" s="80" t="s">
        <v>30</v>
      </c>
      <c r="G1319" s="80" t="s">
        <v>51</v>
      </c>
      <c r="H1319" s="80" t="s">
        <v>25</v>
      </c>
      <c r="I1319" s="80" t="s">
        <v>158</v>
      </c>
      <c r="J1319" s="80" t="s">
        <v>42</v>
      </c>
      <c r="K1319" s="80">
        <v>3.5</v>
      </c>
      <c r="L1319" s="80">
        <v>1220</v>
      </c>
      <c r="M1319" s="80" t="s">
        <v>41</v>
      </c>
      <c r="N1319" s="102">
        <v>124</v>
      </c>
      <c r="O1319" s="108">
        <v>8.1799999999999998E-2</v>
      </c>
      <c r="P1319" s="105">
        <v>0</v>
      </c>
      <c r="Q1319" s="80"/>
      <c r="R1319" s="80"/>
      <c r="S1319" s="80"/>
      <c r="T1319" s="80"/>
      <c r="U1319" s="80"/>
      <c r="V1319" s="80"/>
      <c r="W1319" s="80"/>
      <c r="X1319" s="80"/>
      <c r="Y1319" s="80"/>
      <c r="Z1319" s="80" t="s">
        <v>40</v>
      </c>
      <c r="AA1319" s="80" t="s">
        <v>39</v>
      </c>
      <c r="AB1319" s="80">
        <v>20</v>
      </c>
      <c r="AC1319" s="80"/>
    </row>
    <row r="1320" spans="1:29" ht="15.75" customHeight="1" x14ac:dyDescent="0.2">
      <c r="A1320" s="80" t="s">
        <v>48</v>
      </c>
      <c r="B1320" s="80" t="s">
        <v>47</v>
      </c>
      <c r="C1320" s="80" t="s">
        <v>50</v>
      </c>
      <c r="D1320" s="114">
        <v>43474.372715335645</v>
      </c>
      <c r="E1320" s="80" t="s">
        <v>167</v>
      </c>
      <c r="F1320" s="80" t="s">
        <v>30</v>
      </c>
      <c r="G1320" s="80" t="s">
        <v>51</v>
      </c>
      <c r="H1320" s="80" t="s">
        <v>25</v>
      </c>
      <c r="I1320" s="80" t="s">
        <v>43</v>
      </c>
      <c r="J1320" s="80" t="s">
        <v>42</v>
      </c>
      <c r="K1320" s="80">
        <v>3.5</v>
      </c>
      <c r="L1320" s="80">
        <v>1220</v>
      </c>
      <c r="M1320" s="80" t="s">
        <v>41</v>
      </c>
      <c r="N1320" s="102">
        <v>0.98099999999999998</v>
      </c>
      <c r="O1320" s="108">
        <v>0</v>
      </c>
      <c r="P1320" s="105">
        <v>1.55</v>
      </c>
      <c r="Q1320" s="80"/>
      <c r="R1320" s="80"/>
      <c r="S1320" s="80"/>
      <c r="T1320" s="80"/>
      <c r="U1320" s="80"/>
      <c r="V1320" s="80"/>
      <c r="W1320" s="80"/>
      <c r="X1320" s="80"/>
      <c r="Y1320" s="80"/>
      <c r="Z1320" s="80" t="s">
        <v>40</v>
      </c>
      <c r="AA1320" s="80" t="s">
        <v>39</v>
      </c>
      <c r="AB1320" s="80">
        <v>20</v>
      </c>
      <c r="AC1320" s="80"/>
    </row>
    <row r="1321" spans="1:29" ht="15.75" customHeight="1" x14ac:dyDescent="0.2">
      <c r="A1321" s="80" t="s">
        <v>48</v>
      </c>
      <c r="B1321" s="80" t="s">
        <v>47</v>
      </c>
      <c r="C1321" s="80" t="s">
        <v>50</v>
      </c>
      <c r="D1321" s="114">
        <v>43474.372715335645</v>
      </c>
      <c r="E1321" s="80" t="s">
        <v>167</v>
      </c>
      <c r="F1321" s="80" t="s">
        <v>30</v>
      </c>
      <c r="G1321" s="80" t="s">
        <v>51</v>
      </c>
      <c r="H1321" s="80" t="s">
        <v>25</v>
      </c>
      <c r="I1321" s="80" t="s">
        <v>159</v>
      </c>
      <c r="J1321" s="80" t="s">
        <v>165</v>
      </c>
      <c r="K1321" s="80">
        <v>3.5</v>
      </c>
      <c r="L1321" s="80">
        <v>1220</v>
      </c>
      <c r="M1321" s="80" t="s">
        <v>41</v>
      </c>
      <c r="N1321" s="102">
        <v>61.4</v>
      </c>
      <c r="O1321" s="108">
        <v>4.3999999999999997E-2</v>
      </c>
      <c r="P1321" s="105">
        <v>1.53</v>
      </c>
      <c r="Q1321" s="80"/>
      <c r="R1321" s="80"/>
      <c r="S1321" s="80"/>
      <c r="T1321" s="80"/>
      <c r="U1321" s="80"/>
      <c r="V1321" s="80"/>
      <c r="W1321" s="80"/>
      <c r="X1321" s="80"/>
      <c r="Y1321" s="80"/>
      <c r="Z1321" s="80" t="s">
        <v>40</v>
      </c>
      <c r="AA1321" s="80" t="s">
        <v>39</v>
      </c>
      <c r="AB1321" s="80">
        <v>20</v>
      </c>
      <c r="AC1321" s="80"/>
    </row>
    <row r="1322" spans="1:29" ht="15.75" customHeight="1" x14ac:dyDescent="0.2">
      <c r="A1322" s="80" t="s">
        <v>48</v>
      </c>
      <c r="B1322" s="80" t="s">
        <v>47</v>
      </c>
      <c r="C1322" s="80" t="s">
        <v>50</v>
      </c>
      <c r="D1322" s="114">
        <v>43474.372715335645</v>
      </c>
      <c r="E1322" s="80" t="s">
        <v>167</v>
      </c>
      <c r="F1322" s="80" t="s">
        <v>30</v>
      </c>
      <c r="G1322" s="80" t="s">
        <v>51</v>
      </c>
      <c r="H1322" s="80" t="s">
        <v>166</v>
      </c>
      <c r="I1322" s="80" t="s">
        <v>157</v>
      </c>
      <c r="J1322" s="80" t="s">
        <v>42</v>
      </c>
      <c r="K1322" s="80">
        <v>3.5</v>
      </c>
      <c r="L1322" s="80">
        <v>1210</v>
      </c>
      <c r="M1322" s="80" t="s">
        <v>41</v>
      </c>
      <c r="N1322" s="102">
        <v>34.700000000000003</v>
      </c>
      <c r="O1322" s="108">
        <v>4.7600000000000003E-2</v>
      </c>
      <c r="P1322" s="105">
        <v>1.71</v>
      </c>
      <c r="Q1322" s="80"/>
      <c r="R1322" s="80"/>
      <c r="S1322" s="80"/>
      <c r="T1322" s="80"/>
      <c r="U1322" s="80"/>
      <c r="V1322" s="80"/>
      <c r="W1322" s="80"/>
      <c r="X1322" s="80"/>
      <c r="Y1322" s="80"/>
      <c r="Z1322" s="80" t="s">
        <v>40</v>
      </c>
      <c r="AA1322" s="80" t="s">
        <v>39</v>
      </c>
      <c r="AB1322" s="80">
        <v>20</v>
      </c>
      <c r="AC1322" s="80"/>
    </row>
    <row r="1323" spans="1:29" ht="15.75" customHeight="1" x14ac:dyDescent="0.2">
      <c r="A1323" s="80" t="s">
        <v>48</v>
      </c>
      <c r="B1323" s="80" t="s">
        <v>47</v>
      </c>
      <c r="C1323" s="80" t="s">
        <v>50</v>
      </c>
      <c r="D1323" s="114">
        <v>43474.372715335645</v>
      </c>
      <c r="E1323" s="80" t="s">
        <v>167</v>
      </c>
      <c r="F1323" s="80" t="s">
        <v>30</v>
      </c>
      <c r="G1323" s="80" t="s">
        <v>51</v>
      </c>
      <c r="H1323" s="80" t="s">
        <v>166</v>
      </c>
      <c r="I1323" s="80" t="s">
        <v>158</v>
      </c>
      <c r="J1323" s="80" t="s">
        <v>42</v>
      </c>
      <c r="K1323" s="80">
        <v>3.5</v>
      </c>
      <c r="L1323" s="80">
        <v>1210</v>
      </c>
      <c r="M1323" s="80" t="s">
        <v>41</v>
      </c>
      <c r="N1323" s="102">
        <v>52.9</v>
      </c>
      <c r="O1323" s="108">
        <v>5.3999999999999999E-2</v>
      </c>
      <c r="P1323" s="105">
        <v>0</v>
      </c>
      <c r="Q1323" s="80"/>
      <c r="R1323" s="80"/>
      <c r="S1323" s="80"/>
      <c r="T1323" s="80"/>
      <c r="U1323" s="80"/>
      <c r="V1323" s="80"/>
      <c r="W1323" s="80"/>
      <c r="X1323" s="80"/>
      <c r="Y1323" s="80"/>
      <c r="Z1323" s="80" t="s">
        <v>40</v>
      </c>
      <c r="AA1323" s="80" t="s">
        <v>39</v>
      </c>
      <c r="AB1323" s="80">
        <v>20</v>
      </c>
      <c r="AC1323" s="80"/>
    </row>
    <row r="1324" spans="1:29" ht="15.75" customHeight="1" x14ac:dyDescent="0.2">
      <c r="A1324" s="80" t="s">
        <v>48</v>
      </c>
      <c r="B1324" s="80" t="s">
        <v>47</v>
      </c>
      <c r="C1324" s="80" t="s">
        <v>50</v>
      </c>
      <c r="D1324" s="114">
        <v>43474.372715335645</v>
      </c>
      <c r="E1324" s="80" t="s">
        <v>167</v>
      </c>
      <c r="F1324" s="80" t="s">
        <v>30</v>
      </c>
      <c r="G1324" s="80" t="s">
        <v>51</v>
      </c>
      <c r="H1324" s="80" t="s">
        <v>166</v>
      </c>
      <c r="I1324" s="80" t="s">
        <v>43</v>
      </c>
      <c r="J1324" s="80" t="s">
        <v>42</v>
      </c>
      <c r="K1324" s="80">
        <v>3.5</v>
      </c>
      <c r="L1324" s="80">
        <v>1210</v>
      </c>
      <c r="M1324" s="80" t="s">
        <v>41</v>
      </c>
      <c r="N1324" s="102">
        <v>0.96299999999999997</v>
      </c>
      <c r="O1324" s="108">
        <v>0</v>
      </c>
      <c r="P1324" s="105">
        <v>1.55</v>
      </c>
      <c r="Q1324" s="80"/>
      <c r="R1324" s="80"/>
      <c r="S1324" s="80"/>
      <c r="T1324" s="80"/>
      <c r="U1324" s="80"/>
      <c r="V1324" s="80"/>
      <c r="W1324" s="80"/>
      <c r="X1324" s="80"/>
      <c r="Y1324" s="80"/>
      <c r="Z1324" s="80" t="s">
        <v>40</v>
      </c>
      <c r="AA1324" s="80" t="s">
        <v>39</v>
      </c>
      <c r="AB1324" s="80">
        <v>20</v>
      </c>
      <c r="AC1324" s="80"/>
    </row>
    <row r="1325" spans="1:29" ht="15.75" customHeight="1" x14ac:dyDescent="0.2">
      <c r="A1325" s="80" t="s">
        <v>48</v>
      </c>
      <c r="B1325" s="80" t="s">
        <v>47</v>
      </c>
      <c r="C1325" s="80" t="s">
        <v>50</v>
      </c>
      <c r="D1325" s="114">
        <v>43474.372715335645</v>
      </c>
      <c r="E1325" s="80" t="s">
        <v>167</v>
      </c>
      <c r="F1325" s="80" t="s">
        <v>30</v>
      </c>
      <c r="G1325" s="80" t="s">
        <v>51</v>
      </c>
      <c r="H1325" s="80" t="s">
        <v>166</v>
      </c>
      <c r="I1325" s="80" t="s">
        <v>159</v>
      </c>
      <c r="J1325" s="80" t="s">
        <v>165</v>
      </c>
      <c r="K1325" s="80">
        <v>3.5</v>
      </c>
      <c r="L1325" s="80">
        <v>1210</v>
      </c>
      <c r="M1325" s="80" t="s">
        <v>41</v>
      </c>
      <c r="N1325" s="102">
        <v>23.2</v>
      </c>
      <c r="O1325" s="108">
        <v>3.04E-2</v>
      </c>
      <c r="P1325" s="105">
        <v>1.52</v>
      </c>
      <c r="Q1325" s="80"/>
      <c r="R1325" s="80"/>
      <c r="S1325" s="80"/>
      <c r="T1325" s="80"/>
      <c r="U1325" s="80"/>
      <c r="V1325" s="80"/>
      <c r="W1325" s="80"/>
      <c r="X1325" s="80"/>
      <c r="Y1325" s="80"/>
      <c r="Z1325" s="80" t="s">
        <v>40</v>
      </c>
      <c r="AA1325" s="80" t="s">
        <v>39</v>
      </c>
      <c r="AB1325" s="80">
        <v>20</v>
      </c>
      <c r="AC1325" s="80"/>
    </row>
    <row r="1326" spans="1:29" ht="15.75" customHeight="1" x14ac:dyDescent="0.2">
      <c r="A1326" s="80" t="s">
        <v>48</v>
      </c>
      <c r="B1326" s="80" t="s">
        <v>47</v>
      </c>
      <c r="C1326" s="80" t="s">
        <v>50</v>
      </c>
      <c r="D1326" s="114">
        <v>43474.372715335645</v>
      </c>
      <c r="E1326" s="80" t="s">
        <v>167</v>
      </c>
      <c r="F1326" s="80" t="s">
        <v>31</v>
      </c>
      <c r="G1326" s="80" t="s">
        <v>51</v>
      </c>
      <c r="H1326" s="80" t="s">
        <v>11</v>
      </c>
      <c r="I1326" s="80" t="s">
        <v>157</v>
      </c>
      <c r="J1326" s="80" t="s">
        <v>42</v>
      </c>
      <c r="K1326" s="80">
        <v>1.59</v>
      </c>
      <c r="L1326" s="80">
        <v>1180</v>
      </c>
      <c r="M1326" s="80" t="s">
        <v>41</v>
      </c>
      <c r="N1326" s="102">
        <v>3.29</v>
      </c>
      <c r="O1326" s="108">
        <v>5.1200000000000004E-3</v>
      </c>
      <c r="P1326" s="105">
        <v>0.58799999999999997</v>
      </c>
      <c r="Q1326" s="80"/>
      <c r="R1326" s="80"/>
      <c r="S1326" s="80"/>
      <c r="T1326" s="80"/>
      <c r="U1326" s="80"/>
      <c r="V1326" s="80"/>
      <c r="W1326" s="80"/>
      <c r="X1326" s="80"/>
      <c r="Y1326" s="80"/>
      <c r="Z1326" s="80" t="s">
        <v>40</v>
      </c>
      <c r="AA1326" s="80" t="s">
        <v>39</v>
      </c>
      <c r="AB1326" s="80">
        <v>20</v>
      </c>
      <c r="AC1326" s="80"/>
    </row>
    <row r="1327" spans="1:29" ht="15.75" customHeight="1" x14ac:dyDescent="0.2">
      <c r="A1327" s="80" t="s">
        <v>48</v>
      </c>
      <c r="B1327" s="80" t="s">
        <v>47</v>
      </c>
      <c r="C1327" s="80" t="s">
        <v>50</v>
      </c>
      <c r="D1327" s="114">
        <v>43474.372715335645</v>
      </c>
      <c r="E1327" s="80" t="s">
        <v>167</v>
      </c>
      <c r="F1327" s="80" t="s">
        <v>31</v>
      </c>
      <c r="G1327" s="80" t="s">
        <v>51</v>
      </c>
      <c r="H1327" s="80" t="s">
        <v>11</v>
      </c>
      <c r="I1327" s="80" t="s">
        <v>158</v>
      </c>
      <c r="J1327" s="80" t="s">
        <v>42</v>
      </c>
      <c r="K1327" s="80">
        <v>1.59</v>
      </c>
      <c r="L1327" s="80">
        <v>1180</v>
      </c>
      <c r="M1327" s="80" t="s">
        <v>41</v>
      </c>
      <c r="N1327" s="102">
        <v>8.25</v>
      </c>
      <c r="O1327" s="108">
        <v>5.4400000000000004E-3</v>
      </c>
      <c r="P1327" s="105">
        <v>0</v>
      </c>
      <c r="Q1327" s="80"/>
      <c r="R1327" s="80"/>
      <c r="S1327" s="80"/>
      <c r="T1327" s="80"/>
      <c r="U1327" s="80"/>
      <c r="V1327" s="80"/>
      <c r="W1327" s="80"/>
      <c r="X1327" s="80"/>
      <c r="Y1327" s="80"/>
      <c r="Z1327" s="80" t="s">
        <v>40</v>
      </c>
      <c r="AA1327" s="80" t="s">
        <v>39</v>
      </c>
      <c r="AB1327" s="80">
        <v>20</v>
      </c>
      <c r="AC1327" s="80"/>
    </row>
    <row r="1328" spans="1:29" ht="15.75" customHeight="1" x14ac:dyDescent="0.2">
      <c r="A1328" s="80" t="s">
        <v>48</v>
      </c>
      <c r="B1328" s="80" t="s">
        <v>47</v>
      </c>
      <c r="C1328" s="80" t="s">
        <v>50</v>
      </c>
      <c r="D1328" s="114">
        <v>43474.372715335645</v>
      </c>
      <c r="E1328" s="80" t="s">
        <v>167</v>
      </c>
      <c r="F1328" s="80" t="s">
        <v>31</v>
      </c>
      <c r="G1328" s="80" t="s">
        <v>51</v>
      </c>
      <c r="H1328" s="80" t="s">
        <v>11</v>
      </c>
      <c r="I1328" s="80" t="s">
        <v>43</v>
      </c>
      <c r="J1328" s="80" t="s">
        <v>42</v>
      </c>
      <c r="K1328" s="80">
        <v>1.59</v>
      </c>
      <c r="L1328" s="80">
        <v>1180</v>
      </c>
      <c r="M1328" s="80" t="s">
        <v>41</v>
      </c>
      <c r="N1328" s="102">
        <v>0.45</v>
      </c>
      <c r="O1328" s="108">
        <v>0</v>
      </c>
      <c r="P1328" s="105">
        <v>0.56599999999999995</v>
      </c>
      <c r="Q1328" s="80"/>
      <c r="R1328" s="80"/>
      <c r="S1328" s="80"/>
      <c r="T1328" s="80"/>
      <c r="U1328" s="80"/>
      <c r="V1328" s="80"/>
      <c r="W1328" s="80"/>
      <c r="X1328" s="80"/>
      <c r="Y1328" s="80"/>
      <c r="Z1328" s="80" t="s">
        <v>40</v>
      </c>
      <c r="AA1328" s="80" t="s">
        <v>39</v>
      </c>
      <c r="AB1328" s="80">
        <v>20</v>
      </c>
      <c r="AC1328" s="80"/>
    </row>
    <row r="1329" spans="1:29" ht="15.75" customHeight="1" x14ac:dyDescent="0.2">
      <c r="A1329" s="80" t="s">
        <v>48</v>
      </c>
      <c r="B1329" s="80" t="s">
        <v>47</v>
      </c>
      <c r="C1329" s="80" t="s">
        <v>50</v>
      </c>
      <c r="D1329" s="114">
        <v>43474.372715335645</v>
      </c>
      <c r="E1329" s="80" t="s">
        <v>167</v>
      </c>
      <c r="F1329" s="80" t="s">
        <v>31</v>
      </c>
      <c r="G1329" s="80" t="s">
        <v>51</v>
      </c>
      <c r="H1329" s="80" t="s">
        <v>11</v>
      </c>
      <c r="I1329" s="80" t="s">
        <v>159</v>
      </c>
      <c r="J1329" s="80" t="s">
        <v>165</v>
      </c>
      <c r="K1329" s="80">
        <v>1.59</v>
      </c>
      <c r="L1329" s="80">
        <v>1180</v>
      </c>
      <c r="M1329" s="80" t="s">
        <v>41</v>
      </c>
      <c r="N1329" s="102">
        <v>1.94</v>
      </c>
      <c r="O1329" s="108">
        <v>2.2200000000000002E-3</v>
      </c>
      <c r="P1329" s="105">
        <v>0.54400000000000004</v>
      </c>
      <c r="Q1329" s="80"/>
      <c r="R1329" s="80"/>
      <c r="S1329" s="80"/>
      <c r="T1329" s="80"/>
      <c r="U1329" s="80"/>
      <c r="V1329" s="80"/>
      <c r="W1329" s="80"/>
      <c r="X1329" s="80"/>
      <c r="Y1329" s="80"/>
      <c r="Z1329" s="80" t="s">
        <v>40</v>
      </c>
      <c r="AA1329" s="80" t="s">
        <v>39</v>
      </c>
      <c r="AB1329" s="80">
        <v>20</v>
      </c>
      <c r="AC1329" s="80"/>
    </row>
    <row r="1330" spans="1:29" ht="15.75" customHeight="1" x14ac:dyDescent="0.2">
      <c r="A1330" s="80" t="s">
        <v>48</v>
      </c>
      <c r="B1330" s="80" t="s">
        <v>47</v>
      </c>
      <c r="C1330" s="80" t="s">
        <v>50</v>
      </c>
      <c r="D1330" s="114">
        <v>43474.372715335645</v>
      </c>
      <c r="E1330" s="80" t="s">
        <v>167</v>
      </c>
      <c r="F1330" s="80" t="s">
        <v>31</v>
      </c>
      <c r="G1330" s="80" t="s">
        <v>51</v>
      </c>
      <c r="H1330" s="80" t="s">
        <v>12</v>
      </c>
      <c r="I1330" s="80" t="s">
        <v>157</v>
      </c>
      <c r="J1330" s="80" t="s">
        <v>42</v>
      </c>
      <c r="K1330" s="80">
        <v>1.35</v>
      </c>
      <c r="L1330" s="80">
        <v>1160</v>
      </c>
      <c r="M1330" s="80" t="s">
        <v>41</v>
      </c>
      <c r="N1330" s="102">
        <v>2.25</v>
      </c>
      <c r="O1330" s="108">
        <v>3.0100000000000001E-3</v>
      </c>
      <c r="P1330" s="105">
        <v>0.433</v>
      </c>
      <c r="Q1330" s="80"/>
      <c r="R1330" s="80"/>
      <c r="S1330" s="80"/>
      <c r="T1330" s="80"/>
      <c r="U1330" s="80"/>
      <c r="V1330" s="80"/>
      <c r="W1330" s="80"/>
      <c r="X1330" s="80"/>
      <c r="Y1330" s="80"/>
      <c r="Z1330" s="80" t="s">
        <v>40</v>
      </c>
      <c r="AA1330" s="80" t="s">
        <v>39</v>
      </c>
      <c r="AB1330" s="80">
        <v>20</v>
      </c>
      <c r="AC1330" s="80"/>
    </row>
    <row r="1331" spans="1:29" ht="15.75" customHeight="1" x14ac:dyDescent="0.2">
      <c r="A1331" s="80" t="s">
        <v>48</v>
      </c>
      <c r="B1331" s="80" t="s">
        <v>47</v>
      </c>
      <c r="C1331" s="80" t="s">
        <v>50</v>
      </c>
      <c r="D1331" s="114">
        <v>43474.372715335645</v>
      </c>
      <c r="E1331" s="80" t="s">
        <v>167</v>
      </c>
      <c r="F1331" s="80" t="s">
        <v>31</v>
      </c>
      <c r="G1331" s="80" t="s">
        <v>51</v>
      </c>
      <c r="H1331" s="80" t="s">
        <v>12</v>
      </c>
      <c r="I1331" s="80" t="s">
        <v>158</v>
      </c>
      <c r="J1331" s="80" t="s">
        <v>42</v>
      </c>
      <c r="K1331" s="80">
        <v>1.35</v>
      </c>
      <c r="L1331" s="80">
        <v>1160</v>
      </c>
      <c r="M1331" s="80" t="s">
        <v>41</v>
      </c>
      <c r="N1331" s="102">
        <v>5.27</v>
      </c>
      <c r="O1331" s="108">
        <v>3.46E-3</v>
      </c>
      <c r="P1331" s="105">
        <v>0</v>
      </c>
      <c r="Q1331" s="80"/>
      <c r="R1331" s="80"/>
      <c r="S1331" s="80"/>
      <c r="T1331" s="80"/>
      <c r="U1331" s="80"/>
      <c r="V1331" s="80"/>
      <c r="W1331" s="80"/>
      <c r="X1331" s="80"/>
      <c r="Y1331" s="80"/>
      <c r="Z1331" s="80" t="s">
        <v>40</v>
      </c>
      <c r="AA1331" s="80" t="s">
        <v>39</v>
      </c>
      <c r="AB1331" s="80">
        <v>20</v>
      </c>
      <c r="AC1331" s="80"/>
    </row>
    <row r="1332" spans="1:29" ht="15.75" customHeight="1" x14ac:dyDescent="0.2">
      <c r="A1332" s="80" t="s">
        <v>48</v>
      </c>
      <c r="B1332" s="80" t="s">
        <v>47</v>
      </c>
      <c r="C1332" s="80" t="s">
        <v>50</v>
      </c>
      <c r="D1332" s="114">
        <v>43474.372715335645</v>
      </c>
      <c r="E1332" s="80" t="s">
        <v>167</v>
      </c>
      <c r="F1332" s="80" t="s">
        <v>31</v>
      </c>
      <c r="G1332" s="80" t="s">
        <v>51</v>
      </c>
      <c r="H1332" s="80" t="s">
        <v>12</v>
      </c>
      <c r="I1332" s="80" t="s">
        <v>43</v>
      </c>
      <c r="J1332" s="80" t="s">
        <v>42</v>
      </c>
      <c r="K1332" s="80">
        <v>1.35</v>
      </c>
      <c r="L1332" s="80">
        <v>1160</v>
      </c>
      <c r="M1332" s="80" t="s">
        <v>41</v>
      </c>
      <c r="N1332" s="102">
        <v>0.35099999999999998</v>
      </c>
      <c r="O1332" s="108">
        <v>0</v>
      </c>
      <c r="P1332" s="105">
        <v>0.41699999999999998</v>
      </c>
      <c r="Q1332" s="80"/>
      <c r="R1332" s="80"/>
      <c r="S1332" s="80"/>
      <c r="T1332" s="80"/>
      <c r="U1332" s="80"/>
      <c r="V1332" s="80"/>
      <c r="W1332" s="80"/>
      <c r="X1332" s="80"/>
      <c r="Y1332" s="80"/>
      <c r="Z1332" s="80" t="s">
        <v>40</v>
      </c>
      <c r="AA1332" s="80" t="s">
        <v>39</v>
      </c>
      <c r="AB1332" s="80">
        <v>20</v>
      </c>
      <c r="AC1332" s="80"/>
    </row>
    <row r="1333" spans="1:29" ht="15.75" customHeight="1" x14ac:dyDescent="0.2">
      <c r="A1333" s="80" t="s">
        <v>48</v>
      </c>
      <c r="B1333" s="80" t="s">
        <v>47</v>
      </c>
      <c r="C1333" s="80" t="s">
        <v>50</v>
      </c>
      <c r="D1333" s="114">
        <v>43474.372715335645</v>
      </c>
      <c r="E1333" s="80" t="s">
        <v>167</v>
      </c>
      <c r="F1333" s="80" t="s">
        <v>31</v>
      </c>
      <c r="G1333" s="80" t="s">
        <v>51</v>
      </c>
      <c r="H1333" s="80" t="s">
        <v>12</v>
      </c>
      <c r="I1333" s="80" t="s">
        <v>159</v>
      </c>
      <c r="J1333" s="80" t="s">
        <v>165</v>
      </c>
      <c r="K1333" s="80">
        <v>1.35</v>
      </c>
      <c r="L1333" s="80">
        <v>1160</v>
      </c>
      <c r="M1333" s="80" t="s">
        <v>41</v>
      </c>
      <c r="N1333" s="102">
        <v>1.08</v>
      </c>
      <c r="O1333" s="108">
        <v>9.8999999999999999E-4</v>
      </c>
      <c r="P1333" s="105">
        <v>0.40500000000000003</v>
      </c>
      <c r="Q1333" s="80"/>
      <c r="R1333" s="80"/>
      <c r="S1333" s="80"/>
      <c r="T1333" s="80"/>
      <c r="U1333" s="80"/>
      <c r="V1333" s="80"/>
      <c r="W1333" s="80"/>
      <c r="X1333" s="80"/>
      <c r="Y1333" s="80"/>
      <c r="Z1333" s="80" t="s">
        <v>40</v>
      </c>
      <c r="AA1333" s="80" t="s">
        <v>39</v>
      </c>
      <c r="AB1333" s="80">
        <v>20</v>
      </c>
      <c r="AC1333" s="80"/>
    </row>
    <row r="1334" spans="1:29" ht="15.75" customHeight="1" x14ac:dyDescent="0.2">
      <c r="A1334" s="80" t="s">
        <v>48</v>
      </c>
      <c r="B1334" s="80" t="s">
        <v>47</v>
      </c>
      <c r="C1334" s="80" t="s">
        <v>50</v>
      </c>
      <c r="D1334" s="114">
        <v>43474.372715335645</v>
      </c>
      <c r="E1334" s="80" t="s">
        <v>167</v>
      </c>
      <c r="F1334" s="80" t="s">
        <v>31</v>
      </c>
      <c r="G1334" s="80" t="s">
        <v>51</v>
      </c>
      <c r="H1334" s="80" t="s">
        <v>13</v>
      </c>
      <c r="I1334" s="80" t="s">
        <v>157</v>
      </c>
      <c r="J1334" s="80" t="s">
        <v>42</v>
      </c>
      <c r="K1334" s="80">
        <v>1.32</v>
      </c>
      <c r="L1334" s="80">
        <v>1220</v>
      </c>
      <c r="M1334" s="80" t="s">
        <v>41</v>
      </c>
      <c r="N1334" s="102">
        <v>4.93</v>
      </c>
      <c r="O1334" s="108">
        <v>5.0200000000000002E-3</v>
      </c>
      <c r="P1334" s="105">
        <v>0.49399999999999999</v>
      </c>
      <c r="Q1334" s="80"/>
      <c r="R1334" s="80"/>
      <c r="S1334" s="80"/>
      <c r="T1334" s="80"/>
      <c r="U1334" s="80"/>
      <c r="V1334" s="80"/>
      <c r="W1334" s="80"/>
      <c r="X1334" s="80"/>
      <c r="Y1334" s="80"/>
      <c r="Z1334" s="80" t="s">
        <v>40</v>
      </c>
      <c r="AA1334" s="80" t="s">
        <v>39</v>
      </c>
      <c r="AB1334" s="80">
        <v>20</v>
      </c>
      <c r="AC1334" s="80"/>
    </row>
    <row r="1335" spans="1:29" ht="15.75" customHeight="1" x14ac:dyDescent="0.2">
      <c r="A1335" s="80" t="s">
        <v>48</v>
      </c>
      <c r="B1335" s="80" t="s">
        <v>47</v>
      </c>
      <c r="C1335" s="80" t="s">
        <v>50</v>
      </c>
      <c r="D1335" s="114">
        <v>43474.372715335645</v>
      </c>
      <c r="E1335" s="80" t="s">
        <v>167</v>
      </c>
      <c r="F1335" s="80" t="s">
        <v>31</v>
      </c>
      <c r="G1335" s="80" t="s">
        <v>51</v>
      </c>
      <c r="H1335" s="80" t="s">
        <v>13</v>
      </c>
      <c r="I1335" s="80" t="s">
        <v>158</v>
      </c>
      <c r="J1335" s="80" t="s">
        <v>42</v>
      </c>
      <c r="K1335" s="80">
        <v>1.32</v>
      </c>
      <c r="L1335" s="80">
        <v>1220</v>
      </c>
      <c r="M1335" s="80" t="s">
        <v>41</v>
      </c>
      <c r="N1335" s="102">
        <v>9.09</v>
      </c>
      <c r="O1335" s="108">
        <v>5.0200000000000002E-3</v>
      </c>
      <c r="P1335" s="105">
        <v>0</v>
      </c>
      <c r="Q1335" s="80"/>
      <c r="R1335" s="80"/>
      <c r="S1335" s="80"/>
      <c r="T1335" s="80"/>
      <c r="U1335" s="80"/>
      <c r="V1335" s="80"/>
      <c r="W1335" s="80"/>
      <c r="X1335" s="80"/>
      <c r="Y1335" s="80"/>
      <c r="Z1335" s="80" t="s">
        <v>40</v>
      </c>
      <c r="AA1335" s="80" t="s">
        <v>39</v>
      </c>
      <c r="AB1335" s="80">
        <v>20</v>
      </c>
      <c r="AC1335" s="80"/>
    </row>
    <row r="1336" spans="1:29" ht="15.75" customHeight="1" x14ac:dyDescent="0.2">
      <c r="A1336" s="80" t="s">
        <v>48</v>
      </c>
      <c r="B1336" s="80" t="s">
        <v>47</v>
      </c>
      <c r="C1336" s="80" t="s">
        <v>50</v>
      </c>
      <c r="D1336" s="114">
        <v>43474.372715335645</v>
      </c>
      <c r="E1336" s="80" t="s">
        <v>167</v>
      </c>
      <c r="F1336" s="80" t="s">
        <v>31</v>
      </c>
      <c r="G1336" s="80" t="s">
        <v>51</v>
      </c>
      <c r="H1336" s="80" t="s">
        <v>13</v>
      </c>
      <c r="I1336" s="80" t="s">
        <v>43</v>
      </c>
      <c r="J1336" s="80" t="s">
        <v>42</v>
      </c>
      <c r="K1336" s="80">
        <v>1.32</v>
      </c>
      <c r="L1336" s="80">
        <v>1220</v>
      </c>
      <c r="M1336" s="80" t="s">
        <v>41</v>
      </c>
      <c r="N1336" s="102">
        <v>0.39800000000000002</v>
      </c>
      <c r="O1336" s="108">
        <v>0</v>
      </c>
      <c r="P1336" s="105">
        <v>0.47199999999999998</v>
      </c>
      <c r="Q1336" s="80"/>
      <c r="R1336" s="80"/>
      <c r="S1336" s="80"/>
      <c r="T1336" s="80"/>
      <c r="U1336" s="80"/>
      <c r="V1336" s="80"/>
      <c r="W1336" s="80"/>
      <c r="X1336" s="80"/>
      <c r="Y1336" s="80"/>
      <c r="Z1336" s="80" t="s">
        <v>40</v>
      </c>
      <c r="AA1336" s="80" t="s">
        <v>39</v>
      </c>
      <c r="AB1336" s="80">
        <v>20</v>
      </c>
      <c r="AC1336" s="80"/>
    </row>
    <row r="1337" spans="1:29" ht="15.75" customHeight="1" x14ac:dyDescent="0.2">
      <c r="A1337" s="80" t="s">
        <v>48</v>
      </c>
      <c r="B1337" s="80" t="s">
        <v>47</v>
      </c>
      <c r="C1337" s="80" t="s">
        <v>50</v>
      </c>
      <c r="D1337" s="114">
        <v>43474.372715335645</v>
      </c>
      <c r="E1337" s="80" t="s">
        <v>167</v>
      </c>
      <c r="F1337" s="80" t="s">
        <v>31</v>
      </c>
      <c r="G1337" s="80" t="s">
        <v>51</v>
      </c>
      <c r="H1337" s="80" t="s">
        <v>13</v>
      </c>
      <c r="I1337" s="80" t="s">
        <v>159</v>
      </c>
      <c r="J1337" s="80" t="s">
        <v>165</v>
      </c>
      <c r="K1337" s="80">
        <v>1.32</v>
      </c>
      <c r="L1337" s="80">
        <v>1220</v>
      </c>
      <c r="M1337" s="80" t="s">
        <v>41</v>
      </c>
      <c r="N1337" s="102">
        <v>4.04</v>
      </c>
      <c r="O1337" s="108">
        <v>3.6099999999999999E-3</v>
      </c>
      <c r="P1337" s="105">
        <v>0.443</v>
      </c>
      <c r="Q1337" s="80"/>
      <c r="R1337" s="80"/>
      <c r="S1337" s="80"/>
      <c r="T1337" s="80"/>
      <c r="U1337" s="80"/>
      <c r="V1337" s="80"/>
      <c r="W1337" s="80"/>
      <c r="X1337" s="80"/>
      <c r="Y1337" s="80"/>
      <c r="Z1337" s="80" t="s">
        <v>40</v>
      </c>
      <c r="AA1337" s="80" t="s">
        <v>39</v>
      </c>
      <c r="AB1337" s="80">
        <v>20</v>
      </c>
      <c r="AC1337" s="80"/>
    </row>
    <row r="1338" spans="1:29" ht="15.75" customHeight="1" x14ac:dyDescent="0.2">
      <c r="A1338" s="80" t="s">
        <v>48</v>
      </c>
      <c r="B1338" s="80" t="s">
        <v>47</v>
      </c>
      <c r="C1338" s="80" t="s">
        <v>50</v>
      </c>
      <c r="D1338" s="114">
        <v>43474.372715335645</v>
      </c>
      <c r="E1338" s="80" t="s">
        <v>167</v>
      </c>
      <c r="F1338" s="80" t="s">
        <v>31</v>
      </c>
      <c r="G1338" s="80" t="s">
        <v>51</v>
      </c>
      <c r="H1338" s="80" t="s">
        <v>16</v>
      </c>
      <c r="I1338" s="80" t="s">
        <v>157</v>
      </c>
      <c r="J1338" s="80" t="s">
        <v>42</v>
      </c>
      <c r="K1338" s="80">
        <v>1.99</v>
      </c>
      <c r="L1338" s="80">
        <v>1310</v>
      </c>
      <c r="M1338" s="80" t="s">
        <v>41</v>
      </c>
      <c r="N1338" s="102">
        <v>4.66</v>
      </c>
      <c r="O1338" s="108">
        <v>7.5399999999999998E-3</v>
      </c>
      <c r="P1338" s="105">
        <v>0.78400000000000003</v>
      </c>
      <c r="Q1338" s="80"/>
      <c r="R1338" s="80"/>
      <c r="S1338" s="80"/>
      <c r="T1338" s="80"/>
      <c r="U1338" s="80"/>
      <c r="V1338" s="80"/>
      <c r="W1338" s="80"/>
      <c r="X1338" s="80"/>
      <c r="Y1338" s="80"/>
      <c r="Z1338" s="80" t="s">
        <v>40</v>
      </c>
      <c r="AA1338" s="80" t="s">
        <v>39</v>
      </c>
      <c r="AB1338" s="80">
        <v>20</v>
      </c>
      <c r="AC1338" s="80"/>
    </row>
    <row r="1339" spans="1:29" ht="15.75" customHeight="1" x14ac:dyDescent="0.2">
      <c r="A1339" s="80" t="s">
        <v>48</v>
      </c>
      <c r="B1339" s="80" t="s">
        <v>47</v>
      </c>
      <c r="C1339" s="80" t="s">
        <v>50</v>
      </c>
      <c r="D1339" s="114">
        <v>43474.372715335645</v>
      </c>
      <c r="E1339" s="80" t="s">
        <v>167</v>
      </c>
      <c r="F1339" s="80" t="s">
        <v>31</v>
      </c>
      <c r="G1339" s="80" t="s">
        <v>51</v>
      </c>
      <c r="H1339" s="80" t="s">
        <v>16</v>
      </c>
      <c r="I1339" s="80" t="s">
        <v>158</v>
      </c>
      <c r="J1339" s="80" t="s">
        <v>42</v>
      </c>
      <c r="K1339" s="80">
        <v>1.99</v>
      </c>
      <c r="L1339" s="80">
        <v>1310</v>
      </c>
      <c r="M1339" s="80" t="s">
        <v>41</v>
      </c>
      <c r="N1339" s="102">
        <v>11.2</v>
      </c>
      <c r="O1339" s="108">
        <v>7.5399999999999998E-3</v>
      </c>
      <c r="P1339" s="105">
        <v>0</v>
      </c>
      <c r="Q1339" s="80"/>
      <c r="R1339" s="80"/>
      <c r="S1339" s="80"/>
      <c r="T1339" s="80"/>
      <c r="U1339" s="80"/>
      <c r="V1339" s="80"/>
      <c r="W1339" s="80"/>
      <c r="X1339" s="80"/>
      <c r="Y1339" s="80"/>
      <c r="Z1339" s="80" t="s">
        <v>40</v>
      </c>
      <c r="AA1339" s="80" t="s">
        <v>39</v>
      </c>
      <c r="AB1339" s="80">
        <v>20</v>
      </c>
      <c r="AC1339" s="80"/>
    </row>
    <row r="1340" spans="1:29" ht="15.75" customHeight="1" x14ac:dyDescent="0.2">
      <c r="A1340" s="80" t="s">
        <v>48</v>
      </c>
      <c r="B1340" s="80" t="s">
        <v>47</v>
      </c>
      <c r="C1340" s="80" t="s">
        <v>50</v>
      </c>
      <c r="D1340" s="114">
        <v>43474.372715335645</v>
      </c>
      <c r="E1340" s="80" t="s">
        <v>167</v>
      </c>
      <c r="F1340" s="80" t="s">
        <v>31</v>
      </c>
      <c r="G1340" s="80" t="s">
        <v>51</v>
      </c>
      <c r="H1340" s="80" t="s">
        <v>16</v>
      </c>
      <c r="I1340" s="80" t="s">
        <v>43</v>
      </c>
      <c r="J1340" s="80" t="s">
        <v>42</v>
      </c>
      <c r="K1340" s="80">
        <v>1.99</v>
      </c>
      <c r="L1340" s="80">
        <v>1310</v>
      </c>
      <c r="M1340" s="80" t="s">
        <v>41</v>
      </c>
      <c r="N1340" s="102">
        <v>0.56100000000000005</v>
      </c>
      <c r="O1340" s="108">
        <v>0</v>
      </c>
      <c r="P1340" s="105">
        <v>0.75800000000000001</v>
      </c>
      <c r="Q1340" s="80"/>
      <c r="R1340" s="80"/>
      <c r="S1340" s="80"/>
      <c r="T1340" s="80"/>
      <c r="U1340" s="80"/>
      <c r="V1340" s="80"/>
      <c r="W1340" s="80"/>
      <c r="X1340" s="80"/>
      <c r="Y1340" s="80"/>
      <c r="Z1340" s="80" t="s">
        <v>40</v>
      </c>
      <c r="AA1340" s="80" t="s">
        <v>39</v>
      </c>
      <c r="AB1340" s="80">
        <v>20</v>
      </c>
      <c r="AC1340" s="80"/>
    </row>
    <row r="1341" spans="1:29" ht="15.75" customHeight="1" x14ac:dyDescent="0.2">
      <c r="A1341" s="80" t="s">
        <v>48</v>
      </c>
      <c r="B1341" s="80" t="s">
        <v>47</v>
      </c>
      <c r="C1341" s="80" t="s">
        <v>50</v>
      </c>
      <c r="D1341" s="114">
        <v>43474.372715335645</v>
      </c>
      <c r="E1341" s="80" t="s">
        <v>167</v>
      </c>
      <c r="F1341" s="80" t="s">
        <v>31</v>
      </c>
      <c r="G1341" s="80" t="s">
        <v>51</v>
      </c>
      <c r="H1341" s="80" t="s">
        <v>16</v>
      </c>
      <c r="I1341" s="80" t="s">
        <v>159</v>
      </c>
      <c r="J1341" s="80" t="s">
        <v>165</v>
      </c>
      <c r="K1341" s="80">
        <v>1.99</v>
      </c>
      <c r="L1341" s="80">
        <v>1310</v>
      </c>
      <c r="M1341" s="80" t="s">
        <v>41</v>
      </c>
      <c r="N1341" s="102">
        <v>4.59</v>
      </c>
      <c r="O1341" s="108">
        <v>6.1700000000000001E-3</v>
      </c>
      <c r="P1341" s="105">
        <v>0.69899999999999995</v>
      </c>
      <c r="Q1341" s="80"/>
      <c r="R1341" s="80"/>
      <c r="S1341" s="80"/>
      <c r="T1341" s="80"/>
      <c r="U1341" s="80"/>
      <c r="V1341" s="80"/>
      <c r="W1341" s="80"/>
      <c r="X1341" s="80"/>
      <c r="Y1341" s="80"/>
      <c r="Z1341" s="80" t="s">
        <v>40</v>
      </c>
      <c r="AA1341" s="80" t="s">
        <v>39</v>
      </c>
      <c r="AB1341" s="80">
        <v>20</v>
      </c>
      <c r="AC1341" s="80"/>
    </row>
    <row r="1342" spans="1:29" ht="15.75" customHeight="1" x14ac:dyDescent="0.2">
      <c r="A1342" s="80" t="s">
        <v>48</v>
      </c>
      <c r="B1342" s="80" t="s">
        <v>47</v>
      </c>
      <c r="C1342" s="80" t="s">
        <v>50</v>
      </c>
      <c r="D1342" s="114">
        <v>43474.372715335645</v>
      </c>
      <c r="E1342" s="80" t="s">
        <v>167</v>
      </c>
      <c r="F1342" s="80" t="s">
        <v>31</v>
      </c>
      <c r="G1342" s="80" t="s">
        <v>51</v>
      </c>
      <c r="H1342" s="80" t="s">
        <v>24</v>
      </c>
      <c r="I1342" s="80" t="s">
        <v>157</v>
      </c>
      <c r="J1342" s="80" t="s">
        <v>42</v>
      </c>
      <c r="K1342" s="80">
        <v>2.31</v>
      </c>
      <c r="L1342" s="80">
        <v>1410</v>
      </c>
      <c r="M1342" s="80" t="s">
        <v>41</v>
      </c>
      <c r="N1342" s="102">
        <v>11.3</v>
      </c>
      <c r="O1342" s="108">
        <v>8.2299999999999995E-3</v>
      </c>
      <c r="P1342" s="105">
        <v>0.86099999999999999</v>
      </c>
      <c r="Q1342" s="80"/>
      <c r="R1342" s="80"/>
      <c r="S1342" s="80"/>
      <c r="T1342" s="80"/>
      <c r="U1342" s="80"/>
      <c r="V1342" s="80"/>
      <c r="W1342" s="80"/>
      <c r="X1342" s="80"/>
      <c r="Y1342" s="80"/>
      <c r="Z1342" s="80" t="s">
        <v>40</v>
      </c>
      <c r="AA1342" s="80" t="s">
        <v>39</v>
      </c>
      <c r="AB1342" s="80">
        <v>20</v>
      </c>
      <c r="AC1342" s="80"/>
    </row>
    <row r="1343" spans="1:29" ht="15.75" customHeight="1" x14ac:dyDescent="0.2">
      <c r="A1343" s="80" t="s">
        <v>48</v>
      </c>
      <c r="B1343" s="80" t="s">
        <v>47</v>
      </c>
      <c r="C1343" s="80" t="s">
        <v>50</v>
      </c>
      <c r="D1343" s="114">
        <v>43474.372715335645</v>
      </c>
      <c r="E1343" s="80" t="s">
        <v>167</v>
      </c>
      <c r="F1343" s="80" t="s">
        <v>45</v>
      </c>
      <c r="G1343" s="80" t="s">
        <v>51</v>
      </c>
      <c r="H1343" s="80" t="s">
        <v>11</v>
      </c>
      <c r="I1343" s="80" t="s">
        <v>157</v>
      </c>
      <c r="J1343" s="80" t="s">
        <v>42</v>
      </c>
      <c r="K1343" s="80">
        <v>3</v>
      </c>
      <c r="L1343" s="80">
        <v>1850</v>
      </c>
      <c r="M1343" s="80" t="s">
        <v>41</v>
      </c>
      <c r="N1343" s="102">
        <v>7.6</v>
      </c>
      <c r="O1343" s="108">
        <v>2.1999999999999999E-2</v>
      </c>
      <c r="P1343" s="105">
        <v>1.74</v>
      </c>
      <c r="Q1343" s="80"/>
      <c r="R1343" s="80"/>
      <c r="S1343" s="80"/>
      <c r="T1343" s="80"/>
      <c r="U1343" s="80"/>
      <c r="V1343" s="80"/>
      <c r="W1343" s="80"/>
      <c r="X1343" s="80"/>
      <c r="Y1343" s="80"/>
      <c r="Z1343" s="80" t="s">
        <v>40</v>
      </c>
      <c r="AA1343" s="80" t="s">
        <v>39</v>
      </c>
      <c r="AB1343" s="80">
        <v>20</v>
      </c>
      <c r="AC1343" s="80"/>
    </row>
    <row r="1344" spans="1:29" ht="15.75" customHeight="1" x14ac:dyDescent="0.2">
      <c r="A1344" s="80" t="s">
        <v>48</v>
      </c>
      <c r="B1344" s="80" t="s">
        <v>47</v>
      </c>
      <c r="C1344" s="80" t="s">
        <v>50</v>
      </c>
      <c r="D1344" s="114">
        <v>43474.372715335645</v>
      </c>
      <c r="E1344" s="80" t="s">
        <v>167</v>
      </c>
      <c r="F1344" s="80" t="s">
        <v>45</v>
      </c>
      <c r="G1344" s="80" t="s">
        <v>51</v>
      </c>
      <c r="H1344" s="80" t="s">
        <v>11</v>
      </c>
      <c r="I1344" s="80" t="s">
        <v>158</v>
      </c>
      <c r="J1344" s="80" t="s">
        <v>42</v>
      </c>
      <c r="K1344" s="80">
        <v>3</v>
      </c>
      <c r="L1344" s="80">
        <v>1850</v>
      </c>
      <c r="M1344" s="80" t="s">
        <v>41</v>
      </c>
      <c r="N1344" s="102">
        <v>22.9</v>
      </c>
      <c r="O1344" s="108">
        <v>2.3E-2</v>
      </c>
      <c r="P1344" s="105">
        <v>0</v>
      </c>
      <c r="Q1344" s="80"/>
      <c r="R1344" s="80"/>
      <c r="S1344" s="80"/>
      <c r="T1344" s="80"/>
      <c r="U1344" s="80"/>
      <c r="V1344" s="80"/>
      <c r="W1344" s="80"/>
      <c r="X1344" s="80"/>
      <c r="Y1344" s="80"/>
      <c r="Z1344" s="80" t="s">
        <v>40</v>
      </c>
      <c r="AA1344" s="80" t="s">
        <v>39</v>
      </c>
      <c r="AB1344" s="80">
        <v>20</v>
      </c>
      <c r="AC1344" s="80"/>
    </row>
    <row r="1345" spans="1:29" ht="15.75" customHeight="1" x14ac:dyDescent="0.2">
      <c r="A1345" s="80" t="s">
        <v>48</v>
      </c>
      <c r="B1345" s="80" t="s">
        <v>47</v>
      </c>
      <c r="C1345" s="80" t="s">
        <v>50</v>
      </c>
      <c r="D1345" s="114">
        <v>43474.372715335645</v>
      </c>
      <c r="E1345" s="80" t="s">
        <v>167</v>
      </c>
      <c r="F1345" s="80" t="s">
        <v>45</v>
      </c>
      <c r="G1345" s="80" t="s">
        <v>51</v>
      </c>
      <c r="H1345" s="80" t="s">
        <v>11</v>
      </c>
      <c r="I1345" s="80" t="s">
        <v>43</v>
      </c>
      <c r="J1345" s="80" t="s">
        <v>42</v>
      </c>
      <c r="K1345" s="80">
        <v>3</v>
      </c>
      <c r="L1345" s="80">
        <v>1850</v>
      </c>
      <c r="M1345" s="80" t="s">
        <v>41</v>
      </c>
      <c r="N1345" s="102">
        <v>1.1000000000000001</v>
      </c>
      <c r="O1345" s="108">
        <v>0</v>
      </c>
      <c r="P1345" s="105">
        <v>1.7</v>
      </c>
      <c r="Q1345" s="80"/>
      <c r="R1345" s="80"/>
      <c r="S1345" s="80"/>
      <c r="T1345" s="80"/>
      <c r="U1345" s="80"/>
      <c r="V1345" s="80"/>
      <c r="W1345" s="80"/>
      <c r="X1345" s="80"/>
      <c r="Y1345" s="80"/>
      <c r="Z1345" s="80" t="s">
        <v>40</v>
      </c>
      <c r="AA1345" s="80" t="s">
        <v>39</v>
      </c>
      <c r="AB1345" s="80">
        <v>20</v>
      </c>
      <c r="AC1345" s="80"/>
    </row>
    <row r="1346" spans="1:29" ht="15.75" customHeight="1" x14ac:dyDescent="0.2">
      <c r="A1346" s="80" t="s">
        <v>48</v>
      </c>
      <c r="B1346" s="80" t="s">
        <v>47</v>
      </c>
      <c r="C1346" s="80" t="s">
        <v>50</v>
      </c>
      <c r="D1346" s="114">
        <v>43474.372715335645</v>
      </c>
      <c r="E1346" s="80" t="s">
        <v>167</v>
      </c>
      <c r="F1346" s="80" t="s">
        <v>45</v>
      </c>
      <c r="G1346" s="80" t="s">
        <v>51</v>
      </c>
      <c r="H1346" s="80" t="s">
        <v>11</v>
      </c>
      <c r="I1346" s="80" t="s">
        <v>159</v>
      </c>
      <c r="J1346" s="80" t="s">
        <v>165</v>
      </c>
      <c r="K1346" s="80">
        <v>3</v>
      </c>
      <c r="L1346" s="80">
        <v>1850</v>
      </c>
      <c r="M1346" s="80" t="s">
        <v>41</v>
      </c>
      <c r="N1346" s="102">
        <v>4.9000000000000004</v>
      </c>
      <c r="O1346" s="108">
        <v>1.0999999999999999E-2</v>
      </c>
      <c r="P1346" s="105">
        <v>1.67</v>
      </c>
      <c r="Q1346" s="80"/>
      <c r="R1346" s="80"/>
      <c r="S1346" s="80"/>
      <c r="T1346" s="80"/>
      <c r="U1346" s="80"/>
      <c r="V1346" s="80"/>
      <c r="W1346" s="80"/>
      <c r="X1346" s="80"/>
      <c r="Y1346" s="80"/>
      <c r="Z1346" s="80" t="s">
        <v>40</v>
      </c>
      <c r="AA1346" s="80" t="s">
        <v>39</v>
      </c>
      <c r="AB1346" s="80">
        <v>20</v>
      </c>
      <c r="AC1346" s="80"/>
    </row>
    <row r="1347" spans="1:29" ht="15.75" customHeight="1" x14ac:dyDescent="0.2">
      <c r="A1347" s="80" t="s">
        <v>48</v>
      </c>
      <c r="B1347" s="80" t="s">
        <v>47</v>
      </c>
      <c r="C1347" s="80" t="s">
        <v>50</v>
      </c>
      <c r="D1347" s="114">
        <v>43474.372715335645</v>
      </c>
      <c r="E1347" s="80" t="s">
        <v>167</v>
      </c>
      <c r="F1347" s="80" t="s">
        <v>45</v>
      </c>
      <c r="G1347" s="80" t="s">
        <v>51</v>
      </c>
      <c r="H1347" s="80" t="s">
        <v>12</v>
      </c>
      <c r="I1347" s="80" t="s">
        <v>157</v>
      </c>
      <c r="J1347" s="80" t="s">
        <v>42</v>
      </c>
      <c r="K1347" s="80">
        <v>2.2000000000000002</v>
      </c>
      <c r="L1347" s="80">
        <v>1540</v>
      </c>
      <c r="M1347" s="80" t="s">
        <v>41</v>
      </c>
      <c r="N1347" s="102">
        <v>8.1999999999999993</v>
      </c>
      <c r="O1347" s="108">
        <v>1.4999999999999999E-2</v>
      </c>
      <c r="P1347" s="105">
        <v>1.4</v>
      </c>
      <c r="Q1347" s="80"/>
      <c r="R1347" s="80"/>
      <c r="S1347" s="80"/>
      <c r="T1347" s="80"/>
      <c r="U1347" s="80"/>
      <c r="V1347" s="80"/>
      <c r="W1347" s="80"/>
      <c r="X1347" s="80"/>
      <c r="Y1347" s="80"/>
      <c r="Z1347" s="80" t="s">
        <v>40</v>
      </c>
      <c r="AA1347" s="80" t="s">
        <v>39</v>
      </c>
      <c r="AB1347" s="80">
        <v>20</v>
      </c>
      <c r="AC1347" s="80"/>
    </row>
    <row r="1348" spans="1:29" ht="15.75" customHeight="1" x14ac:dyDescent="0.2">
      <c r="A1348" s="80" t="s">
        <v>48</v>
      </c>
      <c r="B1348" s="80" t="s">
        <v>47</v>
      </c>
      <c r="C1348" s="80" t="s">
        <v>50</v>
      </c>
      <c r="D1348" s="114">
        <v>43474.372715335645</v>
      </c>
      <c r="E1348" s="80" t="s">
        <v>167</v>
      </c>
      <c r="F1348" s="80" t="s">
        <v>45</v>
      </c>
      <c r="G1348" s="80" t="s">
        <v>51</v>
      </c>
      <c r="H1348" s="80" t="s">
        <v>12</v>
      </c>
      <c r="I1348" s="80" t="s">
        <v>158</v>
      </c>
      <c r="J1348" s="80" t="s">
        <v>42</v>
      </c>
      <c r="K1348" s="80">
        <v>2.2000000000000002</v>
      </c>
      <c r="L1348" s="80">
        <v>1540</v>
      </c>
      <c r="M1348" s="80" t="s">
        <v>41</v>
      </c>
      <c r="N1348" s="102">
        <v>18.2</v>
      </c>
      <c r="O1348" s="108">
        <v>1.6E-2</v>
      </c>
      <c r="P1348" s="105">
        <v>0</v>
      </c>
      <c r="Q1348" s="80"/>
      <c r="R1348" s="80"/>
      <c r="S1348" s="80"/>
      <c r="T1348" s="80"/>
      <c r="U1348" s="80"/>
      <c r="V1348" s="80"/>
      <c r="W1348" s="80"/>
      <c r="X1348" s="80"/>
      <c r="Y1348" s="80"/>
      <c r="Z1348" s="80" t="s">
        <v>40</v>
      </c>
      <c r="AA1348" s="80" t="s">
        <v>39</v>
      </c>
      <c r="AB1348" s="80">
        <v>20</v>
      </c>
      <c r="AC1348" s="80"/>
    </row>
    <row r="1349" spans="1:29" ht="15.75" customHeight="1" x14ac:dyDescent="0.2">
      <c r="A1349" s="80" t="s">
        <v>48</v>
      </c>
      <c r="B1349" s="80" t="s">
        <v>47</v>
      </c>
      <c r="C1349" s="80" t="s">
        <v>50</v>
      </c>
      <c r="D1349" s="114">
        <v>43474.372715335645</v>
      </c>
      <c r="E1349" s="80" t="s">
        <v>167</v>
      </c>
      <c r="F1349" s="80" t="s">
        <v>45</v>
      </c>
      <c r="G1349" s="80" t="s">
        <v>51</v>
      </c>
      <c r="H1349" s="80" t="s">
        <v>12</v>
      </c>
      <c r="I1349" s="80" t="s">
        <v>43</v>
      </c>
      <c r="J1349" s="80" t="s">
        <v>42</v>
      </c>
      <c r="K1349" s="80">
        <v>2.2000000000000002</v>
      </c>
      <c r="L1349" s="80">
        <v>1540</v>
      </c>
      <c r="M1349" s="80" t="s">
        <v>41</v>
      </c>
      <c r="N1349" s="102">
        <v>0.9</v>
      </c>
      <c r="O1349" s="108">
        <v>0</v>
      </c>
      <c r="P1349" s="105">
        <v>1.37</v>
      </c>
      <c r="Q1349" s="80"/>
      <c r="R1349" s="80"/>
      <c r="S1349" s="80"/>
      <c r="T1349" s="80"/>
      <c r="U1349" s="80"/>
      <c r="V1349" s="80"/>
      <c r="W1349" s="80"/>
      <c r="X1349" s="80"/>
      <c r="Y1349" s="80"/>
      <c r="Z1349" s="80" t="s">
        <v>40</v>
      </c>
      <c r="AA1349" s="80" t="s">
        <v>39</v>
      </c>
      <c r="AB1349" s="80">
        <v>20</v>
      </c>
      <c r="AC1349" s="80"/>
    </row>
    <row r="1350" spans="1:29" ht="15.75" customHeight="1" x14ac:dyDescent="0.2">
      <c r="A1350" s="80" t="s">
        <v>48</v>
      </c>
      <c r="B1350" s="80" t="s">
        <v>47</v>
      </c>
      <c r="C1350" s="80" t="s">
        <v>50</v>
      </c>
      <c r="D1350" s="114">
        <v>43474.372715335645</v>
      </c>
      <c r="E1350" s="80" t="s">
        <v>167</v>
      </c>
      <c r="F1350" s="80" t="s">
        <v>45</v>
      </c>
      <c r="G1350" s="80" t="s">
        <v>51</v>
      </c>
      <c r="H1350" s="80" t="s">
        <v>12</v>
      </c>
      <c r="I1350" s="80" t="s">
        <v>159</v>
      </c>
      <c r="J1350" s="80" t="s">
        <v>165</v>
      </c>
      <c r="K1350" s="80">
        <v>2.2000000000000002</v>
      </c>
      <c r="L1350" s="80">
        <v>1540</v>
      </c>
      <c r="M1350" s="80" t="s">
        <v>41</v>
      </c>
      <c r="N1350" s="102">
        <v>3.5</v>
      </c>
      <c r="O1350" s="108">
        <v>5.0000000000000001E-3</v>
      </c>
      <c r="P1350" s="105">
        <v>1.35</v>
      </c>
      <c r="Q1350" s="80"/>
      <c r="R1350" s="80"/>
      <c r="S1350" s="80"/>
      <c r="T1350" s="80"/>
      <c r="U1350" s="80"/>
      <c r="V1350" s="80"/>
      <c r="W1350" s="80"/>
      <c r="X1350" s="80"/>
      <c r="Y1350" s="80"/>
      <c r="Z1350" s="80" t="s">
        <v>40</v>
      </c>
      <c r="AA1350" s="80" t="s">
        <v>39</v>
      </c>
      <c r="AB1350" s="80">
        <v>20</v>
      </c>
      <c r="AC1350" s="80"/>
    </row>
    <row r="1351" spans="1:29" ht="15.75" customHeight="1" x14ac:dyDescent="0.2">
      <c r="A1351" s="80" t="s">
        <v>48</v>
      </c>
      <c r="B1351" s="80" t="s">
        <v>47</v>
      </c>
      <c r="C1351" s="80" t="s">
        <v>50</v>
      </c>
      <c r="D1351" s="114">
        <v>43474.372715335645</v>
      </c>
      <c r="E1351" s="80" t="s">
        <v>167</v>
      </c>
      <c r="F1351" s="80" t="s">
        <v>45</v>
      </c>
      <c r="G1351" s="80" t="s">
        <v>51</v>
      </c>
      <c r="H1351" s="80" t="s">
        <v>13</v>
      </c>
      <c r="I1351" s="80" t="s">
        <v>157</v>
      </c>
      <c r="J1351" s="80" t="s">
        <v>42</v>
      </c>
      <c r="K1351" s="80">
        <v>2.2999999999999998</v>
      </c>
      <c r="L1351" s="80">
        <v>1500</v>
      </c>
      <c r="M1351" s="80" t="s">
        <v>41</v>
      </c>
      <c r="N1351" s="102">
        <v>12</v>
      </c>
      <c r="O1351" s="108">
        <v>1.6E-2</v>
      </c>
      <c r="P1351" s="105">
        <v>1.01</v>
      </c>
      <c r="Q1351" s="80"/>
      <c r="R1351" s="80"/>
      <c r="S1351" s="80"/>
      <c r="T1351" s="80"/>
      <c r="U1351" s="80"/>
      <c r="V1351" s="80"/>
      <c r="W1351" s="80"/>
      <c r="X1351" s="80"/>
      <c r="Y1351" s="80"/>
      <c r="Z1351" s="80" t="s">
        <v>40</v>
      </c>
      <c r="AA1351" s="80" t="s">
        <v>39</v>
      </c>
      <c r="AB1351" s="80">
        <v>20</v>
      </c>
      <c r="AC1351" s="80"/>
    </row>
    <row r="1352" spans="1:29" ht="15.75" customHeight="1" x14ac:dyDescent="0.2">
      <c r="A1352" s="80" t="s">
        <v>48</v>
      </c>
      <c r="B1352" s="80" t="s">
        <v>47</v>
      </c>
      <c r="C1352" s="80" t="s">
        <v>50</v>
      </c>
      <c r="D1352" s="114">
        <v>43474.372715335645</v>
      </c>
      <c r="E1352" s="80" t="s">
        <v>167</v>
      </c>
      <c r="F1352" s="80" t="s">
        <v>45</v>
      </c>
      <c r="G1352" s="80" t="s">
        <v>51</v>
      </c>
      <c r="H1352" s="80" t="s">
        <v>13</v>
      </c>
      <c r="I1352" s="80" t="s">
        <v>158</v>
      </c>
      <c r="J1352" s="80" t="s">
        <v>42</v>
      </c>
      <c r="K1352" s="80">
        <v>2.2999999999999998</v>
      </c>
      <c r="L1352" s="80">
        <v>1500</v>
      </c>
      <c r="M1352" s="80" t="s">
        <v>41</v>
      </c>
      <c r="N1352" s="102">
        <v>20.8</v>
      </c>
      <c r="O1352" s="108">
        <v>1.7000000000000001E-2</v>
      </c>
      <c r="P1352" s="105">
        <v>0</v>
      </c>
      <c r="Q1352" s="80"/>
      <c r="R1352" s="80"/>
      <c r="S1352" s="80"/>
      <c r="T1352" s="80"/>
      <c r="U1352" s="80"/>
      <c r="V1352" s="80"/>
      <c r="W1352" s="80"/>
      <c r="X1352" s="80"/>
      <c r="Y1352" s="80"/>
      <c r="Z1352" s="80" t="s">
        <v>40</v>
      </c>
      <c r="AA1352" s="80" t="s">
        <v>39</v>
      </c>
      <c r="AB1352" s="80">
        <v>20</v>
      </c>
      <c r="AC1352" s="80"/>
    </row>
    <row r="1353" spans="1:29" ht="15.75" customHeight="1" x14ac:dyDescent="0.2">
      <c r="A1353" s="80" t="s">
        <v>48</v>
      </c>
      <c r="B1353" s="80" t="s">
        <v>47</v>
      </c>
      <c r="C1353" s="80" t="s">
        <v>50</v>
      </c>
      <c r="D1353" s="114">
        <v>43474.372715335645</v>
      </c>
      <c r="E1353" s="80" t="s">
        <v>167</v>
      </c>
      <c r="F1353" s="80" t="s">
        <v>45</v>
      </c>
      <c r="G1353" s="80" t="s">
        <v>51</v>
      </c>
      <c r="H1353" s="80" t="s">
        <v>13</v>
      </c>
      <c r="I1353" s="80" t="s">
        <v>43</v>
      </c>
      <c r="J1353" s="80" t="s">
        <v>42</v>
      </c>
      <c r="K1353" s="80">
        <v>2.2999999999999998</v>
      </c>
      <c r="L1353" s="80">
        <v>1500</v>
      </c>
      <c r="M1353" s="80" t="s">
        <v>41</v>
      </c>
      <c r="N1353" s="102">
        <v>0.7</v>
      </c>
      <c r="O1353" s="108">
        <v>0</v>
      </c>
      <c r="P1353" s="105">
        <v>0.97</v>
      </c>
      <c r="Q1353" s="80"/>
      <c r="R1353" s="80"/>
      <c r="S1353" s="80"/>
      <c r="T1353" s="80"/>
      <c r="U1353" s="80"/>
      <c r="V1353" s="80"/>
      <c r="W1353" s="80"/>
      <c r="X1353" s="80"/>
      <c r="Y1353" s="80"/>
      <c r="Z1353" s="80" t="s">
        <v>40</v>
      </c>
      <c r="AA1353" s="80" t="s">
        <v>39</v>
      </c>
      <c r="AB1353" s="80">
        <v>20</v>
      </c>
      <c r="AC1353" s="80"/>
    </row>
    <row r="1354" spans="1:29" ht="15.75" customHeight="1" x14ac:dyDescent="0.2">
      <c r="A1354" s="80" t="s">
        <v>48</v>
      </c>
      <c r="B1354" s="80" t="s">
        <v>47</v>
      </c>
      <c r="C1354" s="80" t="s">
        <v>50</v>
      </c>
      <c r="D1354" s="114">
        <v>43474.372715335645</v>
      </c>
      <c r="E1354" s="80" t="s">
        <v>167</v>
      </c>
      <c r="F1354" s="80" t="s">
        <v>45</v>
      </c>
      <c r="G1354" s="80" t="s">
        <v>51</v>
      </c>
      <c r="H1354" s="80" t="s">
        <v>13</v>
      </c>
      <c r="I1354" s="80" t="s">
        <v>159</v>
      </c>
      <c r="J1354" s="80" t="s">
        <v>165</v>
      </c>
      <c r="K1354" s="80">
        <v>2.2999999999999998</v>
      </c>
      <c r="L1354" s="80">
        <v>1500</v>
      </c>
      <c r="M1354" s="80" t="s">
        <v>41</v>
      </c>
      <c r="N1354" s="102">
        <v>9.9</v>
      </c>
      <c r="O1354" s="108">
        <v>1.2999999999999999E-2</v>
      </c>
      <c r="P1354" s="105">
        <v>0.94</v>
      </c>
      <c r="Q1354" s="80"/>
      <c r="R1354" s="80"/>
      <c r="S1354" s="80"/>
      <c r="T1354" s="80"/>
      <c r="U1354" s="80"/>
      <c r="V1354" s="80"/>
      <c r="W1354" s="80"/>
      <c r="X1354" s="80"/>
      <c r="Y1354" s="80"/>
      <c r="Z1354" s="80" t="s">
        <v>40</v>
      </c>
      <c r="AA1354" s="80" t="s">
        <v>39</v>
      </c>
      <c r="AB1354" s="80">
        <v>20</v>
      </c>
      <c r="AC1354" s="80"/>
    </row>
    <row r="1355" spans="1:29" ht="15.75" customHeight="1" x14ac:dyDescent="0.2">
      <c r="A1355" s="80" t="s">
        <v>48</v>
      </c>
      <c r="B1355" s="80" t="s">
        <v>47</v>
      </c>
      <c r="C1355" s="80" t="s">
        <v>50</v>
      </c>
      <c r="D1355" s="114">
        <v>43474.372715335645</v>
      </c>
      <c r="E1355" s="80" t="s">
        <v>167</v>
      </c>
      <c r="F1355" s="80" t="s">
        <v>45</v>
      </c>
      <c r="G1355" s="80" t="s">
        <v>51</v>
      </c>
      <c r="H1355" s="80" t="s">
        <v>16</v>
      </c>
      <c r="I1355" s="80" t="s">
        <v>157</v>
      </c>
      <c r="J1355" s="80" t="s">
        <v>42</v>
      </c>
      <c r="K1355" s="80">
        <v>3.3</v>
      </c>
      <c r="L1355" s="80">
        <v>1610</v>
      </c>
      <c r="M1355" s="80" t="s">
        <v>41</v>
      </c>
      <c r="N1355" s="102">
        <v>15.4</v>
      </c>
      <c r="O1355" s="108">
        <v>2.7E-2</v>
      </c>
      <c r="P1355" s="105">
        <v>1.86</v>
      </c>
      <c r="Q1355" s="80"/>
      <c r="R1355" s="80"/>
      <c r="S1355" s="80"/>
      <c r="T1355" s="80"/>
      <c r="U1355" s="80"/>
      <c r="V1355" s="80"/>
      <c r="W1355" s="80"/>
      <c r="X1355" s="80"/>
      <c r="Y1355" s="80"/>
      <c r="Z1355" s="80" t="s">
        <v>40</v>
      </c>
      <c r="AA1355" s="80" t="s">
        <v>39</v>
      </c>
      <c r="AB1355" s="80">
        <v>20</v>
      </c>
      <c r="AC1355" s="80"/>
    </row>
    <row r="1356" spans="1:29" ht="15.75" customHeight="1" x14ac:dyDescent="0.2">
      <c r="A1356" s="80" t="s">
        <v>48</v>
      </c>
      <c r="B1356" s="80" t="s">
        <v>47</v>
      </c>
      <c r="C1356" s="80" t="s">
        <v>50</v>
      </c>
      <c r="D1356" s="114">
        <v>43474.372715335645</v>
      </c>
      <c r="E1356" s="80" t="s">
        <v>167</v>
      </c>
      <c r="F1356" s="80" t="s">
        <v>45</v>
      </c>
      <c r="G1356" s="80" t="s">
        <v>51</v>
      </c>
      <c r="H1356" s="80" t="s">
        <v>16</v>
      </c>
      <c r="I1356" s="80" t="s">
        <v>158</v>
      </c>
      <c r="J1356" s="80" t="s">
        <v>42</v>
      </c>
      <c r="K1356" s="80">
        <v>3.3</v>
      </c>
      <c r="L1356" s="80">
        <v>1610</v>
      </c>
      <c r="M1356" s="80" t="s">
        <v>41</v>
      </c>
      <c r="N1356" s="102">
        <v>33.700000000000003</v>
      </c>
      <c r="O1356" s="108">
        <v>2.9000000000000001E-2</v>
      </c>
      <c r="P1356" s="105">
        <v>0</v>
      </c>
      <c r="Q1356" s="80"/>
      <c r="R1356" s="80"/>
      <c r="S1356" s="80"/>
      <c r="T1356" s="80"/>
      <c r="U1356" s="80"/>
      <c r="V1356" s="80"/>
      <c r="W1356" s="80"/>
      <c r="X1356" s="80"/>
      <c r="Y1356" s="80"/>
      <c r="Z1356" s="80" t="s">
        <v>40</v>
      </c>
      <c r="AA1356" s="80" t="s">
        <v>39</v>
      </c>
      <c r="AB1356" s="80">
        <v>20</v>
      </c>
      <c r="AC1356" s="80"/>
    </row>
    <row r="1357" spans="1:29" ht="15.75" customHeight="1" x14ac:dyDescent="0.2">
      <c r="A1357" s="80" t="s">
        <v>48</v>
      </c>
      <c r="B1357" s="80" t="s">
        <v>47</v>
      </c>
      <c r="C1357" s="80" t="s">
        <v>50</v>
      </c>
      <c r="D1357" s="114">
        <v>43474.372715335645</v>
      </c>
      <c r="E1357" s="80" t="s">
        <v>167</v>
      </c>
      <c r="F1357" s="80" t="s">
        <v>45</v>
      </c>
      <c r="G1357" s="80" t="s">
        <v>51</v>
      </c>
      <c r="H1357" s="80" t="s">
        <v>16</v>
      </c>
      <c r="I1357" s="80" t="s">
        <v>43</v>
      </c>
      <c r="J1357" s="80" t="s">
        <v>42</v>
      </c>
      <c r="K1357" s="80">
        <v>3.3</v>
      </c>
      <c r="L1357" s="80">
        <v>1610</v>
      </c>
      <c r="M1357" s="80" t="s">
        <v>41</v>
      </c>
      <c r="N1357" s="102">
        <v>1.1000000000000001</v>
      </c>
      <c r="O1357" s="108">
        <v>0</v>
      </c>
      <c r="P1357" s="105">
        <v>1.81</v>
      </c>
      <c r="Q1357" s="80"/>
      <c r="R1357" s="80"/>
      <c r="S1357" s="80"/>
      <c r="T1357" s="80"/>
      <c r="U1357" s="80"/>
      <c r="V1357" s="80"/>
      <c r="W1357" s="80"/>
      <c r="X1357" s="80"/>
      <c r="Y1357" s="80"/>
      <c r="Z1357" s="80" t="s">
        <v>40</v>
      </c>
      <c r="AA1357" s="80" t="s">
        <v>39</v>
      </c>
      <c r="AB1357" s="80">
        <v>20</v>
      </c>
      <c r="AC1357" s="80"/>
    </row>
    <row r="1358" spans="1:29" ht="15.75" customHeight="1" x14ac:dyDescent="0.2">
      <c r="A1358" s="80" t="s">
        <v>48</v>
      </c>
      <c r="B1358" s="80" t="s">
        <v>47</v>
      </c>
      <c r="C1358" s="80" t="s">
        <v>50</v>
      </c>
      <c r="D1358" s="114">
        <v>43474.372715335645</v>
      </c>
      <c r="E1358" s="80" t="s">
        <v>167</v>
      </c>
      <c r="F1358" s="80" t="s">
        <v>45</v>
      </c>
      <c r="G1358" s="80" t="s">
        <v>51</v>
      </c>
      <c r="H1358" s="80" t="s">
        <v>16</v>
      </c>
      <c r="I1358" s="80" t="s">
        <v>159</v>
      </c>
      <c r="J1358" s="80" t="s">
        <v>165</v>
      </c>
      <c r="K1358" s="80">
        <v>3.3</v>
      </c>
      <c r="L1358" s="80">
        <v>1610</v>
      </c>
      <c r="M1358" s="80" t="s">
        <v>41</v>
      </c>
      <c r="N1358" s="102">
        <v>13.2</v>
      </c>
      <c r="O1358" s="108">
        <v>2.1000000000000001E-2</v>
      </c>
      <c r="P1358" s="105">
        <v>1.75</v>
      </c>
      <c r="Q1358" s="80"/>
      <c r="R1358" s="80"/>
      <c r="S1358" s="80"/>
      <c r="T1358" s="80"/>
      <c r="U1358" s="80"/>
      <c r="V1358" s="80"/>
      <c r="W1358" s="80"/>
      <c r="X1358" s="80"/>
      <c r="Y1358" s="80"/>
      <c r="Z1358" s="80" t="s">
        <v>40</v>
      </c>
      <c r="AA1358" s="80" t="s">
        <v>39</v>
      </c>
      <c r="AB1358" s="80">
        <v>20</v>
      </c>
      <c r="AC1358" s="80"/>
    </row>
    <row r="1359" spans="1:29" ht="15.75" customHeight="1" x14ac:dyDescent="0.2">
      <c r="A1359" s="80" t="s">
        <v>48</v>
      </c>
      <c r="B1359" s="80" t="s">
        <v>47</v>
      </c>
      <c r="C1359" s="80" t="s">
        <v>50</v>
      </c>
      <c r="D1359" s="114">
        <v>43474.372715335645</v>
      </c>
      <c r="E1359" s="80" t="s">
        <v>167</v>
      </c>
      <c r="F1359" s="80" t="s">
        <v>45</v>
      </c>
      <c r="G1359" s="80" t="s">
        <v>51</v>
      </c>
      <c r="H1359" s="80" t="s">
        <v>24</v>
      </c>
      <c r="I1359" s="80" t="s">
        <v>157</v>
      </c>
      <c r="J1359" s="80" t="s">
        <v>42</v>
      </c>
      <c r="K1359" s="80">
        <v>4.5999999999999996</v>
      </c>
      <c r="L1359" s="80">
        <v>1570</v>
      </c>
      <c r="M1359" s="80" t="s">
        <v>41</v>
      </c>
      <c r="N1359" s="102">
        <v>38.700000000000003</v>
      </c>
      <c r="O1359" s="108">
        <v>4.1000000000000002E-2</v>
      </c>
      <c r="P1359" s="105">
        <v>2.95</v>
      </c>
      <c r="Q1359" s="80"/>
      <c r="R1359" s="80"/>
      <c r="S1359" s="80"/>
      <c r="T1359" s="80"/>
      <c r="U1359" s="80"/>
      <c r="V1359" s="80"/>
      <c r="W1359" s="80"/>
      <c r="X1359" s="80"/>
      <c r="Y1359" s="80"/>
      <c r="Z1359" s="80" t="s">
        <v>40</v>
      </c>
      <c r="AA1359" s="80" t="s">
        <v>39</v>
      </c>
      <c r="AB1359" s="80">
        <v>20</v>
      </c>
      <c r="AC1359" s="80"/>
    </row>
    <row r="1360" spans="1:29" ht="15.75" customHeight="1" x14ac:dyDescent="0.2">
      <c r="A1360" s="80" t="s">
        <v>48</v>
      </c>
      <c r="B1360" s="80" t="s">
        <v>47</v>
      </c>
      <c r="C1360" s="80" t="s">
        <v>50</v>
      </c>
      <c r="D1360" s="114">
        <v>43474.372715335645</v>
      </c>
      <c r="E1360" s="80" t="s">
        <v>167</v>
      </c>
      <c r="F1360" s="80" t="s">
        <v>29</v>
      </c>
      <c r="G1360" s="80" t="s">
        <v>51</v>
      </c>
      <c r="H1360" s="80" t="s">
        <v>11</v>
      </c>
      <c r="I1360" s="80" t="s">
        <v>157</v>
      </c>
      <c r="J1360" s="80" t="s">
        <v>42</v>
      </c>
      <c r="K1360" s="80">
        <v>3.53</v>
      </c>
      <c r="L1360" s="80">
        <v>2070</v>
      </c>
      <c r="M1360" s="80" t="s">
        <v>41</v>
      </c>
      <c r="N1360" s="102">
        <v>9.0500000000000007</v>
      </c>
      <c r="O1360" s="108">
        <v>2.7699999999999999E-2</v>
      </c>
      <c r="P1360" s="105">
        <v>2.12</v>
      </c>
      <c r="Q1360" s="80"/>
      <c r="R1360" s="80"/>
      <c r="S1360" s="80"/>
      <c r="T1360" s="80"/>
      <c r="U1360" s="80"/>
      <c r="V1360" s="80"/>
      <c r="W1360" s="80"/>
      <c r="X1360" s="80"/>
      <c r="Y1360" s="80"/>
      <c r="Z1360" s="80" t="s">
        <v>40</v>
      </c>
      <c r="AA1360" s="80" t="s">
        <v>39</v>
      </c>
      <c r="AB1360" s="80">
        <v>20</v>
      </c>
      <c r="AC1360" s="80"/>
    </row>
    <row r="1361" spans="1:29" ht="15.75" customHeight="1" x14ac:dyDescent="0.2">
      <c r="A1361" s="80" t="s">
        <v>48</v>
      </c>
      <c r="B1361" s="80" t="s">
        <v>47</v>
      </c>
      <c r="C1361" s="80" t="s">
        <v>50</v>
      </c>
      <c r="D1361" s="114">
        <v>43474.372715335645</v>
      </c>
      <c r="E1361" s="80" t="s">
        <v>167</v>
      </c>
      <c r="F1361" s="80" t="s">
        <v>29</v>
      </c>
      <c r="G1361" s="80" t="s">
        <v>51</v>
      </c>
      <c r="H1361" s="80" t="s">
        <v>11</v>
      </c>
      <c r="I1361" s="80" t="s">
        <v>158</v>
      </c>
      <c r="J1361" s="80" t="s">
        <v>42</v>
      </c>
      <c r="K1361" s="80">
        <v>3.53</v>
      </c>
      <c r="L1361" s="80">
        <v>2070</v>
      </c>
      <c r="M1361" s="80" t="s">
        <v>41</v>
      </c>
      <c r="N1361" s="102">
        <v>27.7</v>
      </c>
      <c r="O1361" s="108">
        <v>2.9100000000000001E-2</v>
      </c>
      <c r="P1361" s="105">
        <v>0</v>
      </c>
      <c r="Q1361" s="80"/>
      <c r="R1361" s="80"/>
      <c r="S1361" s="80"/>
      <c r="T1361" s="80"/>
      <c r="U1361" s="80"/>
      <c r="V1361" s="80"/>
      <c r="W1361" s="80"/>
      <c r="X1361" s="80"/>
      <c r="Y1361" s="80"/>
      <c r="Z1361" s="80" t="s">
        <v>40</v>
      </c>
      <c r="AA1361" s="80" t="s">
        <v>39</v>
      </c>
      <c r="AB1361" s="80">
        <v>20</v>
      </c>
      <c r="AC1361" s="80"/>
    </row>
    <row r="1362" spans="1:29" ht="15.75" customHeight="1" x14ac:dyDescent="0.2">
      <c r="A1362" s="80" t="s">
        <v>48</v>
      </c>
      <c r="B1362" s="80" t="s">
        <v>47</v>
      </c>
      <c r="C1362" s="80" t="s">
        <v>50</v>
      </c>
      <c r="D1362" s="114">
        <v>43474.372715335645</v>
      </c>
      <c r="E1362" s="80" t="s">
        <v>167</v>
      </c>
      <c r="F1362" s="80" t="s">
        <v>29</v>
      </c>
      <c r="G1362" s="80" t="s">
        <v>51</v>
      </c>
      <c r="H1362" s="80" t="s">
        <v>11</v>
      </c>
      <c r="I1362" s="80" t="s">
        <v>43</v>
      </c>
      <c r="J1362" s="80" t="s">
        <v>42</v>
      </c>
      <c r="K1362" s="80">
        <v>3.53</v>
      </c>
      <c r="L1362" s="80">
        <v>2070</v>
      </c>
      <c r="M1362" s="80" t="s">
        <v>41</v>
      </c>
      <c r="N1362" s="102">
        <v>1.3</v>
      </c>
      <c r="O1362" s="108">
        <v>0</v>
      </c>
      <c r="P1362" s="105">
        <v>2.08</v>
      </c>
      <c r="Q1362" s="80"/>
      <c r="R1362" s="80"/>
      <c r="S1362" s="80"/>
      <c r="T1362" s="80"/>
      <c r="U1362" s="80"/>
      <c r="V1362" s="80"/>
      <c r="W1362" s="80"/>
      <c r="X1362" s="80"/>
      <c r="Y1362" s="80"/>
      <c r="Z1362" s="80" t="s">
        <v>40</v>
      </c>
      <c r="AA1362" s="80" t="s">
        <v>39</v>
      </c>
      <c r="AB1362" s="80">
        <v>20</v>
      </c>
      <c r="AC1362" s="80"/>
    </row>
    <row r="1363" spans="1:29" ht="15.75" customHeight="1" x14ac:dyDescent="0.2">
      <c r="A1363" s="80" t="s">
        <v>48</v>
      </c>
      <c r="B1363" s="80" t="s">
        <v>47</v>
      </c>
      <c r="C1363" s="80" t="s">
        <v>50</v>
      </c>
      <c r="D1363" s="114">
        <v>43474.372715335645</v>
      </c>
      <c r="E1363" s="80" t="s">
        <v>167</v>
      </c>
      <c r="F1363" s="80" t="s">
        <v>29</v>
      </c>
      <c r="G1363" s="80" t="s">
        <v>51</v>
      </c>
      <c r="H1363" s="80" t="s">
        <v>11</v>
      </c>
      <c r="I1363" s="80" t="s">
        <v>159</v>
      </c>
      <c r="J1363" s="80" t="s">
        <v>165</v>
      </c>
      <c r="K1363" s="80">
        <v>3.53</v>
      </c>
      <c r="L1363" s="80">
        <v>2070</v>
      </c>
      <c r="M1363" s="80" t="s">
        <v>41</v>
      </c>
      <c r="N1363" s="102">
        <v>5.84</v>
      </c>
      <c r="O1363" s="108">
        <v>1.44E-2</v>
      </c>
      <c r="P1363" s="105">
        <v>2.04</v>
      </c>
      <c r="Q1363" s="80"/>
      <c r="R1363" s="80"/>
      <c r="S1363" s="80"/>
      <c r="T1363" s="80"/>
      <c r="U1363" s="80"/>
      <c r="V1363" s="80"/>
      <c r="W1363" s="80"/>
      <c r="X1363" s="80"/>
      <c r="Y1363" s="80"/>
      <c r="Z1363" s="80" t="s">
        <v>40</v>
      </c>
      <c r="AA1363" s="80" t="s">
        <v>39</v>
      </c>
      <c r="AB1363" s="80">
        <v>20</v>
      </c>
      <c r="AC1363" s="80"/>
    </row>
    <row r="1364" spans="1:29" ht="15.75" customHeight="1" x14ac:dyDescent="0.2">
      <c r="A1364" s="80" t="s">
        <v>48</v>
      </c>
      <c r="B1364" s="80" t="s">
        <v>47</v>
      </c>
      <c r="C1364" s="80" t="s">
        <v>50</v>
      </c>
      <c r="D1364" s="114">
        <v>43474.372715335645</v>
      </c>
      <c r="E1364" s="80" t="s">
        <v>167</v>
      </c>
      <c r="F1364" s="80" t="s">
        <v>29</v>
      </c>
      <c r="G1364" s="80" t="s">
        <v>51</v>
      </c>
      <c r="H1364" s="80" t="s">
        <v>12</v>
      </c>
      <c r="I1364" s="80" t="s">
        <v>157</v>
      </c>
      <c r="J1364" s="80" t="s">
        <v>42</v>
      </c>
      <c r="K1364" s="80">
        <v>2.59</v>
      </c>
      <c r="L1364" s="80">
        <v>1780</v>
      </c>
      <c r="M1364" s="80" t="s">
        <v>41</v>
      </c>
      <c r="N1364" s="102">
        <v>10.8</v>
      </c>
      <c r="O1364" s="108">
        <v>2.1100000000000001E-2</v>
      </c>
      <c r="P1364" s="105">
        <v>1.99</v>
      </c>
      <c r="Q1364" s="80"/>
      <c r="R1364" s="80"/>
      <c r="S1364" s="80"/>
      <c r="T1364" s="80"/>
      <c r="U1364" s="80"/>
      <c r="V1364" s="80"/>
      <c r="W1364" s="80"/>
      <c r="X1364" s="80"/>
      <c r="Y1364" s="80"/>
      <c r="Z1364" s="80" t="s">
        <v>40</v>
      </c>
      <c r="AA1364" s="80" t="s">
        <v>39</v>
      </c>
      <c r="AB1364" s="80">
        <v>20</v>
      </c>
      <c r="AC1364" s="80"/>
    </row>
    <row r="1365" spans="1:29" ht="15.75" customHeight="1" x14ac:dyDescent="0.2">
      <c r="A1365" s="80" t="s">
        <v>48</v>
      </c>
      <c r="B1365" s="80" t="s">
        <v>47</v>
      </c>
      <c r="C1365" s="80" t="s">
        <v>50</v>
      </c>
      <c r="D1365" s="114">
        <v>43474.372715335645</v>
      </c>
      <c r="E1365" s="80" t="s">
        <v>167</v>
      </c>
      <c r="F1365" s="80" t="s">
        <v>29</v>
      </c>
      <c r="G1365" s="80" t="s">
        <v>51</v>
      </c>
      <c r="H1365" s="80" t="s">
        <v>12</v>
      </c>
      <c r="I1365" s="80" t="s">
        <v>158</v>
      </c>
      <c r="J1365" s="80" t="s">
        <v>42</v>
      </c>
      <c r="K1365" s="80">
        <v>2.59</v>
      </c>
      <c r="L1365" s="80">
        <v>1780</v>
      </c>
      <c r="M1365" s="80" t="s">
        <v>41</v>
      </c>
      <c r="N1365" s="102">
        <v>24.8</v>
      </c>
      <c r="O1365" s="108">
        <v>2.23E-2</v>
      </c>
      <c r="P1365" s="105">
        <v>0</v>
      </c>
      <c r="Q1365" s="80"/>
      <c r="R1365" s="80"/>
      <c r="S1365" s="80"/>
      <c r="T1365" s="80"/>
      <c r="U1365" s="80"/>
      <c r="V1365" s="80"/>
      <c r="W1365" s="80"/>
      <c r="X1365" s="80"/>
      <c r="Y1365" s="80"/>
      <c r="Z1365" s="80" t="s">
        <v>40</v>
      </c>
      <c r="AA1365" s="80" t="s">
        <v>39</v>
      </c>
      <c r="AB1365" s="80">
        <v>20</v>
      </c>
      <c r="AC1365" s="80"/>
    </row>
    <row r="1366" spans="1:29" ht="15.75" customHeight="1" x14ac:dyDescent="0.2">
      <c r="A1366" s="80" t="s">
        <v>48</v>
      </c>
      <c r="B1366" s="80" t="s">
        <v>47</v>
      </c>
      <c r="C1366" s="80" t="s">
        <v>50</v>
      </c>
      <c r="D1366" s="114">
        <v>43474.372715335645</v>
      </c>
      <c r="E1366" s="80" t="s">
        <v>167</v>
      </c>
      <c r="F1366" s="80" t="s">
        <v>29</v>
      </c>
      <c r="G1366" s="80" t="s">
        <v>51</v>
      </c>
      <c r="H1366" s="80" t="s">
        <v>12</v>
      </c>
      <c r="I1366" s="80" t="s">
        <v>43</v>
      </c>
      <c r="J1366" s="80" t="s">
        <v>42</v>
      </c>
      <c r="K1366" s="80">
        <v>2.59</v>
      </c>
      <c r="L1366" s="80">
        <v>1780</v>
      </c>
      <c r="M1366" s="80" t="s">
        <v>41</v>
      </c>
      <c r="N1366" s="102">
        <v>1.31</v>
      </c>
      <c r="O1366" s="108">
        <v>0</v>
      </c>
      <c r="P1366" s="105">
        <v>1.95</v>
      </c>
      <c r="Q1366" s="80"/>
      <c r="R1366" s="80"/>
      <c r="S1366" s="80"/>
      <c r="T1366" s="80"/>
      <c r="U1366" s="80"/>
      <c r="V1366" s="80"/>
      <c r="W1366" s="80"/>
      <c r="X1366" s="80"/>
      <c r="Y1366" s="80"/>
      <c r="Z1366" s="80" t="s">
        <v>40</v>
      </c>
      <c r="AA1366" s="80" t="s">
        <v>39</v>
      </c>
      <c r="AB1366" s="80">
        <v>20</v>
      </c>
      <c r="AC1366" s="80"/>
    </row>
    <row r="1367" spans="1:29" ht="15.75" customHeight="1" x14ac:dyDescent="0.2">
      <c r="A1367" s="80" t="s">
        <v>48</v>
      </c>
      <c r="B1367" s="80" t="s">
        <v>47</v>
      </c>
      <c r="C1367" s="80" t="s">
        <v>50</v>
      </c>
      <c r="D1367" s="114">
        <v>43474.372715335645</v>
      </c>
      <c r="E1367" s="80" t="s">
        <v>167</v>
      </c>
      <c r="F1367" s="80" t="s">
        <v>29</v>
      </c>
      <c r="G1367" s="80" t="s">
        <v>51</v>
      </c>
      <c r="H1367" s="80" t="s">
        <v>12</v>
      </c>
      <c r="I1367" s="80" t="s">
        <v>159</v>
      </c>
      <c r="J1367" s="80" t="s">
        <v>165</v>
      </c>
      <c r="K1367" s="80">
        <v>2.59</v>
      </c>
      <c r="L1367" s="80">
        <v>1780</v>
      </c>
      <c r="M1367" s="80" t="s">
        <v>41</v>
      </c>
      <c r="N1367" s="102">
        <v>4.7</v>
      </c>
      <c r="O1367" s="108">
        <v>6.96E-3</v>
      </c>
      <c r="P1367" s="105">
        <v>1.93</v>
      </c>
      <c r="Q1367" s="80"/>
      <c r="R1367" s="80"/>
      <c r="S1367" s="80"/>
      <c r="T1367" s="80"/>
      <c r="U1367" s="80"/>
      <c r="V1367" s="80"/>
      <c r="W1367" s="80"/>
      <c r="X1367" s="80"/>
      <c r="Y1367" s="80"/>
      <c r="Z1367" s="80" t="s">
        <v>40</v>
      </c>
      <c r="AA1367" s="80" t="s">
        <v>39</v>
      </c>
      <c r="AB1367" s="80">
        <v>20</v>
      </c>
      <c r="AC1367" s="80"/>
    </row>
    <row r="1368" spans="1:29" ht="15.75" customHeight="1" x14ac:dyDescent="0.2">
      <c r="A1368" s="80" t="s">
        <v>48</v>
      </c>
      <c r="B1368" s="80" t="s">
        <v>47</v>
      </c>
      <c r="C1368" s="80" t="s">
        <v>50</v>
      </c>
      <c r="D1368" s="114">
        <v>43474.372715335645</v>
      </c>
      <c r="E1368" s="80" t="s">
        <v>167</v>
      </c>
      <c r="F1368" s="80" t="s">
        <v>29</v>
      </c>
      <c r="G1368" s="80" t="s">
        <v>51</v>
      </c>
      <c r="H1368" s="80" t="s">
        <v>13</v>
      </c>
      <c r="I1368" s="80" t="s">
        <v>157</v>
      </c>
      <c r="J1368" s="80" t="s">
        <v>42</v>
      </c>
      <c r="K1368" s="80">
        <v>3.34</v>
      </c>
      <c r="L1368" s="80">
        <v>2010</v>
      </c>
      <c r="M1368" s="80" t="s">
        <v>41</v>
      </c>
      <c r="N1368" s="102">
        <v>16.2</v>
      </c>
      <c r="O1368" s="108">
        <v>2.47E-2</v>
      </c>
      <c r="P1368" s="105">
        <v>1.63</v>
      </c>
      <c r="Q1368" s="80"/>
      <c r="R1368" s="80"/>
      <c r="S1368" s="80"/>
      <c r="T1368" s="80"/>
      <c r="U1368" s="80"/>
      <c r="V1368" s="80"/>
      <c r="W1368" s="80"/>
      <c r="X1368" s="80"/>
      <c r="Y1368" s="80"/>
      <c r="Z1368" s="80" t="s">
        <v>40</v>
      </c>
      <c r="AA1368" s="80" t="s">
        <v>39</v>
      </c>
      <c r="AB1368" s="80">
        <v>20</v>
      </c>
      <c r="AC1368" s="80"/>
    </row>
    <row r="1369" spans="1:29" ht="15.75" customHeight="1" x14ac:dyDescent="0.2">
      <c r="A1369" s="80" t="s">
        <v>48</v>
      </c>
      <c r="B1369" s="80" t="s">
        <v>47</v>
      </c>
      <c r="C1369" s="80" t="s">
        <v>50</v>
      </c>
      <c r="D1369" s="114">
        <v>43474.372715335645</v>
      </c>
      <c r="E1369" s="80" t="s">
        <v>167</v>
      </c>
      <c r="F1369" s="80" t="s">
        <v>29</v>
      </c>
      <c r="G1369" s="80" t="s">
        <v>51</v>
      </c>
      <c r="H1369" s="80" t="s">
        <v>13</v>
      </c>
      <c r="I1369" s="80" t="s">
        <v>158</v>
      </c>
      <c r="J1369" s="80" t="s">
        <v>42</v>
      </c>
      <c r="K1369" s="80">
        <v>3.34</v>
      </c>
      <c r="L1369" s="80">
        <v>2010</v>
      </c>
      <c r="M1369" s="80" t="s">
        <v>41</v>
      </c>
      <c r="N1369" s="102">
        <v>29.8</v>
      </c>
      <c r="O1369" s="108">
        <v>2.6100000000000002E-2</v>
      </c>
      <c r="P1369" s="105">
        <v>0</v>
      </c>
      <c r="Q1369" s="80"/>
      <c r="R1369" s="80"/>
      <c r="S1369" s="80"/>
      <c r="T1369" s="80"/>
      <c r="U1369" s="80"/>
      <c r="V1369" s="80"/>
      <c r="W1369" s="80"/>
      <c r="X1369" s="80"/>
      <c r="Y1369" s="80"/>
      <c r="Z1369" s="80" t="s">
        <v>40</v>
      </c>
      <c r="AA1369" s="80" t="s">
        <v>39</v>
      </c>
      <c r="AB1369" s="80">
        <v>20</v>
      </c>
      <c r="AC1369" s="80"/>
    </row>
    <row r="1370" spans="1:29" ht="15.75" customHeight="1" x14ac:dyDescent="0.2">
      <c r="A1370" s="80" t="s">
        <v>48</v>
      </c>
      <c r="B1370" s="80" t="s">
        <v>47</v>
      </c>
      <c r="C1370" s="80" t="s">
        <v>50</v>
      </c>
      <c r="D1370" s="114">
        <v>43474.372715335645</v>
      </c>
      <c r="E1370" s="80" t="s">
        <v>167</v>
      </c>
      <c r="F1370" s="80" t="s">
        <v>29</v>
      </c>
      <c r="G1370" s="80" t="s">
        <v>51</v>
      </c>
      <c r="H1370" s="80" t="s">
        <v>13</v>
      </c>
      <c r="I1370" s="80" t="s">
        <v>43</v>
      </c>
      <c r="J1370" s="80" t="s">
        <v>42</v>
      </c>
      <c r="K1370" s="80">
        <v>3.34</v>
      </c>
      <c r="L1370" s="80">
        <v>2010</v>
      </c>
      <c r="M1370" s="80" t="s">
        <v>41</v>
      </c>
      <c r="N1370" s="102">
        <v>1.01</v>
      </c>
      <c r="O1370" s="108">
        <v>0</v>
      </c>
      <c r="P1370" s="105">
        <v>1.6</v>
      </c>
      <c r="Q1370" s="80"/>
      <c r="R1370" s="80"/>
      <c r="S1370" s="80"/>
      <c r="T1370" s="80"/>
      <c r="U1370" s="80"/>
      <c r="V1370" s="80"/>
      <c r="W1370" s="80"/>
      <c r="X1370" s="80"/>
      <c r="Y1370" s="80"/>
      <c r="Z1370" s="80" t="s">
        <v>40</v>
      </c>
      <c r="AA1370" s="80" t="s">
        <v>39</v>
      </c>
      <c r="AB1370" s="80">
        <v>20</v>
      </c>
      <c r="AC1370" s="80"/>
    </row>
    <row r="1371" spans="1:29" ht="15.75" customHeight="1" x14ac:dyDescent="0.2">
      <c r="A1371" s="80" t="s">
        <v>48</v>
      </c>
      <c r="B1371" s="80" t="s">
        <v>47</v>
      </c>
      <c r="C1371" s="80" t="s">
        <v>50</v>
      </c>
      <c r="D1371" s="114">
        <v>43474.372715335645</v>
      </c>
      <c r="E1371" s="80" t="s">
        <v>167</v>
      </c>
      <c r="F1371" s="80" t="s">
        <v>29</v>
      </c>
      <c r="G1371" s="80" t="s">
        <v>51</v>
      </c>
      <c r="H1371" s="80" t="s">
        <v>13</v>
      </c>
      <c r="I1371" s="80" t="s">
        <v>159</v>
      </c>
      <c r="J1371" s="80" t="s">
        <v>165</v>
      </c>
      <c r="K1371" s="80">
        <v>3.34</v>
      </c>
      <c r="L1371" s="80">
        <v>2010</v>
      </c>
      <c r="M1371" s="80" t="s">
        <v>41</v>
      </c>
      <c r="N1371" s="102">
        <v>14.8</v>
      </c>
      <c r="O1371" s="108">
        <v>2.1600000000000001E-2</v>
      </c>
      <c r="P1371" s="105">
        <v>1.55</v>
      </c>
      <c r="Q1371" s="80"/>
      <c r="R1371" s="80"/>
      <c r="S1371" s="80"/>
      <c r="T1371" s="80"/>
      <c r="U1371" s="80"/>
      <c r="V1371" s="80"/>
      <c r="W1371" s="80"/>
      <c r="X1371" s="80"/>
      <c r="Y1371" s="80"/>
      <c r="Z1371" s="80" t="s">
        <v>40</v>
      </c>
      <c r="AA1371" s="80" t="s">
        <v>39</v>
      </c>
      <c r="AB1371" s="80">
        <v>20</v>
      </c>
      <c r="AC1371" s="80"/>
    </row>
    <row r="1372" spans="1:29" ht="15.75" customHeight="1" x14ac:dyDescent="0.2">
      <c r="A1372" s="80" t="s">
        <v>48</v>
      </c>
      <c r="B1372" s="80" t="s">
        <v>47</v>
      </c>
      <c r="C1372" s="80" t="s">
        <v>50</v>
      </c>
      <c r="D1372" s="114">
        <v>43474.372715335645</v>
      </c>
      <c r="E1372" s="80" t="s">
        <v>167</v>
      </c>
      <c r="F1372" s="80" t="s">
        <v>29</v>
      </c>
      <c r="G1372" s="80" t="s">
        <v>51</v>
      </c>
      <c r="H1372" s="80" t="s">
        <v>16</v>
      </c>
      <c r="I1372" s="80" t="s">
        <v>157</v>
      </c>
      <c r="J1372" s="80" t="s">
        <v>42</v>
      </c>
      <c r="K1372" s="80">
        <v>3.84</v>
      </c>
      <c r="L1372" s="80">
        <v>1780</v>
      </c>
      <c r="M1372" s="80" t="s">
        <v>41</v>
      </c>
      <c r="N1372" s="102">
        <v>15.9</v>
      </c>
      <c r="O1372" s="108">
        <v>3.0099999999999998E-2</v>
      </c>
      <c r="P1372" s="105">
        <v>2.23</v>
      </c>
      <c r="Q1372" s="80"/>
      <c r="R1372" s="80"/>
      <c r="S1372" s="80"/>
      <c r="T1372" s="80"/>
      <c r="U1372" s="80"/>
      <c r="V1372" s="80"/>
      <c r="W1372" s="80"/>
      <c r="X1372" s="80"/>
      <c r="Y1372" s="80"/>
      <c r="Z1372" s="80" t="s">
        <v>40</v>
      </c>
      <c r="AA1372" s="80" t="s">
        <v>39</v>
      </c>
      <c r="AB1372" s="80">
        <v>20</v>
      </c>
      <c r="AC1372" s="80"/>
    </row>
    <row r="1373" spans="1:29" ht="15.75" customHeight="1" x14ac:dyDescent="0.2">
      <c r="A1373" s="80" t="s">
        <v>48</v>
      </c>
      <c r="B1373" s="80" t="s">
        <v>47</v>
      </c>
      <c r="C1373" s="80" t="s">
        <v>50</v>
      </c>
      <c r="D1373" s="114">
        <v>43474.372715335645</v>
      </c>
      <c r="E1373" s="80" t="s">
        <v>167</v>
      </c>
      <c r="F1373" s="80" t="s">
        <v>29</v>
      </c>
      <c r="G1373" s="80" t="s">
        <v>51</v>
      </c>
      <c r="H1373" s="80" t="s">
        <v>16</v>
      </c>
      <c r="I1373" s="80" t="s">
        <v>158</v>
      </c>
      <c r="J1373" s="80" t="s">
        <v>42</v>
      </c>
      <c r="K1373" s="80">
        <v>3.84</v>
      </c>
      <c r="L1373" s="80">
        <v>1780</v>
      </c>
      <c r="M1373" s="80" t="s">
        <v>41</v>
      </c>
      <c r="N1373" s="102">
        <v>38</v>
      </c>
      <c r="O1373" s="108">
        <v>3.1800000000000002E-2</v>
      </c>
      <c r="P1373" s="105">
        <v>0</v>
      </c>
      <c r="Q1373" s="80"/>
      <c r="R1373" s="80"/>
      <c r="S1373" s="80"/>
      <c r="T1373" s="80"/>
      <c r="U1373" s="80"/>
      <c r="V1373" s="80"/>
      <c r="W1373" s="80"/>
      <c r="X1373" s="80"/>
      <c r="Y1373" s="80"/>
      <c r="Z1373" s="80" t="s">
        <v>40</v>
      </c>
      <c r="AA1373" s="80" t="s">
        <v>39</v>
      </c>
      <c r="AB1373" s="80">
        <v>20</v>
      </c>
      <c r="AC1373" s="80"/>
    </row>
    <row r="1374" spans="1:29" ht="15.75" customHeight="1" x14ac:dyDescent="0.2">
      <c r="A1374" s="80" t="s">
        <v>48</v>
      </c>
      <c r="B1374" s="80" t="s">
        <v>47</v>
      </c>
      <c r="C1374" s="80" t="s">
        <v>50</v>
      </c>
      <c r="D1374" s="114">
        <v>43474.372715335645</v>
      </c>
      <c r="E1374" s="80" t="s">
        <v>167</v>
      </c>
      <c r="F1374" s="80" t="s">
        <v>29</v>
      </c>
      <c r="G1374" s="80" t="s">
        <v>51</v>
      </c>
      <c r="H1374" s="80" t="s">
        <v>16</v>
      </c>
      <c r="I1374" s="80" t="s">
        <v>43</v>
      </c>
      <c r="J1374" s="80" t="s">
        <v>42</v>
      </c>
      <c r="K1374" s="80">
        <v>3.84</v>
      </c>
      <c r="L1374" s="80">
        <v>1780</v>
      </c>
      <c r="M1374" s="80" t="s">
        <v>41</v>
      </c>
      <c r="N1374" s="102">
        <v>1.34</v>
      </c>
      <c r="O1374" s="108">
        <v>0</v>
      </c>
      <c r="P1374" s="105">
        <v>2.19</v>
      </c>
      <c r="Q1374" s="80"/>
      <c r="R1374" s="80"/>
      <c r="S1374" s="80"/>
      <c r="T1374" s="80"/>
      <c r="U1374" s="80"/>
      <c r="V1374" s="80"/>
      <c r="W1374" s="80"/>
      <c r="X1374" s="80"/>
      <c r="Y1374" s="80"/>
      <c r="Z1374" s="80" t="s">
        <v>40</v>
      </c>
      <c r="AA1374" s="80" t="s">
        <v>39</v>
      </c>
      <c r="AB1374" s="80">
        <v>20</v>
      </c>
      <c r="AC1374" s="80"/>
    </row>
    <row r="1375" spans="1:29" ht="15.75" customHeight="1" x14ac:dyDescent="0.2">
      <c r="A1375" s="80" t="s">
        <v>48</v>
      </c>
      <c r="B1375" s="80" t="s">
        <v>47</v>
      </c>
      <c r="C1375" s="80" t="s">
        <v>50</v>
      </c>
      <c r="D1375" s="114">
        <v>43474.372715335645</v>
      </c>
      <c r="E1375" s="80" t="s">
        <v>167</v>
      </c>
      <c r="F1375" s="80" t="s">
        <v>29</v>
      </c>
      <c r="G1375" s="80" t="s">
        <v>51</v>
      </c>
      <c r="H1375" s="80" t="s">
        <v>16</v>
      </c>
      <c r="I1375" s="80" t="s">
        <v>159</v>
      </c>
      <c r="J1375" s="80" t="s">
        <v>165</v>
      </c>
      <c r="K1375" s="80">
        <v>3.84</v>
      </c>
      <c r="L1375" s="80">
        <v>1780</v>
      </c>
      <c r="M1375" s="80" t="s">
        <v>41</v>
      </c>
      <c r="N1375" s="102">
        <v>13</v>
      </c>
      <c r="O1375" s="108">
        <v>2.23E-2</v>
      </c>
      <c r="P1375" s="105">
        <v>2.13</v>
      </c>
      <c r="Q1375" s="80"/>
      <c r="R1375" s="80"/>
      <c r="S1375" s="80"/>
      <c r="T1375" s="80"/>
      <c r="U1375" s="80"/>
      <c r="V1375" s="80"/>
      <c r="W1375" s="80"/>
      <c r="X1375" s="80"/>
      <c r="Y1375" s="80"/>
      <c r="Z1375" s="80" t="s">
        <v>40</v>
      </c>
      <c r="AA1375" s="80" t="s">
        <v>39</v>
      </c>
      <c r="AB1375" s="80">
        <v>20</v>
      </c>
      <c r="AC1375" s="80"/>
    </row>
    <row r="1376" spans="1:29" ht="15.75" customHeight="1" x14ac:dyDescent="0.2">
      <c r="A1376" s="80" t="s">
        <v>48</v>
      </c>
      <c r="B1376" s="80" t="s">
        <v>47</v>
      </c>
      <c r="C1376" s="80" t="s">
        <v>50</v>
      </c>
      <c r="D1376" s="114">
        <v>43474.372715335645</v>
      </c>
      <c r="E1376" s="80" t="s">
        <v>167</v>
      </c>
      <c r="F1376" s="80" t="s">
        <v>29</v>
      </c>
      <c r="G1376" s="80" t="s">
        <v>51</v>
      </c>
      <c r="H1376" s="80" t="s">
        <v>24</v>
      </c>
      <c r="I1376" s="80" t="s">
        <v>157</v>
      </c>
      <c r="J1376" s="80" t="s">
        <v>42</v>
      </c>
      <c r="K1376" s="80">
        <v>4.8600000000000003</v>
      </c>
      <c r="L1376" s="80">
        <v>1630</v>
      </c>
      <c r="M1376" s="80" t="s">
        <v>41</v>
      </c>
      <c r="N1376" s="102">
        <v>33.9</v>
      </c>
      <c r="O1376" s="108">
        <v>3.6700000000000003E-2</v>
      </c>
      <c r="P1376" s="105">
        <v>2.77</v>
      </c>
      <c r="Q1376" s="80"/>
      <c r="R1376" s="80"/>
      <c r="S1376" s="80"/>
      <c r="T1376" s="80"/>
      <c r="U1376" s="80"/>
      <c r="V1376" s="80"/>
      <c r="W1376" s="80"/>
      <c r="X1376" s="80"/>
      <c r="Y1376" s="80"/>
      <c r="Z1376" s="80" t="s">
        <v>40</v>
      </c>
      <c r="AA1376" s="80" t="s">
        <v>39</v>
      </c>
      <c r="AB1376" s="80">
        <v>20</v>
      </c>
      <c r="AC1376" s="80"/>
    </row>
    <row r="1377" spans="1:29" ht="15.75" customHeight="1" x14ac:dyDescent="0.2">
      <c r="A1377" s="80" t="s">
        <v>48</v>
      </c>
      <c r="B1377" s="80" t="s">
        <v>47</v>
      </c>
      <c r="C1377" s="80" t="s">
        <v>50</v>
      </c>
      <c r="D1377" s="114">
        <v>43474.372715335645</v>
      </c>
      <c r="E1377" s="80" t="s">
        <v>167</v>
      </c>
      <c r="F1377" s="80" t="s">
        <v>29</v>
      </c>
      <c r="G1377" s="80" t="s">
        <v>51</v>
      </c>
      <c r="H1377" s="80" t="s">
        <v>24</v>
      </c>
      <c r="I1377" s="80" t="s">
        <v>158</v>
      </c>
      <c r="J1377" s="80" t="s">
        <v>42</v>
      </c>
      <c r="K1377" s="80">
        <v>4.8600000000000003</v>
      </c>
      <c r="L1377" s="80">
        <v>1630</v>
      </c>
      <c r="M1377" s="80" t="s">
        <v>41</v>
      </c>
      <c r="N1377" s="102">
        <v>71.7</v>
      </c>
      <c r="O1377" s="108">
        <v>4.07E-2</v>
      </c>
      <c r="P1377" s="105">
        <v>0</v>
      </c>
      <c r="Q1377" s="80"/>
      <c r="R1377" s="80"/>
      <c r="S1377" s="80"/>
      <c r="T1377" s="80"/>
      <c r="U1377" s="80"/>
      <c r="V1377" s="80"/>
      <c r="W1377" s="80"/>
      <c r="X1377" s="80"/>
      <c r="Y1377" s="80"/>
      <c r="Z1377" s="80" t="s">
        <v>40</v>
      </c>
      <c r="AA1377" s="80" t="s">
        <v>39</v>
      </c>
      <c r="AB1377" s="80">
        <v>20</v>
      </c>
      <c r="AC1377" s="80"/>
    </row>
    <row r="1378" spans="1:29" ht="15.75" customHeight="1" x14ac:dyDescent="0.2">
      <c r="A1378" s="80" t="s">
        <v>48</v>
      </c>
      <c r="B1378" s="80" t="s">
        <v>47</v>
      </c>
      <c r="C1378" s="80" t="s">
        <v>50</v>
      </c>
      <c r="D1378" s="114">
        <v>43474.372715335645</v>
      </c>
      <c r="E1378" s="80" t="s">
        <v>167</v>
      </c>
      <c r="F1378" s="80" t="s">
        <v>29</v>
      </c>
      <c r="G1378" s="80" t="s">
        <v>51</v>
      </c>
      <c r="H1378" s="80" t="s">
        <v>24</v>
      </c>
      <c r="I1378" s="80" t="s">
        <v>43</v>
      </c>
      <c r="J1378" s="80" t="s">
        <v>42</v>
      </c>
      <c r="K1378" s="80">
        <v>4.8600000000000003</v>
      </c>
      <c r="L1378" s="80">
        <v>1630</v>
      </c>
      <c r="M1378" s="80" t="s">
        <v>41</v>
      </c>
      <c r="N1378" s="102">
        <v>1.6</v>
      </c>
      <c r="O1378" s="108">
        <v>0</v>
      </c>
      <c r="P1378" s="105">
        <v>2.63</v>
      </c>
      <c r="Q1378" s="80"/>
      <c r="R1378" s="80"/>
      <c r="S1378" s="80"/>
      <c r="T1378" s="80"/>
      <c r="U1378" s="80"/>
      <c r="V1378" s="80"/>
      <c r="W1378" s="80"/>
      <c r="X1378" s="80"/>
      <c r="Y1378" s="80"/>
      <c r="Z1378" s="80" t="s">
        <v>40</v>
      </c>
      <c r="AA1378" s="80" t="s">
        <v>39</v>
      </c>
      <c r="AB1378" s="80">
        <v>20</v>
      </c>
      <c r="AC1378" s="80"/>
    </row>
    <row r="1379" spans="1:29" ht="15.75" customHeight="1" x14ac:dyDescent="0.2">
      <c r="A1379" s="80" t="s">
        <v>48</v>
      </c>
      <c r="B1379" s="80" t="s">
        <v>47</v>
      </c>
      <c r="C1379" s="80" t="s">
        <v>50</v>
      </c>
      <c r="D1379" s="114">
        <v>43474.372715335645</v>
      </c>
      <c r="E1379" s="80" t="s">
        <v>167</v>
      </c>
      <c r="F1379" s="80" t="s">
        <v>29</v>
      </c>
      <c r="G1379" s="80" t="s">
        <v>51</v>
      </c>
      <c r="H1379" s="80" t="s">
        <v>24</v>
      </c>
      <c r="I1379" s="80" t="s">
        <v>159</v>
      </c>
      <c r="J1379" s="80" t="s">
        <v>165</v>
      </c>
      <c r="K1379" s="80">
        <v>4.8600000000000003</v>
      </c>
      <c r="L1379" s="80">
        <v>1630</v>
      </c>
      <c r="M1379" s="80" t="s">
        <v>41</v>
      </c>
      <c r="N1379" s="102">
        <v>26</v>
      </c>
      <c r="O1379" s="108">
        <v>2.63E-2</v>
      </c>
      <c r="P1379" s="105">
        <v>2.62</v>
      </c>
      <c r="Q1379" s="80"/>
      <c r="R1379" s="80"/>
      <c r="S1379" s="80"/>
      <c r="T1379" s="80"/>
      <c r="U1379" s="80"/>
      <c r="V1379" s="80"/>
      <c r="W1379" s="80"/>
      <c r="X1379" s="80"/>
      <c r="Y1379" s="80"/>
      <c r="Z1379" s="80" t="s">
        <v>40</v>
      </c>
      <c r="AA1379" s="80" t="s">
        <v>39</v>
      </c>
      <c r="AB1379" s="80">
        <v>20</v>
      </c>
      <c r="AC1379" s="80"/>
    </row>
    <row r="1380" spans="1:29" ht="15.75" customHeight="1" x14ac:dyDescent="0.2">
      <c r="A1380" s="80" t="s">
        <v>48</v>
      </c>
      <c r="B1380" s="80" t="s">
        <v>47</v>
      </c>
      <c r="C1380" s="80" t="s">
        <v>50</v>
      </c>
      <c r="D1380" s="114">
        <v>43474.372715335645</v>
      </c>
      <c r="E1380" s="80" t="s">
        <v>167</v>
      </c>
      <c r="F1380" s="80" t="s">
        <v>29</v>
      </c>
      <c r="G1380" s="80" t="s">
        <v>51</v>
      </c>
      <c r="H1380" s="80" t="s">
        <v>25</v>
      </c>
      <c r="I1380" s="80" t="s">
        <v>157</v>
      </c>
      <c r="J1380" s="80" t="s">
        <v>42</v>
      </c>
      <c r="K1380" s="80">
        <v>5.93</v>
      </c>
      <c r="L1380" s="80">
        <v>1600</v>
      </c>
      <c r="M1380" s="80" t="s">
        <v>41</v>
      </c>
      <c r="N1380" s="102">
        <v>32</v>
      </c>
      <c r="O1380" s="108">
        <v>2.5600000000000001E-2</v>
      </c>
      <c r="P1380" s="105">
        <v>0.92400000000000004</v>
      </c>
      <c r="Q1380" s="80"/>
      <c r="R1380" s="80"/>
      <c r="S1380" s="80"/>
      <c r="T1380" s="80"/>
      <c r="U1380" s="80"/>
      <c r="V1380" s="80"/>
      <c r="W1380" s="80"/>
      <c r="X1380" s="80"/>
      <c r="Y1380" s="80"/>
      <c r="Z1380" s="80" t="s">
        <v>40</v>
      </c>
      <c r="AA1380" s="80" t="s">
        <v>39</v>
      </c>
      <c r="AB1380" s="80">
        <v>20</v>
      </c>
      <c r="AC1380" s="80"/>
    </row>
    <row r="1381" spans="1:29" ht="15.75" customHeight="1" x14ac:dyDescent="0.2">
      <c r="A1381" s="80" t="s">
        <v>48</v>
      </c>
      <c r="B1381" s="80" t="s">
        <v>47</v>
      </c>
      <c r="C1381" s="80" t="s">
        <v>50</v>
      </c>
      <c r="D1381" s="114">
        <v>43474.372715335645</v>
      </c>
      <c r="E1381" s="80" t="s">
        <v>167</v>
      </c>
      <c r="F1381" s="80" t="s">
        <v>29</v>
      </c>
      <c r="G1381" s="80" t="s">
        <v>51</v>
      </c>
      <c r="H1381" s="80" t="s">
        <v>25</v>
      </c>
      <c r="I1381" s="80" t="s">
        <v>158</v>
      </c>
      <c r="J1381" s="80" t="s">
        <v>42</v>
      </c>
      <c r="K1381" s="80">
        <v>5.93</v>
      </c>
      <c r="L1381" s="80">
        <v>1600</v>
      </c>
      <c r="M1381" s="80" t="s">
        <v>41</v>
      </c>
      <c r="N1381" s="102">
        <v>43.9</v>
      </c>
      <c r="O1381" s="108">
        <v>2.8199999999999999E-2</v>
      </c>
      <c r="P1381" s="105">
        <v>0</v>
      </c>
      <c r="Q1381" s="80"/>
      <c r="R1381" s="80"/>
      <c r="S1381" s="80"/>
      <c r="T1381" s="80"/>
      <c r="U1381" s="80"/>
      <c r="V1381" s="80"/>
      <c r="W1381" s="80"/>
      <c r="X1381" s="80"/>
      <c r="Y1381" s="80"/>
      <c r="Z1381" s="80" t="s">
        <v>40</v>
      </c>
      <c r="AA1381" s="80" t="s">
        <v>39</v>
      </c>
      <c r="AB1381" s="80">
        <v>20</v>
      </c>
      <c r="AC1381" s="80"/>
    </row>
    <row r="1382" spans="1:29" ht="15.75" customHeight="1" x14ac:dyDescent="0.2">
      <c r="A1382" s="80" t="s">
        <v>48</v>
      </c>
      <c r="B1382" s="80" t="s">
        <v>47</v>
      </c>
      <c r="C1382" s="80" t="s">
        <v>50</v>
      </c>
      <c r="D1382" s="114">
        <v>43474.372715335645</v>
      </c>
      <c r="E1382" s="80" t="s">
        <v>167</v>
      </c>
      <c r="F1382" s="80" t="s">
        <v>29</v>
      </c>
      <c r="G1382" s="80" t="s">
        <v>51</v>
      </c>
      <c r="H1382" s="80" t="s">
        <v>25</v>
      </c>
      <c r="I1382" s="80" t="s">
        <v>43</v>
      </c>
      <c r="J1382" s="80" t="s">
        <v>42</v>
      </c>
      <c r="K1382" s="80">
        <v>5.93</v>
      </c>
      <c r="L1382" s="80">
        <v>1600</v>
      </c>
      <c r="M1382" s="80" t="s">
        <v>41</v>
      </c>
      <c r="N1382" s="102">
        <v>0.51300000000000001</v>
      </c>
      <c r="O1382" s="108">
        <v>0</v>
      </c>
      <c r="P1382" s="105">
        <v>0.85599999999999998</v>
      </c>
      <c r="Q1382" s="80"/>
      <c r="R1382" s="80"/>
      <c r="S1382" s="80"/>
      <c r="T1382" s="80"/>
      <c r="U1382" s="80"/>
      <c r="V1382" s="80"/>
      <c r="W1382" s="80"/>
      <c r="X1382" s="80"/>
      <c r="Y1382" s="80"/>
      <c r="Z1382" s="80" t="s">
        <v>40</v>
      </c>
      <c r="AA1382" s="80" t="s">
        <v>39</v>
      </c>
      <c r="AB1382" s="80">
        <v>20</v>
      </c>
      <c r="AC1382" s="80"/>
    </row>
    <row r="1383" spans="1:29" ht="15.75" customHeight="1" x14ac:dyDescent="0.2">
      <c r="A1383" s="80" t="s">
        <v>48</v>
      </c>
      <c r="B1383" s="80" t="s">
        <v>47</v>
      </c>
      <c r="C1383" s="80" t="s">
        <v>50</v>
      </c>
      <c r="D1383" s="114">
        <v>43474.372715335645</v>
      </c>
      <c r="E1383" s="80" t="s">
        <v>167</v>
      </c>
      <c r="F1383" s="80" t="s">
        <v>29</v>
      </c>
      <c r="G1383" s="80" t="s">
        <v>51</v>
      </c>
      <c r="H1383" s="80" t="s">
        <v>25</v>
      </c>
      <c r="I1383" s="80" t="s">
        <v>159</v>
      </c>
      <c r="J1383" s="80" t="s">
        <v>165</v>
      </c>
      <c r="K1383" s="80">
        <v>5.93</v>
      </c>
      <c r="L1383" s="80">
        <v>1600</v>
      </c>
      <c r="M1383" s="80" t="s">
        <v>41</v>
      </c>
      <c r="N1383" s="102">
        <v>32.6</v>
      </c>
      <c r="O1383" s="108">
        <v>2.58E-2</v>
      </c>
      <c r="P1383" s="105">
        <v>0.873</v>
      </c>
      <c r="Q1383" s="80"/>
      <c r="R1383" s="80"/>
      <c r="S1383" s="80"/>
      <c r="T1383" s="80"/>
      <c r="U1383" s="80"/>
      <c r="V1383" s="80"/>
      <c r="W1383" s="80"/>
      <c r="X1383" s="80"/>
      <c r="Y1383" s="80"/>
      <c r="Z1383" s="80" t="s">
        <v>40</v>
      </c>
      <c r="AA1383" s="80" t="s">
        <v>39</v>
      </c>
      <c r="AB1383" s="80">
        <v>20</v>
      </c>
      <c r="AC1383" s="80"/>
    </row>
    <row r="1384" spans="1:29" ht="15.75" customHeight="1" x14ac:dyDescent="0.2">
      <c r="A1384" s="80" t="s">
        <v>48</v>
      </c>
      <c r="B1384" s="80" t="s">
        <v>47</v>
      </c>
      <c r="C1384" s="80" t="s">
        <v>50</v>
      </c>
      <c r="D1384" s="114">
        <v>43474.372715335645</v>
      </c>
      <c r="E1384" s="80" t="s">
        <v>167</v>
      </c>
      <c r="F1384" s="80" t="s">
        <v>29</v>
      </c>
      <c r="G1384" s="80" t="s">
        <v>51</v>
      </c>
      <c r="H1384" s="80" t="s">
        <v>166</v>
      </c>
      <c r="I1384" s="80" t="s">
        <v>157</v>
      </c>
      <c r="J1384" s="80" t="s">
        <v>42</v>
      </c>
      <c r="K1384" s="80">
        <v>3.06</v>
      </c>
      <c r="L1384" s="80">
        <v>1810</v>
      </c>
      <c r="M1384" s="80" t="s">
        <v>41</v>
      </c>
      <c r="N1384" s="102">
        <v>12.5</v>
      </c>
      <c r="O1384" s="108">
        <v>2.4299999999999999E-2</v>
      </c>
      <c r="P1384" s="105">
        <v>2.06</v>
      </c>
      <c r="Q1384" s="80"/>
      <c r="R1384" s="80"/>
      <c r="S1384" s="80"/>
      <c r="T1384" s="80"/>
      <c r="U1384" s="80"/>
      <c r="V1384" s="80"/>
      <c r="W1384" s="80"/>
      <c r="X1384" s="80"/>
      <c r="Y1384" s="80"/>
      <c r="Z1384" s="80" t="s">
        <v>40</v>
      </c>
      <c r="AA1384" s="80" t="s">
        <v>39</v>
      </c>
      <c r="AB1384" s="80">
        <v>20</v>
      </c>
      <c r="AC1384" s="80"/>
    </row>
    <row r="1385" spans="1:29" ht="15.75" customHeight="1" x14ac:dyDescent="0.2">
      <c r="A1385" s="80" t="s">
        <v>48</v>
      </c>
      <c r="B1385" s="80" t="s">
        <v>47</v>
      </c>
      <c r="C1385" s="80" t="s">
        <v>50</v>
      </c>
      <c r="D1385" s="114">
        <v>43474.372715335645</v>
      </c>
      <c r="E1385" s="80" t="s">
        <v>167</v>
      </c>
      <c r="F1385" s="80" t="s">
        <v>29</v>
      </c>
      <c r="G1385" s="80" t="s">
        <v>51</v>
      </c>
      <c r="H1385" s="80" t="s">
        <v>166</v>
      </c>
      <c r="I1385" s="80" t="s">
        <v>158</v>
      </c>
      <c r="J1385" s="80" t="s">
        <v>42</v>
      </c>
      <c r="K1385" s="80">
        <v>3.06</v>
      </c>
      <c r="L1385" s="80">
        <v>1810</v>
      </c>
      <c r="M1385" s="80" t="s">
        <v>41</v>
      </c>
      <c r="N1385" s="102">
        <v>29.3</v>
      </c>
      <c r="O1385" s="108">
        <v>2.5700000000000001E-2</v>
      </c>
      <c r="P1385" s="105">
        <v>0</v>
      </c>
      <c r="Q1385" s="80"/>
      <c r="R1385" s="80"/>
      <c r="S1385" s="80"/>
      <c r="T1385" s="80"/>
      <c r="U1385" s="80"/>
      <c r="V1385" s="80"/>
      <c r="W1385" s="80"/>
      <c r="X1385" s="80"/>
      <c r="Y1385" s="80"/>
      <c r="Z1385" s="80" t="s">
        <v>40</v>
      </c>
      <c r="AA1385" s="80" t="s">
        <v>39</v>
      </c>
      <c r="AB1385" s="80">
        <v>20</v>
      </c>
      <c r="AC1385" s="80"/>
    </row>
    <row r="1386" spans="1:29" ht="15.75" customHeight="1" x14ac:dyDescent="0.2">
      <c r="A1386" s="80" t="s">
        <v>48</v>
      </c>
      <c r="B1386" s="80" t="s">
        <v>47</v>
      </c>
      <c r="C1386" s="80" t="s">
        <v>50</v>
      </c>
      <c r="D1386" s="114">
        <v>43474.372715335645</v>
      </c>
      <c r="E1386" s="80" t="s">
        <v>167</v>
      </c>
      <c r="F1386" s="80" t="s">
        <v>29</v>
      </c>
      <c r="G1386" s="80" t="s">
        <v>51</v>
      </c>
      <c r="H1386" s="80" t="s">
        <v>166</v>
      </c>
      <c r="I1386" s="80" t="s">
        <v>43</v>
      </c>
      <c r="J1386" s="80" t="s">
        <v>42</v>
      </c>
      <c r="K1386" s="80">
        <v>3.06</v>
      </c>
      <c r="L1386" s="80">
        <v>1810</v>
      </c>
      <c r="M1386" s="80" t="s">
        <v>41</v>
      </c>
      <c r="N1386" s="102">
        <v>1.31</v>
      </c>
      <c r="O1386" s="108">
        <v>0</v>
      </c>
      <c r="P1386" s="105">
        <v>2.0299999999999998</v>
      </c>
      <c r="Q1386" s="80"/>
      <c r="R1386" s="80"/>
      <c r="S1386" s="80"/>
      <c r="T1386" s="80"/>
      <c r="U1386" s="80"/>
      <c r="V1386" s="80"/>
      <c r="W1386" s="80"/>
      <c r="X1386" s="80"/>
      <c r="Y1386" s="80"/>
      <c r="Z1386" s="80" t="s">
        <v>40</v>
      </c>
      <c r="AA1386" s="80" t="s">
        <v>39</v>
      </c>
      <c r="AB1386" s="80">
        <v>20</v>
      </c>
      <c r="AC1386" s="80"/>
    </row>
    <row r="1387" spans="1:29" ht="15.75" customHeight="1" x14ac:dyDescent="0.2">
      <c r="A1387" s="80" t="s">
        <v>48</v>
      </c>
      <c r="B1387" s="80" t="s">
        <v>47</v>
      </c>
      <c r="C1387" s="80" t="s">
        <v>50</v>
      </c>
      <c r="D1387" s="114">
        <v>43474.372715335645</v>
      </c>
      <c r="E1387" s="80" t="s">
        <v>167</v>
      </c>
      <c r="F1387" s="80" t="s">
        <v>29</v>
      </c>
      <c r="G1387" s="80" t="s">
        <v>51</v>
      </c>
      <c r="H1387" s="80" t="s">
        <v>166</v>
      </c>
      <c r="I1387" s="80" t="s">
        <v>159</v>
      </c>
      <c r="J1387" s="80" t="s">
        <v>165</v>
      </c>
      <c r="K1387" s="80">
        <v>3.06</v>
      </c>
      <c r="L1387" s="80">
        <v>1810</v>
      </c>
      <c r="M1387" s="80" t="s">
        <v>41</v>
      </c>
      <c r="N1387" s="102">
        <v>7.56</v>
      </c>
      <c r="O1387" s="108">
        <v>1.23E-2</v>
      </c>
      <c r="P1387" s="105">
        <v>1.99</v>
      </c>
      <c r="Q1387" s="80"/>
      <c r="R1387" s="80"/>
      <c r="S1387" s="80"/>
      <c r="T1387" s="80"/>
      <c r="U1387" s="80"/>
      <c r="V1387" s="80"/>
      <c r="W1387" s="80"/>
      <c r="X1387" s="80"/>
      <c r="Y1387" s="80"/>
      <c r="Z1387" s="80" t="s">
        <v>40</v>
      </c>
      <c r="AA1387" s="80" t="s">
        <v>39</v>
      </c>
      <c r="AB1387" s="80">
        <v>20</v>
      </c>
      <c r="AC1387" s="80"/>
    </row>
    <row r="1388" spans="1:29" ht="15.75" customHeight="1" x14ac:dyDescent="0.2">
      <c r="A1388" s="80" t="s">
        <v>49</v>
      </c>
      <c r="B1388" s="80" t="s">
        <v>47</v>
      </c>
      <c r="C1388" s="80" t="s">
        <v>50</v>
      </c>
      <c r="D1388" s="114">
        <v>43775.66549748843</v>
      </c>
      <c r="E1388" s="80" t="s">
        <v>5</v>
      </c>
      <c r="F1388" s="80" t="s">
        <v>30</v>
      </c>
      <c r="G1388" s="80" t="s">
        <v>51</v>
      </c>
      <c r="H1388" s="80" t="s">
        <v>9</v>
      </c>
      <c r="I1388" s="80" t="s">
        <v>157</v>
      </c>
      <c r="J1388" s="80" t="s">
        <v>42</v>
      </c>
      <c r="K1388" s="80">
        <v>3.5</v>
      </c>
      <c r="L1388" s="80">
        <v>1210</v>
      </c>
      <c r="M1388" s="80" t="s">
        <v>41</v>
      </c>
      <c r="N1388" s="102">
        <v>58.7</v>
      </c>
      <c r="O1388" s="108">
        <v>0.11600000000000001</v>
      </c>
      <c r="P1388" s="105">
        <v>7.99</v>
      </c>
      <c r="Q1388" s="80"/>
      <c r="R1388" s="80"/>
      <c r="S1388" s="80"/>
      <c r="T1388" s="80"/>
      <c r="U1388" s="80"/>
      <c r="V1388" s="80"/>
      <c r="W1388" s="80"/>
      <c r="X1388" s="80"/>
      <c r="Y1388" s="80"/>
      <c r="Z1388" s="80" t="s">
        <v>40</v>
      </c>
      <c r="AA1388" s="80" t="s">
        <v>39</v>
      </c>
      <c r="AB1388" s="80">
        <v>20</v>
      </c>
      <c r="AC1388" s="80"/>
    </row>
    <row r="1389" spans="1:29" ht="15.75" customHeight="1" x14ac:dyDescent="0.2">
      <c r="A1389" s="80" t="s">
        <v>49</v>
      </c>
      <c r="B1389" s="80" t="s">
        <v>47</v>
      </c>
      <c r="C1389" s="80" t="s">
        <v>50</v>
      </c>
      <c r="D1389" s="114">
        <v>43775.66549748843</v>
      </c>
      <c r="E1389" s="80" t="s">
        <v>5</v>
      </c>
      <c r="F1389" s="80" t="s">
        <v>30</v>
      </c>
      <c r="G1389" s="80" t="s">
        <v>51</v>
      </c>
      <c r="H1389" s="80" t="s">
        <v>9</v>
      </c>
      <c r="I1389" s="80" t="s">
        <v>158</v>
      </c>
      <c r="J1389" s="80" t="s">
        <v>42</v>
      </c>
      <c r="K1389" s="80">
        <v>3.5</v>
      </c>
      <c r="L1389" s="80">
        <v>1210</v>
      </c>
      <c r="M1389" s="80" t="s">
        <v>41</v>
      </c>
      <c r="N1389" s="102">
        <v>144</v>
      </c>
      <c r="O1389" s="108">
        <v>0.125</v>
      </c>
      <c r="P1389" s="105">
        <v>0</v>
      </c>
      <c r="Q1389" s="80"/>
      <c r="R1389" s="80"/>
      <c r="S1389" s="80"/>
      <c r="T1389" s="80"/>
      <c r="U1389" s="80"/>
      <c r="V1389" s="80"/>
      <c r="W1389" s="80"/>
      <c r="X1389" s="80"/>
      <c r="Y1389" s="80"/>
      <c r="Z1389" s="80" t="s">
        <v>40</v>
      </c>
      <c r="AA1389" s="80" t="s">
        <v>39</v>
      </c>
      <c r="AB1389" s="80">
        <v>20</v>
      </c>
      <c r="AC1389" s="80"/>
    </row>
    <row r="1390" spans="1:29" ht="15.75" customHeight="1" x14ac:dyDescent="0.2">
      <c r="A1390" s="80" t="s">
        <v>49</v>
      </c>
      <c r="B1390" s="80" t="s">
        <v>47</v>
      </c>
      <c r="C1390" s="80" t="s">
        <v>50</v>
      </c>
      <c r="D1390" s="114">
        <v>43775.66549748843</v>
      </c>
      <c r="E1390" s="80" t="s">
        <v>5</v>
      </c>
      <c r="F1390" s="80" t="s">
        <v>30</v>
      </c>
      <c r="G1390" s="80" t="s">
        <v>51</v>
      </c>
      <c r="H1390" s="80" t="s">
        <v>9</v>
      </c>
      <c r="I1390" s="80" t="s">
        <v>43</v>
      </c>
      <c r="J1390" s="80" t="s">
        <v>42</v>
      </c>
      <c r="K1390" s="80">
        <v>3.5</v>
      </c>
      <c r="L1390" s="80">
        <v>1210</v>
      </c>
      <c r="M1390" s="80" t="s">
        <v>41</v>
      </c>
      <c r="N1390" s="102">
        <v>4.4400000000000004</v>
      </c>
      <c r="O1390" s="108">
        <v>0</v>
      </c>
      <c r="P1390" s="105">
        <v>7.08</v>
      </c>
      <c r="Q1390" s="80"/>
      <c r="R1390" s="80"/>
      <c r="S1390" s="80"/>
      <c r="T1390" s="80"/>
      <c r="U1390" s="80"/>
      <c r="V1390" s="80"/>
      <c r="W1390" s="80"/>
      <c r="X1390" s="80"/>
      <c r="Y1390" s="80"/>
      <c r="Z1390" s="80" t="s">
        <v>40</v>
      </c>
      <c r="AA1390" s="80" t="s">
        <v>39</v>
      </c>
      <c r="AB1390" s="80">
        <v>20</v>
      </c>
      <c r="AC1390" s="80"/>
    </row>
    <row r="1391" spans="1:29" ht="15.75" customHeight="1" x14ac:dyDescent="0.2">
      <c r="A1391" s="80" t="s">
        <v>49</v>
      </c>
      <c r="B1391" s="80" t="s">
        <v>47</v>
      </c>
      <c r="C1391" s="80" t="s">
        <v>50</v>
      </c>
      <c r="D1391" s="114">
        <v>43775.66549748843</v>
      </c>
      <c r="E1391" s="80" t="s">
        <v>5</v>
      </c>
      <c r="F1391" s="80" t="s">
        <v>31</v>
      </c>
      <c r="G1391" s="80" t="s">
        <v>51</v>
      </c>
      <c r="H1391" s="80" t="s">
        <v>9</v>
      </c>
      <c r="I1391" s="80" t="s">
        <v>157</v>
      </c>
      <c r="J1391" s="80" t="s">
        <v>42</v>
      </c>
      <c r="K1391" s="80">
        <v>1.36</v>
      </c>
      <c r="L1391" s="80">
        <v>1090</v>
      </c>
      <c r="M1391" s="80" t="s">
        <v>41</v>
      </c>
      <c r="N1391" s="102">
        <v>7.31</v>
      </c>
      <c r="O1391" s="108">
        <v>1.5299999999999999E-2</v>
      </c>
      <c r="P1391" s="105">
        <v>1.86</v>
      </c>
      <c r="Q1391" s="80"/>
      <c r="R1391" s="80"/>
      <c r="S1391" s="80"/>
      <c r="T1391" s="80"/>
      <c r="U1391" s="80"/>
      <c r="V1391" s="80"/>
      <c r="W1391" s="80"/>
      <c r="X1391" s="80"/>
      <c r="Y1391" s="80"/>
      <c r="Z1391" s="80" t="s">
        <v>40</v>
      </c>
      <c r="AA1391" s="80" t="s">
        <v>39</v>
      </c>
      <c r="AB1391" s="80">
        <v>20</v>
      </c>
      <c r="AC1391" s="80"/>
    </row>
    <row r="1392" spans="1:29" ht="15.75" customHeight="1" x14ac:dyDescent="0.2">
      <c r="A1392" s="80" t="s">
        <v>49</v>
      </c>
      <c r="B1392" s="80" t="s">
        <v>47</v>
      </c>
      <c r="C1392" s="80" t="s">
        <v>50</v>
      </c>
      <c r="D1392" s="114">
        <v>43775.66549748843</v>
      </c>
      <c r="E1392" s="80" t="s">
        <v>5</v>
      </c>
      <c r="F1392" s="80" t="s">
        <v>31</v>
      </c>
      <c r="G1392" s="80" t="s">
        <v>51</v>
      </c>
      <c r="H1392" s="80" t="s">
        <v>9</v>
      </c>
      <c r="I1392" s="80" t="s">
        <v>158</v>
      </c>
      <c r="J1392" s="80" t="s">
        <v>42</v>
      </c>
      <c r="K1392" s="80">
        <v>1.36</v>
      </c>
      <c r="L1392" s="80">
        <v>1090</v>
      </c>
      <c r="M1392" s="80" t="s">
        <v>41</v>
      </c>
      <c r="N1392" s="102">
        <v>27.5</v>
      </c>
      <c r="O1392" s="108">
        <v>1.6199999999999999E-2</v>
      </c>
      <c r="P1392" s="105">
        <v>0</v>
      </c>
      <c r="Q1392" s="80"/>
      <c r="R1392" s="80"/>
      <c r="S1392" s="80"/>
      <c r="T1392" s="80"/>
      <c r="U1392" s="80"/>
      <c r="V1392" s="80"/>
      <c r="W1392" s="80"/>
      <c r="X1392" s="80"/>
      <c r="Y1392" s="80"/>
      <c r="Z1392" s="80" t="s">
        <v>40</v>
      </c>
      <c r="AA1392" s="80" t="s">
        <v>39</v>
      </c>
      <c r="AB1392" s="80">
        <v>20</v>
      </c>
      <c r="AC1392" s="80"/>
    </row>
    <row r="1393" spans="1:29" ht="15.75" customHeight="1" x14ac:dyDescent="0.2">
      <c r="A1393" s="80" t="s">
        <v>49</v>
      </c>
      <c r="B1393" s="80" t="s">
        <v>47</v>
      </c>
      <c r="C1393" s="80" t="s">
        <v>50</v>
      </c>
      <c r="D1393" s="114">
        <v>43775.66549748843</v>
      </c>
      <c r="E1393" s="80" t="s">
        <v>5</v>
      </c>
      <c r="F1393" s="80" t="s">
        <v>31</v>
      </c>
      <c r="G1393" s="80" t="s">
        <v>51</v>
      </c>
      <c r="H1393" s="80" t="s">
        <v>9</v>
      </c>
      <c r="I1393" s="80" t="s">
        <v>43</v>
      </c>
      <c r="J1393" s="80" t="s">
        <v>42</v>
      </c>
      <c r="K1393" s="80">
        <v>1.36</v>
      </c>
      <c r="L1393" s="80">
        <v>1090</v>
      </c>
      <c r="M1393" s="80" t="s">
        <v>41</v>
      </c>
      <c r="N1393" s="102">
        <v>1.51</v>
      </c>
      <c r="O1393" s="108">
        <v>0</v>
      </c>
      <c r="P1393" s="105">
        <v>1.79</v>
      </c>
      <c r="Q1393" s="80"/>
      <c r="R1393" s="80"/>
      <c r="S1393" s="80"/>
      <c r="T1393" s="80"/>
      <c r="U1393" s="80"/>
      <c r="V1393" s="80"/>
      <c r="W1393" s="80"/>
      <c r="X1393" s="80"/>
      <c r="Y1393" s="80"/>
      <c r="Z1393" s="80" t="s">
        <v>40</v>
      </c>
      <c r="AA1393" s="80" t="s">
        <v>39</v>
      </c>
      <c r="AB1393" s="80">
        <v>20</v>
      </c>
      <c r="AC1393" s="80"/>
    </row>
    <row r="1394" spans="1:29" ht="15.75" customHeight="1" x14ac:dyDescent="0.2">
      <c r="A1394" s="80" t="s">
        <v>49</v>
      </c>
      <c r="B1394" s="80" t="s">
        <v>47</v>
      </c>
      <c r="C1394" s="80" t="s">
        <v>50</v>
      </c>
      <c r="D1394" s="114">
        <v>43775.66549748843</v>
      </c>
      <c r="E1394" s="80" t="s">
        <v>5</v>
      </c>
      <c r="F1394" s="80" t="s">
        <v>45</v>
      </c>
      <c r="G1394" s="80" t="s">
        <v>51</v>
      </c>
      <c r="H1394" s="80" t="s">
        <v>9</v>
      </c>
      <c r="I1394" s="80" t="s">
        <v>157</v>
      </c>
      <c r="J1394" s="80" t="s">
        <v>42</v>
      </c>
      <c r="K1394" s="80">
        <v>2.2999999999999998</v>
      </c>
      <c r="L1394" s="80">
        <v>1450</v>
      </c>
      <c r="M1394" s="80" t="s">
        <v>41</v>
      </c>
      <c r="N1394" s="102">
        <v>21.1</v>
      </c>
      <c r="O1394" s="108">
        <v>4.4999999999999998E-2</v>
      </c>
      <c r="P1394" s="105">
        <v>6.14</v>
      </c>
      <c r="Q1394" s="80"/>
      <c r="R1394" s="80"/>
      <c r="S1394" s="80"/>
      <c r="T1394" s="80"/>
      <c r="U1394" s="80"/>
      <c r="V1394" s="80"/>
      <c r="W1394" s="80"/>
      <c r="X1394" s="80"/>
      <c r="Y1394" s="80"/>
      <c r="Z1394" s="80" t="s">
        <v>40</v>
      </c>
      <c r="AA1394" s="80" t="s">
        <v>39</v>
      </c>
      <c r="AB1394" s="80">
        <v>20</v>
      </c>
      <c r="AC1394" s="80"/>
    </row>
    <row r="1395" spans="1:29" ht="15.75" customHeight="1" x14ac:dyDescent="0.2">
      <c r="A1395" s="80" t="s">
        <v>49</v>
      </c>
      <c r="B1395" s="80" t="s">
        <v>47</v>
      </c>
      <c r="C1395" s="80" t="s">
        <v>50</v>
      </c>
      <c r="D1395" s="114">
        <v>43775.66549748843</v>
      </c>
      <c r="E1395" s="80" t="s">
        <v>5</v>
      </c>
      <c r="F1395" s="80" t="s">
        <v>45</v>
      </c>
      <c r="G1395" s="80" t="s">
        <v>51</v>
      </c>
      <c r="H1395" s="80" t="s">
        <v>9</v>
      </c>
      <c r="I1395" s="80" t="s">
        <v>158</v>
      </c>
      <c r="J1395" s="80" t="s">
        <v>42</v>
      </c>
      <c r="K1395" s="80">
        <v>2.2999999999999998</v>
      </c>
      <c r="L1395" s="80">
        <v>1450</v>
      </c>
      <c r="M1395" s="80" t="s">
        <v>41</v>
      </c>
      <c r="N1395" s="102">
        <v>88.3</v>
      </c>
      <c r="O1395" s="108">
        <v>4.7E-2</v>
      </c>
      <c r="P1395" s="105">
        <v>0</v>
      </c>
      <c r="Q1395" s="80"/>
      <c r="R1395" s="80"/>
      <c r="S1395" s="80"/>
      <c r="T1395" s="80"/>
      <c r="U1395" s="80"/>
      <c r="V1395" s="80"/>
      <c r="W1395" s="80"/>
      <c r="X1395" s="80"/>
      <c r="Y1395" s="80"/>
      <c r="Z1395" s="80" t="s">
        <v>40</v>
      </c>
      <c r="AA1395" s="80" t="s">
        <v>39</v>
      </c>
      <c r="AB1395" s="80">
        <v>20</v>
      </c>
      <c r="AC1395" s="80"/>
    </row>
    <row r="1396" spans="1:29" ht="15.75" customHeight="1" x14ac:dyDescent="0.2">
      <c r="A1396" s="80" t="s">
        <v>49</v>
      </c>
      <c r="B1396" s="80" t="s">
        <v>47</v>
      </c>
      <c r="C1396" s="80" t="s">
        <v>50</v>
      </c>
      <c r="D1396" s="114">
        <v>43775.66549748843</v>
      </c>
      <c r="E1396" s="80" t="s">
        <v>5</v>
      </c>
      <c r="F1396" s="80" t="s">
        <v>45</v>
      </c>
      <c r="G1396" s="80" t="s">
        <v>51</v>
      </c>
      <c r="H1396" s="80" t="s">
        <v>9</v>
      </c>
      <c r="I1396" s="80" t="s">
        <v>43</v>
      </c>
      <c r="J1396" s="80" t="s">
        <v>42</v>
      </c>
      <c r="K1396" s="80">
        <v>2.2999999999999998</v>
      </c>
      <c r="L1396" s="80">
        <v>1450</v>
      </c>
      <c r="M1396" s="80" t="s">
        <v>41</v>
      </c>
      <c r="N1396" s="102">
        <v>4.2</v>
      </c>
      <c r="O1396" s="108">
        <v>0</v>
      </c>
      <c r="P1396" s="105">
        <v>6</v>
      </c>
      <c r="Q1396" s="80"/>
      <c r="R1396" s="80"/>
      <c r="S1396" s="80"/>
      <c r="T1396" s="80"/>
      <c r="U1396" s="80"/>
      <c r="V1396" s="80"/>
      <c r="W1396" s="80"/>
      <c r="X1396" s="80"/>
      <c r="Y1396" s="80"/>
      <c r="Z1396" s="80" t="s">
        <v>40</v>
      </c>
      <c r="AA1396" s="80" t="s">
        <v>39</v>
      </c>
      <c r="AB1396" s="80">
        <v>20</v>
      </c>
      <c r="AC1396" s="80"/>
    </row>
    <row r="1397" spans="1:29" ht="15.75" customHeight="1" x14ac:dyDescent="0.2">
      <c r="A1397" s="80" t="s">
        <v>48</v>
      </c>
      <c r="B1397" s="80" t="s">
        <v>47</v>
      </c>
      <c r="C1397" s="80" t="s">
        <v>50</v>
      </c>
      <c r="D1397" s="114">
        <v>43775.66549748843</v>
      </c>
      <c r="E1397" s="80" t="s">
        <v>5</v>
      </c>
      <c r="F1397" s="80" t="s">
        <v>30</v>
      </c>
      <c r="G1397" s="80" t="s">
        <v>51</v>
      </c>
      <c r="H1397" s="80" t="s">
        <v>9</v>
      </c>
      <c r="I1397" s="80" t="s">
        <v>157</v>
      </c>
      <c r="J1397" s="80" t="s">
        <v>42</v>
      </c>
      <c r="K1397" s="80">
        <v>3.5</v>
      </c>
      <c r="L1397" s="80">
        <v>1210</v>
      </c>
      <c r="M1397" s="80" t="s">
        <v>41</v>
      </c>
      <c r="N1397" s="102">
        <v>27.1</v>
      </c>
      <c r="O1397" s="108">
        <v>5.3400000000000003E-2</v>
      </c>
      <c r="P1397" s="105">
        <v>3.63</v>
      </c>
      <c r="Q1397" s="80"/>
      <c r="R1397" s="80"/>
      <c r="S1397" s="80"/>
      <c r="T1397" s="80"/>
      <c r="U1397" s="80"/>
      <c r="V1397" s="80"/>
      <c r="W1397" s="80"/>
      <c r="X1397" s="80"/>
      <c r="Y1397" s="80"/>
      <c r="Z1397" s="80" t="s">
        <v>40</v>
      </c>
      <c r="AA1397" s="80" t="s">
        <v>39</v>
      </c>
      <c r="AB1397" s="80">
        <v>20</v>
      </c>
      <c r="AC1397" s="80"/>
    </row>
    <row r="1398" spans="1:29" ht="15.75" customHeight="1" x14ac:dyDescent="0.2">
      <c r="A1398" s="80" t="s">
        <v>48</v>
      </c>
      <c r="B1398" s="80" t="s">
        <v>47</v>
      </c>
      <c r="C1398" s="80" t="s">
        <v>50</v>
      </c>
      <c r="D1398" s="114">
        <v>43775.66549748843</v>
      </c>
      <c r="E1398" s="80" t="s">
        <v>5</v>
      </c>
      <c r="F1398" s="80" t="s">
        <v>30</v>
      </c>
      <c r="G1398" s="80" t="s">
        <v>51</v>
      </c>
      <c r="H1398" s="80" t="s">
        <v>9</v>
      </c>
      <c r="I1398" s="80" t="s">
        <v>158</v>
      </c>
      <c r="J1398" s="80" t="s">
        <v>42</v>
      </c>
      <c r="K1398" s="80">
        <v>3.5</v>
      </c>
      <c r="L1398" s="80">
        <v>1210</v>
      </c>
      <c r="M1398" s="80" t="s">
        <v>41</v>
      </c>
      <c r="N1398" s="102">
        <v>65.900000000000006</v>
      </c>
      <c r="O1398" s="108">
        <v>6.0600000000000001E-2</v>
      </c>
      <c r="P1398" s="105">
        <v>0</v>
      </c>
      <c r="Q1398" s="80"/>
      <c r="R1398" s="80"/>
      <c r="S1398" s="80"/>
      <c r="T1398" s="80"/>
      <c r="U1398" s="80"/>
      <c r="V1398" s="80"/>
      <c r="W1398" s="80"/>
      <c r="X1398" s="80"/>
      <c r="Y1398" s="80"/>
      <c r="Z1398" s="80" t="s">
        <v>40</v>
      </c>
      <c r="AA1398" s="80" t="s">
        <v>39</v>
      </c>
      <c r="AB1398" s="80">
        <v>20</v>
      </c>
      <c r="AC1398" s="80"/>
    </row>
    <row r="1399" spans="1:29" ht="15.75" customHeight="1" x14ac:dyDescent="0.2">
      <c r="A1399" s="80" t="s">
        <v>48</v>
      </c>
      <c r="B1399" s="80" t="s">
        <v>47</v>
      </c>
      <c r="C1399" s="80" t="s">
        <v>50</v>
      </c>
      <c r="D1399" s="114">
        <v>43775.66549748843</v>
      </c>
      <c r="E1399" s="80" t="s">
        <v>5</v>
      </c>
      <c r="F1399" s="80" t="s">
        <v>30</v>
      </c>
      <c r="G1399" s="80" t="s">
        <v>51</v>
      </c>
      <c r="H1399" s="80" t="s">
        <v>9</v>
      </c>
      <c r="I1399" s="80" t="s">
        <v>43</v>
      </c>
      <c r="J1399" s="80" t="s">
        <v>42</v>
      </c>
      <c r="K1399" s="80">
        <v>3.5</v>
      </c>
      <c r="L1399" s="80">
        <v>1210</v>
      </c>
      <c r="M1399" s="80" t="s">
        <v>41</v>
      </c>
      <c r="N1399" s="102">
        <v>2.0299999999999998</v>
      </c>
      <c r="O1399" s="108">
        <v>0</v>
      </c>
      <c r="P1399" s="105">
        <v>3.25</v>
      </c>
      <c r="Q1399" s="80"/>
      <c r="R1399" s="80"/>
      <c r="S1399" s="80"/>
      <c r="T1399" s="80"/>
      <c r="U1399" s="80"/>
      <c r="V1399" s="80"/>
      <c r="W1399" s="80"/>
      <c r="X1399" s="80"/>
      <c r="Y1399" s="80"/>
      <c r="Z1399" s="80" t="s">
        <v>40</v>
      </c>
      <c r="AA1399" s="80" t="s">
        <v>39</v>
      </c>
      <c r="AB1399" s="80">
        <v>20</v>
      </c>
      <c r="AC1399" s="80"/>
    </row>
    <row r="1400" spans="1:29" ht="15.75" customHeight="1" x14ac:dyDescent="0.2">
      <c r="A1400" s="80" t="s">
        <v>48</v>
      </c>
      <c r="B1400" s="80" t="s">
        <v>47</v>
      </c>
      <c r="C1400" s="80" t="s">
        <v>50</v>
      </c>
      <c r="D1400" s="114">
        <v>43775.66549748843</v>
      </c>
      <c r="E1400" s="80" t="s">
        <v>5</v>
      </c>
      <c r="F1400" s="80" t="s">
        <v>29</v>
      </c>
      <c r="G1400" s="80" t="s">
        <v>51</v>
      </c>
      <c r="H1400" s="80" t="s">
        <v>9</v>
      </c>
      <c r="I1400" s="80" t="s">
        <v>157</v>
      </c>
      <c r="J1400" s="80" t="s">
        <v>42</v>
      </c>
      <c r="K1400" s="80">
        <v>2.79</v>
      </c>
      <c r="L1400" s="80">
        <v>1670</v>
      </c>
      <c r="M1400" s="80" t="s">
        <v>41</v>
      </c>
      <c r="N1400" s="102">
        <v>11.7</v>
      </c>
      <c r="O1400" s="108">
        <v>2.64E-2</v>
      </c>
      <c r="P1400" s="105">
        <v>3.52</v>
      </c>
      <c r="Q1400" s="80"/>
      <c r="R1400" s="80"/>
      <c r="S1400" s="80"/>
      <c r="T1400" s="80"/>
      <c r="U1400" s="80"/>
      <c r="V1400" s="80"/>
      <c r="W1400" s="80"/>
      <c r="X1400" s="80"/>
      <c r="Y1400" s="80"/>
      <c r="Z1400" s="80" t="s">
        <v>40</v>
      </c>
      <c r="AA1400" s="80" t="s">
        <v>39</v>
      </c>
      <c r="AB1400" s="80">
        <v>20</v>
      </c>
      <c r="AC1400" s="80"/>
    </row>
    <row r="1401" spans="1:29" ht="15.75" customHeight="1" x14ac:dyDescent="0.2">
      <c r="A1401" s="80" t="s">
        <v>48</v>
      </c>
      <c r="B1401" s="80" t="s">
        <v>47</v>
      </c>
      <c r="C1401" s="80" t="s">
        <v>50</v>
      </c>
      <c r="D1401" s="114">
        <v>43775.66549748843</v>
      </c>
      <c r="E1401" s="80" t="s">
        <v>5</v>
      </c>
      <c r="F1401" s="80" t="s">
        <v>29</v>
      </c>
      <c r="G1401" s="80" t="s">
        <v>51</v>
      </c>
      <c r="H1401" s="80" t="s">
        <v>9</v>
      </c>
      <c r="I1401" s="80" t="s">
        <v>158</v>
      </c>
      <c r="J1401" s="80" t="s">
        <v>42</v>
      </c>
      <c r="K1401" s="80">
        <v>2.79</v>
      </c>
      <c r="L1401" s="80">
        <v>1670</v>
      </c>
      <c r="M1401" s="80" t="s">
        <v>41</v>
      </c>
      <c r="N1401" s="102">
        <v>50.4</v>
      </c>
      <c r="O1401" s="108">
        <v>2.7199999999999998E-2</v>
      </c>
      <c r="P1401" s="105">
        <v>0</v>
      </c>
      <c r="Q1401" s="80"/>
      <c r="R1401" s="80"/>
      <c r="S1401" s="80"/>
      <c r="T1401" s="80"/>
      <c r="U1401" s="80"/>
      <c r="V1401" s="80"/>
      <c r="W1401" s="80"/>
      <c r="X1401" s="80"/>
      <c r="Y1401" s="80"/>
      <c r="Z1401" s="80" t="s">
        <v>40</v>
      </c>
      <c r="AA1401" s="80" t="s">
        <v>39</v>
      </c>
      <c r="AB1401" s="80">
        <v>20</v>
      </c>
      <c r="AC1401" s="80"/>
    </row>
    <row r="1402" spans="1:29" ht="15.75" customHeight="1" x14ac:dyDescent="0.2">
      <c r="A1402" s="80" t="s">
        <v>48</v>
      </c>
      <c r="B1402" s="80" t="s">
        <v>47</v>
      </c>
      <c r="C1402" s="80" t="s">
        <v>50</v>
      </c>
      <c r="D1402" s="114">
        <v>43775.66549748843</v>
      </c>
      <c r="E1402" s="80" t="s">
        <v>5</v>
      </c>
      <c r="F1402" s="80" t="s">
        <v>29</v>
      </c>
      <c r="G1402" s="80" t="s">
        <v>51</v>
      </c>
      <c r="H1402" s="80" t="s">
        <v>9</v>
      </c>
      <c r="I1402" s="80" t="s">
        <v>43</v>
      </c>
      <c r="J1402" s="80" t="s">
        <v>42</v>
      </c>
      <c r="K1402" s="80">
        <v>2.79</v>
      </c>
      <c r="L1402" s="80">
        <v>1670</v>
      </c>
      <c r="M1402" s="80" t="s">
        <v>41</v>
      </c>
      <c r="N1402" s="102">
        <v>2.33</v>
      </c>
      <c r="O1402" s="108">
        <v>0</v>
      </c>
      <c r="P1402" s="105">
        <v>3.45</v>
      </c>
      <c r="Q1402" s="80"/>
      <c r="R1402" s="80"/>
      <c r="S1402" s="80"/>
      <c r="T1402" s="80"/>
      <c r="U1402" s="80"/>
      <c r="V1402" s="80"/>
      <c r="W1402" s="80"/>
      <c r="X1402" s="80"/>
      <c r="Y1402" s="80"/>
      <c r="Z1402" s="80" t="s">
        <v>40</v>
      </c>
      <c r="AA1402" s="80" t="s">
        <v>39</v>
      </c>
      <c r="AB1402" s="80">
        <v>20</v>
      </c>
      <c r="AC1402" s="80"/>
    </row>
    <row r="1403" spans="1:29" ht="15.75" customHeight="1" x14ac:dyDescent="0.2">
      <c r="A1403" s="80" t="s">
        <v>49</v>
      </c>
      <c r="B1403" s="80" t="s">
        <v>47</v>
      </c>
      <c r="C1403" s="80" t="s">
        <v>50</v>
      </c>
      <c r="D1403" s="114">
        <v>43775.66549748843</v>
      </c>
      <c r="E1403" s="80" t="s">
        <v>5</v>
      </c>
      <c r="F1403" s="80" t="s">
        <v>30</v>
      </c>
      <c r="G1403" s="80" t="s">
        <v>44</v>
      </c>
      <c r="H1403" s="80" t="s">
        <v>9</v>
      </c>
      <c r="I1403" s="80" t="s">
        <v>157</v>
      </c>
      <c r="J1403" s="80" t="s">
        <v>42</v>
      </c>
      <c r="K1403" s="80">
        <v>3.5</v>
      </c>
      <c r="L1403" s="80">
        <v>1240</v>
      </c>
      <c r="M1403" s="80" t="s">
        <v>41</v>
      </c>
      <c r="N1403" s="102">
        <v>156</v>
      </c>
      <c r="O1403" s="108">
        <v>6.8199999999999997E-2</v>
      </c>
      <c r="P1403" s="105">
        <v>6.94</v>
      </c>
      <c r="Q1403" s="80"/>
      <c r="R1403" s="80"/>
      <c r="S1403" s="80"/>
      <c r="T1403" s="80"/>
      <c r="U1403" s="80"/>
      <c r="V1403" s="80"/>
      <c r="W1403" s="80"/>
      <c r="X1403" s="80"/>
      <c r="Y1403" s="80"/>
      <c r="Z1403" s="80" t="s">
        <v>40</v>
      </c>
      <c r="AA1403" s="80" t="s">
        <v>39</v>
      </c>
      <c r="AB1403" s="80">
        <v>20</v>
      </c>
      <c r="AC1403" s="80"/>
    </row>
    <row r="1404" spans="1:29" ht="15.75" customHeight="1" x14ac:dyDescent="0.2">
      <c r="A1404" s="80" t="s">
        <v>49</v>
      </c>
      <c r="B1404" s="80" t="s">
        <v>47</v>
      </c>
      <c r="C1404" s="80" t="s">
        <v>50</v>
      </c>
      <c r="D1404" s="114">
        <v>43775.66549748843</v>
      </c>
      <c r="E1404" s="80" t="s">
        <v>5</v>
      </c>
      <c r="F1404" s="80" t="s">
        <v>30</v>
      </c>
      <c r="G1404" s="80" t="s">
        <v>44</v>
      </c>
      <c r="H1404" s="80" t="s">
        <v>9</v>
      </c>
      <c r="I1404" s="80" t="s">
        <v>158</v>
      </c>
      <c r="J1404" s="80" t="s">
        <v>42</v>
      </c>
      <c r="K1404" s="80">
        <v>3.5</v>
      </c>
      <c r="L1404" s="80">
        <v>1240</v>
      </c>
      <c r="M1404" s="80" t="s">
        <v>41</v>
      </c>
      <c r="N1404" s="102">
        <v>231</v>
      </c>
      <c r="O1404" s="108">
        <v>7.5499999999999998E-2</v>
      </c>
      <c r="P1404" s="105">
        <v>0</v>
      </c>
      <c r="Q1404" s="80"/>
      <c r="R1404" s="80"/>
      <c r="S1404" s="80"/>
      <c r="T1404" s="80"/>
      <c r="U1404" s="80"/>
      <c r="V1404" s="80"/>
      <c r="W1404" s="80"/>
      <c r="X1404" s="80"/>
      <c r="Y1404" s="80"/>
      <c r="Z1404" s="80" t="s">
        <v>40</v>
      </c>
      <c r="AA1404" s="80" t="s">
        <v>39</v>
      </c>
      <c r="AB1404" s="80">
        <v>20</v>
      </c>
      <c r="AC1404" s="80"/>
    </row>
    <row r="1405" spans="1:29" ht="15.75" customHeight="1" x14ac:dyDescent="0.2">
      <c r="A1405" s="80" t="s">
        <v>49</v>
      </c>
      <c r="B1405" s="80" t="s">
        <v>47</v>
      </c>
      <c r="C1405" s="80" t="s">
        <v>50</v>
      </c>
      <c r="D1405" s="114">
        <v>43775.66549748843</v>
      </c>
      <c r="E1405" s="80" t="s">
        <v>5</v>
      </c>
      <c r="F1405" s="80" t="s">
        <v>30</v>
      </c>
      <c r="G1405" s="80" t="s">
        <v>44</v>
      </c>
      <c r="H1405" s="80" t="s">
        <v>9</v>
      </c>
      <c r="I1405" s="80" t="s">
        <v>43</v>
      </c>
      <c r="J1405" s="80" t="s">
        <v>42</v>
      </c>
      <c r="K1405" s="80">
        <v>3.5</v>
      </c>
      <c r="L1405" s="80">
        <v>1240</v>
      </c>
      <c r="M1405" s="80" t="s">
        <v>41</v>
      </c>
      <c r="N1405" s="102">
        <v>3.95</v>
      </c>
      <c r="O1405" s="108">
        <v>0</v>
      </c>
      <c r="P1405" s="105">
        <v>6.1</v>
      </c>
      <c r="Q1405" s="80"/>
      <c r="R1405" s="80"/>
      <c r="S1405" s="80"/>
      <c r="T1405" s="80"/>
      <c r="U1405" s="80"/>
      <c r="V1405" s="80"/>
      <c r="W1405" s="80"/>
      <c r="X1405" s="80"/>
      <c r="Y1405" s="80"/>
      <c r="Z1405" s="80" t="s">
        <v>40</v>
      </c>
      <c r="AA1405" s="80" t="s">
        <v>39</v>
      </c>
      <c r="AB1405" s="80">
        <v>20</v>
      </c>
      <c r="AC1405" s="80"/>
    </row>
    <row r="1406" spans="1:29" ht="15.75" customHeight="1" x14ac:dyDescent="0.2">
      <c r="A1406" s="80" t="s">
        <v>49</v>
      </c>
      <c r="B1406" s="80" t="s">
        <v>47</v>
      </c>
      <c r="C1406" s="80" t="s">
        <v>50</v>
      </c>
      <c r="D1406" s="114">
        <v>43775.66549748843</v>
      </c>
      <c r="E1406" s="80" t="s">
        <v>5</v>
      </c>
      <c r="F1406" s="80" t="s">
        <v>31</v>
      </c>
      <c r="G1406" s="80" t="s">
        <v>44</v>
      </c>
      <c r="H1406" s="80" t="s">
        <v>9</v>
      </c>
      <c r="I1406" s="80" t="s">
        <v>157</v>
      </c>
      <c r="J1406" s="80" t="s">
        <v>42</v>
      </c>
      <c r="K1406" s="80">
        <v>1</v>
      </c>
      <c r="L1406" s="80">
        <v>999</v>
      </c>
      <c r="M1406" s="80" t="s">
        <v>41</v>
      </c>
      <c r="N1406" s="102">
        <v>8.51</v>
      </c>
      <c r="O1406" s="108">
        <v>1.4500000000000001E-2</v>
      </c>
      <c r="P1406" s="105">
        <v>0.97599999999999998</v>
      </c>
      <c r="Q1406" s="80"/>
      <c r="R1406" s="80"/>
      <c r="S1406" s="80"/>
      <c r="T1406" s="80"/>
      <c r="U1406" s="80"/>
      <c r="V1406" s="80"/>
      <c r="W1406" s="80"/>
      <c r="X1406" s="80"/>
      <c r="Y1406" s="80"/>
      <c r="Z1406" s="80" t="s">
        <v>40</v>
      </c>
      <c r="AA1406" s="80" t="s">
        <v>39</v>
      </c>
      <c r="AB1406" s="80">
        <v>20</v>
      </c>
      <c r="AC1406" s="80"/>
    </row>
    <row r="1407" spans="1:29" ht="15.75" customHeight="1" x14ac:dyDescent="0.2">
      <c r="A1407" s="80" t="s">
        <v>49</v>
      </c>
      <c r="B1407" s="80" t="s">
        <v>47</v>
      </c>
      <c r="C1407" s="80" t="s">
        <v>50</v>
      </c>
      <c r="D1407" s="114">
        <v>43775.66549748843</v>
      </c>
      <c r="E1407" s="80" t="s">
        <v>5</v>
      </c>
      <c r="F1407" s="80" t="s">
        <v>31</v>
      </c>
      <c r="G1407" s="80" t="s">
        <v>44</v>
      </c>
      <c r="H1407" s="80" t="s">
        <v>9</v>
      </c>
      <c r="I1407" s="80" t="s">
        <v>158</v>
      </c>
      <c r="J1407" s="80" t="s">
        <v>42</v>
      </c>
      <c r="K1407" s="80">
        <v>1</v>
      </c>
      <c r="L1407" s="80">
        <v>999</v>
      </c>
      <c r="M1407" s="80" t="s">
        <v>41</v>
      </c>
      <c r="N1407" s="102">
        <v>20.100000000000001</v>
      </c>
      <c r="O1407" s="108">
        <v>1.5299999999999999E-2</v>
      </c>
      <c r="P1407" s="105">
        <v>0</v>
      </c>
      <c r="Q1407" s="80"/>
      <c r="R1407" s="80"/>
      <c r="S1407" s="80"/>
      <c r="T1407" s="80"/>
      <c r="U1407" s="80"/>
      <c r="V1407" s="80"/>
      <c r="W1407" s="80"/>
      <c r="X1407" s="80"/>
      <c r="Y1407" s="80"/>
      <c r="Z1407" s="80" t="s">
        <v>40</v>
      </c>
      <c r="AA1407" s="80" t="s">
        <v>39</v>
      </c>
      <c r="AB1407" s="80">
        <v>20</v>
      </c>
      <c r="AC1407" s="80"/>
    </row>
    <row r="1408" spans="1:29" ht="15.75" customHeight="1" x14ac:dyDescent="0.2">
      <c r="A1408" s="80" t="s">
        <v>49</v>
      </c>
      <c r="B1408" s="80" t="s">
        <v>47</v>
      </c>
      <c r="C1408" s="80" t="s">
        <v>50</v>
      </c>
      <c r="D1408" s="114">
        <v>43775.66549748843</v>
      </c>
      <c r="E1408" s="80" t="s">
        <v>5</v>
      </c>
      <c r="F1408" s="80" t="s">
        <v>31</v>
      </c>
      <c r="G1408" s="80" t="s">
        <v>44</v>
      </c>
      <c r="H1408" s="80" t="s">
        <v>9</v>
      </c>
      <c r="I1408" s="80" t="s">
        <v>43</v>
      </c>
      <c r="J1408" s="80" t="s">
        <v>42</v>
      </c>
      <c r="K1408" s="80">
        <v>1</v>
      </c>
      <c r="L1408" s="80">
        <v>999</v>
      </c>
      <c r="M1408" s="80" t="s">
        <v>41</v>
      </c>
      <c r="N1408" s="102">
        <v>0.91300000000000003</v>
      </c>
      <c r="O1408" s="108">
        <v>0</v>
      </c>
      <c r="P1408" s="105">
        <v>0.93</v>
      </c>
      <c r="Q1408" s="80"/>
      <c r="R1408" s="80"/>
      <c r="S1408" s="80"/>
      <c r="T1408" s="80"/>
      <c r="U1408" s="80"/>
      <c r="V1408" s="80"/>
      <c r="W1408" s="80"/>
      <c r="X1408" s="80"/>
      <c r="Y1408" s="80"/>
      <c r="Z1408" s="80" t="s">
        <v>40</v>
      </c>
      <c r="AA1408" s="80" t="s">
        <v>39</v>
      </c>
      <c r="AB1408" s="80">
        <v>20</v>
      </c>
      <c r="AC1408" s="80"/>
    </row>
    <row r="1409" spans="1:29" ht="15.75" customHeight="1" x14ac:dyDescent="0.2">
      <c r="A1409" s="80" t="s">
        <v>49</v>
      </c>
      <c r="B1409" s="80" t="s">
        <v>47</v>
      </c>
      <c r="C1409" s="80" t="s">
        <v>50</v>
      </c>
      <c r="D1409" s="114">
        <v>43775.66549748843</v>
      </c>
      <c r="E1409" s="80" t="s">
        <v>5</v>
      </c>
      <c r="F1409" s="80" t="s">
        <v>45</v>
      </c>
      <c r="G1409" s="80" t="s">
        <v>44</v>
      </c>
      <c r="H1409" s="80" t="s">
        <v>9</v>
      </c>
      <c r="I1409" s="80" t="s">
        <v>157</v>
      </c>
      <c r="J1409" s="80" t="s">
        <v>42</v>
      </c>
      <c r="K1409" s="80">
        <v>2.2000000000000002</v>
      </c>
      <c r="L1409" s="80">
        <v>1650</v>
      </c>
      <c r="M1409" s="80" t="s">
        <v>41</v>
      </c>
      <c r="N1409" s="102">
        <v>28.8</v>
      </c>
      <c r="O1409" s="108">
        <v>4.2999999999999997E-2</v>
      </c>
      <c r="P1409" s="105">
        <v>5.12</v>
      </c>
      <c r="Q1409" s="80"/>
      <c r="R1409" s="80"/>
      <c r="S1409" s="80"/>
      <c r="T1409" s="80"/>
      <c r="U1409" s="80"/>
      <c r="V1409" s="80"/>
      <c r="W1409" s="80"/>
      <c r="X1409" s="80"/>
      <c r="Y1409" s="80"/>
      <c r="Z1409" s="80" t="s">
        <v>40</v>
      </c>
      <c r="AA1409" s="80" t="s">
        <v>39</v>
      </c>
      <c r="AB1409" s="80">
        <v>20</v>
      </c>
      <c r="AC1409" s="80"/>
    </row>
    <row r="1410" spans="1:29" ht="15.75" customHeight="1" x14ac:dyDescent="0.2">
      <c r="A1410" s="80" t="s">
        <v>49</v>
      </c>
      <c r="B1410" s="80" t="s">
        <v>47</v>
      </c>
      <c r="C1410" s="80" t="s">
        <v>50</v>
      </c>
      <c r="D1410" s="114">
        <v>43775.66549748843</v>
      </c>
      <c r="E1410" s="80" t="s">
        <v>5</v>
      </c>
      <c r="F1410" s="80" t="s">
        <v>45</v>
      </c>
      <c r="G1410" s="80" t="s">
        <v>44</v>
      </c>
      <c r="H1410" s="80" t="s">
        <v>9</v>
      </c>
      <c r="I1410" s="80" t="s">
        <v>158</v>
      </c>
      <c r="J1410" s="80" t="s">
        <v>42</v>
      </c>
      <c r="K1410" s="80">
        <v>2.2000000000000002</v>
      </c>
      <c r="L1410" s="80">
        <v>1650</v>
      </c>
      <c r="M1410" s="80" t="s">
        <v>41</v>
      </c>
      <c r="N1410" s="102">
        <v>85.1</v>
      </c>
      <c r="O1410" s="108">
        <v>4.4999999999999998E-2</v>
      </c>
      <c r="P1410" s="105">
        <v>0</v>
      </c>
      <c r="Q1410" s="80"/>
      <c r="R1410" s="80"/>
      <c r="S1410" s="80"/>
      <c r="T1410" s="80"/>
      <c r="U1410" s="80"/>
      <c r="V1410" s="80"/>
      <c r="W1410" s="80"/>
      <c r="X1410" s="80"/>
      <c r="Y1410" s="80"/>
      <c r="Z1410" s="80" t="s">
        <v>40</v>
      </c>
      <c r="AA1410" s="80" t="s">
        <v>39</v>
      </c>
      <c r="AB1410" s="80">
        <v>20</v>
      </c>
      <c r="AC1410" s="80"/>
    </row>
    <row r="1411" spans="1:29" ht="15.75" customHeight="1" x14ac:dyDescent="0.2">
      <c r="A1411" s="80" t="s">
        <v>49</v>
      </c>
      <c r="B1411" s="80" t="s">
        <v>47</v>
      </c>
      <c r="C1411" s="80" t="s">
        <v>50</v>
      </c>
      <c r="D1411" s="114">
        <v>43775.66549748843</v>
      </c>
      <c r="E1411" s="80" t="s">
        <v>5</v>
      </c>
      <c r="F1411" s="80" t="s">
        <v>45</v>
      </c>
      <c r="G1411" s="80" t="s">
        <v>44</v>
      </c>
      <c r="H1411" s="80" t="s">
        <v>9</v>
      </c>
      <c r="I1411" s="80" t="s">
        <v>43</v>
      </c>
      <c r="J1411" s="80" t="s">
        <v>42</v>
      </c>
      <c r="K1411" s="80">
        <v>2.2000000000000002</v>
      </c>
      <c r="L1411" s="80">
        <v>1650</v>
      </c>
      <c r="M1411" s="80" t="s">
        <v>41</v>
      </c>
      <c r="N1411" s="102">
        <v>3.3</v>
      </c>
      <c r="O1411" s="108">
        <v>0</v>
      </c>
      <c r="P1411" s="105">
        <v>4.93</v>
      </c>
      <c r="Q1411" s="80"/>
      <c r="R1411" s="80"/>
      <c r="S1411" s="80"/>
      <c r="T1411" s="80"/>
      <c r="U1411" s="80"/>
      <c r="V1411" s="80"/>
      <c r="W1411" s="80"/>
      <c r="X1411" s="80"/>
      <c r="Y1411" s="80"/>
      <c r="Z1411" s="80" t="s">
        <v>40</v>
      </c>
      <c r="AA1411" s="80" t="s">
        <v>39</v>
      </c>
      <c r="AB1411" s="80">
        <v>20</v>
      </c>
      <c r="AC1411" s="80"/>
    </row>
    <row r="1412" spans="1:29" ht="15.75" customHeight="1" x14ac:dyDescent="0.2">
      <c r="A1412" s="80" t="s">
        <v>49</v>
      </c>
      <c r="B1412" s="80" t="s">
        <v>47</v>
      </c>
      <c r="C1412" s="80" t="s">
        <v>50</v>
      </c>
      <c r="D1412" s="114">
        <v>43775.66549748843</v>
      </c>
      <c r="E1412" s="80" t="s">
        <v>5</v>
      </c>
      <c r="F1412" s="80" t="s">
        <v>29</v>
      </c>
      <c r="G1412" s="80" t="s">
        <v>44</v>
      </c>
      <c r="H1412" s="80" t="s">
        <v>9</v>
      </c>
      <c r="I1412" s="80" t="s">
        <v>157</v>
      </c>
      <c r="J1412" s="80" t="s">
        <v>42</v>
      </c>
      <c r="K1412" s="80">
        <v>3.17</v>
      </c>
      <c r="L1412" s="80">
        <v>2300</v>
      </c>
      <c r="M1412" s="80" t="s">
        <v>41</v>
      </c>
      <c r="N1412" s="102">
        <v>29.7</v>
      </c>
      <c r="O1412" s="108">
        <v>6.5799999999999997E-2</v>
      </c>
      <c r="P1412" s="105">
        <v>8.6300000000000008</v>
      </c>
      <c r="Q1412" s="80"/>
      <c r="R1412" s="80"/>
      <c r="S1412" s="80"/>
      <c r="T1412" s="80"/>
      <c r="U1412" s="80"/>
      <c r="V1412" s="80"/>
      <c r="W1412" s="80"/>
      <c r="X1412" s="80"/>
      <c r="Y1412" s="80"/>
      <c r="Z1412" s="80" t="s">
        <v>40</v>
      </c>
      <c r="AA1412" s="80" t="s">
        <v>39</v>
      </c>
      <c r="AB1412" s="80">
        <v>20</v>
      </c>
      <c r="AC1412" s="80"/>
    </row>
    <row r="1413" spans="1:29" ht="15.75" customHeight="1" x14ac:dyDescent="0.2">
      <c r="A1413" s="80" t="s">
        <v>49</v>
      </c>
      <c r="B1413" s="80" t="s">
        <v>47</v>
      </c>
      <c r="C1413" s="80" t="s">
        <v>50</v>
      </c>
      <c r="D1413" s="114">
        <v>43775.66549748843</v>
      </c>
      <c r="E1413" s="80" t="s">
        <v>5</v>
      </c>
      <c r="F1413" s="80" t="s">
        <v>29</v>
      </c>
      <c r="G1413" s="80" t="s">
        <v>44</v>
      </c>
      <c r="H1413" s="80" t="s">
        <v>9</v>
      </c>
      <c r="I1413" s="80" t="s">
        <v>158</v>
      </c>
      <c r="J1413" s="80" t="s">
        <v>42</v>
      </c>
      <c r="K1413" s="80">
        <v>3.17</v>
      </c>
      <c r="L1413" s="80">
        <v>2300</v>
      </c>
      <c r="M1413" s="80" t="s">
        <v>41</v>
      </c>
      <c r="N1413" s="102">
        <v>124</v>
      </c>
      <c r="O1413" s="108">
        <v>6.7299999999999999E-2</v>
      </c>
      <c r="P1413" s="105">
        <v>0</v>
      </c>
      <c r="Q1413" s="80"/>
      <c r="R1413" s="80"/>
      <c r="S1413" s="80"/>
      <c r="T1413" s="80"/>
      <c r="U1413" s="80"/>
      <c r="V1413" s="80"/>
      <c r="W1413" s="80"/>
      <c r="X1413" s="80"/>
      <c r="Y1413" s="80"/>
      <c r="Z1413" s="80" t="s">
        <v>40</v>
      </c>
      <c r="AA1413" s="80" t="s">
        <v>39</v>
      </c>
      <c r="AB1413" s="80">
        <v>20</v>
      </c>
      <c r="AC1413" s="80"/>
    </row>
    <row r="1414" spans="1:29" ht="15.75" customHeight="1" x14ac:dyDescent="0.2">
      <c r="A1414" s="80" t="s">
        <v>49</v>
      </c>
      <c r="B1414" s="80" t="s">
        <v>47</v>
      </c>
      <c r="C1414" s="80" t="s">
        <v>50</v>
      </c>
      <c r="D1414" s="114">
        <v>43775.66549748843</v>
      </c>
      <c r="E1414" s="80" t="s">
        <v>5</v>
      </c>
      <c r="F1414" s="80" t="s">
        <v>29</v>
      </c>
      <c r="G1414" s="80" t="s">
        <v>44</v>
      </c>
      <c r="H1414" s="80" t="s">
        <v>9</v>
      </c>
      <c r="I1414" s="80" t="s">
        <v>43</v>
      </c>
      <c r="J1414" s="80" t="s">
        <v>42</v>
      </c>
      <c r="K1414" s="80">
        <v>3.17</v>
      </c>
      <c r="L1414" s="80">
        <v>2300</v>
      </c>
      <c r="M1414" s="80" t="s">
        <v>41</v>
      </c>
      <c r="N1414" s="102">
        <v>5.43</v>
      </c>
      <c r="O1414" s="108">
        <v>0</v>
      </c>
      <c r="P1414" s="105">
        <v>8.41</v>
      </c>
      <c r="Q1414" s="80"/>
      <c r="R1414" s="80"/>
      <c r="S1414" s="80"/>
      <c r="T1414" s="80"/>
      <c r="U1414" s="80"/>
      <c r="V1414" s="80"/>
      <c r="W1414" s="80"/>
      <c r="X1414" s="80"/>
      <c r="Y1414" s="80"/>
      <c r="Z1414" s="80" t="s">
        <v>40</v>
      </c>
      <c r="AA1414" s="80" t="s">
        <v>39</v>
      </c>
      <c r="AB1414" s="80">
        <v>20</v>
      </c>
      <c r="AC1414" s="80"/>
    </row>
    <row r="1415" spans="1:29" ht="15.75" customHeight="1" x14ac:dyDescent="0.2">
      <c r="A1415" s="80" t="s">
        <v>48</v>
      </c>
      <c r="B1415" s="80" t="s">
        <v>47</v>
      </c>
      <c r="C1415" s="80" t="s">
        <v>50</v>
      </c>
      <c r="D1415" s="114">
        <v>43775.66549748843</v>
      </c>
      <c r="E1415" s="80" t="s">
        <v>5</v>
      </c>
      <c r="F1415" s="80" t="s">
        <v>30</v>
      </c>
      <c r="G1415" s="80" t="s">
        <v>44</v>
      </c>
      <c r="H1415" s="80" t="s">
        <v>9</v>
      </c>
      <c r="I1415" s="80" t="s">
        <v>157</v>
      </c>
      <c r="J1415" s="80" t="s">
        <v>42</v>
      </c>
      <c r="K1415" s="80">
        <v>3.5</v>
      </c>
      <c r="L1415" s="80">
        <v>1240</v>
      </c>
      <c r="M1415" s="80" t="s">
        <v>41</v>
      </c>
      <c r="N1415" s="102">
        <v>101</v>
      </c>
      <c r="O1415" s="108">
        <v>3.15E-2</v>
      </c>
      <c r="P1415" s="105">
        <v>3.14</v>
      </c>
      <c r="Q1415" s="80"/>
      <c r="R1415" s="80"/>
      <c r="S1415" s="80"/>
      <c r="T1415" s="80"/>
      <c r="U1415" s="80"/>
      <c r="V1415" s="80"/>
      <c r="W1415" s="80"/>
      <c r="X1415" s="80"/>
      <c r="Y1415" s="80"/>
      <c r="Z1415" s="80" t="s">
        <v>40</v>
      </c>
      <c r="AA1415" s="80" t="s">
        <v>39</v>
      </c>
      <c r="AB1415" s="80">
        <v>20</v>
      </c>
      <c r="AC1415" s="80"/>
    </row>
    <row r="1416" spans="1:29" ht="15.75" customHeight="1" x14ac:dyDescent="0.2">
      <c r="A1416" s="80" t="s">
        <v>48</v>
      </c>
      <c r="B1416" s="80" t="s">
        <v>47</v>
      </c>
      <c r="C1416" s="80" t="s">
        <v>50</v>
      </c>
      <c r="D1416" s="114">
        <v>43775.66549748843</v>
      </c>
      <c r="E1416" s="80" t="s">
        <v>5</v>
      </c>
      <c r="F1416" s="80" t="s">
        <v>30</v>
      </c>
      <c r="G1416" s="80" t="s">
        <v>44</v>
      </c>
      <c r="H1416" s="80" t="s">
        <v>9</v>
      </c>
      <c r="I1416" s="80" t="s">
        <v>158</v>
      </c>
      <c r="J1416" s="80" t="s">
        <v>42</v>
      </c>
      <c r="K1416" s="80">
        <v>3.5</v>
      </c>
      <c r="L1416" s="80">
        <v>1240</v>
      </c>
      <c r="M1416" s="80" t="s">
        <v>41</v>
      </c>
      <c r="N1416" s="102">
        <v>135</v>
      </c>
      <c r="O1416" s="108">
        <v>3.5799999999999998E-2</v>
      </c>
      <c r="P1416" s="105">
        <v>0</v>
      </c>
      <c r="Q1416" s="80"/>
      <c r="R1416" s="80"/>
      <c r="S1416" s="80"/>
      <c r="T1416" s="80"/>
      <c r="U1416" s="80"/>
      <c r="V1416" s="80"/>
      <c r="W1416" s="80"/>
      <c r="X1416" s="80"/>
      <c r="Y1416" s="80"/>
      <c r="Z1416" s="80" t="s">
        <v>40</v>
      </c>
      <c r="AA1416" s="80" t="s">
        <v>39</v>
      </c>
      <c r="AB1416" s="80">
        <v>20</v>
      </c>
      <c r="AC1416" s="80"/>
    </row>
    <row r="1417" spans="1:29" ht="15.75" customHeight="1" x14ac:dyDescent="0.2">
      <c r="A1417" s="80" t="s">
        <v>48</v>
      </c>
      <c r="B1417" s="80" t="s">
        <v>47</v>
      </c>
      <c r="C1417" s="80" t="s">
        <v>50</v>
      </c>
      <c r="D1417" s="114">
        <v>43775.66549748843</v>
      </c>
      <c r="E1417" s="80" t="s">
        <v>5</v>
      </c>
      <c r="F1417" s="80" t="s">
        <v>30</v>
      </c>
      <c r="G1417" s="80" t="s">
        <v>44</v>
      </c>
      <c r="H1417" s="80" t="s">
        <v>9</v>
      </c>
      <c r="I1417" s="80" t="s">
        <v>43</v>
      </c>
      <c r="J1417" s="80" t="s">
        <v>42</v>
      </c>
      <c r="K1417" s="80">
        <v>3.5</v>
      </c>
      <c r="L1417" s="80">
        <v>1240</v>
      </c>
      <c r="M1417" s="80" t="s">
        <v>41</v>
      </c>
      <c r="N1417" s="102">
        <v>1.8</v>
      </c>
      <c r="O1417" s="108">
        <v>0</v>
      </c>
      <c r="P1417" s="105">
        <v>2.79</v>
      </c>
      <c r="Q1417" s="80"/>
      <c r="R1417" s="80"/>
      <c r="S1417" s="80"/>
      <c r="T1417" s="80"/>
      <c r="U1417" s="80"/>
      <c r="V1417" s="80"/>
      <c r="W1417" s="80"/>
      <c r="X1417" s="80"/>
      <c r="Y1417" s="80"/>
      <c r="Z1417" s="80" t="s">
        <v>40</v>
      </c>
      <c r="AA1417" s="80" t="s">
        <v>39</v>
      </c>
      <c r="AB1417" s="80">
        <v>20</v>
      </c>
      <c r="AC1417" s="80"/>
    </row>
    <row r="1418" spans="1:29" ht="15.75" customHeight="1" x14ac:dyDescent="0.2">
      <c r="A1418" s="80" t="s">
        <v>48</v>
      </c>
      <c r="B1418" s="80" t="s">
        <v>47</v>
      </c>
      <c r="C1418" s="80" t="s">
        <v>50</v>
      </c>
      <c r="D1418" s="114">
        <v>43775.66549748843</v>
      </c>
      <c r="E1418" s="80" t="s">
        <v>5</v>
      </c>
      <c r="F1418" s="80" t="s">
        <v>31</v>
      </c>
      <c r="G1418" s="80" t="s">
        <v>44</v>
      </c>
      <c r="H1418" s="80" t="s">
        <v>9</v>
      </c>
      <c r="I1418" s="80" t="s">
        <v>157</v>
      </c>
      <c r="J1418" s="80" t="s">
        <v>42</v>
      </c>
      <c r="K1418" s="80">
        <v>1</v>
      </c>
      <c r="L1418" s="80">
        <v>999</v>
      </c>
      <c r="M1418" s="80" t="s">
        <v>41</v>
      </c>
      <c r="N1418" s="102">
        <v>3.65</v>
      </c>
      <c r="O1418" s="108">
        <v>6.0800000000000003E-3</v>
      </c>
      <c r="P1418" s="105">
        <v>0.41699999999999998</v>
      </c>
      <c r="Q1418" s="80"/>
      <c r="R1418" s="80"/>
      <c r="S1418" s="80"/>
      <c r="T1418" s="80"/>
      <c r="U1418" s="80"/>
      <c r="V1418" s="80"/>
      <c r="W1418" s="80"/>
      <c r="X1418" s="80"/>
      <c r="Y1418" s="80"/>
      <c r="Z1418" s="80" t="s">
        <v>40</v>
      </c>
      <c r="AA1418" s="80" t="s">
        <v>39</v>
      </c>
      <c r="AB1418" s="80">
        <v>20</v>
      </c>
      <c r="AC1418" s="80"/>
    </row>
    <row r="1419" spans="1:29" ht="15.75" customHeight="1" x14ac:dyDescent="0.2">
      <c r="A1419" s="80" t="s">
        <v>48</v>
      </c>
      <c r="B1419" s="80" t="s">
        <v>47</v>
      </c>
      <c r="C1419" s="80" t="s">
        <v>50</v>
      </c>
      <c r="D1419" s="114">
        <v>43775.66549748843</v>
      </c>
      <c r="E1419" s="80" t="s">
        <v>5</v>
      </c>
      <c r="F1419" s="80" t="s">
        <v>31</v>
      </c>
      <c r="G1419" s="80" t="s">
        <v>44</v>
      </c>
      <c r="H1419" s="80" t="s">
        <v>9</v>
      </c>
      <c r="I1419" s="80" t="s">
        <v>158</v>
      </c>
      <c r="J1419" s="80" t="s">
        <v>42</v>
      </c>
      <c r="K1419" s="80">
        <v>1</v>
      </c>
      <c r="L1419" s="80">
        <v>999</v>
      </c>
      <c r="M1419" s="80" t="s">
        <v>41</v>
      </c>
      <c r="N1419" s="102">
        <v>8.68</v>
      </c>
      <c r="O1419" s="108">
        <v>6.4000000000000003E-3</v>
      </c>
      <c r="P1419" s="105">
        <v>0</v>
      </c>
      <c r="Q1419" s="80"/>
      <c r="R1419" s="80"/>
      <c r="S1419" s="80"/>
      <c r="T1419" s="80"/>
      <c r="U1419" s="80"/>
      <c r="V1419" s="80"/>
      <c r="W1419" s="80"/>
      <c r="X1419" s="80"/>
      <c r="Y1419" s="80"/>
      <c r="Z1419" s="80" t="s">
        <v>40</v>
      </c>
      <c r="AA1419" s="80" t="s">
        <v>39</v>
      </c>
      <c r="AB1419" s="80">
        <v>20</v>
      </c>
      <c r="AC1419" s="80"/>
    </row>
    <row r="1420" spans="1:29" ht="15.75" customHeight="1" x14ac:dyDescent="0.2">
      <c r="A1420" s="80" t="s">
        <v>48</v>
      </c>
      <c r="B1420" s="80" t="s">
        <v>47</v>
      </c>
      <c r="C1420" s="80" t="s">
        <v>50</v>
      </c>
      <c r="D1420" s="114">
        <v>43775.66549748843</v>
      </c>
      <c r="E1420" s="80" t="s">
        <v>5</v>
      </c>
      <c r="F1420" s="80" t="s">
        <v>31</v>
      </c>
      <c r="G1420" s="80" t="s">
        <v>44</v>
      </c>
      <c r="H1420" s="80" t="s">
        <v>9</v>
      </c>
      <c r="I1420" s="80" t="s">
        <v>43</v>
      </c>
      <c r="J1420" s="80" t="s">
        <v>42</v>
      </c>
      <c r="K1420" s="80">
        <v>1</v>
      </c>
      <c r="L1420" s="80">
        <v>999</v>
      </c>
      <c r="M1420" s="80" t="s">
        <v>41</v>
      </c>
      <c r="N1420" s="102">
        <v>0.39</v>
      </c>
      <c r="O1420" s="108">
        <v>0</v>
      </c>
      <c r="P1420" s="105">
        <v>0.39700000000000002</v>
      </c>
      <c r="Q1420" s="80"/>
      <c r="R1420" s="80"/>
      <c r="S1420" s="80"/>
      <c r="T1420" s="80"/>
      <c r="U1420" s="80"/>
      <c r="V1420" s="80"/>
      <c r="W1420" s="80"/>
      <c r="X1420" s="80"/>
      <c r="Y1420" s="80"/>
      <c r="Z1420" s="80" t="s">
        <v>40</v>
      </c>
      <c r="AA1420" s="80" t="s">
        <v>39</v>
      </c>
      <c r="AB1420" s="80">
        <v>20</v>
      </c>
      <c r="AC1420" s="80"/>
    </row>
    <row r="1421" spans="1:29" ht="15.75" customHeight="1" x14ac:dyDescent="0.2">
      <c r="A1421" s="80" t="s">
        <v>48</v>
      </c>
      <c r="B1421" s="80" t="s">
        <v>47</v>
      </c>
      <c r="C1421" s="80" t="s">
        <v>50</v>
      </c>
      <c r="D1421" s="114">
        <v>43775.66549748843</v>
      </c>
      <c r="E1421" s="80" t="s">
        <v>5</v>
      </c>
      <c r="F1421" s="80" t="s">
        <v>45</v>
      </c>
      <c r="G1421" s="80" t="s">
        <v>44</v>
      </c>
      <c r="H1421" s="80" t="s">
        <v>9</v>
      </c>
      <c r="I1421" s="80" t="s">
        <v>157</v>
      </c>
      <c r="J1421" s="80" t="s">
        <v>42</v>
      </c>
      <c r="K1421" s="80">
        <v>2.2000000000000002</v>
      </c>
      <c r="L1421" s="80">
        <v>1650</v>
      </c>
      <c r="M1421" s="80" t="s">
        <v>41</v>
      </c>
      <c r="N1421" s="102">
        <v>14.5</v>
      </c>
      <c r="O1421" s="108">
        <v>1.9E-2</v>
      </c>
      <c r="P1421" s="105">
        <v>2.12</v>
      </c>
      <c r="Q1421" s="80"/>
      <c r="R1421" s="80"/>
      <c r="S1421" s="80"/>
      <c r="T1421" s="80"/>
      <c r="U1421" s="80"/>
      <c r="V1421" s="80"/>
      <c r="W1421" s="80"/>
      <c r="X1421" s="80"/>
      <c r="Y1421" s="80"/>
      <c r="Z1421" s="80" t="s">
        <v>40</v>
      </c>
      <c r="AA1421" s="80" t="s">
        <v>39</v>
      </c>
      <c r="AB1421" s="80">
        <v>20</v>
      </c>
      <c r="AC1421" s="80"/>
    </row>
    <row r="1422" spans="1:29" ht="15.75" customHeight="1" x14ac:dyDescent="0.2">
      <c r="A1422" s="80" t="s">
        <v>48</v>
      </c>
      <c r="B1422" s="80" t="s">
        <v>47</v>
      </c>
      <c r="C1422" s="80" t="s">
        <v>50</v>
      </c>
      <c r="D1422" s="114">
        <v>43775.66549748843</v>
      </c>
      <c r="E1422" s="80" t="s">
        <v>5</v>
      </c>
      <c r="F1422" s="80" t="s">
        <v>45</v>
      </c>
      <c r="G1422" s="80" t="s">
        <v>44</v>
      </c>
      <c r="H1422" s="80" t="s">
        <v>9</v>
      </c>
      <c r="I1422" s="80" t="s">
        <v>158</v>
      </c>
      <c r="J1422" s="80" t="s">
        <v>42</v>
      </c>
      <c r="K1422" s="80">
        <v>2.2000000000000002</v>
      </c>
      <c r="L1422" s="80">
        <v>1650</v>
      </c>
      <c r="M1422" s="80" t="s">
        <v>41</v>
      </c>
      <c r="N1422" s="102">
        <v>37.799999999999997</v>
      </c>
      <c r="O1422" s="108">
        <v>1.9E-2</v>
      </c>
      <c r="P1422" s="105">
        <v>0</v>
      </c>
      <c r="Q1422" s="80"/>
      <c r="R1422" s="80"/>
      <c r="S1422" s="80"/>
      <c r="T1422" s="80"/>
      <c r="U1422" s="80"/>
      <c r="V1422" s="80"/>
      <c r="W1422" s="80"/>
      <c r="X1422" s="80"/>
      <c r="Y1422" s="80"/>
      <c r="Z1422" s="80" t="s">
        <v>40</v>
      </c>
      <c r="AA1422" s="80" t="s">
        <v>39</v>
      </c>
      <c r="AB1422" s="80">
        <v>20</v>
      </c>
      <c r="AC1422" s="80"/>
    </row>
    <row r="1423" spans="1:29" ht="15.75" customHeight="1" x14ac:dyDescent="0.2">
      <c r="A1423" s="80" t="s">
        <v>48</v>
      </c>
      <c r="B1423" s="80" t="s">
        <v>47</v>
      </c>
      <c r="C1423" s="80" t="s">
        <v>50</v>
      </c>
      <c r="D1423" s="114">
        <v>43775.66549748843</v>
      </c>
      <c r="E1423" s="80" t="s">
        <v>5</v>
      </c>
      <c r="F1423" s="80" t="s">
        <v>45</v>
      </c>
      <c r="G1423" s="80" t="s">
        <v>44</v>
      </c>
      <c r="H1423" s="80" t="s">
        <v>9</v>
      </c>
      <c r="I1423" s="80" t="s">
        <v>43</v>
      </c>
      <c r="J1423" s="80" t="s">
        <v>42</v>
      </c>
      <c r="K1423" s="80">
        <v>2.2000000000000002</v>
      </c>
      <c r="L1423" s="80">
        <v>1650</v>
      </c>
      <c r="M1423" s="80" t="s">
        <v>41</v>
      </c>
      <c r="N1423" s="102">
        <v>1.4</v>
      </c>
      <c r="O1423" s="108">
        <v>0</v>
      </c>
      <c r="P1423" s="105">
        <v>2.04</v>
      </c>
      <c r="Q1423" s="80"/>
      <c r="R1423" s="80"/>
      <c r="S1423" s="80"/>
      <c r="T1423" s="80"/>
      <c r="U1423" s="80"/>
      <c r="V1423" s="80"/>
      <c r="W1423" s="80"/>
      <c r="X1423" s="80"/>
      <c r="Y1423" s="80"/>
      <c r="Z1423" s="80" t="s">
        <v>40</v>
      </c>
      <c r="AA1423" s="80" t="s">
        <v>39</v>
      </c>
      <c r="AB1423" s="80">
        <v>20</v>
      </c>
      <c r="AC1423" s="80"/>
    </row>
    <row r="1424" spans="1:29" ht="15.75" customHeight="1" x14ac:dyDescent="0.2">
      <c r="A1424" s="80" t="s">
        <v>48</v>
      </c>
      <c r="B1424" s="80" t="s">
        <v>47</v>
      </c>
      <c r="C1424" s="80" t="s">
        <v>50</v>
      </c>
      <c r="D1424" s="114">
        <v>43775.66549748843</v>
      </c>
      <c r="E1424" s="80" t="s">
        <v>5</v>
      </c>
      <c r="F1424" s="80" t="s">
        <v>29</v>
      </c>
      <c r="G1424" s="80" t="s">
        <v>44</v>
      </c>
      <c r="H1424" s="80" t="s">
        <v>9</v>
      </c>
      <c r="I1424" s="80" t="s">
        <v>157</v>
      </c>
      <c r="J1424" s="80" t="s">
        <v>42</v>
      </c>
      <c r="K1424" s="80">
        <v>3.17</v>
      </c>
      <c r="L1424" s="80">
        <v>2300</v>
      </c>
      <c r="M1424" s="80" t="s">
        <v>41</v>
      </c>
      <c r="N1424" s="102">
        <v>12.5</v>
      </c>
      <c r="O1424" s="108">
        <v>2.8000000000000001E-2</v>
      </c>
      <c r="P1424" s="105">
        <v>3.53</v>
      </c>
      <c r="Q1424" s="80"/>
      <c r="R1424" s="80"/>
      <c r="S1424" s="80"/>
      <c r="T1424" s="80"/>
      <c r="U1424" s="80"/>
      <c r="V1424" s="80"/>
      <c r="W1424" s="80"/>
      <c r="X1424" s="80"/>
      <c r="Y1424" s="80"/>
      <c r="Z1424" s="80" t="s">
        <v>40</v>
      </c>
      <c r="AA1424" s="80" t="s">
        <v>39</v>
      </c>
      <c r="AB1424" s="80">
        <v>20</v>
      </c>
      <c r="AC1424" s="80"/>
    </row>
    <row r="1425" spans="1:29" ht="15.75" customHeight="1" x14ac:dyDescent="0.2">
      <c r="A1425" s="80" t="s">
        <v>48</v>
      </c>
      <c r="B1425" s="80" t="s">
        <v>47</v>
      </c>
      <c r="C1425" s="80" t="s">
        <v>50</v>
      </c>
      <c r="D1425" s="114">
        <v>43775.66549748843</v>
      </c>
      <c r="E1425" s="80" t="s">
        <v>5</v>
      </c>
      <c r="F1425" s="80" t="s">
        <v>29</v>
      </c>
      <c r="G1425" s="80" t="s">
        <v>44</v>
      </c>
      <c r="H1425" s="80" t="s">
        <v>9</v>
      </c>
      <c r="I1425" s="80" t="s">
        <v>158</v>
      </c>
      <c r="J1425" s="80" t="s">
        <v>42</v>
      </c>
      <c r="K1425" s="80">
        <v>3.17</v>
      </c>
      <c r="L1425" s="80">
        <v>2300</v>
      </c>
      <c r="M1425" s="80" t="s">
        <v>41</v>
      </c>
      <c r="N1425" s="102">
        <v>50.9</v>
      </c>
      <c r="O1425" s="108">
        <v>2.9000000000000001E-2</v>
      </c>
      <c r="P1425" s="105">
        <v>0</v>
      </c>
      <c r="Q1425" s="80"/>
      <c r="R1425" s="80"/>
      <c r="S1425" s="80"/>
      <c r="T1425" s="80"/>
      <c r="U1425" s="80"/>
      <c r="V1425" s="80"/>
      <c r="W1425" s="80"/>
      <c r="X1425" s="80"/>
      <c r="Y1425" s="80"/>
      <c r="Z1425" s="80" t="s">
        <v>40</v>
      </c>
      <c r="AA1425" s="80" t="s">
        <v>39</v>
      </c>
      <c r="AB1425" s="80">
        <v>20</v>
      </c>
      <c r="AC1425" s="80"/>
    </row>
    <row r="1426" spans="1:29" ht="15.75" customHeight="1" x14ac:dyDescent="0.2">
      <c r="A1426" s="80" t="s">
        <v>48</v>
      </c>
      <c r="B1426" s="80" t="s">
        <v>47</v>
      </c>
      <c r="C1426" s="80" t="s">
        <v>50</v>
      </c>
      <c r="D1426" s="114">
        <v>43775.66549748843</v>
      </c>
      <c r="E1426" s="80" t="s">
        <v>5</v>
      </c>
      <c r="F1426" s="80" t="s">
        <v>29</v>
      </c>
      <c r="G1426" s="80" t="s">
        <v>44</v>
      </c>
      <c r="H1426" s="80" t="s">
        <v>9</v>
      </c>
      <c r="I1426" s="80" t="s">
        <v>43</v>
      </c>
      <c r="J1426" s="80" t="s">
        <v>42</v>
      </c>
      <c r="K1426" s="80">
        <v>3.17</v>
      </c>
      <c r="L1426" s="80">
        <v>2300</v>
      </c>
      <c r="M1426" s="80" t="s">
        <v>41</v>
      </c>
      <c r="N1426" s="102">
        <v>2.21</v>
      </c>
      <c r="O1426" s="108">
        <v>0</v>
      </c>
      <c r="P1426" s="105">
        <v>3.44</v>
      </c>
      <c r="Q1426" s="80"/>
      <c r="R1426" s="80"/>
      <c r="S1426" s="80"/>
      <c r="T1426" s="80"/>
      <c r="U1426" s="80"/>
      <c r="V1426" s="80"/>
      <c r="W1426" s="80"/>
      <c r="X1426" s="80"/>
      <c r="Y1426" s="80"/>
      <c r="Z1426" s="80" t="s">
        <v>40</v>
      </c>
      <c r="AA1426" s="80" t="s">
        <v>39</v>
      </c>
      <c r="AB1426" s="80">
        <v>20</v>
      </c>
      <c r="AC1426" s="80"/>
    </row>
    <row r="1427" spans="1:29" ht="15.75" customHeight="1" x14ac:dyDescent="0.2">
      <c r="A1427" s="80" t="s">
        <v>49</v>
      </c>
      <c r="B1427" s="80" t="s">
        <v>47</v>
      </c>
      <c r="C1427" s="80" t="s">
        <v>50</v>
      </c>
      <c r="D1427" s="114">
        <v>43468.39604028935</v>
      </c>
      <c r="E1427" s="80" t="s">
        <v>170</v>
      </c>
      <c r="F1427" s="80" t="s">
        <v>30</v>
      </c>
      <c r="G1427" s="80" t="s">
        <v>44</v>
      </c>
      <c r="H1427" s="80" t="s">
        <v>6</v>
      </c>
      <c r="I1427" s="80" t="s">
        <v>157</v>
      </c>
      <c r="J1427" s="80" t="s">
        <v>42</v>
      </c>
      <c r="K1427" s="80">
        <v>3.5</v>
      </c>
      <c r="L1427" s="80">
        <v>1240</v>
      </c>
      <c r="M1427" s="80" t="s">
        <v>41</v>
      </c>
      <c r="N1427" s="102">
        <v>3.76</v>
      </c>
      <c r="O1427" s="108">
        <v>0</v>
      </c>
      <c r="P1427" s="105">
        <v>4.6100000000000003</v>
      </c>
      <c r="Q1427" s="80"/>
      <c r="R1427" s="80"/>
      <c r="S1427" s="80"/>
      <c r="T1427" s="80"/>
      <c r="U1427" s="80"/>
      <c r="V1427" s="80"/>
      <c r="W1427" s="80"/>
      <c r="X1427" s="80"/>
      <c r="Y1427" s="80"/>
      <c r="Z1427" s="80" t="s">
        <v>40</v>
      </c>
      <c r="AA1427" s="80" t="s">
        <v>39</v>
      </c>
      <c r="AB1427" s="80">
        <v>20</v>
      </c>
      <c r="AC1427" s="80"/>
    </row>
    <row r="1428" spans="1:29" ht="15.75" customHeight="1" x14ac:dyDescent="0.2">
      <c r="A1428" s="80" t="s">
        <v>49</v>
      </c>
      <c r="B1428" s="80" t="s">
        <v>47</v>
      </c>
      <c r="C1428" s="80" t="s">
        <v>50</v>
      </c>
      <c r="D1428" s="114">
        <v>43468.39604028935</v>
      </c>
      <c r="E1428" s="80" t="s">
        <v>170</v>
      </c>
      <c r="F1428" s="80" t="s">
        <v>30</v>
      </c>
      <c r="G1428" s="80" t="s">
        <v>44</v>
      </c>
      <c r="H1428" s="80" t="s">
        <v>6</v>
      </c>
      <c r="I1428" s="80" t="s">
        <v>158</v>
      </c>
      <c r="J1428" s="80" t="s">
        <v>42</v>
      </c>
      <c r="K1428" s="80">
        <v>3.5</v>
      </c>
      <c r="L1428" s="80">
        <v>1240</v>
      </c>
      <c r="M1428" s="80" t="s">
        <v>41</v>
      </c>
      <c r="N1428" s="102">
        <v>41.6</v>
      </c>
      <c r="O1428" s="108">
        <v>0</v>
      </c>
      <c r="P1428" s="105">
        <v>0</v>
      </c>
      <c r="Q1428" s="80"/>
      <c r="R1428" s="80"/>
      <c r="S1428" s="80"/>
      <c r="T1428" s="80"/>
      <c r="U1428" s="80"/>
      <c r="V1428" s="80"/>
      <c r="W1428" s="80"/>
      <c r="X1428" s="80"/>
      <c r="Y1428" s="80"/>
      <c r="Z1428" s="80" t="s">
        <v>40</v>
      </c>
      <c r="AA1428" s="80" t="s">
        <v>39</v>
      </c>
      <c r="AB1428" s="80">
        <v>20</v>
      </c>
      <c r="AC1428" s="80"/>
    </row>
    <row r="1429" spans="1:29" ht="15.75" customHeight="1" x14ac:dyDescent="0.2">
      <c r="A1429" s="80" t="s">
        <v>49</v>
      </c>
      <c r="B1429" s="80" t="s">
        <v>47</v>
      </c>
      <c r="C1429" s="80" t="s">
        <v>50</v>
      </c>
      <c r="D1429" s="114">
        <v>43468.39604028935</v>
      </c>
      <c r="E1429" s="80" t="s">
        <v>170</v>
      </c>
      <c r="F1429" s="80" t="s">
        <v>30</v>
      </c>
      <c r="G1429" s="80" t="s">
        <v>44</v>
      </c>
      <c r="H1429" s="80" t="s">
        <v>6</v>
      </c>
      <c r="I1429" s="80" t="s">
        <v>43</v>
      </c>
      <c r="J1429" s="80" t="s">
        <v>42</v>
      </c>
      <c r="K1429" s="80">
        <v>3.5</v>
      </c>
      <c r="L1429" s="80">
        <v>1240</v>
      </c>
      <c r="M1429" s="80" t="s">
        <v>41</v>
      </c>
      <c r="N1429" s="102">
        <v>2.67</v>
      </c>
      <c r="O1429" s="108">
        <v>0</v>
      </c>
      <c r="P1429" s="105">
        <v>4.13</v>
      </c>
      <c r="Q1429" s="80"/>
      <c r="R1429" s="80"/>
      <c r="S1429" s="80"/>
      <c r="T1429" s="80"/>
      <c r="U1429" s="80"/>
      <c r="V1429" s="80"/>
      <c r="W1429" s="80"/>
      <c r="X1429" s="80"/>
      <c r="Y1429" s="80"/>
      <c r="Z1429" s="80" t="s">
        <v>40</v>
      </c>
      <c r="AA1429" s="80" t="s">
        <v>39</v>
      </c>
      <c r="AB1429" s="80">
        <v>20</v>
      </c>
      <c r="AC1429" s="80"/>
    </row>
    <row r="1430" spans="1:29" ht="15.75" customHeight="1" x14ac:dyDescent="0.2">
      <c r="A1430" s="80" t="s">
        <v>49</v>
      </c>
      <c r="B1430" s="80" t="s">
        <v>47</v>
      </c>
      <c r="C1430" s="80" t="s">
        <v>50</v>
      </c>
      <c r="D1430" s="114">
        <v>43468.39604028935</v>
      </c>
      <c r="E1430" s="80" t="s">
        <v>170</v>
      </c>
      <c r="F1430" s="80" t="s">
        <v>30</v>
      </c>
      <c r="G1430" s="80" t="s">
        <v>44</v>
      </c>
      <c r="H1430" s="80" t="s">
        <v>6</v>
      </c>
      <c r="I1430" s="80" t="s">
        <v>159</v>
      </c>
      <c r="J1430" s="80" t="s">
        <v>165</v>
      </c>
      <c r="K1430" s="80">
        <v>3.5</v>
      </c>
      <c r="L1430" s="80">
        <v>1240</v>
      </c>
      <c r="M1430" s="80" t="s">
        <v>41</v>
      </c>
      <c r="N1430" s="102">
        <v>3.47</v>
      </c>
      <c r="O1430" s="108">
        <v>0</v>
      </c>
      <c r="P1430" s="105">
        <v>4.12</v>
      </c>
      <c r="Q1430" s="80"/>
      <c r="R1430" s="80"/>
      <c r="S1430" s="80"/>
      <c r="T1430" s="80"/>
      <c r="U1430" s="80"/>
      <c r="V1430" s="80"/>
      <c r="W1430" s="80"/>
      <c r="X1430" s="80"/>
      <c r="Y1430" s="80"/>
      <c r="Z1430" s="80" t="s">
        <v>40</v>
      </c>
      <c r="AA1430" s="80" t="s">
        <v>39</v>
      </c>
      <c r="AB1430" s="80">
        <v>20</v>
      </c>
      <c r="AC1430" s="80"/>
    </row>
    <row r="1431" spans="1:29" ht="15.75" customHeight="1" x14ac:dyDescent="0.2">
      <c r="A1431" s="80" t="s">
        <v>49</v>
      </c>
      <c r="B1431" s="80" t="s">
        <v>47</v>
      </c>
      <c r="C1431" s="80" t="s">
        <v>50</v>
      </c>
      <c r="D1431" s="114">
        <v>43468.39604028935</v>
      </c>
      <c r="E1431" s="80" t="s">
        <v>170</v>
      </c>
      <c r="F1431" s="80" t="s">
        <v>30</v>
      </c>
      <c r="G1431" s="80" t="s">
        <v>44</v>
      </c>
      <c r="H1431" s="80" t="s">
        <v>7</v>
      </c>
      <c r="I1431" s="80" t="s">
        <v>157</v>
      </c>
      <c r="J1431" s="80" t="s">
        <v>42</v>
      </c>
      <c r="K1431" s="80">
        <v>3.5</v>
      </c>
      <c r="L1431" s="80">
        <v>1240</v>
      </c>
      <c r="M1431" s="80" t="s">
        <v>41</v>
      </c>
      <c r="N1431" s="102">
        <v>143</v>
      </c>
      <c r="O1431" s="108">
        <v>7.8899999999999998E-2</v>
      </c>
      <c r="P1431" s="105">
        <v>6.07</v>
      </c>
      <c r="Q1431" s="80"/>
      <c r="R1431" s="80"/>
      <c r="S1431" s="80"/>
      <c r="T1431" s="80"/>
      <c r="U1431" s="80"/>
      <c r="V1431" s="80"/>
      <c r="W1431" s="80"/>
      <c r="X1431" s="80"/>
      <c r="Y1431" s="80"/>
      <c r="Z1431" s="80" t="s">
        <v>40</v>
      </c>
      <c r="AA1431" s="80" t="s">
        <v>39</v>
      </c>
      <c r="AB1431" s="80">
        <v>20</v>
      </c>
      <c r="AC1431" s="80"/>
    </row>
    <row r="1432" spans="1:29" ht="15.75" customHeight="1" x14ac:dyDescent="0.2">
      <c r="A1432" s="80" t="s">
        <v>49</v>
      </c>
      <c r="B1432" s="80" t="s">
        <v>47</v>
      </c>
      <c r="C1432" s="80" t="s">
        <v>50</v>
      </c>
      <c r="D1432" s="114">
        <v>43468.39604028935</v>
      </c>
      <c r="E1432" s="80" t="s">
        <v>170</v>
      </c>
      <c r="F1432" s="80" t="s">
        <v>30</v>
      </c>
      <c r="G1432" s="80" t="s">
        <v>44</v>
      </c>
      <c r="H1432" s="80" t="s">
        <v>7</v>
      </c>
      <c r="I1432" s="80" t="s">
        <v>158</v>
      </c>
      <c r="J1432" s="80" t="s">
        <v>42</v>
      </c>
      <c r="K1432" s="80">
        <v>3.5</v>
      </c>
      <c r="L1432" s="80">
        <v>1240</v>
      </c>
      <c r="M1432" s="80" t="s">
        <v>41</v>
      </c>
      <c r="N1432" s="102">
        <v>202</v>
      </c>
      <c r="O1432" s="108">
        <v>8.5900000000000004E-2</v>
      </c>
      <c r="P1432" s="105">
        <v>0</v>
      </c>
      <c r="Q1432" s="80"/>
      <c r="R1432" s="80"/>
      <c r="S1432" s="80"/>
      <c r="T1432" s="80"/>
      <c r="U1432" s="80"/>
      <c r="V1432" s="80"/>
      <c r="W1432" s="80"/>
      <c r="X1432" s="80"/>
      <c r="Y1432" s="80"/>
      <c r="Z1432" s="80" t="s">
        <v>40</v>
      </c>
      <c r="AA1432" s="80" t="s">
        <v>39</v>
      </c>
      <c r="AB1432" s="80">
        <v>20</v>
      </c>
      <c r="AC1432" s="80"/>
    </row>
    <row r="1433" spans="1:29" ht="15.75" customHeight="1" x14ac:dyDescent="0.2">
      <c r="A1433" s="80" t="s">
        <v>49</v>
      </c>
      <c r="B1433" s="80" t="s">
        <v>47</v>
      </c>
      <c r="C1433" s="80" t="s">
        <v>50</v>
      </c>
      <c r="D1433" s="114">
        <v>43468.39604028935</v>
      </c>
      <c r="E1433" s="80" t="s">
        <v>170</v>
      </c>
      <c r="F1433" s="80" t="s">
        <v>30</v>
      </c>
      <c r="G1433" s="80" t="s">
        <v>44</v>
      </c>
      <c r="H1433" s="80" t="s">
        <v>7</v>
      </c>
      <c r="I1433" s="80" t="s">
        <v>43</v>
      </c>
      <c r="J1433" s="80" t="s">
        <v>42</v>
      </c>
      <c r="K1433" s="80">
        <v>3.5</v>
      </c>
      <c r="L1433" s="80">
        <v>1240</v>
      </c>
      <c r="M1433" s="80" t="s">
        <v>41</v>
      </c>
      <c r="N1433" s="102">
        <v>3.5</v>
      </c>
      <c r="O1433" s="108">
        <v>0</v>
      </c>
      <c r="P1433" s="105">
        <v>5.41</v>
      </c>
      <c r="Q1433" s="80"/>
      <c r="R1433" s="80"/>
      <c r="S1433" s="80"/>
      <c r="T1433" s="80"/>
      <c r="U1433" s="80"/>
      <c r="V1433" s="80"/>
      <c r="W1433" s="80"/>
      <c r="X1433" s="80"/>
      <c r="Y1433" s="80"/>
      <c r="Z1433" s="80" t="s">
        <v>40</v>
      </c>
      <c r="AA1433" s="80" t="s">
        <v>39</v>
      </c>
      <c r="AB1433" s="80">
        <v>20</v>
      </c>
      <c r="AC1433" s="80"/>
    </row>
    <row r="1434" spans="1:29" ht="15.75" customHeight="1" x14ac:dyDescent="0.2">
      <c r="A1434" s="80" t="s">
        <v>49</v>
      </c>
      <c r="B1434" s="80" t="s">
        <v>47</v>
      </c>
      <c r="C1434" s="80" t="s">
        <v>50</v>
      </c>
      <c r="D1434" s="114">
        <v>43468.39604028935</v>
      </c>
      <c r="E1434" s="80" t="s">
        <v>170</v>
      </c>
      <c r="F1434" s="80" t="s">
        <v>30</v>
      </c>
      <c r="G1434" s="80" t="s">
        <v>44</v>
      </c>
      <c r="H1434" s="80" t="s">
        <v>7</v>
      </c>
      <c r="I1434" s="80" t="s">
        <v>159</v>
      </c>
      <c r="J1434" s="80" t="s">
        <v>165</v>
      </c>
      <c r="K1434" s="80">
        <v>3.5</v>
      </c>
      <c r="L1434" s="80">
        <v>1240</v>
      </c>
      <c r="M1434" s="80" t="s">
        <v>41</v>
      </c>
      <c r="N1434" s="102">
        <v>139</v>
      </c>
      <c r="O1434" s="108">
        <v>7.3599999999999999E-2</v>
      </c>
      <c r="P1434" s="105">
        <v>5.32</v>
      </c>
      <c r="Q1434" s="80"/>
      <c r="R1434" s="80"/>
      <c r="S1434" s="80"/>
      <c r="T1434" s="80"/>
      <c r="U1434" s="80"/>
      <c r="V1434" s="80"/>
      <c r="W1434" s="80"/>
      <c r="X1434" s="80"/>
      <c r="Y1434" s="80"/>
      <c r="Z1434" s="80" t="s">
        <v>40</v>
      </c>
      <c r="AA1434" s="80" t="s">
        <v>39</v>
      </c>
      <c r="AB1434" s="80">
        <v>20</v>
      </c>
      <c r="AC1434" s="80"/>
    </row>
    <row r="1435" spans="1:29" ht="15.75" customHeight="1" x14ac:dyDescent="0.2">
      <c r="A1435" s="80" t="s">
        <v>49</v>
      </c>
      <c r="B1435" s="80" t="s">
        <v>47</v>
      </c>
      <c r="C1435" s="80" t="s">
        <v>50</v>
      </c>
      <c r="D1435" s="114">
        <v>43468.39604028935</v>
      </c>
      <c r="E1435" s="80" t="s">
        <v>170</v>
      </c>
      <c r="F1435" s="80" t="s">
        <v>30</v>
      </c>
      <c r="G1435" s="80" t="s">
        <v>44</v>
      </c>
      <c r="H1435" s="80" t="s">
        <v>8</v>
      </c>
      <c r="I1435" s="80" t="s">
        <v>157</v>
      </c>
      <c r="J1435" s="80" t="s">
        <v>42</v>
      </c>
      <c r="K1435" s="80">
        <v>3.5</v>
      </c>
      <c r="L1435" s="80">
        <v>1240</v>
      </c>
      <c r="M1435" s="80" t="s">
        <v>41</v>
      </c>
      <c r="N1435" s="102">
        <v>141</v>
      </c>
      <c r="O1435" s="108">
        <v>3.7499999999999999E-2</v>
      </c>
      <c r="P1435" s="105">
        <v>5.8</v>
      </c>
      <c r="Q1435" s="80"/>
      <c r="R1435" s="80"/>
      <c r="S1435" s="80"/>
      <c r="T1435" s="80"/>
      <c r="U1435" s="80"/>
      <c r="V1435" s="80"/>
      <c r="W1435" s="80"/>
      <c r="X1435" s="80"/>
      <c r="Y1435" s="80"/>
      <c r="Z1435" s="80" t="s">
        <v>40</v>
      </c>
      <c r="AA1435" s="80" t="s">
        <v>39</v>
      </c>
      <c r="AB1435" s="80">
        <v>20</v>
      </c>
      <c r="AC1435" s="80"/>
    </row>
    <row r="1436" spans="1:29" ht="15.75" customHeight="1" x14ac:dyDescent="0.2">
      <c r="A1436" s="80" t="s">
        <v>49</v>
      </c>
      <c r="B1436" s="80" t="s">
        <v>47</v>
      </c>
      <c r="C1436" s="80" t="s">
        <v>50</v>
      </c>
      <c r="D1436" s="114">
        <v>43468.39604028935</v>
      </c>
      <c r="E1436" s="80" t="s">
        <v>170</v>
      </c>
      <c r="F1436" s="80" t="s">
        <v>30</v>
      </c>
      <c r="G1436" s="80" t="s">
        <v>44</v>
      </c>
      <c r="H1436" s="80" t="s">
        <v>8</v>
      </c>
      <c r="I1436" s="80" t="s">
        <v>158</v>
      </c>
      <c r="J1436" s="80" t="s">
        <v>42</v>
      </c>
      <c r="K1436" s="80">
        <v>3.5</v>
      </c>
      <c r="L1436" s="80">
        <v>1240</v>
      </c>
      <c r="M1436" s="80" t="s">
        <v>41</v>
      </c>
      <c r="N1436" s="102">
        <v>185</v>
      </c>
      <c r="O1436" s="108">
        <v>4.2999999999999997E-2</v>
      </c>
      <c r="P1436" s="105">
        <v>0</v>
      </c>
      <c r="Q1436" s="80"/>
      <c r="R1436" s="80"/>
      <c r="S1436" s="80"/>
      <c r="T1436" s="80"/>
      <c r="U1436" s="80"/>
      <c r="V1436" s="80"/>
      <c r="W1436" s="80"/>
      <c r="X1436" s="80"/>
      <c r="Y1436" s="80"/>
      <c r="Z1436" s="80" t="s">
        <v>40</v>
      </c>
      <c r="AA1436" s="80" t="s">
        <v>39</v>
      </c>
      <c r="AB1436" s="80">
        <v>20</v>
      </c>
      <c r="AC1436" s="80"/>
    </row>
    <row r="1437" spans="1:29" ht="15.75" customHeight="1" x14ac:dyDescent="0.2">
      <c r="A1437" s="80" t="s">
        <v>49</v>
      </c>
      <c r="B1437" s="80" t="s">
        <v>47</v>
      </c>
      <c r="C1437" s="80" t="s">
        <v>50</v>
      </c>
      <c r="D1437" s="114">
        <v>43468.39604028935</v>
      </c>
      <c r="E1437" s="80" t="s">
        <v>170</v>
      </c>
      <c r="F1437" s="80" t="s">
        <v>30</v>
      </c>
      <c r="G1437" s="80" t="s">
        <v>44</v>
      </c>
      <c r="H1437" s="80" t="s">
        <v>8</v>
      </c>
      <c r="I1437" s="80" t="s">
        <v>43</v>
      </c>
      <c r="J1437" s="80" t="s">
        <v>42</v>
      </c>
      <c r="K1437" s="80">
        <v>3.5</v>
      </c>
      <c r="L1437" s="80">
        <v>1240</v>
      </c>
      <c r="M1437" s="80" t="s">
        <v>41</v>
      </c>
      <c r="N1437" s="102">
        <v>3.36</v>
      </c>
      <c r="O1437" s="108">
        <v>0</v>
      </c>
      <c r="P1437" s="105">
        <v>5.23</v>
      </c>
      <c r="Q1437" s="80"/>
      <c r="R1437" s="80"/>
      <c r="S1437" s="80"/>
      <c r="T1437" s="80"/>
      <c r="U1437" s="80"/>
      <c r="V1437" s="80"/>
      <c r="W1437" s="80"/>
      <c r="X1437" s="80"/>
      <c r="Y1437" s="80"/>
      <c r="Z1437" s="80" t="s">
        <v>40</v>
      </c>
      <c r="AA1437" s="80" t="s">
        <v>39</v>
      </c>
      <c r="AB1437" s="80">
        <v>20</v>
      </c>
      <c r="AC1437" s="80"/>
    </row>
    <row r="1438" spans="1:29" ht="15.75" customHeight="1" x14ac:dyDescent="0.2">
      <c r="A1438" s="80" t="s">
        <v>49</v>
      </c>
      <c r="B1438" s="80" t="s">
        <v>47</v>
      </c>
      <c r="C1438" s="80" t="s">
        <v>50</v>
      </c>
      <c r="D1438" s="114">
        <v>43468.39604028935</v>
      </c>
      <c r="E1438" s="80" t="s">
        <v>170</v>
      </c>
      <c r="F1438" s="80" t="s">
        <v>30</v>
      </c>
      <c r="G1438" s="80" t="s">
        <v>44</v>
      </c>
      <c r="H1438" s="80" t="s">
        <v>8</v>
      </c>
      <c r="I1438" s="80" t="s">
        <v>159</v>
      </c>
      <c r="J1438" s="80" t="s">
        <v>165</v>
      </c>
      <c r="K1438" s="80">
        <v>3.5</v>
      </c>
      <c r="L1438" s="80">
        <v>1240</v>
      </c>
      <c r="M1438" s="80" t="s">
        <v>41</v>
      </c>
      <c r="N1438" s="102">
        <v>88.2</v>
      </c>
      <c r="O1438" s="108">
        <v>2.2599999999999999E-2</v>
      </c>
      <c r="P1438" s="105">
        <v>5.14</v>
      </c>
      <c r="Q1438" s="80"/>
      <c r="R1438" s="80"/>
      <c r="S1438" s="80"/>
      <c r="T1438" s="80"/>
      <c r="U1438" s="80"/>
      <c r="V1438" s="80"/>
      <c r="W1438" s="80"/>
      <c r="X1438" s="80"/>
      <c r="Y1438" s="80"/>
      <c r="Z1438" s="80" t="s">
        <v>40</v>
      </c>
      <c r="AA1438" s="80" t="s">
        <v>39</v>
      </c>
      <c r="AB1438" s="80">
        <v>20</v>
      </c>
      <c r="AC1438" s="80"/>
    </row>
    <row r="1439" spans="1:29" ht="15.75" customHeight="1" x14ac:dyDescent="0.2">
      <c r="A1439" s="80" t="s">
        <v>49</v>
      </c>
      <c r="B1439" s="80" t="s">
        <v>47</v>
      </c>
      <c r="C1439" s="80" t="s">
        <v>50</v>
      </c>
      <c r="D1439" s="114">
        <v>43468.39604028935</v>
      </c>
      <c r="E1439" s="80" t="s">
        <v>170</v>
      </c>
      <c r="F1439" s="80" t="s">
        <v>30</v>
      </c>
      <c r="G1439" s="80" t="s">
        <v>44</v>
      </c>
      <c r="H1439" s="80" t="s">
        <v>9</v>
      </c>
      <c r="I1439" s="80" t="s">
        <v>157</v>
      </c>
      <c r="J1439" s="80" t="s">
        <v>42</v>
      </c>
      <c r="K1439" s="80">
        <v>3.5</v>
      </c>
      <c r="L1439" s="80">
        <v>1240</v>
      </c>
      <c r="M1439" s="80" t="s">
        <v>41</v>
      </c>
      <c r="N1439" s="102">
        <v>156</v>
      </c>
      <c r="O1439" s="108">
        <v>6.8199999999999997E-2</v>
      </c>
      <c r="P1439" s="105">
        <v>6.94</v>
      </c>
      <c r="Q1439" s="80"/>
      <c r="R1439" s="80"/>
      <c r="S1439" s="80"/>
      <c r="T1439" s="80"/>
      <c r="U1439" s="80"/>
      <c r="V1439" s="80"/>
      <c r="W1439" s="80"/>
      <c r="X1439" s="80"/>
      <c r="Y1439" s="80"/>
      <c r="Z1439" s="80" t="s">
        <v>40</v>
      </c>
      <c r="AA1439" s="80" t="s">
        <v>39</v>
      </c>
      <c r="AB1439" s="80">
        <v>20</v>
      </c>
      <c r="AC1439" s="80"/>
    </row>
    <row r="1440" spans="1:29" ht="15.75" customHeight="1" x14ac:dyDescent="0.2">
      <c r="A1440" s="80" t="s">
        <v>49</v>
      </c>
      <c r="B1440" s="80" t="s">
        <v>47</v>
      </c>
      <c r="C1440" s="80" t="s">
        <v>50</v>
      </c>
      <c r="D1440" s="114">
        <v>43468.39604028935</v>
      </c>
      <c r="E1440" s="80" t="s">
        <v>170</v>
      </c>
      <c r="F1440" s="80" t="s">
        <v>30</v>
      </c>
      <c r="G1440" s="80" t="s">
        <v>44</v>
      </c>
      <c r="H1440" s="80" t="s">
        <v>9</v>
      </c>
      <c r="I1440" s="80" t="s">
        <v>158</v>
      </c>
      <c r="J1440" s="80" t="s">
        <v>42</v>
      </c>
      <c r="K1440" s="80">
        <v>3.5</v>
      </c>
      <c r="L1440" s="80">
        <v>1240</v>
      </c>
      <c r="M1440" s="80" t="s">
        <v>41</v>
      </c>
      <c r="N1440" s="102">
        <v>231</v>
      </c>
      <c r="O1440" s="108">
        <v>7.5499999999999998E-2</v>
      </c>
      <c r="P1440" s="105">
        <v>0</v>
      </c>
      <c r="Q1440" s="80"/>
      <c r="R1440" s="80"/>
      <c r="S1440" s="80"/>
      <c r="T1440" s="80"/>
      <c r="U1440" s="80"/>
      <c r="V1440" s="80"/>
      <c r="W1440" s="80"/>
      <c r="X1440" s="80"/>
      <c r="Y1440" s="80"/>
      <c r="Z1440" s="80" t="s">
        <v>40</v>
      </c>
      <c r="AA1440" s="80" t="s">
        <v>39</v>
      </c>
      <c r="AB1440" s="80">
        <v>20</v>
      </c>
      <c r="AC1440" s="80"/>
    </row>
    <row r="1441" spans="1:29" ht="15.75" customHeight="1" x14ac:dyDescent="0.2">
      <c r="A1441" s="80" t="s">
        <v>49</v>
      </c>
      <c r="B1441" s="80" t="s">
        <v>47</v>
      </c>
      <c r="C1441" s="80" t="s">
        <v>50</v>
      </c>
      <c r="D1441" s="114">
        <v>43468.39604028935</v>
      </c>
      <c r="E1441" s="80" t="s">
        <v>170</v>
      </c>
      <c r="F1441" s="80" t="s">
        <v>30</v>
      </c>
      <c r="G1441" s="80" t="s">
        <v>44</v>
      </c>
      <c r="H1441" s="80" t="s">
        <v>9</v>
      </c>
      <c r="I1441" s="80" t="s">
        <v>43</v>
      </c>
      <c r="J1441" s="80" t="s">
        <v>42</v>
      </c>
      <c r="K1441" s="80">
        <v>3.5</v>
      </c>
      <c r="L1441" s="80">
        <v>1240</v>
      </c>
      <c r="M1441" s="80" t="s">
        <v>41</v>
      </c>
      <c r="N1441" s="102">
        <v>3.95</v>
      </c>
      <c r="O1441" s="108">
        <v>0</v>
      </c>
      <c r="P1441" s="105">
        <v>6.1</v>
      </c>
      <c r="Q1441" s="80"/>
      <c r="R1441" s="80"/>
      <c r="S1441" s="80"/>
      <c r="T1441" s="80"/>
      <c r="U1441" s="80"/>
      <c r="V1441" s="80"/>
      <c r="W1441" s="80"/>
      <c r="X1441" s="80"/>
      <c r="Y1441" s="80"/>
      <c r="Z1441" s="80" t="s">
        <v>40</v>
      </c>
      <c r="AA1441" s="80" t="s">
        <v>39</v>
      </c>
      <c r="AB1441" s="80">
        <v>20</v>
      </c>
      <c r="AC1441" s="80"/>
    </row>
    <row r="1442" spans="1:29" ht="15.75" customHeight="1" x14ac:dyDescent="0.2">
      <c r="A1442" s="80" t="s">
        <v>49</v>
      </c>
      <c r="B1442" s="80" t="s">
        <v>47</v>
      </c>
      <c r="C1442" s="80" t="s">
        <v>50</v>
      </c>
      <c r="D1442" s="114">
        <v>43468.39604028935</v>
      </c>
      <c r="E1442" s="80" t="s">
        <v>170</v>
      </c>
      <c r="F1442" s="80" t="s">
        <v>30</v>
      </c>
      <c r="G1442" s="80" t="s">
        <v>44</v>
      </c>
      <c r="H1442" s="80" t="s">
        <v>9</v>
      </c>
      <c r="I1442" s="80" t="s">
        <v>159</v>
      </c>
      <c r="J1442" s="80" t="s">
        <v>165</v>
      </c>
      <c r="K1442" s="80">
        <v>3.5</v>
      </c>
      <c r="L1442" s="80">
        <v>1240</v>
      </c>
      <c r="M1442" s="80" t="s">
        <v>41</v>
      </c>
      <c r="N1442" s="102">
        <v>127</v>
      </c>
      <c r="O1442" s="108">
        <v>5.2999999999999999E-2</v>
      </c>
      <c r="P1442" s="105">
        <v>6.08</v>
      </c>
      <c r="Q1442" s="80"/>
      <c r="R1442" s="80"/>
      <c r="S1442" s="80"/>
      <c r="T1442" s="80"/>
      <c r="U1442" s="80"/>
      <c r="V1442" s="80"/>
      <c r="W1442" s="80"/>
      <c r="X1442" s="80"/>
      <c r="Y1442" s="80"/>
      <c r="Z1442" s="80" t="s">
        <v>40</v>
      </c>
      <c r="AA1442" s="80" t="s">
        <v>39</v>
      </c>
      <c r="AB1442" s="80">
        <v>20</v>
      </c>
      <c r="AC1442" s="80"/>
    </row>
    <row r="1443" spans="1:29" ht="15.75" customHeight="1" x14ac:dyDescent="0.2">
      <c r="A1443" s="80" t="s">
        <v>49</v>
      </c>
      <c r="B1443" s="80" t="s">
        <v>47</v>
      </c>
      <c r="C1443" s="80" t="s">
        <v>50</v>
      </c>
      <c r="D1443" s="114">
        <v>43468.39604028935</v>
      </c>
      <c r="E1443" s="80" t="s">
        <v>170</v>
      </c>
      <c r="F1443" s="80" t="s">
        <v>30</v>
      </c>
      <c r="G1443" s="80" t="s">
        <v>44</v>
      </c>
      <c r="H1443" s="80" t="s">
        <v>10</v>
      </c>
      <c r="I1443" s="80" t="s">
        <v>157</v>
      </c>
      <c r="J1443" s="80" t="s">
        <v>42</v>
      </c>
      <c r="K1443" s="80">
        <v>3.5</v>
      </c>
      <c r="L1443" s="80">
        <v>1240</v>
      </c>
      <c r="M1443" s="80" t="s">
        <v>41</v>
      </c>
      <c r="N1443" s="102">
        <v>78.099999999999994</v>
      </c>
      <c r="O1443" s="108">
        <v>4.58E-2</v>
      </c>
      <c r="P1443" s="105">
        <v>9.02</v>
      </c>
      <c r="Q1443" s="80"/>
      <c r="R1443" s="80"/>
      <c r="S1443" s="80"/>
      <c r="T1443" s="80"/>
      <c r="U1443" s="80"/>
      <c r="V1443" s="80"/>
      <c r="W1443" s="80"/>
      <c r="X1443" s="80"/>
      <c r="Y1443" s="80"/>
      <c r="Z1443" s="80" t="s">
        <v>40</v>
      </c>
      <c r="AA1443" s="80" t="s">
        <v>39</v>
      </c>
      <c r="AB1443" s="80">
        <v>20</v>
      </c>
      <c r="AC1443" s="80"/>
    </row>
    <row r="1444" spans="1:29" ht="15.75" customHeight="1" x14ac:dyDescent="0.2">
      <c r="A1444" s="80" t="s">
        <v>49</v>
      </c>
      <c r="B1444" s="80" t="s">
        <v>47</v>
      </c>
      <c r="C1444" s="80" t="s">
        <v>50</v>
      </c>
      <c r="D1444" s="114">
        <v>43468.39604028935</v>
      </c>
      <c r="E1444" s="80" t="s">
        <v>170</v>
      </c>
      <c r="F1444" s="80" t="s">
        <v>30</v>
      </c>
      <c r="G1444" s="80" t="s">
        <v>44</v>
      </c>
      <c r="H1444" s="80" t="s">
        <v>10</v>
      </c>
      <c r="I1444" s="80" t="s">
        <v>158</v>
      </c>
      <c r="J1444" s="80" t="s">
        <v>42</v>
      </c>
      <c r="K1444" s="80">
        <v>3.5</v>
      </c>
      <c r="L1444" s="80">
        <v>1240</v>
      </c>
      <c r="M1444" s="80" t="s">
        <v>41</v>
      </c>
      <c r="N1444" s="102">
        <v>152</v>
      </c>
      <c r="O1444" s="108">
        <v>5.0700000000000002E-2</v>
      </c>
      <c r="P1444" s="105">
        <v>0</v>
      </c>
      <c r="Q1444" s="80"/>
      <c r="R1444" s="80"/>
      <c r="S1444" s="80"/>
      <c r="T1444" s="80"/>
      <c r="U1444" s="80"/>
      <c r="V1444" s="80"/>
      <c r="W1444" s="80"/>
      <c r="X1444" s="80"/>
      <c r="Y1444" s="80"/>
      <c r="Z1444" s="80" t="s">
        <v>40</v>
      </c>
      <c r="AA1444" s="80" t="s">
        <v>39</v>
      </c>
      <c r="AB1444" s="80">
        <v>20</v>
      </c>
      <c r="AC1444" s="80"/>
    </row>
    <row r="1445" spans="1:29" ht="15.75" customHeight="1" x14ac:dyDescent="0.2">
      <c r="A1445" s="80" t="s">
        <v>49</v>
      </c>
      <c r="B1445" s="80" t="s">
        <v>47</v>
      </c>
      <c r="C1445" s="80" t="s">
        <v>50</v>
      </c>
      <c r="D1445" s="114">
        <v>43468.39604028935</v>
      </c>
      <c r="E1445" s="80" t="s">
        <v>170</v>
      </c>
      <c r="F1445" s="80" t="s">
        <v>30</v>
      </c>
      <c r="G1445" s="80" t="s">
        <v>44</v>
      </c>
      <c r="H1445" s="80" t="s">
        <v>10</v>
      </c>
      <c r="I1445" s="80" t="s">
        <v>43</v>
      </c>
      <c r="J1445" s="80" t="s">
        <v>42</v>
      </c>
      <c r="K1445" s="80">
        <v>3.5</v>
      </c>
      <c r="L1445" s="80">
        <v>1240</v>
      </c>
      <c r="M1445" s="80" t="s">
        <v>41</v>
      </c>
      <c r="N1445" s="102">
        <v>5.15</v>
      </c>
      <c r="O1445" s="108">
        <v>0</v>
      </c>
      <c r="P1445" s="105">
        <v>7.99</v>
      </c>
      <c r="Q1445" s="80"/>
      <c r="R1445" s="80"/>
      <c r="S1445" s="80"/>
      <c r="T1445" s="80"/>
      <c r="U1445" s="80"/>
      <c r="V1445" s="80"/>
      <c r="W1445" s="80"/>
      <c r="X1445" s="80"/>
      <c r="Y1445" s="80"/>
      <c r="Z1445" s="80" t="s">
        <v>40</v>
      </c>
      <c r="AA1445" s="80" t="s">
        <v>39</v>
      </c>
      <c r="AB1445" s="80">
        <v>20</v>
      </c>
      <c r="AC1445" s="80"/>
    </row>
    <row r="1446" spans="1:29" ht="15.75" customHeight="1" x14ac:dyDescent="0.2">
      <c r="A1446" s="80" t="s">
        <v>49</v>
      </c>
      <c r="B1446" s="80" t="s">
        <v>47</v>
      </c>
      <c r="C1446" s="80" t="s">
        <v>50</v>
      </c>
      <c r="D1446" s="114">
        <v>43468.39604028935</v>
      </c>
      <c r="E1446" s="80" t="s">
        <v>170</v>
      </c>
      <c r="F1446" s="80" t="s">
        <v>30</v>
      </c>
      <c r="G1446" s="80" t="s">
        <v>44</v>
      </c>
      <c r="H1446" s="80" t="s">
        <v>10</v>
      </c>
      <c r="I1446" s="80" t="s">
        <v>159</v>
      </c>
      <c r="J1446" s="80" t="s">
        <v>165</v>
      </c>
      <c r="K1446" s="80">
        <v>3.5</v>
      </c>
      <c r="L1446" s="80">
        <v>1240</v>
      </c>
      <c r="M1446" s="80" t="s">
        <v>41</v>
      </c>
      <c r="N1446" s="102">
        <v>17.399999999999999</v>
      </c>
      <c r="O1446" s="108">
        <v>6.9300000000000004E-3</v>
      </c>
      <c r="P1446" s="105">
        <v>7.98</v>
      </c>
      <c r="Q1446" s="80"/>
      <c r="R1446" s="80"/>
      <c r="S1446" s="80"/>
      <c r="T1446" s="80"/>
      <c r="U1446" s="80"/>
      <c r="V1446" s="80"/>
      <c r="W1446" s="80"/>
      <c r="X1446" s="80"/>
      <c r="Y1446" s="80"/>
      <c r="Z1446" s="80" t="s">
        <v>40</v>
      </c>
      <c r="AA1446" s="80" t="s">
        <v>39</v>
      </c>
      <c r="AB1446" s="80">
        <v>20</v>
      </c>
      <c r="AC1446" s="80"/>
    </row>
    <row r="1447" spans="1:29" ht="15.75" customHeight="1" x14ac:dyDescent="0.2">
      <c r="A1447" s="80" t="s">
        <v>49</v>
      </c>
      <c r="B1447" s="80" t="s">
        <v>47</v>
      </c>
      <c r="C1447" s="80" t="s">
        <v>50</v>
      </c>
      <c r="D1447" s="114">
        <v>43468.39604028935</v>
      </c>
      <c r="E1447" s="80" t="s">
        <v>170</v>
      </c>
      <c r="F1447" s="80" t="s">
        <v>30</v>
      </c>
      <c r="G1447" s="80" t="s">
        <v>44</v>
      </c>
      <c r="H1447" s="80" t="s">
        <v>18</v>
      </c>
      <c r="I1447" s="80" t="s">
        <v>157</v>
      </c>
      <c r="J1447" s="80" t="s">
        <v>42</v>
      </c>
      <c r="K1447" s="80">
        <v>3.5</v>
      </c>
      <c r="L1447" s="80">
        <v>1240</v>
      </c>
      <c r="M1447" s="80" t="s">
        <v>41</v>
      </c>
      <c r="N1447" s="102">
        <v>190</v>
      </c>
      <c r="O1447" s="108">
        <v>0.155</v>
      </c>
      <c r="P1447" s="105">
        <v>8.5</v>
      </c>
      <c r="Q1447" s="80"/>
      <c r="R1447" s="80"/>
      <c r="S1447" s="80"/>
      <c r="T1447" s="80"/>
      <c r="U1447" s="80"/>
      <c r="V1447" s="80"/>
      <c r="W1447" s="80"/>
      <c r="X1447" s="80"/>
      <c r="Y1447" s="80"/>
      <c r="Z1447" s="80" t="s">
        <v>40</v>
      </c>
      <c r="AA1447" s="80" t="s">
        <v>39</v>
      </c>
      <c r="AB1447" s="80">
        <v>20</v>
      </c>
      <c r="AC1447" s="80"/>
    </row>
    <row r="1448" spans="1:29" ht="15.75" customHeight="1" x14ac:dyDescent="0.2">
      <c r="A1448" s="80" t="s">
        <v>49</v>
      </c>
      <c r="B1448" s="80" t="s">
        <v>47</v>
      </c>
      <c r="C1448" s="80" t="s">
        <v>50</v>
      </c>
      <c r="D1448" s="114">
        <v>43468.39604028935</v>
      </c>
      <c r="E1448" s="80" t="s">
        <v>170</v>
      </c>
      <c r="F1448" s="80" t="s">
        <v>30</v>
      </c>
      <c r="G1448" s="80" t="s">
        <v>44</v>
      </c>
      <c r="H1448" s="80" t="s">
        <v>18</v>
      </c>
      <c r="I1448" s="80" t="s">
        <v>158</v>
      </c>
      <c r="J1448" s="80" t="s">
        <v>42</v>
      </c>
      <c r="K1448" s="80">
        <v>3.5</v>
      </c>
      <c r="L1448" s="80">
        <v>1240</v>
      </c>
      <c r="M1448" s="80" t="s">
        <v>41</v>
      </c>
      <c r="N1448" s="102">
        <v>280</v>
      </c>
      <c r="O1448" s="108">
        <v>0.156</v>
      </c>
      <c r="P1448" s="105">
        <v>0</v>
      </c>
      <c r="Q1448" s="80"/>
      <c r="R1448" s="80"/>
      <c r="S1448" s="80"/>
      <c r="T1448" s="80"/>
      <c r="U1448" s="80"/>
      <c r="V1448" s="80"/>
      <c r="W1448" s="80"/>
      <c r="X1448" s="80"/>
      <c r="Y1448" s="80"/>
      <c r="Z1448" s="80" t="s">
        <v>40</v>
      </c>
      <c r="AA1448" s="80" t="s">
        <v>39</v>
      </c>
      <c r="AB1448" s="80">
        <v>20</v>
      </c>
      <c r="AC1448" s="80"/>
    </row>
    <row r="1449" spans="1:29" ht="15.75" customHeight="1" x14ac:dyDescent="0.2">
      <c r="A1449" s="80" t="s">
        <v>49</v>
      </c>
      <c r="B1449" s="80" t="s">
        <v>47</v>
      </c>
      <c r="C1449" s="80" t="s">
        <v>50</v>
      </c>
      <c r="D1449" s="114">
        <v>43468.39604028935</v>
      </c>
      <c r="E1449" s="80" t="s">
        <v>170</v>
      </c>
      <c r="F1449" s="80" t="s">
        <v>30</v>
      </c>
      <c r="G1449" s="80" t="s">
        <v>44</v>
      </c>
      <c r="H1449" s="80" t="s">
        <v>18</v>
      </c>
      <c r="I1449" s="80" t="s">
        <v>43</v>
      </c>
      <c r="J1449" s="80" t="s">
        <v>42</v>
      </c>
      <c r="K1449" s="80">
        <v>3.5</v>
      </c>
      <c r="L1449" s="80">
        <v>1240</v>
      </c>
      <c r="M1449" s="80" t="s">
        <v>41</v>
      </c>
      <c r="N1449" s="102">
        <v>4.8499999999999996</v>
      </c>
      <c r="O1449" s="108">
        <v>0</v>
      </c>
      <c r="P1449" s="105">
        <v>7.47</v>
      </c>
      <c r="Q1449" s="80"/>
      <c r="R1449" s="80"/>
      <c r="S1449" s="80"/>
      <c r="T1449" s="80"/>
      <c r="U1449" s="80"/>
      <c r="V1449" s="80"/>
      <c r="W1449" s="80"/>
      <c r="X1449" s="80"/>
      <c r="Y1449" s="80"/>
      <c r="Z1449" s="80" t="s">
        <v>40</v>
      </c>
      <c r="AA1449" s="80" t="s">
        <v>39</v>
      </c>
      <c r="AB1449" s="80">
        <v>20</v>
      </c>
      <c r="AC1449" s="80"/>
    </row>
    <row r="1450" spans="1:29" ht="15.75" customHeight="1" x14ac:dyDescent="0.2">
      <c r="A1450" s="80" t="s">
        <v>49</v>
      </c>
      <c r="B1450" s="80" t="s">
        <v>47</v>
      </c>
      <c r="C1450" s="80" t="s">
        <v>50</v>
      </c>
      <c r="D1450" s="114">
        <v>43468.39604028935</v>
      </c>
      <c r="E1450" s="80" t="s">
        <v>170</v>
      </c>
      <c r="F1450" s="80" t="s">
        <v>30</v>
      </c>
      <c r="G1450" s="80" t="s">
        <v>44</v>
      </c>
      <c r="H1450" s="80" t="s">
        <v>18</v>
      </c>
      <c r="I1450" s="80" t="s">
        <v>159</v>
      </c>
      <c r="J1450" s="80" t="s">
        <v>165</v>
      </c>
      <c r="K1450" s="80">
        <v>3.5</v>
      </c>
      <c r="L1450" s="80">
        <v>1240</v>
      </c>
      <c r="M1450" s="80" t="s">
        <v>41</v>
      </c>
      <c r="N1450" s="102">
        <v>189</v>
      </c>
      <c r="O1450" s="108">
        <v>0.14499999999999999</v>
      </c>
      <c r="P1450" s="105">
        <v>7.44</v>
      </c>
      <c r="Q1450" s="80"/>
      <c r="R1450" s="80"/>
      <c r="S1450" s="80"/>
      <c r="T1450" s="80"/>
      <c r="U1450" s="80"/>
      <c r="V1450" s="80"/>
      <c r="W1450" s="80"/>
      <c r="X1450" s="80"/>
      <c r="Y1450" s="80"/>
      <c r="Z1450" s="80" t="s">
        <v>40</v>
      </c>
      <c r="AA1450" s="80" t="s">
        <v>39</v>
      </c>
      <c r="AB1450" s="80">
        <v>20</v>
      </c>
      <c r="AC1450" s="80"/>
    </row>
    <row r="1451" spans="1:29" ht="15.75" customHeight="1" x14ac:dyDescent="0.2">
      <c r="A1451" s="80" t="s">
        <v>49</v>
      </c>
      <c r="B1451" s="80" t="s">
        <v>47</v>
      </c>
      <c r="C1451" s="80" t="s">
        <v>50</v>
      </c>
      <c r="D1451" s="114">
        <v>43468.39604028935</v>
      </c>
      <c r="E1451" s="80" t="s">
        <v>170</v>
      </c>
      <c r="F1451" s="80" t="s">
        <v>30</v>
      </c>
      <c r="G1451" s="80" t="s">
        <v>44</v>
      </c>
      <c r="H1451" s="80" t="s">
        <v>20</v>
      </c>
      <c r="I1451" s="80" t="s">
        <v>157</v>
      </c>
      <c r="J1451" s="80" t="s">
        <v>42</v>
      </c>
      <c r="K1451" s="80">
        <v>3.5</v>
      </c>
      <c r="L1451" s="80">
        <v>1240</v>
      </c>
      <c r="M1451" s="80" t="s">
        <v>41</v>
      </c>
      <c r="N1451" s="102">
        <v>173</v>
      </c>
      <c r="O1451" s="108">
        <v>0.114</v>
      </c>
      <c r="P1451" s="105">
        <v>5.91</v>
      </c>
      <c r="Q1451" s="80"/>
      <c r="R1451" s="80"/>
      <c r="S1451" s="80"/>
      <c r="T1451" s="80"/>
      <c r="U1451" s="80"/>
      <c r="V1451" s="80"/>
      <c r="W1451" s="80"/>
      <c r="X1451" s="80"/>
      <c r="Y1451" s="80"/>
      <c r="Z1451" s="80" t="s">
        <v>40</v>
      </c>
      <c r="AA1451" s="80" t="s">
        <v>39</v>
      </c>
      <c r="AB1451" s="80">
        <v>20</v>
      </c>
      <c r="AC1451" s="80"/>
    </row>
    <row r="1452" spans="1:29" ht="15.75" customHeight="1" x14ac:dyDescent="0.2">
      <c r="A1452" s="80" t="s">
        <v>49</v>
      </c>
      <c r="B1452" s="80" t="s">
        <v>47</v>
      </c>
      <c r="C1452" s="80" t="s">
        <v>50</v>
      </c>
      <c r="D1452" s="114">
        <v>43468.39604028935</v>
      </c>
      <c r="E1452" s="80" t="s">
        <v>170</v>
      </c>
      <c r="F1452" s="80" t="s">
        <v>30</v>
      </c>
      <c r="G1452" s="80" t="s">
        <v>44</v>
      </c>
      <c r="H1452" s="80" t="s">
        <v>20</v>
      </c>
      <c r="I1452" s="80" t="s">
        <v>158</v>
      </c>
      <c r="J1452" s="80" t="s">
        <v>42</v>
      </c>
      <c r="K1452" s="80">
        <v>3.5</v>
      </c>
      <c r="L1452" s="80">
        <v>1240</v>
      </c>
      <c r="M1452" s="80" t="s">
        <v>41</v>
      </c>
      <c r="N1452" s="102">
        <v>235</v>
      </c>
      <c r="O1452" s="108">
        <v>0.11899999999999999</v>
      </c>
      <c r="P1452" s="105">
        <v>0</v>
      </c>
      <c r="Q1452" s="80"/>
      <c r="R1452" s="80"/>
      <c r="S1452" s="80"/>
      <c r="T1452" s="80"/>
      <c r="U1452" s="80"/>
      <c r="V1452" s="80"/>
      <c r="W1452" s="80"/>
      <c r="X1452" s="80"/>
      <c r="Y1452" s="80"/>
      <c r="Z1452" s="80" t="s">
        <v>40</v>
      </c>
      <c r="AA1452" s="80" t="s">
        <v>39</v>
      </c>
      <c r="AB1452" s="80">
        <v>20</v>
      </c>
      <c r="AC1452" s="80"/>
    </row>
    <row r="1453" spans="1:29" ht="15.75" customHeight="1" x14ac:dyDescent="0.2">
      <c r="A1453" s="80" t="s">
        <v>49</v>
      </c>
      <c r="B1453" s="80" t="s">
        <v>47</v>
      </c>
      <c r="C1453" s="80" t="s">
        <v>50</v>
      </c>
      <c r="D1453" s="114">
        <v>43468.39604028935</v>
      </c>
      <c r="E1453" s="80" t="s">
        <v>170</v>
      </c>
      <c r="F1453" s="80" t="s">
        <v>30</v>
      </c>
      <c r="G1453" s="80" t="s">
        <v>44</v>
      </c>
      <c r="H1453" s="80" t="s">
        <v>20</v>
      </c>
      <c r="I1453" s="80" t="s">
        <v>43</v>
      </c>
      <c r="J1453" s="80" t="s">
        <v>42</v>
      </c>
      <c r="K1453" s="80">
        <v>3.5</v>
      </c>
      <c r="L1453" s="80">
        <v>1240</v>
      </c>
      <c r="M1453" s="80" t="s">
        <v>41</v>
      </c>
      <c r="N1453" s="102">
        <v>3.41</v>
      </c>
      <c r="O1453" s="108">
        <v>0</v>
      </c>
      <c r="P1453" s="105">
        <v>5.27</v>
      </c>
      <c r="Q1453" s="80"/>
      <c r="R1453" s="80"/>
      <c r="S1453" s="80"/>
      <c r="T1453" s="80"/>
      <c r="U1453" s="80"/>
      <c r="V1453" s="80"/>
      <c r="W1453" s="80"/>
      <c r="X1453" s="80"/>
      <c r="Y1453" s="80"/>
      <c r="Z1453" s="80" t="s">
        <v>40</v>
      </c>
      <c r="AA1453" s="80" t="s">
        <v>39</v>
      </c>
      <c r="AB1453" s="80">
        <v>20</v>
      </c>
      <c r="AC1453" s="80"/>
    </row>
    <row r="1454" spans="1:29" ht="15.75" customHeight="1" x14ac:dyDescent="0.2">
      <c r="A1454" s="80" t="s">
        <v>49</v>
      </c>
      <c r="B1454" s="80" t="s">
        <v>47</v>
      </c>
      <c r="C1454" s="80" t="s">
        <v>50</v>
      </c>
      <c r="D1454" s="114">
        <v>43468.39604028935</v>
      </c>
      <c r="E1454" s="80" t="s">
        <v>170</v>
      </c>
      <c r="F1454" s="80" t="s">
        <v>30</v>
      </c>
      <c r="G1454" s="80" t="s">
        <v>44</v>
      </c>
      <c r="H1454" s="80" t="s">
        <v>20</v>
      </c>
      <c r="I1454" s="80" t="s">
        <v>159</v>
      </c>
      <c r="J1454" s="80" t="s">
        <v>165</v>
      </c>
      <c r="K1454" s="80">
        <v>3.5</v>
      </c>
      <c r="L1454" s="80">
        <v>1240</v>
      </c>
      <c r="M1454" s="80" t="s">
        <v>41</v>
      </c>
      <c r="N1454" s="102">
        <v>176</v>
      </c>
      <c r="O1454" s="108">
        <v>0.111</v>
      </c>
      <c r="P1454" s="105">
        <v>5.17</v>
      </c>
      <c r="Q1454" s="80"/>
      <c r="R1454" s="80"/>
      <c r="S1454" s="80"/>
      <c r="T1454" s="80"/>
      <c r="U1454" s="80"/>
      <c r="V1454" s="80"/>
      <c r="W1454" s="80"/>
      <c r="X1454" s="80"/>
      <c r="Y1454" s="80"/>
      <c r="Z1454" s="80" t="s">
        <v>40</v>
      </c>
      <c r="AA1454" s="80" t="s">
        <v>39</v>
      </c>
      <c r="AB1454" s="80">
        <v>20</v>
      </c>
      <c r="AC1454" s="80"/>
    </row>
    <row r="1455" spans="1:29" ht="15.75" customHeight="1" x14ac:dyDescent="0.2">
      <c r="A1455" s="80" t="s">
        <v>49</v>
      </c>
      <c r="B1455" s="80" t="s">
        <v>47</v>
      </c>
      <c r="C1455" s="80" t="s">
        <v>50</v>
      </c>
      <c r="D1455" s="114">
        <v>43468.39604028935</v>
      </c>
      <c r="E1455" s="80" t="s">
        <v>170</v>
      </c>
      <c r="F1455" s="80" t="s">
        <v>30</v>
      </c>
      <c r="G1455" s="80" t="s">
        <v>44</v>
      </c>
      <c r="H1455" s="80" t="s">
        <v>22</v>
      </c>
      <c r="I1455" s="80" t="s">
        <v>157</v>
      </c>
      <c r="J1455" s="80" t="s">
        <v>42</v>
      </c>
      <c r="K1455" s="80">
        <v>3.5</v>
      </c>
      <c r="L1455" s="80">
        <v>1240</v>
      </c>
      <c r="M1455" s="80" t="s">
        <v>41</v>
      </c>
      <c r="N1455" s="102">
        <v>186</v>
      </c>
      <c r="O1455" s="108">
        <v>0.114</v>
      </c>
      <c r="P1455" s="105">
        <v>6.39</v>
      </c>
      <c r="Q1455" s="80"/>
      <c r="R1455" s="80"/>
      <c r="S1455" s="80"/>
      <c r="T1455" s="80"/>
      <c r="U1455" s="80"/>
      <c r="V1455" s="80"/>
      <c r="W1455" s="80"/>
      <c r="X1455" s="80"/>
      <c r="Y1455" s="80"/>
      <c r="Z1455" s="80" t="s">
        <v>40</v>
      </c>
      <c r="AA1455" s="80" t="s">
        <v>39</v>
      </c>
      <c r="AB1455" s="80">
        <v>20</v>
      </c>
      <c r="AC1455" s="80"/>
    </row>
    <row r="1456" spans="1:29" ht="15.75" customHeight="1" x14ac:dyDescent="0.2">
      <c r="A1456" s="80" t="s">
        <v>49</v>
      </c>
      <c r="B1456" s="80" t="s">
        <v>47</v>
      </c>
      <c r="C1456" s="80" t="s">
        <v>50</v>
      </c>
      <c r="D1456" s="114">
        <v>43468.39604028935</v>
      </c>
      <c r="E1456" s="80" t="s">
        <v>170</v>
      </c>
      <c r="F1456" s="80" t="s">
        <v>30</v>
      </c>
      <c r="G1456" s="80" t="s">
        <v>44</v>
      </c>
      <c r="H1456" s="80" t="s">
        <v>22</v>
      </c>
      <c r="I1456" s="80" t="s">
        <v>158</v>
      </c>
      <c r="J1456" s="80" t="s">
        <v>42</v>
      </c>
      <c r="K1456" s="80">
        <v>3.5</v>
      </c>
      <c r="L1456" s="80">
        <v>1240</v>
      </c>
      <c r="M1456" s="80" t="s">
        <v>41</v>
      </c>
      <c r="N1456" s="102">
        <v>253</v>
      </c>
      <c r="O1456" s="108">
        <v>0.122</v>
      </c>
      <c r="P1456" s="105">
        <v>0</v>
      </c>
      <c r="Q1456" s="80"/>
      <c r="R1456" s="80"/>
      <c r="S1456" s="80"/>
      <c r="T1456" s="80"/>
      <c r="U1456" s="80"/>
      <c r="V1456" s="80"/>
      <c r="W1456" s="80"/>
      <c r="X1456" s="80"/>
      <c r="Y1456" s="80"/>
      <c r="Z1456" s="80" t="s">
        <v>40</v>
      </c>
      <c r="AA1456" s="80" t="s">
        <v>39</v>
      </c>
      <c r="AB1456" s="80">
        <v>20</v>
      </c>
      <c r="AC1456" s="80"/>
    </row>
    <row r="1457" spans="1:29" ht="15.75" customHeight="1" x14ac:dyDescent="0.2">
      <c r="A1457" s="80" t="s">
        <v>49</v>
      </c>
      <c r="B1457" s="80" t="s">
        <v>47</v>
      </c>
      <c r="C1457" s="80" t="s">
        <v>50</v>
      </c>
      <c r="D1457" s="114">
        <v>43468.39604028935</v>
      </c>
      <c r="E1457" s="80" t="s">
        <v>170</v>
      </c>
      <c r="F1457" s="80" t="s">
        <v>30</v>
      </c>
      <c r="G1457" s="80" t="s">
        <v>44</v>
      </c>
      <c r="H1457" s="80" t="s">
        <v>22</v>
      </c>
      <c r="I1457" s="80" t="s">
        <v>43</v>
      </c>
      <c r="J1457" s="80" t="s">
        <v>42</v>
      </c>
      <c r="K1457" s="80">
        <v>3.5</v>
      </c>
      <c r="L1457" s="80">
        <v>1240</v>
      </c>
      <c r="M1457" s="80" t="s">
        <v>41</v>
      </c>
      <c r="N1457" s="102">
        <v>3.7</v>
      </c>
      <c r="O1457" s="108">
        <v>0</v>
      </c>
      <c r="P1457" s="105">
        <v>5.72</v>
      </c>
      <c r="Q1457" s="80"/>
      <c r="R1457" s="80"/>
      <c r="S1457" s="80"/>
      <c r="T1457" s="80"/>
      <c r="U1457" s="80"/>
      <c r="V1457" s="80"/>
      <c r="W1457" s="80"/>
      <c r="X1457" s="80"/>
      <c r="Y1457" s="80"/>
      <c r="Z1457" s="80" t="s">
        <v>40</v>
      </c>
      <c r="AA1457" s="80" t="s">
        <v>39</v>
      </c>
      <c r="AB1457" s="80">
        <v>20</v>
      </c>
      <c r="AC1457" s="80"/>
    </row>
    <row r="1458" spans="1:29" ht="15.75" customHeight="1" x14ac:dyDescent="0.2">
      <c r="A1458" s="80" t="s">
        <v>49</v>
      </c>
      <c r="B1458" s="80" t="s">
        <v>47</v>
      </c>
      <c r="C1458" s="80" t="s">
        <v>50</v>
      </c>
      <c r="D1458" s="114">
        <v>43468.39604028935</v>
      </c>
      <c r="E1458" s="80" t="s">
        <v>170</v>
      </c>
      <c r="F1458" s="80" t="s">
        <v>30</v>
      </c>
      <c r="G1458" s="80" t="s">
        <v>44</v>
      </c>
      <c r="H1458" s="80" t="s">
        <v>22</v>
      </c>
      <c r="I1458" s="80" t="s">
        <v>159</v>
      </c>
      <c r="J1458" s="80" t="s">
        <v>165</v>
      </c>
      <c r="K1458" s="80">
        <v>3.5</v>
      </c>
      <c r="L1458" s="80">
        <v>1240</v>
      </c>
      <c r="M1458" s="80" t="s">
        <v>41</v>
      </c>
      <c r="N1458" s="102">
        <v>184</v>
      </c>
      <c r="O1458" s="108">
        <v>0.108</v>
      </c>
      <c r="P1458" s="105">
        <v>5.6</v>
      </c>
      <c r="Q1458" s="80"/>
      <c r="R1458" s="80"/>
      <c r="S1458" s="80"/>
      <c r="T1458" s="80"/>
      <c r="U1458" s="80"/>
      <c r="V1458" s="80"/>
      <c r="W1458" s="80"/>
      <c r="X1458" s="80"/>
      <c r="Y1458" s="80"/>
      <c r="Z1458" s="80" t="s">
        <v>40</v>
      </c>
      <c r="AA1458" s="80" t="s">
        <v>39</v>
      </c>
      <c r="AB1458" s="80">
        <v>20</v>
      </c>
      <c r="AC1458" s="80"/>
    </row>
    <row r="1459" spans="1:29" ht="15.75" customHeight="1" x14ac:dyDescent="0.2">
      <c r="A1459" s="80" t="s">
        <v>49</v>
      </c>
      <c r="B1459" s="80" t="s">
        <v>47</v>
      </c>
      <c r="C1459" s="80" t="s">
        <v>50</v>
      </c>
      <c r="D1459" s="114">
        <v>43468.39604028935</v>
      </c>
      <c r="E1459" s="80" t="s">
        <v>170</v>
      </c>
      <c r="F1459" s="80" t="s">
        <v>30</v>
      </c>
      <c r="G1459" s="80" t="s">
        <v>44</v>
      </c>
      <c r="H1459" s="80" t="s">
        <v>26</v>
      </c>
      <c r="I1459" s="80" t="s">
        <v>157</v>
      </c>
      <c r="J1459" s="80" t="s">
        <v>42</v>
      </c>
      <c r="K1459" s="80">
        <v>3.5</v>
      </c>
      <c r="L1459" s="80">
        <v>1240</v>
      </c>
      <c r="M1459" s="80" t="s">
        <v>41</v>
      </c>
      <c r="N1459" s="102">
        <v>144</v>
      </c>
      <c r="O1459" s="108">
        <v>5.2999999999999999E-2</v>
      </c>
      <c r="P1459" s="105">
        <v>9.1199999999999992</v>
      </c>
      <c r="Q1459" s="80"/>
      <c r="R1459" s="80"/>
      <c r="S1459" s="80"/>
      <c r="T1459" s="80"/>
      <c r="U1459" s="80"/>
      <c r="V1459" s="80"/>
      <c r="W1459" s="80"/>
      <c r="X1459" s="80"/>
      <c r="Y1459" s="80"/>
      <c r="Z1459" s="80" t="s">
        <v>40</v>
      </c>
      <c r="AA1459" s="80" t="s">
        <v>39</v>
      </c>
      <c r="AB1459" s="80">
        <v>20</v>
      </c>
      <c r="AC1459" s="80"/>
    </row>
    <row r="1460" spans="1:29" ht="15.75" customHeight="1" x14ac:dyDescent="0.2">
      <c r="A1460" s="80" t="s">
        <v>49</v>
      </c>
      <c r="B1460" s="80" t="s">
        <v>47</v>
      </c>
      <c r="C1460" s="80" t="s">
        <v>50</v>
      </c>
      <c r="D1460" s="114">
        <v>43468.39604028935</v>
      </c>
      <c r="E1460" s="80" t="s">
        <v>170</v>
      </c>
      <c r="F1460" s="80" t="s">
        <v>30</v>
      </c>
      <c r="G1460" s="80" t="s">
        <v>44</v>
      </c>
      <c r="H1460" s="80" t="s">
        <v>26</v>
      </c>
      <c r="I1460" s="80" t="s">
        <v>158</v>
      </c>
      <c r="J1460" s="80" t="s">
        <v>42</v>
      </c>
      <c r="K1460" s="80">
        <v>3.5</v>
      </c>
      <c r="L1460" s="80">
        <v>1240</v>
      </c>
      <c r="M1460" s="80" t="s">
        <v>41</v>
      </c>
      <c r="N1460" s="102">
        <v>265</v>
      </c>
      <c r="O1460" s="108">
        <v>0.06</v>
      </c>
      <c r="P1460" s="105">
        <v>0</v>
      </c>
      <c r="Q1460" s="80"/>
      <c r="R1460" s="80"/>
      <c r="S1460" s="80"/>
      <c r="T1460" s="80"/>
      <c r="U1460" s="80"/>
      <c r="V1460" s="80"/>
      <c r="W1460" s="80"/>
      <c r="X1460" s="80"/>
      <c r="Y1460" s="80"/>
      <c r="Z1460" s="80" t="s">
        <v>40</v>
      </c>
      <c r="AA1460" s="80" t="s">
        <v>39</v>
      </c>
      <c r="AB1460" s="80">
        <v>20</v>
      </c>
      <c r="AC1460" s="80"/>
    </row>
    <row r="1461" spans="1:29" ht="15.75" customHeight="1" x14ac:dyDescent="0.2">
      <c r="A1461" s="80" t="s">
        <v>49</v>
      </c>
      <c r="B1461" s="80" t="s">
        <v>47</v>
      </c>
      <c r="C1461" s="80" t="s">
        <v>50</v>
      </c>
      <c r="D1461" s="114">
        <v>43468.39604028935</v>
      </c>
      <c r="E1461" s="80" t="s">
        <v>170</v>
      </c>
      <c r="F1461" s="80" t="s">
        <v>30</v>
      </c>
      <c r="G1461" s="80" t="s">
        <v>44</v>
      </c>
      <c r="H1461" s="80" t="s">
        <v>26</v>
      </c>
      <c r="I1461" s="80" t="s">
        <v>43</v>
      </c>
      <c r="J1461" s="80" t="s">
        <v>42</v>
      </c>
      <c r="K1461" s="80">
        <v>3.5</v>
      </c>
      <c r="L1461" s="80">
        <v>1240</v>
      </c>
      <c r="M1461" s="80" t="s">
        <v>41</v>
      </c>
      <c r="N1461" s="102">
        <v>5.22</v>
      </c>
      <c r="O1461" s="108">
        <v>0</v>
      </c>
      <c r="P1461" s="105">
        <v>8</v>
      </c>
      <c r="Q1461" s="80"/>
      <c r="R1461" s="80"/>
      <c r="S1461" s="80"/>
      <c r="T1461" s="80"/>
      <c r="U1461" s="80"/>
      <c r="V1461" s="80"/>
      <c r="W1461" s="80"/>
      <c r="X1461" s="80"/>
      <c r="Y1461" s="80"/>
      <c r="Z1461" s="80" t="s">
        <v>40</v>
      </c>
      <c r="AA1461" s="80" t="s">
        <v>39</v>
      </c>
      <c r="AB1461" s="80">
        <v>20</v>
      </c>
      <c r="AC1461" s="80"/>
    </row>
    <row r="1462" spans="1:29" ht="15.75" customHeight="1" x14ac:dyDescent="0.2">
      <c r="A1462" s="80" t="s">
        <v>49</v>
      </c>
      <c r="B1462" s="80" t="s">
        <v>47</v>
      </c>
      <c r="C1462" s="80" t="s">
        <v>50</v>
      </c>
      <c r="D1462" s="114">
        <v>43468.39604028935</v>
      </c>
      <c r="E1462" s="80" t="s">
        <v>170</v>
      </c>
      <c r="F1462" s="80" t="s">
        <v>30</v>
      </c>
      <c r="G1462" s="80" t="s">
        <v>44</v>
      </c>
      <c r="H1462" s="80" t="s">
        <v>26</v>
      </c>
      <c r="I1462" s="80" t="s">
        <v>159</v>
      </c>
      <c r="J1462" s="80" t="s">
        <v>165</v>
      </c>
      <c r="K1462" s="80">
        <v>3.5</v>
      </c>
      <c r="L1462" s="80">
        <v>1240</v>
      </c>
      <c r="M1462" s="80" t="s">
        <v>41</v>
      </c>
      <c r="N1462" s="102">
        <v>101</v>
      </c>
      <c r="O1462" s="108">
        <v>3.3300000000000003E-2</v>
      </c>
      <c r="P1462" s="105">
        <v>7.99</v>
      </c>
      <c r="Q1462" s="80"/>
      <c r="R1462" s="80"/>
      <c r="S1462" s="80"/>
      <c r="T1462" s="80"/>
      <c r="U1462" s="80"/>
      <c r="V1462" s="80"/>
      <c r="W1462" s="80"/>
      <c r="X1462" s="80"/>
      <c r="Y1462" s="80"/>
      <c r="Z1462" s="80" t="s">
        <v>40</v>
      </c>
      <c r="AA1462" s="80" t="s">
        <v>39</v>
      </c>
      <c r="AB1462" s="80">
        <v>20</v>
      </c>
      <c r="AC1462" s="80"/>
    </row>
    <row r="1463" spans="1:29" ht="15.75" customHeight="1" x14ac:dyDescent="0.2">
      <c r="A1463" s="80" t="s">
        <v>49</v>
      </c>
      <c r="B1463" s="80" t="s">
        <v>47</v>
      </c>
      <c r="C1463" s="80" t="s">
        <v>50</v>
      </c>
      <c r="D1463" s="114">
        <v>43468.39604028935</v>
      </c>
      <c r="E1463" s="80" t="s">
        <v>170</v>
      </c>
      <c r="F1463" s="80" t="s">
        <v>30</v>
      </c>
      <c r="G1463" s="80" t="s">
        <v>44</v>
      </c>
      <c r="H1463" s="80" t="s">
        <v>166</v>
      </c>
      <c r="I1463" s="80" t="s">
        <v>157</v>
      </c>
      <c r="J1463" s="80" t="s">
        <v>42</v>
      </c>
      <c r="K1463" s="80">
        <v>3.5</v>
      </c>
      <c r="L1463" s="80">
        <v>1240</v>
      </c>
      <c r="M1463" s="80" t="s">
        <v>41</v>
      </c>
      <c r="N1463" s="102">
        <v>163</v>
      </c>
      <c r="O1463" s="108">
        <v>9.98E-2</v>
      </c>
      <c r="P1463" s="105">
        <v>7.12</v>
      </c>
      <c r="Q1463" s="80"/>
      <c r="R1463" s="80"/>
      <c r="S1463" s="80"/>
      <c r="T1463" s="80"/>
      <c r="U1463" s="80"/>
      <c r="V1463" s="80"/>
      <c r="W1463" s="80"/>
      <c r="X1463" s="80"/>
      <c r="Y1463" s="80"/>
      <c r="Z1463" s="80" t="s">
        <v>40</v>
      </c>
      <c r="AA1463" s="80" t="s">
        <v>39</v>
      </c>
      <c r="AB1463" s="80">
        <v>20</v>
      </c>
      <c r="AC1463" s="80"/>
    </row>
    <row r="1464" spans="1:29" ht="15.75" customHeight="1" x14ac:dyDescent="0.2">
      <c r="A1464" s="80" t="s">
        <v>49</v>
      </c>
      <c r="B1464" s="80" t="s">
        <v>47</v>
      </c>
      <c r="C1464" s="80" t="s">
        <v>50</v>
      </c>
      <c r="D1464" s="114">
        <v>43468.39604028935</v>
      </c>
      <c r="E1464" s="80" t="s">
        <v>170</v>
      </c>
      <c r="F1464" s="80" t="s">
        <v>30</v>
      </c>
      <c r="G1464" s="80" t="s">
        <v>44</v>
      </c>
      <c r="H1464" s="80" t="s">
        <v>166</v>
      </c>
      <c r="I1464" s="80" t="s">
        <v>158</v>
      </c>
      <c r="J1464" s="80" t="s">
        <v>42</v>
      </c>
      <c r="K1464" s="80">
        <v>3.5</v>
      </c>
      <c r="L1464" s="80">
        <v>1240</v>
      </c>
      <c r="M1464" s="80" t="s">
        <v>41</v>
      </c>
      <c r="N1464" s="102">
        <v>237</v>
      </c>
      <c r="O1464" s="108">
        <v>0.105</v>
      </c>
      <c r="P1464" s="105">
        <v>0</v>
      </c>
      <c r="Q1464" s="80"/>
      <c r="R1464" s="80"/>
      <c r="S1464" s="80"/>
      <c r="T1464" s="80"/>
      <c r="U1464" s="80"/>
      <c r="V1464" s="80"/>
      <c r="W1464" s="80"/>
      <c r="X1464" s="80"/>
      <c r="Y1464" s="80"/>
      <c r="Z1464" s="80" t="s">
        <v>40</v>
      </c>
      <c r="AA1464" s="80" t="s">
        <v>39</v>
      </c>
      <c r="AB1464" s="80">
        <v>20</v>
      </c>
      <c r="AC1464" s="80"/>
    </row>
    <row r="1465" spans="1:29" ht="15.75" customHeight="1" x14ac:dyDescent="0.2">
      <c r="A1465" s="80" t="s">
        <v>49</v>
      </c>
      <c r="B1465" s="80" t="s">
        <v>47</v>
      </c>
      <c r="C1465" s="80" t="s">
        <v>50</v>
      </c>
      <c r="D1465" s="114">
        <v>43468.39604028935</v>
      </c>
      <c r="E1465" s="80" t="s">
        <v>170</v>
      </c>
      <c r="F1465" s="80" t="s">
        <v>30</v>
      </c>
      <c r="G1465" s="80" t="s">
        <v>44</v>
      </c>
      <c r="H1465" s="80" t="s">
        <v>166</v>
      </c>
      <c r="I1465" s="80" t="s">
        <v>43</v>
      </c>
      <c r="J1465" s="80" t="s">
        <v>42</v>
      </c>
      <c r="K1465" s="80">
        <v>3.5</v>
      </c>
      <c r="L1465" s="80">
        <v>1240</v>
      </c>
      <c r="M1465" s="80" t="s">
        <v>41</v>
      </c>
      <c r="N1465" s="102">
        <v>4.08</v>
      </c>
      <c r="O1465" s="108">
        <v>0</v>
      </c>
      <c r="P1465" s="105">
        <v>6.29</v>
      </c>
      <c r="Q1465" s="80"/>
      <c r="R1465" s="80"/>
      <c r="S1465" s="80"/>
      <c r="T1465" s="80"/>
      <c r="U1465" s="80"/>
      <c r="V1465" s="80"/>
      <c r="W1465" s="80"/>
      <c r="X1465" s="80"/>
      <c r="Y1465" s="80"/>
      <c r="Z1465" s="80" t="s">
        <v>40</v>
      </c>
      <c r="AA1465" s="80" t="s">
        <v>39</v>
      </c>
      <c r="AB1465" s="80">
        <v>20</v>
      </c>
      <c r="AC1465" s="80"/>
    </row>
    <row r="1466" spans="1:29" ht="15.75" customHeight="1" x14ac:dyDescent="0.2">
      <c r="A1466" s="80" t="s">
        <v>49</v>
      </c>
      <c r="B1466" s="80" t="s">
        <v>47</v>
      </c>
      <c r="C1466" s="80" t="s">
        <v>50</v>
      </c>
      <c r="D1466" s="114">
        <v>43468.39604028935</v>
      </c>
      <c r="E1466" s="80" t="s">
        <v>170</v>
      </c>
      <c r="F1466" s="80" t="s">
        <v>30</v>
      </c>
      <c r="G1466" s="80" t="s">
        <v>44</v>
      </c>
      <c r="H1466" s="80" t="s">
        <v>166</v>
      </c>
      <c r="I1466" s="80" t="s">
        <v>159</v>
      </c>
      <c r="J1466" s="80" t="s">
        <v>165</v>
      </c>
      <c r="K1466" s="80">
        <v>3.5</v>
      </c>
      <c r="L1466" s="80">
        <v>1240</v>
      </c>
      <c r="M1466" s="80" t="s">
        <v>41</v>
      </c>
      <c r="N1466" s="102">
        <v>149</v>
      </c>
      <c r="O1466" s="108">
        <v>8.8900000000000007E-2</v>
      </c>
      <c r="P1466" s="105">
        <v>6.24</v>
      </c>
      <c r="Q1466" s="80"/>
      <c r="R1466" s="80"/>
      <c r="S1466" s="80"/>
      <c r="T1466" s="80"/>
      <c r="U1466" s="80"/>
      <c r="V1466" s="80"/>
      <c r="W1466" s="80"/>
      <c r="X1466" s="80"/>
      <c r="Y1466" s="80"/>
      <c r="Z1466" s="80" t="s">
        <v>40</v>
      </c>
      <c r="AA1466" s="80" t="s">
        <v>39</v>
      </c>
      <c r="AB1466" s="80">
        <v>20</v>
      </c>
      <c r="AC1466" s="80"/>
    </row>
    <row r="1467" spans="1:29" ht="15.75" customHeight="1" x14ac:dyDescent="0.2">
      <c r="A1467" s="80" t="s">
        <v>49</v>
      </c>
      <c r="B1467" s="80" t="s">
        <v>47</v>
      </c>
      <c r="C1467" s="80" t="s">
        <v>50</v>
      </c>
      <c r="D1467" s="114">
        <v>43468.39604028935</v>
      </c>
      <c r="E1467" s="80" t="s">
        <v>170</v>
      </c>
      <c r="F1467" s="80" t="s">
        <v>31</v>
      </c>
      <c r="G1467" s="80" t="s">
        <v>44</v>
      </c>
      <c r="H1467" s="80" t="s">
        <v>6</v>
      </c>
      <c r="I1467" s="80" t="s">
        <v>157</v>
      </c>
      <c r="J1467" s="80" t="s">
        <v>42</v>
      </c>
      <c r="K1467" s="80">
        <v>1</v>
      </c>
      <c r="L1467" s="80">
        <v>999</v>
      </c>
      <c r="M1467" s="80" t="s">
        <v>41</v>
      </c>
      <c r="N1467" s="102">
        <v>2.91</v>
      </c>
      <c r="O1467" s="108">
        <v>0</v>
      </c>
      <c r="P1467" s="105">
        <v>2.37</v>
      </c>
      <c r="Q1467" s="80"/>
      <c r="R1467" s="80"/>
      <c r="S1467" s="80"/>
      <c r="T1467" s="80"/>
      <c r="U1467" s="80"/>
      <c r="V1467" s="80"/>
      <c r="W1467" s="80"/>
      <c r="X1467" s="80"/>
      <c r="Y1467" s="80"/>
      <c r="Z1467" s="80" t="s">
        <v>40</v>
      </c>
      <c r="AA1467" s="80" t="s">
        <v>39</v>
      </c>
      <c r="AB1467" s="80">
        <v>20</v>
      </c>
      <c r="AC1467" s="80"/>
    </row>
    <row r="1468" spans="1:29" ht="15.75" customHeight="1" x14ac:dyDescent="0.2">
      <c r="A1468" s="80" t="s">
        <v>49</v>
      </c>
      <c r="B1468" s="80" t="s">
        <v>47</v>
      </c>
      <c r="C1468" s="80" t="s">
        <v>50</v>
      </c>
      <c r="D1468" s="114">
        <v>43468.39604028935</v>
      </c>
      <c r="E1468" s="80" t="s">
        <v>170</v>
      </c>
      <c r="F1468" s="80" t="s">
        <v>31</v>
      </c>
      <c r="G1468" s="80" t="s">
        <v>44</v>
      </c>
      <c r="H1468" s="80" t="s">
        <v>6</v>
      </c>
      <c r="I1468" s="80" t="s">
        <v>158</v>
      </c>
      <c r="J1468" s="80" t="s">
        <v>42</v>
      </c>
      <c r="K1468" s="80">
        <v>1</v>
      </c>
      <c r="L1468" s="80">
        <v>999</v>
      </c>
      <c r="M1468" s="80" t="s">
        <v>41</v>
      </c>
      <c r="N1468" s="102">
        <v>26.6</v>
      </c>
      <c r="O1468" s="108">
        <v>0</v>
      </c>
      <c r="P1468" s="105">
        <v>0</v>
      </c>
      <c r="Q1468" s="80"/>
      <c r="R1468" s="80"/>
      <c r="S1468" s="80"/>
      <c r="T1468" s="80"/>
      <c r="U1468" s="80"/>
      <c r="V1468" s="80"/>
      <c r="W1468" s="80"/>
      <c r="X1468" s="80"/>
      <c r="Y1468" s="80"/>
      <c r="Z1468" s="80" t="s">
        <v>40</v>
      </c>
      <c r="AA1468" s="80" t="s">
        <v>39</v>
      </c>
      <c r="AB1468" s="80">
        <v>20</v>
      </c>
      <c r="AC1468" s="80"/>
    </row>
    <row r="1469" spans="1:29" ht="15.75" customHeight="1" x14ac:dyDescent="0.2">
      <c r="A1469" s="80" t="s">
        <v>49</v>
      </c>
      <c r="B1469" s="80" t="s">
        <v>47</v>
      </c>
      <c r="C1469" s="80" t="s">
        <v>50</v>
      </c>
      <c r="D1469" s="114">
        <v>43468.39604028935</v>
      </c>
      <c r="E1469" s="80" t="s">
        <v>170</v>
      </c>
      <c r="F1469" s="80" t="s">
        <v>31</v>
      </c>
      <c r="G1469" s="80" t="s">
        <v>44</v>
      </c>
      <c r="H1469" s="80" t="s">
        <v>6</v>
      </c>
      <c r="I1469" s="80" t="s">
        <v>43</v>
      </c>
      <c r="J1469" s="80" t="s">
        <v>42</v>
      </c>
      <c r="K1469" s="80">
        <v>1</v>
      </c>
      <c r="L1469" s="80">
        <v>999</v>
      </c>
      <c r="M1469" s="80" t="s">
        <v>41</v>
      </c>
      <c r="N1469" s="102">
        <v>2.19</v>
      </c>
      <c r="O1469" s="108">
        <v>0</v>
      </c>
      <c r="P1469" s="105">
        <v>2.08</v>
      </c>
      <c r="Q1469" s="80"/>
      <c r="R1469" s="80"/>
      <c r="S1469" s="80"/>
      <c r="T1469" s="80"/>
      <c r="U1469" s="80"/>
      <c r="V1469" s="80"/>
      <c r="W1469" s="80"/>
      <c r="X1469" s="80"/>
      <c r="Y1469" s="80"/>
      <c r="Z1469" s="80" t="s">
        <v>40</v>
      </c>
      <c r="AA1469" s="80" t="s">
        <v>39</v>
      </c>
      <c r="AB1469" s="80">
        <v>20</v>
      </c>
      <c r="AC1469" s="80"/>
    </row>
    <row r="1470" spans="1:29" ht="15.75" customHeight="1" x14ac:dyDescent="0.2">
      <c r="A1470" s="80" t="s">
        <v>49</v>
      </c>
      <c r="B1470" s="80" t="s">
        <v>47</v>
      </c>
      <c r="C1470" s="80" t="s">
        <v>50</v>
      </c>
      <c r="D1470" s="114">
        <v>43468.39604028935</v>
      </c>
      <c r="E1470" s="80" t="s">
        <v>170</v>
      </c>
      <c r="F1470" s="80" t="s">
        <v>31</v>
      </c>
      <c r="G1470" s="80" t="s">
        <v>44</v>
      </c>
      <c r="H1470" s="80" t="s">
        <v>6</v>
      </c>
      <c r="I1470" s="80" t="s">
        <v>159</v>
      </c>
      <c r="J1470" s="80" t="s">
        <v>165</v>
      </c>
      <c r="K1470" s="80">
        <v>1</v>
      </c>
      <c r="L1470" s="80">
        <v>999</v>
      </c>
      <c r="M1470" s="80" t="s">
        <v>41</v>
      </c>
      <c r="N1470" s="102">
        <v>2.3199999999999998</v>
      </c>
      <c r="O1470" s="108">
        <v>0</v>
      </c>
      <c r="P1470" s="105">
        <v>2.08</v>
      </c>
      <c r="Q1470" s="80"/>
      <c r="R1470" s="80"/>
      <c r="S1470" s="80"/>
      <c r="T1470" s="80"/>
      <c r="U1470" s="80"/>
      <c r="V1470" s="80"/>
      <c r="W1470" s="80"/>
      <c r="X1470" s="80"/>
      <c r="Y1470" s="80"/>
      <c r="Z1470" s="80" t="s">
        <v>40</v>
      </c>
      <c r="AA1470" s="80" t="s">
        <v>39</v>
      </c>
      <c r="AB1470" s="80">
        <v>20</v>
      </c>
      <c r="AC1470" s="80"/>
    </row>
    <row r="1471" spans="1:29" ht="15.75" customHeight="1" x14ac:dyDescent="0.2">
      <c r="A1471" s="80" t="s">
        <v>49</v>
      </c>
      <c r="B1471" s="80" t="s">
        <v>47</v>
      </c>
      <c r="C1471" s="80" t="s">
        <v>50</v>
      </c>
      <c r="D1471" s="114">
        <v>43468.39604028935</v>
      </c>
      <c r="E1471" s="80" t="s">
        <v>170</v>
      </c>
      <c r="F1471" s="80" t="s">
        <v>31</v>
      </c>
      <c r="G1471" s="80" t="s">
        <v>44</v>
      </c>
      <c r="H1471" s="80" t="s">
        <v>7</v>
      </c>
      <c r="I1471" s="80" t="s">
        <v>157</v>
      </c>
      <c r="J1471" s="80" t="s">
        <v>42</v>
      </c>
      <c r="K1471" s="80">
        <v>1</v>
      </c>
      <c r="L1471" s="80">
        <v>1070</v>
      </c>
      <c r="M1471" s="80" t="s">
        <v>41</v>
      </c>
      <c r="N1471" s="102">
        <v>6.37</v>
      </c>
      <c r="O1471" s="108">
        <v>1.34E-2</v>
      </c>
      <c r="P1471" s="105">
        <v>1.51</v>
      </c>
      <c r="Q1471" s="80"/>
      <c r="R1471" s="80"/>
      <c r="S1471" s="80"/>
      <c r="T1471" s="80"/>
      <c r="U1471" s="80"/>
      <c r="V1471" s="80"/>
      <c r="W1471" s="80"/>
      <c r="X1471" s="80"/>
      <c r="Y1471" s="80"/>
      <c r="Z1471" s="80" t="s">
        <v>40</v>
      </c>
      <c r="AA1471" s="80" t="s">
        <v>39</v>
      </c>
      <c r="AB1471" s="80">
        <v>20</v>
      </c>
      <c r="AC1471" s="80"/>
    </row>
    <row r="1472" spans="1:29" ht="15.75" customHeight="1" x14ac:dyDescent="0.2">
      <c r="A1472" s="80" t="s">
        <v>49</v>
      </c>
      <c r="B1472" s="80" t="s">
        <v>47</v>
      </c>
      <c r="C1472" s="80" t="s">
        <v>50</v>
      </c>
      <c r="D1472" s="114">
        <v>43468.39604028935</v>
      </c>
      <c r="E1472" s="80" t="s">
        <v>170</v>
      </c>
      <c r="F1472" s="80" t="s">
        <v>31</v>
      </c>
      <c r="G1472" s="80" t="s">
        <v>44</v>
      </c>
      <c r="H1472" s="80" t="s">
        <v>7</v>
      </c>
      <c r="I1472" s="80" t="s">
        <v>158</v>
      </c>
      <c r="J1472" s="80" t="s">
        <v>42</v>
      </c>
      <c r="K1472" s="80">
        <v>1</v>
      </c>
      <c r="L1472" s="80">
        <v>1070</v>
      </c>
      <c r="M1472" s="80" t="s">
        <v>41</v>
      </c>
      <c r="N1472" s="102">
        <v>21.8</v>
      </c>
      <c r="O1472" s="108">
        <v>1.41E-2</v>
      </c>
      <c r="P1472" s="105">
        <v>0</v>
      </c>
      <c r="Q1472" s="80"/>
      <c r="R1472" s="80"/>
      <c r="S1472" s="80"/>
      <c r="T1472" s="80"/>
      <c r="U1472" s="80"/>
      <c r="V1472" s="80"/>
      <c r="W1472" s="80"/>
      <c r="X1472" s="80"/>
      <c r="Y1472" s="80"/>
      <c r="Z1472" s="80" t="s">
        <v>40</v>
      </c>
      <c r="AA1472" s="80" t="s">
        <v>39</v>
      </c>
      <c r="AB1472" s="80">
        <v>20</v>
      </c>
      <c r="AC1472" s="80"/>
    </row>
    <row r="1473" spans="1:29" ht="15.75" customHeight="1" x14ac:dyDescent="0.2">
      <c r="A1473" s="80" t="s">
        <v>49</v>
      </c>
      <c r="B1473" s="80" t="s">
        <v>47</v>
      </c>
      <c r="C1473" s="80" t="s">
        <v>50</v>
      </c>
      <c r="D1473" s="114">
        <v>43468.39604028935</v>
      </c>
      <c r="E1473" s="80" t="s">
        <v>170</v>
      </c>
      <c r="F1473" s="80" t="s">
        <v>31</v>
      </c>
      <c r="G1473" s="80" t="s">
        <v>44</v>
      </c>
      <c r="H1473" s="80" t="s">
        <v>7</v>
      </c>
      <c r="I1473" s="80" t="s">
        <v>43</v>
      </c>
      <c r="J1473" s="80" t="s">
        <v>42</v>
      </c>
      <c r="K1473" s="80">
        <v>1</v>
      </c>
      <c r="L1473" s="80">
        <v>1070</v>
      </c>
      <c r="M1473" s="80" t="s">
        <v>41</v>
      </c>
      <c r="N1473" s="102">
        <v>1.42</v>
      </c>
      <c r="O1473" s="108">
        <v>0</v>
      </c>
      <c r="P1473" s="105">
        <v>1.38</v>
      </c>
      <c r="Q1473" s="80"/>
      <c r="R1473" s="80"/>
      <c r="S1473" s="80"/>
      <c r="T1473" s="80"/>
      <c r="U1473" s="80"/>
      <c r="V1473" s="80"/>
      <c r="W1473" s="80"/>
      <c r="X1473" s="80"/>
      <c r="Y1473" s="80"/>
      <c r="Z1473" s="80" t="s">
        <v>40</v>
      </c>
      <c r="AA1473" s="80" t="s">
        <v>39</v>
      </c>
      <c r="AB1473" s="80">
        <v>20</v>
      </c>
      <c r="AC1473" s="80"/>
    </row>
    <row r="1474" spans="1:29" ht="15.75" customHeight="1" x14ac:dyDescent="0.2">
      <c r="A1474" s="80" t="s">
        <v>49</v>
      </c>
      <c r="B1474" s="80" t="s">
        <v>47</v>
      </c>
      <c r="C1474" s="80" t="s">
        <v>50</v>
      </c>
      <c r="D1474" s="114">
        <v>43468.39604028935</v>
      </c>
      <c r="E1474" s="80" t="s">
        <v>170</v>
      </c>
      <c r="F1474" s="80" t="s">
        <v>31</v>
      </c>
      <c r="G1474" s="80" t="s">
        <v>44</v>
      </c>
      <c r="H1474" s="80" t="s">
        <v>7</v>
      </c>
      <c r="I1474" s="80" t="s">
        <v>159</v>
      </c>
      <c r="J1474" s="80" t="s">
        <v>165</v>
      </c>
      <c r="K1474" s="80">
        <v>1</v>
      </c>
      <c r="L1474" s="80">
        <v>1070</v>
      </c>
      <c r="M1474" s="80" t="s">
        <v>41</v>
      </c>
      <c r="N1474" s="102">
        <v>4.28</v>
      </c>
      <c r="O1474" s="108">
        <v>5.5700000000000003E-3</v>
      </c>
      <c r="P1474" s="105">
        <v>1.36</v>
      </c>
      <c r="Q1474" s="80"/>
      <c r="R1474" s="80"/>
      <c r="S1474" s="80"/>
      <c r="T1474" s="80"/>
      <c r="U1474" s="80"/>
      <c r="V1474" s="80"/>
      <c r="W1474" s="80"/>
      <c r="X1474" s="80"/>
      <c r="Y1474" s="80"/>
      <c r="Z1474" s="80" t="s">
        <v>40</v>
      </c>
      <c r="AA1474" s="80" t="s">
        <v>39</v>
      </c>
      <c r="AB1474" s="80">
        <v>20</v>
      </c>
      <c r="AC1474" s="80"/>
    </row>
    <row r="1475" spans="1:29" ht="15.75" customHeight="1" x14ac:dyDescent="0.2">
      <c r="A1475" s="80" t="s">
        <v>49</v>
      </c>
      <c r="B1475" s="80" t="s">
        <v>47</v>
      </c>
      <c r="C1475" s="80" t="s">
        <v>50</v>
      </c>
      <c r="D1475" s="114">
        <v>43468.39604028935</v>
      </c>
      <c r="E1475" s="80" t="s">
        <v>170</v>
      </c>
      <c r="F1475" s="80" t="s">
        <v>31</v>
      </c>
      <c r="G1475" s="80" t="s">
        <v>44</v>
      </c>
      <c r="H1475" s="80" t="s">
        <v>8</v>
      </c>
      <c r="I1475" s="80" t="s">
        <v>157</v>
      </c>
      <c r="J1475" s="80" t="s">
        <v>42</v>
      </c>
      <c r="K1475" s="80">
        <v>1</v>
      </c>
      <c r="L1475" s="80">
        <v>999</v>
      </c>
      <c r="M1475" s="80" t="s">
        <v>41</v>
      </c>
      <c r="N1475" s="102">
        <v>2.5299999999999998</v>
      </c>
      <c r="O1475" s="108">
        <v>3.9399999999999999E-3</v>
      </c>
      <c r="P1475" s="105">
        <v>1.84</v>
      </c>
      <c r="Q1475" s="80"/>
      <c r="R1475" s="80"/>
      <c r="S1475" s="80"/>
      <c r="T1475" s="80"/>
      <c r="U1475" s="80"/>
      <c r="V1475" s="80"/>
      <c r="W1475" s="80"/>
      <c r="X1475" s="80"/>
      <c r="Y1475" s="80"/>
      <c r="Z1475" s="80" t="s">
        <v>40</v>
      </c>
      <c r="AA1475" s="80" t="s">
        <v>39</v>
      </c>
      <c r="AB1475" s="80">
        <v>20</v>
      </c>
      <c r="AC1475" s="80"/>
    </row>
    <row r="1476" spans="1:29" ht="15.75" customHeight="1" x14ac:dyDescent="0.2">
      <c r="A1476" s="80" t="s">
        <v>49</v>
      </c>
      <c r="B1476" s="80" t="s">
        <v>47</v>
      </c>
      <c r="C1476" s="80" t="s">
        <v>50</v>
      </c>
      <c r="D1476" s="114">
        <v>43468.39604028935</v>
      </c>
      <c r="E1476" s="80" t="s">
        <v>170</v>
      </c>
      <c r="F1476" s="80" t="s">
        <v>31</v>
      </c>
      <c r="G1476" s="80" t="s">
        <v>44</v>
      </c>
      <c r="H1476" s="80" t="s">
        <v>8</v>
      </c>
      <c r="I1476" s="80" t="s">
        <v>158</v>
      </c>
      <c r="J1476" s="80" t="s">
        <v>42</v>
      </c>
      <c r="K1476" s="80">
        <v>1</v>
      </c>
      <c r="L1476" s="80">
        <v>999</v>
      </c>
      <c r="M1476" s="80" t="s">
        <v>41</v>
      </c>
      <c r="N1476" s="102">
        <v>18.2</v>
      </c>
      <c r="O1476" s="108">
        <v>4.4200000000000003E-3</v>
      </c>
      <c r="P1476" s="105">
        <v>0</v>
      </c>
      <c r="Q1476" s="80"/>
      <c r="R1476" s="80"/>
      <c r="S1476" s="80"/>
      <c r="T1476" s="80"/>
      <c r="U1476" s="80"/>
      <c r="V1476" s="80"/>
      <c r="W1476" s="80"/>
      <c r="X1476" s="80"/>
      <c r="Y1476" s="80"/>
      <c r="Z1476" s="80" t="s">
        <v>40</v>
      </c>
      <c r="AA1476" s="80" t="s">
        <v>39</v>
      </c>
      <c r="AB1476" s="80">
        <v>20</v>
      </c>
      <c r="AC1476" s="80"/>
    </row>
    <row r="1477" spans="1:29" ht="15.75" customHeight="1" x14ac:dyDescent="0.2">
      <c r="A1477" s="80" t="s">
        <v>49</v>
      </c>
      <c r="B1477" s="80" t="s">
        <v>47</v>
      </c>
      <c r="C1477" s="80" t="s">
        <v>50</v>
      </c>
      <c r="D1477" s="114">
        <v>43468.39604028935</v>
      </c>
      <c r="E1477" s="80" t="s">
        <v>170</v>
      </c>
      <c r="F1477" s="80" t="s">
        <v>31</v>
      </c>
      <c r="G1477" s="80" t="s">
        <v>44</v>
      </c>
      <c r="H1477" s="80" t="s">
        <v>8</v>
      </c>
      <c r="I1477" s="80" t="s">
        <v>43</v>
      </c>
      <c r="J1477" s="80" t="s">
        <v>42</v>
      </c>
      <c r="K1477" s="80">
        <v>1</v>
      </c>
      <c r="L1477" s="80">
        <v>999</v>
      </c>
      <c r="M1477" s="80" t="s">
        <v>41</v>
      </c>
      <c r="N1477" s="102">
        <v>1.68</v>
      </c>
      <c r="O1477" s="108">
        <v>0</v>
      </c>
      <c r="P1477" s="105">
        <v>1.77</v>
      </c>
      <c r="Q1477" s="80"/>
      <c r="R1477" s="80"/>
      <c r="S1477" s="80"/>
      <c r="T1477" s="80"/>
      <c r="U1477" s="80"/>
      <c r="V1477" s="80"/>
      <c r="W1477" s="80"/>
      <c r="X1477" s="80"/>
      <c r="Y1477" s="80"/>
      <c r="Z1477" s="80" t="s">
        <v>40</v>
      </c>
      <c r="AA1477" s="80" t="s">
        <v>39</v>
      </c>
      <c r="AB1477" s="80">
        <v>20</v>
      </c>
      <c r="AC1477" s="80"/>
    </row>
    <row r="1478" spans="1:29" ht="15.75" customHeight="1" x14ac:dyDescent="0.2">
      <c r="A1478" s="80" t="s">
        <v>49</v>
      </c>
      <c r="B1478" s="80" t="s">
        <v>47</v>
      </c>
      <c r="C1478" s="80" t="s">
        <v>50</v>
      </c>
      <c r="D1478" s="114">
        <v>43468.39604028935</v>
      </c>
      <c r="E1478" s="80" t="s">
        <v>170</v>
      </c>
      <c r="F1478" s="80" t="s">
        <v>31</v>
      </c>
      <c r="G1478" s="80" t="s">
        <v>44</v>
      </c>
      <c r="H1478" s="80" t="s">
        <v>8</v>
      </c>
      <c r="I1478" s="80" t="s">
        <v>159</v>
      </c>
      <c r="J1478" s="80" t="s">
        <v>165</v>
      </c>
      <c r="K1478" s="80">
        <v>1</v>
      </c>
      <c r="L1478" s="80">
        <v>999</v>
      </c>
      <c r="M1478" s="80" t="s">
        <v>41</v>
      </c>
      <c r="N1478" s="102">
        <v>1.93</v>
      </c>
      <c r="O1478" s="108">
        <v>3.5E-4</v>
      </c>
      <c r="P1478" s="105">
        <v>1.75</v>
      </c>
      <c r="Q1478" s="80"/>
      <c r="R1478" s="80"/>
      <c r="S1478" s="80"/>
      <c r="T1478" s="80"/>
      <c r="U1478" s="80"/>
      <c r="V1478" s="80"/>
      <c r="W1478" s="80"/>
      <c r="X1478" s="80"/>
      <c r="Y1478" s="80"/>
      <c r="Z1478" s="80" t="s">
        <v>40</v>
      </c>
      <c r="AA1478" s="80" t="s">
        <v>39</v>
      </c>
      <c r="AB1478" s="80">
        <v>20</v>
      </c>
      <c r="AC1478" s="80"/>
    </row>
    <row r="1479" spans="1:29" ht="15.75" customHeight="1" x14ac:dyDescent="0.2">
      <c r="A1479" s="80" t="s">
        <v>49</v>
      </c>
      <c r="B1479" s="80" t="s">
        <v>47</v>
      </c>
      <c r="C1479" s="80" t="s">
        <v>50</v>
      </c>
      <c r="D1479" s="114">
        <v>43468.39604028935</v>
      </c>
      <c r="E1479" s="80" t="s">
        <v>170</v>
      </c>
      <c r="F1479" s="80" t="s">
        <v>31</v>
      </c>
      <c r="G1479" s="80" t="s">
        <v>44</v>
      </c>
      <c r="H1479" s="80" t="s">
        <v>9</v>
      </c>
      <c r="I1479" s="80" t="s">
        <v>157</v>
      </c>
      <c r="J1479" s="80" t="s">
        <v>42</v>
      </c>
      <c r="K1479" s="80">
        <v>1</v>
      </c>
      <c r="L1479" s="80">
        <v>999</v>
      </c>
      <c r="M1479" s="80" t="s">
        <v>41</v>
      </c>
      <c r="N1479" s="102">
        <v>8.51</v>
      </c>
      <c r="O1479" s="108">
        <v>1.4500000000000001E-2</v>
      </c>
      <c r="P1479" s="105">
        <v>0.97599999999999998</v>
      </c>
      <c r="Q1479" s="80"/>
      <c r="R1479" s="80"/>
      <c r="S1479" s="80"/>
      <c r="T1479" s="80"/>
      <c r="U1479" s="80"/>
      <c r="V1479" s="80"/>
      <c r="W1479" s="80"/>
      <c r="X1479" s="80"/>
      <c r="Y1479" s="80"/>
      <c r="Z1479" s="80" t="s">
        <v>40</v>
      </c>
      <c r="AA1479" s="80" t="s">
        <v>39</v>
      </c>
      <c r="AB1479" s="80">
        <v>20</v>
      </c>
      <c r="AC1479" s="80"/>
    </row>
    <row r="1480" spans="1:29" ht="15.75" customHeight="1" x14ac:dyDescent="0.2">
      <c r="A1480" s="80" t="s">
        <v>49</v>
      </c>
      <c r="B1480" s="80" t="s">
        <v>47</v>
      </c>
      <c r="C1480" s="80" t="s">
        <v>50</v>
      </c>
      <c r="D1480" s="114">
        <v>43468.39604028935</v>
      </c>
      <c r="E1480" s="80" t="s">
        <v>170</v>
      </c>
      <c r="F1480" s="80" t="s">
        <v>31</v>
      </c>
      <c r="G1480" s="80" t="s">
        <v>44</v>
      </c>
      <c r="H1480" s="80" t="s">
        <v>9</v>
      </c>
      <c r="I1480" s="80" t="s">
        <v>158</v>
      </c>
      <c r="J1480" s="80" t="s">
        <v>42</v>
      </c>
      <c r="K1480" s="80">
        <v>1</v>
      </c>
      <c r="L1480" s="80">
        <v>999</v>
      </c>
      <c r="M1480" s="80" t="s">
        <v>41</v>
      </c>
      <c r="N1480" s="102">
        <v>20.100000000000001</v>
      </c>
      <c r="O1480" s="108">
        <v>1.5299999999999999E-2</v>
      </c>
      <c r="P1480" s="105">
        <v>0</v>
      </c>
      <c r="Q1480" s="80"/>
      <c r="R1480" s="80"/>
      <c r="S1480" s="80"/>
      <c r="T1480" s="80"/>
      <c r="U1480" s="80"/>
      <c r="V1480" s="80"/>
      <c r="W1480" s="80"/>
      <c r="X1480" s="80"/>
      <c r="Y1480" s="80"/>
      <c r="Z1480" s="80" t="s">
        <v>40</v>
      </c>
      <c r="AA1480" s="80" t="s">
        <v>39</v>
      </c>
      <c r="AB1480" s="80">
        <v>20</v>
      </c>
      <c r="AC1480" s="80"/>
    </row>
    <row r="1481" spans="1:29" ht="15.75" customHeight="1" x14ac:dyDescent="0.2">
      <c r="A1481" s="80" t="s">
        <v>49</v>
      </c>
      <c r="B1481" s="80" t="s">
        <v>47</v>
      </c>
      <c r="C1481" s="80" t="s">
        <v>50</v>
      </c>
      <c r="D1481" s="114">
        <v>43468.39604028935</v>
      </c>
      <c r="E1481" s="80" t="s">
        <v>170</v>
      </c>
      <c r="F1481" s="80" t="s">
        <v>31</v>
      </c>
      <c r="G1481" s="80" t="s">
        <v>44</v>
      </c>
      <c r="H1481" s="80" t="s">
        <v>9</v>
      </c>
      <c r="I1481" s="80" t="s">
        <v>43</v>
      </c>
      <c r="J1481" s="80" t="s">
        <v>42</v>
      </c>
      <c r="K1481" s="80">
        <v>1</v>
      </c>
      <c r="L1481" s="80">
        <v>999</v>
      </c>
      <c r="M1481" s="80" t="s">
        <v>41</v>
      </c>
      <c r="N1481" s="102">
        <v>0.91300000000000003</v>
      </c>
      <c r="O1481" s="108">
        <v>0</v>
      </c>
      <c r="P1481" s="105">
        <v>0.93</v>
      </c>
      <c r="Q1481" s="80"/>
      <c r="R1481" s="80"/>
      <c r="S1481" s="80"/>
      <c r="T1481" s="80"/>
      <c r="U1481" s="80"/>
      <c r="V1481" s="80"/>
      <c r="W1481" s="80"/>
      <c r="X1481" s="80"/>
      <c r="Y1481" s="80"/>
      <c r="Z1481" s="80" t="s">
        <v>40</v>
      </c>
      <c r="AA1481" s="80" t="s">
        <v>39</v>
      </c>
      <c r="AB1481" s="80">
        <v>20</v>
      </c>
      <c r="AC1481" s="80"/>
    </row>
    <row r="1482" spans="1:29" ht="15.75" customHeight="1" x14ac:dyDescent="0.2">
      <c r="A1482" s="80" t="s">
        <v>49</v>
      </c>
      <c r="B1482" s="80" t="s">
        <v>47</v>
      </c>
      <c r="C1482" s="80" t="s">
        <v>50</v>
      </c>
      <c r="D1482" s="114">
        <v>43468.39604028935</v>
      </c>
      <c r="E1482" s="80" t="s">
        <v>170</v>
      </c>
      <c r="F1482" s="80" t="s">
        <v>31</v>
      </c>
      <c r="G1482" s="80" t="s">
        <v>44</v>
      </c>
      <c r="H1482" s="80" t="s">
        <v>9</v>
      </c>
      <c r="I1482" s="80" t="s">
        <v>159</v>
      </c>
      <c r="J1482" s="80" t="s">
        <v>165</v>
      </c>
      <c r="K1482" s="80">
        <v>1</v>
      </c>
      <c r="L1482" s="80">
        <v>999</v>
      </c>
      <c r="M1482" s="80" t="s">
        <v>41</v>
      </c>
      <c r="N1482" s="102">
        <v>4.91</v>
      </c>
      <c r="O1482" s="108">
        <v>6.43E-3</v>
      </c>
      <c r="P1482" s="105">
        <v>0.89600000000000002</v>
      </c>
      <c r="Q1482" s="80"/>
      <c r="R1482" s="80"/>
      <c r="S1482" s="80"/>
      <c r="T1482" s="80"/>
      <c r="U1482" s="80"/>
      <c r="V1482" s="80"/>
      <c r="W1482" s="80"/>
      <c r="X1482" s="80"/>
      <c r="Y1482" s="80"/>
      <c r="Z1482" s="80" t="s">
        <v>40</v>
      </c>
      <c r="AA1482" s="80" t="s">
        <v>39</v>
      </c>
      <c r="AB1482" s="80">
        <v>20</v>
      </c>
      <c r="AC1482" s="80"/>
    </row>
    <row r="1483" spans="1:29" ht="15.75" customHeight="1" x14ac:dyDescent="0.2">
      <c r="A1483" s="80" t="s">
        <v>49</v>
      </c>
      <c r="B1483" s="80" t="s">
        <v>47</v>
      </c>
      <c r="C1483" s="80" t="s">
        <v>50</v>
      </c>
      <c r="D1483" s="114">
        <v>43468.39604028935</v>
      </c>
      <c r="E1483" s="80" t="s">
        <v>170</v>
      </c>
      <c r="F1483" s="80" t="s">
        <v>31</v>
      </c>
      <c r="G1483" s="80" t="s">
        <v>44</v>
      </c>
      <c r="H1483" s="80" t="s">
        <v>10</v>
      </c>
      <c r="I1483" s="80" t="s">
        <v>157</v>
      </c>
      <c r="J1483" s="80" t="s">
        <v>42</v>
      </c>
      <c r="K1483" s="80">
        <v>1.04</v>
      </c>
      <c r="L1483" s="80">
        <v>999</v>
      </c>
      <c r="M1483" s="80" t="s">
        <v>41</v>
      </c>
      <c r="N1483" s="102">
        <v>2.02</v>
      </c>
      <c r="O1483" s="108">
        <v>2.4099999999999998E-3</v>
      </c>
      <c r="P1483" s="105">
        <v>1.38</v>
      </c>
      <c r="Q1483" s="80"/>
      <c r="R1483" s="80"/>
      <c r="S1483" s="80"/>
      <c r="T1483" s="80"/>
      <c r="U1483" s="80"/>
      <c r="V1483" s="80"/>
      <c r="W1483" s="80"/>
      <c r="X1483" s="80"/>
      <c r="Y1483" s="80"/>
      <c r="Z1483" s="80" t="s">
        <v>40</v>
      </c>
      <c r="AA1483" s="80" t="s">
        <v>39</v>
      </c>
      <c r="AB1483" s="80">
        <v>20</v>
      </c>
      <c r="AC1483" s="80"/>
    </row>
    <row r="1484" spans="1:29" ht="15.75" customHeight="1" x14ac:dyDescent="0.2">
      <c r="A1484" s="80" t="s">
        <v>49</v>
      </c>
      <c r="B1484" s="80" t="s">
        <v>47</v>
      </c>
      <c r="C1484" s="80" t="s">
        <v>50</v>
      </c>
      <c r="D1484" s="114">
        <v>43468.39604028935</v>
      </c>
      <c r="E1484" s="80" t="s">
        <v>170</v>
      </c>
      <c r="F1484" s="80" t="s">
        <v>31</v>
      </c>
      <c r="G1484" s="80" t="s">
        <v>44</v>
      </c>
      <c r="H1484" s="80" t="s">
        <v>10</v>
      </c>
      <c r="I1484" s="80" t="s">
        <v>158</v>
      </c>
      <c r="J1484" s="80" t="s">
        <v>42</v>
      </c>
      <c r="K1484" s="80">
        <v>1.04</v>
      </c>
      <c r="L1484" s="80">
        <v>999</v>
      </c>
      <c r="M1484" s="80" t="s">
        <v>41</v>
      </c>
      <c r="N1484" s="102">
        <v>16.100000000000001</v>
      </c>
      <c r="O1484" s="108">
        <v>2.8900000000000002E-3</v>
      </c>
      <c r="P1484" s="105">
        <v>0</v>
      </c>
      <c r="Q1484" s="80"/>
      <c r="R1484" s="80"/>
      <c r="S1484" s="80"/>
      <c r="T1484" s="80"/>
      <c r="U1484" s="80"/>
      <c r="V1484" s="80"/>
      <c r="W1484" s="80"/>
      <c r="X1484" s="80"/>
      <c r="Y1484" s="80"/>
      <c r="Z1484" s="80" t="s">
        <v>40</v>
      </c>
      <c r="AA1484" s="80" t="s">
        <v>39</v>
      </c>
      <c r="AB1484" s="80">
        <v>20</v>
      </c>
      <c r="AC1484" s="80"/>
    </row>
    <row r="1485" spans="1:29" ht="15.75" customHeight="1" x14ac:dyDescent="0.2">
      <c r="A1485" s="80" t="s">
        <v>49</v>
      </c>
      <c r="B1485" s="80" t="s">
        <v>47</v>
      </c>
      <c r="C1485" s="80" t="s">
        <v>50</v>
      </c>
      <c r="D1485" s="114">
        <v>43468.39604028935</v>
      </c>
      <c r="E1485" s="80" t="s">
        <v>170</v>
      </c>
      <c r="F1485" s="80" t="s">
        <v>31</v>
      </c>
      <c r="G1485" s="80" t="s">
        <v>44</v>
      </c>
      <c r="H1485" s="80" t="s">
        <v>10</v>
      </c>
      <c r="I1485" s="80" t="s">
        <v>43</v>
      </c>
      <c r="J1485" s="80" t="s">
        <v>42</v>
      </c>
      <c r="K1485" s="80">
        <v>1.04</v>
      </c>
      <c r="L1485" s="80">
        <v>999</v>
      </c>
      <c r="M1485" s="80" t="s">
        <v>41</v>
      </c>
      <c r="N1485" s="102">
        <v>1.24</v>
      </c>
      <c r="O1485" s="108">
        <v>0</v>
      </c>
      <c r="P1485" s="105">
        <v>1.32</v>
      </c>
      <c r="Q1485" s="80"/>
      <c r="R1485" s="80"/>
      <c r="S1485" s="80"/>
      <c r="T1485" s="80"/>
      <c r="U1485" s="80"/>
      <c r="V1485" s="80"/>
      <c r="W1485" s="80"/>
      <c r="X1485" s="80"/>
      <c r="Y1485" s="80"/>
      <c r="Z1485" s="80" t="s">
        <v>40</v>
      </c>
      <c r="AA1485" s="80" t="s">
        <v>39</v>
      </c>
      <c r="AB1485" s="80">
        <v>20</v>
      </c>
      <c r="AC1485" s="80"/>
    </row>
    <row r="1486" spans="1:29" ht="15.75" customHeight="1" x14ac:dyDescent="0.2">
      <c r="A1486" s="80" t="s">
        <v>49</v>
      </c>
      <c r="B1486" s="80" t="s">
        <v>47</v>
      </c>
      <c r="C1486" s="80" t="s">
        <v>50</v>
      </c>
      <c r="D1486" s="114">
        <v>43468.39604028935</v>
      </c>
      <c r="E1486" s="80" t="s">
        <v>170</v>
      </c>
      <c r="F1486" s="80" t="s">
        <v>31</v>
      </c>
      <c r="G1486" s="80" t="s">
        <v>44</v>
      </c>
      <c r="H1486" s="80" t="s">
        <v>10</v>
      </c>
      <c r="I1486" s="80" t="s">
        <v>159</v>
      </c>
      <c r="J1486" s="80" t="s">
        <v>165</v>
      </c>
      <c r="K1486" s="80">
        <v>1.04</v>
      </c>
      <c r="L1486" s="80">
        <v>999</v>
      </c>
      <c r="M1486" s="80" t="s">
        <v>41</v>
      </c>
      <c r="N1486" s="102">
        <v>2.02</v>
      </c>
      <c r="O1486" s="108">
        <v>7.6000000000000004E-4</v>
      </c>
      <c r="P1486" s="105">
        <v>1.29</v>
      </c>
      <c r="Q1486" s="80"/>
      <c r="R1486" s="80"/>
      <c r="S1486" s="80"/>
      <c r="T1486" s="80"/>
      <c r="U1486" s="80"/>
      <c r="V1486" s="80"/>
      <c r="W1486" s="80"/>
      <c r="X1486" s="80"/>
      <c r="Y1486" s="80"/>
      <c r="Z1486" s="80" t="s">
        <v>40</v>
      </c>
      <c r="AA1486" s="80" t="s">
        <v>39</v>
      </c>
      <c r="AB1486" s="80">
        <v>20</v>
      </c>
      <c r="AC1486" s="80"/>
    </row>
    <row r="1487" spans="1:29" ht="15.75" customHeight="1" x14ac:dyDescent="0.2">
      <c r="A1487" s="80" t="s">
        <v>49</v>
      </c>
      <c r="B1487" s="80" t="s">
        <v>47</v>
      </c>
      <c r="C1487" s="80" t="s">
        <v>50</v>
      </c>
      <c r="D1487" s="114">
        <v>43468.39604028935</v>
      </c>
      <c r="E1487" s="80" t="s">
        <v>170</v>
      </c>
      <c r="F1487" s="80" t="s">
        <v>31</v>
      </c>
      <c r="G1487" s="80" t="s">
        <v>44</v>
      </c>
      <c r="H1487" s="80" t="s">
        <v>18</v>
      </c>
      <c r="I1487" s="80" t="s">
        <v>157</v>
      </c>
      <c r="J1487" s="80" t="s">
        <v>42</v>
      </c>
      <c r="K1487" s="80">
        <v>1</v>
      </c>
      <c r="L1487" s="80">
        <v>1070</v>
      </c>
      <c r="M1487" s="80" t="s">
        <v>41</v>
      </c>
      <c r="N1487" s="102">
        <v>25.8</v>
      </c>
      <c r="O1487" s="108">
        <v>2.3199999999999998E-2</v>
      </c>
      <c r="P1487" s="105">
        <v>2.13</v>
      </c>
      <c r="Q1487" s="80"/>
      <c r="R1487" s="80"/>
      <c r="S1487" s="80"/>
      <c r="T1487" s="80"/>
      <c r="U1487" s="80"/>
      <c r="V1487" s="80"/>
      <c r="W1487" s="80"/>
      <c r="X1487" s="80"/>
      <c r="Y1487" s="80"/>
      <c r="Z1487" s="80" t="s">
        <v>40</v>
      </c>
      <c r="AA1487" s="80" t="s">
        <v>39</v>
      </c>
      <c r="AB1487" s="80">
        <v>20</v>
      </c>
      <c r="AC1487" s="80"/>
    </row>
    <row r="1488" spans="1:29" ht="15.75" customHeight="1" x14ac:dyDescent="0.2">
      <c r="A1488" s="80" t="s">
        <v>49</v>
      </c>
      <c r="B1488" s="80" t="s">
        <v>47</v>
      </c>
      <c r="C1488" s="80" t="s">
        <v>50</v>
      </c>
      <c r="D1488" s="114">
        <v>43468.39604028935</v>
      </c>
      <c r="E1488" s="80" t="s">
        <v>170</v>
      </c>
      <c r="F1488" s="80" t="s">
        <v>31</v>
      </c>
      <c r="G1488" s="80" t="s">
        <v>44</v>
      </c>
      <c r="H1488" s="80" t="s">
        <v>18</v>
      </c>
      <c r="I1488" s="80" t="s">
        <v>158</v>
      </c>
      <c r="J1488" s="80" t="s">
        <v>42</v>
      </c>
      <c r="K1488" s="80">
        <v>1</v>
      </c>
      <c r="L1488" s="80">
        <v>1070</v>
      </c>
      <c r="M1488" s="80" t="s">
        <v>41</v>
      </c>
      <c r="N1488" s="102">
        <v>47.4</v>
      </c>
      <c r="O1488" s="108">
        <v>2.3400000000000001E-2</v>
      </c>
      <c r="P1488" s="105">
        <v>0</v>
      </c>
      <c r="Q1488" s="80"/>
      <c r="R1488" s="80"/>
      <c r="S1488" s="80"/>
      <c r="T1488" s="80"/>
      <c r="U1488" s="80"/>
      <c r="V1488" s="80"/>
      <c r="W1488" s="80"/>
      <c r="X1488" s="80"/>
      <c r="Y1488" s="80"/>
      <c r="Z1488" s="80" t="s">
        <v>40</v>
      </c>
      <c r="AA1488" s="80" t="s">
        <v>39</v>
      </c>
      <c r="AB1488" s="80">
        <v>20</v>
      </c>
      <c r="AC1488" s="80"/>
    </row>
    <row r="1489" spans="1:29" ht="15.75" customHeight="1" x14ac:dyDescent="0.2">
      <c r="A1489" s="80" t="s">
        <v>49</v>
      </c>
      <c r="B1489" s="80" t="s">
        <v>47</v>
      </c>
      <c r="C1489" s="80" t="s">
        <v>50</v>
      </c>
      <c r="D1489" s="114">
        <v>43468.39604028935</v>
      </c>
      <c r="E1489" s="80" t="s">
        <v>170</v>
      </c>
      <c r="F1489" s="80" t="s">
        <v>31</v>
      </c>
      <c r="G1489" s="80" t="s">
        <v>44</v>
      </c>
      <c r="H1489" s="80" t="s">
        <v>18</v>
      </c>
      <c r="I1489" s="80" t="s">
        <v>43</v>
      </c>
      <c r="J1489" s="80" t="s">
        <v>42</v>
      </c>
      <c r="K1489" s="80">
        <v>1</v>
      </c>
      <c r="L1489" s="80">
        <v>1070</v>
      </c>
      <c r="M1489" s="80" t="s">
        <v>41</v>
      </c>
      <c r="N1489" s="102">
        <v>1.95</v>
      </c>
      <c r="O1489" s="108">
        <v>0</v>
      </c>
      <c r="P1489" s="105">
        <v>2.06</v>
      </c>
      <c r="Q1489" s="80"/>
      <c r="R1489" s="80"/>
      <c r="S1489" s="80"/>
      <c r="T1489" s="80"/>
      <c r="U1489" s="80"/>
      <c r="V1489" s="80"/>
      <c r="W1489" s="80"/>
      <c r="X1489" s="80"/>
      <c r="Y1489" s="80"/>
      <c r="Z1489" s="80" t="s">
        <v>40</v>
      </c>
      <c r="AA1489" s="80" t="s">
        <v>39</v>
      </c>
      <c r="AB1489" s="80">
        <v>20</v>
      </c>
      <c r="AC1489" s="80"/>
    </row>
    <row r="1490" spans="1:29" ht="15.75" customHeight="1" x14ac:dyDescent="0.2">
      <c r="A1490" s="80" t="s">
        <v>49</v>
      </c>
      <c r="B1490" s="80" t="s">
        <v>47</v>
      </c>
      <c r="C1490" s="80" t="s">
        <v>50</v>
      </c>
      <c r="D1490" s="114">
        <v>43468.39604028935</v>
      </c>
      <c r="E1490" s="80" t="s">
        <v>170</v>
      </c>
      <c r="F1490" s="80" t="s">
        <v>31</v>
      </c>
      <c r="G1490" s="80" t="s">
        <v>44</v>
      </c>
      <c r="H1490" s="80" t="s">
        <v>18</v>
      </c>
      <c r="I1490" s="80" t="s">
        <v>159</v>
      </c>
      <c r="J1490" s="80" t="s">
        <v>165</v>
      </c>
      <c r="K1490" s="80">
        <v>1</v>
      </c>
      <c r="L1490" s="80">
        <v>1070</v>
      </c>
      <c r="M1490" s="80" t="s">
        <v>41</v>
      </c>
      <c r="N1490" s="102">
        <v>27.8</v>
      </c>
      <c r="O1490" s="108">
        <v>2.2700000000000001E-2</v>
      </c>
      <c r="P1490" s="105">
        <v>1.87</v>
      </c>
      <c r="Q1490" s="80"/>
      <c r="R1490" s="80"/>
      <c r="S1490" s="80"/>
      <c r="T1490" s="80"/>
      <c r="U1490" s="80"/>
      <c r="V1490" s="80"/>
      <c r="W1490" s="80"/>
      <c r="X1490" s="80"/>
      <c r="Y1490" s="80"/>
      <c r="Z1490" s="80" t="s">
        <v>40</v>
      </c>
      <c r="AA1490" s="80" t="s">
        <v>39</v>
      </c>
      <c r="AB1490" s="80">
        <v>20</v>
      </c>
      <c r="AC1490" s="80"/>
    </row>
    <row r="1491" spans="1:29" ht="15.75" customHeight="1" x14ac:dyDescent="0.2">
      <c r="A1491" s="80" t="s">
        <v>49</v>
      </c>
      <c r="B1491" s="80" t="s">
        <v>47</v>
      </c>
      <c r="C1491" s="80" t="s">
        <v>50</v>
      </c>
      <c r="D1491" s="114">
        <v>43468.39604028935</v>
      </c>
      <c r="E1491" s="80" t="s">
        <v>170</v>
      </c>
      <c r="F1491" s="80" t="s">
        <v>31</v>
      </c>
      <c r="G1491" s="80" t="s">
        <v>44</v>
      </c>
      <c r="H1491" s="80" t="s">
        <v>20</v>
      </c>
      <c r="I1491" s="80" t="s">
        <v>157</v>
      </c>
      <c r="J1491" s="80" t="s">
        <v>42</v>
      </c>
      <c r="K1491" s="80">
        <v>1</v>
      </c>
      <c r="L1491" s="80">
        <v>1070</v>
      </c>
      <c r="M1491" s="80" t="s">
        <v>41</v>
      </c>
      <c r="N1491" s="102">
        <v>14.8</v>
      </c>
      <c r="O1491" s="108">
        <v>1.54E-2</v>
      </c>
      <c r="P1491" s="105">
        <v>1.53</v>
      </c>
      <c r="Q1491" s="80"/>
      <c r="R1491" s="80"/>
      <c r="S1491" s="80"/>
      <c r="T1491" s="80"/>
      <c r="U1491" s="80"/>
      <c r="V1491" s="80"/>
      <c r="W1491" s="80"/>
      <c r="X1491" s="80"/>
      <c r="Y1491" s="80"/>
      <c r="Z1491" s="80" t="s">
        <v>40</v>
      </c>
      <c r="AA1491" s="80" t="s">
        <v>39</v>
      </c>
      <c r="AB1491" s="80">
        <v>20</v>
      </c>
      <c r="AC1491" s="80"/>
    </row>
    <row r="1492" spans="1:29" ht="15.75" customHeight="1" x14ac:dyDescent="0.2">
      <c r="A1492" s="80" t="s">
        <v>49</v>
      </c>
      <c r="B1492" s="80" t="s">
        <v>47</v>
      </c>
      <c r="C1492" s="80" t="s">
        <v>50</v>
      </c>
      <c r="D1492" s="114">
        <v>43468.39604028935</v>
      </c>
      <c r="E1492" s="80" t="s">
        <v>170</v>
      </c>
      <c r="F1492" s="80" t="s">
        <v>31</v>
      </c>
      <c r="G1492" s="80" t="s">
        <v>44</v>
      </c>
      <c r="H1492" s="80" t="s">
        <v>20</v>
      </c>
      <c r="I1492" s="80" t="s">
        <v>158</v>
      </c>
      <c r="J1492" s="80" t="s">
        <v>42</v>
      </c>
      <c r="K1492" s="80">
        <v>1</v>
      </c>
      <c r="L1492" s="80">
        <v>1070</v>
      </c>
      <c r="M1492" s="80" t="s">
        <v>41</v>
      </c>
      <c r="N1492" s="102">
        <v>30.5</v>
      </c>
      <c r="O1492" s="108">
        <v>1.6500000000000001E-2</v>
      </c>
      <c r="P1492" s="105">
        <v>0</v>
      </c>
      <c r="Q1492" s="80"/>
      <c r="R1492" s="80"/>
      <c r="S1492" s="80"/>
      <c r="T1492" s="80"/>
      <c r="U1492" s="80"/>
      <c r="V1492" s="80"/>
      <c r="W1492" s="80"/>
      <c r="X1492" s="80"/>
      <c r="Y1492" s="80"/>
      <c r="Z1492" s="80" t="s">
        <v>40</v>
      </c>
      <c r="AA1492" s="80" t="s">
        <v>39</v>
      </c>
      <c r="AB1492" s="80">
        <v>20</v>
      </c>
      <c r="AC1492" s="80"/>
    </row>
    <row r="1493" spans="1:29" ht="15.75" customHeight="1" x14ac:dyDescent="0.2">
      <c r="A1493" s="80" t="s">
        <v>49</v>
      </c>
      <c r="B1493" s="80" t="s">
        <v>47</v>
      </c>
      <c r="C1493" s="80" t="s">
        <v>50</v>
      </c>
      <c r="D1493" s="114">
        <v>43468.39604028935</v>
      </c>
      <c r="E1493" s="80" t="s">
        <v>170</v>
      </c>
      <c r="F1493" s="80" t="s">
        <v>31</v>
      </c>
      <c r="G1493" s="80" t="s">
        <v>44</v>
      </c>
      <c r="H1493" s="80" t="s">
        <v>20</v>
      </c>
      <c r="I1493" s="80" t="s">
        <v>43</v>
      </c>
      <c r="J1493" s="80" t="s">
        <v>42</v>
      </c>
      <c r="K1493" s="80">
        <v>1</v>
      </c>
      <c r="L1493" s="80">
        <v>1070</v>
      </c>
      <c r="M1493" s="80" t="s">
        <v>41</v>
      </c>
      <c r="N1493" s="102">
        <v>1.42</v>
      </c>
      <c r="O1493" s="108">
        <v>0</v>
      </c>
      <c r="P1493" s="105">
        <v>1.44</v>
      </c>
      <c r="Q1493" s="80"/>
      <c r="R1493" s="80"/>
      <c r="S1493" s="80"/>
      <c r="T1493" s="80"/>
      <c r="U1493" s="80"/>
      <c r="V1493" s="80"/>
      <c r="W1493" s="80"/>
      <c r="X1493" s="80"/>
      <c r="Y1493" s="80"/>
      <c r="Z1493" s="80" t="s">
        <v>40</v>
      </c>
      <c r="AA1493" s="80" t="s">
        <v>39</v>
      </c>
      <c r="AB1493" s="80">
        <v>20</v>
      </c>
      <c r="AC1493" s="80"/>
    </row>
    <row r="1494" spans="1:29" ht="15.75" customHeight="1" x14ac:dyDescent="0.2">
      <c r="A1494" s="80" t="s">
        <v>49</v>
      </c>
      <c r="B1494" s="80" t="s">
        <v>47</v>
      </c>
      <c r="C1494" s="80" t="s">
        <v>50</v>
      </c>
      <c r="D1494" s="114">
        <v>43468.39604028935</v>
      </c>
      <c r="E1494" s="80" t="s">
        <v>170</v>
      </c>
      <c r="F1494" s="80" t="s">
        <v>31</v>
      </c>
      <c r="G1494" s="80" t="s">
        <v>44</v>
      </c>
      <c r="H1494" s="80" t="s">
        <v>20</v>
      </c>
      <c r="I1494" s="80" t="s">
        <v>159</v>
      </c>
      <c r="J1494" s="80" t="s">
        <v>165</v>
      </c>
      <c r="K1494" s="80">
        <v>1</v>
      </c>
      <c r="L1494" s="80">
        <v>1070</v>
      </c>
      <c r="M1494" s="80" t="s">
        <v>41</v>
      </c>
      <c r="N1494" s="102">
        <v>15</v>
      </c>
      <c r="O1494" s="108">
        <v>1.37E-2</v>
      </c>
      <c r="P1494" s="105">
        <v>1.35</v>
      </c>
      <c r="Q1494" s="80"/>
      <c r="R1494" s="80"/>
      <c r="S1494" s="80"/>
      <c r="T1494" s="80"/>
      <c r="U1494" s="80"/>
      <c r="V1494" s="80"/>
      <c r="W1494" s="80"/>
      <c r="X1494" s="80"/>
      <c r="Y1494" s="80"/>
      <c r="Z1494" s="80" t="s">
        <v>40</v>
      </c>
      <c r="AA1494" s="80" t="s">
        <v>39</v>
      </c>
      <c r="AB1494" s="80">
        <v>20</v>
      </c>
      <c r="AC1494" s="80"/>
    </row>
    <row r="1495" spans="1:29" ht="15.75" customHeight="1" x14ac:dyDescent="0.2">
      <c r="A1495" s="80" t="s">
        <v>49</v>
      </c>
      <c r="B1495" s="80" t="s">
        <v>47</v>
      </c>
      <c r="C1495" s="80" t="s">
        <v>50</v>
      </c>
      <c r="D1495" s="114">
        <v>43468.39604028935</v>
      </c>
      <c r="E1495" s="80" t="s">
        <v>170</v>
      </c>
      <c r="F1495" s="80" t="s">
        <v>31</v>
      </c>
      <c r="G1495" s="80" t="s">
        <v>44</v>
      </c>
      <c r="H1495" s="80" t="s">
        <v>22</v>
      </c>
      <c r="I1495" s="80" t="s">
        <v>157</v>
      </c>
      <c r="J1495" s="80" t="s">
        <v>42</v>
      </c>
      <c r="K1495" s="80">
        <v>1</v>
      </c>
      <c r="L1495" s="80">
        <v>1070</v>
      </c>
      <c r="M1495" s="80" t="s">
        <v>41</v>
      </c>
      <c r="N1495" s="102">
        <v>23.9</v>
      </c>
      <c r="O1495" s="108">
        <v>1.9099999999999999E-2</v>
      </c>
      <c r="P1495" s="105">
        <v>1.79</v>
      </c>
      <c r="Q1495" s="80"/>
      <c r="R1495" s="80"/>
      <c r="S1495" s="80"/>
      <c r="T1495" s="80"/>
      <c r="U1495" s="80"/>
      <c r="V1495" s="80"/>
      <c r="W1495" s="80"/>
      <c r="X1495" s="80"/>
      <c r="Y1495" s="80"/>
      <c r="Z1495" s="80" t="s">
        <v>40</v>
      </c>
      <c r="AA1495" s="80" t="s">
        <v>39</v>
      </c>
      <c r="AB1495" s="80">
        <v>20</v>
      </c>
      <c r="AC1495" s="80"/>
    </row>
    <row r="1496" spans="1:29" ht="15.75" customHeight="1" x14ac:dyDescent="0.2">
      <c r="A1496" s="80" t="s">
        <v>49</v>
      </c>
      <c r="B1496" s="80" t="s">
        <v>47</v>
      </c>
      <c r="C1496" s="80" t="s">
        <v>50</v>
      </c>
      <c r="D1496" s="114">
        <v>43468.39604028935</v>
      </c>
      <c r="E1496" s="80" t="s">
        <v>170</v>
      </c>
      <c r="F1496" s="80" t="s">
        <v>31</v>
      </c>
      <c r="G1496" s="80" t="s">
        <v>44</v>
      </c>
      <c r="H1496" s="80" t="s">
        <v>22</v>
      </c>
      <c r="I1496" s="80" t="s">
        <v>158</v>
      </c>
      <c r="J1496" s="80" t="s">
        <v>42</v>
      </c>
      <c r="K1496" s="80">
        <v>1</v>
      </c>
      <c r="L1496" s="80">
        <v>1070</v>
      </c>
      <c r="M1496" s="80" t="s">
        <v>41</v>
      </c>
      <c r="N1496" s="102">
        <v>41.6</v>
      </c>
      <c r="O1496" s="108">
        <v>1.9900000000000001E-2</v>
      </c>
      <c r="P1496" s="105">
        <v>0</v>
      </c>
      <c r="Q1496" s="80"/>
      <c r="R1496" s="80"/>
      <c r="S1496" s="80"/>
      <c r="T1496" s="80"/>
      <c r="U1496" s="80"/>
      <c r="V1496" s="80"/>
      <c r="W1496" s="80"/>
      <c r="X1496" s="80"/>
      <c r="Y1496" s="80"/>
      <c r="Z1496" s="80" t="s">
        <v>40</v>
      </c>
      <c r="AA1496" s="80" t="s">
        <v>39</v>
      </c>
      <c r="AB1496" s="80">
        <v>20</v>
      </c>
      <c r="AC1496" s="80"/>
    </row>
    <row r="1497" spans="1:29" ht="15.75" customHeight="1" x14ac:dyDescent="0.2">
      <c r="A1497" s="80" t="s">
        <v>49</v>
      </c>
      <c r="B1497" s="80" t="s">
        <v>47</v>
      </c>
      <c r="C1497" s="80" t="s">
        <v>50</v>
      </c>
      <c r="D1497" s="114">
        <v>43468.39604028935</v>
      </c>
      <c r="E1497" s="80" t="s">
        <v>170</v>
      </c>
      <c r="F1497" s="80" t="s">
        <v>31</v>
      </c>
      <c r="G1497" s="80" t="s">
        <v>44</v>
      </c>
      <c r="H1497" s="80" t="s">
        <v>22</v>
      </c>
      <c r="I1497" s="80" t="s">
        <v>43</v>
      </c>
      <c r="J1497" s="80" t="s">
        <v>42</v>
      </c>
      <c r="K1497" s="80">
        <v>1</v>
      </c>
      <c r="L1497" s="80">
        <v>1070</v>
      </c>
      <c r="M1497" s="80" t="s">
        <v>41</v>
      </c>
      <c r="N1497" s="102">
        <v>1.64</v>
      </c>
      <c r="O1497" s="108">
        <v>0</v>
      </c>
      <c r="P1497" s="105">
        <v>1.7</v>
      </c>
      <c r="Q1497" s="80"/>
      <c r="R1497" s="80"/>
      <c r="S1497" s="80"/>
      <c r="T1497" s="80"/>
      <c r="U1497" s="80"/>
      <c r="V1497" s="80"/>
      <c r="W1497" s="80"/>
      <c r="X1497" s="80"/>
      <c r="Y1497" s="80"/>
      <c r="Z1497" s="80" t="s">
        <v>40</v>
      </c>
      <c r="AA1497" s="80" t="s">
        <v>39</v>
      </c>
      <c r="AB1497" s="80">
        <v>20</v>
      </c>
      <c r="AC1497" s="80"/>
    </row>
    <row r="1498" spans="1:29" ht="15.75" customHeight="1" x14ac:dyDescent="0.2">
      <c r="A1498" s="80" t="s">
        <v>49</v>
      </c>
      <c r="B1498" s="80" t="s">
        <v>47</v>
      </c>
      <c r="C1498" s="80" t="s">
        <v>50</v>
      </c>
      <c r="D1498" s="114">
        <v>43468.39604028935</v>
      </c>
      <c r="E1498" s="80" t="s">
        <v>170</v>
      </c>
      <c r="F1498" s="80" t="s">
        <v>31</v>
      </c>
      <c r="G1498" s="80" t="s">
        <v>44</v>
      </c>
      <c r="H1498" s="80" t="s">
        <v>22</v>
      </c>
      <c r="I1498" s="80" t="s">
        <v>159</v>
      </c>
      <c r="J1498" s="80" t="s">
        <v>165</v>
      </c>
      <c r="K1498" s="80">
        <v>1</v>
      </c>
      <c r="L1498" s="80">
        <v>1070</v>
      </c>
      <c r="M1498" s="80" t="s">
        <v>41</v>
      </c>
      <c r="N1498" s="102">
        <v>25.4</v>
      </c>
      <c r="O1498" s="108">
        <v>1.8700000000000001E-2</v>
      </c>
      <c r="P1498" s="105">
        <v>1.57</v>
      </c>
      <c r="Q1498" s="80"/>
      <c r="R1498" s="80"/>
      <c r="S1498" s="80"/>
      <c r="T1498" s="80"/>
      <c r="U1498" s="80"/>
      <c r="V1498" s="80"/>
      <c r="W1498" s="80"/>
      <c r="X1498" s="80"/>
      <c r="Y1498" s="80"/>
      <c r="Z1498" s="80" t="s">
        <v>40</v>
      </c>
      <c r="AA1498" s="80" t="s">
        <v>39</v>
      </c>
      <c r="AB1498" s="80">
        <v>20</v>
      </c>
      <c r="AC1498" s="80"/>
    </row>
    <row r="1499" spans="1:29" ht="15.75" customHeight="1" x14ac:dyDescent="0.2">
      <c r="A1499" s="80" t="s">
        <v>49</v>
      </c>
      <c r="B1499" s="80" t="s">
        <v>47</v>
      </c>
      <c r="C1499" s="80" t="s">
        <v>50</v>
      </c>
      <c r="D1499" s="114">
        <v>43468.39604028935</v>
      </c>
      <c r="E1499" s="80" t="s">
        <v>170</v>
      </c>
      <c r="F1499" s="80" t="s">
        <v>31</v>
      </c>
      <c r="G1499" s="80" t="s">
        <v>44</v>
      </c>
      <c r="H1499" s="80" t="s">
        <v>26</v>
      </c>
      <c r="I1499" s="80" t="s">
        <v>157</v>
      </c>
      <c r="J1499" s="80" t="s">
        <v>42</v>
      </c>
      <c r="K1499" s="80">
        <v>1</v>
      </c>
      <c r="L1499" s="80">
        <v>999</v>
      </c>
      <c r="M1499" s="80" t="s">
        <v>41</v>
      </c>
      <c r="N1499" s="102">
        <v>19.100000000000001</v>
      </c>
      <c r="O1499" s="108">
        <v>1.7999999999999999E-2</v>
      </c>
      <c r="P1499" s="105">
        <v>4.4800000000000004</v>
      </c>
      <c r="Q1499" s="80"/>
      <c r="R1499" s="80"/>
      <c r="S1499" s="80"/>
      <c r="T1499" s="80"/>
      <c r="U1499" s="80"/>
      <c r="V1499" s="80"/>
      <c r="W1499" s="80"/>
      <c r="X1499" s="80"/>
      <c r="Y1499" s="80"/>
      <c r="Z1499" s="80" t="s">
        <v>40</v>
      </c>
      <c r="AA1499" s="80" t="s">
        <v>39</v>
      </c>
      <c r="AB1499" s="80">
        <v>20</v>
      </c>
      <c r="AC1499" s="80"/>
    </row>
    <row r="1500" spans="1:29" ht="15.75" customHeight="1" x14ac:dyDescent="0.2">
      <c r="A1500" s="80" t="s">
        <v>49</v>
      </c>
      <c r="B1500" s="80" t="s">
        <v>47</v>
      </c>
      <c r="C1500" s="80" t="s">
        <v>50</v>
      </c>
      <c r="D1500" s="114">
        <v>43468.39604028935</v>
      </c>
      <c r="E1500" s="80" t="s">
        <v>170</v>
      </c>
      <c r="F1500" s="80" t="s">
        <v>31</v>
      </c>
      <c r="G1500" s="80" t="s">
        <v>44</v>
      </c>
      <c r="H1500" s="80" t="s">
        <v>26</v>
      </c>
      <c r="I1500" s="80" t="s">
        <v>158</v>
      </c>
      <c r="J1500" s="80" t="s">
        <v>42</v>
      </c>
      <c r="K1500" s="80">
        <v>1</v>
      </c>
      <c r="L1500" s="80">
        <v>999</v>
      </c>
      <c r="M1500" s="80" t="s">
        <v>41</v>
      </c>
      <c r="N1500" s="102">
        <v>86.1</v>
      </c>
      <c r="O1500" s="108">
        <v>1.9300000000000001E-2</v>
      </c>
      <c r="P1500" s="105">
        <v>0</v>
      </c>
      <c r="Q1500" s="80"/>
      <c r="R1500" s="80"/>
      <c r="S1500" s="80"/>
      <c r="T1500" s="80"/>
      <c r="U1500" s="80"/>
      <c r="V1500" s="80"/>
      <c r="W1500" s="80"/>
      <c r="X1500" s="80"/>
      <c r="Y1500" s="80"/>
      <c r="Z1500" s="80" t="s">
        <v>40</v>
      </c>
      <c r="AA1500" s="80" t="s">
        <v>39</v>
      </c>
      <c r="AB1500" s="80">
        <v>20</v>
      </c>
      <c r="AC1500" s="80"/>
    </row>
    <row r="1501" spans="1:29" ht="15.75" customHeight="1" x14ac:dyDescent="0.2">
      <c r="A1501" s="80" t="s">
        <v>49</v>
      </c>
      <c r="B1501" s="80" t="s">
        <v>47</v>
      </c>
      <c r="C1501" s="80" t="s">
        <v>50</v>
      </c>
      <c r="D1501" s="114">
        <v>43468.39604028935</v>
      </c>
      <c r="E1501" s="80" t="s">
        <v>170</v>
      </c>
      <c r="F1501" s="80" t="s">
        <v>31</v>
      </c>
      <c r="G1501" s="80" t="s">
        <v>44</v>
      </c>
      <c r="H1501" s="80" t="s">
        <v>26</v>
      </c>
      <c r="I1501" s="80" t="s">
        <v>43</v>
      </c>
      <c r="J1501" s="80" t="s">
        <v>42</v>
      </c>
      <c r="K1501" s="80">
        <v>1</v>
      </c>
      <c r="L1501" s="80">
        <v>999</v>
      </c>
      <c r="M1501" s="80" t="s">
        <v>41</v>
      </c>
      <c r="N1501" s="102">
        <v>4.03</v>
      </c>
      <c r="O1501" s="108">
        <v>0</v>
      </c>
      <c r="P1501" s="105">
        <v>4.26</v>
      </c>
      <c r="Q1501" s="80"/>
      <c r="R1501" s="80"/>
      <c r="S1501" s="80"/>
      <c r="T1501" s="80"/>
      <c r="U1501" s="80"/>
      <c r="V1501" s="80"/>
      <c r="W1501" s="80"/>
      <c r="X1501" s="80"/>
      <c r="Y1501" s="80"/>
      <c r="Z1501" s="80" t="s">
        <v>40</v>
      </c>
      <c r="AA1501" s="80" t="s">
        <v>39</v>
      </c>
      <c r="AB1501" s="80">
        <v>20</v>
      </c>
      <c r="AC1501" s="80"/>
    </row>
    <row r="1502" spans="1:29" ht="15.75" customHeight="1" x14ac:dyDescent="0.2">
      <c r="A1502" s="80" t="s">
        <v>49</v>
      </c>
      <c r="B1502" s="80" t="s">
        <v>47</v>
      </c>
      <c r="C1502" s="80" t="s">
        <v>50</v>
      </c>
      <c r="D1502" s="114">
        <v>43468.39604028935</v>
      </c>
      <c r="E1502" s="80" t="s">
        <v>170</v>
      </c>
      <c r="F1502" s="80" t="s">
        <v>31</v>
      </c>
      <c r="G1502" s="80" t="s">
        <v>44</v>
      </c>
      <c r="H1502" s="80" t="s">
        <v>26</v>
      </c>
      <c r="I1502" s="80" t="s">
        <v>159</v>
      </c>
      <c r="J1502" s="80" t="s">
        <v>165</v>
      </c>
      <c r="K1502" s="80">
        <v>1</v>
      </c>
      <c r="L1502" s="80">
        <v>999</v>
      </c>
      <c r="M1502" s="80" t="s">
        <v>41</v>
      </c>
      <c r="N1502" s="102">
        <v>21.4</v>
      </c>
      <c r="O1502" s="108">
        <v>1.34E-2</v>
      </c>
      <c r="P1502" s="105">
        <v>4.01</v>
      </c>
      <c r="Q1502" s="80"/>
      <c r="R1502" s="80"/>
      <c r="S1502" s="80"/>
      <c r="T1502" s="80"/>
      <c r="U1502" s="80"/>
      <c r="V1502" s="80"/>
      <c r="W1502" s="80"/>
      <c r="X1502" s="80"/>
      <c r="Y1502" s="80"/>
      <c r="Z1502" s="80" t="s">
        <v>40</v>
      </c>
      <c r="AA1502" s="80" t="s">
        <v>39</v>
      </c>
      <c r="AB1502" s="80">
        <v>20</v>
      </c>
      <c r="AC1502" s="80"/>
    </row>
    <row r="1503" spans="1:29" ht="15.75" customHeight="1" x14ac:dyDescent="0.2">
      <c r="A1503" s="80" t="s">
        <v>49</v>
      </c>
      <c r="B1503" s="80" t="s">
        <v>47</v>
      </c>
      <c r="C1503" s="80" t="s">
        <v>50</v>
      </c>
      <c r="D1503" s="114">
        <v>43468.39604028935</v>
      </c>
      <c r="E1503" s="80" t="s">
        <v>170</v>
      </c>
      <c r="F1503" s="80" t="s">
        <v>31</v>
      </c>
      <c r="G1503" s="80" t="s">
        <v>44</v>
      </c>
      <c r="H1503" s="80" t="s">
        <v>166</v>
      </c>
      <c r="I1503" s="80" t="s">
        <v>157</v>
      </c>
      <c r="J1503" s="80" t="s">
        <v>42</v>
      </c>
      <c r="K1503" s="80">
        <v>1</v>
      </c>
      <c r="L1503" s="80">
        <v>1030</v>
      </c>
      <c r="M1503" s="80" t="s">
        <v>41</v>
      </c>
      <c r="N1503" s="102">
        <v>7.88</v>
      </c>
      <c r="O1503" s="108">
        <v>1.0200000000000001E-2</v>
      </c>
      <c r="P1503" s="105">
        <v>1.59</v>
      </c>
      <c r="Q1503" s="80"/>
      <c r="R1503" s="80"/>
      <c r="S1503" s="80"/>
      <c r="T1503" s="80"/>
      <c r="U1503" s="80"/>
      <c r="V1503" s="80"/>
      <c r="W1503" s="80"/>
      <c r="X1503" s="80"/>
      <c r="Y1503" s="80"/>
      <c r="Z1503" s="80" t="s">
        <v>40</v>
      </c>
      <c r="AA1503" s="80" t="s">
        <v>39</v>
      </c>
      <c r="AB1503" s="80">
        <v>20</v>
      </c>
      <c r="AC1503" s="80"/>
    </row>
    <row r="1504" spans="1:29" ht="15.75" customHeight="1" x14ac:dyDescent="0.2">
      <c r="A1504" s="80" t="s">
        <v>49</v>
      </c>
      <c r="B1504" s="80" t="s">
        <v>47</v>
      </c>
      <c r="C1504" s="80" t="s">
        <v>50</v>
      </c>
      <c r="D1504" s="114">
        <v>43468.39604028935</v>
      </c>
      <c r="E1504" s="80" t="s">
        <v>170</v>
      </c>
      <c r="F1504" s="80" t="s">
        <v>31</v>
      </c>
      <c r="G1504" s="80" t="s">
        <v>44</v>
      </c>
      <c r="H1504" s="80" t="s">
        <v>166</v>
      </c>
      <c r="I1504" s="80" t="s">
        <v>158</v>
      </c>
      <c r="J1504" s="80" t="s">
        <v>42</v>
      </c>
      <c r="K1504" s="80">
        <v>1</v>
      </c>
      <c r="L1504" s="80">
        <v>1030</v>
      </c>
      <c r="M1504" s="80" t="s">
        <v>41</v>
      </c>
      <c r="N1504" s="102">
        <v>23.3</v>
      </c>
      <c r="O1504" s="108">
        <v>1.0800000000000001E-2</v>
      </c>
      <c r="P1504" s="105">
        <v>0</v>
      </c>
      <c r="Q1504" s="80"/>
      <c r="R1504" s="80"/>
      <c r="S1504" s="80"/>
      <c r="T1504" s="80"/>
      <c r="U1504" s="80"/>
      <c r="V1504" s="80"/>
      <c r="W1504" s="80"/>
      <c r="X1504" s="80"/>
      <c r="Y1504" s="80"/>
      <c r="Z1504" s="80" t="s">
        <v>40</v>
      </c>
      <c r="AA1504" s="80" t="s">
        <v>39</v>
      </c>
      <c r="AB1504" s="80">
        <v>20</v>
      </c>
      <c r="AC1504" s="80"/>
    </row>
    <row r="1505" spans="1:29" ht="15.75" customHeight="1" x14ac:dyDescent="0.2">
      <c r="A1505" s="80" t="s">
        <v>49</v>
      </c>
      <c r="B1505" s="80" t="s">
        <v>47</v>
      </c>
      <c r="C1505" s="80" t="s">
        <v>50</v>
      </c>
      <c r="D1505" s="114">
        <v>43468.39604028935</v>
      </c>
      <c r="E1505" s="80" t="s">
        <v>170</v>
      </c>
      <c r="F1505" s="80" t="s">
        <v>31</v>
      </c>
      <c r="G1505" s="80" t="s">
        <v>44</v>
      </c>
      <c r="H1505" s="80" t="s">
        <v>166</v>
      </c>
      <c r="I1505" s="80" t="s">
        <v>43</v>
      </c>
      <c r="J1505" s="80" t="s">
        <v>42</v>
      </c>
      <c r="K1505" s="80">
        <v>1</v>
      </c>
      <c r="L1505" s="80">
        <v>1030</v>
      </c>
      <c r="M1505" s="80" t="s">
        <v>41</v>
      </c>
      <c r="N1505" s="102">
        <v>1.47</v>
      </c>
      <c r="O1505" s="108">
        <v>0</v>
      </c>
      <c r="P1505" s="105">
        <v>1.5</v>
      </c>
      <c r="Q1505" s="80"/>
      <c r="R1505" s="80"/>
      <c r="S1505" s="80"/>
      <c r="T1505" s="80"/>
      <c r="U1505" s="80"/>
      <c r="V1505" s="80"/>
      <c r="W1505" s="80"/>
      <c r="X1505" s="80"/>
      <c r="Y1505" s="80"/>
      <c r="Z1505" s="80" t="s">
        <v>40</v>
      </c>
      <c r="AA1505" s="80" t="s">
        <v>39</v>
      </c>
      <c r="AB1505" s="80">
        <v>20</v>
      </c>
      <c r="AC1505" s="80"/>
    </row>
    <row r="1506" spans="1:29" ht="15.75" customHeight="1" x14ac:dyDescent="0.2">
      <c r="A1506" s="80" t="s">
        <v>49</v>
      </c>
      <c r="B1506" s="80" t="s">
        <v>47</v>
      </c>
      <c r="C1506" s="80" t="s">
        <v>50</v>
      </c>
      <c r="D1506" s="114">
        <v>43468.39604028935</v>
      </c>
      <c r="E1506" s="80" t="s">
        <v>170</v>
      </c>
      <c r="F1506" s="80" t="s">
        <v>31</v>
      </c>
      <c r="G1506" s="80" t="s">
        <v>44</v>
      </c>
      <c r="H1506" s="80" t="s">
        <v>166</v>
      </c>
      <c r="I1506" s="80" t="s">
        <v>159</v>
      </c>
      <c r="J1506" s="80" t="s">
        <v>165</v>
      </c>
      <c r="K1506" s="80">
        <v>1</v>
      </c>
      <c r="L1506" s="80">
        <v>1030</v>
      </c>
      <c r="M1506" s="80" t="s">
        <v>41</v>
      </c>
      <c r="N1506" s="102">
        <v>6.79</v>
      </c>
      <c r="O1506" s="108">
        <v>5.9899999999999997E-3</v>
      </c>
      <c r="P1506" s="105">
        <v>1.46</v>
      </c>
      <c r="Q1506" s="80"/>
      <c r="R1506" s="80"/>
      <c r="S1506" s="80"/>
      <c r="T1506" s="80"/>
      <c r="U1506" s="80"/>
      <c r="V1506" s="80"/>
      <c r="W1506" s="80"/>
      <c r="X1506" s="80"/>
      <c r="Y1506" s="80"/>
      <c r="Z1506" s="80" t="s">
        <v>40</v>
      </c>
      <c r="AA1506" s="80" t="s">
        <v>39</v>
      </c>
      <c r="AB1506" s="80">
        <v>20</v>
      </c>
      <c r="AC1506" s="80"/>
    </row>
    <row r="1507" spans="1:29" ht="15.75" customHeight="1" x14ac:dyDescent="0.2">
      <c r="A1507" s="80" t="s">
        <v>49</v>
      </c>
      <c r="B1507" s="80" t="s">
        <v>47</v>
      </c>
      <c r="C1507" s="80" t="s">
        <v>50</v>
      </c>
      <c r="D1507" s="114">
        <v>43468.39604028935</v>
      </c>
      <c r="E1507" s="80" t="s">
        <v>170</v>
      </c>
      <c r="F1507" s="80" t="s">
        <v>45</v>
      </c>
      <c r="G1507" s="80" t="s">
        <v>44</v>
      </c>
      <c r="H1507" s="80" t="s">
        <v>6</v>
      </c>
      <c r="I1507" s="80" t="s">
        <v>157</v>
      </c>
      <c r="J1507" s="80" t="s">
        <v>42</v>
      </c>
      <c r="K1507" s="80">
        <v>1.8</v>
      </c>
      <c r="L1507" s="80">
        <v>1750</v>
      </c>
      <c r="M1507" s="80" t="s">
        <v>41</v>
      </c>
      <c r="N1507" s="102">
        <v>6</v>
      </c>
      <c r="O1507" s="108">
        <v>0</v>
      </c>
      <c r="P1507" s="105">
        <v>7.42</v>
      </c>
      <c r="Q1507" s="80"/>
      <c r="R1507" s="80"/>
      <c r="S1507" s="80"/>
      <c r="T1507" s="80"/>
      <c r="U1507" s="80"/>
      <c r="V1507" s="80"/>
      <c r="W1507" s="80"/>
      <c r="X1507" s="80"/>
      <c r="Y1507" s="80"/>
      <c r="Z1507" s="80" t="s">
        <v>40</v>
      </c>
      <c r="AA1507" s="80" t="s">
        <v>39</v>
      </c>
      <c r="AB1507" s="80">
        <v>20</v>
      </c>
      <c r="AC1507" s="80"/>
    </row>
    <row r="1508" spans="1:29" ht="15.75" customHeight="1" x14ac:dyDescent="0.2">
      <c r="A1508" s="80" t="s">
        <v>49</v>
      </c>
      <c r="B1508" s="80" t="s">
        <v>47</v>
      </c>
      <c r="C1508" s="80" t="s">
        <v>50</v>
      </c>
      <c r="D1508" s="114">
        <v>43468.39604028935</v>
      </c>
      <c r="E1508" s="80" t="s">
        <v>170</v>
      </c>
      <c r="F1508" s="80" t="s">
        <v>45</v>
      </c>
      <c r="G1508" s="80" t="s">
        <v>44</v>
      </c>
      <c r="H1508" s="80" t="s">
        <v>6</v>
      </c>
      <c r="I1508" s="80" t="s">
        <v>158</v>
      </c>
      <c r="J1508" s="80" t="s">
        <v>42</v>
      </c>
      <c r="K1508" s="80">
        <v>1.8</v>
      </c>
      <c r="L1508" s="80">
        <v>1750</v>
      </c>
      <c r="M1508" s="80" t="s">
        <v>41</v>
      </c>
      <c r="N1508" s="102">
        <v>77.2</v>
      </c>
      <c r="O1508" s="108">
        <v>0</v>
      </c>
      <c r="P1508" s="105">
        <v>0</v>
      </c>
      <c r="Q1508" s="80"/>
      <c r="R1508" s="80"/>
      <c r="S1508" s="80"/>
      <c r="T1508" s="80"/>
      <c r="U1508" s="80"/>
      <c r="V1508" s="80"/>
      <c r="W1508" s="80"/>
      <c r="X1508" s="80"/>
      <c r="Y1508" s="80"/>
      <c r="Z1508" s="80" t="s">
        <v>40</v>
      </c>
      <c r="AA1508" s="80" t="s">
        <v>39</v>
      </c>
      <c r="AB1508" s="80">
        <v>20</v>
      </c>
      <c r="AC1508" s="80"/>
    </row>
    <row r="1509" spans="1:29" ht="15.75" customHeight="1" x14ac:dyDescent="0.2">
      <c r="A1509" s="80" t="s">
        <v>49</v>
      </c>
      <c r="B1509" s="80" t="s">
        <v>47</v>
      </c>
      <c r="C1509" s="80" t="s">
        <v>50</v>
      </c>
      <c r="D1509" s="114">
        <v>43468.39604028935</v>
      </c>
      <c r="E1509" s="80" t="s">
        <v>170</v>
      </c>
      <c r="F1509" s="80" t="s">
        <v>45</v>
      </c>
      <c r="G1509" s="80" t="s">
        <v>44</v>
      </c>
      <c r="H1509" s="80" t="s">
        <v>6</v>
      </c>
      <c r="I1509" s="80" t="s">
        <v>43</v>
      </c>
      <c r="J1509" s="80" t="s">
        <v>42</v>
      </c>
      <c r="K1509" s="80">
        <v>1.8</v>
      </c>
      <c r="L1509" s="80">
        <v>1750</v>
      </c>
      <c r="M1509" s="80" t="s">
        <v>41</v>
      </c>
      <c r="N1509" s="102">
        <v>5.3</v>
      </c>
      <c r="O1509" s="108">
        <v>0</v>
      </c>
      <c r="P1509" s="105">
        <v>7.15</v>
      </c>
      <c r="Q1509" s="80"/>
      <c r="R1509" s="80"/>
      <c r="S1509" s="80"/>
      <c r="T1509" s="80"/>
      <c r="U1509" s="80"/>
      <c r="V1509" s="80"/>
      <c r="W1509" s="80"/>
      <c r="X1509" s="80"/>
      <c r="Y1509" s="80"/>
      <c r="Z1509" s="80" t="s">
        <v>40</v>
      </c>
      <c r="AA1509" s="80" t="s">
        <v>39</v>
      </c>
      <c r="AB1509" s="80">
        <v>20</v>
      </c>
      <c r="AC1509" s="80"/>
    </row>
    <row r="1510" spans="1:29" ht="15.75" customHeight="1" x14ac:dyDescent="0.2">
      <c r="A1510" s="80" t="s">
        <v>49</v>
      </c>
      <c r="B1510" s="80" t="s">
        <v>47</v>
      </c>
      <c r="C1510" s="80" t="s">
        <v>50</v>
      </c>
      <c r="D1510" s="114">
        <v>43468.39604028935</v>
      </c>
      <c r="E1510" s="80" t="s">
        <v>170</v>
      </c>
      <c r="F1510" s="80" t="s">
        <v>45</v>
      </c>
      <c r="G1510" s="80" t="s">
        <v>44</v>
      </c>
      <c r="H1510" s="80" t="s">
        <v>6</v>
      </c>
      <c r="I1510" s="80" t="s">
        <v>159</v>
      </c>
      <c r="J1510" s="80" t="s">
        <v>165</v>
      </c>
      <c r="K1510" s="80">
        <v>1.8</v>
      </c>
      <c r="L1510" s="80">
        <v>1750</v>
      </c>
      <c r="M1510" s="80" t="s">
        <v>41</v>
      </c>
      <c r="N1510" s="102">
        <v>5.4</v>
      </c>
      <c r="O1510" s="108">
        <v>0</v>
      </c>
      <c r="P1510" s="105">
        <v>7.15</v>
      </c>
      <c r="Q1510" s="80"/>
      <c r="R1510" s="80"/>
      <c r="S1510" s="80"/>
      <c r="T1510" s="80"/>
      <c r="U1510" s="80"/>
      <c r="V1510" s="80"/>
      <c r="W1510" s="80"/>
      <c r="X1510" s="80"/>
      <c r="Y1510" s="80"/>
      <c r="Z1510" s="80" t="s">
        <v>40</v>
      </c>
      <c r="AA1510" s="80" t="s">
        <v>39</v>
      </c>
      <c r="AB1510" s="80">
        <v>20</v>
      </c>
      <c r="AC1510" s="80"/>
    </row>
    <row r="1511" spans="1:29" ht="15.75" customHeight="1" x14ac:dyDescent="0.2">
      <c r="A1511" s="80" t="s">
        <v>49</v>
      </c>
      <c r="B1511" s="80" t="s">
        <v>47</v>
      </c>
      <c r="C1511" s="80" t="s">
        <v>50</v>
      </c>
      <c r="D1511" s="114">
        <v>43468.39604028935</v>
      </c>
      <c r="E1511" s="80" t="s">
        <v>170</v>
      </c>
      <c r="F1511" s="80" t="s">
        <v>45</v>
      </c>
      <c r="G1511" s="80" t="s">
        <v>44</v>
      </c>
      <c r="H1511" s="80" t="s">
        <v>7</v>
      </c>
      <c r="I1511" s="80" t="s">
        <v>157</v>
      </c>
      <c r="J1511" s="80" t="s">
        <v>42</v>
      </c>
      <c r="K1511" s="80">
        <v>1.6</v>
      </c>
      <c r="L1511" s="80">
        <v>1410</v>
      </c>
      <c r="M1511" s="80" t="s">
        <v>41</v>
      </c>
      <c r="N1511" s="102">
        <v>25.7</v>
      </c>
      <c r="O1511" s="108">
        <v>3.9E-2</v>
      </c>
      <c r="P1511" s="105">
        <v>6.44</v>
      </c>
      <c r="Q1511" s="80"/>
      <c r="R1511" s="80"/>
      <c r="S1511" s="80"/>
      <c r="T1511" s="80"/>
      <c r="U1511" s="80"/>
      <c r="V1511" s="80"/>
      <c r="W1511" s="80"/>
      <c r="X1511" s="80"/>
      <c r="Y1511" s="80"/>
      <c r="Z1511" s="80" t="s">
        <v>40</v>
      </c>
      <c r="AA1511" s="80" t="s">
        <v>39</v>
      </c>
      <c r="AB1511" s="80">
        <v>20</v>
      </c>
      <c r="AC1511" s="80"/>
    </row>
    <row r="1512" spans="1:29" ht="15.75" customHeight="1" x14ac:dyDescent="0.2">
      <c r="A1512" s="80" t="s">
        <v>49</v>
      </c>
      <c r="B1512" s="80" t="s">
        <v>47</v>
      </c>
      <c r="C1512" s="80" t="s">
        <v>50</v>
      </c>
      <c r="D1512" s="114">
        <v>43468.39604028935</v>
      </c>
      <c r="E1512" s="80" t="s">
        <v>170</v>
      </c>
      <c r="F1512" s="80" t="s">
        <v>45</v>
      </c>
      <c r="G1512" s="80" t="s">
        <v>44</v>
      </c>
      <c r="H1512" s="80" t="s">
        <v>7</v>
      </c>
      <c r="I1512" s="80" t="s">
        <v>158</v>
      </c>
      <c r="J1512" s="80" t="s">
        <v>42</v>
      </c>
      <c r="K1512" s="80">
        <v>1.6</v>
      </c>
      <c r="L1512" s="80">
        <v>1410</v>
      </c>
      <c r="M1512" s="80" t="s">
        <v>41</v>
      </c>
      <c r="N1512" s="102">
        <v>95.2</v>
      </c>
      <c r="O1512" s="108">
        <v>4.1000000000000002E-2</v>
      </c>
      <c r="P1512" s="105">
        <v>0</v>
      </c>
      <c r="Q1512" s="80"/>
      <c r="R1512" s="80"/>
      <c r="S1512" s="80"/>
      <c r="T1512" s="80"/>
      <c r="U1512" s="80"/>
      <c r="V1512" s="80"/>
      <c r="W1512" s="80"/>
      <c r="X1512" s="80"/>
      <c r="Y1512" s="80"/>
      <c r="Z1512" s="80" t="s">
        <v>40</v>
      </c>
      <c r="AA1512" s="80" t="s">
        <v>39</v>
      </c>
      <c r="AB1512" s="80">
        <v>20</v>
      </c>
      <c r="AC1512" s="80"/>
    </row>
    <row r="1513" spans="1:29" ht="15.75" customHeight="1" x14ac:dyDescent="0.2">
      <c r="A1513" s="80" t="s">
        <v>49</v>
      </c>
      <c r="B1513" s="80" t="s">
        <v>47</v>
      </c>
      <c r="C1513" s="80" t="s">
        <v>50</v>
      </c>
      <c r="D1513" s="114">
        <v>43468.39604028935</v>
      </c>
      <c r="E1513" s="80" t="s">
        <v>170</v>
      </c>
      <c r="F1513" s="80" t="s">
        <v>45</v>
      </c>
      <c r="G1513" s="80" t="s">
        <v>44</v>
      </c>
      <c r="H1513" s="80" t="s">
        <v>7</v>
      </c>
      <c r="I1513" s="80" t="s">
        <v>43</v>
      </c>
      <c r="J1513" s="80" t="s">
        <v>42</v>
      </c>
      <c r="K1513" s="80">
        <v>1.6</v>
      </c>
      <c r="L1513" s="80">
        <v>1410</v>
      </c>
      <c r="M1513" s="80" t="s">
        <v>41</v>
      </c>
      <c r="N1513" s="102">
        <v>4.5999999999999996</v>
      </c>
      <c r="O1513" s="108">
        <v>0</v>
      </c>
      <c r="P1513" s="105">
        <v>6.2</v>
      </c>
      <c r="Q1513" s="80"/>
      <c r="R1513" s="80"/>
      <c r="S1513" s="80"/>
      <c r="T1513" s="80"/>
      <c r="U1513" s="80"/>
      <c r="V1513" s="80"/>
      <c r="W1513" s="80"/>
      <c r="X1513" s="80"/>
      <c r="Y1513" s="80"/>
      <c r="Z1513" s="80" t="s">
        <v>40</v>
      </c>
      <c r="AA1513" s="80" t="s">
        <v>39</v>
      </c>
      <c r="AB1513" s="80">
        <v>20</v>
      </c>
      <c r="AC1513" s="80"/>
    </row>
    <row r="1514" spans="1:29" ht="15.75" customHeight="1" x14ac:dyDescent="0.2">
      <c r="A1514" s="80" t="s">
        <v>49</v>
      </c>
      <c r="B1514" s="80" t="s">
        <v>47</v>
      </c>
      <c r="C1514" s="80" t="s">
        <v>50</v>
      </c>
      <c r="D1514" s="114">
        <v>43468.39604028935</v>
      </c>
      <c r="E1514" s="80" t="s">
        <v>170</v>
      </c>
      <c r="F1514" s="80" t="s">
        <v>45</v>
      </c>
      <c r="G1514" s="80" t="s">
        <v>44</v>
      </c>
      <c r="H1514" s="80" t="s">
        <v>7</v>
      </c>
      <c r="I1514" s="80" t="s">
        <v>159</v>
      </c>
      <c r="J1514" s="80" t="s">
        <v>165</v>
      </c>
      <c r="K1514" s="80">
        <v>1.6</v>
      </c>
      <c r="L1514" s="80">
        <v>1410</v>
      </c>
      <c r="M1514" s="80" t="s">
        <v>41</v>
      </c>
      <c r="N1514" s="102">
        <v>21.1</v>
      </c>
      <c r="O1514" s="108">
        <v>1.9E-2</v>
      </c>
      <c r="P1514" s="105">
        <v>6.11</v>
      </c>
      <c r="Q1514" s="80"/>
      <c r="R1514" s="80"/>
      <c r="S1514" s="80"/>
      <c r="T1514" s="80"/>
      <c r="U1514" s="80"/>
      <c r="V1514" s="80"/>
      <c r="W1514" s="80"/>
      <c r="X1514" s="80"/>
      <c r="Y1514" s="80"/>
      <c r="Z1514" s="80" t="s">
        <v>40</v>
      </c>
      <c r="AA1514" s="80" t="s">
        <v>39</v>
      </c>
      <c r="AB1514" s="80">
        <v>20</v>
      </c>
      <c r="AC1514" s="80"/>
    </row>
    <row r="1515" spans="1:29" ht="15.75" customHeight="1" x14ac:dyDescent="0.2">
      <c r="A1515" s="80" t="s">
        <v>49</v>
      </c>
      <c r="B1515" s="80" t="s">
        <v>47</v>
      </c>
      <c r="C1515" s="80" t="s">
        <v>50</v>
      </c>
      <c r="D1515" s="114">
        <v>43468.39604028935</v>
      </c>
      <c r="E1515" s="80" t="s">
        <v>170</v>
      </c>
      <c r="F1515" s="80" t="s">
        <v>45</v>
      </c>
      <c r="G1515" s="80" t="s">
        <v>44</v>
      </c>
      <c r="H1515" s="80" t="s">
        <v>8</v>
      </c>
      <c r="I1515" s="80" t="s">
        <v>157</v>
      </c>
      <c r="J1515" s="80" t="s">
        <v>42</v>
      </c>
      <c r="K1515" s="80">
        <v>1.9</v>
      </c>
      <c r="L1515" s="80">
        <v>1510</v>
      </c>
      <c r="M1515" s="80" t="s">
        <v>41</v>
      </c>
      <c r="N1515" s="102">
        <v>6.7</v>
      </c>
      <c r="O1515" s="108">
        <v>1.2999999999999999E-2</v>
      </c>
      <c r="P1515" s="105">
        <v>4.4400000000000004</v>
      </c>
      <c r="Q1515" s="80"/>
      <c r="R1515" s="80"/>
      <c r="S1515" s="80"/>
      <c r="T1515" s="80"/>
      <c r="U1515" s="80"/>
      <c r="V1515" s="80"/>
      <c r="W1515" s="80"/>
      <c r="X1515" s="80"/>
      <c r="Y1515" s="80"/>
      <c r="Z1515" s="80" t="s">
        <v>40</v>
      </c>
      <c r="AA1515" s="80" t="s">
        <v>39</v>
      </c>
      <c r="AB1515" s="80">
        <v>20</v>
      </c>
      <c r="AC1515" s="80"/>
    </row>
    <row r="1516" spans="1:29" ht="15.75" customHeight="1" x14ac:dyDescent="0.2">
      <c r="A1516" s="80" t="s">
        <v>49</v>
      </c>
      <c r="B1516" s="80" t="s">
        <v>47</v>
      </c>
      <c r="C1516" s="80" t="s">
        <v>50</v>
      </c>
      <c r="D1516" s="114">
        <v>43468.39604028935</v>
      </c>
      <c r="E1516" s="80" t="s">
        <v>170</v>
      </c>
      <c r="F1516" s="80" t="s">
        <v>45</v>
      </c>
      <c r="G1516" s="80" t="s">
        <v>44</v>
      </c>
      <c r="H1516" s="80" t="s">
        <v>8</v>
      </c>
      <c r="I1516" s="80" t="s">
        <v>158</v>
      </c>
      <c r="J1516" s="80" t="s">
        <v>42</v>
      </c>
      <c r="K1516" s="80">
        <v>1.9</v>
      </c>
      <c r="L1516" s="80">
        <v>1510</v>
      </c>
      <c r="M1516" s="80" t="s">
        <v>41</v>
      </c>
      <c r="N1516" s="102">
        <v>42.5</v>
      </c>
      <c r="O1516" s="108">
        <v>1.4E-2</v>
      </c>
      <c r="P1516" s="105">
        <v>0</v>
      </c>
      <c r="Q1516" s="80"/>
      <c r="R1516" s="80"/>
      <c r="S1516" s="80"/>
      <c r="T1516" s="80"/>
      <c r="U1516" s="80"/>
      <c r="V1516" s="80"/>
      <c r="W1516" s="80"/>
      <c r="X1516" s="80"/>
      <c r="Y1516" s="80"/>
      <c r="Z1516" s="80" t="s">
        <v>40</v>
      </c>
      <c r="AA1516" s="80" t="s">
        <v>39</v>
      </c>
      <c r="AB1516" s="80">
        <v>20</v>
      </c>
      <c r="AC1516" s="80"/>
    </row>
    <row r="1517" spans="1:29" ht="15.75" customHeight="1" x14ac:dyDescent="0.2">
      <c r="A1517" s="80" t="s">
        <v>49</v>
      </c>
      <c r="B1517" s="80" t="s">
        <v>47</v>
      </c>
      <c r="C1517" s="80" t="s">
        <v>50</v>
      </c>
      <c r="D1517" s="114">
        <v>43468.39604028935</v>
      </c>
      <c r="E1517" s="80" t="s">
        <v>170</v>
      </c>
      <c r="F1517" s="80" t="s">
        <v>45</v>
      </c>
      <c r="G1517" s="80" t="s">
        <v>44</v>
      </c>
      <c r="H1517" s="80" t="s">
        <v>8</v>
      </c>
      <c r="I1517" s="80" t="s">
        <v>43</v>
      </c>
      <c r="J1517" s="80" t="s">
        <v>42</v>
      </c>
      <c r="K1517" s="80">
        <v>1.9</v>
      </c>
      <c r="L1517" s="80">
        <v>1510</v>
      </c>
      <c r="M1517" s="80" t="s">
        <v>41</v>
      </c>
      <c r="N1517" s="102">
        <v>3.1</v>
      </c>
      <c r="O1517" s="108">
        <v>0</v>
      </c>
      <c r="P1517" s="105">
        <v>4.3099999999999996</v>
      </c>
      <c r="Q1517" s="80"/>
      <c r="R1517" s="80"/>
      <c r="S1517" s="80"/>
      <c r="T1517" s="80"/>
      <c r="U1517" s="80"/>
      <c r="V1517" s="80"/>
      <c r="W1517" s="80"/>
      <c r="X1517" s="80"/>
      <c r="Y1517" s="80"/>
      <c r="Z1517" s="80" t="s">
        <v>40</v>
      </c>
      <c r="AA1517" s="80" t="s">
        <v>39</v>
      </c>
      <c r="AB1517" s="80">
        <v>20</v>
      </c>
      <c r="AC1517" s="80"/>
    </row>
    <row r="1518" spans="1:29" ht="15.75" customHeight="1" x14ac:dyDescent="0.2">
      <c r="A1518" s="80" t="s">
        <v>49</v>
      </c>
      <c r="B1518" s="80" t="s">
        <v>47</v>
      </c>
      <c r="C1518" s="80" t="s">
        <v>50</v>
      </c>
      <c r="D1518" s="114">
        <v>43468.39604028935</v>
      </c>
      <c r="E1518" s="80" t="s">
        <v>170</v>
      </c>
      <c r="F1518" s="80" t="s">
        <v>45</v>
      </c>
      <c r="G1518" s="80" t="s">
        <v>44</v>
      </c>
      <c r="H1518" s="80" t="s">
        <v>8</v>
      </c>
      <c r="I1518" s="80" t="s">
        <v>159</v>
      </c>
      <c r="J1518" s="80" t="s">
        <v>165</v>
      </c>
      <c r="K1518" s="80">
        <v>1.9</v>
      </c>
      <c r="L1518" s="80">
        <v>1510</v>
      </c>
      <c r="M1518" s="80" t="s">
        <v>41</v>
      </c>
      <c r="N1518" s="102">
        <v>4.4000000000000004</v>
      </c>
      <c r="O1518" s="108">
        <v>2E-3</v>
      </c>
      <c r="P1518" s="105">
        <v>4.29</v>
      </c>
      <c r="Q1518" s="80"/>
      <c r="R1518" s="80"/>
      <c r="S1518" s="80"/>
      <c r="T1518" s="80"/>
      <c r="U1518" s="80"/>
      <c r="V1518" s="80"/>
      <c r="W1518" s="80"/>
      <c r="X1518" s="80"/>
      <c r="Y1518" s="80"/>
      <c r="Z1518" s="80" t="s">
        <v>40</v>
      </c>
      <c r="AA1518" s="80" t="s">
        <v>39</v>
      </c>
      <c r="AB1518" s="80">
        <v>20</v>
      </c>
      <c r="AC1518" s="80"/>
    </row>
    <row r="1519" spans="1:29" ht="15.75" customHeight="1" x14ac:dyDescent="0.2">
      <c r="A1519" s="80" t="s">
        <v>49</v>
      </c>
      <c r="B1519" s="80" t="s">
        <v>47</v>
      </c>
      <c r="C1519" s="80" t="s">
        <v>50</v>
      </c>
      <c r="D1519" s="114">
        <v>43468.39604028935</v>
      </c>
      <c r="E1519" s="80" t="s">
        <v>170</v>
      </c>
      <c r="F1519" s="80" t="s">
        <v>45</v>
      </c>
      <c r="G1519" s="80" t="s">
        <v>44</v>
      </c>
      <c r="H1519" s="80" t="s">
        <v>9</v>
      </c>
      <c r="I1519" s="80" t="s">
        <v>157</v>
      </c>
      <c r="J1519" s="80" t="s">
        <v>42</v>
      </c>
      <c r="K1519" s="80">
        <v>2.2000000000000002</v>
      </c>
      <c r="L1519" s="80">
        <v>1650</v>
      </c>
      <c r="M1519" s="80" t="s">
        <v>41</v>
      </c>
      <c r="N1519" s="102">
        <v>28.8</v>
      </c>
      <c r="O1519" s="108">
        <v>4.2999999999999997E-2</v>
      </c>
      <c r="P1519" s="105">
        <v>5.12</v>
      </c>
      <c r="Q1519" s="80"/>
      <c r="R1519" s="80"/>
      <c r="S1519" s="80"/>
      <c r="T1519" s="80"/>
      <c r="U1519" s="80"/>
      <c r="V1519" s="80"/>
      <c r="W1519" s="80"/>
      <c r="X1519" s="80"/>
      <c r="Y1519" s="80"/>
      <c r="Z1519" s="80" t="s">
        <v>40</v>
      </c>
      <c r="AA1519" s="80" t="s">
        <v>39</v>
      </c>
      <c r="AB1519" s="80">
        <v>20</v>
      </c>
      <c r="AC1519" s="80"/>
    </row>
    <row r="1520" spans="1:29" ht="15.75" customHeight="1" x14ac:dyDescent="0.2">
      <c r="A1520" s="80" t="s">
        <v>49</v>
      </c>
      <c r="B1520" s="80" t="s">
        <v>47</v>
      </c>
      <c r="C1520" s="80" t="s">
        <v>50</v>
      </c>
      <c r="D1520" s="114">
        <v>43468.39604028935</v>
      </c>
      <c r="E1520" s="80" t="s">
        <v>170</v>
      </c>
      <c r="F1520" s="80" t="s">
        <v>45</v>
      </c>
      <c r="G1520" s="80" t="s">
        <v>44</v>
      </c>
      <c r="H1520" s="80" t="s">
        <v>9</v>
      </c>
      <c r="I1520" s="80" t="s">
        <v>158</v>
      </c>
      <c r="J1520" s="80" t="s">
        <v>42</v>
      </c>
      <c r="K1520" s="80">
        <v>2.2000000000000002</v>
      </c>
      <c r="L1520" s="80">
        <v>1650</v>
      </c>
      <c r="M1520" s="80" t="s">
        <v>41</v>
      </c>
      <c r="N1520" s="102">
        <v>85.1</v>
      </c>
      <c r="O1520" s="108">
        <v>4.4999999999999998E-2</v>
      </c>
      <c r="P1520" s="105">
        <v>0</v>
      </c>
      <c r="Q1520" s="80"/>
      <c r="R1520" s="80"/>
      <c r="S1520" s="80"/>
      <c r="T1520" s="80"/>
      <c r="U1520" s="80"/>
      <c r="V1520" s="80"/>
      <c r="W1520" s="80"/>
      <c r="X1520" s="80"/>
      <c r="Y1520" s="80"/>
      <c r="Z1520" s="80" t="s">
        <v>40</v>
      </c>
      <c r="AA1520" s="80" t="s">
        <v>39</v>
      </c>
      <c r="AB1520" s="80">
        <v>20</v>
      </c>
      <c r="AC1520" s="80"/>
    </row>
    <row r="1521" spans="1:29" ht="15.75" customHeight="1" x14ac:dyDescent="0.2">
      <c r="A1521" s="80" t="s">
        <v>49</v>
      </c>
      <c r="B1521" s="80" t="s">
        <v>47</v>
      </c>
      <c r="C1521" s="80" t="s">
        <v>50</v>
      </c>
      <c r="D1521" s="114">
        <v>43468.39604028935</v>
      </c>
      <c r="E1521" s="80" t="s">
        <v>170</v>
      </c>
      <c r="F1521" s="80" t="s">
        <v>45</v>
      </c>
      <c r="G1521" s="80" t="s">
        <v>44</v>
      </c>
      <c r="H1521" s="80" t="s">
        <v>9</v>
      </c>
      <c r="I1521" s="80" t="s">
        <v>43</v>
      </c>
      <c r="J1521" s="80" t="s">
        <v>42</v>
      </c>
      <c r="K1521" s="80">
        <v>2.2000000000000002</v>
      </c>
      <c r="L1521" s="80">
        <v>1650</v>
      </c>
      <c r="M1521" s="80" t="s">
        <v>41</v>
      </c>
      <c r="N1521" s="102">
        <v>3.3</v>
      </c>
      <c r="O1521" s="108">
        <v>0</v>
      </c>
      <c r="P1521" s="105">
        <v>4.93</v>
      </c>
      <c r="Q1521" s="80"/>
      <c r="R1521" s="80"/>
      <c r="S1521" s="80"/>
      <c r="T1521" s="80"/>
      <c r="U1521" s="80"/>
      <c r="V1521" s="80"/>
      <c r="W1521" s="80"/>
      <c r="X1521" s="80"/>
      <c r="Y1521" s="80"/>
      <c r="Z1521" s="80" t="s">
        <v>40</v>
      </c>
      <c r="AA1521" s="80" t="s">
        <v>39</v>
      </c>
      <c r="AB1521" s="80">
        <v>20</v>
      </c>
      <c r="AC1521" s="80"/>
    </row>
    <row r="1522" spans="1:29" ht="15.75" customHeight="1" x14ac:dyDescent="0.2">
      <c r="A1522" s="80" t="s">
        <v>49</v>
      </c>
      <c r="B1522" s="80" t="s">
        <v>47</v>
      </c>
      <c r="C1522" s="80" t="s">
        <v>50</v>
      </c>
      <c r="D1522" s="114">
        <v>43468.39604028935</v>
      </c>
      <c r="E1522" s="80" t="s">
        <v>170</v>
      </c>
      <c r="F1522" s="80" t="s">
        <v>45</v>
      </c>
      <c r="G1522" s="80" t="s">
        <v>44</v>
      </c>
      <c r="H1522" s="80" t="s">
        <v>9</v>
      </c>
      <c r="I1522" s="80" t="s">
        <v>159</v>
      </c>
      <c r="J1522" s="80" t="s">
        <v>165</v>
      </c>
      <c r="K1522" s="80">
        <v>2.2000000000000002</v>
      </c>
      <c r="L1522" s="80">
        <v>1650</v>
      </c>
      <c r="M1522" s="80" t="s">
        <v>41</v>
      </c>
      <c r="N1522" s="102">
        <v>20.8</v>
      </c>
      <c r="O1522" s="108">
        <v>2.3E-2</v>
      </c>
      <c r="P1522" s="105">
        <v>4.8499999999999996</v>
      </c>
      <c r="Q1522" s="80"/>
      <c r="R1522" s="80"/>
      <c r="S1522" s="80"/>
      <c r="T1522" s="80"/>
      <c r="U1522" s="80"/>
      <c r="V1522" s="80"/>
      <c r="W1522" s="80"/>
      <c r="X1522" s="80"/>
      <c r="Y1522" s="80"/>
      <c r="Z1522" s="80" t="s">
        <v>40</v>
      </c>
      <c r="AA1522" s="80" t="s">
        <v>39</v>
      </c>
      <c r="AB1522" s="80">
        <v>20</v>
      </c>
      <c r="AC1522" s="80"/>
    </row>
    <row r="1523" spans="1:29" ht="15.75" customHeight="1" x14ac:dyDescent="0.2">
      <c r="A1523" s="80" t="s">
        <v>49</v>
      </c>
      <c r="B1523" s="80" t="s">
        <v>47</v>
      </c>
      <c r="C1523" s="80" t="s">
        <v>50</v>
      </c>
      <c r="D1523" s="114">
        <v>43468.39604028935</v>
      </c>
      <c r="E1523" s="80" t="s">
        <v>170</v>
      </c>
      <c r="F1523" s="80" t="s">
        <v>45</v>
      </c>
      <c r="G1523" s="80" t="s">
        <v>44</v>
      </c>
      <c r="H1523" s="80" t="s">
        <v>10</v>
      </c>
      <c r="I1523" s="80" t="s">
        <v>157</v>
      </c>
      <c r="J1523" s="80" t="s">
        <v>42</v>
      </c>
      <c r="K1523" s="80">
        <v>3.5</v>
      </c>
      <c r="L1523" s="80">
        <v>2130</v>
      </c>
      <c r="M1523" s="80" t="s">
        <v>41</v>
      </c>
      <c r="N1523" s="102">
        <v>20.399999999999999</v>
      </c>
      <c r="O1523" s="108">
        <v>2.5999999999999999E-2</v>
      </c>
      <c r="P1523" s="105">
        <v>9.08</v>
      </c>
      <c r="Q1523" s="80"/>
      <c r="R1523" s="80"/>
      <c r="S1523" s="80"/>
      <c r="T1523" s="80"/>
      <c r="U1523" s="80"/>
      <c r="V1523" s="80"/>
      <c r="W1523" s="80"/>
      <c r="X1523" s="80"/>
      <c r="Y1523" s="80"/>
      <c r="Z1523" s="80" t="s">
        <v>40</v>
      </c>
      <c r="AA1523" s="80" t="s">
        <v>39</v>
      </c>
      <c r="AB1523" s="80">
        <v>20</v>
      </c>
      <c r="AC1523" s="80"/>
    </row>
    <row r="1524" spans="1:29" ht="15.75" customHeight="1" x14ac:dyDescent="0.2">
      <c r="A1524" s="80" t="s">
        <v>49</v>
      </c>
      <c r="B1524" s="80" t="s">
        <v>47</v>
      </c>
      <c r="C1524" s="80" t="s">
        <v>50</v>
      </c>
      <c r="D1524" s="114">
        <v>43468.39604028935</v>
      </c>
      <c r="E1524" s="80" t="s">
        <v>170</v>
      </c>
      <c r="F1524" s="80" t="s">
        <v>45</v>
      </c>
      <c r="G1524" s="80" t="s">
        <v>44</v>
      </c>
      <c r="H1524" s="80" t="s">
        <v>10</v>
      </c>
      <c r="I1524" s="80" t="s">
        <v>158</v>
      </c>
      <c r="J1524" s="80" t="s">
        <v>42</v>
      </c>
      <c r="K1524" s="80">
        <v>3.5</v>
      </c>
      <c r="L1524" s="80">
        <v>2130</v>
      </c>
      <c r="M1524" s="80" t="s">
        <v>41</v>
      </c>
      <c r="N1524" s="102">
        <v>101</v>
      </c>
      <c r="O1524" s="108">
        <v>2.5999999999999999E-2</v>
      </c>
      <c r="P1524" s="105">
        <v>0</v>
      </c>
      <c r="Q1524" s="80"/>
      <c r="R1524" s="80"/>
      <c r="S1524" s="80"/>
      <c r="T1524" s="80"/>
      <c r="U1524" s="80"/>
      <c r="V1524" s="80"/>
      <c r="W1524" s="80"/>
      <c r="X1524" s="80"/>
      <c r="Y1524" s="80"/>
      <c r="Z1524" s="80" t="s">
        <v>40</v>
      </c>
      <c r="AA1524" s="80" t="s">
        <v>39</v>
      </c>
      <c r="AB1524" s="80">
        <v>20</v>
      </c>
      <c r="AC1524" s="80"/>
    </row>
    <row r="1525" spans="1:29" ht="15.75" customHeight="1" x14ac:dyDescent="0.2">
      <c r="A1525" s="80" t="s">
        <v>49</v>
      </c>
      <c r="B1525" s="80" t="s">
        <v>47</v>
      </c>
      <c r="C1525" s="80" t="s">
        <v>50</v>
      </c>
      <c r="D1525" s="114">
        <v>43468.39604028935</v>
      </c>
      <c r="E1525" s="80" t="s">
        <v>170</v>
      </c>
      <c r="F1525" s="80" t="s">
        <v>45</v>
      </c>
      <c r="G1525" s="80" t="s">
        <v>44</v>
      </c>
      <c r="H1525" s="80" t="s">
        <v>10</v>
      </c>
      <c r="I1525" s="80" t="s">
        <v>43</v>
      </c>
      <c r="J1525" s="80" t="s">
        <v>42</v>
      </c>
      <c r="K1525" s="80">
        <v>3.5</v>
      </c>
      <c r="L1525" s="80">
        <v>2130</v>
      </c>
      <c r="M1525" s="80" t="s">
        <v>41</v>
      </c>
      <c r="N1525" s="102">
        <v>5.5</v>
      </c>
      <c r="O1525" s="108">
        <v>0</v>
      </c>
      <c r="P1525" s="105">
        <v>8.69</v>
      </c>
      <c r="Q1525" s="80"/>
      <c r="R1525" s="80"/>
      <c r="S1525" s="80"/>
      <c r="T1525" s="80"/>
      <c r="U1525" s="80"/>
      <c r="V1525" s="80"/>
      <c r="W1525" s="80"/>
      <c r="X1525" s="80"/>
      <c r="Y1525" s="80"/>
      <c r="Z1525" s="80" t="s">
        <v>40</v>
      </c>
      <c r="AA1525" s="80" t="s">
        <v>39</v>
      </c>
      <c r="AB1525" s="80">
        <v>20</v>
      </c>
      <c r="AC1525" s="80"/>
    </row>
    <row r="1526" spans="1:29" ht="15.75" customHeight="1" x14ac:dyDescent="0.2">
      <c r="A1526" s="80" t="s">
        <v>49</v>
      </c>
      <c r="B1526" s="80" t="s">
        <v>47</v>
      </c>
      <c r="C1526" s="80" t="s">
        <v>50</v>
      </c>
      <c r="D1526" s="114">
        <v>43468.39604028935</v>
      </c>
      <c r="E1526" s="80" t="s">
        <v>170</v>
      </c>
      <c r="F1526" s="80" t="s">
        <v>45</v>
      </c>
      <c r="G1526" s="80" t="s">
        <v>44</v>
      </c>
      <c r="H1526" s="80" t="s">
        <v>10</v>
      </c>
      <c r="I1526" s="80" t="s">
        <v>159</v>
      </c>
      <c r="J1526" s="80" t="s">
        <v>165</v>
      </c>
      <c r="K1526" s="80">
        <v>3.5</v>
      </c>
      <c r="L1526" s="80">
        <v>2130</v>
      </c>
      <c r="M1526" s="80" t="s">
        <v>41</v>
      </c>
      <c r="N1526" s="102">
        <v>8.9</v>
      </c>
      <c r="O1526" s="108">
        <v>5.0000000000000001E-3</v>
      </c>
      <c r="P1526" s="105">
        <v>8.65</v>
      </c>
      <c r="Q1526" s="80"/>
      <c r="R1526" s="80"/>
      <c r="S1526" s="80"/>
      <c r="T1526" s="80"/>
      <c r="U1526" s="80"/>
      <c r="V1526" s="80"/>
      <c r="W1526" s="80"/>
      <c r="X1526" s="80"/>
      <c r="Y1526" s="80"/>
      <c r="Z1526" s="80" t="s">
        <v>40</v>
      </c>
      <c r="AA1526" s="80" t="s">
        <v>39</v>
      </c>
      <c r="AB1526" s="80">
        <v>20</v>
      </c>
      <c r="AC1526" s="80"/>
    </row>
    <row r="1527" spans="1:29" ht="15.75" customHeight="1" x14ac:dyDescent="0.2">
      <c r="A1527" s="80" t="s">
        <v>49</v>
      </c>
      <c r="B1527" s="80" t="s">
        <v>47</v>
      </c>
      <c r="C1527" s="80" t="s">
        <v>50</v>
      </c>
      <c r="D1527" s="114">
        <v>43468.39604028935</v>
      </c>
      <c r="E1527" s="80" t="s">
        <v>170</v>
      </c>
      <c r="F1527" s="80" t="s">
        <v>45</v>
      </c>
      <c r="G1527" s="80" t="s">
        <v>44</v>
      </c>
      <c r="H1527" s="80" t="s">
        <v>18</v>
      </c>
      <c r="I1527" s="80" t="s">
        <v>157</v>
      </c>
      <c r="J1527" s="80" t="s">
        <v>42</v>
      </c>
      <c r="K1527" s="80">
        <v>2.7</v>
      </c>
      <c r="L1527" s="80">
        <v>1860</v>
      </c>
      <c r="M1527" s="80" t="s">
        <v>41</v>
      </c>
      <c r="N1527" s="102">
        <v>82.9</v>
      </c>
      <c r="O1527" s="108">
        <v>0.108</v>
      </c>
      <c r="P1527" s="105">
        <v>7.8</v>
      </c>
      <c r="Q1527" s="80"/>
      <c r="R1527" s="80"/>
      <c r="S1527" s="80"/>
      <c r="T1527" s="80"/>
      <c r="U1527" s="80"/>
      <c r="V1527" s="80"/>
      <c r="W1527" s="80"/>
      <c r="X1527" s="80"/>
      <c r="Y1527" s="80"/>
      <c r="Z1527" s="80" t="s">
        <v>40</v>
      </c>
      <c r="AA1527" s="80" t="s">
        <v>39</v>
      </c>
      <c r="AB1527" s="80">
        <v>20</v>
      </c>
      <c r="AC1527" s="80"/>
    </row>
    <row r="1528" spans="1:29" ht="15.75" customHeight="1" x14ac:dyDescent="0.2">
      <c r="A1528" s="80" t="s">
        <v>49</v>
      </c>
      <c r="B1528" s="80" t="s">
        <v>47</v>
      </c>
      <c r="C1528" s="80" t="s">
        <v>50</v>
      </c>
      <c r="D1528" s="114">
        <v>43468.39604028935</v>
      </c>
      <c r="E1528" s="80" t="s">
        <v>170</v>
      </c>
      <c r="F1528" s="80" t="s">
        <v>45</v>
      </c>
      <c r="G1528" s="80" t="s">
        <v>44</v>
      </c>
      <c r="H1528" s="80" t="s">
        <v>18</v>
      </c>
      <c r="I1528" s="80" t="s">
        <v>158</v>
      </c>
      <c r="J1528" s="80" t="s">
        <v>42</v>
      </c>
      <c r="K1528" s="80">
        <v>2.7</v>
      </c>
      <c r="L1528" s="80">
        <v>1860</v>
      </c>
      <c r="M1528" s="80" t="s">
        <v>41</v>
      </c>
      <c r="N1528" s="102">
        <v>170</v>
      </c>
      <c r="O1528" s="108">
        <v>0.104</v>
      </c>
      <c r="P1528" s="105">
        <v>0</v>
      </c>
      <c r="Q1528" s="80"/>
      <c r="R1528" s="80"/>
      <c r="S1528" s="80"/>
      <c r="T1528" s="80"/>
      <c r="U1528" s="80"/>
      <c r="V1528" s="80"/>
      <c r="W1528" s="80"/>
      <c r="X1528" s="80"/>
      <c r="Y1528" s="80"/>
      <c r="Z1528" s="80" t="s">
        <v>40</v>
      </c>
      <c r="AA1528" s="80" t="s">
        <v>39</v>
      </c>
      <c r="AB1528" s="80">
        <v>20</v>
      </c>
      <c r="AC1528" s="80"/>
    </row>
    <row r="1529" spans="1:29" ht="15.75" customHeight="1" x14ac:dyDescent="0.2">
      <c r="A1529" s="80" t="s">
        <v>49</v>
      </c>
      <c r="B1529" s="80" t="s">
        <v>47</v>
      </c>
      <c r="C1529" s="80" t="s">
        <v>50</v>
      </c>
      <c r="D1529" s="114">
        <v>43468.39604028935</v>
      </c>
      <c r="E1529" s="80" t="s">
        <v>170</v>
      </c>
      <c r="F1529" s="80" t="s">
        <v>45</v>
      </c>
      <c r="G1529" s="80" t="s">
        <v>44</v>
      </c>
      <c r="H1529" s="80" t="s">
        <v>18</v>
      </c>
      <c r="I1529" s="80" t="s">
        <v>43</v>
      </c>
      <c r="J1529" s="80" t="s">
        <v>42</v>
      </c>
      <c r="K1529" s="80">
        <v>2.7</v>
      </c>
      <c r="L1529" s="80">
        <v>1860</v>
      </c>
      <c r="M1529" s="80" t="s">
        <v>41</v>
      </c>
      <c r="N1529" s="102">
        <v>5</v>
      </c>
      <c r="O1529" s="108">
        <v>0</v>
      </c>
      <c r="P1529" s="105">
        <v>7.55</v>
      </c>
      <c r="Q1529" s="80"/>
      <c r="R1529" s="80"/>
      <c r="S1529" s="80"/>
      <c r="T1529" s="80"/>
      <c r="U1529" s="80"/>
      <c r="V1529" s="80"/>
      <c r="W1529" s="80"/>
      <c r="X1529" s="80"/>
      <c r="Y1529" s="80"/>
      <c r="Z1529" s="80" t="s">
        <v>40</v>
      </c>
      <c r="AA1529" s="80" t="s">
        <v>39</v>
      </c>
      <c r="AB1529" s="80">
        <v>20</v>
      </c>
      <c r="AC1529" s="80"/>
    </row>
    <row r="1530" spans="1:29" ht="15.75" customHeight="1" x14ac:dyDescent="0.2">
      <c r="A1530" s="80" t="s">
        <v>49</v>
      </c>
      <c r="B1530" s="80" t="s">
        <v>47</v>
      </c>
      <c r="C1530" s="80" t="s">
        <v>50</v>
      </c>
      <c r="D1530" s="114">
        <v>43468.39604028935</v>
      </c>
      <c r="E1530" s="80" t="s">
        <v>170</v>
      </c>
      <c r="F1530" s="80" t="s">
        <v>45</v>
      </c>
      <c r="G1530" s="80" t="s">
        <v>44</v>
      </c>
      <c r="H1530" s="80" t="s">
        <v>18</v>
      </c>
      <c r="I1530" s="80" t="s">
        <v>159</v>
      </c>
      <c r="J1530" s="80" t="s">
        <v>165</v>
      </c>
      <c r="K1530" s="80">
        <v>2.7</v>
      </c>
      <c r="L1530" s="80">
        <v>1860</v>
      </c>
      <c r="M1530" s="80" t="s">
        <v>41</v>
      </c>
      <c r="N1530" s="102">
        <v>82.6</v>
      </c>
      <c r="O1530" s="108">
        <v>0.10100000000000001</v>
      </c>
      <c r="P1530" s="105">
        <v>7.33</v>
      </c>
      <c r="Q1530" s="80"/>
      <c r="R1530" s="80"/>
      <c r="S1530" s="80"/>
      <c r="T1530" s="80"/>
      <c r="U1530" s="80"/>
      <c r="V1530" s="80"/>
      <c r="W1530" s="80"/>
      <c r="X1530" s="80"/>
      <c r="Y1530" s="80"/>
      <c r="Z1530" s="80" t="s">
        <v>40</v>
      </c>
      <c r="AA1530" s="80" t="s">
        <v>39</v>
      </c>
      <c r="AB1530" s="80">
        <v>20</v>
      </c>
      <c r="AC1530" s="80"/>
    </row>
    <row r="1531" spans="1:29" ht="15.75" customHeight="1" x14ac:dyDescent="0.2">
      <c r="A1531" s="80" t="s">
        <v>49</v>
      </c>
      <c r="B1531" s="80" t="s">
        <v>47</v>
      </c>
      <c r="C1531" s="80" t="s">
        <v>50</v>
      </c>
      <c r="D1531" s="114">
        <v>43468.39604028935</v>
      </c>
      <c r="E1531" s="80" t="s">
        <v>170</v>
      </c>
      <c r="F1531" s="80" t="s">
        <v>45</v>
      </c>
      <c r="G1531" s="80" t="s">
        <v>44</v>
      </c>
      <c r="H1531" s="80" t="s">
        <v>20</v>
      </c>
      <c r="I1531" s="80" t="s">
        <v>157</v>
      </c>
      <c r="J1531" s="80" t="s">
        <v>42</v>
      </c>
      <c r="K1531" s="80">
        <v>2.1</v>
      </c>
      <c r="L1531" s="80">
        <v>1720</v>
      </c>
      <c r="M1531" s="80" t="s">
        <v>41</v>
      </c>
      <c r="N1531" s="102">
        <v>40.9</v>
      </c>
      <c r="O1531" s="108">
        <v>5.8000000000000003E-2</v>
      </c>
      <c r="P1531" s="105">
        <v>7.68</v>
      </c>
      <c r="Q1531" s="80"/>
      <c r="R1531" s="80"/>
      <c r="S1531" s="80"/>
      <c r="T1531" s="80"/>
      <c r="U1531" s="80"/>
      <c r="V1531" s="80"/>
      <c r="W1531" s="80"/>
      <c r="X1531" s="80"/>
      <c r="Y1531" s="80"/>
      <c r="Z1531" s="80" t="s">
        <v>40</v>
      </c>
      <c r="AA1531" s="80" t="s">
        <v>39</v>
      </c>
      <c r="AB1531" s="80">
        <v>20</v>
      </c>
      <c r="AC1531" s="80"/>
    </row>
    <row r="1532" spans="1:29" ht="15.75" customHeight="1" x14ac:dyDescent="0.2">
      <c r="A1532" s="80" t="s">
        <v>49</v>
      </c>
      <c r="B1532" s="80" t="s">
        <v>47</v>
      </c>
      <c r="C1532" s="80" t="s">
        <v>50</v>
      </c>
      <c r="D1532" s="114">
        <v>43468.39604028935</v>
      </c>
      <c r="E1532" s="80" t="s">
        <v>170</v>
      </c>
      <c r="F1532" s="80" t="s">
        <v>45</v>
      </c>
      <c r="G1532" s="80" t="s">
        <v>44</v>
      </c>
      <c r="H1532" s="80" t="s">
        <v>20</v>
      </c>
      <c r="I1532" s="80" t="s">
        <v>158</v>
      </c>
      <c r="J1532" s="80" t="s">
        <v>42</v>
      </c>
      <c r="K1532" s="80">
        <v>2.1</v>
      </c>
      <c r="L1532" s="80">
        <v>1720</v>
      </c>
      <c r="M1532" s="80" t="s">
        <v>41</v>
      </c>
      <c r="N1532" s="102">
        <v>123</v>
      </c>
      <c r="O1532" s="108">
        <v>5.8999999999999997E-2</v>
      </c>
      <c r="P1532" s="105">
        <v>0</v>
      </c>
      <c r="Q1532" s="80"/>
      <c r="R1532" s="80"/>
      <c r="S1532" s="80"/>
      <c r="T1532" s="80"/>
      <c r="U1532" s="80"/>
      <c r="V1532" s="80"/>
      <c r="W1532" s="80"/>
      <c r="X1532" s="80"/>
      <c r="Y1532" s="80"/>
      <c r="Z1532" s="80" t="s">
        <v>40</v>
      </c>
      <c r="AA1532" s="80" t="s">
        <v>39</v>
      </c>
      <c r="AB1532" s="80">
        <v>20</v>
      </c>
      <c r="AC1532" s="80"/>
    </row>
    <row r="1533" spans="1:29" ht="15.75" customHeight="1" x14ac:dyDescent="0.2">
      <c r="A1533" s="80" t="s">
        <v>49</v>
      </c>
      <c r="B1533" s="80" t="s">
        <v>47</v>
      </c>
      <c r="C1533" s="80" t="s">
        <v>50</v>
      </c>
      <c r="D1533" s="114">
        <v>43468.39604028935</v>
      </c>
      <c r="E1533" s="80" t="s">
        <v>170</v>
      </c>
      <c r="F1533" s="80" t="s">
        <v>45</v>
      </c>
      <c r="G1533" s="80" t="s">
        <v>44</v>
      </c>
      <c r="H1533" s="80" t="s">
        <v>20</v>
      </c>
      <c r="I1533" s="80" t="s">
        <v>43</v>
      </c>
      <c r="J1533" s="80" t="s">
        <v>42</v>
      </c>
      <c r="K1533" s="80">
        <v>2.1</v>
      </c>
      <c r="L1533" s="80">
        <v>1720</v>
      </c>
      <c r="M1533" s="80" t="s">
        <v>41</v>
      </c>
      <c r="N1533" s="102">
        <v>5.2</v>
      </c>
      <c r="O1533" s="108">
        <v>0</v>
      </c>
      <c r="P1533" s="105">
        <v>7.47</v>
      </c>
      <c r="Q1533" s="80"/>
      <c r="R1533" s="80"/>
      <c r="S1533" s="80"/>
      <c r="T1533" s="80"/>
      <c r="U1533" s="80"/>
      <c r="V1533" s="80"/>
      <c r="W1533" s="80"/>
      <c r="X1533" s="80"/>
      <c r="Y1533" s="80"/>
      <c r="Z1533" s="80" t="s">
        <v>40</v>
      </c>
      <c r="AA1533" s="80" t="s">
        <v>39</v>
      </c>
      <c r="AB1533" s="80">
        <v>20</v>
      </c>
      <c r="AC1533" s="80"/>
    </row>
    <row r="1534" spans="1:29" ht="15.75" customHeight="1" x14ac:dyDescent="0.2">
      <c r="A1534" s="80" t="s">
        <v>49</v>
      </c>
      <c r="B1534" s="80" t="s">
        <v>47</v>
      </c>
      <c r="C1534" s="80" t="s">
        <v>50</v>
      </c>
      <c r="D1534" s="114">
        <v>43468.39604028935</v>
      </c>
      <c r="E1534" s="80" t="s">
        <v>170</v>
      </c>
      <c r="F1534" s="80" t="s">
        <v>45</v>
      </c>
      <c r="G1534" s="80" t="s">
        <v>44</v>
      </c>
      <c r="H1534" s="80" t="s">
        <v>20</v>
      </c>
      <c r="I1534" s="80" t="s">
        <v>159</v>
      </c>
      <c r="J1534" s="80" t="s">
        <v>165</v>
      </c>
      <c r="K1534" s="80">
        <v>2.1</v>
      </c>
      <c r="L1534" s="80">
        <v>1720</v>
      </c>
      <c r="M1534" s="80" t="s">
        <v>41</v>
      </c>
      <c r="N1534" s="102">
        <v>41.2</v>
      </c>
      <c r="O1534" s="108">
        <v>5.0999999999999997E-2</v>
      </c>
      <c r="P1534" s="105">
        <v>7.26</v>
      </c>
      <c r="Q1534" s="80"/>
      <c r="R1534" s="80"/>
      <c r="S1534" s="80"/>
      <c r="T1534" s="80"/>
      <c r="U1534" s="80"/>
      <c r="V1534" s="80"/>
      <c r="W1534" s="80"/>
      <c r="X1534" s="80"/>
      <c r="Y1534" s="80"/>
      <c r="Z1534" s="80" t="s">
        <v>40</v>
      </c>
      <c r="AA1534" s="80" t="s">
        <v>39</v>
      </c>
      <c r="AB1534" s="80">
        <v>20</v>
      </c>
      <c r="AC1534" s="80"/>
    </row>
    <row r="1535" spans="1:29" ht="15.75" customHeight="1" x14ac:dyDescent="0.2">
      <c r="A1535" s="80" t="s">
        <v>49</v>
      </c>
      <c r="B1535" s="80" t="s">
        <v>47</v>
      </c>
      <c r="C1535" s="80" t="s">
        <v>50</v>
      </c>
      <c r="D1535" s="114">
        <v>43468.39604028935</v>
      </c>
      <c r="E1535" s="80" t="s">
        <v>170</v>
      </c>
      <c r="F1535" s="80" t="s">
        <v>45</v>
      </c>
      <c r="G1535" s="80" t="s">
        <v>44</v>
      </c>
      <c r="H1535" s="80" t="s">
        <v>22</v>
      </c>
      <c r="I1535" s="80" t="s">
        <v>157</v>
      </c>
      <c r="J1535" s="80" t="s">
        <v>42</v>
      </c>
      <c r="K1535" s="80">
        <v>2.4</v>
      </c>
      <c r="L1535" s="80">
        <v>1850</v>
      </c>
      <c r="M1535" s="80" t="s">
        <v>41</v>
      </c>
      <c r="N1535" s="102">
        <v>81.099999999999994</v>
      </c>
      <c r="O1535" s="108">
        <v>7.4999999999999997E-2</v>
      </c>
      <c r="P1535" s="105">
        <v>7.79</v>
      </c>
      <c r="Q1535" s="80"/>
      <c r="R1535" s="80"/>
      <c r="S1535" s="80"/>
      <c r="T1535" s="80"/>
      <c r="U1535" s="80"/>
      <c r="V1535" s="80"/>
      <c r="W1535" s="80"/>
      <c r="X1535" s="80"/>
      <c r="Y1535" s="80"/>
      <c r="Z1535" s="80" t="s">
        <v>40</v>
      </c>
      <c r="AA1535" s="80" t="s">
        <v>39</v>
      </c>
      <c r="AB1535" s="80">
        <v>20</v>
      </c>
      <c r="AC1535" s="80"/>
    </row>
    <row r="1536" spans="1:29" ht="15.75" customHeight="1" x14ac:dyDescent="0.2">
      <c r="A1536" s="80" t="s">
        <v>49</v>
      </c>
      <c r="B1536" s="80" t="s">
        <v>47</v>
      </c>
      <c r="C1536" s="80" t="s">
        <v>50</v>
      </c>
      <c r="D1536" s="114">
        <v>43468.39604028935</v>
      </c>
      <c r="E1536" s="80" t="s">
        <v>170</v>
      </c>
      <c r="F1536" s="80" t="s">
        <v>45</v>
      </c>
      <c r="G1536" s="80" t="s">
        <v>44</v>
      </c>
      <c r="H1536" s="80" t="s">
        <v>22</v>
      </c>
      <c r="I1536" s="80" t="s">
        <v>158</v>
      </c>
      <c r="J1536" s="80" t="s">
        <v>42</v>
      </c>
      <c r="K1536" s="80">
        <v>2.4</v>
      </c>
      <c r="L1536" s="80">
        <v>1850</v>
      </c>
      <c r="M1536" s="80" t="s">
        <v>41</v>
      </c>
      <c r="N1536" s="102">
        <v>172</v>
      </c>
      <c r="O1536" s="108">
        <v>7.8E-2</v>
      </c>
      <c r="P1536" s="105">
        <v>0</v>
      </c>
      <c r="Q1536" s="80"/>
      <c r="R1536" s="80"/>
      <c r="S1536" s="80"/>
      <c r="T1536" s="80"/>
      <c r="U1536" s="80"/>
      <c r="V1536" s="80"/>
      <c r="W1536" s="80"/>
      <c r="X1536" s="80"/>
      <c r="Y1536" s="80"/>
      <c r="Z1536" s="80" t="s">
        <v>40</v>
      </c>
      <c r="AA1536" s="80" t="s">
        <v>39</v>
      </c>
      <c r="AB1536" s="80">
        <v>20</v>
      </c>
      <c r="AC1536" s="80"/>
    </row>
    <row r="1537" spans="1:29" ht="15.75" customHeight="1" x14ac:dyDescent="0.2">
      <c r="A1537" s="80" t="s">
        <v>49</v>
      </c>
      <c r="B1537" s="80" t="s">
        <v>47</v>
      </c>
      <c r="C1537" s="80" t="s">
        <v>50</v>
      </c>
      <c r="D1537" s="114">
        <v>43468.39604028935</v>
      </c>
      <c r="E1537" s="80" t="s">
        <v>170</v>
      </c>
      <c r="F1537" s="80" t="s">
        <v>45</v>
      </c>
      <c r="G1537" s="80" t="s">
        <v>44</v>
      </c>
      <c r="H1537" s="80" t="s">
        <v>22</v>
      </c>
      <c r="I1537" s="80" t="s">
        <v>43</v>
      </c>
      <c r="J1537" s="80" t="s">
        <v>42</v>
      </c>
      <c r="K1537" s="80">
        <v>2.4</v>
      </c>
      <c r="L1537" s="80">
        <v>1850</v>
      </c>
      <c r="M1537" s="80" t="s">
        <v>41</v>
      </c>
      <c r="N1537" s="102">
        <v>5.0999999999999996</v>
      </c>
      <c r="O1537" s="108">
        <v>0</v>
      </c>
      <c r="P1537" s="105">
        <v>7.59</v>
      </c>
      <c r="Q1537" s="80"/>
      <c r="R1537" s="80"/>
      <c r="S1537" s="80"/>
      <c r="T1537" s="80"/>
      <c r="U1537" s="80"/>
      <c r="V1537" s="80"/>
      <c r="W1537" s="80"/>
      <c r="X1537" s="80"/>
      <c r="Y1537" s="80"/>
      <c r="Z1537" s="80" t="s">
        <v>40</v>
      </c>
      <c r="AA1537" s="80" t="s">
        <v>39</v>
      </c>
      <c r="AB1537" s="80">
        <v>20</v>
      </c>
      <c r="AC1537" s="80"/>
    </row>
    <row r="1538" spans="1:29" ht="15.75" customHeight="1" x14ac:dyDescent="0.2">
      <c r="A1538" s="80" t="s">
        <v>49</v>
      </c>
      <c r="B1538" s="80" t="s">
        <v>47</v>
      </c>
      <c r="C1538" s="80" t="s">
        <v>50</v>
      </c>
      <c r="D1538" s="114">
        <v>43468.39604028935</v>
      </c>
      <c r="E1538" s="80" t="s">
        <v>170</v>
      </c>
      <c r="F1538" s="80" t="s">
        <v>45</v>
      </c>
      <c r="G1538" s="80" t="s">
        <v>44</v>
      </c>
      <c r="H1538" s="80" t="s">
        <v>22</v>
      </c>
      <c r="I1538" s="80" t="s">
        <v>159</v>
      </c>
      <c r="J1538" s="80" t="s">
        <v>165</v>
      </c>
      <c r="K1538" s="80">
        <v>2.4</v>
      </c>
      <c r="L1538" s="80">
        <v>1850</v>
      </c>
      <c r="M1538" s="80" t="s">
        <v>41</v>
      </c>
      <c r="N1538" s="102">
        <v>83.1</v>
      </c>
      <c r="O1538" s="108">
        <v>7.1999999999999995E-2</v>
      </c>
      <c r="P1538" s="105">
        <v>7.35</v>
      </c>
      <c r="Q1538" s="80"/>
      <c r="R1538" s="80"/>
      <c r="S1538" s="80"/>
      <c r="T1538" s="80"/>
      <c r="U1538" s="80"/>
      <c r="V1538" s="80"/>
      <c r="W1538" s="80"/>
      <c r="X1538" s="80"/>
      <c r="Y1538" s="80"/>
      <c r="Z1538" s="80" t="s">
        <v>40</v>
      </c>
      <c r="AA1538" s="80" t="s">
        <v>39</v>
      </c>
      <c r="AB1538" s="80">
        <v>20</v>
      </c>
      <c r="AC1538" s="80"/>
    </row>
    <row r="1539" spans="1:29" ht="15.75" customHeight="1" x14ac:dyDescent="0.2">
      <c r="A1539" s="80" t="s">
        <v>49</v>
      </c>
      <c r="B1539" s="80" t="s">
        <v>47</v>
      </c>
      <c r="C1539" s="80" t="s">
        <v>50</v>
      </c>
      <c r="D1539" s="114">
        <v>43468.39604028935</v>
      </c>
      <c r="E1539" s="80" t="s">
        <v>170</v>
      </c>
      <c r="F1539" s="80" t="s">
        <v>45</v>
      </c>
      <c r="G1539" s="80" t="s">
        <v>44</v>
      </c>
      <c r="H1539" s="80" t="s">
        <v>26</v>
      </c>
      <c r="I1539" s="80" t="s">
        <v>157</v>
      </c>
      <c r="J1539" s="80" t="s">
        <v>42</v>
      </c>
      <c r="K1539" s="80">
        <v>3.6</v>
      </c>
      <c r="L1539" s="80">
        <v>1920</v>
      </c>
      <c r="M1539" s="80" t="s">
        <v>41</v>
      </c>
      <c r="N1539" s="102">
        <v>59.9</v>
      </c>
      <c r="O1539" s="108">
        <v>3.6999999999999998E-2</v>
      </c>
      <c r="P1539" s="105">
        <v>7.98</v>
      </c>
      <c r="Q1539" s="80"/>
      <c r="R1539" s="80"/>
      <c r="S1539" s="80"/>
      <c r="T1539" s="80"/>
      <c r="U1539" s="80"/>
      <c r="V1539" s="80"/>
      <c r="W1539" s="80"/>
      <c r="X1539" s="80"/>
      <c r="Y1539" s="80"/>
      <c r="Z1539" s="80" t="s">
        <v>40</v>
      </c>
      <c r="AA1539" s="80" t="s">
        <v>39</v>
      </c>
      <c r="AB1539" s="80">
        <v>20</v>
      </c>
      <c r="AC1539" s="80"/>
    </row>
    <row r="1540" spans="1:29" ht="15.75" customHeight="1" x14ac:dyDescent="0.2">
      <c r="A1540" s="80" t="s">
        <v>49</v>
      </c>
      <c r="B1540" s="80" t="s">
        <v>47</v>
      </c>
      <c r="C1540" s="80" t="s">
        <v>50</v>
      </c>
      <c r="D1540" s="114">
        <v>43468.39604028935</v>
      </c>
      <c r="E1540" s="80" t="s">
        <v>170</v>
      </c>
      <c r="F1540" s="80" t="s">
        <v>45</v>
      </c>
      <c r="G1540" s="80" t="s">
        <v>44</v>
      </c>
      <c r="H1540" s="80" t="s">
        <v>26</v>
      </c>
      <c r="I1540" s="80" t="s">
        <v>158</v>
      </c>
      <c r="J1540" s="80" t="s">
        <v>42</v>
      </c>
      <c r="K1540" s="80">
        <v>3.6</v>
      </c>
      <c r="L1540" s="80">
        <v>1920</v>
      </c>
      <c r="M1540" s="80" t="s">
        <v>41</v>
      </c>
      <c r="N1540" s="102">
        <v>170</v>
      </c>
      <c r="O1540" s="108">
        <v>3.9E-2</v>
      </c>
      <c r="P1540" s="105">
        <v>0</v>
      </c>
      <c r="Q1540" s="80"/>
      <c r="R1540" s="80"/>
      <c r="S1540" s="80"/>
      <c r="T1540" s="80"/>
      <c r="U1540" s="80"/>
      <c r="V1540" s="80"/>
      <c r="W1540" s="80"/>
      <c r="X1540" s="80"/>
      <c r="Y1540" s="80"/>
      <c r="Z1540" s="80" t="s">
        <v>40</v>
      </c>
      <c r="AA1540" s="80" t="s">
        <v>39</v>
      </c>
      <c r="AB1540" s="80">
        <v>20</v>
      </c>
      <c r="AC1540" s="80"/>
    </row>
    <row r="1541" spans="1:29" ht="15.75" customHeight="1" x14ac:dyDescent="0.2">
      <c r="A1541" s="80" t="s">
        <v>49</v>
      </c>
      <c r="B1541" s="80" t="s">
        <v>47</v>
      </c>
      <c r="C1541" s="80" t="s">
        <v>50</v>
      </c>
      <c r="D1541" s="114">
        <v>43468.39604028935</v>
      </c>
      <c r="E1541" s="80" t="s">
        <v>170</v>
      </c>
      <c r="F1541" s="80" t="s">
        <v>45</v>
      </c>
      <c r="G1541" s="80" t="s">
        <v>44</v>
      </c>
      <c r="H1541" s="80" t="s">
        <v>26</v>
      </c>
      <c r="I1541" s="80" t="s">
        <v>43</v>
      </c>
      <c r="J1541" s="80" t="s">
        <v>42</v>
      </c>
      <c r="K1541" s="80">
        <v>3.6</v>
      </c>
      <c r="L1541" s="80">
        <v>1920</v>
      </c>
      <c r="M1541" s="80" t="s">
        <v>41</v>
      </c>
      <c r="N1541" s="102">
        <v>4.7</v>
      </c>
      <c r="O1541" s="108">
        <v>0</v>
      </c>
      <c r="P1541" s="105">
        <v>7.44</v>
      </c>
      <c r="Q1541" s="80"/>
      <c r="R1541" s="80"/>
      <c r="S1541" s="80"/>
      <c r="T1541" s="80"/>
      <c r="U1541" s="80"/>
      <c r="V1541" s="80"/>
      <c r="W1541" s="80"/>
      <c r="X1541" s="80"/>
      <c r="Y1541" s="80"/>
      <c r="Z1541" s="80" t="s">
        <v>40</v>
      </c>
      <c r="AA1541" s="80" t="s">
        <v>39</v>
      </c>
      <c r="AB1541" s="80">
        <v>20</v>
      </c>
      <c r="AC1541" s="80"/>
    </row>
    <row r="1542" spans="1:29" ht="15.75" customHeight="1" x14ac:dyDescent="0.2">
      <c r="A1542" s="80" t="s">
        <v>49</v>
      </c>
      <c r="B1542" s="80" t="s">
        <v>47</v>
      </c>
      <c r="C1542" s="80" t="s">
        <v>50</v>
      </c>
      <c r="D1542" s="114">
        <v>43468.39604028935</v>
      </c>
      <c r="E1542" s="80" t="s">
        <v>170</v>
      </c>
      <c r="F1542" s="80" t="s">
        <v>45</v>
      </c>
      <c r="G1542" s="80" t="s">
        <v>44</v>
      </c>
      <c r="H1542" s="80" t="s">
        <v>26</v>
      </c>
      <c r="I1542" s="80" t="s">
        <v>159</v>
      </c>
      <c r="J1542" s="80" t="s">
        <v>165</v>
      </c>
      <c r="K1542" s="80">
        <v>3.6</v>
      </c>
      <c r="L1542" s="80">
        <v>1920</v>
      </c>
      <c r="M1542" s="80" t="s">
        <v>41</v>
      </c>
      <c r="N1542" s="102">
        <v>43.7</v>
      </c>
      <c r="O1542" s="108">
        <v>2.1999999999999999E-2</v>
      </c>
      <c r="P1542" s="105">
        <v>7.37</v>
      </c>
      <c r="Q1542" s="80"/>
      <c r="R1542" s="80"/>
      <c r="S1542" s="80"/>
      <c r="T1542" s="80"/>
      <c r="U1542" s="80"/>
      <c r="V1542" s="80"/>
      <c r="W1542" s="80"/>
      <c r="X1542" s="80"/>
      <c r="Y1542" s="80"/>
      <c r="Z1542" s="80" t="s">
        <v>40</v>
      </c>
      <c r="AA1542" s="80" t="s">
        <v>39</v>
      </c>
      <c r="AB1542" s="80">
        <v>20</v>
      </c>
      <c r="AC1542" s="80"/>
    </row>
    <row r="1543" spans="1:29" ht="15.75" customHeight="1" x14ac:dyDescent="0.2">
      <c r="A1543" s="80" t="s">
        <v>49</v>
      </c>
      <c r="B1543" s="80" t="s">
        <v>47</v>
      </c>
      <c r="C1543" s="80" t="s">
        <v>50</v>
      </c>
      <c r="D1543" s="114">
        <v>43468.39604028935</v>
      </c>
      <c r="E1543" s="80" t="s">
        <v>170</v>
      </c>
      <c r="F1543" s="80" t="s">
        <v>45</v>
      </c>
      <c r="G1543" s="80" t="s">
        <v>44</v>
      </c>
      <c r="H1543" s="80" t="s">
        <v>166</v>
      </c>
      <c r="I1543" s="80" t="s">
        <v>157</v>
      </c>
      <c r="J1543" s="80" t="s">
        <v>42</v>
      </c>
      <c r="K1543" s="80">
        <v>2.2000000000000002</v>
      </c>
      <c r="L1543" s="80">
        <v>1690</v>
      </c>
      <c r="M1543" s="80" t="s">
        <v>41</v>
      </c>
      <c r="N1543" s="102">
        <v>38.9</v>
      </c>
      <c r="O1543" s="108">
        <v>0.05</v>
      </c>
      <c r="P1543" s="105">
        <v>6.64</v>
      </c>
      <c r="Q1543" s="80"/>
      <c r="R1543" s="80"/>
      <c r="S1543" s="80"/>
      <c r="T1543" s="80"/>
      <c r="U1543" s="80"/>
      <c r="V1543" s="80"/>
      <c r="W1543" s="80"/>
      <c r="X1543" s="80"/>
      <c r="Y1543" s="80"/>
      <c r="Z1543" s="80" t="s">
        <v>40</v>
      </c>
      <c r="AA1543" s="80" t="s">
        <v>39</v>
      </c>
      <c r="AB1543" s="80">
        <v>20</v>
      </c>
      <c r="AC1543" s="80"/>
    </row>
    <row r="1544" spans="1:29" ht="15.75" customHeight="1" x14ac:dyDescent="0.2">
      <c r="A1544" s="80" t="s">
        <v>49</v>
      </c>
      <c r="B1544" s="80" t="s">
        <v>47</v>
      </c>
      <c r="C1544" s="80" t="s">
        <v>50</v>
      </c>
      <c r="D1544" s="114">
        <v>43468.39604028935</v>
      </c>
      <c r="E1544" s="80" t="s">
        <v>170</v>
      </c>
      <c r="F1544" s="80" t="s">
        <v>45</v>
      </c>
      <c r="G1544" s="80" t="s">
        <v>44</v>
      </c>
      <c r="H1544" s="80" t="s">
        <v>166</v>
      </c>
      <c r="I1544" s="80" t="s">
        <v>158</v>
      </c>
      <c r="J1544" s="80" t="s">
        <v>42</v>
      </c>
      <c r="K1544" s="80">
        <v>2.2000000000000002</v>
      </c>
      <c r="L1544" s="80">
        <v>1690</v>
      </c>
      <c r="M1544" s="80" t="s">
        <v>41</v>
      </c>
      <c r="N1544" s="102">
        <v>109</v>
      </c>
      <c r="O1544" s="108">
        <v>5.0999999999999997E-2</v>
      </c>
      <c r="P1544" s="105">
        <v>0</v>
      </c>
      <c r="Q1544" s="80"/>
      <c r="R1544" s="80"/>
      <c r="S1544" s="80"/>
      <c r="T1544" s="80"/>
      <c r="U1544" s="80"/>
      <c r="V1544" s="80"/>
      <c r="W1544" s="80"/>
      <c r="X1544" s="80"/>
      <c r="Y1544" s="80"/>
      <c r="Z1544" s="80" t="s">
        <v>40</v>
      </c>
      <c r="AA1544" s="80" t="s">
        <v>39</v>
      </c>
      <c r="AB1544" s="80">
        <v>20</v>
      </c>
      <c r="AC1544" s="80"/>
    </row>
    <row r="1545" spans="1:29" ht="15.75" customHeight="1" x14ac:dyDescent="0.2">
      <c r="A1545" s="80" t="s">
        <v>49</v>
      </c>
      <c r="B1545" s="80" t="s">
        <v>47</v>
      </c>
      <c r="C1545" s="80" t="s">
        <v>50</v>
      </c>
      <c r="D1545" s="114">
        <v>43468.39604028935</v>
      </c>
      <c r="E1545" s="80" t="s">
        <v>170</v>
      </c>
      <c r="F1545" s="80" t="s">
        <v>45</v>
      </c>
      <c r="G1545" s="80" t="s">
        <v>44</v>
      </c>
      <c r="H1545" s="80" t="s">
        <v>166</v>
      </c>
      <c r="I1545" s="80" t="s">
        <v>43</v>
      </c>
      <c r="J1545" s="80" t="s">
        <v>42</v>
      </c>
      <c r="K1545" s="80">
        <v>2.2000000000000002</v>
      </c>
      <c r="L1545" s="80">
        <v>1690</v>
      </c>
      <c r="M1545" s="80" t="s">
        <v>41</v>
      </c>
      <c r="N1545" s="102">
        <v>4.5</v>
      </c>
      <c r="O1545" s="108">
        <v>0</v>
      </c>
      <c r="P1545" s="105">
        <v>6.44</v>
      </c>
      <c r="Q1545" s="80"/>
      <c r="R1545" s="80"/>
      <c r="S1545" s="80"/>
      <c r="T1545" s="80"/>
      <c r="U1545" s="80"/>
      <c r="V1545" s="80"/>
      <c r="W1545" s="80"/>
      <c r="X1545" s="80"/>
      <c r="Y1545" s="80"/>
      <c r="Z1545" s="80" t="s">
        <v>40</v>
      </c>
      <c r="AA1545" s="80" t="s">
        <v>39</v>
      </c>
      <c r="AB1545" s="80">
        <v>20</v>
      </c>
      <c r="AC1545" s="80"/>
    </row>
    <row r="1546" spans="1:29" ht="15.75" customHeight="1" x14ac:dyDescent="0.2">
      <c r="A1546" s="80" t="s">
        <v>49</v>
      </c>
      <c r="B1546" s="80" t="s">
        <v>47</v>
      </c>
      <c r="C1546" s="80" t="s">
        <v>50</v>
      </c>
      <c r="D1546" s="114">
        <v>43468.39604028935</v>
      </c>
      <c r="E1546" s="80" t="s">
        <v>170</v>
      </c>
      <c r="F1546" s="80" t="s">
        <v>45</v>
      </c>
      <c r="G1546" s="80" t="s">
        <v>44</v>
      </c>
      <c r="H1546" s="80" t="s">
        <v>166</v>
      </c>
      <c r="I1546" s="80" t="s">
        <v>159</v>
      </c>
      <c r="J1546" s="80" t="s">
        <v>165</v>
      </c>
      <c r="K1546" s="80">
        <v>2.2000000000000002</v>
      </c>
      <c r="L1546" s="80">
        <v>1690</v>
      </c>
      <c r="M1546" s="80" t="s">
        <v>41</v>
      </c>
      <c r="N1546" s="102">
        <v>37.1</v>
      </c>
      <c r="O1546" s="108">
        <v>0.04</v>
      </c>
      <c r="P1546" s="105">
        <v>6.3</v>
      </c>
      <c r="Q1546" s="80"/>
      <c r="R1546" s="80"/>
      <c r="S1546" s="80"/>
      <c r="T1546" s="80"/>
      <c r="U1546" s="80"/>
      <c r="V1546" s="80"/>
      <c r="W1546" s="80"/>
      <c r="X1546" s="80"/>
      <c r="Y1546" s="80"/>
      <c r="Z1546" s="80" t="s">
        <v>40</v>
      </c>
      <c r="AA1546" s="80" t="s">
        <v>39</v>
      </c>
      <c r="AB1546" s="80">
        <v>20</v>
      </c>
      <c r="AC1546" s="80"/>
    </row>
    <row r="1547" spans="1:29" ht="15.75" customHeight="1" x14ac:dyDescent="0.2">
      <c r="A1547" s="80" t="s">
        <v>49</v>
      </c>
      <c r="B1547" s="80" t="s">
        <v>47</v>
      </c>
      <c r="C1547" s="80" t="s">
        <v>50</v>
      </c>
      <c r="D1547" s="114">
        <v>43468.39604028935</v>
      </c>
      <c r="E1547" s="80" t="s">
        <v>170</v>
      </c>
      <c r="F1547" s="80" t="s">
        <v>29</v>
      </c>
      <c r="G1547" s="80" t="s">
        <v>44</v>
      </c>
      <c r="H1547" s="80" t="s">
        <v>6</v>
      </c>
      <c r="I1547" s="80" t="s">
        <v>157</v>
      </c>
      <c r="J1547" s="80" t="s">
        <v>42</v>
      </c>
      <c r="K1547" s="80">
        <v>2.33</v>
      </c>
      <c r="L1547" s="80">
        <v>2300</v>
      </c>
      <c r="M1547" s="80" t="s">
        <v>41</v>
      </c>
      <c r="N1547" s="102">
        <v>8.2100000000000009</v>
      </c>
      <c r="O1547" s="108">
        <v>0</v>
      </c>
      <c r="P1547" s="105">
        <v>11.1</v>
      </c>
      <c r="Q1547" s="80"/>
      <c r="R1547" s="80"/>
      <c r="S1547" s="80"/>
      <c r="T1547" s="80"/>
      <c r="U1547" s="80"/>
      <c r="V1547" s="80"/>
      <c r="W1547" s="80"/>
      <c r="X1547" s="80"/>
      <c r="Y1547" s="80"/>
      <c r="Z1547" s="80" t="s">
        <v>40</v>
      </c>
      <c r="AA1547" s="80" t="s">
        <v>39</v>
      </c>
      <c r="AB1547" s="80">
        <v>20</v>
      </c>
      <c r="AC1547" s="80"/>
    </row>
    <row r="1548" spans="1:29" ht="15.75" customHeight="1" x14ac:dyDescent="0.2">
      <c r="A1548" s="80" t="s">
        <v>49</v>
      </c>
      <c r="B1548" s="80" t="s">
        <v>47</v>
      </c>
      <c r="C1548" s="80" t="s">
        <v>50</v>
      </c>
      <c r="D1548" s="114">
        <v>43468.39604028935</v>
      </c>
      <c r="E1548" s="80" t="s">
        <v>170</v>
      </c>
      <c r="F1548" s="80" t="s">
        <v>29</v>
      </c>
      <c r="G1548" s="80" t="s">
        <v>44</v>
      </c>
      <c r="H1548" s="80" t="s">
        <v>6</v>
      </c>
      <c r="I1548" s="80" t="s">
        <v>158</v>
      </c>
      <c r="J1548" s="80" t="s">
        <v>42</v>
      </c>
      <c r="K1548" s="80">
        <v>2.33</v>
      </c>
      <c r="L1548" s="80">
        <v>2300</v>
      </c>
      <c r="M1548" s="80" t="s">
        <v>41</v>
      </c>
      <c r="N1548" s="102">
        <v>114</v>
      </c>
      <c r="O1548" s="108">
        <v>0</v>
      </c>
      <c r="P1548" s="105">
        <v>0</v>
      </c>
      <c r="Q1548" s="80"/>
      <c r="R1548" s="80"/>
      <c r="S1548" s="80"/>
      <c r="T1548" s="80"/>
      <c r="U1548" s="80"/>
      <c r="V1548" s="80"/>
      <c r="W1548" s="80"/>
      <c r="X1548" s="80"/>
      <c r="Y1548" s="80"/>
      <c r="Z1548" s="80" t="s">
        <v>40</v>
      </c>
      <c r="AA1548" s="80" t="s">
        <v>39</v>
      </c>
      <c r="AB1548" s="80">
        <v>20</v>
      </c>
      <c r="AC1548" s="80"/>
    </row>
    <row r="1549" spans="1:29" ht="15.75" customHeight="1" x14ac:dyDescent="0.2">
      <c r="A1549" s="80" t="s">
        <v>49</v>
      </c>
      <c r="B1549" s="80" t="s">
        <v>47</v>
      </c>
      <c r="C1549" s="80" t="s">
        <v>50</v>
      </c>
      <c r="D1549" s="114">
        <v>43468.39604028935</v>
      </c>
      <c r="E1549" s="80" t="s">
        <v>170</v>
      </c>
      <c r="F1549" s="80" t="s">
        <v>29</v>
      </c>
      <c r="G1549" s="80" t="s">
        <v>44</v>
      </c>
      <c r="H1549" s="80" t="s">
        <v>6</v>
      </c>
      <c r="I1549" s="80" t="s">
        <v>43</v>
      </c>
      <c r="J1549" s="80" t="s">
        <v>42</v>
      </c>
      <c r="K1549" s="80">
        <v>2.33</v>
      </c>
      <c r="L1549" s="80">
        <v>2300</v>
      </c>
      <c r="M1549" s="80" t="s">
        <v>41</v>
      </c>
      <c r="N1549" s="102">
        <v>7.58</v>
      </c>
      <c r="O1549" s="108">
        <v>0</v>
      </c>
      <c r="P1549" s="105">
        <v>10.8</v>
      </c>
      <c r="Q1549" s="80"/>
      <c r="R1549" s="80"/>
      <c r="S1549" s="80"/>
      <c r="T1549" s="80"/>
      <c r="U1549" s="80"/>
      <c r="V1549" s="80"/>
      <c r="W1549" s="80"/>
      <c r="X1549" s="80"/>
      <c r="Y1549" s="80"/>
      <c r="Z1549" s="80" t="s">
        <v>40</v>
      </c>
      <c r="AA1549" s="80" t="s">
        <v>39</v>
      </c>
      <c r="AB1549" s="80">
        <v>20</v>
      </c>
      <c r="AC1549" s="80"/>
    </row>
    <row r="1550" spans="1:29" ht="15.75" customHeight="1" x14ac:dyDescent="0.2">
      <c r="A1550" s="80" t="s">
        <v>49</v>
      </c>
      <c r="B1550" s="80" t="s">
        <v>47</v>
      </c>
      <c r="C1550" s="80" t="s">
        <v>50</v>
      </c>
      <c r="D1550" s="114">
        <v>43468.39604028935</v>
      </c>
      <c r="E1550" s="80" t="s">
        <v>170</v>
      </c>
      <c r="F1550" s="80" t="s">
        <v>29</v>
      </c>
      <c r="G1550" s="80" t="s">
        <v>44</v>
      </c>
      <c r="H1550" s="80" t="s">
        <v>6</v>
      </c>
      <c r="I1550" s="80" t="s">
        <v>159</v>
      </c>
      <c r="J1550" s="80" t="s">
        <v>165</v>
      </c>
      <c r="K1550" s="80">
        <v>2.33</v>
      </c>
      <c r="L1550" s="80">
        <v>2300</v>
      </c>
      <c r="M1550" s="80" t="s">
        <v>41</v>
      </c>
      <c r="N1550" s="102">
        <v>7.67</v>
      </c>
      <c r="O1550" s="108">
        <v>0</v>
      </c>
      <c r="P1550" s="105">
        <v>10.8</v>
      </c>
      <c r="Q1550" s="80"/>
      <c r="R1550" s="80"/>
      <c r="S1550" s="80"/>
      <c r="T1550" s="80"/>
      <c r="U1550" s="80"/>
      <c r="V1550" s="80"/>
      <c r="W1550" s="80"/>
      <c r="X1550" s="80"/>
      <c r="Y1550" s="80"/>
      <c r="Z1550" s="80" t="s">
        <v>40</v>
      </c>
      <c r="AA1550" s="80" t="s">
        <v>39</v>
      </c>
      <c r="AB1550" s="80">
        <v>20</v>
      </c>
      <c r="AC1550" s="80"/>
    </row>
    <row r="1551" spans="1:29" ht="15.75" customHeight="1" x14ac:dyDescent="0.2">
      <c r="A1551" s="80" t="s">
        <v>49</v>
      </c>
      <c r="B1551" s="80" t="s">
        <v>47</v>
      </c>
      <c r="C1551" s="80" t="s">
        <v>50</v>
      </c>
      <c r="D1551" s="114">
        <v>43468.39604028935</v>
      </c>
      <c r="E1551" s="80" t="s">
        <v>170</v>
      </c>
      <c r="F1551" s="80" t="s">
        <v>29</v>
      </c>
      <c r="G1551" s="80" t="s">
        <v>44</v>
      </c>
      <c r="H1551" s="80" t="s">
        <v>7</v>
      </c>
      <c r="I1551" s="80" t="s">
        <v>157</v>
      </c>
      <c r="J1551" s="80" t="s">
        <v>42</v>
      </c>
      <c r="K1551" s="80">
        <v>2.21</v>
      </c>
      <c r="L1551" s="80">
        <v>1950</v>
      </c>
      <c r="M1551" s="80" t="s">
        <v>41</v>
      </c>
      <c r="N1551" s="102">
        <v>29.2</v>
      </c>
      <c r="O1551" s="108">
        <v>6.9500000000000006E-2</v>
      </c>
      <c r="P1551" s="105">
        <v>13.9</v>
      </c>
      <c r="Q1551" s="80"/>
      <c r="R1551" s="80"/>
      <c r="S1551" s="80"/>
      <c r="T1551" s="80"/>
      <c r="U1551" s="80"/>
      <c r="V1551" s="80"/>
      <c r="W1551" s="80"/>
      <c r="X1551" s="80"/>
      <c r="Y1551" s="80"/>
      <c r="Z1551" s="80" t="s">
        <v>40</v>
      </c>
      <c r="AA1551" s="80" t="s">
        <v>39</v>
      </c>
      <c r="AB1551" s="80">
        <v>20</v>
      </c>
      <c r="AC1551" s="80"/>
    </row>
    <row r="1552" spans="1:29" ht="15.75" customHeight="1" x14ac:dyDescent="0.2">
      <c r="A1552" s="80" t="s">
        <v>49</v>
      </c>
      <c r="B1552" s="80" t="s">
        <v>47</v>
      </c>
      <c r="C1552" s="80" t="s">
        <v>50</v>
      </c>
      <c r="D1552" s="114">
        <v>43468.39604028935</v>
      </c>
      <c r="E1552" s="80" t="s">
        <v>170</v>
      </c>
      <c r="F1552" s="80" t="s">
        <v>29</v>
      </c>
      <c r="G1552" s="80" t="s">
        <v>44</v>
      </c>
      <c r="H1552" s="80" t="s">
        <v>7</v>
      </c>
      <c r="I1552" s="80" t="s">
        <v>158</v>
      </c>
      <c r="J1552" s="80" t="s">
        <v>42</v>
      </c>
      <c r="K1552" s="80">
        <v>2.21</v>
      </c>
      <c r="L1552" s="80">
        <v>1950</v>
      </c>
      <c r="M1552" s="80" t="s">
        <v>41</v>
      </c>
      <c r="N1552" s="102">
        <v>182</v>
      </c>
      <c r="O1552" s="108">
        <v>7.0000000000000007E-2</v>
      </c>
      <c r="P1552" s="105">
        <v>0</v>
      </c>
      <c r="Q1552" s="80"/>
      <c r="R1552" s="80"/>
      <c r="S1552" s="80"/>
      <c r="T1552" s="80"/>
      <c r="U1552" s="80"/>
      <c r="V1552" s="80"/>
      <c r="W1552" s="80"/>
      <c r="X1552" s="80"/>
      <c r="Y1552" s="80"/>
      <c r="Z1552" s="80" t="s">
        <v>40</v>
      </c>
      <c r="AA1552" s="80" t="s">
        <v>39</v>
      </c>
      <c r="AB1552" s="80">
        <v>20</v>
      </c>
      <c r="AC1552" s="80"/>
    </row>
    <row r="1553" spans="1:29" ht="15.75" customHeight="1" x14ac:dyDescent="0.2">
      <c r="A1553" s="80" t="s">
        <v>49</v>
      </c>
      <c r="B1553" s="80" t="s">
        <v>47</v>
      </c>
      <c r="C1553" s="80" t="s">
        <v>50</v>
      </c>
      <c r="D1553" s="114">
        <v>43468.39604028935</v>
      </c>
      <c r="E1553" s="80" t="s">
        <v>170</v>
      </c>
      <c r="F1553" s="80" t="s">
        <v>29</v>
      </c>
      <c r="G1553" s="80" t="s">
        <v>44</v>
      </c>
      <c r="H1553" s="80" t="s">
        <v>7</v>
      </c>
      <c r="I1553" s="80" t="s">
        <v>43</v>
      </c>
      <c r="J1553" s="80" t="s">
        <v>42</v>
      </c>
      <c r="K1553" s="80">
        <v>2.21</v>
      </c>
      <c r="L1553" s="80">
        <v>1950</v>
      </c>
      <c r="M1553" s="80" t="s">
        <v>41</v>
      </c>
      <c r="N1553" s="102">
        <v>9.68</v>
      </c>
      <c r="O1553" s="108">
        <v>0</v>
      </c>
      <c r="P1553" s="105">
        <v>13.6</v>
      </c>
      <c r="Q1553" s="80"/>
      <c r="R1553" s="80"/>
      <c r="S1553" s="80"/>
      <c r="T1553" s="80"/>
      <c r="U1553" s="80"/>
      <c r="V1553" s="80"/>
      <c r="W1553" s="80"/>
      <c r="X1553" s="80"/>
      <c r="Y1553" s="80"/>
      <c r="Z1553" s="80" t="s">
        <v>40</v>
      </c>
      <c r="AA1553" s="80" t="s">
        <v>39</v>
      </c>
      <c r="AB1553" s="80">
        <v>20</v>
      </c>
      <c r="AC1553" s="80"/>
    </row>
    <row r="1554" spans="1:29" ht="15.75" customHeight="1" x14ac:dyDescent="0.2">
      <c r="A1554" s="80" t="s">
        <v>49</v>
      </c>
      <c r="B1554" s="80" t="s">
        <v>47</v>
      </c>
      <c r="C1554" s="80" t="s">
        <v>50</v>
      </c>
      <c r="D1554" s="114">
        <v>43468.39604028935</v>
      </c>
      <c r="E1554" s="80" t="s">
        <v>170</v>
      </c>
      <c r="F1554" s="80" t="s">
        <v>29</v>
      </c>
      <c r="G1554" s="80" t="s">
        <v>44</v>
      </c>
      <c r="H1554" s="80" t="s">
        <v>7</v>
      </c>
      <c r="I1554" s="80" t="s">
        <v>159</v>
      </c>
      <c r="J1554" s="80" t="s">
        <v>165</v>
      </c>
      <c r="K1554" s="80">
        <v>2.21</v>
      </c>
      <c r="L1554" s="80">
        <v>1950</v>
      </c>
      <c r="M1554" s="80" t="s">
        <v>41</v>
      </c>
      <c r="N1554" s="102">
        <v>20.7</v>
      </c>
      <c r="O1554" s="108">
        <v>2.75E-2</v>
      </c>
      <c r="P1554" s="105">
        <v>13.4</v>
      </c>
      <c r="Q1554" s="80"/>
      <c r="R1554" s="80"/>
      <c r="S1554" s="80"/>
      <c r="T1554" s="80"/>
      <c r="U1554" s="80"/>
      <c r="V1554" s="80"/>
      <c r="W1554" s="80"/>
      <c r="X1554" s="80"/>
      <c r="Y1554" s="80"/>
      <c r="Z1554" s="80" t="s">
        <v>40</v>
      </c>
      <c r="AA1554" s="80" t="s">
        <v>39</v>
      </c>
      <c r="AB1554" s="80">
        <v>20</v>
      </c>
      <c r="AC1554" s="80"/>
    </row>
    <row r="1555" spans="1:29" ht="15.75" customHeight="1" x14ac:dyDescent="0.2">
      <c r="A1555" s="80" t="s">
        <v>49</v>
      </c>
      <c r="B1555" s="80" t="s">
        <v>47</v>
      </c>
      <c r="C1555" s="80" t="s">
        <v>50</v>
      </c>
      <c r="D1555" s="114">
        <v>43468.39604028935</v>
      </c>
      <c r="E1555" s="80" t="s">
        <v>170</v>
      </c>
      <c r="F1555" s="80" t="s">
        <v>29</v>
      </c>
      <c r="G1555" s="80" t="s">
        <v>44</v>
      </c>
      <c r="H1555" s="80" t="s">
        <v>8</v>
      </c>
      <c r="I1555" s="80" t="s">
        <v>157</v>
      </c>
      <c r="J1555" s="80" t="s">
        <v>42</v>
      </c>
      <c r="K1555" s="80">
        <v>3.23</v>
      </c>
      <c r="L1555" s="80">
        <v>2300</v>
      </c>
      <c r="M1555" s="80" t="s">
        <v>41</v>
      </c>
      <c r="N1555" s="102">
        <v>10.199999999999999</v>
      </c>
      <c r="O1555" s="108">
        <v>2.6800000000000001E-2</v>
      </c>
      <c r="P1555" s="105">
        <v>8.44</v>
      </c>
      <c r="Q1555" s="80"/>
      <c r="R1555" s="80"/>
      <c r="S1555" s="80"/>
      <c r="T1555" s="80"/>
      <c r="U1555" s="80"/>
      <c r="V1555" s="80"/>
      <c r="W1555" s="80"/>
      <c r="X1555" s="80"/>
      <c r="Y1555" s="80"/>
      <c r="Z1555" s="80" t="s">
        <v>40</v>
      </c>
      <c r="AA1555" s="80" t="s">
        <v>39</v>
      </c>
      <c r="AB1555" s="80">
        <v>20</v>
      </c>
      <c r="AC1555" s="80"/>
    </row>
    <row r="1556" spans="1:29" ht="15.75" customHeight="1" x14ac:dyDescent="0.2">
      <c r="A1556" s="80" t="s">
        <v>49</v>
      </c>
      <c r="B1556" s="80" t="s">
        <v>47</v>
      </c>
      <c r="C1556" s="80" t="s">
        <v>50</v>
      </c>
      <c r="D1556" s="114">
        <v>43468.39604028935</v>
      </c>
      <c r="E1556" s="80" t="s">
        <v>170</v>
      </c>
      <c r="F1556" s="80" t="s">
        <v>29</v>
      </c>
      <c r="G1556" s="80" t="s">
        <v>44</v>
      </c>
      <c r="H1556" s="80" t="s">
        <v>8</v>
      </c>
      <c r="I1556" s="80" t="s">
        <v>158</v>
      </c>
      <c r="J1556" s="80" t="s">
        <v>42</v>
      </c>
      <c r="K1556" s="80">
        <v>3.23</v>
      </c>
      <c r="L1556" s="80">
        <v>2300</v>
      </c>
      <c r="M1556" s="80" t="s">
        <v>41</v>
      </c>
      <c r="N1556" s="102">
        <v>77</v>
      </c>
      <c r="O1556" s="108">
        <v>2.7199999999999998E-2</v>
      </c>
      <c r="P1556" s="105">
        <v>0</v>
      </c>
      <c r="Q1556" s="80"/>
      <c r="R1556" s="80"/>
      <c r="S1556" s="80"/>
      <c r="T1556" s="80"/>
      <c r="U1556" s="80"/>
      <c r="V1556" s="80"/>
      <c r="W1556" s="80"/>
      <c r="X1556" s="80"/>
      <c r="Y1556" s="80"/>
      <c r="Z1556" s="80" t="s">
        <v>40</v>
      </c>
      <c r="AA1556" s="80" t="s">
        <v>39</v>
      </c>
      <c r="AB1556" s="80">
        <v>20</v>
      </c>
      <c r="AC1556" s="80"/>
    </row>
    <row r="1557" spans="1:29" ht="15.75" customHeight="1" x14ac:dyDescent="0.2">
      <c r="A1557" s="80" t="s">
        <v>49</v>
      </c>
      <c r="B1557" s="80" t="s">
        <v>47</v>
      </c>
      <c r="C1557" s="80" t="s">
        <v>50</v>
      </c>
      <c r="D1557" s="114">
        <v>43468.39604028935</v>
      </c>
      <c r="E1557" s="80" t="s">
        <v>170</v>
      </c>
      <c r="F1557" s="80" t="s">
        <v>29</v>
      </c>
      <c r="G1557" s="80" t="s">
        <v>44</v>
      </c>
      <c r="H1557" s="80" t="s">
        <v>8</v>
      </c>
      <c r="I1557" s="80" t="s">
        <v>43</v>
      </c>
      <c r="J1557" s="80" t="s">
        <v>42</v>
      </c>
      <c r="K1557" s="80">
        <v>3.23</v>
      </c>
      <c r="L1557" s="80">
        <v>2300</v>
      </c>
      <c r="M1557" s="80" t="s">
        <v>41</v>
      </c>
      <c r="N1557" s="102">
        <v>5.27</v>
      </c>
      <c r="O1557" s="108">
        <v>0</v>
      </c>
      <c r="P1557" s="105">
        <v>8.23</v>
      </c>
      <c r="Q1557" s="80"/>
      <c r="R1557" s="80"/>
      <c r="S1557" s="80"/>
      <c r="T1557" s="80"/>
      <c r="U1557" s="80"/>
      <c r="V1557" s="80"/>
      <c r="W1557" s="80"/>
      <c r="X1557" s="80"/>
      <c r="Y1557" s="80"/>
      <c r="Z1557" s="80" t="s">
        <v>40</v>
      </c>
      <c r="AA1557" s="80" t="s">
        <v>39</v>
      </c>
      <c r="AB1557" s="80">
        <v>20</v>
      </c>
      <c r="AC1557" s="80"/>
    </row>
    <row r="1558" spans="1:29" ht="15.75" customHeight="1" x14ac:dyDescent="0.2">
      <c r="A1558" s="80" t="s">
        <v>49</v>
      </c>
      <c r="B1558" s="80" t="s">
        <v>47</v>
      </c>
      <c r="C1558" s="80" t="s">
        <v>50</v>
      </c>
      <c r="D1558" s="114">
        <v>43468.39604028935</v>
      </c>
      <c r="E1558" s="80" t="s">
        <v>170</v>
      </c>
      <c r="F1558" s="80" t="s">
        <v>29</v>
      </c>
      <c r="G1558" s="80" t="s">
        <v>44</v>
      </c>
      <c r="H1558" s="80" t="s">
        <v>8</v>
      </c>
      <c r="I1558" s="80" t="s">
        <v>159</v>
      </c>
      <c r="J1558" s="80" t="s">
        <v>165</v>
      </c>
      <c r="K1558" s="80">
        <v>3.23</v>
      </c>
      <c r="L1558" s="80">
        <v>2300</v>
      </c>
      <c r="M1558" s="80" t="s">
        <v>41</v>
      </c>
      <c r="N1558" s="102">
        <v>6.39</v>
      </c>
      <c r="O1558" s="108">
        <v>3.5000000000000001E-3</v>
      </c>
      <c r="P1558" s="105">
        <v>8.19</v>
      </c>
      <c r="Q1558" s="80"/>
      <c r="R1558" s="80"/>
      <c r="S1558" s="80"/>
      <c r="T1558" s="80"/>
      <c r="U1558" s="80"/>
      <c r="V1558" s="80"/>
      <c r="W1558" s="80"/>
      <c r="X1558" s="80"/>
      <c r="Y1558" s="80"/>
      <c r="Z1558" s="80" t="s">
        <v>40</v>
      </c>
      <c r="AA1558" s="80" t="s">
        <v>39</v>
      </c>
      <c r="AB1558" s="80">
        <v>20</v>
      </c>
      <c r="AC1558" s="80"/>
    </row>
    <row r="1559" spans="1:29" ht="15.75" customHeight="1" x14ac:dyDescent="0.2">
      <c r="A1559" s="80" t="s">
        <v>49</v>
      </c>
      <c r="B1559" s="80" t="s">
        <v>47</v>
      </c>
      <c r="C1559" s="80" t="s">
        <v>50</v>
      </c>
      <c r="D1559" s="114">
        <v>43468.39604028935</v>
      </c>
      <c r="E1559" s="80" t="s">
        <v>170</v>
      </c>
      <c r="F1559" s="80" t="s">
        <v>29</v>
      </c>
      <c r="G1559" s="80" t="s">
        <v>44</v>
      </c>
      <c r="H1559" s="80" t="s">
        <v>9</v>
      </c>
      <c r="I1559" s="80" t="s">
        <v>157</v>
      </c>
      <c r="J1559" s="80" t="s">
        <v>42</v>
      </c>
      <c r="K1559" s="80">
        <v>3.17</v>
      </c>
      <c r="L1559" s="80">
        <v>2300</v>
      </c>
      <c r="M1559" s="80" t="s">
        <v>41</v>
      </c>
      <c r="N1559" s="102">
        <v>29.7</v>
      </c>
      <c r="O1559" s="108">
        <v>6.5799999999999997E-2</v>
      </c>
      <c r="P1559" s="105">
        <v>8.6300000000000008</v>
      </c>
      <c r="Q1559" s="80"/>
      <c r="R1559" s="80"/>
      <c r="S1559" s="80"/>
      <c r="T1559" s="80"/>
      <c r="U1559" s="80"/>
      <c r="V1559" s="80"/>
      <c r="W1559" s="80"/>
      <c r="X1559" s="80"/>
      <c r="Y1559" s="80"/>
      <c r="Z1559" s="80" t="s">
        <v>40</v>
      </c>
      <c r="AA1559" s="80" t="s">
        <v>39</v>
      </c>
      <c r="AB1559" s="80">
        <v>20</v>
      </c>
      <c r="AC1559" s="80"/>
    </row>
    <row r="1560" spans="1:29" ht="15.75" customHeight="1" x14ac:dyDescent="0.2">
      <c r="A1560" s="80" t="s">
        <v>49</v>
      </c>
      <c r="B1560" s="80" t="s">
        <v>47</v>
      </c>
      <c r="C1560" s="80" t="s">
        <v>50</v>
      </c>
      <c r="D1560" s="114">
        <v>43468.39604028935</v>
      </c>
      <c r="E1560" s="80" t="s">
        <v>170</v>
      </c>
      <c r="F1560" s="80" t="s">
        <v>29</v>
      </c>
      <c r="G1560" s="80" t="s">
        <v>44</v>
      </c>
      <c r="H1560" s="80" t="s">
        <v>9</v>
      </c>
      <c r="I1560" s="80" t="s">
        <v>158</v>
      </c>
      <c r="J1560" s="80" t="s">
        <v>42</v>
      </c>
      <c r="K1560" s="80">
        <v>3.17</v>
      </c>
      <c r="L1560" s="80">
        <v>2300</v>
      </c>
      <c r="M1560" s="80" t="s">
        <v>41</v>
      </c>
      <c r="N1560" s="102">
        <v>124</v>
      </c>
      <c r="O1560" s="108">
        <v>6.7299999999999999E-2</v>
      </c>
      <c r="P1560" s="105">
        <v>0</v>
      </c>
      <c r="Q1560" s="80"/>
      <c r="R1560" s="80"/>
      <c r="S1560" s="80"/>
      <c r="T1560" s="80"/>
      <c r="U1560" s="80"/>
      <c r="V1560" s="80"/>
      <c r="W1560" s="80"/>
      <c r="X1560" s="80"/>
      <c r="Y1560" s="80"/>
      <c r="Z1560" s="80" t="s">
        <v>40</v>
      </c>
      <c r="AA1560" s="80" t="s">
        <v>39</v>
      </c>
      <c r="AB1560" s="80">
        <v>20</v>
      </c>
      <c r="AC1560" s="80"/>
    </row>
    <row r="1561" spans="1:29" ht="15.75" customHeight="1" x14ac:dyDescent="0.2">
      <c r="A1561" s="80" t="s">
        <v>49</v>
      </c>
      <c r="B1561" s="80" t="s">
        <v>47</v>
      </c>
      <c r="C1561" s="80" t="s">
        <v>50</v>
      </c>
      <c r="D1561" s="114">
        <v>43468.39604028935</v>
      </c>
      <c r="E1561" s="80" t="s">
        <v>170</v>
      </c>
      <c r="F1561" s="80" t="s">
        <v>29</v>
      </c>
      <c r="G1561" s="80" t="s">
        <v>44</v>
      </c>
      <c r="H1561" s="80" t="s">
        <v>9</v>
      </c>
      <c r="I1561" s="80" t="s">
        <v>43</v>
      </c>
      <c r="J1561" s="80" t="s">
        <v>42</v>
      </c>
      <c r="K1561" s="80">
        <v>3.17</v>
      </c>
      <c r="L1561" s="80">
        <v>2300</v>
      </c>
      <c r="M1561" s="80" t="s">
        <v>41</v>
      </c>
      <c r="N1561" s="102">
        <v>5.43</v>
      </c>
      <c r="O1561" s="108">
        <v>0</v>
      </c>
      <c r="P1561" s="105">
        <v>8.41</v>
      </c>
      <c r="Q1561" s="80"/>
      <c r="R1561" s="80"/>
      <c r="S1561" s="80"/>
      <c r="T1561" s="80"/>
      <c r="U1561" s="80"/>
      <c r="V1561" s="80"/>
      <c r="W1561" s="80"/>
      <c r="X1561" s="80"/>
      <c r="Y1561" s="80"/>
      <c r="Z1561" s="80" t="s">
        <v>40</v>
      </c>
      <c r="AA1561" s="80" t="s">
        <v>39</v>
      </c>
      <c r="AB1561" s="80">
        <v>20</v>
      </c>
      <c r="AC1561" s="80"/>
    </row>
    <row r="1562" spans="1:29" ht="15.75" customHeight="1" x14ac:dyDescent="0.2">
      <c r="A1562" s="80" t="s">
        <v>49</v>
      </c>
      <c r="B1562" s="80" t="s">
        <v>47</v>
      </c>
      <c r="C1562" s="80" t="s">
        <v>50</v>
      </c>
      <c r="D1562" s="114">
        <v>43468.39604028935</v>
      </c>
      <c r="E1562" s="80" t="s">
        <v>170</v>
      </c>
      <c r="F1562" s="80" t="s">
        <v>29</v>
      </c>
      <c r="G1562" s="80" t="s">
        <v>44</v>
      </c>
      <c r="H1562" s="80" t="s">
        <v>9</v>
      </c>
      <c r="I1562" s="80" t="s">
        <v>159</v>
      </c>
      <c r="J1562" s="80" t="s">
        <v>165</v>
      </c>
      <c r="K1562" s="80">
        <v>3.17</v>
      </c>
      <c r="L1562" s="80">
        <v>2300</v>
      </c>
      <c r="M1562" s="80" t="s">
        <v>41</v>
      </c>
      <c r="N1562" s="102">
        <v>20.5</v>
      </c>
      <c r="O1562" s="108">
        <v>3.3799999999999997E-2</v>
      </c>
      <c r="P1562" s="105">
        <v>8.2799999999999994</v>
      </c>
      <c r="Q1562" s="80"/>
      <c r="R1562" s="80"/>
      <c r="S1562" s="80"/>
      <c r="T1562" s="80"/>
      <c r="U1562" s="80"/>
      <c r="V1562" s="80"/>
      <c r="W1562" s="80"/>
      <c r="X1562" s="80"/>
      <c r="Y1562" s="80"/>
      <c r="Z1562" s="80" t="s">
        <v>40</v>
      </c>
      <c r="AA1562" s="80" t="s">
        <v>39</v>
      </c>
      <c r="AB1562" s="80">
        <v>20</v>
      </c>
      <c r="AC1562" s="80"/>
    </row>
    <row r="1563" spans="1:29" ht="15.75" customHeight="1" x14ac:dyDescent="0.2">
      <c r="A1563" s="80" t="s">
        <v>49</v>
      </c>
      <c r="B1563" s="80" t="s">
        <v>47</v>
      </c>
      <c r="C1563" s="80" t="s">
        <v>50</v>
      </c>
      <c r="D1563" s="114">
        <v>43468.39604028935</v>
      </c>
      <c r="E1563" s="80" t="s">
        <v>170</v>
      </c>
      <c r="F1563" s="80" t="s">
        <v>29</v>
      </c>
      <c r="G1563" s="80" t="s">
        <v>44</v>
      </c>
      <c r="H1563" s="80" t="s">
        <v>10</v>
      </c>
      <c r="I1563" s="80" t="s">
        <v>157</v>
      </c>
      <c r="J1563" s="80" t="s">
        <v>42</v>
      </c>
      <c r="K1563" s="80">
        <v>3.55</v>
      </c>
      <c r="L1563" s="80">
        <v>2300</v>
      </c>
      <c r="M1563" s="80" t="s">
        <v>41</v>
      </c>
      <c r="N1563" s="102">
        <v>9.0399999999999991</v>
      </c>
      <c r="O1563" s="108">
        <v>2.2200000000000001E-2</v>
      </c>
      <c r="P1563" s="105">
        <v>9.1</v>
      </c>
      <c r="Q1563" s="80"/>
      <c r="R1563" s="80"/>
      <c r="S1563" s="80"/>
      <c r="T1563" s="80"/>
      <c r="U1563" s="80"/>
      <c r="V1563" s="80"/>
      <c r="W1563" s="80"/>
      <c r="X1563" s="80"/>
      <c r="Y1563" s="80"/>
      <c r="Z1563" s="80" t="s">
        <v>40</v>
      </c>
      <c r="AA1563" s="80" t="s">
        <v>39</v>
      </c>
      <c r="AB1563" s="80">
        <v>20</v>
      </c>
      <c r="AC1563" s="80"/>
    </row>
    <row r="1564" spans="1:29" ht="15.75" customHeight="1" x14ac:dyDescent="0.2">
      <c r="A1564" s="80" t="s">
        <v>49</v>
      </c>
      <c r="B1564" s="80" t="s">
        <v>47</v>
      </c>
      <c r="C1564" s="80" t="s">
        <v>50</v>
      </c>
      <c r="D1564" s="114">
        <v>43468.39604028935</v>
      </c>
      <c r="E1564" s="80" t="s">
        <v>170</v>
      </c>
      <c r="F1564" s="80" t="s">
        <v>29</v>
      </c>
      <c r="G1564" s="80" t="s">
        <v>44</v>
      </c>
      <c r="H1564" s="80" t="s">
        <v>10</v>
      </c>
      <c r="I1564" s="80" t="s">
        <v>158</v>
      </c>
      <c r="J1564" s="80" t="s">
        <v>42</v>
      </c>
      <c r="K1564" s="80">
        <v>3.55</v>
      </c>
      <c r="L1564" s="80">
        <v>2300</v>
      </c>
      <c r="M1564" s="80" t="s">
        <v>41</v>
      </c>
      <c r="N1564" s="102">
        <v>91.1</v>
      </c>
      <c r="O1564" s="108">
        <v>2.1299999999999999E-2</v>
      </c>
      <c r="P1564" s="105">
        <v>0</v>
      </c>
      <c r="Q1564" s="80"/>
      <c r="R1564" s="80"/>
      <c r="S1564" s="80"/>
      <c r="T1564" s="80"/>
      <c r="U1564" s="80"/>
      <c r="V1564" s="80"/>
      <c r="W1564" s="80"/>
      <c r="X1564" s="80"/>
      <c r="Y1564" s="80"/>
      <c r="Z1564" s="80" t="s">
        <v>40</v>
      </c>
      <c r="AA1564" s="80" t="s">
        <v>39</v>
      </c>
      <c r="AB1564" s="80">
        <v>20</v>
      </c>
      <c r="AC1564" s="80"/>
    </row>
    <row r="1565" spans="1:29" ht="15.75" customHeight="1" x14ac:dyDescent="0.2">
      <c r="A1565" s="80" t="s">
        <v>49</v>
      </c>
      <c r="B1565" s="80" t="s">
        <v>47</v>
      </c>
      <c r="C1565" s="80" t="s">
        <v>50</v>
      </c>
      <c r="D1565" s="114">
        <v>43468.39604028935</v>
      </c>
      <c r="E1565" s="80" t="s">
        <v>170</v>
      </c>
      <c r="F1565" s="80" t="s">
        <v>29</v>
      </c>
      <c r="G1565" s="80" t="s">
        <v>44</v>
      </c>
      <c r="H1565" s="80" t="s">
        <v>10</v>
      </c>
      <c r="I1565" s="80" t="s">
        <v>43</v>
      </c>
      <c r="J1565" s="80" t="s">
        <v>42</v>
      </c>
      <c r="K1565" s="80">
        <v>3.55</v>
      </c>
      <c r="L1565" s="80">
        <v>2300</v>
      </c>
      <c r="M1565" s="80" t="s">
        <v>41</v>
      </c>
      <c r="N1565" s="102">
        <v>5.56</v>
      </c>
      <c r="O1565" s="108">
        <v>0</v>
      </c>
      <c r="P1565" s="105">
        <v>8.84</v>
      </c>
      <c r="Q1565" s="80"/>
      <c r="R1565" s="80"/>
      <c r="S1565" s="80"/>
      <c r="T1565" s="80"/>
      <c r="U1565" s="80"/>
      <c r="V1565" s="80"/>
      <c r="W1565" s="80"/>
      <c r="X1565" s="80"/>
      <c r="Y1565" s="80"/>
      <c r="Z1565" s="80" t="s">
        <v>40</v>
      </c>
      <c r="AA1565" s="80" t="s">
        <v>39</v>
      </c>
      <c r="AB1565" s="80">
        <v>20</v>
      </c>
      <c r="AC1565" s="80"/>
    </row>
    <row r="1566" spans="1:29" ht="15.75" customHeight="1" x14ac:dyDescent="0.2">
      <c r="A1566" s="80" t="s">
        <v>49</v>
      </c>
      <c r="B1566" s="80" t="s">
        <v>47</v>
      </c>
      <c r="C1566" s="80" t="s">
        <v>50</v>
      </c>
      <c r="D1566" s="114">
        <v>43468.39604028935</v>
      </c>
      <c r="E1566" s="80" t="s">
        <v>170</v>
      </c>
      <c r="F1566" s="80" t="s">
        <v>29</v>
      </c>
      <c r="G1566" s="80" t="s">
        <v>44</v>
      </c>
      <c r="H1566" s="80" t="s">
        <v>10</v>
      </c>
      <c r="I1566" s="80" t="s">
        <v>159</v>
      </c>
      <c r="J1566" s="80" t="s">
        <v>165</v>
      </c>
      <c r="K1566" s="80">
        <v>3.55</v>
      </c>
      <c r="L1566" s="80">
        <v>2300</v>
      </c>
      <c r="M1566" s="80" t="s">
        <v>41</v>
      </c>
      <c r="N1566" s="102">
        <v>7.21</v>
      </c>
      <c r="O1566" s="108">
        <v>4.5900000000000003E-3</v>
      </c>
      <c r="P1566" s="105">
        <v>8.7899999999999991</v>
      </c>
      <c r="Q1566" s="80"/>
      <c r="R1566" s="80"/>
      <c r="S1566" s="80"/>
      <c r="T1566" s="80"/>
      <c r="U1566" s="80"/>
      <c r="V1566" s="80"/>
      <c r="W1566" s="80"/>
      <c r="X1566" s="80"/>
      <c r="Y1566" s="80"/>
      <c r="Z1566" s="80" t="s">
        <v>40</v>
      </c>
      <c r="AA1566" s="80" t="s">
        <v>39</v>
      </c>
      <c r="AB1566" s="80">
        <v>20</v>
      </c>
      <c r="AC1566" s="80"/>
    </row>
    <row r="1567" spans="1:29" ht="15.75" customHeight="1" x14ac:dyDescent="0.2">
      <c r="A1567" s="80" t="s">
        <v>49</v>
      </c>
      <c r="B1567" s="80" t="s">
        <v>47</v>
      </c>
      <c r="C1567" s="80" t="s">
        <v>50</v>
      </c>
      <c r="D1567" s="114">
        <v>43468.39604028935</v>
      </c>
      <c r="E1567" s="80" t="s">
        <v>170</v>
      </c>
      <c r="F1567" s="80" t="s">
        <v>29</v>
      </c>
      <c r="G1567" s="80" t="s">
        <v>44</v>
      </c>
      <c r="H1567" s="80" t="s">
        <v>18</v>
      </c>
      <c r="I1567" s="80" t="s">
        <v>157</v>
      </c>
      <c r="J1567" s="80" t="s">
        <v>42</v>
      </c>
      <c r="K1567" s="80">
        <v>2.66</v>
      </c>
      <c r="L1567" s="80">
        <v>1950</v>
      </c>
      <c r="M1567" s="80" t="s">
        <v>41</v>
      </c>
      <c r="N1567" s="102">
        <v>74</v>
      </c>
      <c r="O1567" s="108">
        <v>0.107</v>
      </c>
      <c r="P1567" s="105">
        <v>7.91</v>
      </c>
      <c r="Q1567" s="80"/>
      <c r="R1567" s="80"/>
      <c r="S1567" s="80"/>
      <c r="T1567" s="80"/>
      <c r="U1567" s="80"/>
      <c r="V1567" s="80"/>
      <c r="W1567" s="80"/>
      <c r="X1567" s="80"/>
      <c r="Y1567" s="80"/>
      <c r="Z1567" s="80" t="s">
        <v>40</v>
      </c>
      <c r="AA1567" s="80" t="s">
        <v>39</v>
      </c>
      <c r="AB1567" s="80">
        <v>20</v>
      </c>
      <c r="AC1567" s="80"/>
    </row>
    <row r="1568" spans="1:29" ht="15.75" customHeight="1" x14ac:dyDescent="0.2">
      <c r="A1568" s="80" t="s">
        <v>49</v>
      </c>
      <c r="B1568" s="80" t="s">
        <v>47</v>
      </c>
      <c r="C1568" s="80" t="s">
        <v>50</v>
      </c>
      <c r="D1568" s="114">
        <v>43468.39604028935</v>
      </c>
      <c r="E1568" s="80" t="s">
        <v>170</v>
      </c>
      <c r="F1568" s="80" t="s">
        <v>29</v>
      </c>
      <c r="G1568" s="80" t="s">
        <v>44</v>
      </c>
      <c r="H1568" s="80" t="s">
        <v>18</v>
      </c>
      <c r="I1568" s="80" t="s">
        <v>158</v>
      </c>
      <c r="J1568" s="80" t="s">
        <v>42</v>
      </c>
      <c r="K1568" s="80">
        <v>2.66</v>
      </c>
      <c r="L1568" s="80">
        <v>1950</v>
      </c>
      <c r="M1568" s="80" t="s">
        <v>41</v>
      </c>
      <c r="N1568" s="102">
        <v>163</v>
      </c>
      <c r="O1568" s="108">
        <v>0.10199999999999999</v>
      </c>
      <c r="P1568" s="105">
        <v>0</v>
      </c>
      <c r="Q1568" s="80"/>
      <c r="R1568" s="80"/>
      <c r="S1568" s="80"/>
      <c r="T1568" s="80"/>
      <c r="U1568" s="80"/>
      <c r="V1568" s="80"/>
      <c r="W1568" s="80"/>
      <c r="X1568" s="80"/>
      <c r="Y1568" s="80"/>
      <c r="Z1568" s="80" t="s">
        <v>40</v>
      </c>
      <c r="AA1568" s="80" t="s">
        <v>39</v>
      </c>
      <c r="AB1568" s="80">
        <v>20</v>
      </c>
      <c r="AC1568" s="80"/>
    </row>
    <row r="1569" spans="1:29" ht="15.75" customHeight="1" x14ac:dyDescent="0.2">
      <c r="A1569" s="80" t="s">
        <v>49</v>
      </c>
      <c r="B1569" s="80" t="s">
        <v>47</v>
      </c>
      <c r="C1569" s="80" t="s">
        <v>50</v>
      </c>
      <c r="D1569" s="114">
        <v>43468.39604028935</v>
      </c>
      <c r="E1569" s="80" t="s">
        <v>170</v>
      </c>
      <c r="F1569" s="80" t="s">
        <v>29</v>
      </c>
      <c r="G1569" s="80" t="s">
        <v>44</v>
      </c>
      <c r="H1569" s="80" t="s">
        <v>18</v>
      </c>
      <c r="I1569" s="80" t="s">
        <v>43</v>
      </c>
      <c r="J1569" s="80" t="s">
        <v>42</v>
      </c>
      <c r="K1569" s="80">
        <v>2.66</v>
      </c>
      <c r="L1569" s="80">
        <v>1950</v>
      </c>
      <c r="M1569" s="80" t="s">
        <v>41</v>
      </c>
      <c r="N1569" s="102">
        <v>5.15</v>
      </c>
      <c r="O1569" s="108">
        <v>0</v>
      </c>
      <c r="P1569" s="105">
        <v>7.74</v>
      </c>
      <c r="Q1569" s="80"/>
      <c r="R1569" s="80"/>
      <c r="S1569" s="80"/>
      <c r="T1569" s="80"/>
      <c r="U1569" s="80"/>
      <c r="V1569" s="80"/>
      <c r="W1569" s="80"/>
      <c r="X1569" s="80"/>
      <c r="Y1569" s="80"/>
      <c r="Z1569" s="80" t="s">
        <v>40</v>
      </c>
      <c r="AA1569" s="80" t="s">
        <v>39</v>
      </c>
      <c r="AB1569" s="80">
        <v>20</v>
      </c>
      <c r="AC1569" s="80"/>
    </row>
    <row r="1570" spans="1:29" ht="15.75" customHeight="1" x14ac:dyDescent="0.2">
      <c r="A1570" s="80" t="s">
        <v>49</v>
      </c>
      <c r="B1570" s="80" t="s">
        <v>47</v>
      </c>
      <c r="C1570" s="80" t="s">
        <v>50</v>
      </c>
      <c r="D1570" s="114">
        <v>43468.39604028935</v>
      </c>
      <c r="E1570" s="80" t="s">
        <v>170</v>
      </c>
      <c r="F1570" s="80" t="s">
        <v>29</v>
      </c>
      <c r="G1570" s="80" t="s">
        <v>44</v>
      </c>
      <c r="H1570" s="80" t="s">
        <v>18</v>
      </c>
      <c r="I1570" s="80" t="s">
        <v>159</v>
      </c>
      <c r="J1570" s="80" t="s">
        <v>165</v>
      </c>
      <c r="K1570" s="80">
        <v>2.66</v>
      </c>
      <c r="L1570" s="80">
        <v>1950</v>
      </c>
      <c r="M1570" s="80" t="s">
        <v>41</v>
      </c>
      <c r="N1570" s="102">
        <v>73.8</v>
      </c>
      <c r="O1570" s="108">
        <v>9.9099999999999994E-2</v>
      </c>
      <c r="P1570" s="105">
        <v>7.5</v>
      </c>
      <c r="Q1570" s="80"/>
      <c r="R1570" s="80"/>
      <c r="S1570" s="80"/>
      <c r="T1570" s="80"/>
      <c r="U1570" s="80"/>
      <c r="V1570" s="80"/>
      <c r="W1570" s="80"/>
      <c r="X1570" s="80"/>
      <c r="Y1570" s="80"/>
      <c r="Z1570" s="80" t="s">
        <v>40</v>
      </c>
      <c r="AA1570" s="80" t="s">
        <v>39</v>
      </c>
      <c r="AB1570" s="80">
        <v>20</v>
      </c>
      <c r="AC1570" s="80"/>
    </row>
    <row r="1571" spans="1:29" ht="15.75" customHeight="1" x14ac:dyDescent="0.2">
      <c r="A1571" s="80" t="s">
        <v>49</v>
      </c>
      <c r="B1571" s="80" t="s">
        <v>47</v>
      </c>
      <c r="C1571" s="80" t="s">
        <v>50</v>
      </c>
      <c r="D1571" s="114">
        <v>43468.39604028935</v>
      </c>
      <c r="E1571" s="80" t="s">
        <v>170</v>
      </c>
      <c r="F1571" s="80" t="s">
        <v>29</v>
      </c>
      <c r="G1571" s="80" t="s">
        <v>44</v>
      </c>
      <c r="H1571" s="80" t="s">
        <v>20</v>
      </c>
      <c r="I1571" s="80" t="s">
        <v>157</v>
      </c>
      <c r="J1571" s="80" t="s">
        <v>42</v>
      </c>
      <c r="K1571" s="80">
        <v>2.4700000000000002</v>
      </c>
      <c r="L1571" s="80">
        <v>1950</v>
      </c>
      <c r="M1571" s="80" t="s">
        <v>41</v>
      </c>
      <c r="N1571" s="102">
        <v>45.1</v>
      </c>
      <c r="O1571" s="108">
        <v>7.0400000000000004E-2</v>
      </c>
      <c r="P1571" s="105">
        <v>9.77</v>
      </c>
      <c r="Q1571" s="80"/>
      <c r="R1571" s="80"/>
      <c r="S1571" s="80"/>
      <c r="T1571" s="80"/>
      <c r="U1571" s="80"/>
      <c r="V1571" s="80"/>
      <c r="W1571" s="80"/>
      <c r="X1571" s="80"/>
      <c r="Y1571" s="80"/>
      <c r="Z1571" s="80" t="s">
        <v>40</v>
      </c>
      <c r="AA1571" s="80" t="s">
        <v>39</v>
      </c>
      <c r="AB1571" s="80">
        <v>20</v>
      </c>
      <c r="AC1571" s="80"/>
    </row>
    <row r="1572" spans="1:29" ht="15.75" customHeight="1" x14ac:dyDescent="0.2">
      <c r="A1572" s="80" t="s">
        <v>49</v>
      </c>
      <c r="B1572" s="80" t="s">
        <v>47</v>
      </c>
      <c r="C1572" s="80" t="s">
        <v>50</v>
      </c>
      <c r="D1572" s="114">
        <v>43468.39604028935</v>
      </c>
      <c r="E1572" s="80" t="s">
        <v>170</v>
      </c>
      <c r="F1572" s="80" t="s">
        <v>29</v>
      </c>
      <c r="G1572" s="80" t="s">
        <v>44</v>
      </c>
      <c r="H1572" s="80" t="s">
        <v>20</v>
      </c>
      <c r="I1572" s="80" t="s">
        <v>158</v>
      </c>
      <c r="J1572" s="80" t="s">
        <v>42</v>
      </c>
      <c r="K1572" s="80">
        <v>2.4700000000000002</v>
      </c>
      <c r="L1572" s="80">
        <v>1950</v>
      </c>
      <c r="M1572" s="80" t="s">
        <v>41</v>
      </c>
      <c r="N1572" s="102">
        <v>149</v>
      </c>
      <c r="O1572" s="108">
        <v>7.0599999999999996E-2</v>
      </c>
      <c r="P1572" s="105">
        <v>0</v>
      </c>
      <c r="Q1572" s="80"/>
      <c r="R1572" s="80"/>
      <c r="S1572" s="80"/>
      <c r="T1572" s="80"/>
      <c r="U1572" s="80"/>
      <c r="V1572" s="80"/>
      <c r="W1572" s="80"/>
      <c r="X1572" s="80"/>
      <c r="Y1572" s="80"/>
      <c r="Z1572" s="80" t="s">
        <v>40</v>
      </c>
      <c r="AA1572" s="80" t="s">
        <v>39</v>
      </c>
      <c r="AB1572" s="80">
        <v>20</v>
      </c>
      <c r="AC1572" s="80"/>
    </row>
    <row r="1573" spans="1:29" ht="15.75" customHeight="1" x14ac:dyDescent="0.2">
      <c r="A1573" s="80" t="s">
        <v>49</v>
      </c>
      <c r="B1573" s="80" t="s">
        <v>47</v>
      </c>
      <c r="C1573" s="80" t="s">
        <v>50</v>
      </c>
      <c r="D1573" s="114">
        <v>43468.39604028935</v>
      </c>
      <c r="E1573" s="80" t="s">
        <v>170</v>
      </c>
      <c r="F1573" s="80" t="s">
        <v>29</v>
      </c>
      <c r="G1573" s="80" t="s">
        <v>44</v>
      </c>
      <c r="H1573" s="80" t="s">
        <v>20</v>
      </c>
      <c r="I1573" s="80" t="s">
        <v>43</v>
      </c>
      <c r="J1573" s="80" t="s">
        <v>42</v>
      </c>
      <c r="K1573" s="80">
        <v>2.4700000000000002</v>
      </c>
      <c r="L1573" s="80">
        <v>1950</v>
      </c>
      <c r="M1573" s="80" t="s">
        <v>41</v>
      </c>
      <c r="N1573" s="102">
        <v>6.52</v>
      </c>
      <c r="O1573" s="108">
        <v>0</v>
      </c>
      <c r="P1573" s="105">
        <v>9.5299999999999994</v>
      </c>
      <c r="Q1573" s="80"/>
      <c r="R1573" s="80"/>
      <c r="S1573" s="80"/>
      <c r="T1573" s="80"/>
      <c r="U1573" s="80"/>
      <c r="V1573" s="80"/>
      <c r="W1573" s="80"/>
      <c r="X1573" s="80"/>
      <c r="Y1573" s="80"/>
      <c r="Z1573" s="80" t="s">
        <v>40</v>
      </c>
      <c r="AA1573" s="80" t="s">
        <v>39</v>
      </c>
      <c r="AB1573" s="80">
        <v>20</v>
      </c>
      <c r="AC1573" s="80"/>
    </row>
    <row r="1574" spans="1:29" ht="15.75" customHeight="1" x14ac:dyDescent="0.2">
      <c r="A1574" s="80" t="s">
        <v>49</v>
      </c>
      <c r="B1574" s="80" t="s">
        <v>47</v>
      </c>
      <c r="C1574" s="80" t="s">
        <v>50</v>
      </c>
      <c r="D1574" s="114">
        <v>43468.39604028935</v>
      </c>
      <c r="E1574" s="80" t="s">
        <v>170</v>
      </c>
      <c r="F1574" s="80" t="s">
        <v>29</v>
      </c>
      <c r="G1574" s="80" t="s">
        <v>44</v>
      </c>
      <c r="H1574" s="80" t="s">
        <v>20</v>
      </c>
      <c r="I1574" s="80" t="s">
        <v>159</v>
      </c>
      <c r="J1574" s="80" t="s">
        <v>165</v>
      </c>
      <c r="K1574" s="80">
        <v>2.4700000000000002</v>
      </c>
      <c r="L1574" s="80">
        <v>1950</v>
      </c>
      <c r="M1574" s="80" t="s">
        <v>41</v>
      </c>
      <c r="N1574" s="102">
        <v>45.4</v>
      </c>
      <c r="O1574" s="108">
        <v>6.1800000000000001E-2</v>
      </c>
      <c r="P1574" s="105">
        <v>9.27</v>
      </c>
      <c r="Q1574" s="80"/>
      <c r="R1574" s="80"/>
      <c r="S1574" s="80"/>
      <c r="T1574" s="80"/>
      <c r="U1574" s="80"/>
      <c r="V1574" s="80"/>
      <c r="W1574" s="80"/>
      <c r="X1574" s="80"/>
      <c r="Y1574" s="80"/>
      <c r="Z1574" s="80" t="s">
        <v>40</v>
      </c>
      <c r="AA1574" s="80" t="s">
        <v>39</v>
      </c>
      <c r="AB1574" s="80">
        <v>20</v>
      </c>
      <c r="AC1574" s="80"/>
    </row>
    <row r="1575" spans="1:29" ht="15.75" customHeight="1" x14ac:dyDescent="0.2">
      <c r="A1575" s="80" t="s">
        <v>49</v>
      </c>
      <c r="B1575" s="80" t="s">
        <v>47</v>
      </c>
      <c r="C1575" s="80" t="s">
        <v>50</v>
      </c>
      <c r="D1575" s="114">
        <v>43468.39604028935</v>
      </c>
      <c r="E1575" s="80" t="s">
        <v>170</v>
      </c>
      <c r="F1575" s="80" t="s">
        <v>29</v>
      </c>
      <c r="G1575" s="80" t="s">
        <v>44</v>
      </c>
      <c r="H1575" s="80" t="s">
        <v>22</v>
      </c>
      <c r="I1575" s="80" t="s">
        <v>157</v>
      </c>
      <c r="J1575" s="80" t="s">
        <v>42</v>
      </c>
      <c r="K1575" s="80">
        <v>2.5499999999999998</v>
      </c>
      <c r="L1575" s="80">
        <v>1950</v>
      </c>
      <c r="M1575" s="80" t="s">
        <v>41</v>
      </c>
      <c r="N1575" s="102">
        <v>82.6</v>
      </c>
      <c r="O1575" s="108">
        <v>7.8700000000000006E-2</v>
      </c>
      <c r="P1575" s="105">
        <v>8.4499999999999993</v>
      </c>
      <c r="Q1575" s="80"/>
      <c r="R1575" s="80"/>
      <c r="S1575" s="80"/>
      <c r="T1575" s="80"/>
      <c r="U1575" s="80"/>
      <c r="V1575" s="80"/>
      <c r="W1575" s="80"/>
      <c r="X1575" s="80"/>
      <c r="Y1575" s="80"/>
      <c r="Z1575" s="80" t="s">
        <v>40</v>
      </c>
      <c r="AA1575" s="80" t="s">
        <v>39</v>
      </c>
      <c r="AB1575" s="80">
        <v>20</v>
      </c>
      <c r="AC1575" s="80"/>
    </row>
    <row r="1576" spans="1:29" ht="15.75" customHeight="1" x14ac:dyDescent="0.2">
      <c r="A1576" s="80" t="s">
        <v>49</v>
      </c>
      <c r="B1576" s="80" t="s">
        <v>47</v>
      </c>
      <c r="C1576" s="80" t="s">
        <v>50</v>
      </c>
      <c r="D1576" s="114">
        <v>43468.39604028935</v>
      </c>
      <c r="E1576" s="80" t="s">
        <v>170</v>
      </c>
      <c r="F1576" s="80" t="s">
        <v>29</v>
      </c>
      <c r="G1576" s="80" t="s">
        <v>44</v>
      </c>
      <c r="H1576" s="80" t="s">
        <v>22</v>
      </c>
      <c r="I1576" s="80" t="s">
        <v>158</v>
      </c>
      <c r="J1576" s="80" t="s">
        <v>42</v>
      </c>
      <c r="K1576" s="80">
        <v>2.5499999999999998</v>
      </c>
      <c r="L1576" s="80">
        <v>1950</v>
      </c>
      <c r="M1576" s="80" t="s">
        <v>41</v>
      </c>
      <c r="N1576" s="102">
        <v>182</v>
      </c>
      <c r="O1576" s="108">
        <v>8.1699999999999995E-2</v>
      </c>
      <c r="P1576" s="105">
        <v>0</v>
      </c>
      <c r="Q1576" s="80"/>
      <c r="R1576" s="80"/>
      <c r="S1576" s="80"/>
      <c r="T1576" s="80"/>
      <c r="U1576" s="80"/>
      <c r="V1576" s="80"/>
      <c r="W1576" s="80"/>
      <c r="X1576" s="80"/>
      <c r="Y1576" s="80"/>
      <c r="Z1576" s="80" t="s">
        <v>40</v>
      </c>
      <c r="AA1576" s="80" t="s">
        <v>39</v>
      </c>
      <c r="AB1576" s="80">
        <v>20</v>
      </c>
      <c r="AC1576" s="80"/>
    </row>
    <row r="1577" spans="1:29" ht="15.75" customHeight="1" x14ac:dyDescent="0.2">
      <c r="A1577" s="80" t="s">
        <v>49</v>
      </c>
      <c r="B1577" s="80" t="s">
        <v>47</v>
      </c>
      <c r="C1577" s="80" t="s">
        <v>50</v>
      </c>
      <c r="D1577" s="114">
        <v>43468.39604028935</v>
      </c>
      <c r="E1577" s="80" t="s">
        <v>170</v>
      </c>
      <c r="F1577" s="80" t="s">
        <v>29</v>
      </c>
      <c r="G1577" s="80" t="s">
        <v>44</v>
      </c>
      <c r="H1577" s="80" t="s">
        <v>22</v>
      </c>
      <c r="I1577" s="80" t="s">
        <v>43</v>
      </c>
      <c r="J1577" s="80" t="s">
        <v>42</v>
      </c>
      <c r="K1577" s="80">
        <v>2.5499999999999998</v>
      </c>
      <c r="L1577" s="80">
        <v>1950</v>
      </c>
      <c r="M1577" s="80" t="s">
        <v>41</v>
      </c>
      <c r="N1577" s="102">
        <v>5.56</v>
      </c>
      <c r="O1577" s="108">
        <v>0</v>
      </c>
      <c r="P1577" s="105">
        <v>8.26</v>
      </c>
      <c r="Q1577" s="80"/>
      <c r="R1577" s="80"/>
      <c r="S1577" s="80"/>
      <c r="T1577" s="80"/>
      <c r="U1577" s="80"/>
      <c r="V1577" s="80"/>
      <c r="W1577" s="80"/>
      <c r="X1577" s="80"/>
      <c r="Y1577" s="80"/>
      <c r="Z1577" s="80" t="s">
        <v>40</v>
      </c>
      <c r="AA1577" s="80" t="s">
        <v>39</v>
      </c>
      <c r="AB1577" s="80">
        <v>20</v>
      </c>
      <c r="AC1577" s="80"/>
    </row>
    <row r="1578" spans="1:29" ht="15.75" customHeight="1" x14ac:dyDescent="0.2">
      <c r="A1578" s="80" t="s">
        <v>49</v>
      </c>
      <c r="B1578" s="80" t="s">
        <v>47</v>
      </c>
      <c r="C1578" s="80" t="s">
        <v>50</v>
      </c>
      <c r="D1578" s="114">
        <v>43468.39604028935</v>
      </c>
      <c r="E1578" s="80" t="s">
        <v>170</v>
      </c>
      <c r="F1578" s="80" t="s">
        <v>29</v>
      </c>
      <c r="G1578" s="80" t="s">
        <v>44</v>
      </c>
      <c r="H1578" s="80" t="s">
        <v>22</v>
      </c>
      <c r="I1578" s="80" t="s">
        <v>159</v>
      </c>
      <c r="J1578" s="80" t="s">
        <v>165</v>
      </c>
      <c r="K1578" s="80">
        <v>2.5499999999999998</v>
      </c>
      <c r="L1578" s="80">
        <v>1950</v>
      </c>
      <c r="M1578" s="80" t="s">
        <v>41</v>
      </c>
      <c r="N1578" s="102">
        <v>84.8</v>
      </c>
      <c r="O1578" s="108">
        <v>7.5800000000000006E-2</v>
      </c>
      <c r="P1578" s="105">
        <v>8</v>
      </c>
      <c r="Q1578" s="80"/>
      <c r="R1578" s="80"/>
      <c r="S1578" s="80"/>
      <c r="T1578" s="80"/>
      <c r="U1578" s="80"/>
      <c r="V1578" s="80"/>
      <c r="W1578" s="80"/>
      <c r="X1578" s="80"/>
      <c r="Y1578" s="80"/>
      <c r="Z1578" s="80" t="s">
        <v>40</v>
      </c>
      <c r="AA1578" s="80" t="s">
        <v>39</v>
      </c>
      <c r="AB1578" s="80">
        <v>20</v>
      </c>
      <c r="AC1578" s="80"/>
    </row>
    <row r="1579" spans="1:29" ht="15.75" customHeight="1" x14ac:dyDescent="0.2">
      <c r="A1579" s="80" t="s">
        <v>49</v>
      </c>
      <c r="B1579" s="80" t="s">
        <v>47</v>
      </c>
      <c r="C1579" s="80" t="s">
        <v>50</v>
      </c>
      <c r="D1579" s="114">
        <v>43468.39604028935</v>
      </c>
      <c r="E1579" s="80" t="s">
        <v>170</v>
      </c>
      <c r="F1579" s="80" t="s">
        <v>29</v>
      </c>
      <c r="G1579" s="80" t="s">
        <v>44</v>
      </c>
      <c r="H1579" s="80" t="s">
        <v>26</v>
      </c>
      <c r="I1579" s="80" t="s">
        <v>157</v>
      </c>
      <c r="J1579" s="80" t="s">
        <v>42</v>
      </c>
      <c r="K1579" s="80">
        <v>3.61</v>
      </c>
      <c r="L1579" s="80">
        <v>2300</v>
      </c>
      <c r="M1579" s="80" t="s">
        <v>41</v>
      </c>
      <c r="N1579" s="102">
        <v>14</v>
      </c>
      <c r="O1579" s="108">
        <v>2.8199999999999999E-2</v>
      </c>
      <c r="P1579" s="105">
        <v>7.37</v>
      </c>
      <c r="Q1579" s="80"/>
      <c r="R1579" s="80"/>
      <c r="S1579" s="80"/>
      <c r="T1579" s="80"/>
      <c r="U1579" s="80"/>
      <c r="V1579" s="80"/>
      <c r="W1579" s="80"/>
      <c r="X1579" s="80"/>
      <c r="Y1579" s="80"/>
      <c r="Z1579" s="80" t="s">
        <v>40</v>
      </c>
      <c r="AA1579" s="80" t="s">
        <v>39</v>
      </c>
      <c r="AB1579" s="80">
        <v>20</v>
      </c>
      <c r="AC1579" s="80"/>
    </row>
    <row r="1580" spans="1:29" ht="15.75" customHeight="1" x14ac:dyDescent="0.2">
      <c r="A1580" s="80" t="s">
        <v>49</v>
      </c>
      <c r="B1580" s="80" t="s">
        <v>47</v>
      </c>
      <c r="C1580" s="80" t="s">
        <v>50</v>
      </c>
      <c r="D1580" s="114">
        <v>43468.39604028935</v>
      </c>
      <c r="E1580" s="80" t="s">
        <v>170</v>
      </c>
      <c r="F1580" s="80" t="s">
        <v>29</v>
      </c>
      <c r="G1580" s="80" t="s">
        <v>44</v>
      </c>
      <c r="H1580" s="80" t="s">
        <v>26</v>
      </c>
      <c r="I1580" s="80" t="s">
        <v>158</v>
      </c>
      <c r="J1580" s="80" t="s">
        <v>42</v>
      </c>
      <c r="K1580" s="80">
        <v>3.61</v>
      </c>
      <c r="L1580" s="80">
        <v>2300</v>
      </c>
      <c r="M1580" s="80" t="s">
        <v>41</v>
      </c>
      <c r="N1580" s="102">
        <v>118</v>
      </c>
      <c r="O1580" s="108">
        <v>2.8299999999999999E-2</v>
      </c>
      <c r="P1580" s="105">
        <v>0</v>
      </c>
      <c r="Q1580" s="80"/>
      <c r="R1580" s="80"/>
      <c r="S1580" s="80"/>
      <c r="T1580" s="80"/>
      <c r="U1580" s="80"/>
      <c r="V1580" s="80"/>
      <c r="W1580" s="80"/>
      <c r="X1580" s="80"/>
      <c r="Y1580" s="80"/>
      <c r="Z1580" s="80" t="s">
        <v>40</v>
      </c>
      <c r="AA1580" s="80" t="s">
        <v>39</v>
      </c>
      <c r="AB1580" s="80">
        <v>20</v>
      </c>
      <c r="AC1580" s="80"/>
    </row>
    <row r="1581" spans="1:29" ht="15.75" customHeight="1" x14ac:dyDescent="0.2">
      <c r="A1581" s="80" t="s">
        <v>49</v>
      </c>
      <c r="B1581" s="80" t="s">
        <v>47</v>
      </c>
      <c r="C1581" s="80" t="s">
        <v>50</v>
      </c>
      <c r="D1581" s="114">
        <v>43468.39604028935</v>
      </c>
      <c r="E1581" s="80" t="s">
        <v>170</v>
      </c>
      <c r="F1581" s="80" t="s">
        <v>29</v>
      </c>
      <c r="G1581" s="80" t="s">
        <v>44</v>
      </c>
      <c r="H1581" s="80" t="s">
        <v>26</v>
      </c>
      <c r="I1581" s="80" t="s">
        <v>43</v>
      </c>
      <c r="J1581" s="80" t="s">
        <v>42</v>
      </c>
      <c r="K1581" s="80">
        <v>3.61</v>
      </c>
      <c r="L1581" s="80">
        <v>2300</v>
      </c>
      <c r="M1581" s="80" t="s">
        <v>41</v>
      </c>
      <c r="N1581" s="102">
        <v>4.49</v>
      </c>
      <c r="O1581" s="108">
        <v>0</v>
      </c>
      <c r="P1581" s="105">
        <v>7.15</v>
      </c>
      <c r="Q1581" s="80"/>
      <c r="R1581" s="80"/>
      <c r="S1581" s="80"/>
      <c r="T1581" s="80"/>
      <c r="U1581" s="80"/>
      <c r="V1581" s="80"/>
      <c r="W1581" s="80"/>
      <c r="X1581" s="80"/>
      <c r="Y1581" s="80"/>
      <c r="Z1581" s="80" t="s">
        <v>40</v>
      </c>
      <c r="AA1581" s="80" t="s">
        <v>39</v>
      </c>
      <c r="AB1581" s="80">
        <v>20</v>
      </c>
      <c r="AC1581" s="80"/>
    </row>
    <row r="1582" spans="1:29" ht="15.75" customHeight="1" x14ac:dyDescent="0.2">
      <c r="A1582" s="80" t="s">
        <v>49</v>
      </c>
      <c r="B1582" s="80" t="s">
        <v>47</v>
      </c>
      <c r="C1582" s="80" t="s">
        <v>50</v>
      </c>
      <c r="D1582" s="114">
        <v>43468.39604028935</v>
      </c>
      <c r="E1582" s="80" t="s">
        <v>170</v>
      </c>
      <c r="F1582" s="80" t="s">
        <v>29</v>
      </c>
      <c r="G1582" s="80" t="s">
        <v>44</v>
      </c>
      <c r="H1582" s="80" t="s">
        <v>26</v>
      </c>
      <c r="I1582" s="80" t="s">
        <v>159</v>
      </c>
      <c r="J1582" s="80" t="s">
        <v>165</v>
      </c>
      <c r="K1582" s="80">
        <v>3.61</v>
      </c>
      <c r="L1582" s="80">
        <v>2300</v>
      </c>
      <c r="M1582" s="80" t="s">
        <v>41</v>
      </c>
      <c r="N1582" s="102">
        <v>12.9</v>
      </c>
      <c r="O1582" s="108">
        <v>1.5699999999999999E-2</v>
      </c>
      <c r="P1582" s="105">
        <v>7.05</v>
      </c>
      <c r="Q1582" s="80"/>
      <c r="R1582" s="80"/>
      <c r="S1582" s="80"/>
      <c r="T1582" s="80"/>
      <c r="U1582" s="80"/>
      <c r="V1582" s="80"/>
      <c r="W1582" s="80"/>
      <c r="X1582" s="80"/>
      <c r="Y1582" s="80"/>
      <c r="Z1582" s="80" t="s">
        <v>40</v>
      </c>
      <c r="AA1582" s="80" t="s">
        <v>39</v>
      </c>
      <c r="AB1582" s="80">
        <v>20</v>
      </c>
      <c r="AC1582" s="80"/>
    </row>
    <row r="1583" spans="1:29" ht="15.75" customHeight="1" x14ac:dyDescent="0.2">
      <c r="A1583" s="80" t="s">
        <v>49</v>
      </c>
      <c r="B1583" s="80" t="s">
        <v>47</v>
      </c>
      <c r="C1583" s="80" t="s">
        <v>50</v>
      </c>
      <c r="D1583" s="114">
        <v>43468.39604028935</v>
      </c>
      <c r="E1583" s="80" t="s">
        <v>170</v>
      </c>
      <c r="F1583" s="80" t="s">
        <v>29</v>
      </c>
      <c r="G1583" s="80" t="s">
        <v>44</v>
      </c>
      <c r="H1583" s="80" t="s">
        <v>166</v>
      </c>
      <c r="I1583" s="80" t="s">
        <v>157</v>
      </c>
      <c r="J1583" s="80" t="s">
        <v>42</v>
      </c>
      <c r="K1583" s="80">
        <v>2.69</v>
      </c>
      <c r="L1583" s="80">
        <v>2050</v>
      </c>
      <c r="M1583" s="80" t="s">
        <v>41</v>
      </c>
      <c r="N1583" s="102">
        <v>46.6</v>
      </c>
      <c r="O1583" s="108">
        <v>6.7699999999999996E-2</v>
      </c>
      <c r="P1583" s="105">
        <v>9.18</v>
      </c>
      <c r="Q1583" s="80"/>
      <c r="R1583" s="80"/>
      <c r="S1583" s="80"/>
      <c r="T1583" s="80"/>
      <c r="U1583" s="80"/>
      <c r="V1583" s="80"/>
      <c r="W1583" s="80"/>
      <c r="X1583" s="80"/>
      <c r="Y1583" s="80"/>
      <c r="Z1583" s="80" t="s">
        <v>40</v>
      </c>
      <c r="AA1583" s="80" t="s">
        <v>39</v>
      </c>
      <c r="AB1583" s="80">
        <v>20</v>
      </c>
      <c r="AC1583" s="80"/>
    </row>
    <row r="1584" spans="1:29" ht="15.75" customHeight="1" x14ac:dyDescent="0.2">
      <c r="A1584" s="80" t="s">
        <v>49</v>
      </c>
      <c r="B1584" s="80" t="s">
        <v>47</v>
      </c>
      <c r="C1584" s="80" t="s">
        <v>50</v>
      </c>
      <c r="D1584" s="114">
        <v>43468.39604028935</v>
      </c>
      <c r="E1584" s="80" t="s">
        <v>170</v>
      </c>
      <c r="F1584" s="80" t="s">
        <v>29</v>
      </c>
      <c r="G1584" s="80" t="s">
        <v>44</v>
      </c>
      <c r="H1584" s="80" t="s">
        <v>166</v>
      </c>
      <c r="I1584" s="80" t="s">
        <v>158</v>
      </c>
      <c r="J1584" s="80" t="s">
        <v>42</v>
      </c>
      <c r="K1584" s="80">
        <v>2.69</v>
      </c>
      <c r="L1584" s="80">
        <v>2050</v>
      </c>
      <c r="M1584" s="80" t="s">
        <v>41</v>
      </c>
      <c r="N1584" s="102">
        <v>144</v>
      </c>
      <c r="O1584" s="108">
        <v>6.7699999999999996E-2</v>
      </c>
      <c r="P1584" s="105">
        <v>0</v>
      </c>
      <c r="Q1584" s="80"/>
      <c r="R1584" s="80"/>
      <c r="S1584" s="80"/>
      <c r="T1584" s="80"/>
      <c r="U1584" s="80"/>
      <c r="V1584" s="80"/>
      <c r="W1584" s="80"/>
      <c r="X1584" s="80"/>
      <c r="Y1584" s="80"/>
      <c r="Z1584" s="80" t="s">
        <v>40</v>
      </c>
      <c r="AA1584" s="80" t="s">
        <v>39</v>
      </c>
      <c r="AB1584" s="80">
        <v>20</v>
      </c>
      <c r="AC1584" s="80"/>
    </row>
    <row r="1585" spans="1:29" ht="15.75" customHeight="1" x14ac:dyDescent="0.2">
      <c r="A1585" s="80" t="s">
        <v>49</v>
      </c>
      <c r="B1585" s="80" t="s">
        <v>47</v>
      </c>
      <c r="C1585" s="80" t="s">
        <v>50</v>
      </c>
      <c r="D1585" s="114">
        <v>43468.39604028935</v>
      </c>
      <c r="E1585" s="80" t="s">
        <v>170</v>
      </c>
      <c r="F1585" s="80" t="s">
        <v>29</v>
      </c>
      <c r="G1585" s="80" t="s">
        <v>44</v>
      </c>
      <c r="H1585" s="80" t="s">
        <v>166</v>
      </c>
      <c r="I1585" s="80" t="s">
        <v>43</v>
      </c>
      <c r="J1585" s="80" t="s">
        <v>42</v>
      </c>
      <c r="K1585" s="80">
        <v>2.69</v>
      </c>
      <c r="L1585" s="80">
        <v>2050</v>
      </c>
      <c r="M1585" s="80" t="s">
        <v>41</v>
      </c>
      <c r="N1585" s="102">
        <v>6.03</v>
      </c>
      <c r="O1585" s="108">
        <v>0</v>
      </c>
      <c r="P1585" s="105">
        <v>8.9600000000000009</v>
      </c>
      <c r="Q1585" s="80"/>
      <c r="R1585" s="80"/>
      <c r="S1585" s="80"/>
      <c r="T1585" s="80"/>
      <c r="U1585" s="80"/>
      <c r="V1585" s="80"/>
      <c r="W1585" s="80"/>
      <c r="X1585" s="80"/>
      <c r="Y1585" s="80"/>
      <c r="Z1585" s="80" t="s">
        <v>40</v>
      </c>
      <c r="AA1585" s="80" t="s">
        <v>39</v>
      </c>
      <c r="AB1585" s="80">
        <v>20</v>
      </c>
      <c r="AC1585" s="80"/>
    </row>
    <row r="1586" spans="1:29" ht="15.75" customHeight="1" x14ac:dyDescent="0.2">
      <c r="A1586" s="80" t="s">
        <v>49</v>
      </c>
      <c r="B1586" s="80" t="s">
        <v>47</v>
      </c>
      <c r="C1586" s="80" t="s">
        <v>50</v>
      </c>
      <c r="D1586" s="114">
        <v>43468.39604028935</v>
      </c>
      <c r="E1586" s="80" t="s">
        <v>170</v>
      </c>
      <c r="F1586" s="80" t="s">
        <v>29</v>
      </c>
      <c r="G1586" s="80" t="s">
        <v>44</v>
      </c>
      <c r="H1586" s="80" t="s">
        <v>166</v>
      </c>
      <c r="I1586" s="80" t="s">
        <v>159</v>
      </c>
      <c r="J1586" s="80" t="s">
        <v>165</v>
      </c>
      <c r="K1586" s="80">
        <v>2.69</v>
      </c>
      <c r="L1586" s="80">
        <v>2050</v>
      </c>
      <c r="M1586" s="80" t="s">
        <v>41</v>
      </c>
      <c r="N1586" s="102">
        <v>45.1</v>
      </c>
      <c r="O1586" s="108">
        <v>5.4699999999999999E-2</v>
      </c>
      <c r="P1586" s="105">
        <v>8.77</v>
      </c>
      <c r="Q1586" s="80"/>
      <c r="R1586" s="80"/>
      <c r="S1586" s="80"/>
      <c r="T1586" s="80"/>
      <c r="U1586" s="80"/>
      <c r="V1586" s="80"/>
      <c r="W1586" s="80"/>
      <c r="X1586" s="80"/>
      <c r="Y1586" s="80"/>
      <c r="Z1586" s="80" t="s">
        <v>40</v>
      </c>
      <c r="AA1586" s="80" t="s">
        <v>39</v>
      </c>
      <c r="AB1586" s="80">
        <v>20</v>
      </c>
      <c r="AC1586" s="80"/>
    </row>
    <row r="1587" spans="1:29" ht="15.75" customHeight="1" x14ac:dyDescent="0.2">
      <c r="A1587" s="80" t="s">
        <v>49</v>
      </c>
      <c r="B1587" s="80" t="s">
        <v>47</v>
      </c>
      <c r="C1587" s="80" t="s">
        <v>50</v>
      </c>
      <c r="D1587" s="114">
        <v>43468.39604028935</v>
      </c>
      <c r="E1587" s="80" t="s">
        <v>169</v>
      </c>
      <c r="F1587" s="80" t="s">
        <v>30</v>
      </c>
      <c r="G1587" s="80" t="s">
        <v>44</v>
      </c>
      <c r="H1587" s="80" t="s">
        <v>10</v>
      </c>
      <c r="I1587" s="80" t="s">
        <v>157</v>
      </c>
      <c r="J1587" s="80" t="s">
        <v>42</v>
      </c>
      <c r="K1587" s="80">
        <v>3.5</v>
      </c>
      <c r="L1587" s="80">
        <v>1240</v>
      </c>
      <c r="M1587" s="80" t="s">
        <v>41</v>
      </c>
      <c r="N1587" s="102">
        <v>120</v>
      </c>
      <c r="O1587" s="108">
        <v>5.1700000000000003E-2</v>
      </c>
      <c r="P1587" s="105">
        <v>6.42</v>
      </c>
      <c r="Q1587" s="80"/>
      <c r="R1587" s="80"/>
      <c r="S1587" s="80"/>
      <c r="T1587" s="80"/>
      <c r="U1587" s="80"/>
      <c r="V1587" s="80"/>
      <c r="W1587" s="80"/>
      <c r="X1587" s="80"/>
      <c r="Y1587" s="80"/>
      <c r="Z1587" s="80" t="s">
        <v>40</v>
      </c>
      <c r="AA1587" s="80" t="s">
        <v>39</v>
      </c>
      <c r="AB1587" s="80">
        <v>20</v>
      </c>
      <c r="AC1587" s="80"/>
    </row>
    <row r="1588" spans="1:29" ht="15.75" customHeight="1" x14ac:dyDescent="0.2">
      <c r="A1588" s="80" t="s">
        <v>49</v>
      </c>
      <c r="B1588" s="80" t="s">
        <v>47</v>
      </c>
      <c r="C1588" s="80" t="s">
        <v>50</v>
      </c>
      <c r="D1588" s="114">
        <v>43468.39604028935</v>
      </c>
      <c r="E1588" s="80" t="s">
        <v>169</v>
      </c>
      <c r="F1588" s="80" t="s">
        <v>30</v>
      </c>
      <c r="G1588" s="80" t="s">
        <v>44</v>
      </c>
      <c r="H1588" s="80" t="s">
        <v>10</v>
      </c>
      <c r="I1588" s="80" t="s">
        <v>158</v>
      </c>
      <c r="J1588" s="80" t="s">
        <v>42</v>
      </c>
      <c r="K1588" s="80">
        <v>3.5</v>
      </c>
      <c r="L1588" s="80">
        <v>1240</v>
      </c>
      <c r="M1588" s="80" t="s">
        <v>41</v>
      </c>
      <c r="N1588" s="102">
        <v>173</v>
      </c>
      <c r="O1588" s="108">
        <v>5.6000000000000001E-2</v>
      </c>
      <c r="P1588" s="105">
        <v>0</v>
      </c>
      <c r="Q1588" s="80"/>
      <c r="R1588" s="80"/>
      <c r="S1588" s="80"/>
      <c r="T1588" s="80"/>
      <c r="U1588" s="80"/>
      <c r="V1588" s="80"/>
      <c r="W1588" s="80"/>
      <c r="X1588" s="80"/>
      <c r="Y1588" s="80"/>
      <c r="Z1588" s="80" t="s">
        <v>40</v>
      </c>
      <c r="AA1588" s="80" t="s">
        <v>39</v>
      </c>
      <c r="AB1588" s="80">
        <v>20</v>
      </c>
      <c r="AC1588" s="80"/>
    </row>
    <row r="1589" spans="1:29" ht="15.75" customHeight="1" x14ac:dyDescent="0.2">
      <c r="A1589" s="80" t="s">
        <v>49</v>
      </c>
      <c r="B1589" s="80" t="s">
        <v>47</v>
      </c>
      <c r="C1589" s="80" t="s">
        <v>50</v>
      </c>
      <c r="D1589" s="114">
        <v>43468.39604028935</v>
      </c>
      <c r="E1589" s="80" t="s">
        <v>169</v>
      </c>
      <c r="F1589" s="80" t="s">
        <v>30</v>
      </c>
      <c r="G1589" s="80" t="s">
        <v>44</v>
      </c>
      <c r="H1589" s="80" t="s">
        <v>10</v>
      </c>
      <c r="I1589" s="80" t="s">
        <v>43</v>
      </c>
      <c r="J1589" s="80" t="s">
        <v>42</v>
      </c>
      <c r="K1589" s="80">
        <v>3.5</v>
      </c>
      <c r="L1589" s="80">
        <v>1240</v>
      </c>
      <c r="M1589" s="80" t="s">
        <v>41</v>
      </c>
      <c r="N1589" s="102">
        <v>3.66</v>
      </c>
      <c r="O1589" s="108">
        <v>0</v>
      </c>
      <c r="P1589" s="105">
        <v>5.68</v>
      </c>
      <c r="Q1589" s="80"/>
      <c r="R1589" s="80"/>
      <c r="S1589" s="80"/>
      <c r="T1589" s="80"/>
      <c r="U1589" s="80"/>
      <c r="V1589" s="80"/>
      <c r="W1589" s="80"/>
      <c r="X1589" s="80"/>
      <c r="Y1589" s="80"/>
      <c r="Z1589" s="80" t="s">
        <v>40</v>
      </c>
      <c r="AA1589" s="80" t="s">
        <v>39</v>
      </c>
      <c r="AB1589" s="80">
        <v>20</v>
      </c>
      <c r="AC1589" s="80"/>
    </row>
    <row r="1590" spans="1:29" ht="15.75" customHeight="1" x14ac:dyDescent="0.2">
      <c r="A1590" s="80" t="s">
        <v>49</v>
      </c>
      <c r="B1590" s="80" t="s">
        <v>47</v>
      </c>
      <c r="C1590" s="80" t="s">
        <v>50</v>
      </c>
      <c r="D1590" s="114">
        <v>43468.39604028935</v>
      </c>
      <c r="E1590" s="80" t="s">
        <v>169</v>
      </c>
      <c r="F1590" s="80" t="s">
        <v>30</v>
      </c>
      <c r="G1590" s="80" t="s">
        <v>44</v>
      </c>
      <c r="H1590" s="80" t="s">
        <v>10</v>
      </c>
      <c r="I1590" s="80" t="s">
        <v>159</v>
      </c>
      <c r="J1590" s="80" t="s">
        <v>165</v>
      </c>
      <c r="K1590" s="80">
        <v>3.5</v>
      </c>
      <c r="L1590" s="80">
        <v>1240</v>
      </c>
      <c r="M1590" s="80" t="s">
        <v>41</v>
      </c>
      <c r="N1590" s="102">
        <v>105</v>
      </c>
      <c r="O1590" s="108">
        <v>4.3299999999999998E-2</v>
      </c>
      <c r="P1590" s="105">
        <v>5.63</v>
      </c>
      <c r="Q1590" s="80"/>
      <c r="R1590" s="80"/>
      <c r="S1590" s="80"/>
      <c r="T1590" s="80"/>
      <c r="U1590" s="80"/>
      <c r="V1590" s="80"/>
      <c r="W1590" s="80"/>
      <c r="X1590" s="80"/>
      <c r="Y1590" s="80"/>
      <c r="Z1590" s="80" t="s">
        <v>40</v>
      </c>
      <c r="AA1590" s="80" t="s">
        <v>39</v>
      </c>
      <c r="AB1590" s="80">
        <v>20</v>
      </c>
      <c r="AC1590" s="80"/>
    </row>
    <row r="1591" spans="1:29" ht="15.75" customHeight="1" x14ac:dyDescent="0.2">
      <c r="A1591" s="80" t="s">
        <v>49</v>
      </c>
      <c r="B1591" s="80" t="s">
        <v>47</v>
      </c>
      <c r="C1591" s="80" t="s">
        <v>50</v>
      </c>
      <c r="D1591" s="114">
        <v>43468.39604028935</v>
      </c>
      <c r="E1591" s="80" t="s">
        <v>169</v>
      </c>
      <c r="F1591" s="80" t="s">
        <v>30</v>
      </c>
      <c r="G1591" s="80" t="s">
        <v>44</v>
      </c>
      <c r="H1591" s="80" t="s">
        <v>11</v>
      </c>
      <c r="I1591" s="80" t="s">
        <v>157</v>
      </c>
      <c r="J1591" s="80" t="s">
        <v>42</v>
      </c>
      <c r="K1591" s="80">
        <v>3.5</v>
      </c>
      <c r="L1591" s="80">
        <v>1240</v>
      </c>
      <c r="M1591" s="80" t="s">
        <v>41</v>
      </c>
      <c r="N1591" s="102">
        <v>160</v>
      </c>
      <c r="O1591" s="108">
        <v>7.1599999999999997E-2</v>
      </c>
      <c r="P1591" s="105">
        <v>3.89</v>
      </c>
      <c r="Q1591" s="80"/>
      <c r="R1591" s="80"/>
      <c r="S1591" s="80"/>
      <c r="T1591" s="80"/>
      <c r="U1591" s="80"/>
      <c r="V1591" s="80"/>
      <c r="W1591" s="80"/>
      <c r="X1591" s="80"/>
      <c r="Y1591" s="80"/>
      <c r="Z1591" s="80" t="s">
        <v>40</v>
      </c>
      <c r="AA1591" s="80" t="s">
        <v>39</v>
      </c>
      <c r="AB1591" s="80">
        <v>20</v>
      </c>
      <c r="AC1591" s="80"/>
    </row>
    <row r="1592" spans="1:29" ht="15.75" customHeight="1" x14ac:dyDescent="0.2">
      <c r="A1592" s="80" t="s">
        <v>49</v>
      </c>
      <c r="B1592" s="80" t="s">
        <v>47</v>
      </c>
      <c r="C1592" s="80" t="s">
        <v>50</v>
      </c>
      <c r="D1592" s="114">
        <v>43468.39604028935</v>
      </c>
      <c r="E1592" s="80" t="s">
        <v>169</v>
      </c>
      <c r="F1592" s="80" t="s">
        <v>30</v>
      </c>
      <c r="G1592" s="80" t="s">
        <v>44</v>
      </c>
      <c r="H1592" s="80" t="s">
        <v>11</v>
      </c>
      <c r="I1592" s="80" t="s">
        <v>158</v>
      </c>
      <c r="J1592" s="80" t="s">
        <v>42</v>
      </c>
      <c r="K1592" s="80">
        <v>3.5</v>
      </c>
      <c r="L1592" s="80">
        <v>1240</v>
      </c>
      <c r="M1592" s="80" t="s">
        <v>41</v>
      </c>
      <c r="N1592" s="102">
        <v>195</v>
      </c>
      <c r="O1592" s="108">
        <v>8.1299999999999997E-2</v>
      </c>
      <c r="P1592" s="105">
        <v>0</v>
      </c>
      <c r="Q1592" s="80"/>
      <c r="R1592" s="80"/>
      <c r="S1592" s="80"/>
      <c r="T1592" s="80"/>
      <c r="U1592" s="80"/>
      <c r="V1592" s="80"/>
      <c r="W1592" s="80"/>
      <c r="X1592" s="80"/>
      <c r="Y1592" s="80"/>
      <c r="Z1592" s="80" t="s">
        <v>40</v>
      </c>
      <c r="AA1592" s="80" t="s">
        <v>39</v>
      </c>
      <c r="AB1592" s="80">
        <v>20</v>
      </c>
      <c r="AC1592" s="80"/>
    </row>
    <row r="1593" spans="1:29" ht="15.75" customHeight="1" x14ac:dyDescent="0.2">
      <c r="A1593" s="80" t="s">
        <v>49</v>
      </c>
      <c r="B1593" s="80" t="s">
        <v>47</v>
      </c>
      <c r="C1593" s="80" t="s">
        <v>50</v>
      </c>
      <c r="D1593" s="114">
        <v>43468.39604028935</v>
      </c>
      <c r="E1593" s="80" t="s">
        <v>169</v>
      </c>
      <c r="F1593" s="80" t="s">
        <v>30</v>
      </c>
      <c r="G1593" s="80" t="s">
        <v>44</v>
      </c>
      <c r="H1593" s="80" t="s">
        <v>11</v>
      </c>
      <c r="I1593" s="80" t="s">
        <v>43</v>
      </c>
      <c r="J1593" s="80" t="s">
        <v>42</v>
      </c>
      <c r="K1593" s="80">
        <v>3.5</v>
      </c>
      <c r="L1593" s="80">
        <v>1240</v>
      </c>
      <c r="M1593" s="80" t="s">
        <v>41</v>
      </c>
      <c r="N1593" s="102">
        <v>2.2200000000000002</v>
      </c>
      <c r="O1593" s="108">
        <v>0</v>
      </c>
      <c r="P1593" s="105">
        <v>3.45</v>
      </c>
      <c r="Q1593" s="80"/>
      <c r="R1593" s="80"/>
      <c r="S1593" s="80"/>
      <c r="T1593" s="80"/>
      <c r="U1593" s="80"/>
      <c r="V1593" s="80"/>
      <c r="W1593" s="80"/>
      <c r="X1593" s="80"/>
      <c r="Y1593" s="80"/>
      <c r="Z1593" s="80" t="s">
        <v>40</v>
      </c>
      <c r="AA1593" s="80" t="s">
        <v>39</v>
      </c>
      <c r="AB1593" s="80">
        <v>20</v>
      </c>
      <c r="AC1593" s="80"/>
    </row>
    <row r="1594" spans="1:29" ht="15.75" customHeight="1" x14ac:dyDescent="0.2">
      <c r="A1594" s="80" t="s">
        <v>49</v>
      </c>
      <c r="B1594" s="80" t="s">
        <v>47</v>
      </c>
      <c r="C1594" s="80" t="s">
        <v>50</v>
      </c>
      <c r="D1594" s="114">
        <v>43468.39604028935</v>
      </c>
      <c r="E1594" s="80" t="s">
        <v>169</v>
      </c>
      <c r="F1594" s="80" t="s">
        <v>30</v>
      </c>
      <c r="G1594" s="80" t="s">
        <v>44</v>
      </c>
      <c r="H1594" s="80" t="s">
        <v>11</v>
      </c>
      <c r="I1594" s="80" t="s">
        <v>159</v>
      </c>
      <c r="J1594" s="80" t="s">
        <v>165</v>
      </c>
      <c r="K1594" s="80">
        <v>3.5</v>
      </c>
      <c r="L1594" s="80">
        <v>1240</v>
      </c>
      <c r="M1594" s="80" t="s">
        <v>41</v>
      </c>
      <c r="N1594" s="102">
        <v>47.4</v>
      </c>
      <c r="O1594" s="108">
        <v>2.0400000000000001E-2</v>
      </c>
      <c r="P1594" s="105">
        <v>3.44</v>
      </c>
      <c r="Q1594" s="80"/>
      <c r="R1594" s="80"/>
      <c r="S1594" s="80"/>
      <c r="T1594" s="80"/>
      <c r="U1594" s="80"/>
      <c r="V1594" s="80"/>
      <c r="W1594" s="80"/>
      <c r="X1594" s="80"/>
      <c r="Y1594" s="80"/>
      <c r="Z1594" s="80" t="s">
        <v>40</v>
      </c>
      <c r="AA1594" s="80" t="s">
        <v>39</v>
      </c>
      <c r="AB1594" s="80">
        <v>20</v>
      </c>
      <c r="AC1594" s="80"/>
    </row>
    <row r="1595" spans="1:29" ht="15.75" customHeight="1" x14ac:dyDescent="0.2">
      <c r="A1595" s="80" t="s">
        <v>49</v>
      </c>
      <c r="B1595" s="80" t="s">
        <v>47</v>
      </c>
      <c r="C1595" s="80" t="s">
        <v>50</v>
      </c>
      <c r="D1595" s="114">
        <v>43468.39604028935</v>
      </c>
      <c r="E1595" s="80" t="s">
        <v>169</v>
      </c>
      <c r="F1595" s="80" t="s">
        <v>30</v>
      </c>
      <c r="G1595" s="80" t="s">
        <v>44</v>
      </c>
      <c r="H1595" s="80" t="s">
        <v>13</v>
      </c>
      <c r="I1595" s="80" t="s">
        <v>157</v>
      </c>
      <c r="J1595" s="80" t="s">
        <v>42</v>
      </c>
      <c r="K1595" s="80">
        <v>3.5</v>
      </c>
      <c r="L1595" s="80">
        <v>1240</v>
      </c>
      <c r="M1595" s="80" t="s">
        <v>41</v>
      </c>
      <c r="N1595" s="102">
        <v>193</v>
      </c>
      <c r="O1595" s="108">
        <v>6.0699999999999997E-2</v>
      </c>
      <c r="P1595" s="105">
        <v>3.52</v>
      </c>
      <c r="Q1595" s="80"/>
      <c r="R1595" s="80"/>
      <c r="S1595" s="80"/>
      <c r="T1595" s="80"/>
      <c r="U1595" s="80"/>
      <c r="V1595" s="80"/>
      <c r="W1595" s="80"/>
      <c r="X1595" s="80"/>
      <c r="Y1595" s="80"/>
      <c r="Z1595" s="80" t="s">
        <v>40</v>
      </c>
      <c r="AA1595" s="80" t="s">
        <v>39</v>
      </c>
      <c r="AB1595" s="80">
        <v>20</v>
      </c>
      <c r="AC1595" s="80"/>
    </row>
    <row r="1596" spans="1:29" ht="15.75" customHeight="1" x14ac:dyDescent="0.2">
      <c r="A1596" s="80" t="s">
        <v>49</v>
      </c>
      <c r="B1596" s="80" t="s">
        <v>47</v>
      </c>
      <c r="C1596" s="80" t="s">
        <v>50</v>
      </c>
      <c r="D1596" s="114">
        <v>43468.39604028935</v>
      </c>
      <c r="E1596" s="80" t="s">
        <v>169</v>
      </c>
      <c r="F1596" s="80" t="s">
        <v>30</v>
      </c>
      <c r="G1596" s="80" t="s">
        <v>44</v>
      </c>
      <c r="H1596" s="80" t="s">
        <v>13</v>
      </c>
      <c r="I1596" s="80" t="s">
        <v>158</v>
      </c>
      <c r="J1596" s="80" t="s">
        <v>42</v>
      </c>
      <c r="K1596" s="80">
        <v>3.5</v>
      </c>
      <c r="L1596" s="80">
        <v>1240</v>
      </c>
      <c r="M1596" s="80" t="s">
        <v>41</v>
      </c>
      <c r="N1596" s="102">
        <v>225</v>
      </c>
      <c r="O1596" s="108">
        <v>6.9000000000000006E-2</v>
      </c>
      <c r="P1596" s="105">
        <v>0</v>
      </c>
      <c r="Q1596" s="80"/>
      <c r="R1596" s="80"/>
      <c r="S1596" s="80"/>
      <c r="T1596" s="80"/>
      <c r="U1596" s="80"/>
      <c r="V1596" s="80"/>
      <c r="W1596" s="80"/>
      <c r="X1596" s="80"/>
      <c r="Y1596" s="80"/>
      <c r="Z1596" s="80" t="s">
        <v>40</v>
      </c>
      <c r="AA1596" s="80" t="s">
        <v>39</v>
      </c>
      <c r="AB1596" s="80">
        <v>20</v>
      </c>
      <c r="AC1596" s="80"/>
    </row>
    <row r="1597" spans="1:29" ht="15.75" customHeight="1" x14ac:dyDescent="0.2">
      <c r="A1597" s="80" t="s">
        <v>49</v>
      </c>
      <c r="B1597" s="80" t="s">
        <v>47</v>
      </c>
      <c r="C1597" s="80" t="s">
        <v>50</v>
      </c>
      <c r="D1597" s="114">
        <v>43468.39604028935</v>
      </c>
      <c r="E1597" s="80" t="s">
        <v>169</v>
      </c>
      <c r="F1597" s="80" t="s">
        <v>30</v>
      </c>
      <c r="G1597" s="80" t="s">
        <v>44</v>
      </c>
      <c r="H1597" s="80" t="s">
        <v>13</v>
      </c>
      <c r="I1597" s="80" t="s">
        <v>43</v>
      </c>
      <c r="J1597" s="80" t="s">
        <v>42</v>
      </c>
      <c r="K1597" s="80">
        <v>3.5</v>
      </c>
      <c r="L1597" s="80">
        <v>1240</v>
      </c>
      <c r="M1597" s="80" t="s">
        <v>41</v>
      </c>
      <c r="N1597" s="102">
        <v>2.0299999999999998</v>
      </c>
      <c r="O1597" s="108">
        <v>0</v>
      </c>
      <c r="P1597" s="105">
        <v>3.15</v>
      </c>
      <c r="Q1597" s="80"/>
      <c r="R1597" s="80"/>
      <c r="S1597" s="80"/>
      <c r="T1597" s="80"/>
      <c r="U1597" s="80"/>
      <c r="V1597" s="80"/>
      <c r="W1597" s="80"/>
      <c r="X1597" s="80"/>
      <c r="Y1597" s="80"/>
      <c r="Z1597" s="80" t="s">
        <v>40</v>
      </c>
      <c r="AA1597" s="80" t="s">
        <v>39</v>
      </c>
      <c r="AB1597" s="80">
        <v>20</v>
      </c>
      <c r="AC1597" s="80"/>
    </row>
    <row r="1598" spans="1:29" ht="15.75" customHeight="1" x14ac:dyDescent="0.2">
      <c r="A1598" s="80" t="s">
        <v>49</v>
      </c>
      <c r="B1598" s="80" t="s">
        <v>47</v>
      </c>
      <c r="C1598" s="80" t="s">
        <v>50</v>
      </c>
      <c r="D1598" s="114">
        <v>43468.39604028935</v>
      </c>
      <c r="E1598" s="80" t="s">
        <v>169</v>
      </c>
      <c r="F1598" s="80" t="s">
        <v>30</v>
      </c>
      <c r="G1598" s="80" t="s">
        <v>44</v>
      </c>
      <c r="H1598" s="80" t="s">
        <v>13</v>
      </c>
      <c r="I1598" s="80" t="s">
        <v>159</v>
      </c>
      <c r="J1598" s="80" t="s">
        <v>165</v>
      </c>
      <c r="K1598" s="80">
        <v>3.5</v>
      </c>
      <c r="L1598" s="80">
        <v>1240</v>
      </c>
      <c r="M1598" s="80" t="s">
        <v>41</v>
      </c>
      <c r="N1598" s="102">
        <v>161</v>
      </c>
      <c r="O1598" s="108">
        <v>5.0299999999999997E-2</v>
      </c>
      <c r="P1598" s="105">
        <v>3.09</v>
      </c>
      <c r="Q1598" s="80"/>
      <c r="R1598" s="80"/>
      <c r="S1598" s="80"/>
      <c r="T1598" s="80"/>
      <c r="U1598" s="80"/>
      <c r="V1598" s="80"/>
      <c r="W1598" s="80"/>
      <c r="X1598" s="80"/>
      <c r="Y1598" s="80"/>
      <c r="Z1598" s="80" t="s">
        <v>40</v>
      </c>
      <c r="AA1598" s="80" t="s">
        <v>39</v>
      </c>
      <c r="AB1598" s="80">
        <v>20</v>
      </c>
      <c r="AC1598" s="80"/>
    </row>
    <row r="1599" spans="1:29" ht="15.75" customHeight="1" x14ac:dyDescent="0.2">
      <c r="A1599" s="80" t="s">
        <v>49</v>
      </c>
      <c r="B1599" s="80" t="s">
        <v>47</v>
      </c>
      <c r="C1599" s="80" t="s">
        <v>50</v>
      </c>
      <c r="D1599" s="114">
        <v>43468.39604028935</v>
      </c>
      <c r="E1599" s="80" t="s">
        <v>169</v>
      </c>
      <c r="F1599" s="80" t="s">
        <v>30</v>
      </c>
      <c r="G1599" s="80" t="s">
        <v>44</v>
      </c>
      <c r="H1599" s="80" t="s">
        <v>14</v>
      </c>
      <c r="I1599" s="80" t="s">
        <v>157</v>
      </c>
      <c r="J1599" s="80" t="s">
        <v>42</v>
      </c>
      <c r="K1599" s="80">
        <v>3.5</v>
      </c>
      <c r="L1599" s="80">
        <v>1240</v>
      </c>
      <c r="M1599" s="80" t="s">
        <v>41</v>
      </c>
      <c r="N1599" s="102">
        <v>180</v>
      </c>
      <c r="O1599" s="108">
        <v>0.111</v>
      </c>
      <c r="P1599" s="105">
        <v>4.6399999999999997</v>
      </c>
      <c r="Q1599" s="80"/>
      <c r="R1599" s="80"/>
      <c r="S1599" s="80"/>
      <c r="T1599" s="80"/>
      <c r="U1599" s="80"/>
      <c r="V1599" s="80"/>
      <c r="W1599" s="80"/>
      <c r="X1599" s="80"/>
      <c r="Y1599" s="80"/>
      <c r="Z1599" s="80" t="s">
        <v>40</v>
      </c>
      <c r="AA1599" s="80" t="s">
        <v>39</v>
      </c>
      <c r="AB1599" s="80">
        <v>20</v>
      </c>
      <c r="AC1599" s="80"/>
    </row>
    <row r="1600" spans="1:29" ht="15.75" customHeight="1" x14ac:dyDescent="0.2">
      <c r="A1600" s="80" t="s">
        <v>49</v>
      </c>
      <c r="B1600" s="80" t="s">
        <v>47</v>
      </c>
      <c r="C1600" s="80" t="s">
        <v>50</v>
      </c>
      <c r="D1600" s="114">
        <v>43468.39604028935</v>
      </c>
      <c r="E1600" s="80" t="s">
        <v>169</v>
      </c>
      <c r="F1600" s="80" t="s">
        <v>30</v>
      </c>
      <c r="G1600" s="80" t="s">
        <v>44</v>
      </c>
      <c r="H1600" s="80" t="s">
        <v>14</v>
      </c>
      <c r="I1600" s="80" t="s">
        <v>158</v>
      </c>
      <c r="J1600" s="80" t="s">
        <v>42</v>
      </c>
      <c r="K1600" s="80">
        <v>3.5</v>
      </c>
      <c r="L1600" s="80">
        <v>1240</v>
      </c>
      <c r="M1600" s="80" t="s">
        <v>41</v>
      </c>
      <c r="N1600" s="102">
        <v>221</v>
      </c>
      <c r="O1600" s="108">
        <v>0.126</v>
      </c>
      <c r="P1600" s="105">
        <v>0</v>
      </c>
      <c r="Q1600" s="80"/>
      <c r="R1600" s="80"/>
      <c r="S1600" s="80"/>
      <c r="T1600" s="80"/>
      <c r="U1600" s="80"/>
      <c r="V1600" s="80"/>
      <c r="W1600" s="80"/>
      <c r="X1600" s="80"/>
      <c r="Y1600" s="80"/>
      <c r="Z1600" s="80" t="s">
        <v>40</v>
      </c>
      <c r="AA1600" s="80" t="s">
        <v>39</v>
      </c>
      <c r="AB1600" s="80">
        <v>20</v>
      </c>
      <c r="AC1600" s="80"/>
    </row>
    <row r="1601" spans="1:29" ht="15.75" customHeight="1" x14ac:dyDescent="0.2">
      <c r="A1601" s="80" t="s">
        <v>49</v>
      </c>
      <c r="B1601" s="80" t="s">
        <v>47</v>
      </c>
      <c r="C1601" s="80" t="s">
        <v>50</v>
      </c>
      <c r="D1601" s="114">
        <v>43468.39604028935</v>
      </c>
      <c r="E1601" s="80" t="s">
        <v>169</v>
      </c>
      <c r="F1601" s="80" t="s">
        <v>30</v>
      </c>
      <c r="G1601" s="80" t="s">
        <v>44</v>
      </c>
      <c r="H1601" s="80" t="s">
        <v>14</v>
      </c>
      <c r="I1601" s="80" t="s">
        <v>43</v>
      </c>
      <c r="J1601" s="80" t="s">
        <v>42</v>
      </c>
      <c r="K1601" s="80">
        <v>3.5</v>
      </c>
      <c r="L1601" s="80">
        <v>1240</v>
      </c>
      <c r="M1601" s="80" t="s">
        <v>41</v>
      </c>
      <c r="N1601" s="102">
        <v>2.68</v>
      </c>
      <c r="O1601" s="108">
        <v>0</v>
      </c>
      <c r="P1601" s="105">
        <v>4.1500000000000004</v>
      </c>
      <c r="Q1601" s="80"/>
      <c r="R1601" s="80"/>
      <c r="S1601" s="80"/>
      <c r="T1601" s="80"/>
      <c r="U1601" s="80"/>
      <c r="V1601" s="80"/>
      <c r="W1601" s="80"/>
      <c r="X1601" s="80"/>
      <c r="Y1601" s="80"/>
      <c r="Z1601" s="80" t="s">
        <v>40</v>
      </c>
      <c r="AA1601" s="80" t="s">
        <v>39</v>
      </c>
      <c r="AB1601" s="80">
        <v>20</v>
      </c>
      <c r="AC1601" s="80"/>
    </row>
    <row r="1602" spans="1:29" ht="15.75" customHeight="1" x14ac:dyDescent="0.2">
      <c r="A1602" s="80" t="s">
        <v>49</v>
      </c>
      <c r="B1602" s="80" t="s">
        <v>47</v>
      </c>
      <c r="C1602" s="80" t="s">
        <v>50</v>
      </c>
      <c r="D1602" s="114">
        <v>43468.39604028935</v>
      </c>
      <c r="E1602" s="80" t="s">
        <v>169</v>
      </c>
      <c r="F1602" s="80" t="s">
        <v>30</v>
      </c>
      <c r="G1602" s="80" t="s">
        <v>44</v>
      </c>
      <c r="H1602" s="80" t="s">
        <v>14</v>
      </c>
      <c r="I1602" s="80" t="s">
        <v>159</v>
      </c>
      <c r="J1602" s="80" t="s">
        <v>165</v>
      </c>
      <c r="K1602" s="80">
        <v>3.5</v>
      </c>
      <c r="L1602" s="80">
        <v>1240</v>
      </c>
      <c r="M1602" s="80" t="s">
        <v>41</v>
      </c>
      <c r="N1602" s="102">
        <v>156</v>
      </c>
      <c r="O1602" s="108">
        <v>9.4700000000000006E-2</v>
      </c>
      <c r="P1602" s="105">
        <v>4.07</v>
      </c>
      <c r="Q1602" s="80"/>
      <c r="R1602" s="80"/>
      <c r="S1602" s="80"/>
      <c r="T1602" s="80"/>
      <c r="U1602" s="80"/>
      <c r="V1602" s="80"/>
      <c r="W1602" s="80"/>
      <c r="X1602" s="80"/>
      <c r="Y1602" s="80"/>
      <c r="Z1602" s="80" t="s">
        <v>40</v>
      </c>
      <c r="AA1602" s="80" t="s">
        <v>39</v>
      </c>
      <c r="AB1602" s="80">
        <v>20</v>
      </c>
      <c r="AC1602" s="80"/>
    </row>
    <row r="1603" spans="1:29" ht="15.75" customHeight="1" x14ac:dyDescent="0.2">
      <c r="A1603" s="80" t="s">
        <v>49</v>
      </c>
      <c r="B1603" s="80" t="s">
        <v>47</v>
      </c>
      <c r="C1603" s="80" t="s">
        <v>50</v>
      </c>
      <c r="D1603" s="114">
        <v>43468.39604028935</v>
      </c>
      <c r="E1603" s="80" t="s">
        <v>169</v>
      </c>
      <c r="F1603" s="80" t="s">
        <v>30</v>
      </c>
      <c r="G1603" s="80" t="s">
        <v>44</v>
      </c>
      <c r="H1603" s="80" t="s">
        <v>16</v>
      </c>
      <c r="I1603" s="80" t="s">
        <v>157</v>
      </c>
      <c r="J1603" s="80" t="s">
        <v>42</v>
      </c>
      <c r="K1603" s="80">
        <v>3.5</v>
      </c>
      <c r="L1603" s="80">
        <v>1240</v>
      </c>
      <c r="M1603" s="80" t="s">
        <v>41</v>
      </c>
      <c r="N1603" s="102">
        <v>195</v>
      </c>
      <c r="O1603" s="108">
        <v>0.11600000000000001</v>
      </c>
      <c r="P1603" s="105">
        <v>3.88</v>
      </c>
      <c r="Q1603" s="80"/>
      <c r="R1603" s="80"/>
      <c r="S1603" s="80"/>
      <c r="T1603" s="80"/>
      <c r="U1603" s="80"/>
      <c r="V1603" s="80"/>
      <c r="W1603" s="80"/>
      <c r="X1603" s="80"/>
      <c r="Y1603" s="80"/>
      <c r="Z1603" s="80" t="s">
        <v>40</v>
      </c>
      <c r="AA1603" s="80" t="s">
        <v>39</v>
      </c>
      <c r="AB1603" s="80">
        <v>20</v>
      </c>
      <c r="AC1603" s="80"/>
    </row>
    <row r="1604" spans="1:29" ht="15.75" customHeight="1" x14ac:dyDescent="0.2">
      <c r="A1604" s="80" t="s">
        <v>49</v>
      </c>
      <c r="B1604" s="80" t="s">
        <v>47</v>
      </c>
      <c r="C1604" s="80" t="s">
        <v>50</v>
      </c>
      <c r="D1604" s="114">
        <v>43468.39604028935</v>
      </c>
      <c r="E1604" s="80" t="s">
        <v>169</v>
      </c>
      <c r="F1604" s="80" t="s">
        <v>30</v>
      </c>
      <c r="G1604" s="80" t="s">
        <v>44</v>
      </c>
      <c r="H1604" s="80" t="s">
        <v>16</v>
      </c>
      <c r="I1604" s="80" t="s">
        <v>158</v>
      </c>
      <c r="J1604" s="80" t="s">
        <v>42</v>
      </c>
      <c r="K1604" s="80">
        <v>3.5</v>
      </c>
      <c r="L1604" s="80">
        <v>1240</v>
      </c>
      <c r="M1604" s="80" t="s">
        <v>41</v>
      </c>
      <c r="N1604" s="102">
        <v>237</v>
      </c>
      <c r="O1604" s="108">
        <v>0.128</v>
      </c>
      <c r="P1604" s="105">
        <v>0</v>
      </c>
      <c r="Q1604" s="80"/>
      <c r="R1604" s="80"/>
      <c r="S1604" s="80"/>
      <c r="T1604" s="80"/>
      <c r="U1604" s="80"/>
      <c r="V1604" s="80"/>
      <c r="W1604" s="80"/>
      <c r="X1604" s="80"/>
      <c r="Y1604" s="80"/>
      <c r="Z1604" s="80" t="s">
        <v>40</v>
      </c>
      <c r="AA1604" s="80" t="s">
        <v>39</v>
      </c>
      <c r="AB1604" s="80">
        <v>20</v>
      </c>
      <c r="AC1604" s="80"/>
    </row>
    <row r="1605" spans="1:29" ht="15.75" customHeight="1" x14ac:dyDescent="0.2">
      <c r="A1605" s="80" t="s">
        <v>49</v>
      </c>
      <c r="B1605" s="80" t="s">
        <v>47</v>
      </c>
      <c r="C1605" s="80" t="s">
        <v>50</v>
      </c>
      <c r="D1605" s="114">
        <v>43468.39604028935</v>
      </c>
      <c r="E1605" s="80" t="s">
        <v>169</v>
      </c>
      <c r="F1605" s="80" t="s">
        <v>30</v>
      </c>
      <c r="G1605" s="80" t="s">
        <v>44</v>
      </c>
      <c r="H1605" s="80" t="s">
        <v>16</v>
      </c>
      <c r="I1605" s="80" t="s">
        <v>43</v>
      </c>
      <c r="J1605" s="80" t="s">
        <v>42</v>
      </c>
      <c r="K1605" s="80">
        <v>3.5</v>
      </c>
      <c r="L1605" s="80">
        <v>1240</v>
      </c>
      <c r="M1605" s="80" t="s">
        <v>41</v>
      </c>
      <c r="N1605" s="102">
        <v>2.2200000000000002</v>
      </c>
      <c r="O1605" s="108">
        <v>0</v>
      </c>
      <c r="P1605" s="105">
        <v>3.45</v>
      </c>
      <c r="Q1605" s="80"/>
      <c r="R1605" s="80"/>
      <c r="S1605" s="80"/>
      <c r="T1605" s="80"/>
      <c r="U1605" s="80"/>
      <c r="V1605" s="80"/>
      <c r="W1605" s="80"/>
      <c r="X1605" s="80"/>
      <c r="Y1605" s="80"/>
      <c r="Z1605" s="80" t="s">
        <v>40</v>
      </c>
      <c r="AA1605" s="80" t="s">
        <v>39</v>
      </c>
      <c r="AB1605" s="80">
        <v>20</v>
      </c>
      <c r="AC1605" s="80"/>
    </row>
    <row r="1606" spans="1:29" ht="15.75" customHeight="1" x14ac:dyDescent="0.2">
      <c r="A1606" s="80" t="s">
        <v>49</v>
      </c>
      <c r="B1606" s="80" t="s">
        <v>47</v>
      </c>
      <c r="C1606" s="80" t="s">
        <v>50</v>
      </c>
      <c r="D1606" s="114">
        <v>43468.39604028935</v>
      </c>
      <c r="E1606" s="80" t="s">
        <v>169</v>
      </c>
      <c r="F1606" s="80" t="s">
        <v>30</v>
      </c>
      <c r="G1606" s="80" t="s">
        <v>44</v>
      </c>
      <c r="H1606" s="80" t="s">
        <v>16</v>
      </c>
      <c r="I1606" s="80" t="s">
        <v>159</v>
      </c>
      <c r="J1606" s="80" t="s">
        <v>165</v>
      </c>
      <c r="K1606" s="80">
        <v>3.5</v>
      </c>
      <c r="L1606" s="80">
        <v>1240</v>
      </c>
      <c r="M1606" s="80" t="s">
        <v>41</v>
      </c>
      <c r="N1606" s="102">
        <v>193</v>
      </c>
      <c r="O1606" s="108">
        <v>0.114</v>
      </c>
      <c r="P1606" s="105">
        <v>3.39</v>
      </c>
      <c r="Q1606" s="80"/>
      <c r="R1606" s="80"/>
      <c r="S1606" s="80"/>
      <c r="T1606" s="80"/>
      <c r="U1606" s="80"/>
      <c r="V1606" s="80"/>
      <c r="W1606" s="80"/>
      <c r="X1606" s="80"/>
      <c r="Y1606" s="80"/>
      <c r="Z1606" s="80" t="s">
        <v>40</v>
      </c>
      <c r="AA1606" s="80" t="s">
        <v>39</v>
      </c>
      <c r="AB1606" s="80">
        <v>20</v>
      </c>
      <c r="AC1606" s="80"/>
    </row>
    <row r="1607" spans="1:29" ht="15.75" customHeight="1" x14ac:dyDescent="0.2">
      <c r="A1607" s="80" t="s">
        <v>49</v>
      </c>
      <c r="B1607" s="80" t="s">
        <v>47</v>
      </c>
      <c r="C1607" s="80" t="s">
        <v>50</v>
      </c>
      <c r="D1607" s="114">
        <v>43468.39604028935</v>
      </c>
      <c r="E1607" s="80" t="s">
        <v>169</v>
      </c>
      <c r="F1607" s="80" t="s">
        <v>30</v>
      </c>
      <c r="G1607" s="80" t="s">
        <v>44</v>
      </c>
      <c r="H1607" s="80" t="s">
        <v>22</v>
      </c>
      <c r="I1607" s="80" t="s">
        <v>157</v>
      </c>
      <c r="J1607" s="80" t="s">
        <v>42</v>
      </c>
      <c r="K1607" s="80">
        <v>3.5</v>
      </c>
      <c r="L1607" s="80">
        <v>1240</v>
      </c>
      <c r="M1607" s="80" t="s">
        <v>41</v>
      </c>
      <c r="N1607" s="102">
        <v>211</v>
      </c>
      <c r="O1607" s="108">
        <v>8.2500000000000004E-2</v>
      </c>
      <c r="P1607" s="105">
        <v>4.54</v>
      </c>
      <c r="Q1607" s="80"/>
      <c r="R1607" s="80"/>
      <c r="S1607" s="80"/>
      <c r="T1607" s="80"/>
      <c r="U1607" s="80"/>
      <c r="V1607" s="80"/>
      <c r="W1607" s="80"/>
      <c r="X1607" s="80"/>
      <c r="Y1607" s="80"/>
      <c r="Z1607" s="80" t="s">
        <v>40</v>
      </c>
      <c r="AA1607" s="80" t="s">
        <v>39</v>
      </c>
      <c r="AB1607" s="80">
        <v>20</v>
      </c>
      <c r="AC1607" s="80"/>
    </row>
    <row r="1608" spans="1:29" ht="15.75" customHeight="1" x14ac:dyDescent="0.2">
      <c r="A1608" s="80" t="s">
        <v>49</v>
      </c>
      <c r="B1608" s="80" t="s">
        <v>47</v>
      </c>
      <c r="C1608" s="80" t="s">
        <v>50</v>
      </c>
      <c r="D1608" s="114">
        <v>43468.39604028935</v>
      </c>
      <c r="E1608" s="80" t="s">
        <v>169</v>
      </c>
      <c r="F1608" s="80" t="s">
        <v>30</v>
      </c>
      <c r="G1608" s="80" t="s">
        <v>44</v>
      </c>
      <c r="H1608" s="80" t="s">
        <v>22</v>
      </c>
      <c r="I1608" s="80" t="s">
        <v>158</v>
      </c>
      <c r="J1608" s="80" t="s">
        <v>42</v>
      </c>
      <c r="K1608" s="80">
        <v>3.5</v>
      </c>
      <c r="L1608" s="80">
        <v>1240</v>
      </c>
      <c r="M1608" s="80" t="s">
        <v>41</v>
      </c>
      <c r="N1608" s="102">
        <v>259</v>
      </c>
      <c r="O1608" s="108">
        <v>8.8499999999999995E-2</v>
      </c>
      <c r="P1608" s="105">
        <v>0</v>
      </c>
      <c r="Q1608" s="80"/>
      <c r="R1608" s="80"/>
      <c r="S1608" s="80"/>
      <c r="T1608" s="80"/>
      <c r="U1608" s="80"/>
      <c r="V1608" s="80"/>
      <c r="W1608" s="80"/>
      <c r="X1608" s="80"/>
      <c r="Y1608" s="80"/>
      <c r="Z1608" s="80" t="s">
        <v>40</v>
      </c>
      <c r="AA1608" s="80" t="s">
        <v>39</v>
      </c>
      <c r="AB1608" s="80">
        <v>20</v>
      </c>
      <c r="AC1608" s="80"/>
    </row>
    <row r="1609" spans="1:29" ht="15.75" customHeight="1" x14ac:dyDescent="0.2">
      <c r="A1609" s="80" t="s">
        <v>49</v>
      </c>
      <c r="B1609" s="80" t="s">
        <v>47</v>
      </c>
      <c r="C1609" s="80" t="s">
        <v>50</v>
      </c>
      <c r="D1609" s="114">
        <v>43468.39604028935</v>
      </c>
      <c r="E1609" s="80" t="s">
        <v>169</v>
      </c>
      <c r="F1609" s="80" t="s">
        <v>30</v>
      </c>
      <c r="G1609" s="80" t="s">
        <v>44</v>
      </c>
      <c r="H1609" s="80" t="s">
        <v>22</v>
      </c>
      <c r="I1609" s="80" t="s">
        <v>43</v>
      </c>
      <c r="J1609" s="80" t="s">
        <v>42</v>
      </c>
      <c r="K1609" s="80">
        <v>3.5</v>
      </c>
      <c r="L1609" s="80">
        <v>1240</v>
      </c>
      <c r="M1609" s="80" t="s">
        <v>41</v>
      </c>
      <c r="N1609" s="102">
        <v>2.63</v>
      </c>
      <c r="O1609" s="108">
        <v>0</v>
      </c>
      <c r="P1609" s="105">
        <v>4.0599999999999996</v>
      </c>
      <c r="Q1609" s="80"/>
      <c r="R1609" s="80"/>
      <c r="S1609" s="80"/>
      <c r="T1609" s="80"/>
      <c r="U1609" s="80"/>
      <c r="V1609" s="80"/>
      <c r="W1609" s="80"/>
      <c r="X1609" s="80"/>
      <c r="Y1609" s="80"/>
      <c r="Z1609" s="80" t="s">
        <v>40</v>
      </c>
      <c r="AA1609" s="80" t="s">
        <v>39</v>
      </c>
      <c r="AB1609" s="80">
        <v>20</v>
      </c>
      <c r="AC1609" s="80"/>
    </row>
    <row r="1610" spans="1:29" ht="15.75" customHeight="1" x14ac:dyDescent="0.2">
      <c r="A1610" s="80" t="s">
        <v>49</v>
      </c>
      <c r="B1610" s="80" t="s">
        <v>47</v>
      </c>
      <c r="C1610" s="80" t="s">
        <v>50</v>
      </c>
      <c r="D1610" s="114">
        <v>43468.39604028935</v>
      </c>
      <c r="E1610" s="80" t="s">
        <v>169</v>
      </c>
      <c r="F1610" s="80" t="s">
        <v>30</v>
      </c>
      <c r="G1610" s="80" t="s">
        <v>44</v>
      </c>
      <c r="H1610" s="80" t="s">
        <v>22</v>
      </c>
      <c r="I1610" s="80" t="s">
        <v>159</v>
      </c>
      <c r="J1610" s="80" t="s">
        <v>165</v>
      </c>
      <c r="K1610" s="80">
        <v>3.5</v>
      </c>
      <c r="L1610" s="80">
        <v>1240</v>
      </c>
      <c r="M1610" s="80" t="s">
        <v>41</v>
      </c>
      <c r="N1610" s="102">
        <v>217</v>
      </c>
      <c r="O1610" s="108">
        <v>8.3299999999999999E-2</v>
      </c>
      <c r="P1610" s="105">
        <v>3.98</v>
      </c>
      <c r="Q1610" s="80"/>
      <c r="R1610" s="80"/>
      <c r="S1610" s="80"/>
      <c r="T1610" s="80"/>
      <c r="U1610" s="80"/>
      <c r="V1610" s="80"/>
      <c r="W1610" s="80"/>
      <c r="X1610" s="80"/>
      <c r="Y1610" s="80"/>
      <c r="Z1610" s="80" t="s">
        <v>40</v>
      </c>
      <c r="AA1610" s="80" t="s">
        <v>39</v>
      </c>
      <c r="AB1610" s="80">
        <v>20</v>
      </c>
      <c r="AC1610" s="80"/>
    </row>
    <row r="1611" spans="1:29" ht="15.75" customHeight="1" x14ac:dyDescent="0.2">
      <c r="A1611" s="80" t="s">
        <v>49</v>
      </c>
      <c r="B1611" s="80" t="s">
        <v>47</v>
      </c>
      <c r="C1611" s="80" t="s">
        <v>50</v>
      </c>
      <c r="D1611" s="114">
        <v>43468.39604028935</v>
      </c>
      <c r="E1611" s="80" t="s">
        <v>169</v>
      </c>
      <c r="F1611" s="80" t="s">
        <v>30</v>
      </c>
      <c r="G1611" s="80" t="s">
        <v>44</v>
      </c>
      <c r="H1611" s="80" t="s">
        <v>24</v>
      </c>
      <c r="I1611" s="80" t="s">
        <v>157</v>
      </c>
      <c r="J1611" s="80" t="s">
        <v>42</v>
      </c>
      <c r="K1611" s="80">
        <v>3.5</v>
      </c>
      <c r="L1611" s="80">
        <v>1240</v>
      </c>
      <c r="M1611" s="80" t="s">
        <v>41</v>
      </c>
      <c r="N1611" s="102">
        <v>188</v>
      </c>
      <c r="O1611" s="108">
        <v>0.11799999999999999</v>
      </c>
      <c r="P1611" s="105">
        <v>6.64</v>
      </c>
      <c r="Q1611" s="80"/>
      <c r="R1611" s="80"/>
      <c r="S1611" s="80"/>
      <c r="T1611" s="80"/>
      <c r="U1611" s="80"/>
      <c r="V1611" s="80"/>
      <c r="W1611" s="80"/>
      <c r="X1611" s="80"/>
      <c r="Y1611" s="80"/>
      <c r="Z1611" s="80" t="s">
        <v>40</v>
      </c>
      <c r="AA1611" s="80" t="s">
        <v>39</v>
      </c>
      <c r="AB1611" s="80">
        <v>20</v>
      </c>
      <c r="AC1611" s="80"/>
    </row>
    <row r="1612" spans="1:29" ht="15.75" customHeight="1" x14ac:dyDescent="0.2">
      <c r="A1612" s="80" t="s">
        <v>49</v>
      </c>
      <c r="B1612" s="80" t="s">
        <v>47</v>
      </c>
      <c r="C1612" s="80" t="s">
        <v>50</v>
      </c>
      <c r="D1612" s="114">
        <v>43468.39604028935</v>
      </c>
      <c r="E1612" s="80" t="s">
        <v>169</v>
      </c>
      <c r="F1612" s="80" t="s">
        <v>30</v>
      </c>
      <c r="G1612" s="80" t="s">
        <v>44</v>
      </c>
      <c r="H1612" s="80" t="s">
        <v>24</v>
      </c>
      <c r="I1612" s="80" t="s">
        <v>158</v>
      </c>
      <c r="J1612" s="80" t="s">
        <v>42</v>
      </c>
      <c r="K1612" s="80">
        <v>3.5</v>
      </c>
      <c r="L1612" s="80">
        <v>1240</v>
      </c>
      <c r="M1612" s="80" t="s">
        <v>41</v>
      </c>
      <c r="N1612" s="102">
        <v>268</v>
      </c>
      <c r="O1612" s="108">
        <v>0.12</v>
      </c>
      <c r="P1612" s="105">
        <v>0</v>
      </c>
      <c r="Q1612" s="80"/>
      <c r="R1612" s="80"/>
      <c r="S1612" s="80"/>
      <c r="T1612" s="80"/>
      <c r="U1612" s="80"/>
      <c r="V1612" s="80"/>
      <c r="W1612" s="80"/>
      <c r="X1612" s="80"/>
      <c r="Y1612" s="80"/>
      <c r="Z1612" s="80" t="s">
        <v>40</v>
      </c>
      <c r="AA1612" s="80" t="s">
        <v>39</v>
      </c>
      <c r="AB1612" s="80">
        <v>20</v>
      </c>
      <c r="AC1612" s="80"/>
    </row>
    <row r="1613" spans="1:29" ht="15.75" customHeight="1" x14ac:dyDescent="0.2">
      <c r="A1613" s="80" t="s">
        <v>49</v>
      </c>
      <c r="B1613" s="80" t="s">
        <v>47</v>
      </c>
      <c r="C1613" s="80" t="s">
        <v>50</v>
      </c>
      <c r="D1613" s="114">
        <v>43468.39604028935</v>
      </c>
      <c r="E1613" s="80" t="s">
        <v>169</v>
      </c>
      <c r="F1613" s="80" t="s">
        <v>30</v>
      </c>
      <c r="G1613" s="80" t="s">
        <v>44</v>
      </c>
      <c r="H1613" s="80" t="s">
        <v>24</v>
      </c>
      <c r="I1613" s="80" t="s">
        <v>43</v>
      </c>
      <c r="J1613" s="80" t="s">
        <v>42</v>
      </c>
      <c r="K1613" s="80">
        <v>3.5</v>
      </c>
      <c r="L1613" s="80">
        <v>1240</v>
      </c>
      <c r="M1613" s="80" t="s">
        <v>41</v>
      </c>
      <c r="N1613" s="102">
        <v>3.74</v>
      </c>
      <c r="O1613" s="108">
        <v>0</v>
      </c>
      <c r="P1613" s="105">
        <v>5.76</v>
      </c>
      <c r="Q1613" s="80"/>
      <c r="R1613" s="80"/>
      <c r="S1613" s="80"/>
      <c r="T1613" s="80"/>
      <c r="U1613" s="80"/>
      <c r="V1613" s="80"/>
      <c r="W1613" s="80"/>
      <c r="X1613" s="80"/>
      <c r="Y1613" s="80"/>
      <c r="Z1613" s="80" t="s">
        <v>40</v>
      </c>
      <c r="AA1613" s="80" t="s">
        <v>39</v>
      </c>
      <c r="AB1613" s="80">
        <v>20</v>
      </c>
      <c r="AC1613" s="80"/>
    </row>
    <row r="1614" spans="1:29" ht="15.75" customHeight="1" x14ac:dyDescent="0.2">
      <c r="A1614" s="80" t="s">
        <v>49</v>
      </c>
      <c r="B1614" s="80" t="s">
        <v>47</v>
      </c>
      <c r="C1614" s="80" t="s">
        <v>50</v>
      </c>
      <c r="D1614" s="114">
        <v>43468.39604028935</v>
      </c>
      <c r="E1614" s="80" t="s">
        <v>169</v>
      </c>
      <c r="F1614" s="80" t="s">
        <v>30</v>
      </c>
      <c r="G1614" s="80" t="s">
        <v>44</v>
      </c>
      <c r="H1614" s="80" t="s">
        <v>24</v>
      </c>
      <c r="I1614" s="80" t="s">
        <v>159</v>
      </c>
      <c r="J1614" s="80" t="s">
        <v>165</v>
      </c>
      <c r="K1614" s="80">
        <v>3.5</v>
      </c>
      <c r="L1614" s="80">
        <v>1240</v>
      </c>
      <c r="M1614" s="80" t="s">
        <v>41</v>
      </c>
      <c r="N1614" s="102">
        <v>188</v>
      </c>
      <c r="O1614" s="108">
        <v>0.112</v>
      </c>
      <c r="P1614" s="105">
        <v>5.81</v>
      </c>
      <c r="Q1614" s="80"/>
      <c r="R1614" s="80"/>
      <c r="S1614" s="80"/>
      <c r="T1614" s="80"/>
      <c r="U1614" s="80"/>
      <c r="V1614" s="80"/>
      <c r="W1614" s="80"/>
      <c r="X1614" s="80"/>
      <c r="Y1614" s="80"/>
      <c r="Z1614" s="80" t="s">
        <v>40</v>
      </c>
      <c r="AA1614" s="80" t="s">
        <v>39</v>
      </c>
      <c r="AB1614" s="80">
        <v>20</v>
      </c>
      <c r="AC1614" s="80"/>
    </row>
    <row r="1615" spans="1:29" ht="15.75" customHeight="1" x14ac:dyDescent="0.2">
      <c r="A1615" s="80" t="s">
        <v>49</v>
      </c>
      <c r="B1615" s="80" t="s">
        <v>47</v>
      </c>
      <c r="C1615" s="80" t="s">
        <v>50</v>
      </c>
      <c r="D1615" s="114">
        <v>43468.39604028935</v>
      </c>
      <c r="E1615" s="80" t="s">
        <v>169</v>
      </c>
      <c r="F1615" s="80" t="s">
        <v>30</v>
      </c>
      <c r="G1615" s="80" t="s">
        <v>44</v>
      </c>
      <c r="H1615" s="80" t="s">
        <v>25</v>
      </c>
      <c r="I1615" s="80" t="s">
        <v>157</v>
      </c>
      <c r="J1615" s="80" t="s">
        <v>42</v>
      </c>
      <c r="K1615" s="80">
        <v>3.5</v>
      </c>
      <c r="L1615" s="80">
        <v>1240</v>
      </c>
      <c r="M1615" s="80" t="s">
        <v>41</v>
      </c>
      <c r="N1615" s="102">
        <v>295</v>
      </c>
      <c r="O1615" s="108">
        <v>0.125</v>
      </c>
      <c r="P1615" s="105">
        <v>2.4500000000000002</v>
      </c>
      <c r="Q1615" s="80"/>
      <c r="R1615" s="80"/>
      <c r="S1615" s="80"/>
      <c r="T1615" s="80"/>
      <c r="U1615" s="80"/>
      <c r="V1615" s="80"/>
      <c r="W1615" s="80"/>
      <c r="X1615" s="80"/>
      <c r="Y1615" s="80"/>
      <c r="Z1615" s="80" t="s">
        <v>40</v>
      </c>
      <c r="AA1615" s="80" t="s">
        <v>39</v>
      </c>
      <c r="AB1615" s="80">
        <v>20</v>
      </c>
      <c r="AC1615" s="80"/>
    </row>
    <row r="1616" spans="1:29" ht="15.75" customHeight="1" x14ac:dyDescent="0.2">
      <c r="A1616" s="80" t="s">
        <v>49</v>
      </c>
      <c r="B1616" s="80" t="s">
        <v>47</v>
      </c>
      <c r="C1616" s="80" t="s">
        <v>50</v>
      </c>
      <c r="D1616" s="114">
        <v>43468.39604028935</v>
      </c>
      <c r="E1616" s="80" t="s">
        <v>169</v>
      </c>
      <c r="F1616" s="80" t="s">
        <v>30</v>
      </c>
      <c r="G1616" s="80" t="s">
        <v>44</v>
      </c>
      <c r="H1616" s="80" t="s">
        <v>25</v>
      </c>
      <c r="I1616" s="80" t="s">
        <v>158</v>
      </c>
      <c r="J1616" s="80" t="s">
        <v>42</v>
      </c>
      <c r="K1616" s="80">
        <v>3.5</v>
      </c>
      <c r="L1616" s="80">
        <v>1240</v>
      </c>
      <c r="M1616" s="80" t="s">
        <v>41</v>
      </c>
      <c r="N1616" s="102">
        <v>321</v>
      </c>
      <c r="O1616" s="108">
        <v>0.129</v>
      </c>
      <c r="P1616" s="105">
        <v>0</v>
      </c>
      <c r="Q1616" s="80"/>
      <c r="R1616" s="80"/>
      <c r="S1616" s="80"/>
      <c r="T1616" s="80"/>
      <c r="U1616" s="80"/>
      <c r="V1616" s="80"/>
      <c r="W1616" s="80"/>
      <c r="X1616" s="80"/>
      <c r="Y1616" s="80"/>
      <c r="Z1616" s="80" t="s">
        <v>40</v>
      </c>
      <c r="AA1616" s="80" t="s">
        <v>39</v>
      </c>
      <c r="AB1616" s="80">
        <v>20</v>
      </c>
      <c r="AC1616" s="80"/>
    </row>
    <row r="1617" spans="1:29" ht="15.75" customHeight="1" x14ac:dyDescent="0.2">
      <c r="A1617" s="80" t="s">
        <v>49</v>
      </c>
      <c r="B1617" s="80" t="s">
        <v>47</v>
      </c>
      <c r="C1617" s="80" t="s">
        <v>50</v>
      </c>
      <c r="D1617" s="114">
        <v>43468.39604028935</v>
      </c>
      <c r="E1617" s="80" t="s">
        <v>169</v>
      </c>
      <c r="F1617" s="80" t="s">
        <v>30</v>
      </c>
      <c r="G1617" s="80" t="s">
        <v>44</v>
      </c>
      <c r="H1617" s="80" t="s">
        <v>25</v>
      </c>
      <c r="I1617" s="80" t="s">
        <v>43</v>
      </c>
      <c r="J1617" s="80" t="s">
        <v>42</v>
      </c>
      <c r="K1617" s="80">
        <v>3.5</v>
      </c>
      <c r="L1617" s="80">
        <v>1240</v>
      </c>
      <c r="M1617" s="80" t="s">
        <v>41</v>
      </c>
      <c r="N1617" s="102">
        <v>1.41</v>
      </c>
      <c r="O1617" s="108">
        <v>0</v>
      </c>
      <c r="P1617" s="105">
        <v>2.17</v>
      </c>
      <c r="Q1617" s="80"/>
      <c r="R1617" s="80"/>
      <c r="S1617" s="80"/>
      <c r="T1617" s="80"/>
      <c r="U1617" s="80"/>
      <c r="V1617" s="80"/>
      <c r="W1617" s="80"/>
      <c r="X1617" s="80"/>
      <c r="Y1617" s="80"/>
      <c r="Z1617" s="80" t="s">
        <v>40</v>
      </c>
      <c r="AA1617" s="80" t="s">
        <v>39</v>
      </c>
      <c r="AB1617" s="80">
        <v>20</v>
      </c>
      <c r="AC1617" s="80"/>
    </row>
    <row r="1618" spans="1:29" ht="15.75" customHeight="1" x14ac:dyDescent="0.2">
      <c r="A1618" s="80" t="s">
        <v>49</v>
      </c>
      <c r="B1618" s="80" t="s">
        <v>47</v>
      </c>
      <c r="C1618" s="80" t="s">
        <v>50</v>
      </c>
      <c r="D1618" s="114">
        <v>43468.39604028935</v>
      </c>
      <c r="E1618" s="80" t="s">
        <v>169</v>
      </c>
      <c r="F1618" s="80" t="s">
        <v>30</v>
      </c>
      <c r="G1618" s="80" t="s">
        <v>44</v>
      </c>
      <c r="H1618" s="80" t="s">
        <v>25</v>
      </c>
      <c r="I1618" s="80" t="s">
        <v>159</v>
      </c>
      <c r="J1618" s="80" t="s">
        <v>165</v>
      </c>
      <c r="K1618" s="80">
        <v>3.5</v>
      </c>
      <c r="L1618" s="80">
        <v>1240</v>
      </c>
      <c r="M1618" s="80" t="s">
        <v>41</v>
      </c>
      <c r="N1618" s="102">
        <v>298</v>
      </c>
      <c r="O1618" s="108">
        <v>0.125</v>
      </c>
      <c r="P1618" s="105">
        <v>2.14</v>
      </c>
      <c r="Q1618" s="80"/>
      <c r="R1618" s="80"/>
      <c r="S1618" s="80"/>
      <c r="T1618" s="80"/>
      <c r="U1618" s="80"/>
      <c r="V1618" s="80"/>
      <c r="W1618" s="80"/>
      <c r="X1618" s="80"/>
      <c r="Y1618" s="80"/>
      <c r="Z1618" s="80" t="s">
        <v>40</v>
      </c>
      <c r="AA1618" s="80" t="s">
        <v>39</v>
      </c>
      <c r="AB1618" s="80">
        <v>20</v>
      </c>
      <c r="AC1618" s="80"/>
    </row>
    <row r="1619" spans="1:29" ht="15.75" customHeight="1" x14ac:dyDescent="0.2">
      <c r="A1619" s="80" t="s">
        <v>49</v>
      </c>
      <c r="B1619" s="80" t="s">
        <v>47</v>
      </c>
      <c r="C1619" s="80" t="s">
        <v>50</v>
      </c>
      <c r="D1619" s="114">
        <v>43468.39604028935</v>
      </c>
      <c r="E1619" s="80" t="s">
        <v>169</v>
      </c>
      <c r="F1619" s="80" t="s">
        <v>30</v>
      </c>
      <c r="G1619" s="80" t="s">
        <v>44</v>
      </c>
      <c r="H1619" s="80" t="s">
        <v>26</v>
      </c>
      <c r="I1619" s="80" t="s">
        <v>157</v>
      </c>
      <c r="J1619" s="80" t="s">
        <v>42</v>
      </c>
      <c r="K1619" s="80">
        <v>3.5</v>
      </c>
      <c r="L1619" s="80">
        <v>1240</v>
      </c>
      <c r="M1619" s="80" t="s">
        <v>41</v>
      </c>
      <c r="N1619" s="102">
        <v>144</v>
      </c>
      <c r="O1619" s="108">
        <v>5.2999999999999999E-2</v>
      </c>
      <c r="P1619" s="105">
        <v>9.1199999999999992</v>
      </c>
      <c r="Q1619" s="80"/>
      <c r="R1619" s="80"/>
      <c r="S1619" s="80"/>
      <c r="T1619" s="80"/>
      <c r="U1619" s="80"/>
      <c r="V1619" s="80"/>
      <c r="W1619" s="80"/>
      <c r="X1619" s="80"/>
      <c r="Y1619" s="80"/>
      <c r="Z1619" s="80" t="s">
        <v>40</v>
      </c>
      <c r="AA1619" s="80" t="s">
        <v>39</v>
      </c>
      <c r="AB1619" s="80">
        <v>20</v>
      </c>
      <c r="AC1619" s="80"/>
    </row>
    <row r="1620" spans="1:29" ht="15.75" customHeight="1" x14ac:dyDescent="0.2">
      <c r="A1620" s="80" t="s">
        <v>49</v>
      </c>
      <c r="B1620" s="80" t="s">
        <v>47</v>
      </c>
      <c r="C1620" s="80" t="s">
        <v>50</v>
      </c>
      <c r="D1620" s="114">
        <v>43468.39604028935</v>
      </c>
      <c r="E1620" s="80" t="s">
        <v>169</v>
      </c>
      <c r="F1620" s="80" t="s">
        <v>30</v>
      </c>
      <c r="G1620" s="80" t="s">
        <v>44</v>
      </c>
      <c r="H1620" s="80" t="s">
        <v>26</v>
      </c>
      <c r="I1620" s="80" t="s">
        <v>158</v>
      </c>
      <c r="J1620" s="80" t="s">
        <v>42</v>
      </c>
      <c r="K1620" s="80">
        <v>3.5</v>
      </c>
      <c r="L1620" s="80">
        <v>1240</v>
      </c>
      <c r="M1620" s="80" t="s">
        <v>41</v>
      </c>
      <c r="N1620" s="102">
        <v>265</v>
      </c>
      <c r="O1620" s="108">
        <v>0.06</v>
      </c>
      <c r="P1620" s="105">
        <v>0</v>
      </c>
      <c r="Q1620" s="80"/>
      <c r="R1620" s="80"/>
      <c r="S1620" s="80"/>
      <c r="T1620" s="80"/>
      <c r="U1620" s="80"/>
      <c r="V1620" s="80"/>
      <c r="W1620" s="80"/>
      <c r="X1620" s="80"/>
      <c r="Y1620" s="80"/>
      <c r="Z1620" s="80" t="s">
        <v>40</v>
      </c>
      <c r="AA1620" s="80" t="s">
        <v>39</v>
      </c>
      <c r="AB1620" s="80">
        <v>20</v>
      </c>
      <c r="AC1620" s="80"/>
    </row>
    <row r="1621" spans="1:29" ht="15.75" customHeight="1" x14ac:dyDescent="0.2">
      <c r="A1621" s="80" t="s">
        <v>49</v>
      </c>
      <c r="B1621" s="80" t="s">
        <v>47</v>
      </c>
      <c r="C1621" s="80" t="s">
        <v>50</v>
      </c>
      <c r="D1621" s="114">
        <v>43468.39604028935</v>
      </c>
      <c r="E1621" s="80" t="s">
        <v>169</v>
      </c>
      <c r="F1621" s="80" t="s">
        <v>30</v>
      </c>
      <c r="G1621" s="80" t="s">
        <v>44</v>
      </c>
      <c r="H1621" s="80" t="s">
        <v>26</v>
      </c>
      <c r="I1621" s="80" t="s">
        <v>43</v>
      </c>
      <c r="J1621" s="80" t="s">
        <v>42</v>
      </c>
      <c r="K1621" s="80">
        <v>3.5</v>
      </c>
      <c r="L1621" s="80">
        <v>1240</v>
      </c>
      <c r="M1621" s="80" t="s">
        <v>41</v>
      </c>
      <c r="N1621" s="102">
        <v>5.23</v>
      </c>
      <c r="O1621" s="108">
        <v>0</v>
      </c>
      <c r="P1621" s="105">
        <v>8.01</v>
      </c>
      <c r="Q1621" s="80"/>
      <c r="R1621" s="80"/>
      <c r="S1621" s="80"/>
      <c r="T1621" s="80"/>
      <c r="U1621" s="80"/>
      <c r="V1621" s="80"/>
      <c r="W1621" s="80"/>
      <c r="X1621" s="80"/>
      <c r="Y1621" s="80"/>
      <c r="Z1621" s="80" t="s">
        <v>40</v>
      </c>
      <c r="AA1621" s="80" t="s">
        <v>39</v>
      </c>
      <c r="AB1621" s="80">
        <v>20</v>
      </c>
      <c r="AC1621" s="80"/>
    </row>
    <row r="1622" spans="1:29" ht="15.75" customHeight="1" x14ac:dyDescent="0.2">
      <c r="A1622" s="80" t="s">
        <v>49</v>
      </c>
      <c r="B1622" s="80" t="s">
        <v>47</v>
      </c>
      <c r="C1622" s="80" t="s">
        <v>50</v>
      </c>
      <c r="D1622" s="114">
        <v>43468.39604028935</v>
      </c>
      <c r="E1622" s="80" t="s">
        <v>169</v>
      </c>
      <c r="F1622" s="80" t="s">
        <v>30</v>
      </c>
      <c r="G1622" s="80" t="s">
        <v>44</v>
      </c>
      <c r="H1622" s="80" t="s">
        <v>26</v>
      </c>
      <c r="I1622" s="80" t="s">
        <v>159</v>
      </c>
      <c r="J1622" s="80" t="s">
        <v>165</v>
      </c>
      <c r="K1622" s="80">
        <v>3.5</v>
      </c>
      <c r="L1622" s="80">
        <v>1240</v>
      </c>
      <c r="M1622" s="80" t="s">
        <v>41</v>
      </c>
      <c r="N1622" s="102">
        <v>159</v>
      </c>
      <c r="O1622" s="108">
        <v>5.3900000000000003E-2</v>
      </c>
      <c r="P1622" s="105">
        <v>7.98</v>
      </c>
      <c r="Q1622" s="80"/>
      <c r="R1622" s="80"/>
      <c r="S1622" s="80"/>
      <c r="T1622" s="80"/>
      <c r="U1622" s="80"/>
      <c r="V1622" s="80"/>
      <c r="W1622" s="80"/>
      <c r="X1622" s="80"/>
      <c r="Y1622" s="80"/>
      <c r="Z1622" s="80" t="s">
        <v>40</v>
      </c>
      <c r="AA1622" s="80" t="s">
        <v>39</v>
      </c>
      <c r="AB1622" s="80">
        <v>20</v>
      </c>
      <c r="AC1622" s="80"/>
    </row>
    <row r="1623" spans="1:29" ht="15.75" customHeight="1" x14ac:dyDescent="0.2">
      <c r="A1623" s="80" t="s">
        <v>49</v>
      </c>
      <c r="B1623" s="80" t="s">
        <v>47</v>
      </c>
      <c r="C1623" s="80" t="s">
        <v>50</v>
      </c>
      <c r="D1623" s="114">
        <v>43468.39604028935</v>
      </c>
      <c r="E1623" s="80" t="s">
        <v>169</v>
      </c>
      <c r="F1623" s="80" t="s">
        <v>30</v>
      </c>
      <c r="G1623" s="80" t="s">
        <v>44</v>
      </c>
      <c r="H1623" s="80" t="s">
        <v>166</v>
      </c>
      <c r="I1623" s="80" t="s">
        <v>157</v>
      </c>
      <c r="J1623" s="80" t="s">
        <v>42</v>
      </c>
      <c r="K1623" s="80">
        <v>3.5</v>
      </c>
      <c r="L1623" s="80">
        <v>1240</v>
      </c>
      <c r="M1623" s="80" t="s">
        <v>41</v>
      </c>
      <c r="N1623" s="102">
        <v>181</v>
      </c>
      <c r="O1623" s="108">
        <v>8.8200000000000001E-2</v>
      </c>
      <c r="P1623" s="105">
        <v>4.1100000000000003</v>
      </c>
      <c r="Q1623" s="80"/>
      <c r="R1623" s="80"/>
      <c r="S1623" s="80"/>
      <c r="T1623" s="80"/>
      <c r="U1623" s="80"/>
      <c r="V1623" s="80"/>
      <c r="W1623" s="80"/>
      <c r="X1623" s="80"/>
      <c r="Y1623" s="80"/>
      <c r="Z1623" s="80" t="s">
        <v>40</v>
      </c>
      <c r="AA1623" s="80" t="s">
        <v>39</v>
      </c>
      <c r="AB1623" s="80">
        <v>20</v>
      </c>
      <c r="AC1623" s="80"/>
    </row>
    <row r="1624" spans="1:29" ht="15.75" customHeight="1" x14ac:dyDescent="0.2">
      <c r="A1624" s="80" t="s">
        <v>49</v>
      </c>
      <c r="B1624" s="80" t="s">
        <v>47</v>
      </c>
      <c r="C1624" s="80" t="s">
        <v>50</v>
      </c>
      <c r="D1624" s="114">
        <v>43468.39604028935</v>
      </c>
      <c r="E1624" s="80" t="s">
        <v>169</v>
      </c>
      <c r="F1624" s="80" t="s">
        <v>30</v>
      </c>
      <c r="G1624" s="80" t="s">
        <v>44</v>
      </c>
      <c r="H1624" s="80" t="s">
        <v>166</v>
      </c>
      <c r="I1624" s="80" t="s">
        <v>158</v>
      </c>
      <c r="J1624" s="80" t="s">
        <v>42</v>
      </c>
      <c r="K1624" s="80">
        <v>3.5</v>
      </c>
      <c r="L1624" s="80">
        <v>1240</v>
      </c>
      <c r="M1624" s="80" t="s">
        <v>41</v>
      </c>
      <c r="N1624" s="102">
        <v>221</v>
      </c>
      <c r="O1624" s="108">
        <v>9.8500000000000004E-2</v>
      </c>
      <c r="P1624" s="105">
        <v>0</v>
      </c>
      <c r="Q1624" s="80"/>
      <c r="R1624" s="80"/>
      <c r="S1624" s="80"/>
      <c r="T1624" s="80"/>
      <c r="U1624" s="80"/>
      <c r="V1624" s="80"/>
      <c r="W1624" s="80"/>
      <c r="X1624" s="80"/>
      <c r="Y1624" s="80"/>
      <c r="Z1624" s="80" t="s">
        <v>40</v>
      </c>
      <c r="AA1624" s="80" t="s">
        <v>39</v>
      </c>
      <c r="AB1624" s="80">
        <v>20</v>
      </c>
      <c r="AC1624" s="80"/>
    </row>
    <row r="1625" spans="1:29" ht="15.75" customHeight="1" x14ac:dyDescent="0.2">
      <c r="A1625" s="80" t="s">
        <v>49</v>
      </c>
      <c r="B1625" s="80" t="s">
        <v>47</v>
      </c>
      <c r="C1625" s="80" t="s">
        <v>50</v>
      </c>
      <c r="D1625" s="114">
        <v>43468.39604028935</v>
      </c>
      <c r="E1625" s="80" t="s">
        <v>169</v>
      </c>
      <c r="F1625" s="80" t="s">
        <v>30</v>
      </c>
      <c r="G1625" s="80" t="s">
        <v>44</v>
      </c>
      <c r="H1625" s="80" t="s">
        <v>166</v>
      </c>
      <c r="I1625" s="80" t="s">
        <v>43</v>
      </c>
      <c r="J1625" s="80" t="s">
        <v>42</v>
      </c>
      <c r="K1625" s="80">
        <v>3.5</v>
      </c>
      <c r="L1625" s="80">
        <v>1240</v>
      </c>
      <c r="M1625" s="80" t="s">
        <v>41</v>
      </c>
      <c r="N1625" s="102">
        <v>2.36</v>
      </c>
      <c r="O1625" s="108">
        <v>0</v>
      </c>
      <c r="P1625" s="105">
        <v>3.66</v>
      </c>
      <c r="Q1625" s="80"/>
      <c r="R1625" s="80"/>
      <c r="S1625" s="80"/>
      <c r="T1625" s="80"/>
      <c r="U1625" s="80"/>
      <c r="V1625" s="80"/>
      <c r="W1625" s="80"/>
      <c r="X1625" s="80"/>
      <c r="Y1625" s="80"/>
      <c r="Z1625" s="80" t="s">
        <v>40</v>
      </c>
      <c r="AA1625" s="80" t="s">
        <v>39</v>
      </c>
      <c r="AB1625" s="80">
        <v>20</v>
      </c>
      <c r="AC1625" s="80"/>
    </row>
    <row r="1626" spans="1:29" ht="15.75" customHeight="1" x14ac:dyDescent="0.2">
      <c r="A1626" s="80" t="s">
        <v>49</v>
      </c>
      <c r="B1626" s="80" t="s">
        <v>47</v>
      </c>
      <c r="C1626" s="80" t="s">
        <v>50</v>
      </c>
      <c r="D1626" s="114">
        <v>43468.39604028935</v>
      </c>
      <c r="E1626" s="80" t="s">
        <v>169</v>
      </c>
      <c r="F1626" s="80" t="s">
        <v>30</v>
      </c>
      <c r="G1626" s="80" t="s">
        <v>44</v>
      </c>
      <c r="H1626" s="80" t="s">
        <v>166</v>
      </c>
      <c r="I1626" s="80" t="s">
        <v>159</v>
      </c>
      <c r="J1626" s="80" t="s">
        <v>165</v>
      </c>
      <c r="K1626" s="80">
        <v>3.5</v>
      </c>
      <c r="L1626" s="80">
        <v>1240</v>
      </c>
      <c r="M1626" s="80" t="s">
        <v>41</v>
      </c>
      <c r="N1626" s="102">
        <v>122</v>
      </c>
      <c r="O1626" s="108">
        <v>5.9900000000000002E-2</v>
      </c>
      <c r="P1626" s="105">
        <v>3.62</v>
      </c>
      <c r="Q1626" s="80"/>
      <c r="R1626" s="80"/>
      <c r="S1626" s="80"/>
      <c r="T1626" s="80"/>
      <c r="U1626" s="80"/>
      <c r="V1626" s="80"/>
      <c r="W1626" s="80"/>
      <c r="X1626" s="80"/>
      <c r="Y1626" s="80"/>
      <c r="Z1626" s="80" t="s">
        <v>40</v>
      </c>
      <c r="AA1626" s="80" t="s">
        <v>39</v>
      </c>
      <c r="AB1626" s="80">
        <v>20</v>
      </c>
      <c r="AC1626" s="80"/>
    </row>
    <row r="1627" spans="1:29" ht="15.75" customHeight="1" x14ac:dyDescent="0.2">
      <c r="A1627" s="80" t="s">
        <v>49</v>
      </c>
      <c r="B1627" s="80" t="s">
        <v>47</v>
      </c>
      <c r="C1627" s="80" t="s">
        <v>50</v>
      </c>
      <c r="D1627" s="114">
        <v>43468.39604028935</v>
      </c>
      <c r="E1627" s="80" t="s">
        <v>169</v>
      </c>
      <c r="F1627" s="80" t="s">
        <v>31</v>
      </c>
      <c r="G1627" s="80" t="s">
        <v>44</v>
      </c>
      <c r="H1627" s="80" t="s">
        <v>10</v>
      </c>
      <c r="I1627" s="80" t="s">
        <v>157</v>
      </c>
      <c r="J1627" s="80" t="s">
        <v>42</v>
      </c>
      <c r="K1627" s="80">
        <v>1.04</v>
      </c>
      <c r="L1627" s="80">
        <v>999</v>
      </c>
      <c r="M1627" s="80" t="s">
        <v>41</v>
      </c>
      <c r="N1627" s="102">
        <v>2.02</v>
      </c>
      <c r="O1627" s="108">
        <v>2.4099999999999998E-3</v>
      </c>
      <c r="P1627" s="105">
        <v>1.38</v>
      </c>
      <c r="Q1627" s="80"/>
      <c r="R1627" s="80"/>
      <c r="S1627" s="80"/>
      <c r="T1627" s="80"/>
      <c r="U1627" s="80"/>
      <c r="V1627" s="80"/>
      <c r="W1627" s="80"/>
      <c r="X1627" s="80"/>
      <c r="Y1627" s="80"/>
      <c r="Z1627" s="80" t="s">
        <v>40</v>
      </c>
      <c r="AA1627" s="80" t="s">
        <v>39</v>
      </c>
      <c r="AB1627" s="80">
        <v>20</v>
      </c>
      <c r="AC1627" s="80"/>
    </row>
    <row r="1628" spans="1:29" ht="15.75" customHeight="1" x14ac:dyDescent="0.2">
      <c r="A1628" s="80" t="s">
        <v>49</v>
      </c>
      <c r="B1628" s="80" t="s">
        <v>47</v>
      </c>
      <c r="C1628" s="80" t="s">
        <v>50</v>
      </c>
      <c r="D1628" s="114">
        <v>43468.39604028935</v>
      </c>
      <c r="E1628" s="80" t="s">
        <v>169</v>
      </c>
      <c r="F1628" s="80" t="s">
        <v>31</v>
      </c>
      <c r="G1628" s="80" t="s">
        <v>44</v>
      </c>
      <c r="H1628" s="80" t="s">
        <v>10</v>
      </c>
      <c r="I1628" s="80" t="s">
        <v>158</v>
      </c>
      <c r="J1628" s="80" t="s">
        <v>42</v>
      </c>
      <c r="K1628" s="80">
        <v>1.04</v>
      </c>
      <c r="L1628" s="80">
        <v>999</v>
      </c>
      <c r="M1628" s="80" t="s">
        <v>41</v>
      </c>
      <c r="N1628" s="102">
        <v>16.100000000000001</v>
      </c>
      <c r="O1628" s="108">
        <v>2.8900000000000002E-3</v>
      </c>
      <c r="P1628" s="105">
        <v>0</v>
      </c>
      <c r="Q1628" s="80"/>
      <c r="R1628" s="80"/>
      <c r="S1628" s="80"/>
      <c r="T1628" s="80"/>
      <c r="U1628" s="80"/>
      <c r="V1628" s="80"/>
      <c r="W1628" s="80"/>
      <c r="X1628" s="80"/>
      <c r="Y1628" s="80"/>
      <c r="Z1628" s="80" t="s">
        <v>40</v>
      </c>
      <c r="AA1628" s="80" t="s">
        <v>39</v>
      </c>
      <c r="AB1628" s="80">
        <v>20</v>
      </c>
      <c r="AC1628" s="80"/>
    </row>
    <row r="1629" spans="1:29" ht="15.75" customHeight="1" x14ac:dyDescent="0.2">
      <c r="A1629" s="80" t="s">
        <v>49</v>
      </c>
      <c r="B1629" s="80" t="s">
        <v>47</v>
      </c>
      <c r="C1629" s="80" t="s">
        <v>50</v>
      </c>
      <c r="D1629" s="114">
        <v>43468.39604028935</v>
      </c>
      <c r="E1629" s="80" t="s">
        <v>169</v>
      </c>
      <c r="F1629" s="80" t="s">
        <v>31</v>
      </c>
      <c r="G1629" s="80" t="s">
        <v>44</v>
      </c>
      <c r="H1629" s="80" t="s">
        <v>10</v>
      </c>
      <c r="I1629" s="80" t="s">
        <v>43</v>
      </c>
      <c r="J1629" s="80" t="s">
        <v>42</v>
      </c>
      <c r="K1629" s="80">
        <v>1.04</v>
      </c>
      <c r="L1629" s="80">
        <v>999</v>
      </c>
      <c r="M1629" s="80" t="s">
        <v>41</v>
      </c>
      <c r="N1629" s="102">
        <v>1.24</v>
      </c>
      <c r="O1629" s="108">
        <v>0</v>
      </c>
      <c r="P1629" s="105">
        <v>1.32</v>
      </c>
      <c r="Q1629" s="80"/>
      <c r="R1629" s="80"/>
      <c r="S1629" s="80"/>
      <c r="T1629" s="80"/>
      <c r="U1629" s="80"/>
      <c r="V1629" s="80"/>
      <c r="W1629" s="80"/>
      <c r="X1629" s="80"/>
      <c r="Y1629" s="80"/>
      <c r="Z1629" s="80" t="s">
        <v>40</v>
      </c>
      <c r="AA1629" s="80" t="s">
        <v>39</v>
      </c>
      <c r="AB1629" s="80">
        <v>20</v>
      </c>
      <c r="AC1629" s="80"/>
    </row>
    <row r="1630" spans="1:29" ht="15.75" customHeight="1" x14ac:dyDescent="0.2">
      <c r="A1630" s="80" t="s">
        <v>49</v>
      </c>
      <c r="B1630" s="80" t="s">
        <v>47</v>
      </c>
      <c r="C1630" s="80" t="s">
        <v>50</v>
      </c>
      <c r="D1630" s="114">
        <v>43468.39604028935</v>
      </c>
      <c r="E1630" s="80" t="s">
        <v>169</v>
      </c>
      <c r="F1630" s="80" t="s">
        <v>31</v>
      </c>
      <c r="G1630" s="80" t="s">
        <v>44</v>
      </c>
      <c r="H1630" s="80" t="s">
        <v>10</v>
      </c>
      <c r="I1630" s="80" t="s">
        <v>159</v>
      </c>
      <c r="J1630" s="80" t="s">
        <v>165</v>
      </c>
      <c r="K1630" s="80">
        <v>1.04</v>
      </c>
      <c r="L1630" s="80">
        <v>999</v>
      </c>
      <c r="M1630" s="80" t="s">
        <v>41</v>
      </c>
      <c r="N1630" s="102">
        <v>1.24</v>
      </c>
      <c r="O1630" s="108">
        <v>0</v>
      </c>
      <c r="P1630" s="105">
        <v>1.32</v>
      </c>
      <c r="Q1630" s="80"/>
      <c r="R1630" s="80"/>
      <c r="S1630" s="80"/>
      <c r="T1630" s="80"/>
      <c r="U1630" s="80"/>
      <c r="V1630" s="80"/>
      <c r="W1630" s="80"/>
      <c r="X1630" s="80"/>
      <c r="Y1630" s="80"/>
      <c r="Z1630" s="80" t="s">
        <v>40</v>
      </c>
      <c r="AA1630" s="80" t="s">
        <v>39</v>
      </c>
      <c r="AB1630" s="80">
        <v>20</v>
      </c>
      <c r="AC1630" s="80"/>
    </row>
    <row r="1631" spans="1:29" ht="15.75" customHeight="1" x14ac:dyDescent="0.2">
      <c r="A1631" s="80" t="s">
        <v>49</v>
      </c>
      <c r="B1631" s="80" t="s">
        <v>47</v>
      </c>
      <c r="C1631" s="80" t="s">
        <v>50</v>
      </c>
      <c r="D1631" s="114">
        <v>43468.39604028935</v>
      </c>
      <c r="E1631" s="80" t="s">
        <v>169</v>
      </c>
      <c r="F1631" s="80" t="s">
        <v>31</v>
      </c>
      <c r="G1631" s="80" t="s">
        <v>44</v>
      </c>
      <c r="H1631" s="80" t="s">
        <v>11</v>
      </c>
      <c r="I1631" s="80" t="s">
        <v>157</v>
      </c>
      <c r="J1631" s="80" t="s">
        <v>42</v>
      </c>
      <c r="K1631" s="80">
        <v>1.28</v>
      </c>
      <c r="L1631" s="80">
        <v>1210</v>
      </c>
      <c r="M1631" s="80" t="s">
        <v>41</v>
      </c>
      <c r="N1631" s="102">
        <v>5.51</v>
      </c>
      <c r="O1631" s="108">
        <v>1.14E-2</v>
      </c>
      <c r="P1631" s="105">
        <v>0.92100000000000004</v>
      </c>
      <c r="Q1631" s="80"/>
      <c r="R1631" s="80"/>
      <c r="S1631" s="80"/>
      <c r="T1631" s="80"/>
      <c r="U1631" s="80"/>
      <c r="V1631" s="80"/>
      <c r="W1631" s="80"/>
      <c r="X1631" s="80"/>
      <c r="Y1631" s="80"/>
      <c r="Z1631" s="80" t="s">
        <v>40</v>
      </c>
      <c r="AA1631" s="80" t="s">
        <v>39</v>
      </c>
      <c r="AB1631" s="80">
        <v>20</v>
      </c>
      <c r="AC1631" s="80"/>
    </row>
    <row r="1632" spans="1:29" ht="15.75" customHeight="1" x14ac:dyDescent="0.2">
      <c r="A1632" s="80" t="s">
        <v>49</v>
      </c>
      <c r="B1632" s="80" t="s">
        <v>47</v>
      </c>
      <c r="C1632" s="80" t="s">
        <v>50</v>
      </c>
      <c r="D1632" s="114">
        <v>43468.39604028935</v>
      </c>
      <c r="E1632" s="80" t="s">
        <v>169</v>
      </c>
      <c r="F1632" s="80" t="s">
        <v>31</v>
      </c>
      <c r="G1632" s="80" t="s">
        <v>44</v>
      </c>
      <c r="H1632" s="80" t="s">
        <v>11</v>
      </c>
      <c r="I1632" s="80" t="s">
        <v>158</v>
      </c>
      <c r="J1632" s="80" t="s">
        <v>42</v>
      </c>
      <c r="K1632" s="80">
        <v>1.28</v>
      </c>
      <c r="L1632" s="80">
        <v>1210</v>
      </c>
      <c r="M1632" s="80" t="s">
        <v>41</v>
      </c>
      <c r="N1632" s="102">
        <v>13.7</v>
      </c>
      <c r="O1632" s="108">
        <v>1.2699999999999999E-2</v>
      </c>
      <c r="P1632" s="105">
        <v>0</v>
      </c>
      <c r="Q1632" s="80"/>
      <c r="R1632" s="80"/>
      <c r="S1632" s="80"/>
      <c r="T1632" s="80"/>
      <c r="U1632" s="80"/>
      <c r="V1632" s="80"/>
      <c r="W1632" s="80"/>
      <c r="X1632" s="80"/>
      <c r="Y1632" s="80"/>
      <c r="Z1632" s="80" t="s">
        <v>40</v>
      </c>
      <c r="AA1632" s="80" t="s">
        <v>39</v>
      </c>
      <c r="AB1632" s="80">
        <v>20</v>
      </c>
      <c r="AC1632" s="80"/>
    </row>
    <row r="1633" spans="1:29" ht="15.75" customHeight="1" x14ac:dyDescent="0.2">
      <c r="A1633" s="80" t="s">
        <v>49</v>
      </c>
      <c r="B1633" s="80" t="s">
        <v>47</v>
      </c>
      <c r="C1633" s="80" t="s">
        <v>50</v>
      </c>
      <c r="D1633" s="114">
        <v>43468.39604028935</v>
      </c>
      <c r="E1633" s="80" t="s">
        <v>169</v>
      </c>
      <c r="F1633" s="80" t="s">
        <v>31</v>
      </c>
      <c r="G1633" s="80" t="s">
        <v>44</v>
      </c>
      <c r="H1633" s="80" t="s">
        <v>11</v>
      </c>
      <c r="I1633" s="80" t="s">
        <v>43</v>
      </c>
      <c r="J1633" s="80" t="s">
        <v>42</v>
      </c>
      <c r="K1633" s="80">
        <v>1.28</v>
      </c>
      <c r="L1633" s="80">
        <v>1210</v>
      </c>
      <c r="M1633" s="80" t="s">
        <v>41</v>
      </c>
      <c r="N1633" s="102">
        <v>0.76300000000000001</v>
      </c>
      <c r="O1633" s="108">
        <v>0</v>
      </c>
      <c r="P1633" s="105">
        <v>0.88300000000000001</v>
      </c>
      <c r="Q1633" s="80"/>
      <c r="R1633" s="80"/>
      <c r="S1633" s="80"/>
      <c r="T1633" s="80"/>
      <c r="U1633" s="80"/>
      <c r="V1633" s="80"/>
      <c r="W1633" s="80"/>
      <c r="X1633" s="80"/>
      <c r="Y1633" s="80"/>
      <c r="Z1633" s="80" t="s">
        <v>40</v>
      </c>
      <c r="AA1633" s="80" t="s">
        <v>39</v>
      </c>
      <c r="AB1633" s="80">
        <v>20</v>
      </c>
      <c r="AC1633" s="80"/>
    </row>
    <row r="1634" spans="1:29" ht="15.75" customHeight="1" x14ac:dyDescent="0.2">
      <c r="A1634" s="80" t="s">
        <v>49</v>
      </c>
      <c r="B1634" s="80" t="s">
        <v>47</v>
      </c>
      <c r="C1634" s="80" t="s">
        <v>50</v>
      </c>
      <c r="D1634" s="114">
        <v>43468.39604028935</v>
      </c>
      <c r="E1634" s="80" t="s">
        <v>169</v>
      </c>
      <c r="F1634" s="80" t="s">
        <v>31</v>
      </c>
      <c r="G1634" s="80" t="s">
        <v>44</v>
      </c>
      <c r="H1634" s="80" t="s">
        <v>11</v>
      </c>
      <c r="I1634" s="80" t="s">
        <v>159</v>
      </c>
      <c r="J1634" s="80" t="s">
        <v>165</v>
      </c>
      <c r="K1634" s="80">
        <v>1.28</v>
      </c>
      <c r="L1634" s="80">
        <v>1210</v>
      </c>
      <c r="M1634" s="80" t="s">
        <v>41</v>
      </c>
      <c r="N1634" s="102">
        <v>2.91</v>
      </c>
      <c r="O1634" s="108">
        <v>4.3E-3</v>
      </c>
      <c r="P1634" s="105">
        <v>0.85499999999999998</v>
      </c>
      <c r="Q1634" s="80"/>
      <c r="R1634" s="80"/>
      <c r="S1634" s="80"/>
      <c r="T1634" s="80"/>
      <c r="U1634" s="80"/>
      <c r="V1634" s="80"/>
      <c r="W1634" s="80"/>
      <c r="X1634" s="80"/>
      <c r="Y1634" s="80"/>
      <c r="Z1634" s="80" t="s">
        <v>40</v>
      </c>
      <c r="AA1634" s="80" t="s">
        <v>39</v>
      </c>
      <c r="AB1634" s="80">
        <v>20</v>
      </c>
      <c r="AC1634" s="80"/>
    </row>
    <row r="1635" spans="1:29" ht="15.75" customHeight="1" x14ac:dyDescent="0.2">
      <c r="A1635" s="80" t="s">
        <v>49</v>
      </c>
      <c r="B1635" s="80" t="s">
        <v>47</v>
      </c>
      <c r="C1635" s="80" t="s">
        <v>50</v>
      </c>
      <c r="D1635" s="114">
        <v>43468.39604028935</v>
      </c>
      <c r="E1635" s="80" t="s">
        <v>169</v>
      </c>
      <c r="F1635" s="80" t="s">
        <v>31</v>
      </c>
      <c r="G1635" s="80" t="s">
        <v>44</v>
      </c>
      <c r="H1635" s="80" t="s">
        <v>13</v>
      </c>
      <c r="I1635" s="80" t="s">
        <v>157</v>
      </c>
      <c r="J1635" s="80" t="s">
        <v>42</v>
      </c>
      <c r="K1635" s="80">
        <v>1.19</v>
      </c>
      <c r="L1635" s="80">
        <v>1210</v>
      </c>
      <c r="M1635" s="80" t="s">
        <v>41</v>
      </c>
      <c r="N1635" s="102">
        <v>10.199999999999999</v>
      </c>
      <c r="O1635" s="108">
        <v>1.01E-2</v>
      </c>
      <c r="P1635" s="105">
        <v>0.78200000000000003</v>
      </c>
      <c r="Q1635" s="80"/>
      <c r="R1635" s="80"/>
      <c r="S1635" s="80"/>
      <c r="T1635" s="80"/>
      <c r="U1635" s="80"/>
      <c r="V1635" s="80"/>
      <c r="W1635" s="80"/>
      <c r="X1635" s="80"/>
      <c r="Y1635" s="80"/>
      <c r="Z1635" s="80" t="s">
        <v>40</v>
      </c>
      <c r="AA1635" s="80" t="s">
        <v>39</v>
      </c>
      <c r="AB1635" s="80">
        <v>20</v>
      </c>
      <c r="AC1635" s="80"/>
    </row>
    <row r="1636" spans="1:29" ht="15.75" customHeight="1" x14ac:dyDescent="0.2">
      <c r="A1636" s="80" t="s">
        <v>49</v>
      </c>
      <c r="B1636" s="80" t="s">
        <v>47</v>
      </c>
      <c r="C1636" s="80" t="s">
        <v>50</v>
      </c>
      <c r="D1636" s="114">
        <v>43468.39604028935</v>
      </c>
      <c r="E1636" s="80" t="s">
        <v>169</v>
      </c>
      <c r="F1636" s="80" t="s">
        <v>31</v>
      </c>
      <c r="G1636" s="80" t="s">
        <v>44</v>
      </c>
      <c r="H1636" s="80" t="s">
        <v>13</v>
      </c>
      <c r="I1636" s="80" t="s">
        <v>158</v>
      </c>
      <c r="J1636" s="80" t="s">
        <v>42</v>
      </c>
      <c r="K1636" s="80">
        <v>1.19</v>
      </c>
      <c r="L1636" s="80">
        <v>1210</v>
      </c>
      <c r="M1636" s="80" t="s">
        <v>41</v>
      </c>
      <c r="N1636" s="102">
        <v>16.5</v>
      </c>
      <c r="O1636" s="108">
        <v>1.0500000000000001E-2</v>
      </c>
      <c r="P1636" s="105">
        <v>0</v>
      </c>
      <c r="Q1636" s="80"/>
      <c r="R1636" s="80"/>
      <c r="S1636" s="80"/>
      <c r="T1636" s="80"/>
      <c r="U1636" s="80"/>
      <c r="V1636" s="80"/>
      <c r="W1636" s="80"/>
      <c r="X1636" s="80"/>
      <c r="Y1636" s="80"/>
      <c r="Z1636" s="80" t="s">
        <v>40</v>
      </c>
      <c r="AA1636" s="80" t="s">
        <v>39</v>
      </c>
      <c r="AB1636" s="80">
        <v>20</v>
      </c>
      <c r="AC1636" s="80"/>
    </row>
    <row r="1637" spans="1:29" ht="15.75" customHeight="1" x14ac:dyDescent="0.2">
      <c r="A1637" s="80" t="s">
        <v>49</v>
      </c>
      <c r="B1637" s="80" t="s">
        <v>47</v>
      </c>
      <c r="C1637" s="80" t="s">
        <v>50</v>
      </c>
      <c r="D1637" s="114">
        <v>43468.39604028935</v>
      </c>
      <c r="E1637" s="80" t="s">
        <v>169</v>
      </c>
      <c r="F1637" s="80" t="s">
        <v>31</v>
      </c>
      <c r="G1637" s="80" t="s">
        <v>44</v>
      </c>
      <c r="H1637" s="80" t="s">
        <v>13</v>
      </c>
      <c r="I1637" s="80" t="s">
        <v>43</v>
      </c>
      <c r="J1637" s="80" t="s">
        <v>42</v>
      </c>
      <c r="K1637" s="80">
        <v>1.19</v>
      </c>
      <c r="L1637" s="80">
        <v>1210</v>
      </c>
      <c r="M1637" s="80" t="s">
        <v>41</v>
      </c>
      <c r="N1637" s="102">
        <v>0.67500000000000004</v>
      </c>
      <c r="O1637" s="108">
        <v>0</v>
      </c>
      <c r="P1637" s="105">
        <v>0.754</v>
      </c>
      <c r="Q1637" s="80"/>
      <c r="R1637" s="80"/>
      <c r="S1637" s="80"/>
      <c r="T1637" s="80"/>
      <c r="U1637" s="80"/>
      <c r="V1637" s="80"/>
      <c r="W1637" s="80"/>
      <c r="X1637" s="80"/>
      <c r="Y1637" s="80"/>
      <c r="Z1637" s="80" t="s">
        <v>40</v>
      </c>
      <c r="AA1637" s="80" t="s">
        <v>39</v>
      </c>
      <c r="AB1637" s="80">
        <v>20</v>
      </c>
      <c r="AC1637" s="80"/>
    </row>
    <row r="1638" spans="1:29" ht="15.75" customHeight="1" x14ac:dyDescent="0.2">
      <c r="A1638" s="80" t="s">
        <v>49</v>
      </c>
      <c r="B1638" s="80" t="s">
        <v>47</v>
      </c>
      <c r="C1638" s="80" t="s">
        <v>50</v>
      </c>
      <c r="D1638" s="114">
        <v>43468.39604028935</v>
      </c>
      <c r="E1638" s="80" t="s">
        <v>169</v>
      </c>
      <c r="F1638" s="80" t="s">
        <v>31</v>
      </c>
      <c r="G1638" s="80" t="s">
        <v>44</v>
      </c>
      <c r="H1638" s="80" t="s">
        <v>13</v>
      </c>
      <c r="I1638" s="80" t="s">
        <v>159</v>
      </c>
      <c r="J1638" s="80" t="s">
        <v>165</v>
      </c>
      <c r="K1638" s="80">
        <v>1.19</v>
      </c>
      <c r="L1638" s="80">
        <v>1210</v>
      </c>
      <c r="M1638" s="80" t="s">
        <v>41</v>
      </c>
      <c r="N1638" s="102">
        <v>6.37</v>
      </c>
      <c r="O1638" s="108">
        <v>5.5900000000000004E-3</v>
      </c>
      <c r="P1638" s="105">
        <v>0.71499999999999997</v>
      </c>
      <c r="Q1638" s="80"/>
      <c r="R1638" s="80"/>
      <c r="S1638" s="80"/>
      <c r="T1638" s="80"/>
      <c r="U1638" s="80"/>
      <c r="V1638" s="80"/>
      <c r="W1638" s="80"/>
      <c r="X1638" s="80"/>
      <c r="Y1638" s="80"/>
      <c r="Z1638" s="80" t="s">
        <v>40</v>
      </c>
      <c r="AA1638" s="80" t="s">
        <v>39</v>
      </c>
      <c r="AB1638" s="80">
        <v>20</v>
      </c>
      <c r="AC1638" s="80"/>
    </row>
    <row r="1639" spans="1:29" ht="15.75" customHeight="1" x14ac:dyDescent="0.2">
      <c r="A1639" s="80" t="s">
        <v>49</v>
      </c>
      <c r="B1639" s="80" t="s">
        <v>47</v>
      </c>
      <c r="C1639" s="80" t="s">
        <v>50</v>
      </c>
      <c r="D1639" s="114">
        <v>43468.39604028935</v>
      </c>
      <c r="E1639" s="80" t="s">
        <v>169</v>
      </c>
      <c r="F1639" s="80" t="s">
        <v>31</v>
      </c>
      <c r="G1639" s="80" t="s">
        <v>44</v>
      </c>
      <c r="H1639" s="80" t="s">
        <v>14</v>
      </c>
      <c r="I1639" s="80" t="s">
        <v>157</v>
      </c>
      <c r="J1639" s="80" t="s">
        <v>42</v>
      </c>
      <c r="K1639" s="80">
        <v>1</v>
      </c>
      <c r="L1639" s="80">
        <v>1130</v>
      </c>
      <c r="M1639" s="80" t="s">
        <v>41</v>
      </c>
      <c r="N1639" s="102">
        <v>12.4</v>
      </c>
      <c r="O1639" s="108">
        <v>1.5100000000000001E-2</v>
      </c>
      <c r="P1639" s="105">
        <v>1.26</v>
      </c>
      <c r="Q1639" s="80"/>
      <c r="R1639" s="80"/>
      <c r="S1639" s="80"/>
      <c r="T1639" s="80"/>
      <c r="U1639" s="80"/>
      <c r="V1639" s="80"/>
      <c r="W1639" s="80"/>
      <c r="X1639" s="80"/>
      <c r="Y1639" s="80"/>
      <c r="Z1639" s="80" t="s">
        <v>40</v>
      </c>
      <c r="AA1639" s="80" t="s">
        <v>39</v>
      </c>
      <c r="AB1639" s="80">
        <v>20</v>
      </c>
      <c r="AC1639" s="80"/>
    </row>
    <row r="1640" spans="1:29" ht="15.75" customHeight="1" x14ac:dyDescent="0.2">
      <c r="A1640" s="80" t="s">
        <v>49</v>
      </c>
      <c r="B1640" s="80" t="s">
        <v>47</v>
      </c>
      <c r="C1640" s="80" t="s">
        <v>50</v>
      </c>
      <c r="D1640" s="114">
        <v>43468.39604028935</v>
      </c>
      <c r="E1640" s="80" t="s">
        <v>169</v>
      </c>
      <c r="F1640" s="80" t="s">
        <v>31</v>
      </c>
      <c r="G1640" s="80" t="s">
        <v>44</v>
      </c>
      <c r="H1640" s="80" t="s">
        <v>14</v>
      </c>
      <c r="I1640" s="80" t="s">
        <v>158</v>
      </c>
      <c r="J1640" s="80" t="s">
        <v>42</v>
      </c>
      <c r="K1640" s="80">
        <v>1</v>
      </c>
      <c r="L1640" s="80">
        <v>1130</v>
      </c>
      <c r="M1640" s="80" t="s">
        <v>41</v>
      </c>
      <c r="N1640" s="102">
        <v>22.3</v>
      </c>
      <c r="O1640" s="108">
        <v>1.54E-2</v>
      </c>
      <c r="P1640" s="105">
        <v>0</v>
      </c>
      <c r="Q1640" s="80"/>
      <c r="R1640" s="80"/>
      <c r="S1640" s="80"/>
      <c r="T1640" s="80"/>
      <c r="U1640" s="80"/>
      <c r="V1640" s="80"/>
      <c r="W1640" s="80"/>
      <c r="X1640" s="80"/>
      <c r="Y1640" s="80"/>
      <c r="Z1640" s="80" t="s">
        <v>40</v>
      </c>
      <c r="AA1640" s="80" t="s">
        <v>39</v>
      </c>
      <c r="AB1640" s="80">
        <v>20</v>
      </c>
      <c r="AC1640" s="80"/>
    </row>
    <row r="1641" spans="1:29" ht="15.75" customHeight="1" x14ac:dyDescent="0.2">
      <c r="A1641" s="80" t="s">
        <v>49</v>
      </c>
      <c r="B1641" s="80" t="s">
        <v>47</v>
      </c>
      <c r="C1641" s="80" t="s">
        <v>50</v>
      </c>
      <c r="D1641" s="114">
        <v>43468.39604028935</v>
      </c>
      <c r="E1641" s="80" t="s">
        <v>169</v>
      </c>
      <c r="F1641" s="80" t="s">
        <v>31</v>
      </c>
      <c r="G1641" s="80" t="s">
        <v>44</v>
      </c>
      <c r="H1641" s="80" t="s">
        <v>14</v>
      </c>
      <c r="I1641" s="80" t="s">
        <v>43</v>
      </c>
      <c r="J1641" s="80" t="s">
        <v>42</v>
      </c>
      <c r="K1641" s="80">
        <v>1</v>
      </c>
      <c r="L1641" s="80">
        <v>1130</v>
      </c>
      <c r="M1641" s="80" t="s">
        <v>41</v>
      </c>
      <c r="N1641" s="102">
        <v>1.1599999999999999</v>
      </c>
      <c r="O1641" s="108">
        <v>0</v>
      </c>
      <c r="P1641" s="105">
        <v>1.2</v>
      </c>
      <c r="Q1641" s="80"/>
      <c r="R1641" s="80"/>
      <c r="S1641" s="80"/>
      <c r="T1641" s="80"/>
      <c r="U1641" s="80"/>
      <c r="V1641" s="80"/>
      <c r="W1641" s="80"/>
      <c r="X1641" s="80"/>
      <c r="Y1641" s="80"/>
      <c r="Z1641" s="80" t="s">
        <v>40</v>
      </c>
      <c r="AA1641" s="80" t="s">
        <v>39</v>
      </c>
      <c r="AB1641" s="80">
        <v>20</v>
      </c>
      <c r="AC1641" s="80"/>
    </row>
    <row r="1642" spans="1:29" ht="15.75" customHeight="1" x14ac:dyDescent="0.2">
      <c r="A1642" s="80" t="s">
        <v>49</v>
      </c>
      <c r="B1642" s="80" t="s">
        <v>47</v>
      </c>
      <c r="C1642" s="80" t="s">
        <v>50</v>
      </c>
      <c r="D1642" s="114">
        <v>43468.39604028935</v>
      </c>
      <c r="E1642" s="80" t="s">
        <v>169</v>
      </c>
      <c r="F1642" s="80" t="s">
        <v>31</v>
      </c>
      <c r="G1642" s="80" t="s">
        <v>44</v>
      </c>
      <c r="H1642" s="80" t="s">
        <v>14</v>
      </c>
      <c r="I1642" s="80" t="s">
        <v>159</v>
      </c>
      <c r="J1642" s="80" t="s">
        <v>165</v>
      </c>
      <c r="K1642" s="80">
        <v>1</v>
      </c>
      <c r="L1642" s="80">
        <v>1130</v>
      </c>
      <c r="M1642" s="80" t="s">
        <v>41</v>
      </c>
      <c r="N1642" s="102">
        <v>11.1</v>
      </c>
      <c r="O1642" s="108">
        <v>1.21E-2</v>
      </c>
      <c r="P1642" s="105">
        <v>1.1200000000000001</v>
      </c>
      <c r="Q1642" s="80"/>
      <c r="R1642" s="80"/>
      <c r="S1642" s="80"/>
      <c r="T1642" s="80"/>
      <c r="U1642" s="80"/>
      <c r="V1642" s="80"/>
      <c r="W1642" s="80"/>
      <c r="X1642" s="80"/>
      <c r="Y1642" s="80"/>
      <c r="Z1642" s="80" t="s">
        <v>40</v>
      </c>
      <c r="AA1642" s="80" t="s">
        <v>39</v>
      </c>
      <c r="AB1642" s="80">
        <v>20</v>
      </c>
      <c r="AC1642" s="80"/>
    </row>
    <row r="1643" spans="1:29" ht="15.75" customHeight="1" x14ac:dyDescent="0.2">
      <c r="A1643" s="80" t="s">
        <v>49</v>
      </c>
      <c r="B1643" s="80" t="s">
        <v>47</v>
      </c>
      <c r="C1643" s="80" t="s">
        <v>50</v>
      </c>
      <c r="D1643" s="114">
        <v>43468.39604028935</v>
      </c>
      <c r="E1643" s="80" t="s">
        <v>169</v>
      </c>
      <c r="F1643" s="80" t="s">
        <v>31</v>
      </c>
      <c r="G1643" s="80" t="s">
        <v>44</v>
      </c>
      <c r="H1643" s="80" t="s">
        <v>16</v>
      </c>
      <c r="I1643" s="80" t="s">
        <v>157</v>
      </c>
      <c r="J1643" s="80" t="s">
        <v>42</v>
      </c>
      <c r="K1643" s="80">
        <v>1</v>
      </c>
      <c r="L1643" s="80">
        <v>1070</v>
      </c>
      <c r="M1643" s="80" t="s">
        <v>41</v>
      </c>
      <c r="N1643" s="102">
        <v>10.7</v>
      </c>
      <c r="O1643" s="108">
        <v>1.6299999999999999E-2</v>
      </c>
      <c r="P1643" s="105">
        <v>0.83</v>
      </c>
      <c r="Q1643" s="80"/>
      <c r="R1643" s="80"/>
      <c r="S1643" s="80"/>
      <c r="T1643" s="80"/>
      <c r="U1643" s="80"/>
      <c r="V1643" s="80"/>
      <c r="W1643" s="80"/>
      <c r="X1643" s="80"/>
      <c r="Y1643" s="80"/>
      <c r="Z1643" s="80" t="s">
        <v>40</v>
      </c>
      <c r="AA1643" s="80" t="s">
        <v>39</v>
      </c>
      <c r="AB1643" s="80">
        <v>20</v>
      </c>
      <c r="AC1643" s="80"/>
    </row>
    <row r="1644" spans="1:29" ht="15.75" customHeight="1" x14ac:dyDescent="0.2">
      <c r="A1644" s="80" t="s">
        <v>49</v>
      </c>
      <c r="B1644" s="80" t="s">
        <v>47</v>
      </c>
      <c r="C1644" s="80" t="s">
        <v>50</v>
      </c>
      <c r="D1644" s="114">
        <v>43468.39604028935</v>
      </c>
      <c r="E1644" s="80" t="s">
        <v>169</v>
      </c>
      <c r="F1644" s="80" t="s">
        <v>31</v>
      </c>
      <c r="G1644" s="80" t="s">
        <v>44</v>
      </c>
      <c r="H1644" s="80" t="s">
        <v>16</v>
      </c>
      <c r="I1644" s="80" t="s">
        <v>158</v>
      </c>
      <c r="J1644" s="80" t="s">
        <v>42</v>
      </c>
      <c r="K1644" s="80">
        <v>1</v>
      </c>
      <c r="L1644" s="80">
        <v>1070</v>
      </c>
      <c r="M1644" s="80" t="s">
        <v>41</v>
      </c>
      <c r="N1644" s="102">
        <v>18</v>
      </c>
      <c r="O1644" s="108">
        <v>1.66E-2</v>
      </c>
      <c r="P1644" s="105">
        <v>0</v>
      </c>
      <c r="Q1644" s="80"/>
      <c r="R1644" s="80"/>
      <c r="S1644" s="80"/>
      <c r="T1644" s="80"/>
      <c r="U1644" s="80"/>
      <c r="V1644" s="80"/>
      <c r="W1644" s="80"/>
      <c r="X1644" s="80"/>
      <c r="Y1644" s="80"/>
      <c r="Z1644" s="80" t="s">
        <v>40</v>
      </c>
      <c r="AA1644" s="80" t="s">
        <v>39</v>
      </c>
      <c r="AB1644" s="80">
        <v>20</v>
      </c>
      <c r="AC1644" s="80"/>
    </row>
    <row r="1645" spans="1:29" ht="15.75" customHeight="1" x14ac:dyDescent="0.2">
      <c r="A1645" s="80" t="s">
        <v>49</v>
      </c>
      <c r="B1645" s="80" t="s">
        <v>47</v>
      </c>
      <c r="C1645" s="80" t="s">
        <v>50</v>
      </c>
      <c r="D1645" s="114">
        <v>43468.39604028935</v>
      </c>
      <c r="E1645" s="80" t="s">
        <v>169</v>
      </c>
      <c r="F1645" s="80" t="s">
        <v>31</v>
      </c>
      <c r="G1645" s="80" t="s">
        <v>44</v>
      </c>
      <c r="H1645" s="80" t="s">
        <v>16</v>
      </c>
      <c r="I1645" s="80" t="s">
        <v>43</v>
      </c>
      <c r="J1645" s="80" t="s">
        <v>42</v>
      </c>
      <c r="K1645" s="80">
        <v>1</v>
      </c>
      <c r="L1645" s="80">
        <v>1070</v>
      </c>
      <c r="M1645" s="80" t="s">
        <v>41</v>
      </c>
      <c r="N1645" s="102">
        <v>0.76800000000000002</v>
      </c>
      <c r="O1645" s="108">
        <v>0</v>
      </c>
      <c r="P1645" s="105">
        <v>0.79500000000000004</v>
      </c>
      <c r="Q1645" s="80"/>
      <c r="R1645" s="80"/>
      <c r="S1645" s="80"/>
      <c r="T1645" s="80"/>
      <c r="U1645" s="80"/>
      <c r="V1645" s="80"/>
      <c r="W1645" s="80"/>
      <c r="X1645" s="80"/>
      <c r="Y1645" s="80"/>
      <c r="Z1645" s="80" t="s">
        <v>40</v>
      </c>
      <c r="AA1645" s="80" t="s">
        <v>39</v>
      </c>
      <c r="AB1645" s="80">
        <v>20</v>
      </c>
      <c r="AC1645" s="80"/>
    </row>
    <row r="1646" spans="1:29" ht="15.75" customHeight="1" x14ac:dyDescent="0.2">
      <c r="A1646" s="80" t="s">
        <v>49</v>
      </c>
      <c r="B1646" s="80" t="s">
        <v>47</v>
      </c>
      <c r="C1646" s="80" t="s">
        <v>50</v>
      </c>
      <c r="D1646" s="114">
        <v>43468.39604028935</v>
      </c>
      <c r="E1646" s="80" t="s">
        <v>169</v>
      </c>
      <c r="F1646" s="80" t="s">
        <v>31</v>
      </c>
      <c r="G1646" s="80" t="s">
        <v>44</v>
      </c>
      <c r="H1646" s="80" t="s">
        <v>16</v>
      </c>
      <c r="I1646" s="80" t="s">
        <v>159</v>
      </c>
      <c r="J1646" s="80" t="s">
        <v>165</v>
      </c>
      <c r="K1646" s="80">
        <v>1</v>
      </c>
      <c r="L1646" s="80">
        <v>1070</v>
      </c>
      <c r="M1646" s="80" t="s">
        <v>41</v>
      </c>
      <c r="N1646" s="102">
        <v>10.7</v>
      </c>
      <c r="O1646" s="108">
        <v>1.49E-2</v>
      </c>
      <c r="P1646" s="105">
        <v>0.73199999999999998</v>
      </c>
      <c r="Q1646" s="80"/>
      <c r="R1646" s="80"/>
      <c r="S1646" s="80"/>
      <c r="T1646" s="80"/>
      <c r="U1646" s="80"/>
      <c r="V1646" s="80"/>
      <c r="W1646" s="80"/>
      <c r="X1646" s="80"/>
      <c r="Y1646" s="80"/>
      <c r="Z1646" s="80" t="s">
        <v>40</v>
      </c>
      <c r="AA1646" s="80" t="s">
        <v>39</v>
      </c>
      <c r="AB1646" s="80">
        <v>20</v>
      </c>
      <c r="AC1646" s="80"/>
    </row>
    <row r="1647" spans="1:29" ht="15.75" customHeight="1" x14ac:dyDescent="0.2">
      <c r="A1647" s="80" t="s">
        <v>49</v>
      </c>
      <c r="B1647" s="80" t="s">
        <v>47</v>
      </c>
      <c r="C1647" s="80" t="s">
        <v>50</v>
      </c>
      <c r="D1647" s="114">
        <v>43468.39604028935</v>
      </c>
      <c r="E1647" s="80" t="s">
        <v>169</v>
      </c>
      <c r="F1647" s="80" t="s">
        <v>31</v>
      </c>
      <c r="G1647" s="80" t="s">
        <v>44</v>
      </c>
      <c r="H1647" s="80" t="s">
        <v>22</v>
      </c>
      <c r="I1647" s="80" t="s">
        <v>157</v>
      </c>
      <c r="J1647" s="80" t="s">
        <v>42</v>
      </c>
      <c r="K1647" s="80">
        <v>1</v>
      </c>
      <c r="L1647" s="80">
        <v>1070</v>
      </c>
      <c r="M1647" s="80" t="s">
        <v>41</v>
      </c>
      <c r="N1647" s="102">
        <v>23.9</v>
      </c>
      <c r="O1647" s="108">
        <v>1.9099999999999999E-2</v>
      </c>
      <c r="P1647" s="105">
        <v>1.79</v>
      </c>
      <c r="Q1647" s="80"/>
      <c r="R1647" s="80"/>
      <c r="S1647" s="80"/>
      <c r="T1647" s="80"/>
      <c r="U1647" s="80"/>
      <c r="V1647" s="80"/>
      <c r="W1647" s="80"/>
      <c r="X1647" s="80"/>
      <c r="Y1647" s="80"/>
      <c r="Z1647" s="80" t="s">
        <v>40</v>
      </c>
      <c r="AA1647" s="80" t="s">
        <v>39</v>
      </c>
      <c r="AB1647" s="80">
        <v>20</v>
      </c>
      <c r="AC1647" s="80"/>
    </row>
    <row r="1648" spans="1:29" ht="15.75" customHeight="1" x14ac:dyDescent="0.2">
      <c r="A1648" s="80" t="s">
        <v>49</v>
      </c>
      <c r="B1648" s="80" t="s">
        <v>47</v>
      </c>
      <c r="C1648" s="80" t="s">
        <v>50</v>
      </c>
      <c r="D1648" s="114">
        <v>43468.39604028935</v>
      </c>
      <c r="E1648" s="80" t="s">
        <v>169</v>
      </c>
      <c r="F1648" s="80" t="s">
        <v>31</v>
      </c>
      <c r="G1648" s="80" t="s">
        <v>44</v>
      </c>
      <c r="H1648" s="80" t="s">
        <v>22</v>
      </c>
      <c r="I1648" s="80" t="s">
        <v>158</v>
      </c>
      <c r="J1648" s="80" t="s">
        <v>42</v>
      </c>
      <c r="K1648" s="80">
        <v>1</v>
      </c>
      <c r="L1648" s="80">
        <v>1070</v>
      </c>
      <c r="M1648" s="80" t="s">
        <v>41</v>
      </c>
      <c r="N1648" s="102">
        <v>41.6</v>
      </c>
      <c r="O1648" s="108">
        <v>1.9900000000000001E-2</v>
      </c>
      <c r="P1648" s="105">
        <v>0</v>
      </c>
      <c r="Q1648" s="80"/>
      <c r="R1648" s="80"/>
      <c r="S1648" s="80"/>
      <c r="T1648" s="80"/>
      <c r="U1648" s="80"/>
      <c r="V1648" s="80"/>
      <c r="W1648" s="80"/>
      <c r="X1648" s="80"/>
      <c r="Y1648" s="80"/>
      <c r="Z1648" s="80" t="s">
        <v>40</v>
      </c>
      <c r="AA1648" s="80" t="s">
        <v>39</v>
      </c>
      <c r="AB1648" s="80">
        <v>20</v>
      </c>
      <c r="AC1648" s="80"/>
    </row>
    <row r="1649" spans="1:29" ht="15.75" customHeight="1" x14ac:dyDescent="0.2">
      <c r="A1649" s="80" t="s">
        <v>49</v>
      </c>
      <c r="B1649" s="80" t="s">
        <v>47</v>
      </c>
      <c r="C1649" s="80" t="s">
        <v>50</v>
      </c>
      <c r="D1649" s="114">
        <v>43468.39604028935</v>
      </c>
      <c r="E1649" s="80" t="s">
        <v>169</v>
      </c>
      <c r="F1649" s="80" t="s">
        <v>31</v>
      </c>
      <c r="G1649" s="80" t="s">
        <v>44</v>
      </c>
      <c r="H1649" s="80" t="s">
        <v>22</v>
      </c>
      <c r="I1649" s="80" t="s">
        <v>43</v>
      </c>
      <c r="J1649" s="80" t="s">
        <v>42</v>
      </c>
      <c r="K1649" s="80">
        <v>1</v>
      </c>
      <c r="L1649" s="80">
        <v>1070</v>
      </c>
      <c r="M1649" s="80" t="s">
        <v>41</v>
      </c>
      <c r="N1649" s="102">
        <v>1.64</v>
      </c>
      <c r="O1649" s="108">
        <v>0</v>
      </c>
      <c r="P1649" s="105">
        <v>1.7</v>
      </c>
      <c r="Q1649" s="80"/>
      <c r="R1649" s="80"/>
      <c r="S1649" s="80"/>
      <c r="T1649" s="80"/>
      <c r="U1649" s="80"/>
      <c r="V1649" s="80"/>
      <c r="W1649" s="80"/>
      <c r="X1649" s="80"/>
      <c r="Y1649" s="80"/>
      <c r="Z1649" s="80" t="s">
        <v>40</v>
      </c>
      <c r="AA1649" s="80" t="s">
        <v>39</v>
      </c>
      <c r="AB1649" s="80">
        <v>20</v>
      </c>
      <c r="AC1649" s="80"/>
    </row>
    <row r="1650" spans="1:29" ht="15.75" customHeight="1" x14ac:dyDescent="0.2">
      <c r="A1650" s="80" t="s">
        <v>49</v>
      </c>
      <c r="B1650" s="80" t="s">
        <v>47</v>
      </c>
      <c r="C1650" s="80" t="s">
        <v>50</v>
      </c>
      <c r="D1650" s="114">
        <v>43468.39604028935</v>
      </c>
      <c r="E1650" s="80" t="s">
        <v>169</v>
      </c>
      <c r="F1650" s="80" t="s">
        <v>31</v>
      </c>
      <c r="G1650" s="80" t="s">
        <v>44</v>
      </c>
      <c r="H1650" s="80" t="s">
        <v>22</v>
      </c>
      <c r="I1650" s="80" t="s">
        <v>159</v>
      </c>
      <c r="J1650" s="80" t="s">
        <v>165</v>
      </c>
      <c r="K1650" s="80">
        <v>1</v>
      </c>
      <c r="L1650" s="80">
        <v>1070</v>
      </c>
      <c r="M1650" s="80" t="s">
        <v>41</v>
      </c>
      <c r="N1650" s="102">
        <v>24</v>
      </c>
      <c r="O1650" s="108">
        <v>1.7600000000000001E-2</v>
      </c>
      <c r="P1650" s="105">
        <v>1.58</v>
      </c>
      <c r="Q1650" s="80"/>
      <c r="R1650" s="80"/>
      <c r="S1650" s="80"/>
      <c r="T1650" s="80"/>
      <c r="U1650" s="80"/>
      <c r="V1650" s="80"/>
      <c r="W1650" s="80"/>
      <c r="X1650" s="80"/>
      <c r="Y1650" s="80"/>
      <c r="Z1650" s="80" t="s">
        <v>40</v>
      </c>
      <c r="AA1650" s="80" t="s">
        <v>39</v>
      </c>
      <c r="AB1650" s="80">
        <v>20</v>
      </c>
      <c r="AC1650" s="80"/>
    </row>
    <row r="1651" spans="1:29" ht="15.75" customHeight="1" x14ac:dyDescent="0.2">
      <c r="A1651" s="80" t="s">
        <v>49</v>
      </c>
      <c r="B1651" s="80" t="s">
        <v>47</v>
      </c>
      <c r="C1651" s="80" t="s">
        <v>50</v>
      </c>
      <c r="D1651" s="114">
        <v>43468.39604028935</v>
      </c>
      <c r="E1651" s="80" t="s">
        <v>169</v>
      </c>
      <c r="F1651" s="80" t="s">
        <v>31</v>
      </c>
      <c r="G1651" s="80" t="s">
        <v>44</v>
      </c>
      <c r="H1651" s="80" t="s">
        <v>24</v>
      </c>
      <c r="I1651" s="80" t="s">
        <v>157</v>
      </c>
      <c r="J1651" s="80" t="s">
        <v>42</v>
      </c>
      <c r="K1651" s="80">
        <v>1.07</v>
      </c>
      <c r="L1651" s="80">
        <v>1090</v>
      </c>
      <c r="M1651" s="80" t="s">
        <v>41</v>
      </c>
      <c r="N1651" s="102">
        <v>36.700000000000003</v>
      </c>
      <c r="O1651" s="108">
        <v>2.1700000000000001E-2</v>
      </c>
      <c r="P1651" s="105">
        <v>2.54</v>
      </c>
      <c r="Q1651" s="80"/>
      <c r="R1651" s="80"/>
      <c r="S1651" s="80"/>
      <c r="T1651" s="80"/>
      <c r="U1651" s="80"/>
      <c r="V1651" s="80"/>
      <c r="W1651" s="80"/>
      <c r="X1651" s="80"/>
      <c r="Y1651" s="80"/>
      <c r="Z1651" s="80" t="s">
        <v>40</v>
      </c>
      <c r="AA1651" s="80" t="s">
        <v>39</v>
      </c>
      <c r="AB1651" s="80">
        <v>20</v>
      </c>
      <c r="AC1651" s="80"/>
    </row>
    <row r="1652" spans="1:29" ht="15.75" customHeight="1" x14ac:dyDescent="0.2">
      <c r="A1652" s="80" t="s">
        <v>49</v>
      </c>
      <c r="B1652" s="80" t="s">
        <v>47</v>
      </c>
      <c r="C1652" s="80" t="s">
        <v>50</v>
      </c>
      <c r="D1652" s="114">
        <v>43468.39604028935</v>
      </c>
      <c r="E1652" s="80" t="s">
        <v>169</v>
      </c>
      <c r="F1652" s="80" t="s">
        <v>31</v>
      </c>
      <c r="G1652" s="80" t="s">
        <v>44</v>
      </c>
      <c r="H1652" s="80" t="s">
        <v>24</v>
      </c>
      <c r="I1652" s="80" t="s">
        <v>158</v>
      </c>
      <c r="J1652" s="80" t="s">
        <v>42</v>
      </c>
      <c r="K1652" s="80">
        <v>1.07</v>
      </c>
      <c r="L1652" s="80">
        <v>1090</v>
      </c>
      <c r="M1652" s="80" t="s">
        <v>41</v>
      </c>
      <c r="N1652" s="102">
        <v>66.900000000000006</v>
      </c>
      <c r="O1652" s="108">
        <v>2.3199999999999998E-2</v>
      </c>
      <c r="P1652" s="105">
        <v>0</v>
      </c>
      <c r="Q1652" s="80"/>
      <c r="R1652" s="80"/>
      <c r="S1652" s="80"/>
      <c r="T1652" s="80"/>
      <c r="U1652" s="80"/>
      <c r="V1652" s="80"/>
      <c r="W1652" s="80"/>
      <c r="X1652" s="80"/>
      <c r="Y1652" s="80"/>
      <c r="Z1652" s="80" t="s">
        <v>40</v>
      </c>
      <c r="AA1652" s="80" t="s">
        <v>39</v>
      </c>
      <c r="AB1652" s="80">
        <v>20</v>
      </c>
      <c r="AC1652" s="80"/>
    </row>
    <row r="1653" spans="1:29" ht="15.75" customHeight="1" x14ac:dyDescent="0.2">
      <c r="A1653" s="80" t="s">
        <v>49</v>
      </c>
      <c r="B1653" s="80" t="s">
        <v>47</v>
      </c>
      <c r="C1653" s="80" t="s">
        <v>50</v>
      </c>
      <c r="D1653" s="114">
        <v>43468.39604028935</v>
      </c>
      <c r="E1653" s="80" t="s">
        <v>169</v>
      </c>
      <c r="F1653" s="80" t="s">
        <v>31</v>
      </c>
      <c r="G1653" s="80" t="s">
        <v>44</v>
      </c>
      <c r="H1653" s="80" t="s">
        <v>24</v>
      </c>
      <c r="I1653" s="80" t="s">
        <v>43</v>
      </c>
      <c r="J1653" s="80" t="s">
        <v>42</v>
      </c>
      <c r="K1653" s="80">
        <v>1.07</v>
      </c>
      <c r="L1653" s="80">
        <v>1090</v>
      </c>
      <c r="M1653" s="80" t="s">
        <v>41</v>
      </c>
      <c r="N1653" s="102">
        <v>2.25</v>
      </c>
      <c r="O1653" s="108">
        <v>0</v>
      </c>
      <c r="P1653" s="105">
        <v>2.44</v>
      </c>
      <c r="Q1653" s="80"/>
      <c r="R1653" s="80"/>
      <c r="S1653" s="80"/>
      <c r="T1653" s="80"/>
      <c r="U1653" s="80"/>
      <c r="V1653" s="80"/>
      <c r="W1653" s="80"/>
      <c r="X1653" s="80"/>
      <c r="Y1653" s="80"/>
      <c r="Z1653" s="80" t="s">
        <v>40</v>
      </c>
      <c r="AA1653" s="80" t="s">
        <v>39</v>
      </c>
      <c r="AB1653" s="80">
        <v>20</v>
      </c>
      <c r="AC1653" s="80"/>
    </row>
    <row r="1654" spans="1:29" ht="15.75" customHeight="1" x14ac:dyDescent="0.2">
      <c r="A1654" s="80" t="s">
        <v>49</v>
      </c>
      <c r="B1654" s="80" t="s">
        <v>47</v>
      </c>
      <c r="C1654" s="80" t="s">
        <v>50</v>
      </c>
      <c r="D1654" s="114">
        <v>43468.39604028935</v>
      </c>
      <c r="E1654" s="80" t="s">
        <v>169</v>
      </c>
      <c r="F1654" s="80" t="s">
        <v>31</v>
      </c>
      <c r="G1654" s="80" t="s">
        <v>44</v>
      </c>
      <c r="H1654" s="80" t="s">
        <v>24</v>
      </c>
      <c r="I1654" s="80" t="s">
        <v>159</v>
      </c>
      <c r="J1654" s="80" t="s">
        <v>165</v>
      </c>
      <c r="K1654" s="80">
        <v>1.07</v>
      </c>
      <c r="L1654" s="80">
        <v>1090</v>
      </c>
      <c r="M1654" s="80" t="s">
        <v>41</v>
      </c>
      <c r="N1654" s="102">
        <v>40.5</v>
      </c>
      <c r="O1654" s="108">
        <v>2.1899999999999999E-2</v>
      </c>
      <c r="P1654" s="105">
        <v>2.2200000000000002</v>
      </c>
      <c r="Q1654" s="80"/>
      <c r="R1654" s="80"/>
      <c r="S1654" s="80"/>
      <c r="T1654" s="80"/>
      <c r="U1654" s="80"/>
      <c r="V1654" s="80"/>
      <c r="W1654" s="80"/>
      <c r="X1654" s="80"/>
      <c r="Y1654" s="80"/>
      <c r="Z1654" s="80" t="s">
        <v>40</v>
      </c>
      <c r="AA1654" s="80" t="s">
        <v>39</v>
      </c>
      <c r="AB1654" s="80">
        <v>20</v>
      </c>
      <c r="AC1654" s="80"/>
    </row>
    <row r="1655" spans="1:29" ht="15.75" customHeight="1" x14ac:dyDescent="0.2">
      <c r="A1655" s="80" t="s">
        <v>49</v>
      </c>
      <c r="B1655" s="80" t="s">
        <v>47</v>
      </c>
      <c r="C1655" s="80" t="s">
        <v>50</v>
      </c>
      <c r="D1655" s="114">
        <v>43468.39604028935</v>
      </c>
      <c r="E1655" s="80" t="s">
        <v>169</v>
      </c>
      <c r="F1655" s="80" t="s">
        <v>31</v>
      </c>
      <c r="G1655" s="80" t="s">
        <v>44</v>
      </c>
      <c r="H1655" s="80" t="s">
        <v>25</v>
      </c>
      <c r="I1655" s="80" t="s">
        <v>157</v>
      </c>
      <c r="J1655" s="80" t="s">
        <v>42</v>
      </c>
      <c r="K1655" s="80">
        <v>1.1599999999999999</v>
      </c>
      <c r="L1655" s="80">
        <v>1090</v>
      </c>
      <c r="M1655" s="80" t="s">
        <v>41</v>
      </c>
      <c r="N1655" s="102">
        <v>36.200000000000003</v>
      </c>
      <c r="O1655" s="108">
        <v>2.0299999999999999E-2</v>
      </c>
      <c r="P1655" s="105">
        <v>0.75700000000000001</v>
      </c>
      <c r="Q1655" s="80"/>
      <c r="R1655" s="80"/>
      <c r="S1655" s="80"/>
      <c r="T1655" s="80"/>
      <c r="U1655" s="80"/>
      <c r="V1655" s="80"/>
      <c r="W1655" s="80"/>
      <c r="X1655" s="80"/>
      <c r="Y1655" s="80"/>
      <c r="Z1655" s="80" t="s">
        <v>40</v>
      </c>
      <c r="AA1655" s="80" t="s">
        <v>39</v>
      </c>
      <c r="AB1655" s="80">
        <v>20</v>
      </c>
      <c r="AC1655" s="80"/>
    </row>
    <row r="1656" spans="1:29" ht="15.75" customHeight="1" x14ac:dyDescent="0.2">
      <c r="A1656" s="80" t="s">
        <v>49</v>
      </c>
      <c r="B1656" s="80" t="s">
        <v>47</v>
      </c>
      <c r="C1656" s="80" t="s">
        <v>50</v>
      </c>
      <c r="D1656" s="114">
        <v>43468.39604028935</v>
      </c>
      <c r="E1656" s="80" t="s">
        <v>169</v>
      </c>
      <c r="F1656" s="80" t="s">
        <v>31</v>
      </c>
      <c r="G1656" s="80" t="s">
        <v>44</v>
      </c>
      <c r="H1656" s="80" t="s">
        <v>25</v>
      </c>
      <c r="I1656" s="80" t="s">
        <v>158</v>
      </c>
      <c r="J1656" s="80" t="s">
        <v>42</v>
      </c>
      <c r="K1656" s="80">
        <v>1.1599999999999999</v>
      </c>
      <c r="L1656" s="80">
        <v>1090</v>
      </c>
      <c r="M1656" s="80" t="s">
        <v>41</v>
      </c>
      <c r="N1656" s="102">
        <v>43.2</v>
      </c>
      <c r="O1656" s="108">
        <v>2.0899999999999998E-2</v>
      </c>
      <c r="P1656" s="105">
        <v>0</v>
      </c>
      <c r="Q1656" s="80"/>
      <c r="R1656" s="80"/>
      <c r="S1656" s="80"/>
      <c r="T1656" s="80"/>
      <c r="U1656" s="80"/>
      <c r="V1656" s="80"/>
      <c r="W1656" s="80"/>
      <c r="X1656" s="80"/>
      <c r="Y1656" s="80"/>
      <c r="Z1656" s="80" t="s">
        <v>40</v>
      </c>
      <c r="AA1656" s="80" t="s">
        <v>39</v>
      </c>
      <c r="AB1656" s="80">
        <v>20</v>
      </c>
      <c r="AC1656" s="80"/>
    </row>
    <row r="1657" spans="1:29" ht="15.75" customHeight="1" x14ac:dyDescent="0.2">
      <c r="A1657" s="80" t="s">
        <v>49</v>
      </c>
      <c r="B1657" s="80" t="s">
        <v>47</v>
      </c>
      <c r="C1657" s="80" t="s">
        <v>50</v>
      </c>
      <c r="D1657" s="114">
        <v>43468.39604028935</v>
      </c>
      <c r="E1657" s="80" t="s">
        <v>169</v>
      </c>
      <c r="F1657" s="80" t="s">
        <v>31</v>
      </c>
      <c r="G1657" s="80" t="s">
        <v>44</v>
      </c>
      <c r="H1657" s="80" t="s">
        <v>25</v>
      </c>
      <c r="I1657" s="80" t="s">
        <v>43</v>
      </c>
      <c r="J1657" s="80" t="s">
        <v>42</v>
      </c>
      <c r="K1657" s="80">
        <v>1.1599999999999999</v>
      </c>
      <c r="L1657" s="80">
        <v>1090</v>
      </c>
      <c r="M1657" s="80" t="s">
        <v>41</v>
      </c>
      <c r="N1657" s="102">
        <v>0.66100000000000003</v>
      </c>
      <c r="O1657" s="108">
        <v>0</v>
      </c>
      <c r="P1657" s="105">
        <v>0.72799999999999998</v>
      </c>
      <c r="Q1657" s="80"/>
      <c r="R1657" s="80"/>
      <c r="S1657" s="80"/>
      <c r="T1657" s="80"/>
      <c r="U1657" s="80"/>
      <c r="V1657" s="80"/>
      <c r="W1657" s="80"/>
      <c r="X1657" s="80"/>
      <c r="Y1657" s="80"/>
      <c r="Z1657" s="80" t="s">
        <v>40</v>
      </c>
      <c r="AA1657" s="80" t="s">
        <v>39</v>
      </c>
      <c r="AB1657" s="80">
        <v>20</v>
      </c>
      <c r="AC1657" s="80"/>
    </row>
    <row r="1658" spans="1:29" ht="15.75" customHeight="1" x14ac:dyDescent="0.2">
      <c r="A1658" s="80" t="s">
        <v>49</v>
      </c>
      <c r="B1658" s="80" t="s">
        <v>47</v>
      </c>
      <c r="C1658" s="80" t="s">
        <v>50</v>
      </c>
      <c r="D1658" s="114">
        <v>43468.39604028935</v>
      </c>
      <c r="E1658" s="80" t="s">
        <v>169</v>
      </c>
      <c r="F1658" s="80" t="s">
        <v>31</v>
      </c>
      <c r="G1658" s="80" t="s">
        <v>44</v>
      </c>
      <c r="H1658" s="80" t="s">
        <v>25</v>
      </c>
      <c r="I1658" s="80" t="s">
        <v>159</v>
      </c>
      <c r="J1658" s="80" t="s">
        <v>165</v>
      </c>
      <c r="K1658" s="80">
        <v>1.1599999999999999</v>
      </c>
      <c r="L1658" s="80">
        <v>1090</v>
      </c>
      <c r="M1658" s="80" t="s">
        <v>41</v>
      </c>
      <c r="N1658" s="102">
        <v>36.700000000000003</v>
      </c>
      <c r="O1658" s="108">
        <v>2.0199999999999999E-2</v>
      </c>
      <c r="P1658" s="105">
        <v>0.66200000000000003</v>
      </c>
      <c r="Q1658" s="80"/>
      <c r="R1658" s="80"/>
      <c r="S1658" s="80"/>
      <c r="T1658" s="80"/>
      <c r="U1658" s="80"/>
      <c r="V1658" s="80"/>
      <c r="W1658" s="80"/>
      <c r="X1658" s="80"/>
      <c r="Y1658" s="80"/>
      <c r="Z1658" s="80" t="s">
        <v>40</v>
      </c>
      <c r="AA1658" s="80" t="s">
        <v>39</v>
      </c>
      <c r="AB1658" s="80">
        <v>20</v>
      </c>
      <c r="AC1658" s="80"/>
    </row>
    <row r="1659" spans="1:29" ht="15.75" customHeight="1" x14ac:dyDescent="0.2">
      <c r="A1659" s="80" t="s">
        <v>49</v>
      </c>
      <c r="B1659" s="80" t="s">
        <v>47</v>
      </c>
      <c r="C1659" s="80" t="s">
        <v>50</v>
      </c>
      <c r="D1659" s="114">
        <v>43468.39604028935</v>
      </c>
      <c r="E1659" s="80" t="s">
        <v>169</v>
      </c>
      <c r="F1659" s="80" t="s">
        <v>31</v>
      </c>
      <c r="G1659" s="80" t="s">
        <v>44</v>
      </c>
      <c r="H1659" s="80" t="s">
        <v>26</v>
      </c>
      <c r="I1659" s="80" t="s">
        <v>157</v>
      </c>
      <c r="J1659" s="80" t="s">
        <v>42</v>
      </c>
      <c r="K1659" s="80">
        <v>1</v>
      </c>
      <c r="L1659" s="80">
        <v>999</v>
      </c>
      <c r="M1659" s="80" t="s">
        <v>41</v>
      </c>
      <c r="N1659" s="102">
        <v>19.100000000000001</v>
      </c>
      <c r="O1659" s="108">
        <v>1.7999999999999999E-2</v>
      </c>
      <c r="P1659" s="105">
        <v>4.4800000000000004</v>
      </c>
      <c r="Q1659" s="80"/>
      <c r="R1659" s="80"/>
      <c r="S1659" s="80"/>
      <c r="T1659" s="80"/>
      <c r="U1659" s="80"/>
      <c r="V1659" s="80"/>
      <c r="W1659" s="80"/>
      <c r="X1659" s="80"/>
      <c r="Y1659" s="80"/>
      <c r="Z1659" s="80" t="s">
        <v>40</v>
      </c>
      <c r="AA1659" s="80" t="s">
        <v>39</v>
      </c>
      <c r="AB1659" s="80">
        <v>20</v>
      </c>
      <c r="AC1659" s="80"/>
    </row>
    <row r="1660" spans="1:29" ht="15.75" customHeight="1" x14ac:dyDescent="0.2">
      <c r="A1660" s="80" t="s">
        <v>49</v>
      </c>
      <c r="B1660" s="80" t="s">
        <v>47</v>
      </c>
      <c r="C1660" s="80" t="s">
        <v>50</v>
      </c>
      <c r="D1660" s="114">
        <v>43468.39604028935</v>
      </c>
      <c r="E1660" s="80" t="s">
        <v>169</v>
      </c>
      <c r="F1660" s="80" t="s">
        <v>31</v>
      </c>
      <c r="G1660" s="80" t="s">
        <v>44</v>
      </c>
      <c r="H1660" s="80" t="s">
        <v>26</v>
      </c>
      <c r="I1660" s="80" t="s">
        <v>158</v>
      </c>
      <c r="J1660" s="80" t="s">
        <v>42</v>
      </c>
      <c r="K1660" s="80">
        <v>1</v>
      </c>
      <c r="L1660" s="80">
        <v>999</v>
      </c>
      <c r="M1660" s="80" t="s">
        <v>41</v>
      </c>
      <c r="N1660" s="102">
        <v>86.1</v>
      </c>
      <c r="O1660" s="108">
        <v>1.9300000000000001E-2</v>
      </c>
      <c r="P1660" s="105">
        <v>0</v>
      </c>
      <c r="Q1660" s="80"/>
      <c r="R1660" s="80"/>
      <c r="S1660" s="80"/>
      <c r="T1660" s="80"/>
      <c r="U1660" s="80"/>
      <c r="V1660" s="80"/>
      <c r="W1660" s="80"/>
      <c r="X1660" s="80"/>
      <c r="Y1660" s="80"/>
      <c r="Z1660" s="80" t="s">
        <v>40</v>
      </c>
      <c r="AA1660" s="80" t="s">
        <v>39</v>
      </c>
      <c r="AB1660" s="80">
        <v>20</v>
      </c>
      <c r="AC1660" s="80"/>
    </row>
    <row r="1661" spans="1:29" ht="15.75" customHeight="1" x14ac:dyDescent="0.2">
      <c r="A1661" s="80" t="s">
        <v>49</v>
      </c>
      <c r="B1661" s="80" t="s">
        <v>47</v>
      </c>
      <c r="C1661" s="80" t="s">
        <v>50</v>
      </c>
      <c r="D1661" s="114">
        <v>43468.39604028935</v>
      </c>
      <c r="E1661" s="80" t="s">
        <v>169</v>
      </c>
      <c r="F1661" s="80" t="s">
        <v>31</v>
      </c>
      <c r="G1661" s="80" t="s">
        <v>44</v>
      </c>
      <c r="H1661" s="80" t="s">
        <v>26</v>
      </c>
      <c r="I1661" s="80" t="s">
        <v>43</v>
      </c>
      <c r="J1661" s="80" t="s">
        <v>42</v>
      </c>
      <c r="K1661" s="80">
        <v>1</v>
      </c>
      <c r="L1661" s="80">
        <v>999</v>
      </c>
      <c r="M1661" s="80" t="s">
        <v>41</v>
      </c>
      <c r="N1661" s="102">
        <v>4.03</v>
      </c>
      <c r="O1661" s="108">
        <v>0</v>
      </c>
      <c r="P1661" s="105">
        <v>4.26</v>
      </c>
      <c r="Q1661" s="80"/>
      <c r="R1661" s="80"/>
      <c r="S1661" s="80"/>
      <c r="T1661" s="80"/>
      <c r="U1661" s="80"/>
      <c r="V1661" s="80"/>
      <c r="W1661" s="80"/>
      <c r="X1661" s="80"/>
      <c r="Y1661" s="80"/>
      <c r="Z1661" s="80" t="s">
        <v>40</v>
      </c>
      <c r="AA1661" s="80" t="s">
        <v>39</v>
      </c>
      <c r="AB1661" s="80">
        <v>20</v>
      </c>
      <c r="AC1661" s="80"/>
    </row>
    <row r="1662" spans="1:29" ht="15.75" customHeight="1" x14ac:dyDescent="0.2">
      <c r="A1662" s="80" t="s">
        <v>49</v>
      </c>
      <c r="B1662" s="80" t="s">
        <v>47</v>
      </c>
      <c r="C1662" s="80" t="s">
        <v>50</v>
      </c>
      <c r="D1662" s="114">
        <v>43468.39604028935</v>
      </c>
      <c r="E1662" s="80" t="s">
        <v>169</v>
      </c>
      <c r="F1662" s="80" t="s">
        <v>31</v>
      </c>
      <c r="G1662" s="80" t="s">
        <v>44</v>
      </c>
      <c r="H1662" s="80" t="s">
        <v>26</v>
      </c>
      <c r="I1662" s="80" t="s">
        <v>159</v>
      </c>
      <c r="J1662" s="80" t="s">
        <v>165</v>
      </c>
      <c r="K1662" s="80">
        <v>1</v>
      </c>
      <c r="L1662" s="80">
        <v>999</v>
      </c>
      <c r="M1662" s="80" t="s">
        <v>41</v>
      </c>
      <c r="N1662" s="102">
        <v>22.2</v>
      </c>
      <c r="O1662" s="108">
        <v>1.41E-2</v>
      </c>
      <c r="P1662" s="105">
        <v>3.99</v>
      </c>
      <c r="Q1662" s="80"/>
      <c r="R1662" s="80"/>
      <c r="S1662" s="80"/>
      <c r="T1662" s="80"/>
      <c r="U1662" s="80"/>
      <c r="V1662" s="80"/>
      <c r="W1662" s="80"/>
      <c r="X1662" s="80"/>
      <c r="Y1662" s="80"/>
      <c r="Z1662" s="80" t="s">
        <v>40</v>
      </c>
      <c r="AA1662" s="80" t="s">
        <v>39</v>
      </c>
      <c r="AB1662" s="80">
        <v>20</v>
      </c>
      <c r="AC1662" s="80"/>
    </row>
    <row r="1663" spans="1:29" ht="15.75" customHeight="1" x14ac:dyDescent="0.2">
      <c r="A1663" s="80" t="s">
        <v>49</v>
      </c>
      <c r="B1663" s="80" t="s">
        <v>47</v>
      </c>
      <c r="C1663" s="80" t="s">
        <v>50</v>
      </c>
      <c r="D1663" s="114">
        <v>43468.39604028935</v>
      </c>
      <c r="E1663" s="80" t="s">
        <v>169</v>
      </c>
      <c r="F1663" s="80" t="s">
        <v>31</v>
      </c>
      <c r="G1663" s="80" t="s">
        <v>44</v>
      </c>
      <c r="H1663" s="80" t="s">
        <v>166</v>
      </c>
      <c r="I1663" s="80" t="s">
        <v>157</v>
      </c>
      <c r="J1663" s="80" t="s">
        <v>42</v>
      </c>
      <c r="K1663" s="80">
        <v>1.1499999999999999</v>
      </c>
      <c r="L1663" s="80">
        <v>1180</v>
      </c>
      <c r="M1663" s="80" t="s">
        <v>41</v>
      </c>
      <c r="N1663" s="102">
        <v>9.52</v>
      </c>
      <c r="O1663" s="108">
        <v>1.2200000000000001E-2</v>
      </c>
      <c r="P1663" s="105">
        <v>0.98299999999999998</v>
      </c>
      <c r="Q1663" s="80"/>
      <c r="R1663" s="80"/>
      <c r="S1663" s="80"/>
      <c r="T1663" s="80"/>
      <c r="U1663" s="80"/>
      <c r="V1663" s="80"/>
      <c r="W1663" s="80"/>
      <c r="X1663" s="80"/>
      <c r="Y1663" s="80"/>
      <c r="Z1663" s="80" t="s">
        <v>40</v>
      </c>
      <c r="AA1663" s="80" t="s">
        <v>39</v>
      </c>
      <c r="AB1663" s="80">
        <v>20</v>
      </c>
      <c r="AC1663" s="80"/>
    </row>
    <row r="1664" spans="1:29" ht="15.75" customHeight="1" x14ac:dyDescent="0.2">
      <c r="A1664" s="80" t="s">
        <v>49</v>
      </c>
      <c r="B1664" s="80" t="s">
        <v>47</v>
      </c>
      <c r="C1664" s="80" t="s">
        <v>50</v>
      </c>
      <c r="D1664" s="114">
        <v>43468.39604028935</v>
      </c>
      <c r="E1664" s="80" t="s">
        <v>169</v>
      </c>
      <c r="F1664" s="80" t="s">
        <v>31</v>
      </c>
      <c r="G1664" s="80" t="s">
        <v>44</v>
      </c>
      <c r="H1664" s="80" t="s">
        <v>166</v>
      </c>
      <c r="I1664" s="80" t="s">
        <v>158</v>
      </c>
      <c r="J1664" s="80" t="s">
        <v>42</v>
      </c>
      <c r="K1664" s="80">
        <v>1.1499999999999999</v>
      </c>
      <c r="L1664" s="80">
        <v>1180</v>
      </c>
      <c r="M1664" s="80" t="s">
        <v>41</v>
      </c>
      <c r="N1664" s="102">
        <v>17.600000000000001</v>
      </c>
      <c r="O1664" s="108">
        <v>1.2800000000000001E-2</v>
      </c>
      <c r="P1664" s="105">
        <v>0</v>
      </c>
      <c r="Q1664" s="80"/>
      <c r="R1664" s="80"/>
      <c r="S1664" s="80"/>
      <c r="T1664" s="80"/>
      <c r="U1664" s="80"/>
      <c r="V1664" s="80"/>
      <c r="W1664" s="80"/>
      <c r="X1664" s="80"/>
      <c r="Y1664" s="80"/>
      <c r="Z1664" s="80" t="s">
        <v>40</v>
      </c>
      <c r="AA1664" s="80" t="s">
        <v>39</v>
      </c>
      <c r="AB1664" s="80">
        <v>20</v>
      </c>
      <c r="AC1664" s="80"/>
    </row>
    <row r="1665" spans="1:29" ht="15.75" customHeight="1" x14ac:dyDescent="0.2">
      <c r="A1665" s="80" t="s">
        <v>49</v>
      </c>
      <c r="B1665" s="80" t="s">
        <v>47</v>
      </c>
      <c r="C1665" s="80" t="s">
        <v>50</v>
      </c>
      <c r="D1665" s="114">
        <v>43468.39604028935</v>
      </c>
      <c r="E1665" s="80" t="s">
        <v>169</v>
      </c>
      <c r="F1665" s="80" t="s">
        <v>31</v>
      </c>
      <c r="G1665" s="80" t="s">
        <v>44</v>
      </c>
      <c r="H1665" s="80" t="s">
        <v>166</v>
      </c>
      <c r="I1665" s="80" t="s">
        <v>43</v>
      </c>
      <c r="J1665" s="80" t="s">
        <v>42</v>
      </c>
      <c r="K1665" s="80">
        <v>1.1499999999999999</v>
      </c>
      <c r="L1665" s="80">
        <v>1180</v>
      </c>
      <c r="M1665" s="80" t="s">
        <v>41</v>
      </c>
      <c r="N1665" s="102">
        <v>0.86099999999999999</v>
      </c>
      <c r="O1665" s="108">
        <v>0</v>
      </c>
      <c r="P1665" s="105">
        <v>0.94</v>
      </c>
      <c r="Q1665" s="80"/>
      <c r="R1665" s="80"/>
      <c r="S1665" s="80"/>
      <c r="T1665" s="80"/>
      <c r="U1665" s="80"/>
      <c r="V1665" s="80"/>
      <c r="W1665" s="80"/>
      <c r="X1665" s="80"/>
      <c r="Y1665" s="80"/>
      <c r="Z1665" s="80" t="s">
        <v>40</v>
      </c>
      <c r="AA1665" s="80" t="s">
        <v>39</v>
      </c>
      <c r="AB1665" s="80">
        <v>20</v>
      </c>
      <c r="AC1665" s="80"/>
    </row>
    <row r="1666" spans="1:29" ht="15.75" customHeight="1" x14ac:dyDescent="0.2">
      <c r="A1666" s="80" t="s">
        <v>49</v>
      </c>
      <c r="B1666" s="80" t="s">
        <v>47</v>
      </c>
      <c r="C1666" s="80" t="s">
        <v>50</v>
      </c>
      <c r="D1666" s="114">
        <v>43468.39604028935</v>
      </c>
      <c r="E1666" s="80" t="s">
        <v>169</v>
      </c>
      <c r="F1666" s="80" t="s">
        <v>31</v>
      </c>
      <c r="G1666" s="80" t="s">
        <v>44</v>
      </c>
      <c r="H1666" s="80" t="s">
        <v>166</v>
      </c>
      <c r="I1666" s="80" t="s">
        <v>159</v>
      </c>
      <c r="J1666" s="80" t="s">
        <v>165</v>
      </c>
      <c r="K1666" s="80">
        <v>1.1499999999999999</v>
      </c>
      <c r="L1666" s="80">
        <v>1180</v>
      </c>
      <c r="M1666" s="80" t="s">
        <v>41</v>
      </c>
      <c r="N1666" s="102">
        <v>6.94</v>
      </c>
      <c r="O1666" s="108">
        <v>7.4099999999999999E-3</v>
      </c>
      <c r="P1666" s="105">
        <v>0.89200000000000002</v>
      </c>
      <c r="Q1666" s="80"/>
      <c r="R1666" s="80"/>
      <c r="S1666" s="80"/>
      <c r="T1666" s="80"/>
      <c r="U1666" s="80"/>
      <c r="V1666" s="80"/>
      <c r="W1666" s="80"/>
      <c r="X1666" s="80"/>
      <c r="Y1666" s="80"/>
      <c r="Z1666" s="80" t="s">
        <v>40</v>
      </c>
      <c r="AA1666" s="80" t="s">
        <v>39</v>
      </c>
      <c r="AB1666" s="80">
        <v>20</v>
      </c>
      <c r="AC1666" s="80"/>
    </row>
    <row r="1667" spans="1:29" ht="15.75" customHeight="1" x14ac:dyDescent="0.2">
      <c r="A1667" s="80" t="s">
        <v>49</v>
      </c>
      <c r="B1667" s="80" t="s">
        <v>47</v>
      </c>
      <c r="C1667" s="80" t="s">
        <v>50</v>
      </c>
      <c r="D1667" s="114">
        <v>43468.39604028935</v>
      </c>
      <c r="E1667" s="80" t="s">
        <v>169</v>
      </c>
      <c r="F1667" s="80" t="s">
        <v>45</v>
      </c>
      <c r="G1667" s="80" t="s">
        <v>44</v>
      </c>
      <c r="H1667" s="80" t="s">
        <v>10</v>
      </c>
      <c r="I1667" s="80" t="s">
        <v>157</v>
      </c>
      <c r="J1667" s="80" t="s">
        <v>42</v>
      </c>
      <c r="K1667" s="80">
        <v>3.5</v>
      </c>
      <c r="L1667" s="80">
        <v>2260</v>
      </c>
      <c r="M1667" s="80" t="s">
        <v>41</v>
      </c>
      <c r="N1667" s="102">
        <v>10.1</v>
      </c>
      <c r="O1667" s="108">
        <v>2.1999999999999999E-2</v>
      </c>
      <c r="P1667" s="105">
        <v>8.92</v>
      </c>
      <c r="Q1667" s="80"/>
      <c r="R1667" s="80"/>
      <c r="S1667" s="80"/>
      <c r="T1667" s="80"/>
      <c r="U1667" s="80"/>
      <c r="V1667" s="80"/>
      <c r="W1667" s="80"/>
      <c r="X1667" s="80"/>
      <c r="Y1667" s="80"/>
      <c r="Z1667" s="80" t="s">
        <v>40</v>
      </c>
      <c r="AA1667" s="80" t="s">
        <v>39</v>
      </c>
      <c r="AB1667" s="80">
        <v>20</v>
      </c>
      <c r="AC1667" s="80"/>
    </row>
    <row r="1668" spans="1:29" ht="15.75" customHeight="1" x14ac:dyDescent="0.2">
      <c r="A1668" s="80" t="s">
        <v>49</v>
      </c>
      <c r="B1668" s="80" t="s">
        <v>47</v>
      </c>
      <c r="C1668" s="80" t="s">
        <v>50</v>
      </c>
      <c r="D1668" s="114">
        <v>43468.39604028935</v>
      </c>
      <c r="E1668" s="80" t="s">
        <v>169</v>
      </c>
      <c r="F1668" s="80" t="s">
        <v>45</v>
      </c>
      <c r="G1668" s="80" t="s">
        <v>44</v>
      </c>
      <c r="H1668" s="80" t="s">
        <v>10</v>
      </c>
      <c r="I1668" s="80" t="s">
        <v>158</v>
      </c>
      <c r="J1668" s="80" t="s">
        <v>42</v>
      </c>
      <c r="K1668" s="80">
        <v>3.5</v>
      </c>
      <c r="L1668" s="80">
        <v>2260</v>
      </c>
      <c r="M1668" s="80" t="s">
        <v>41</v>
      </c>
      <c r="N1668" s="102">
        <v>90.4</v>
      </c>
      <c r="O1668" s="108">
        <v>2.1000000000000001E-2</v>
      </c>
      <c r="P1668" s="105">
        <v>0</v>
      </c>
      <c r="Q1668" s="80"/>
      <c r="R1668" s="80"/>
      <c r="S1668" s="80"/>
      <c r="T1668" s="80"/>
      <c r="U1668" s="80"/>
      <c r="V1668" s="80"/>
      <c r="W1668" s="80"/>
      <c r="X1668" s="80"/>
      <c r="Y1668" s="80"/>
      <c r="Z1668" s="80" t="s">
        <v>40</v>
      </c>
      <c r="AA1668" s="80" t="s">
        <v>39</v>
      </c>
      <c r="AB1668" s="80">
        <v>20</v>
      </c>
      <c r="AC1668" s="80"/>
    </row>
    <row r="1669" spans="1:29" ht="15.75" customHeight="1" x14ac:dyDescent="0.2">
      <c r="A1669" s="80" t="s">
        <v>49</v>
      </c>
      <c r="B1669" s="80" t="s">
        <v>47</v>
      </c>
      <c r="C1669" s="80" t="s">
        <v>50</v>
      </c>
      <c r="D1669" s="114">
        <v>43468.39604028935</v>
      </c>
      <c r="E1669" s="80" t="s">
        <v>169</v>
      </c>
      <c r="F1669" s="80" t="s">
        <v>45</v>
      </c>
      <c r="G1669" s="80" t="s">
        <v>44</v>
      </c>
      <c r="H1669" s="80" t="s">
        <v>10</v>
      </c>
      <c r="I1669" s="80" t="s">
        <v>43</v>
      </c>
      <c r="J1669" s="80" t="s">
        <v>42</v>
      </c>
      <c r="K1669" s="80">
        <v>3.5</v>
      </c>
      <c r="L1669" s="80">
        <v>2260</v>
      </c>
      <c r="M1669" s="80" t="s">
        <v>41</v>
      </c>
      <c r="N1669" s="102">
        <v>5.5</v>
      </c>
      <c r="O1669" s="108">
        <v>0</v>
      </c>
      <c r="P1669" s="105">
        <v>8.65</v>
      </c>
      <c r="Q1669" s="80"/>
      <c r="R1669" s="80"/>
      <c r="S1669" s="80"/>
      <c r="T1669" s="80"/>
      <c r="U1669" s="80"/>
      <c r="V1669" s="80"/>
      <c r="W1669" s="80"/>
      <c r="X1669" s="80"/>
      <c r="Y1669" s="80"/>
      <c r="Z1669" s="80" t="s">
        <v>40</v>
      </c>
      <c r="AA1669" s="80" t="s">
        <v>39</v>
      </c>
      <c r="AB1669" s="80">
        <v>20</v>
      </c>
      <c r="AC1669" s="80"/>
    </row>
    <row r="1670" spans="1:29" ht="15.75" customHeight="1" x14ac:dyDescent="0.2">
      <c r="A1670" s="80" t="s">
        <v>49</v>
      </c>
      <c r="B1670" s="80" t="s">
        <v>47</v>
      </c>
      <c r="C1670" s="80" t="s">
        <v>50</v>
      </c>
      <c r="D1670" s="114">
        <v>43468.39604028935</v>
      </c>
      <c r="E1670" s="80" t="s">
        <v>169</v>
      </c>
      <c r="F1670" s="80" t="s">
        <v>45</v>
      </c>
      <c r="G1670" s="80" t="s">
        <v>44</v>
      </c>
      <c r="H1670" s="80" t="s">
        <v>10</v>
      </c>
      <c r="I1670" s="80" t="s">
        <v>159</v>
      </c>
      <c r="J1670" s="80" t="s">
        <v>165</v>
      </c>
      <c r="K1670" s="80">
        <v>3.5</v>
      </c>
      <c r="L1670" s="80">
        <v>2260</v>
      </c>
      <c r="M1670" s="80" t="s">
        <v>41</v>
      </c>
      <c r="N1670" s="102">
        <v>9.6999999999999993</v>
      </c>
      <c r="O1670" s="108">
        <v>8.9999999999999993E-3</v>
      </c>
      <c r="P1670" s="105">
        <v>8.56</v>
      </c>
      <c r="Q1670" s="80"/>
      <c r="R1670" s="80"/>
      <c r="S1670" s="80"/>
      <c r="T1670" s="80"/>
      <c r="U1670" s="80"/>
      <c r="V1670" s="80"/>
      <c r="W1670" s="80"/>
      <c r="X1670" s="80"/>
      <c r="Y1670" s="80"/>
      <c r="Z1670" s="80" t="s">
        <v>40</v>
      </c>
      <c r="AA1670" s="80" t="s">
        <v>39</v>
      </c>
      <c r="AB1670" s="80">
        <v>20</v>
      </c>
      <c r="AC1670" s="80"/>
    </row>
    <row r="1671" spans="1:29" ht="15.75" customHeight="1" x14ac:dyDescent="0.2">
      <c r="A1671" s="80" t="s">
        <v>49</v>
      </c>
      <c r="B1671" s="80" t="s">
        <v>47</v>
      </c>
      <c r="C1671" s="80" t="s">
        <v>50</v>
      </c>
      <c r="D1671" s="114">
        <v>43468.39604028935</v>
      </c>
      <c r="E1671" s="80" t="s">
        <v>169</v>
      </c>
      <c r="F1671" s="80" t="s">
        <v>45</v>
      </c>
      <c r="G1671" s="80" t="s">
        <v>44</v>
      </c>
      <c r="H1671" s="80" t="s">
        <v>11</v>
      </c>
      <c r="I1671" s="80" t="s">
        <v>157</v>
      </c>
      <c r="J1671" s="80" t="s">
        <v>42</v>
      </c>
      <c r="K1671" s="80">
        <v>3</v>
      </c>
      <c r="L1671" s="80">
        <v>1800</v>
      </c>
      <c r="M1671" s="80" t="s">
        <v>41</v>
      </c>
      <c r="N1671" s="102">
        <v>36.5</v>
      </c>
      <c r="O1671" s="108">
        <v>4.2000000000000003E-2</v>
      </c>
      <c r="P1671" s="105">
        <v>2.62</v>
      </c>
      <c r="Q1671" s="80"/>
      <c r="R1671" s="80"/>
      <c r="S1671" s="80"/>
      <c r="T1671" s="80"/>
      <c r="U1671" s="80"/>
      <c r="V1671" s="80"/>
      <c r="W1671" s="80"/>
      <c r="X1671" s="80"/>
      <c r="Y1671" s="80"/>
      <c r="Z1671" s="80" t="s">
        <v>40</v>
      </c>
      <c r="AA1671" s="80" t="s">
        <v>39</v>
      </c>
      <c r="AB1671" s="80">
        <v>20</v>
      </c>
      <c r="AC1671" s="80"/>
    </row>
    <row r="1672" spans="1:29" ht="15.75" customHeight="1" x14ac:dyDescent="0.2">
      <c r="A1672" s="80" t="s">
        <v>49</v>
      </c>
      <c r="B1672" s="80" t="s">
        <v>47</v>
      </c>
      <c r="C1672" s="80" t="s">
        <v>50</v>
      </c>
      <c r="D1672" s="114">
        <v>43468.39604028935</v>
      </c>
      <c r="E1672" s="80" t="s">
        <v>169</v>
      </c>
      <c r="F1672" s="80" t="s">
        <v>45</v>
      </c>
      <c r="G1672" s="80" t="s">
        <v>44</v>
      </c>
      <c r="H1672" s="80" t="s">
        <v>11</v>
      </c>
      <c r="I1672" s="80" t="s">
        <v>158</v>
      </c>
      <c r="J1672" s="80" t="s">
        <v>42</v>
      </c>
      <c r="K1672" s="80">
        <v>3</v>
      </c>
      <c r="L1672" s="80">
        <v>1800</v>
      </c>
      <c r="M1672" s="80" t="s">
        <v>41</v>
      </c>
      <c r="N1672" s="102">
        <v>59.9</v>
      </c>
      <c r="O1672" s="108">
        <v>4.4999999999999998E-2</v>
      </c>
      <c r="P1672" s="105">
        <v>0</v>
      </c>
      <c r="Q1672" s="80"/>
      <c r="R1672" s="80"/>
      <c r="S1672" s="80"/>
      <c r="T1672" s="80"/>
      <c r="U1672" s="80"/>
      <c r="V1672" s="80"/>
      <c r="W1672" s="80"/>
      <c r="X1672" s="80"/>
      <c r="Y1672" s="80"/>
      <c r="Z1672" s="80" t="s">
        <v>40</v>
      </c>
      <c r="AA1672" s="80" t="s">
        <v>39</v>
      </c>
      <c r="AB1672" s="80">
        <v>20</v>
      </c>
      <c r="AC1672" s="80"/>
    </row>
    <row r="1673" spans="1:29" ht="15.75" customHeight="1" x14ac:dyDescent="0.2">
      <c r="A1673" s="80" t="s">
        <v>49</v>
      </c>
      <c r="B1673" s="80" t="s">
        <v>47</v>
      </c>
      <c r="C1673" s="80" t="s">
        <v>50</v>
      </c>
      <c r="D1673" s="114">
        <v>43468.39604028935</v>
      </c>
      <c r="E1673" s="80" t="s">
        <v>169</v>
      </c>
      <c r="F1673" s="80" t="s">
        <v>45</v>
      </c>
      <c r="G1673" s="80" t="s">
        <v>44</v>
      </c>
      <c r="H1673" s="80" t="s">
        <v>11</v>
      </c>
      <c r="I1673" s="80" t="s">
        <v>43</v>
      </c>
      <c r="J1673" s="80" t="s">
        <v>42</v>
      </c>
      <c r="K1673" s="80">
        <v>3</v>
      </c>
      <c r="L1673" s="80">
        <v>1800</v>
      </c>
      <c r="M1673" s="80" t="s">
        <v>41</v>
      </c>
      <c r="N1673" s="102">
        <v>1.6</v>
      </c>
      <c r="O1673" s="108">
        <v>0</v>
      </c>
      <c r="P1673" s="105">
        <v>2.4900000000000002</v>
      </c>
      <c r="Q1673" s="80"/>
      <c r="R1673" s="80"/>
      <c r="S1673" s="80"/>
      <c r="T1673" s="80"/>
      <c r="U1673" s="80"/>
      <c r="V1673" s="80"/>
      <c r="W1673" s="80"/>
      <c r="X1673" s="80"/>
      <c r="Y1673" s="80"/>
      <c r="Z1673" s="80" t="s">
        <v>40</v>
      </c>
      <c r="AA1673" s="80" t="s">
        <v>39</v>
      </c>
      <c r="AB1673" s="80">
        <v>20</v>
      </c>
      <c r="AC1673" s="80"/>
    </row>
    <row r="1674" spans="1:29" ht="15.75" customHeight="1" x14ac:dyDescent="0.2">
      <c r="A1674" s="80" t="s">
        <v>49</v>
      </c>
      <c r="B1674" s="80" t="s">
        <v>47</v>
      </c>
      <c r="C1674" s="80" t="s">
        <v>50</v>
      </c>
      <c r="D1674" s="114">
        <v>43468.39604028935</v>
      </c>
      <c r="E1674" s="80" t="s">
        <v>169</v>
      </c>
      <c r="F1674" s="80" t="s">
        <v>45</v>
      </c>
      <c r="G1674" s="80" t="s">
        <v>44</v>
      </c>
      <c r="H1674" s="80" t="s">
        <v>11</v>
      </c>
      <c r="I1674" s="80" t="s">
        <v>159</v>
      </c>
      <c r="J1674" s="80" t="s">
        <v>165</v>
      </c>
      <c r="K1674" s="80">
        <v>3</v>
      </c>
      <c r="L1674" s="80">
        <v>1800</v>
      </c>
      <c r="M1674" s="80" t="s">
        <v>41</v>
      </c>
      <c r="N1674" s="102">
        <v>13.1</v>
      </c>
      <c r="O1674" s="108">
        <v>1.4999999999999999E-2</v>
      </c>
      <c r="P1674" s="105">
        <v>2.46</v>
      </c>
      <c r="Q1674" s="80"/>
      <c r="R1674" s="80"/>
      <c r="S1674" s="80"/>
      <c r="T1674" s="80"/>
      <c r="U1674" s="80"/>
      <c r="V1674" s="80"/>
      <c r="W1674" s="80"/>
      <c r="X1674" s="80"/>
      <c r="Y1674" s="80"/>
      <c r="Z1674" s="80" t="s">
        <v>40</v>
      </c>
      <c r="AA1674" s="80" t="s">
        <v>39</v>
      </c>
      <c r="AB1674" s="80">
        <v>20</v>
      </c>
      <c r="AC1674" s="80"/>
    </row>
    <row r="1675" spans="1:29" ht="15.75" customHeight="1" x14ac:dyDescent="0.2">
      <c r="A1675" s="80" t="s">
        <v>49</v>
      </c>
      <c r="B1675" s="80" t="s">
        <v>47</v>
      </c>
      <c r="C1675" s="80" t="s">
        <v>50</v>
      </c>
      <c r="D1675" s="114">
        <v>43468.39604028935</v>
      </c>
      <c r="E1675" s="80" t="s">
        <v>169</v>
      </c>
      <c r="F1675" s="80" t="s">
        <v>45</v>
      </c>
      <c r="G1675" s="80" t="s">
        <v>44</v>
      </c>
      <c r="H1675" s="80" t="s">
        <v>13</v>
      </c>
      <c r="I1675" s="80" t="s">
        <v>157</v>
      </c>
      <c r="J1675" s="80" t="s">
        <v>42</v>
      </c>
      <c r="K1675" s="80">
        <v>2.5</v>
      </c>
      <c r="L1675" s="80">
        <v>1730</v>
      </c>
      <c r="M1675" s="80" t="s">
        <v>41</v>
      </c>
      <c r="N1675" s="102">
        <v>37.1</v>
      </c>
      <c r="O1675" s="108">
        <v>3.5000000000000003E-2</v>
      </c>
      <c r="P1675" s="105">
        <v>1.8</v>
      </c>
      <c r="Q1675" s="80"/>
      <c r="R1675" s="80"/>
      <c r="S1675" s="80"/>
      <c r="T1675" s="80"/>
      <c r="U1675" s="80"/>
      <c r="V1675" s="80"/>
      <c r="W1675" s="80"/>
      <c r="X1675" s="80"/>
      <c r="Y1675" s="80"/>
      <c r="Z1675" s="80" t="s">
        <v>40</v>
      </c>
      <c r="AA1675" s="80" t="s">
        <v>39</v>
      </c>
      <c r="AB1675" s="80">
        <v>20</v>
      </c>
      <c r="AC1675" s="80"/>
    </row>
    <row r="1676" spans="1:29" ht="15.75" customHeight="1" x14ac:dyDescent="0.2">
      <c r="A1676" s="80" t="s">
        <v>49</v>
      </c>
      <c r="B1676" s="80" t="s">
        <v>47</v>
      </c>
      <c r="C1676" s="80" t="s">
        <v>50</v>
      </c>
      <c r="D1676" s="114">
        <v>43468.39604028935</v>
      </c>
      <c r="E1676" s="80" t="s">
        <v>169</v>
      </c>
      <c r="F1676" s="80" t="s">
        <v>45</v>
      </c>
      <c r="G1676" s="80" t="s">
        <v>44</v>
      </c>
      <c r="H1676" s="80" t="s">
        <v>13</v>
      </c>
      <c r="I1676" s="80" t="s">
        <v>158</v>
      </c>
      <c r="J1676" s="80" t="s">
        <v>42</v>
      </c>
      <c r="K1676" s="80">
        <v>2.5</v>
      </c>
      <c r="L1676" s="80">
        <v>1730</v>
      </c>
      <c r="M1676" s="80" t="s">
        <v>41</v>
      </c>
      <c r="N1676" s="102">
        <v>52.6</v>
      </c>
      <c r="O1676" s="108">
        <v>3.6999999999999998E-2</v>
      </c>
      <c r="P1676" s="105">
        <v>0</v>
      </c>
      <c r="Q1676" s="80"/>
      <c r="R1676" s="80"/>
      <c r="S1676" s="80"/>
      <c r="T1676" s="80"/>
      <c r="U1676" s="80"/>
      <c r="V1676" s="80"/>
      <c r="W1676" s="80"/>
      <c r="X1676" s="80"/>
      <c r="Y1676" s="80"/>
      <c r="Z1676" s="80" t="s">
        <v>40</v>
      </c>
      <c r="AA1676" s="80" t="s">
        <v>39</v>
      </c>
      <c r="AB1676" s="80">
        <v>20</v>
      </c>
      <c r="AC1676" s="80"/>
    </row>
    <row r="1677" spans="1:29" ht="15.75" customHeight="1" x14ac:dyDescent="0.2">
      <c r="A1677" s="80" t="s">
        <v>49</v>
      </c>
      <c r="B1677" s="80" t="s">
        <v>47</v>
      </c>
      <c r="C1677" s="80" t="s">
        <v>50</v>
      </c>
      <c r="D1677" s="114">
        <v>43468.39604028935</v>
      </c>
      <c r="E1677" s="80" t="s">
        <v>169</v>
      </c>
      <c r="F1677" s="80" t="s">
        <v>45</v>
      </c>
      <c r="G1677" s="80" t="s">
        <v>44</v>
      </c>
      <c r="H1677" s="80" t="s">
        <v>13</v>
      </c>
      <c r="I1677" s="80" t="s">
        <v>43</v>
      </c>
      <c r="J1677" s="80" t="s">
        <v>42</v>
      </c>
      <c r="K1677" s="80">
        <v>2.5</v>
      </c>
      <c r="L1677" s="80">
        <v>1730</v>
      </c>
      <c r="M1677" s="80" t="s">
        <v>41</v>
      </c>
      <c r="N1677" s="102">
        <v>1.2</v>
      </c>
      <c r="O1677" s="108">
        <v>0</v>
      </c>
      <c r="P1677" s="105">
        <v>1.73</v>
      </c>
      <c r="Q1677" s="80"/>
      <c r="R1677" s="80"/>
      <c r="S1677" s="80"/>
      <c r="T1677" s="80"/>
      <c r="U1677" s="80"/>
      <c r="V1677" s="80"/>
      <c r="W1677" s="80"/>
      <c r="X1677" s="80"/>
      <c r="Y1677" s="80"/>
      <c r="Z1677" s="80" t="s">
        <v>40</v>
      </c>
      <c r="AA1677" s="80" t="s">
        <v>39</v>
      </c>
      <c r="AB1677" s="80">
        <v>20</v>
      </c>
      <c r="AC1677" s="80"/>
    </row>
    <row r="1678" spans="1:29" ht="15.75" customHeight="1" x14ac:dyDescent="0.2">
      <c r="A1678" s="80" t="s">
        <v>49</v>
      </c>
      <c r="B1678" s="80" t="s">
        <v>47</v>
      </c>
      <c r="C1678" s="80" t="s">
        <v>50</v>
      </c>
      <c r="D1678" s="114">
        <v>43468.39604028935</v>
      </c>
      <c r="E1678" s="80" t="s">
        <v>169</v>
      </c>
      <c r="F1678" s="80" t="s">
        <v>45</v>
      </c>
      <c r="G1678" s="80" t="s">
        <v>44</v>
      </c>
      <c r="H1678" s="80" t="s">
        <v>13</v>
      </c>
      <c r="I1678" s="80" t="s">
        <v>159</v>
      </c>
      <c r="J1678" s="80" t="s">
        <v>165</v>
      </c>
      <c r="K1678" s="80">
        <v>2.5</v>
      </c>
      <c r="L1678" s="80">
        <v>1730</v>
      </c>
      <c r="M1678" s="80" t="s">
        <v>41</v>
      </c>
      <c r="N1678" s="102">
        <v>24.1</v>
      </c>
      <c r="O1678" s="108">
        <v>0.02</v>
      </c>
      <c r="P1678" s="105">
        <v>1.69</v>
      </c>
      <c r="Q1678" s="80"/>
      <c r="R1678" s="80"/>
      <c r="S1678" s="80"/>
      <c r="T1678" s="80"/>
      <c r="U1678" s="80"/>
      <c r="V1678" s="80"/>
      <c r="W1678" s="80"/>
      <c r="X1678" s="80"/>
      <c r="Y1678" s="80"/>
      <c r="Z1678" s="80" t="s">
        <v>40</v>
      </c>
      <c r="AA1678" s="80" t="s">
        <v>39</v>
      </c>
      <c r="AB1678" s="80">
        <v>20</v>
      </c>
      <c r="AC1678" s="80"/>
    </row>
    <row r="1679" spans="1:29" ht="15.75" customHeight="1" x14ac:dyDescent="0.2">
      <c r="A1679" s="80" t="s">
        <v>49</v>
      </c>
      <c r="B1679" s="80" t="s">
        <v>47</v>
      </c>
      <c r="C1679" s="80" t="s">
        <v>50</v>
      </c>
      <c r="D1679" s="114">
        <v>43468.39604028935</v>
      </c>
      <c r="E1679" s="80" t="s">
        <v>169</v>
      </c>
      <c r="F1679" s="80" t="s">
        <v>45</v>
      </c>
      <c r="G1679" s="80" t="s">
        <v>44</v>
      </c>
      <c r="H1679" s="80" t="s">
        <v>14</v>
      </c>
      <c r="I1679" s="80" t="s">
        <v>157</v>
      </c>
      <c r="J1679" s="80" t="s">
        <v>42</v>
      </c>
      <c r="K1679" s="80">
        <v>2.4</v>
      </c>
      <c r="L1679" s="80">
        <v>1740</v>
      </c>
      <c r="M1679" s="80" t="s">
        <v>41</v>
      </c>
      <c r="N1679" s="102">
        <v>48.8</v>
      </c>
      <c r="O1679" s="108">
        <v>5.7000000000000002E-2</v>
      </c>
      <c r="P1679" s="105">
        <v>3.49</v>
      </c>
      <c r="Q1679" s="80"/>
      <c r="R1679" s="80"/>
      <c r="S1679" s="80"/>
      <c r="T1679" s="80"/>
      <c r="U1679" s="80"/>
      <c r="V1679" s="80"/>
      <c r="W1679" s="80"/>
      <c r="X1679" s="80"/>
      <c r="Y1679" s="80"/>
      <c r="Z1679" s="80" t="s">
        <v>40</v>
      </c>
      <c r="AA1679" s="80" t="s">
        <v>39</v>
      </c>
      <c r="AB1679" s="80">
        <v>20</v>
      </c>
      <c r="AC1679" s="80"/>
    </row>
    <row r="1680" spans="1:29" ht="15.75" customHeight="1" x14ac:dyDescent="0.2">
      <c r="A1680" s="80" t="s">
        <v>49</v>
      </c>
      <c r="B1680" s="80" t="s">
        <v>47</v>
      </c>
      <c r="C1680" s="80" t="s">
        <v>50</v>
      </c>
      <c r="D1680" s="114">
        <v>43468.39604028935</v>
      </c>
      <c r="E1680" s="80" t="s">
        <v>169</v>
      </c>
      <c r="F1680" s="80" t="s">
        <v>45</v>
      </c>
      <c r="G1680" s="80" t="s">
        <v>44</v>
      </c>
      <c r="H1680" s="80" t="s">
        <v>14</v>
      </c>
      <c r="I1680" s="80" t="s">
        <v>158</v>
      </c>
      <c r="J1680" s="80" t="s">
        <v>42</v>
      </c>
      <c r="K1680" s="80">
        <v>2.4</v>
      </c>
      <c r="L1680" s="80">
        <v>1740</v>
      </c>
      <c r="M1680" s="80" t="s">
        <v>41</v>
      </c>
      <c r="N1680" s="102">
        <v>78</v>
      </c>
      <c r="O1680" s="108">
        <v>5.8999999999999997E-2</v>
      </c>
      <c r="P1680" s="105">
        <v>0</v>
      </c>
      <c r="Q1680" s="80"/>
      <c r="R1680" s="80"/>
      <c r="S1680" s="80"/>
      <c r="T1680" s="80"/>
      <c r="U1680" s="80"/>
      <c r="V1680" s="80"/>
      <c r="W1680" s="80"/>
      <c r="X1680" s="80"/>
      <c r="Y1680" s="80"/>
      <c r="Z1680" s="80" t="s">
        <v>40</v>
      </c>
      <c r="AA1680" s="80" t="s">
        <v>39</v>
      </c>
      <c r="AB1680" s="80">
        <v>20</v>
      </c>
      <c r="AC1680" s="80"/>
    </row>
    <row r="1681" spans="1:29" ht="15.75" customHeight="1" x14ac:dyDescent="0.2">
      <c r="A1681" s="80" t="s">
        <v>49</v>
      </c>
      <c r="B1681" s="80" t="s">
        <v>47</v>
      </c>
      <c r="C1681" s="80" t="s">
        <v>50</v>
      </c>
      <c r="D1681" s="114">
        <v>43468.39604028935</v>
      </c>
      <c r="E1681" s="80" t="s">
        <v>169</v>
      </c>
      <c r="F1681" s="80" t="s">
        <v>45</v>
      </c>
      <c r="G1681" s="80" t="s">
        <v>44</v>
      </c>
      <c r="H1681" s="80" t="s">
        <v>14</v>
      </c>
      <c r="I1681" s="80" t="s">
        <v>43</v>
      </c>
      <c r="J1681" s="80" t="s">
        <v>42</v>
      </c>
      <c r="K1681" s="80">
        <v>2.4</v>
      </c>
      <c r="L1681" s="80">
        <v>1740</v>
      </c>
      <c r="M1681" s="80" t="s">
        <v>41</v>
      </c>
      <c r="N1681" s="102">
        <v>2.2999999999999998</v>
      </c>
      <c r="O1681" s="108">
        <v>0</v>
      </c>
      <c r="P1681" s="105">
        <v>3.35</v>
      </c>
      <c r="Q1681" s="80"/>
      <c r="R1681" s="80"/>
      <c r="S1681" s="80"/>
      <c r="T1681" s="80"/>
      <c r="U1681" s="80"/>
      <c r="V1681" s="80"/>
      <c r="W1681" s="80"/>
      <c r="X1681" s="80"/>
      <c r="Y1681" s="80"/>
      <c r="Z1681" s="80" t="s">
        <v>40</v>
      </c>
      <c r="AA1681" s="80" t="s">
        <v>39</v>
      </c>
      <c r="AB1681" s="80">
        <v>20</v>
      </c>
      <c r="AC1681" s="80"/>
    </row>
    <row r="1682" spans="1:29" ht="15.75" customHeight="1" x14ac:dyDescent="0.2">
      <c r="A1682" s="80" t="s">
        <v>49</v>
      </c>
      <c r="B1682" s="80" t="s">
        <v>47</v>
      </c>
      <c r="C1682" s="80" t="s">
        <v>50</v>
      </c>
      <c r="D1682" s="114">
        <v>43468.39604028935</v>
      </c>
      <c r="E1682" s="80" t="s">
        <v>169</v>
      </c>
      <c r="F1682" s="80" t="s">
        <v>45</v>
      </c>
      <c r="G1682" s="80" t="s">
        <v>44</v>
      </c>
      <c r="H1682" s="80" t="s">
        <v>14</v>
      </c>
      <c r="I1682" s="80" t="s">
        <v>159</v>
      </c>
      <c r="J1682" s="80" t="s">
        <v>165</v>
      </c>
      <c r="K1682" s="80">
        <v>2.4</v>
      </c>
      <c r="L1682" s="80">
        <v>1740</v>
      </c>
      <c r="M1682" s="80" t="s">
        <v>41</v>
      </c>
      <c r="N1682" s="102">
        <v>42.4</v>
      </c>
      <c r="O1682" s="108">
        <v>4.7E-2</v>
      </c>
      <c r="P1682" s="105">
        <v>3.25</v>
      </c>
      <c r="Q1682" s="80"/>
      <c r="R1682" s="80"/>
      <c r="S1682" s="80"/>
      <c r="T1682" s="80"/>
      <c r="U1682" s="80"/>
      <c r="V1682" s="80"/>
      <c r="W1682" s="80"/>
      <c r="X1682" s="80"/>
      <c r="Y1682" s="80"/>
      <c r="Z1682" s="80" t="s">
        <v>40</v>
      </c>
      <c r="AA1682" s="80" t="s">
        <v>39</v>
      </c>
      <c r="AB1682" s="80">
        <v>20</v>
      </c>
      <c r="AC1682" s="80"/>
    </row>
    <row r="1683" spans="1:29" ht="15.75" customHeight="1" x14ac:dyDescent="0.2">
      <c r="A1683" s="80" t="s">
        <v>49</v>
      </c>
      <c r="B1683" s="80" t="s">
        <v>47</v>
      </c>
      <c r="C1683" s="80" t="s">
        <v>50</v>
      </c>
      <c r="D1683" s="114">
        <v>43468.39604028935</v>
      </c>
      <c r="E1683" s="80" t="s">
        <v>169</v>
      </c>
      <c r="F1683" s="80" t="s">
        <v>45</v>
      </c>
      <c r="G1683" s="80" t="s">
        <v>44</v>
      </c>
      <c r="H1683" s="80" t="s">
        <v>16</v>
      </c>
      <c r="I1683" s="80" t="s">
        <v>157</v>
      </c>
      <c r="J1683" s="80" t="s">
        <v>42</v>
      </c>
      <c r="K1683" s="80">
        <v>2.5</v>
      </c>
      <c r="L1683" s="80">
        <v>1930</v>
      </c>
      <c r="M1683" s="80" t="s">
        <v>41</v>
      </c>
      <c r="N1683" s="102">
        <v>71.7</v>
      </c>
      <c r="O1683" s="108">
        <v>9.2999999999999999E-2</v>
      </c>
      <c r="P1683" s="105">
        <v>8.11</v>
      </c>
      <c r="Q1683" s="80"/>
      <c r="R1683" s="80"/>
      <c r="S1683" s="80"/>
      <c r="T1683" s="80"/>
      <c r="U1683" s="80"/>
      <c r="V1683" s="80"/>
      <c r="W1683" s="80"/>
      <c r="X1683" s="80"/>
      <c r="Y1683" s="80"/>
      <c r="Z1683" s="80" t="s">
        <v>40</v>
      </c>
      <c r="AA1683" s="80" t="s">
        <v>39</v>
      </c>
      <c r="AB1683" s="80">
        <v>20</v>
      </c>
      <c r="AC1683" s="80"/>
    </row>
    <row r="1684" spans="1:29" ht="15.75" customHeight="1" x14ac:dyDescent="0.2">
      <c r="A1684" s="80" t="s">
        <v>49</v>
      </c>
      <c r="B1684" s="80" t="s">
        <v>47</v>
      </c>
      <c r="C1684" s="80" t="s">
        <v>50</v>
      </c>
      <c r="D1684" s="114">
        <v>43468.39604028935</v>
      </c>
      <c r="E1684" s="80" t="s">
        <v>169</v>
      </c>
      <c r="F1684" s="80" t="s">
        <v>45</v>
      </c>
      <c r="G1684" s="80" t="s">
        <v>44</v>
      </c>
      <c r="H1684" s="80" t="s">
        <v>16</v>
      </c>
      <c r="I1684" s="80" t="s">
        <v>158</v>
      </c>
      <c r="J1684" s="80" t="s">
        <v>42</v>
      </c>
      <c r="K1684" s="80">
        <v>2.5</v>
      </c>
      <c r="L1684" s="80">
        <v>1930</v>
      </c>
      <c r="M1684" s="80" t="s">
        <v>41</v>
      </c>
      <c r="N1684" s="102">
        <v>156</v>
      </c>
      <c r="O1684" s="108">
        <v>9.1999999999999998E-2</v>
      </c>
      <c r="P1684" s="105">
        <v>0</v>
      </c>
      <c r="Q1684" s="80"/>
      <c r="R1684" s="80"/>
      <c r="S1684" s="80"/>
      <c r="T1684" s="80"/>
      <c r="U1684" s="80"/>
      <c r="V1684" s="80"/>
      <c r="W1684" s="80"/>
      <c r="X1684" s="80"/>
      <c r="Y1684" s="80"/>
      <c r="Z1684" s="80" t="s">
        <v>40</v>
      </c>
      <c r="AA1684" s="80" t="s">
        <v>39</v>
      </c>
      <c r="AB1684" s="80">
        <v>20</v>
      </c>
      <c r="AC1684" s="80"/>
    </row>
    <row r="1685" spans="1:29" ht="15.75" customHeight="1" x14ac:dyDescent="0.2">
      <c r="A1685" s="80" t="s">
        <v>49</v>
      </c>
      <c r="B1685" s="80" t="s">
        <v>47</v>
      </c>
      <c r="C1685" s="80" t="s">
        <v>50</v>
      </c>
      <c r="D1685" s="114">
        <v>43468.39604028935</v>
      </c>
      <c r="E1685" s="80" t="s">
        <v>169</v>
      </c>
      <c r="F1685" s="80" t="s">
        <v>45</v>
      </c>
      <c r="G1685" s="80" t="s">
        <v>44</v>
      </c>
      <c r="H1685" s="80" t="s">
        <v>16</v>
      </c>
      <c r="I1685" s="80" t="s">
        <v>43</v>
      </c>
      <c r="J1685" s="80" t="s">
        <v>42</v>
      </c>
      <c r="K1685" s="80">
        <v>2.5</v>
      </c>
      <c r="L1685" s="80">
        <v>1930</v>
      </c>
      <c r="M1685" s="80" t="s">
        <v>41</v>
      </c>
      <c r="N1685" s="102">
        <v>5.4</v>
      </c>
      <c r="O1685" s="108">
        <v>0</v>
      </c>
      <c r="P1685" s="105">
        <v>7.91</v>
      </c>
      <c r="Q1685" s="80"/>
      <c r="R1685" s="80"/>
      <c r="S1685" s="80"/>
      <c r="T1685" s="80"/>
      <c r="U1685" s="80"/>
      <c r="V1685" s="80"/>
      <c r="W1685" s="80"/>
      <c r="X1685" s="80"/>
      <c r="Y1685" s="80"/>
      <c r="Z1685" s="80" t="s">
        <v>40</v>
      </c>
      <c r="AA1685" s="80" t="s">
        <v>39</v>
      </c>
      <c r="AB1685" s="80">
        <v>20</v>
      </c>
      <c r="AC1685" s="80"/>
    </row>
    <row r="1686" spans="1:29" ht="15.75" customHeight="1" x14ac:dyDescent="0.2">
      <c r="A1686" s="80" t="s">
        <v>49</v>
      </c>
      <c r="B1686" s="80" t="s">
        <v>47</v>
      </c>
      <c r="C1686" s="80" t="s">
        <v>50</v>
      </c>
      <c r="D1686" s="114">
        <v>43468.39604028935</v>
      </c>
      <c r="E1686" s="80" t="s">
        <v>169</v>
      </c>
      <c r="F1686" s="80" t="s">
        <v>45</v>
      </c>
      <c r="G1686" s="80" t="s">
        <v>44</v>
      </c>
      <c r="H1686" s="80" t="s">
        <v>16</v>
      </c>
      <c r="I1686" s="80" t="s">
        <v>159</v>
      </c>
      <c r="J1686" s="80" t="s">
        <v>165</v>
      </c>
      <c r="K1686" s="80">
        <v>2.5</v>
      </c>
      <c r="L1686" s="80">
        <v>1930</v>
      </c>
      <c r="M1686" s="80" t="s">
        <v>41</v>
      </c>
      <c r="N1686" s="102">
        <v>72.8</v>
      </c>
      <c r="O1686" s="108">
        <v>8.8999999999999996E-2</v>
      </c>
      <c r="P1686" s="105">
        <v>7.68</v>
      </c>
      <c r="Q1686" s="80"/>
      <c r="R1686" s="80"/>
      <c r="S1686" s="80"/>
      <c r="T1686" s="80"/>
      <c r="U1686" s="80"/>
      <c r="V1686" s="80"/>
      <c r="W1686" s="80"/>
      <c r="X1686" s="80"/>
      <c r="Y1686" s="80"/>
      <c r="Z1686" s="80" t="s">
        <v>40</v>
      </c>
      <c r="AA1686" s="80" t="s">
        <v>39</v>
      </c>
      <c r="AB1686" s="80">
        <v>20</v>
      </c>
      <c r="AC1686" s="80"/>
    </row>
    <row r="1687" spans="1:29" ht="15.75" customHeight="1" x14ac:dyDescent="0.2">
      <c r="A1687" s="80" t="s">
        <v>49</v>
      </c>
      <c r="B1687" s="80" t="s">
        <v>47</v>
      </c>
      <c r="C1687" s="80" t="s">
        <v>50</v>
      </c>
      <c r="D1687" s="114">
        <v>43468.39604028935</v>
      </c>
      <c r="E1687" s="80" t="s">
        <v>169</v>
      </c>
      <c r="F1687" s="80" t="s">
        <v>45</v>
      </c>
      <c r="G1687" s="80" t="s">
        <v>44</v>
      </c>
      <c r="H1687" s="80" t="s">
        <v>22</v>
      </c>
      <c r="I1687" s="80" t="s">
        <v>157</v>
      </c>
      <c r="J1687" s="80" t="s">
        <v>42</v>
      </c>
      <c r="K1687" s="80">
        <v>2.5</v>
      </c>
      <c r="L1687" s="80">
        <v>1920</v>
      </c>
      <c r="M1687" s="80" t="s">
        <v>41</v>
      </c>
      <c r="N1687" s="102">
        <v>80.400000000000006</v>
      </c>
      <c r="O1687" s="108">
        <v>7.5999999999999998E-2</v>
      </c>
      <c r="P1687" s="105">
        <v>8.1999999999999993</v>
      </c>
      <c r="Q1687" s="80"/>
      <c r="R1687" s="80"/>
      <c r="S1687" s="80"/>
      <c r="T1687" s="80"/>
      <c r="U1687" s="80"/>
      <c r="V1687" s="80"/>
      <c r="W1687" s="80"/>
      <c r="X1687" s="80"/>
      <c r="Y1687" s="80"/>
      <c r="Z1687" s="80" t="s">
        <v>40</v>
      </c>
      <c r="AA1687" s="80" t="s">
        <v>39</v>
      </c>
      <c r="AB1687" s="80">
        <v>20</v>
      </c>
      <c r="AC1687" s="80"/>
    </row>
    <row r="1688" spans="1:29" ht="15.75" customHeight="1" x14ac:dyDescent="0.2">
      <c r="A1688" s="80" t="s">
        <v>49</v>
      </c>
      <c r="B1688" s="80" t="s">
        <v>47</v>
      </c>
      <c r="C1688" s="80" t="s">
        <v>50</v>
      </c>
      <c r="D1688" s="114">
        <v>43468.39604028935</v>
      </c>
      <c r="E1688" s="80" t="s">
        <v>169</v>
      </c>
      <c r="F1688" s="80" t="s">
        <v>45</v>
      </c>
      <c r="G1688" s="80" t="s">
        <v>44</v>
      </c>
      <c r="H1688" s="80" t="s">
        <v>22</v>
      </c>
      <c r="I1688" s="80" t="s">
        <v>158</v>
      </c>
      <c r="J1688" s="80" t="s">
        <v>42</v>
      </c>
      <c r="K1688" s="80">
        <v>2.5</v>
      </c>
      <c r="L1688" s="80">
        <v>1920</v>
      </c>
      <c r="M1688" s="80" t="s">
        <v>41</v>
      </c>
      <c r="N1688" s="102">
        <v>177</v>
      </c>
      <c r="O1688" s="108">
        <v>7.9000000000000001E-2</v>
      </c>
      <c r="P1688" s="105">
        <v>0</v>
      </c>
      <c r="Q1688" s="80"/>
      <c r="R1688" s="80"/>
      <c r="S1688" s="80"/>
      <c r="T1688" s="80"/>
      <c r="U1688" s="80"/>
      <c r="V1688" s="80"/>
      <c r="W1688" s="80"/>
      <c r="X1688" s="80"/>
      <c r="Y1688" s="80"/>
      <c r="Z1688" s="80" t="s">
        <v>40</v>
      </c>
      <c r="AA1688" s="80" t="s">
        <v>39</v>
      </c>
      <c r="AB1688" s="80">
        <v>20</v>
      </c>
      <c r="AC1688" s="80"/>
    </row>
    <row r="1689" spans="1:29" ht="15.75" customHeight="1" x14ac:dyDescent="0.2">
      <c r="A1689" s="80" t="s">
        <v>49</v>
      </c>
      <c r="B1689" s="80" t="s">
        <v>47</v>
      </c>
      <c r="C1689" s="80" t="s">
        <v>50</v>
      </c>
      <c r="D1689" s="114">
        <v>43468.39604028935</v>
      </c>
      <c r="E1689" s="80" t="s">
        <v>169</v>
      </c>
      <c r="F1689" s="80" t="s">
        <v>45</v>
      </c>
      <c r="G1689" s="80" t="s">
        <v>44</v>
      </c>
      <c r="H1689" s="80" t="s">
        <v>22</v>
      </c>
      <c r="I1689" s="80" t="s">
        <v>43</v>
      </c>
      <c r="J1689" s="80" t="s">
        <v>42</v>
      </c>
      <c r="K1689" s="80">
        <v>2.5</v>
      </c>
      <c r="L1689" s="80">
        <v>1920</v>
      </c>
      <c r="M1689" s="80" t="s">
        <v>41</v>
      </c>
      <c r="N1689" s="102">
        <v>5.4</v>
      </c>
      <c r="O1689" s="108">
        <v>0</v>
      </c>
      <c r="P1689" s="105">
        <v>8.01</v>
      </c>
      <c r="Q1689" s="80"/>
      <c r="R1689" s="80"/>
      <c r="S1689" s="80"/>
      <c r="T1689" s="80"/>
      <c r="U1689" s="80"/>
      <c r="V1689" s="80"/>
      <c r="W1689" s="80"/>
      <c r="X1689" s="80"/>
      <c r="Y1689" s="80"/>
      <c r="Z1689" s="80" t="s">
        <v>40</v>
      </c>
      <c r="AA1689" s="80" t="s">
        <v>39</v>
      </c>
      <c r="AB1689" s="80">
        <v>20</v>
      </c>
      <c r="AC1689" s="80"/>
    </row>
    <row r="1690" spans="1:29" ht="15.75" customHeight="1" x14ac:dyDescent="0.2">
      <c r="A1690" s="80" t="s">
        <v>49</v>
      </c>
      <c r="B1690" s="80" t="s">
        <v>47</v>
      </c>
      <c r="C1690" s="80" t="s">
        <v>50</v>
      </c>
      <c r="D1690" s="114">
        <v>43468.39604028935</v>
      </c>
      <c r="E1690" s="80" t="s">
        <v>169</v>
      </c>
      <c r="F1690" s="80" t="s">
        <v>45</v>
      </c>
      <c r="G1690" s="80" t="s">
        <v>44</v>
      </c>
      <c r="H1690" s="80" t="s">
        <v>22</v>
      </c>
      <c r="I1690" s="80" t="s">
        <v>159</v>
      </c>
      <c r="J1690" s="80" t="s">
        <v>165</v>
      </c>
      <c r="K1690" s="80">
        <v>2.5</v>
      </c>
      <c r="L1690" s="80">
        <v>1920</v>
      </c>
      <c r="M1690" s="80" t="s">
        <v>41</v>
      </c>
      <c r="N1690" s="102">
        <v>84.2</v>
      </c>
      <c r="O1690" s="108">
        <v>7.4999999999999997E-2</v>
      </c>
      <c r="P1690" s="105">
        <v>7.76</v>
      </c>
      <c r="Q1690" s="80"/>
      <c r="R1690" s="80"/>
      <c r="S1690" s="80"/>
      <c r="T1690" s="80"/>
      <c r="U1690" s="80"/>
      <c r="V1690" s="80"/>
      <c r="W1690" s="80"/>
      <c r="X1690" s="80"/>
      <c r="Y1690" s="80"/>
      <c r="Z1690" s="80" t="s">
        <v>40</v>
      </c>
      <c r="AA1690" s="80" t="s">
        <v>39</v>
      </c>
      <c r="AB1690" s="80">
        <v>20</v>
      </c>
      <c r="AC1690" s="80"/>
    </row>
    <row r="1691" spans="1:29" ht="15.75" customHeight="1" x14ac:dyDescent="0.2">
      <c r="A1691" s="80" t="s">
        <v>49</v>
      </c>
      <c r="B1691" s="80" t="s">
        <v>47</v>
      </c>
      <c r="C1691" s="80" t="s">
        <v>50</v>
      </c>
      <c r="D1691" s="114">
        <v>43468.39604028935</v>
      </c>
      <c r="E1691" s="80" t="s">
        <v>169</v>
      </c>
      <c r="F1691" s="80" t="s">
        <v>45</v>
      </c>
      <c r="G1691" s="80" t="s">
        <v>44</v>
      </c>
      <c r="H1691" s="80" t="s">
        <v>24</v>
      </c>
      <c r="I1691" s="80" t="s">
        <v>157</v>
      </c>
      <c r="J1691" s="80" t="s">
        <v>42</v>
      </c>
      <c r="K1691" s="80">
        <v>3.2</v>
      </c>
      <c r="L1691" s="80">
        <v>2110</v>
      </c>
      <c r="M1691" s="80" t="s">
        <v>41</v>
      </c>
      <c r="N1691" s="102">
        <v>144</v>
      </c>
      <c r="O1691" s="108">
        <v>0.115</v>
      </c>
      <c r="P1691" s="105">
        <v>8.93</v>
      </c>
      <c r="Q1691" s="80"/>
      <c r="R1691" s="80"/>
      <c r="S1691" s="80"/>
      <c r="T1691" s="80"/>
      <c r="U1691" s="80"/>
      <c r="V1691" s="80"/>
      <c r="W1691" s="80"/>
      <c r="X1691" s="80"/>
      <c r="Y1691" s="80"/>
      <c r="Z1691" s="80" t="s">
        <v>40</v>
      </c>
      <c r="AA1691" s="80" t="s">
        <v>39</v>
      </c>
      <c r="AB1691" s="80">
        <v>20</v>
      </c>
      <c r="AC1691" s="80"/>
    </row>
    <row r="1692" spans="1:29" ht="15.75" customHeight="1" x14ac:dyDescent="0.2">
      <c r="A1692" s="80" t="s">
        <v>49</v>
      </c>
      <c r="B1692" s="80" t="s">
        <v>47</v>
      </c>
      <c r="C1692" s="80" t="s">
        <v>50</v>
      </c>
      <c r="D1692" s="114">
        <v>43468.39604028935</v>
      </c>
      <c r="E1692" s="80" t="s">
        <v>169</v>
      </c>
      <c r="F1692" s="80" t="s">
        <v>45</v>
      </c>
      <c r="G1692" s="80" t="s">
        <v>44</v>
      </c>
      <c r="H1692" s="80" t="s">
        <v>24</v>
      </c>
      <c r="I1692" s="80" t="s">
        <v>158</v>
      </c>
      <c r="J1692" s="80" t="s">
        <v>42</v>
      </c>
      <c r="K1692" s="80">
        <v>3.2</v>
      </c>
      <c r="L1692" s="80">
        <v>2110</v>
      </c>
      <c r="M1692" s="80" t="s">
        <v>41</v>
      </c>
      <c r="N1692" s="102">
        <v>266</v>
      </c>
      <c r="O1692" s="108">
        <v>0.123</v>
      </c>
      <c r="P1692" s="105">
        <v>0</v>
      </c>
      <c r="Q1692" s="80"/>
      <c r="R1692" s="80"/>
      <c r="S1692" s="80"/>
      <c r="T1692" s="80"/>
      <c r="U1692" s="80"/>
      <c r="V1692" s="80"/>
      <c r="W1692" s="80"/>
      <c r="X1692" s="80"/>
      <c r="Y1692" s="80"/>
      <c r="Z1692" s="80" t="s">
        <v>40</v>
      </c>
      <c r="AA1692" s="80" t="s">
        <v>39</v>
      </c>
      <c r="AB1692" s="80">
        <v>20</v>
      </c>
      <c r="AC1692" s="80"/>
    </row>
    <row r="1693" spans="1:29" ht="15.75" customHeight="1" x14ac:dyDescent="0.2">
      <c r="A1693" s="80" t="s">
        <v>49</v>
      </c>
      <c r="B1693" s="80" t="s">
        <v>47</v>
      </c>
      <c r="C1693" s="80" t="s">
        <v>50</v>
      </c>
      <c r="D1693" s="114">
        <v>43468.39604028935</v>
      </c>
      <c r="E1693" s="80" t="s">
        <v>169</v>
      </c>
      <c r="F1693" s="80" t="s">
        <v>45</v>
      </c>
      <c r="G1693" s="80" t="s">
        <v>44</v>
      </c>
      <c r="H1693" s="80" t="s">
        <v>24</v>
      </c>
      <c r="I1693" s="80" t="s">
        <v>43</v>
      </c>
      <c r="J1693" s="80" t="s">
        <v>42</v>
      </c>
      <c r="K1693" s="80">
        <v>3.2</v>
      </c>
      <c r="L1693" s="80">
        <v>2110</v>
      </c>
      <c r="M1693" s="80" t="s">
        <v>41</v>
      </c>
      <c r="N1693" s="102">
        <v>5.6</v>
      </c>
      <c r="O1693" s="108">
        <v>0</v>
      </c>
      <c r="P1693" s="105">
        <v>8.6300000000000008</v>
      </c>
      <c r="Q1693" s="80"/>
      <c r="R1693" s="80"/>
      <c r="S1693" s="80"/>
      <c r="T1693" s="80"/>
      <c r="U1693" s="80"/>
      <c r="V1693" s="80"/>
      <c r="W1693" s="80"/>
      <c r="X1693" s="80"/>
      <c r="Y1693" s="80"/>
      <c r="Z1693" s="80" t="s">
        <v>40</v>
      </c>
      <c r="AA1693" s="80" t="s">
        <v>39</v>
      </c>
      <c r="AB1693" s="80">
        <v>20</v>
      </c>
      <c r="AC1693" s="80"/>
    </row>
    <row r="1694" spans="1:29" ht="15.75" customHeight="1" x14ac:dyDescent="0.2">
      <c r="A1694" s="80" t="s">
        <v>49</v>
      </c>
      <c r="B1694" s="80" t="s">
        <v>47</v>
      </c>
      <c r="C1694" s="80" t="s">
        <v>50</v>
      </c>
      <c r="D1694" s="114">
        <v>43468.39604028935</v>
      </c>
      <c r="E1694" s="80" t="s">
        <v>169</v>
      </c>
      <c r="F1694" s="80" t="s">
        <v>45</v>
      </c>
      <c r="G1694" s="80" t="s">
        <v>44</v>
      </c>
      <c r="H1694" s="80" t="s">
        <v>24</v>
      </c>
      <c r="I1694" s="80" t="s">
        <v>159</v>
      </c>
      <c r="J1694" s="80" t="s">
        <v>165</v>
      </c>
      <c r="K1694" s="80">
        <v>3.2</v>
      </c>
      <c r="L1694" s="80">
        <v>2110</v>
      </c>
      <c r="M1694" s="80" t="s">
        <v>41</v>
      </c>
      <c r="N1694" s="102">
        <v>145</v>
      </c>
      <c r="O1694" s="108">
        <v>0.111</v>
      </c>
      <c r="P1694" s="105">
        <v>8.43</v>
      </c>
      <c r="Q1694" s="80"/>
      <c r="R1694" s="80"/>
      <c r="S1694" s="80"/>
      <c r="T1694" s="80"/>
      <c r="U1694" s="80"/>
      <c r="V1694" s="80"/>
      <c r="W1694" s="80"/>
      <c r="X1694" s="80"/>
      <c r="Y1694" s="80"/>
      <c r="Z1694" s="80" t="s">
        <v>40</v>
      </c>
      <c r="AA1694" s="80" t="s">
        <v>39</v>
      </c>
      <c r="AB1694" s="80">
        <v>20</v>
      </c>
      <c r="AC1694" s="80"/>
    </row>
    <row r="1695" spans="1:29" ht="15.75" customHeight="1" x14ac:dyDescent="0.2">
      <c r="A1695" s="80" t="s">
        <v>49</v>
      </c>
      <c r="B1695" s="80" t="s">
        <v>47</v>
      </c>
      <c r="C1695" s="80" t="s">
        <v>50</v>
      </c>
      <c r="D1695" s="114">
        <v>43468.39604028935</v>
      </c>
      <c r="E1695" s="80" t="s">
        <v>169</v>
      </c>
      <c r="F1695" s="80" t="s">
        <v>45</v>
      </c>
      <c r="G1695" s="80" t="s">
        <v>44</v>
      </c>
      <c r="H1695" s="80" t="s">
        <v>25</v>
      </c>
      <c r="I1695" s="80" t="s">
        <v>157</v>
      </c>
      <c r="J1695" s="80" t="s">
        <v>42</v>
      </c>
      <c r="K1695" s="80">
        <v>3.4</v>
      </c>
      <c r="L1695" s="80">
        <v>1820</v>
      </c>
      <c r="M1695" s="80" t="s">
        <v>41</v>
      </c>
      <c r="N1695" s="102">
        <v>195</v>
      </c>
      <c r="O1695" s="108">
        <v>0.10100000000000001</v>
      </c>
      <c r="P1695" s="105">
        <v>3.27</v>
      </c>
      <c r="Q1695" s="80"/>
      <c r="R1695" s="80"/>
      <c r="S1695" s="80"/>
      <c r="T1695" s="80"/>
      <c r="U1695" s="80"/>
      <c r="V1695" s="80"/>
      <c r="W1695" s="80"/>
      <c r="X1695" s="80"/>
      <c r="Y1695" s="80"/>
      <c r="Z1695" s="80" t="s">
        <v>40</v>
      </c>
      <c r="AA1695" s="80" t="s">
        <v>39</v>
      </c>
      <c r="AB1695" s="80">
        <v>20</v>
      </c>
      <c r="AC1695" s="80"/>
    </row>
    <row r="1696" spans="1:29" ht="15.75" customHeight="1" x14ac:dyDescent="0.2">
      <c r="A1696" s="80" t="s">
        <v>49</v>
      </c>
      <c r="B1696" s="80" t="s">
        <v>47</v>
      </c>
      <c r="C1696" s="80" t="s">
        <v>50</v>
      </c>
      <c r="D1696" s="114">
        <v>43468.39604028935</v>
      </c>
      <c r="E1696" s="80" t="s">
        <v>169</v>
      </c>
      <c r="F1696" s="80" t="s">
        <v>45</v>
      </c>
      <c r="G1696" s="80" t="s">
        <v>44</v>
      </c>
      <c r="H1696" s="80" t="s">
        <v>25</v>
      </c>
      <c r="I1696" s="80" t="s">
        <v>158</v>
      </c>
      <c r="J1696" s="80" t="s">
        <v>42</v>
      </c>
      <c r="K1696" s="80">
        <v>3.4</v>
      </c>
      <c r="L1696" s="80">
        <v>1820</v>
      </c>
      <c r="M1696" s="80" t="s">
        <v>41</v>
      </c>
      <c r="N1696" s="102">
        <v>237</v>
      </c>
      <c r="O1696" s="108">
        <v>0.107</v>
      </c>
      <c r="P1696" s="105">
        <v>0</v>
      </c>
      <c r="Q1696" s="80"/>
      <c r="R1696" s="80"/>
      <c r="S1696" s="80"/>
      <c r="T1696" s="80"/>
      <c r="U1696" s="80"/>
      <c r="V1696" s="80"/>
      <c r="W1696" s="80"/>
      <c r="X1696" s="80"/>
      <c r="Y1696" s="80"/>
      <c r="Z1696" s="80" t="s">
        <v>40</v>
      </c>
      <c r="AA1696" s="80" t="s">
        <v>39</v>
      </c>
      <c r="AB1696" s="80">
        <v>20</v>
      </c>
      <c r="AC1696" s="80"/>
    </row>
    <row r="1697" spans="1:29" ht="15.75" customHeight="1" x14ac:dyDescent="0.2">
      <c r="A1697" s="80" t="s">
        <v>49</v>
      </c>
      <c r="B1697" s="80" t="s">
        <v>47</v>
      </c>
      <c r="C1697" s="80" t="s">
        <v>50</v>
      </c>
      <c r="D1697" s="114">
        <v>43468.39604028935</v>
      </c>
      <c r="E1697" s="80" t="s">
        <v>169</v>
      </c>
      <c r="F1697" s="80" t="s">
        <v>45</v>
      </c>
      <c r="G1697" s="80" t="s">
        <v>44</v>
      </c>
      <c r="H1697" s="80" t="s">
        <v>25</v>
      </c>
      <c r="I1697" s="80" t="s">
        <v>43</v>
      </c>
      <c r="J1697" s="80" t="s">
        <v>42</v>
      </c>
      <c r="K1697" s="80">
        <v>3.4</v>
      </c>
      <c r="L1697" s="80">
        <v>1820</v>
      </c>
      <c r="M1697" s="80" t="s">
        <v>41</v>
      </c>
      <c r="N1697" s="102">
        <v>2</v>
      </c>
      <c r="O1697" s="108">
        <v>0</v>
      </c>
      <c r="P1697" s="105">
        <v>3.11</v>
      </c>
      <c r="Q1697" s="80"/>
      <c r="R1697" s="80"/>
      <c r="S1697" s="80"/>
      <c r="T1697" s="80"/>
      <c r="U1697" s="80"/>
      <c r="V1697" s="80"/>
      <c r="W1697" s="80"/>
      <c r="X1697" s="80"/>
      <c r="Y1697" s="80"/>
      <c r="Z1697" s="80" t="s">
        <v>40</v>
      </c>
      <c r="AA1697" s="80" t="s">
        <v>39</v>
      </c>
      <c r="AB1697" s="80">
        <v>20</v>
      </c>
      <c r="AC1697" s="80"/>
    </row>
    <row r="1698" spans="1:29" ht="15.75" customHeight="1" x14ac:dyDescent="0.2">
      <c r="A1698" s="80" t="s">
        <v>49</v>
      </c>
      <c r="B1698" s="80" t="s">
        <v>47</v>
      </c>
      <c r="C1698" s="80" t="s">
        <v>50</v>
      </c>
      <c r="D1698" s="114">
        <v>43468.39604028935</v>
      </c>
      <c r="E1698" s="80" t="s">
        <v>169</v>
      </c>
      <c r="F1698" s="80" t="s">
        <v>45</v>
      </c>
      <c r="G1698" s="80" t="s">
        <v>44</v>
      </c>
      <c r="H1698" s="80" t="s">
        <v>25</v>
      </c>
      <c r="I1698" s="80" t="s">
        <v>159</v>
      </c>
      <c r="J1698" s="80" t="s">
        <v>165</v>
      </c>
      <c r="K1698" s="80">
        <v>3.4</v>
      </c>
      <c r="L1698" s="80">
        <v>1820</v>
      </c>
      <c r="M1698" s="80" t="s">
        <v>41</v>
      </c>
      <c r="N1698" s="102">
        <v>197</v>
      </c>
      <c r="O1698" s="108">
        <v>0.10100000000000001</v>
      </c>
      <c r="P1698" s="105">
        <v>3.03</v>
      </c>
      <c r="Q1698" s="80"/>
      <c r="R1698" s="80"/>
      <c r="S1698" s="80"/>
      <c r="T1698" s="80"/>
      <c r="U1698" s="80"/>
      <c r="V1698" s="80"/>
      <c r="W1698" s="80"/>
      <c r="X1698" s="80"/>
      <c r="Y1698" s="80"/>
      <c r="Z1698" s="80" t="s">
        <v>40</v>
      </c>
      <c r="AA1698" s="80" t="s">
        <v>39</v>
      </c>
      <c r="AB1698" s="80">
        <v>20</v>
      </c>
      <c r="AC1698" s="80"/>
    </row>
    <row r="1699" spans="1:29" ht="15.75" customHeight="1" x14ac:dyDescent="0.2">
      <c r="A1699" s="80" t="s">
        <v>49</v>
      </c>
      <c r="B1699" s="80" t="s">
        <v>47</v>
      </c>
      <c r="C1699" s="80" t="s">
        <v>50</v>
      </c>
      <c r="D1699" s="114">
        <v>43468.39604028935</v>
      </c>
      <c r="E1699" s="80" t="s">
        <v>169</v>
      </c>
      <c r="F1699" s="80" t="s">
        <v>45</v>
      </c>
      <c r="G1699" s="80" t="s">
        <v>44</v>
      </c>
      <c r="H1699" s="80" t="s">
        <v>26</v>
      </c>
      <c r="I1699" s="80" t="s">
        <v>157</v>
      </c>
      <c r="J1699" s="80" t="s">
        <v>42</v>
      </c>
      <c r="K1699" s="80">
        <v>3.6</v>
      </c>
      <c r="L1699" s="80">
        <v>2220</v>
      </c>
      <c r="M1699" s="80" t="s">
        <v>41</v>
      </c>
      <c r="N1699" s="102">
        <v>24</v>
      </c>
      <c r="O1699" s="108">
        <v>0.03</v>
      </c>
      <c r="P1699" s="105">
        <v>7.51</v>
      </c>
      <c r="Q1699" s="80"/>
      <c r="R1699" s="80"/>
      <c r="S1699" s="80"/>
      <c r="T1699" s="80"/>
      <c r="U1699" s="80"/>
      <c r="V1699" s="80"/>
      <c r="W1699" s="80"/>
      <c r="X1699" s="80"/>
      <c r="Y1699" s="80"/>
      <c r="Z1699" s="80" t="s">
        <v>40</v>
      </c>
      <c r="AA1699" s="80" t="s">
        <v>39</v>
      </c>
      <c r="AB1699" s="80">
        <v>20</v>
      </c>
      <c r="AC1699" s="80"/>
    </row>
    <row r="1700" spans="1:29" ht="15.75" customHeight="1" x14ac:dyDescent="0.2">
      <c r="A1700" s="80" t="s">
        <v>49</v>
      </c>
      <c r="B1700" s="80" t="s">
        <v>47</v>
      </c>
      <c r="C1700" s="80" t="s">
        <v>50</v>
      </c>
      <c r="D1700" s="114">
        <v>43468.39604028935</v>
      </c>
      <c r="E1700" s="80" t="s">
        <v>169</v>
      </c>
      <c r="F1700" s="80" t="s">
        <v>45</v>
      </c>
      <c r="G1700" s="80" t="s">
        <v>44</v>
      </c>
      <c r="H1700" s="80" t="s">
        <v>26</v>
      </c>
      <c r="I1700" s="80" t="s">
        <v>158</v>
      </c>
      <c r="J1700" s="80" t="s">
        <v>42</v>
      </c>
      <c r="K1700" s="80">
        <v>3.6</v>
      </c>
      <c r="L1700" s="80">
        <v>2220</v>
      </c>
      <c r="M1700" s="80" t="s">
        <v>41</v>
      </c>
      <c r="N1700" s="102">
        <v>129</v>
      </c>
      <c r="O1700" s="108">
        <v>3.1E-2</v>
      </c>
      <c r="P1700" s="105">
        <v>0</v>
      </c>
      <c r="Q1700" s="80"/>
      <c r="R1700" s="80"/>
      <c r="S1700" s="80"/>
      <c r="T1700" s="80"/>
      <c r="U1700" s="80"/>
      <c r="V1700" s="80"/>
      <c r="W1700" s="80"/>
      <c r="X1700" s="80"/>
      <c r="Y1700" s="80"/>
      <c r="Z1700" s="80" t="s">
        <v>40</v>
      </c>
      <c r="AA1700" s="80" t="s">
        <v>39</v>
      </c>
      <c r="AB1700" s="80">
        <v>20</v>
      </c>
      <c r="AC1700" s="80"/>
    </row>
    <row r="1701" spans="1:29" ht="15.75" customHeight="1" x14ac:dyDescent="0.2">
      <c r="A1701" s="80" t="s">
        <v>49</v>
      </c>
      <c r="B1701" s="80" t="s">
        <v>47</v>
      </c>
      <c r="C1701" s="80" t="s">
        <v>50</v>
      </c>
      <c r="D1701" s="114">
        <v>43468.39604028935</v>
      </c>
      <c r="E1701" s="80" t="s">
        <v>169</v>
      </c>
      <c r="F1701" s="80" t="s">
        <v>45</v>
      </c>
      <c r="G1701" s="80" t="s">
        <v>44</v>
      </c>
      <c r="H1701" s="80" t="s">
        <v>26</v>
      </c>
      <c r="I1701" s="80" t="s">
        <v>43</v>
      </c>
      <c r="J1701" s="80" t="s">
        <v>42</v>
      </c>
      <c r="K1701" s="80">
        <v>3.6</v>
      </c>
      <c r="L1701" s="80">
        <v>2220</v>
      </c>
      <c r="M1701" s="80" t="s">
        <v>41</v>
      </c>
      <c r="N1701" s="102">
        <v>4.5</v>
      </c>
      <c r="O1701" s="108">
        <v>0</v>
      </c>
      <c r="P1701" s="105">
        <v>7.21</v>
      </c>
      <c r="Q1701" s="80"/>
      <c r="R1701" s="80"/>
      <c r="S1701" s="80"/>
      <c r="T1701" s="80"/>
      <c r="U1701" s="80"/>
      <c r="V1701" s="80"/>
      <c r="W1701" s="80"/>
      <c r="X1701" s="80"/>
      <c r="Y1701" s="80"/>
      <c r="Z1701" s="80" t="s">
        <v>40</v>
      </c>
      <c r="AA1701" s="80" t="s">
        <v>39</v>
      </c>
      <c r="AB1701" s="80">
        <v>20</v>
      </c>
      <c r="AC1701" s="80"/>
    </row>
    <row r="1702" spans="1:29" ht="15.75" customHeight="1" x14ac:dyDescent="0.2">
      <c r="A1702" s="80" t="s">
        <v>49</v>
      </c>
      <c r="B1702" s="80" t="s">
        <v>47</v>
      </c>
      <c r="C1702" s="80" t="s">
        <v>50</v>
      </c>
      <c r="D1702" s="114">
        <v>43468.39604028935</v>
      </c>
      <c r="E1702" s="80" t="s">
        <v>169</v>
      </c>
      <c r="F1702" s="80" t="s">
        <v>45</v>
      </c>
      <c r="G1702" s="80" t="s">
        <v>44</v>
      </c>
      <c r="H1702" s="80" t="s">
        <v>26</v>
      </c>
      <c r="I1702" s="80" t="s">
        <v>159</v>
      </c>
      <c r="J1702" s="80" t="s">
        <v>165</v>
      </c>
      <c r="K1702" s="80">
        <v>3.6</v>
      </c>
      <c r="L1702" s="80">
        <v>2220</v>
      </c>
      <c r="M1702" s="80" t="s">
        <v>41</v>
      </c>
      <c r="N1702" s="102">
        <v>25.9</v>
      </c>
      <c r="O1702" s="108">
        <v>2.1999999999999999E-2</v>
      </c>
      <c r="P1702" s="105">
        <v>7.1</v>
      </c>
      <c r="Q1702" s="80"/>
      <c r="R1702" s="80"/>
      <c r="S1702" s="80"/>
      <c r="T1702" s="80"/>
      <c r="U1702" s="80"/>
      <c r="V1702" s="80"/>
      <c r="W1702" s="80"/>
      <c r="X1702" s="80"/>
      <c r="Y1702" s="80"/>
      <c r="Z1702" s="80" t="s">
        <v>40</v>
      </c>
      <c r="AA1702" s="80" t="s">
        <v>39</v>
      </c>
      <c r="AB1702" s="80">
        <v>20</v>
      </c>
      <c r="AC1702" s="80"/>
    </row>
    <row r="1703" spans="1:29" ht="15.75" customHeight="1" x14ac:dyDescent="0.2">
      <c r="A1703" s="80" t="s">
        <v>49</v>
      </c>
      <c r="B1703" s="80" t="s">
        <v>47</v>
      </c>
      <c r="C1703" s="80" t="s">
        <v>50</v>
      </c>
      <c r="D1703" s="114">
        <v>43468.39604028935</v>
      </c>
      <c r="E1703" s="80" t="s">
        <v>169</v>
      </c>
      <c r="F1703" s="80" t="s">
        <v>45</v>
      </c>
      <c r="G1703" s="80" t="s">
        <v>44</v>
      </c>
      <c r="H1703" s="80" t="s">
        <v>166</v>
      </c>
      <c r="I1703" s="80" t="s">
        <v>157</v>
      </c>
      <c r="J1703" s="80" t="s">
        <v>42</v>
      </c>
      <c r="K1703" s="80">
        <v>2.6</v>
      </c>
      <c r="L1703" s="80">
        <v>1840</v>
      </c>
      <c r="M1703" s="80" t="s">
        <v>41</v>
      </c>
      <c r="N1703" s="102">
        <v>58.3</v>
      </c>
      <c r="O1703" s="108">
        <v>6.4000000000000001E-2</v>
      </c>
      <c r="P1703" s="105">
        <v>4.9000000000000004</v>
      </c>
      <c r="Q1703" s="80"/>
      <c r="R1703" s="80"/>
      <c r="S1703" s="80"/>
      <c r="T1703" s="80"/>
      <c r="U1703" s="80"/>
      <c r="V1703" s="80"/>
      <c r="W1703" s="80"/>
      <c r="X1703" s="80"/>
      <c r="Y1703" s="80"/>
      <c r="Z1703" s="80" t="s">
        <v>40</v>
      </c>
      <c r="AA1703" s="80" t="s">
        <v>39</v>
      </c>
      <c r="AB1703" s="80">
        <v>20</v>
      </c>
      <c r="AC1703" s="80"/>
    </row>
    <row r="1704" spans="1:29" ht="15.75" customHeight="1" x14ac:dyDescent="0.2">
      <c r="A1704" s="80" t="s">
        <v>49</v>
      </c>
      <c r="B1704" s="80" t="s">
        <v>47</v>
      </c>
      <c r="C1704" s="80" t="s">
        <v>50</v>
      </c>
      <c r="D1704" s="114">
        <v>43468.39604028935</v>
      </c>
      <c r="E1704" s="80" t="s">
        <v>169</v>
      </c>
      <c r="F1704" s="80" t="s">
        <v>45</v>
      </c>
      <c r="G1704" s="80" t="s">
        <v>44</v>
      </c>
      <c r="H1704" s="80" t="s">
        <v>166</v>
      </c>
      <c r="I1704" s="80" t="s">
        <v>158</v>
      </c>
      <c r="J1704" s="80" t="s">
        <v>42</v>
      </c>
      <c r="K1704" s="80">
        <v>2.6</v>
      </c>
      <c r="L1704" s="80">
        <v>1840</v>
      </c>
      <c r="M1704" s="80" t="s">
        <v>41</v>
      </c>
      <c r="N1704" s="102">
        <v>109</v>
      </c>
      <c r="O1704" s="108">
        <v>6.6000000000000003E-2</v>
      </c>
      <c r="P1704" s="105">
        <v>0</v>
      </c>
      <c r="Q1704" s="80"/>
      <c r="R1704" s="80"/>
      <c r="S1704" s="80"/>
      <c r="T1704" s="80"/>
      <c r="U1704" s="80"/>
      <c r="V1704" s="80"/>
      <c r="W1704" s="80"/>
      <c r="X1704" s="80"/>
      <c r="Y1704" s="80"/>
      <c r="Z1704" s="80" t="s">
        <v>40</v>
      </c>
      <c r="AA1704" s="80" t="s">
        <v>39</v>
      </c>
      <c r="AB1704" s="80">
        <v>20</v>
      </c>
      <c r="AC1704" s="80"/>
    </row>
    <row r="1705" spans="1:29" ht="15.75" customHeight="1" x14ac:dyDescent="0.2">
      <c r="A1705" s="80" t="s">
        <v>49</v>
      </c>
      <c r="B1705" s="80" t="s">
        <v>47</v>
      </c>
      <c r="C1705" s="80" t="s">
        <v>50</v>
      </c>
      <c r="D1705" s="114">
        <v>43468.39604028935</v>
      </c>
      <c r="E1705" s="80" t="s">
        <v>169</v>
      </c>
      <c r="F1705" s="80" t="s">
        <v>45</v>
      </c>
      <c r="G1705" s="80" t="s">
        <v>44</v>
      </c>
      <c r="H1705" s="80" t="s">
        <v>166</v>
      </c>
      <c r="I1705" s="80" t="s">
        <v>43</v>
      </c>
      <c r="J1705" s="80" t="s">
        <v>42</v>
      </c>
      <c r="K1705" s="80">
        <v>2.6</v>
      </c>
      <c r="L1705" s="80">
        <v>1840</v>
      </c>
      <c r="M1705" s="80" t="s">
        <v>41</v>
      </c>
      <c r="N1705" s="102">
        <v>3.2</v>
      </c>
      <c r="O1705" s="108">
        <v>0</v>
      </c>
      <c r="P1705" s="105">
        <v>4.74</v>
      </c>
      <c r="Q1705" s="80"/>
      <c r="R1705" s="80"/>
      <c r="S1705" s="80"/>
      <c r="T1705" s="80"/>
      <c r="U1705" s="80"/>
      <c r="V1705" s="80"/>
      <c r="W1705" s="80"/>
      <c r="X1705" s="80"/>
      <c r="Y1705" s="80"/>
      <c r="Z1705" s="80" t="s">
        <v>40</v>
      </c>
      <c r="AA1705" s="80" t="s">
        <v>39</v>
      </c>
      <c r="AB1705" s="80">
        <v>20</v>
      </c>
      <c r="AC1705" s="80"/>
    </row>
    <row r="1706" spans="1:29" ht="15.75" customHeight="1" x14ac:dyDescent="0.2">
      <c r="A1706" s="80" t="s">
        <v>49</v>
      </c>
      <c r="B1706" s="80" t="s">
        <v>47</v>
      </c>
      <c r="C1706" s="80" t="s">
        <v>50</v>
      </c>
      <c r="D1706" s="114">
        <v>43468.39604028935</v>
      </c>
      <c r="E1706" s="80" t="s">
        <v>169</v>
      </c>
      <c r="F1706" s="80" t="s">
        <v>45</v>
      </c>
      <c r="G1706" s="80" t="s">
        <v>44</v>
      </c>
      <c r="H1706" s="80" t="s">
        <v>166</v>
      </c>
      <c r="I1706" s="80" t="s">
        <v>159</v>
      </c>
      <c r="J1706" s="80" t="s">
        <v>165</v>
      </c>
      <c r="K1706" s="80">
        <v>2.6</v>
      </c>
      <c r="L1706" s="80">
        <v>1840</v>
      </c>
      <c r="M1706" s="80" t="s">
        <v>41</v>
      </c>
      <c r="N1706" s="102">
        <v>50.2</v>
      </c>
      <c r="O1706" s="108">
        <v>5.1999999999999998E-2</v>
      </c>
      <c r="P1706" s="105">
        <v>4.62</v>
      </c>
      <c r="Q1706" s="80"/>
      <c r="R1706" s="80"/>
      <c r="S1706" s="80"/>
      <c r="T1706" s="80"/>
      <c r="U1706" s="80"/>
      <c r="V1706" s="80"/>
      <c r="W1706" s="80"/>
      <c r="X1706" s="80"/>
      <c r="Y1706" s="80"/>
      <c r="Z1706" s="80" t="s">
        <v>40</v>
      </c>
      <c r="AA1706" s="80" t="s">
        <v>39</v>
      </c>
      <c r="AB1706" s="80">
        <v>20</v>
      </c>
      <c r="AC1706" s="80"/>
    </row>
    <row r="1707" spans="1:29" ht="15.75" customHeight="1" x14ac:dyDescent="0.2">
      <c r="A1707" s="80" t="s">
        <v>49</v>
      </c>
      <c r="B1707" s="80" t="s">
        <v>47</v>
      </c>
      <c r="C1707" s="80" t="s">
        <v>50</v>
      </c>
      <c r="D1707" s="114">
        <v>43468.39604028935</v>
      </c>
      <c r="E1707" s="80" t="s">
        <v>169</v>
      </c>
      <c r="F1707" s="80" t="s">
        <v>29</v>
      </c>
      <c r="G1707" s="80" t="s">
        <v>44</v>
      </c>
      <c r="H1707" s="80" t="s">
        <v>10</v>
      </c>
      <c r="I1707" s="80" t="s">
        <v>157</v>
      </c>
      <c r="J1707" s="80" t="s">
        <v>42</v>
      </c>
      <c r="K1707" s="80">
        <v>3.55</v>
      </c>
      <c r="L1707" s="80">
        <v>2300</v>
      </c>
      <c r="M1707" s="80" t="s">
        <v>41</v>
      </c>
      <c r="N1707" s="102">
        <v>9.06</v>
      </c>
      <c r="O1707" s="108">
        <v>2.2200000000000001E-2</v>
      </c>
      <c r="P1707" s="105">
        <v>9.1199999999999992</v>
      </c>
      <c r="Q1707" s="80"/>
      <c r="R1707" s="80"/>
      <c r="S1707" s="80"/>
      <c r="T1707" s="80"/>
      <c r="U1707" s="80"/>
      <c r="V1707" s="80"/>
      <c r="W1707" s="80"/>
      <c r="X1707" s="80"/>
      <c r="Y1707" s="80"/>
      <c r="Z1707" s="80" t="s">
        <v>40</v>
      </c>
      <c r="AA1707" s="80" t="s">
        <v>39</v>
      </c>
      <c r="AB1707" s="80">
        <v>20</v>
      </c>
      <c r="AC1707" s="80"/>
    </row>
    <row r="1708" spans="1:29" ht="15.75" customHeight="1" x14ac:dyDescent="0.2">
      <c r="A1708" s="80" t="s">
        <v>49</v>
      </c>
      <c r="B1708" s="80" t="s">
        <v>47</v>
      </c>
      <c r="C1708" s="80" t="s">
        <v>50</v>
      </c>
      <c r="D1708" s="114">
        <v>43468.39604028935</v>
      </c>
      <c r="E1708" s="80" t="s">
        <v>169</v>
      </c>
      <c r="F1708" s="80" t="s">
        <v>29</v>
      </c>
      <c r="G1708" s="80" t="s">
        <v>44</v>
      </c>
      <c r="H1708" s="80" t="s">
        <v>10</v>
      </c>
      <c r="I1708" s="80" t="s">
        <v>158</v>
      </c>
      <c r="J1708" s="80" t="s">
        <v>42</v>
      </c>
      <c r="K1708" s="80">
        <v>3.55</v>
      </c>
      <c r="L1708" s="80">
        <v>2300</v>
      </c>
      <c r="M1708" s="80" t="s">
        <v>41</v>
      </c>
      <c r="N1708" s="102">
        <v>91.2</v>
      </c>
      <c r="O1708" s="108">
        <v>2.1399999999999999E-2</v>
      </c>
      <c r="P1708" s="105">
        <v>0</v>
      </c>
      <c r="Q1708" s="80"/>
      <c r="R1708" s="80"/>
      <c r="S1708" s="80"/>
      <c r="T1708" s="80"/>
      <c r="U1708" s="80"/>
      <c r="V1708" s="80"/>
      <c r="W1708" s="80"/>
      <c r="X1708" s="80"/>
      <c r="Y1708" s="80"/>
      <c r="Z1708" s="80" t="s">
        <v>40</v>
      </c>
      <c r="AA1708" s="80" t="s">
        <v>39</v>
      </c>
      <c r="AB1708" s="80">
        <v>20</v>
      </c>
      <c r="AC1708" s="80"/>
    </row>
    <row r="1709" spans="1:29" ht="15.75" customHeight="1" x14ac:dyDescent="0.2">
      <c r="A1709" s="80" t="s">
        <v>49</v>
      </c>
      <c r="B1709" s="80" t="s">
        <v>47</v>
      </c>
      <c r="C1709" s="80" t="s">
        <v>50</v>
      </c>
      <c r="D1709" s="114">
        <v>43468.39604028935</v>
      </c>
      <c r="E1709" s="80" t="s">
        <v>169</v>
      </c>
      <c r="F1709" s="80" t="s">
        <v>29</v>
      </c>
      <c r="G1709" s="80" t="s">
        <v>44</v>
      </c>
      <c r="H1709" s="80" t="s">
        <v>10</v>
      </c>
      <c r="I1709" s="80" t="s">
        <v>43</v>
      </c>
      <c r="J1709" s="80" t="s">
        <v>42</v>
      </c>
      <c r="K1709" s="80">
        <v>3.55</v>
      </c>
      <c r="L1709" s="80">
        <v>2300</v>
      </c>
      <c r="M1709" s="80" t="s">
        <v>41</v>
      </c>
      <c r="N1709" s="102">
        <v>5.57</v>
      </c>
      <c r="O1709" s="108">
        <v>0</v>
      </c>
      <c r="P1709" s="105">
        <v>8.85</v>
      </c>
      <c r="Q1709" s="80"/>
      <c r="R1709" s="80"/>
      <c r="S1709" s="80"/>
      <c r="T1709" s="80"/>
      <c r="U1709" s="80"/>
      <c r="V1709" s="80"/>
      <c r="W1709" s="80"/>
      <c r="X1709" s="80"/>
      <c r="Y1709" s="80"/>
      <c r="Z1709" s="80" t="s">
        <v>40</v>
      </c>
      <c r="AA1709" s="80" t="s">
        <v>39</v>
      </c>
      <c r="AB1709" s="80">
        <v>20</v>
      </c>
      <c r="AC1709" s="80"/>
    </row>
    <row r="1710" spans="1:29" ht="15.75" customHeight="1" x14ac:dyDescent="0.2">
      <c r="A1710" s="80" t="s">
        <v>49</v>
      </c>
      <c r="B1710" s="80" t="s">
        <v>47</v>
      </c>
      <c r="C1710" s="80" t="s">
        <v>50</v>
      </c>
      <c r="D1710" s="114">
        <v>43468.39604028935</v>
      </c>
      <c r="E1710" s="80" t="s">
        <v>169</v>
      </c>
      <c r="F1710" s="80" t="s">
        <v>29</v>
      </c>
      <c r="G1710" s="80" t="s">
        <v>44</v>
      </c>
      <c r="H1710" s="80" t="s">
        <v>10</v>
      </c>
      <c r="I1710" s="80" t="s">
        <v>159</v>
      </c>
      <c r="J1710" s="80" t="s">
        <v>165</v>
      </c>
      <c r="K1710" s="80">
        <v>3.55</v>
      </c>
      <c r="L1710" s="80">
        <v>2300</v>
      </c>
      <c r="M1710" s="80" t="s">
        <v>41</v>
      </c>
      <c r="N1710" s="102">
        <v>8.7899999999999991</v>
      </c>
      <c r="O1710" s="108">
        <v>8.9599999999999992E-3</v>
      </c>
      <c r="P1710" s="105">
        <v>8.76</v>
      </c>
      <c r="Q1710" s="80"/>
      <c r="R1710" s="80"/>
      <c r="S1710" s="80"/>
      <c r="T1710" s="80"/>
      <c r="U1710" s="80"/>
      <c r="V1710" s="80"/>
      <c r="W1710" s="80"/>
      <c r="X1710" s="80"/>
      <c r="Y1710" s="80"/>
      <c r="Z1710" s="80" t="s">
        <v>40</v>
      </c>
      <c r="AA1710" s="80" t="s">
        <v>39</v>
      </c>
      <c r="AB1710" s="80">
        <v>20</v>
      </c>
      <c r="AC1710" s="80"/>
    </row>
    <row r="1711" spans="1:29" ht="15.75" customHeight="1" x14ac:dyDescent="0.2">
      <c r="A1711" s="80" t="s">
        <v>49</v>
      </c>
      <c r="B1711" s="80" t="s">
        <v>47</v>
      </c>
      <c r="C1711" s="80" t="s">
        <v>50</v>
      </c>
      <c r="D1711" s="114">
        <v>43468.39604028935</v>
      </c>
      <c r="E1711" s="80" t="s">
        <v>169</v>
      </c>
      <c r="F1711" s="80" t="s">
        <v>29</v>
      </c>
      <c r="G1711" s="80" t="s">
        <v>44</v>
      </c>
      <c r="H1711" s="80" t="s">
        <v>11</v>
      </c>
      <c r="I1711" s="80" t="s">
        <v>157</v>
      </c>
      <c r="J1711" s="80" t="s">
        <v>42</v>
      </c>
      <c r="K1711" s="80">
        <v>4.01</v>
      </c>
      <c r="L1711" s="80">
        <v>2390</v>
      </c>
      <c r="M1711" s="80" t="s">
        <v>41</v>
      </c>
      <c r="N1711" s="102">
        <v>20.2</v>
      </c>
      <c r="O1711" s="108">
        <v>5.4600000000000003E-2</v>
      </c>
      <c r="P1711" s="105">
        <v>3.43</v>
      </c>
      <c r="Q1711" s="80"/>
      <c r="R1711" s="80"/>
      <c r="S1711" s="80"/>
      <c r="T1711" s="80"/>
      <c r="U1711" s="80"/>
      <c r="V1711" s="80"/>
      <c r="W1711" s="80"/>
      <c r="X1711" s="80"/>
      <c r="Y1711" s="80"/>
      <c r="Z1711" s="80" t="s">
        <v>40</v>
      </c>
      <c r="AA1711" s="80" t="s">
        <v>39</v>
      </c>
      <c r="AB1711" s="80">
        <v>20</v>
      </c>
      <c r="AC1711" s="80"/>
    </row>
    <row r="1712" spans="1:29" ht="15.75" customHeight="1" x14ac:dyDescent="0.2">
      <c r="A1712" s="80" t="s">
        <v>49</v>
      </c>
      <c r="B1712" s="80" t="s">
        <v>47</v>
      </c>
      <c r="C1712" s="80" t="s">
        <v>50</v>
      </c>
      <c r="D1712" s="114">
        <v>43468.39604028935</v>
      </c>
      <c r="E1712" s="80" t="s">
        <v>169</v>
      </c>
      <c r="F1712" s="80" t="s">
        <v>29</v>
      </c>
      <c r="G1712" s="80" t="s">
        <v>44</v>
      </c>
      <c r="H1712" s="80" t="s">
        <v>11</v>
      </c>
      <c r="I1712" s="80" t="s">
        <v>158</v>
      </c>
      <c r="J1712" s="80" t="s">
        <v>42</v>
      </c>
      <c r="K1712" s="80">
        <v>4.01</v>
      </c>
      <c r="L1712" s="80">
        <v>2390</v>
      </c>
      <c r="M1712" s="80" t="s">
        <v>41</v>
      </c>
      <c r="N1712" s="102">
        <v>50.6</v>
      </c>
      <c r="O1712" s="108">
        <v>5.6000000000000001E-2</v>
      </c>
      <c r="P1712" s="105">
        <v>0</v>
      </c>
      <c r="Q1712" s="80"/>
      <c r="R1712" s="80"/>
      <c r="S1712" s="80"/>
      <c r="T1712" s="80"/>
      <c r="U1712" s="80"/>
      <c r="V1712" s="80"/>
      <c r="W1712" s="80"/>
      <c r="X1712" s="80"/>
      <c r="Y1712" s="80"/>
      <c r="Z1712" s="80" t="s">
        <v>40</v>
      </c>
      <c r="AA1712" s="80" t="s">
        <v>39</v>
      </c>
      <c r="AB1712" s="80">
        <v>20</v>
      </c>
      <c r="AC1712" s="80"/>
    </row>
    <row r="1713" spans="1:29" ht="15.75" customHeight="1" x14ac:dyDescent="0.2">
      <c r="A1713" s="80" t="s">
        <v>49</v>
      </c>
      <c r="B1713" s="80" t="s">
        <v>47</v>
      </c>
      <c r="C1713" s="80" t="s">
        <v>50</v>
      </c>
      <c r="D1713" s="114">
        <v>43468.39604028935</v>
      </c>
      <c r="E1713" s="80" t="s">
        <v>169</v>
      </c>
      <c r="F1713" s="80" t="s">
        <v>29</v>
      </c>
      <c r="G1713" s="80" t="s">
        <v>44</v>
      </c>
      <c r="H1713" s="80" t="s">
        <v>11</v>
      </c>
      <c r="I1713" s="80" t="s">
        <v>43</v>
      </c>
      <c r="J1713" s="80" t="s">
        <v>42</v>
      </c>
      <c r="K1713" s="80">
        <v>4.01</v>
      </c>
      <c r="L1713" s="80">
        <v>2390</v>
      </c>
      <c r="M1713" s="80" t="s">
        <v>41</v>
      </c>
      <c r="N1713" s="102">
        <v>2.0299999999999998</v>
      </c>
      <c r="O1713" s="108">
        <v>0</v>
      </c>
      <c r="P1713" s="105">
        <v>3.33</v>
      </c>
      <c r="Q1713" s="80"/>
      <c r="R1713" s="80"/>
      <c r="S1713" s="80"/>
      <c r="T1713" s="80"/>
      <c r="U1713" s="80"/>
      <c r="V1713" s="80"/>
      <c r="W1713" s="80"/>
      <c r="X1713" s="80"/>
      <c r="Y1713" s="80"/>
      <c r="Z1713" s="80" t="s">
        <v>40</v>
      </c>
      <c r="AA1713" s="80" t="s">
        <v>39</v>
      </c>
      <c r="AB1713" s="80">
        <v>20</v>
      </c>
      <c r="AC1713" s="80"/>
    </row>
    <row r="1714" spans="1:29" ht="15.75" customHeight="1" x14ac:dyDescent="0.2">
      <c r="A1714" s="80" t="s">
        <v>49</v>
      </c>
      <c r="B1714" s="80" t="s">
        <v>47</v>
      </c>
      <c r="C1714" s="80" t="s">
        <v>50</v>
      </c>
      <c r="D1714" s="114">
        <v>43468.39604028935</v>
      </c>
      <c r="E1714" s="80" t="s">
        <v>169</v>
      </c>
      <c r="F1714" s="80" t="s">
        <v>29</v>
      </c>
      <c r="G1714" s="80" t="s">
        <v>44</v>
      </c>
      <c r="H1714" s="80" t="s">
        <v>11</v>
      </c>
      <c r="I1714" s="80" t="s">
        <v>159</v>
      </c>
      <c r="J1714" s="80" t="s">
        <v>165</v>
      </c>
      <c r="K1714" s="80">
        <v>4.01</v>
      </c>
      <c r="L1714" s="80">
        <v>2390</v>
      </c>
      <c r="M1714" s="80" t="s">
        <v>41</v>
      </c>
      <c r="N1714" s="102">
        <v>9.68</v>
      </c>
      <c r="O1714" s="108">
        <v>2.1100000000000001E-2</v>
      </c>
      <c r="P1714" s="105">
        <v>3.29</v>
      </c>
      <c r="Q1714" s="80"/>
      <c r="R1714" s="80"/>
      <c r="S1714" s="80"/>
      <c r="T1714" s="80"/>
      <c r="U1714" s="80"/>
      <c r="V1714" s="80"/>
      <c r="W1714" s="80"/>
      <c r="X1714" s="80"/>
      <c r="Y1714" s="80"/>
      <c r="Z1714" s="80" t="s">
        <v>40</v>
      </c>
      <c r="AA1714" s="80" t="s">
        <v>39</v>
      </c>
      <c r="AB1714" s="80">
        <v>20</v>
      </c>
      <c r="AC1714" s="80"/>
    </row>
    <row r="1715" spans="1:29" ht="15.75" customHeight="1" x14ac:dyDescent="0.2">
      <c r="A1715" s="80" t="s">
        <v>49</v>
      </c>
      <c r="B1715" s="80" t="s">
        <v>47</v>
      </c>
      <c r="C1715" s="80" t="s">
        <v>50</v>
      </c>
      <c r="D1715" s="114">
        <v>43468.39604028935</v>
      </c>
      <c r="E1715" s="80" t="s">
        <v>169</v>
      </c>
      <c r="F1715" s="80" t="s">
        <v>29</v>
      </c>
      <c r="G1715" s="80" t="s">
        <v>44</v>
      </c>
      <c r="H1715" s="80" t="s">
        <v>13</v>
      </c>
      <c r="I1715" s="80" t="s">
        <v>157</v>
      </c>
      <c r="J1715" s="80" t="s">
        <v>42</v>
      </c>
      <c r="K1715" s="80">
        <v>3.77</v>
      </c>
      <c r="L1715" s="80">
        <v>2390</v>
      </c>
      <c r="M1715" s="80" t="s">
        <v>41</v>
      </c>
      <c r="N1715" s="102">
        <v>49.5</v>
      </c>
      <c r="O1715" s="108">
        <v>5.96E-2</v>
      </c>
      <c r="P1715" s="105">
        <v>2.75</v>
      </c>
      <c r="Q1715" s="80"/>
      <c r="R1715" s="80"/>
      <c r="S1715" s="80"/>
      <c r="T1715" s="80"/>
      <c r="U1715" s="80"/>
      <c r="V1715" s="80"/>
      <c r="W1715" s="80"/>
      <c r="X1715" s="80"/>
      <c r="Y1715" s="80"/>
      <c r="Z1715" s="80" t="s">
        <v>40</v>
      </c>
      <c r="AA1715" s="80" t="s">
        <v>39</v>
      </c>
      <c r="AB1715" s="80">
        <v>20</v>
      </c>
      <c r="AC1715" s="80"/>
    </row>
    <row r="1716" spans="1:29" ht="15.75" customHeight="1" x14ac:dyDescent="0.2">
      <c r="A1716" s="80" t="s">
        <v>49</v>
      </c>
      <c r="B1716" s="80" t="s">
        <v>47</v>
      </c>
      <c r="C1716" s="80" t="s">
        <v>50</v>
      </c>
      <c r="D1716" s="114">
        <v>43468.39604028935</v>
      </c>
      <c r="E1716" s="80" t="s">
        <v>169</v>
      </c>
      <c r="F1716" s="80" t="s">
        <v>29</v>
      </c>
      <c r="G1716" s="80" t="s">
        <v>44</v>
      </c>
      <c r="H1716" s="80" t="s">
        <v>13</v>
      </c>
      <c r="I1716" s="80" t="s">
        <v>158</v>
      </c>
      <c r="J1716" s="80" t="s">
        <v>42</v>
      </c>
      <c r="K1716" s="80">
        <v>3.77</v>
      </c>
      <c r="L1716" s="80">
        <v>2390</v>
      </c>
      <c r="M1716" s="80" t="s">
        <v>41</v>
      </c>
      <c r="N1716" s="102">
        <v>73.7</v>
      </c>
      <c r="O1716" s="108">
        <v>6.25E-2</v>
      </c>
      <c r="P1716" s="105">
        <v>0</v>
      </c>
      <c r="Q1716" s="80"/>
      <c r="R1716" s="80"/>
      <c r="S1716" s="80"/>
      <c r="T1716" s="80"/>
      <c r="U1716" s="80"/>
      <c r="V1716" s="80"/>
      <c r="W1716" s="80"/>
      <c r="X1716" s="80"/>
      <c r="Y1716" s="80"/>
      <c r="Z1716" s="80" t="s">
        <v>40</v>
      </c>
      <c r="AA1716" s="80" t="s">
        <v>39</v>
      </c>
      <c r="AB1716" s="80">
        <v>20</v>
      </c>
      <c r="AC1716" s="80"/>
    </row>
    <row r="1717" spans="1:29" ht="15.75" customHeight="1" x14ac:dyDescent="0.2">
      <c r="A1717" s="80" t="s">
        <v>49</v>
      </c>
      <c r="B1717" s="80" t="s">
        <v>47</v>
      </c>
      <c r="C1717" s="80" t="s">
        <v>50</v>
      </c>
      <c r="D1717" s="114">
        <v>43468.39604028935</v>
      </c>
      <c r="E1717" s="80" t="s">
        <v>169</v>
      </c>
      <c r="F1717" s="80" t="s">
        <v>29</v>
      </c>
      <c r="G1717" s="80" t="s">
        <v>44</v>
      </c>
      <c r="H1717" s="80" t="s">
        <v>13</v>
      </c>
      <c r="I1717" s="80" t="s">
        <v>43</v>
      </c>
      <c r="J1717" s="80" t="s">
        <v>42</v>
      </c>
      <c r="K1717" s="80">
        <v>3.77</v>
      </c>
      <c r="L1717" s="80">
        <v>2390</v>
      </c>
      <c r="M1717" s="80" t="s">
        <v>41</v>
      </c>
      <c r="N1717" s="102">
        <v>1.67</v>
      </c>
      <c r="O1717" s="108">
        <v>0</v>
      </c>
      <c r="P1717" s="105">
        <v>2.69</v>
      </c>
      <c r="Q1717" s="80"/>
      <c r="R1717" s="80"/>
      <c r="S1717" s="80"/>
      <c r="T1717" s="80"/>
      <c r="U1717" s="80"/>
      <c r="V1717" s="80"/>
      <c r="W1717" s="80"/>
      <c r="X1717" s="80"/>
      <c r="Y1717" s="80"/>
      <c r="Z1717" s="80" t="s">
        <v>40</v>
      </c>
      <c r="AA1717" s="80" t="s">
        <v>39</v>
      </c>
      <c r="AB1717" s="80">
        <v>20</v>
      </c>
      <c r="AC1717" s="80"/>
    </row>
    <row r="1718" spans="1:29" ht="15.75" customHeight="1" x14ac:dyDescent="0.2">
      <c r="A1718" s="80" t="s">
        <v>49</v>
      </c>
      <c r="B1718" s="80" t="s">
        <v>47</v>
      </c>
      <c r="C1718" s="80" t="s">
        <v>50</v>
      </c>
      <c r="D1718" s="114">
        <v>43468.39604028935</v>
      </c>
      <c r="E1718" s="80" t="s">
        <v>169</v>
      </c>
      <c r="F1718" s="80" t="s">
        <v>29</v>
      </c>
      <c r="G1718" s="80" t="s">
        <v>44</v>
      </c>
      <c r="H1718" s="80" t="s">
        <v>13</v>
      </c>
      <c r="I1718" s="80" t="s">
        <v>159</v>
      </c>
      <c r="J1718" s="80" t="s">
        <v>165</v>
      </c>
      <c r="K1718" s="80">
        <v>3.77</v>
      </c>
      <c r="L1718" s="80">
        <v>2390</v>
      </c>
      <c r="M1718" s="80" t="s">
        <v>41</v>
      </c>
      <c r="N1718" s="102">
        <v>28.3</v>
      </c>
      <c r="O1718" s="108">
        <v>3.2399999999999998E-2</v>
      </c>
      <c r="P1718" s="105">
        <v>2.64</v>
      </c>
      <c r="Q1718" s="80"/>
      <c r="R1718" s="80"/>
      <c r="S1718" s="80"/>
      <c r="T1718" s="80"/>
      <c r="U1718" s="80"/>
      <c r="V1718" s="80"/>
      <c r="W1718" s="80"/>
      <c r="X1718" s="80"/>
      <c r="Y1718" s="80"/>
      <c r="Z1718" s="80" t="s">
        <v>40</v>
      </c>
      <c r="AA1718" s="80" t="s">
        <v>39</v>
      </c>
      <c r="AB1718" s="80">
        <v>20</v>
      </c>
      <c r="AC1718" s="80"/>
    </row>
    <row r="1719" spans="1:29" ht="15.75" customHeight="1" x14ac:dyDescent="0.2">
      <c r="A1719" s="80" t="s">
        <v>49</v>
      </c>
      <c r="B1719" s="80" t="s">
        <v>47</v>
      </c>
      <c r="C1719" s="80" t="s">
        <v>50</v>
      </c>
      <c r="D1719" s="114">
        <v>43468.39604028935</v>
      </c>
      <c r="E1719" s="80" t="s">
        <v>169</v>
      </c>
      <c r="F1719" s="80" t="s">
        <v>29</v>
      </c>
      <c r="G1719" s="80" t="s">
        <v>44</v>
      </c>
      <c r="H1719" s="80" t="s">
        <v>14</v>
      </c>
      <c r="I1719" s="80" t="s">
        <v>157</v>
      </c>
      <c r="J1719" s="80" t="s">
        <v>42</v>
      </c>
      <c r="K1719" s="80">
        <v>3.37</v>
      </c>
      <c r="L1719" s="80">
        <v>2420</v>
      </c>
      <c r="M1719" s="80" t="s">
        <v>41</v>
      </c>
      <c r="N1719" s="102">
        <v>52.2</v>
      </c>
      <c r="O1719" s="108">
        <v>8.3500000000000005E-2</v>
      </c>
      <c r="P1719" s="105">
        <v>5.29</v>
      </c>
      <c r="Q1719" s="80"/>
      <c r="R1719" s="80"/>
      <c r="S1719" s="80"/>
      <c r="T1719" s="80"/>
      <c r="U1719" s="80"/>
      <c r="V1719" s="80"/>
      <c r="W1719" s="80"/>
      <c r="X1719" s="80"/>
      <c r="Y1719" s="80"/>
      <c r="Z1719" s="80" t="s">
        <v>40</v>
      </c>
      <c r="AA1719" s="80" t="s">
        <v>39</v>
      </c>
      <c r="AB1719" s="80">
        <v>20</v>
      </c>
      <c r="AC1719" s="80"/>
    </row>
    <row r="1720" spans="1:29" ht="15.75" customHeight="1" x14ac:dyDescent="0.2">
      <c r="A1720" s="80" t="s">
        <v>49</v>
      </c>
      <c r="B1720" s="80" t="s">
        <v>47</v>
      </c>
      <c r="C1720" s="80" t="s">
        <v>50</v>
      </c>
      <c r="D1720" s="114">
        <v>43468.39604028935</v>
      </c>
      <c r="E1720" s="80" t="s">
        <v>169</v>
      </c>
      <c r="F1720" s="80" t="s">
        <v>29</v>
      </c>
      <c r="G1720" s="80" t="s">
        <v>44</v>
      </c>
      <c r="H1720" s="80" t="s">
        <v>14</v>
      </c>
      <c r="I1720" s="80" t="s">
        <v>158</v>
      </c>
      <c r="J1720" s="80" t="s">
        <v>42</v>
      </c>
      <c r="K1720" s="80">
        <v>3.37</v>
      </c>
      <c r="L1720" s="80">
        <v>2420</v>
      </c>
      <c r="M1720" s="80" t="s">
        <v>41</v>
      </c>
      <c r="N1720" s="102">
        <v>96.5</v>
      </c>
      <c r="O1720" s="108">
        <v>8.4400000000000003E-2</v>
      </c>
      <c r="P1720" s="105">
        <v>0</v>
      </c>
      <c r="Q1720" s="80"/>
      <c r="R1720" s="80"/>
      <c r="S1720" s="80"/>
      <c r="T1720" s="80"/>
      <c r="U1720" s="80"/>
      <c r="V1720" s="80"/>
      <c r="W1720" s="80"/>
      <c r="X1720" s="80"/>
      <c r="Y1720" s="80"/>
      <c r="Z1720" s="80" t="s">
        <v>40</v>
      </c>
      <c r="AA1720" s="80" t="s">
        <v>39</v>
      </c>
      <c r="AB1720" s="80">
        <v>20</v>
      </c>
      <c r="AC1720" s="80"/>
    </row>
    <row r="1721" spans="1:29" ht="15.75" customHeight="1" x14ac:dyDescent="0.2">
      <c r="A1721" s="80" t="s">
        <v>49</v>
      </c>
      <c r="B1721" s="80" t="s">
        <v>47</v>
      </c>
      <c r="C1721" s="80" t="s">
        <v>50</v>
      </c>
      <c r="D1721" s="114">
        <v>43468.39604028935</v>
      </c>
      <c r="E1721" s="80" t="s">
        <v>169</v>
      </c>
      <c r="F1721" s="80" t="s">
        <v>29</v>
      </c>
      <c r="G1721" s="80" t="s">
        <v>44</v>
      </c>
      <c r="H1721" s="80" t="s">
        <v>14</v>
      </c>
      <c r="I1721" s="80" t="s">
        <v>43</v>
      </c>
      <c r="J1721" s="80" t="s">
        <v>42</v>
      </c>
      <c r="K1721" s="80">
        <v>3.37</v>
      </c>
      <c r="L1721" s="80">
        <v>2420</v>
      </c>
      <c r="M1721" s="80" t="s">
        <v>41</v>
      </c>
      <c r="N1721" s="102">
        <v>3.26</v>
      </c>
      <c r="O1721" s="108">
        <v>0</v>
      </c>
      <c r="P1721" s="105">
        <v>5.16</v>
      </c>
      <c r="Q1721" s="80"/>
      <c r="R1721" s="80"/>
      <c r="S1721" s="80"/>
      <c r="T1721" s="80"/>
      <c r="U1721" s="80"/>
      <c r="V1721" s="80"/>
      <c r="W1721" s="80"/>
      <c r="X1721" s="80"/>
      <c r="Y1721" s="80"/>
      <c r="Z1721" s="80" t="s">
        <v>40</v>
      </c>
      <c r="AA1721" s="80" t="s">
        <v>39</v>
      </c>
      <c r="AB1721" s="80">
        <v>20</v>
      </c>
      <c r="AC1721" s="80"/>
    </row>
    <row r="1722" spans="1:29" ht="15.75" customHeight="1" x14ac:dyDescent="0.2">
      <c r="A1722" s="80" t="s">
        <v>49</v>
      </c>
      <c r="B1722" s="80" t="s">
        <v>47</v>
      </c>
      <c r="C1722" s="80" t="s">
        <v>50</v>
      </c>
      <c r="D1722" s="114">
        <v>43468.39604028935</v>
      </c>
      <c r="E1722" s="80" t="s">
        <v>169</v>
      </c>
      <c r="F1722" s="80" t="s">
        <v>29</v>
      </c>
      <c r="G1722" s="80" t="s">
        <v>44</v>
      </c>
      <c r="H1722" s="80" t="s">
        <v>14</v>
      </c>
      <c r="I1722" s="80" t="s">
        <v>159</v>
      </c>
      <c r="J1722" s="80" t="s">
        <v>165</v>
      </c>
      <c r="K1722" s="80">
        <v>3.37</v>
      </c>
      <c r="L1722" s="80">
        <v>2420</v>
      </c>
      <c r="M1722" s="80" t="s">
        <v>41</v>
      </c>
      <c r="N1722" s="102">
        <v>45.1</v>
      </c>
      <c r="O1722" s="108">
        <v>6.8099999999999994E-2</v>
      </c>
      <c r="P1722" s="105">
        <v>5.03</v>
      </c>
      <c r="Q1722" s="80"/>
      <c r="R1722" s="80"/>
      <c r="S1722" s="80"/>
      <c r="T1722" s="80"/>
      <c r="U1722" s="80"/>
      <c r="V1722" s="80"/>
      <c r="W1722" s="80"/>
      <c r="X1722" s="80"/>
      <c r="Y1722" s="80"/>
      <c r="Z1722" s="80" t="s">
        <v>40</v>
      </c>
      <c r="AA1722" s="80" t="s">
        <v>39</v>
      </c>
      <c r="AB1722" s="80">
        <v>20</v>
      </c>
      <c r="AC1722" s="80"/>
    </row>
    <row r="1723" spans="1:29" ht="15.75" customHeight="1" x14ac:dyDescent="0.2">
      <c r="A1723" s="80" t="s">
        <v>49</v>
      </c>
      <c r="B1723" s="80" t="s">
        <v>47</v>
      </c>
      <c r="C1723" s="80" t="s">
        <v>50</v>
      </c>
      <c r="D1723" s="114">
        <v>43468.39604028935</v>
      </c>
      <c r="E1723" s="80" t="s">
        <v>169</v>
      </c>
      <c r="F1723" s="80" t="s">
        <v>29</v>
      </c>
      <c r="G1723" s="80" t="s">
        <v>44</v>
      </c>
      <c r="H1723" s="80" t="s">
        <v>16</v>
      </c>
      <c r="I1723" s="80" t="s">
        <v>157</v>
      </c>
      <c r="J1723" s="80" t="s">
        <v>42</v>
      </c>
      <c r="K1723" s="80">
        <v>2.5299999999999998</v>
      </c>
      <c r="L1723" s="80">
        <v>1950</v>
      </c>
      <c r="M1723" s="80" t="s">
        <v>41</v>
      </c>
      <c r="N1723" s="102">
        <v>70.099999999999994</v>
      </c>
      <c r="O1723" s="108">
        <v>9.3700000000000006E-2</v>
      </c>
      <c r="P1723" s="105">
        <v>8.25</v>
      </c>
      <c r="Q1723" s="80"/>
      <c r="R1723" s="80"/>
      <c r="S1723" s="80"/>
      <c r="T1723" s="80"/>
      <c r="U1723" s="80"/>
      <c r="V1723" s="80"/>
      <c r="W1723" s="80"/>
      <c r="X1723" s="80"/>
      <c r="Y1723" s="80"/>
      <c r="Z1723" s="80" t="s">
        <v>40</v>
      </c>
      <c r="AA1723" s="80" t="s">
        <v>39</v>
      </c>
      <c r="AB1723" s="80">
        <v>20</v>
      </c>
      <c r="AC1723" s="80"/>
    </row>
    <row r="1724" spans="1:29" ht="15.75" customHeight="1" x14ac:dyDescent="0.2">
      <c r="A1724" s="80" t="s">
        <v>49</v>
      </c>
      <c r="B1724" s="80" t="s">
        <v>47</v>
      </c>
      <c r="C1724" s="80" t="s">
        <v>50</v>
      </c>
      <c r="D1724" s="114">
        <v>43468.39604028935</v>
      </c>
      <c r="E1724" s="80" t="s">
        <v>169</v>
      </c>
      <c r="F1724" s="80" t="s">
        <v>29</v>
      </c>
      <c r="G1724" s="80" t="s">
        <v>44</v>
      </c>
      <c r="H1724" s="80" t="s">
        <v>16</v>
      </c>
      <c r="I1724" s="80" t="s">
        <v>158</v>
      </c>
      <c r="J1724" s="80" t="s">
        <v>42</v>
      </c>
      <c r="K1724" s="80">
        <v>2.5299999999999998</v>
      </c>
      <c r="L1724" s="80">
        <v>1950</v>
      </c>
      <c r="M1724" s="80" t="s">
        <v>41</v>
      </c>
      <c r="N1724" s="102">
        <v>155</v>
      </c>
      <c r="O1724" s="108">
        <v>9.1600000000000001E-2</v>
      </c>
      <c r="P1724" s="105">
        <v>0</v>
      </c>
      <c r="Q1724" s="80"/>
      <c r="R1724" s="80"/>
      <c r="S1724" s="80"/>
      <c r="T1724" s="80"/>
      <c r="U1724" s="80"/>
      <c r="V1724" s="80"/>
      <c r="W1724" s="80"/>
      <c r="X1724" s="80"/>
      <c r="Y1724" s="80"/>
      <c r="Z1724" s="80" t="s">
        <v>40</v>
      </c>
      <c r="AA1724" s="80" t="s">
        <v>39</v>
      </c>
      <c r="AB1724" s="80">
        <v>20</v>
      </c>
      <c r="AC1724" s="80"/>
    </row>
    <row r="1725" spans="1:29" ht="15.75" customHeight="1" x14ac:dyDescent="0.2">
      <c r="A1725" s="80" t="s">
        <v>49</v>
      </c>
      <c r="B1725" s="80" t="s">
        <v>47</v>
      </c>
      <c r="C1725" s="80" t="s">
        <v>50</v>
      </c>
      <c r="D1725" s="114">
        <v>43468.39604028935</v>
      </c>
      <c r="E1725" s="80" t="s">
        <v>169</v>
      </c>
      <c r="F1725" s="80" t="s">
        <v>29</v>
      </c>
      <c r="G1725" s="80" t="s">
        <v>44</v>
      </c>
      <c r="H1725" s="80" t="s">
        <v>16</v>
      </c>
      <c r="I1725" s="80" t="s">
        <v>43</v>
      </c>
      <c r="J1725" s="80" t="s">
        <v>42</v>
      </c>
      <c r="K1725" s="80">
        <v>2.5299999999999998</v>
      </c>
      <c r="L1725" s="80">
        <v>1950</v>
      </c>
      <c r="M1725" s="80" t="s">
        <v>41</v>
      </c>
      <c r="N1725" s="102">
        <v>5.46</v>
      </c>
      <c r="O1725" s="108">
        <v>0</v>
      </c>
      <c r="P1725" s="105">
        <v>8.06</v>
      </c>
      <c r="Q1725" s="80"/>
      <c r="R1725" s="80"/>
      <c r="S1725" s="80"/>
      <c r="T1725" s="80"/>
      <c r="U1725" s="80"/>
      <c r="V1725" s="80"/>
      <c r="W1725" s="80"/>
      <c r="X1725" s="80"/>
      <c r="Y1725" s="80"/>
      <c r="Z1725" s="80" t="s">
        <v>40</v>
      </c>
      <c r="AA1725" s="80" t="s">
        <v>39</v>
      </c>
      <c r="AB1725" s="80">
        <v>20</v>
      </c>
      <c r="AC1725" s="80"/>
    </row>
    <row r="1726" spans="1:29" ht="15.75" customHeight="1" x14ac:dyDescent="0.2">
      <c r="A1726" s="80" t="s">
        <v>49</v>
      </c>
      <c r="B1726" s="80" t="s">
        <v>47</v>
      </c>
      <c r="C1726" s="80" t="s">
        <v>50</v>
      </c>
      <c r="D1726" s="114">
        <v>43468.39604028935</v>
      </c>
      <c r="E1726" s="80" t="s">
        <v>169</v>
      </c>
      <c r="F1726" s="80" t="s">
        <v>29</v>
      </c>
      <c r="G1726" s="80" t="s">
        <v>44</v>
      </c>
      <c r="H1726" s="80" t="s">
        <v>16</v>
      </c>
      <c r="I1726" s="80" t="s">
        <v>159</v>
      </c>
      <c r="J1726" s="80" t="s">
        <v>165</v>
      </c>
      <c r="K1726" s="80">
        <v>2.5299999999999998</v>
      </c>
      <c r="L1726" s="80">
        <v>1950</v>
      </c>
      <c r="M1726" s="80" t="s">
        <v>41</v>
      </c>
      <c r="N1726" s="102">
        <v>71.3</v>
      </c>
      <c r="O1726" s="108">
        <v>8.8900000000000007E-2</v>
      </c>
      <c r="P1726" s="105">
        <v>7.82</v>
      </c>
      <c r="Q1726" s="80"/>
      <c r="R1726" s="80"/>
      <c r="S1726" s="80"/>
      <c r="T1726" s="80"/>
      <c r="U1726" s="80"/>
      <c r="V1726" s="80"/>
      <c r="W1726" s="80"/>
      <c r="X1726" s="80"/>
      <c r="Y1726" s="80"/>
      <c r="Z1726" s="80" t="s">
        <v>40</v>
      </c>
      <c r="AA1726" s="80" t="s">
        <v>39</v>
      </c>
      <c r="AB1726" s="80">
        <v>20</v>
      </c>
      <c r="AC1726" s="80"/>
    </row>
    <row r="1727" spans="1:29" ht="15.75" customHeight="1" x14ac:dyDescent="0.2">
      <c r="A1727" s="80" t="s">
        <v>49</v>
      </c>
      <c r="B1727" s="80" t="s">
        <v>47</v>
      </c>
      <c r="C1727" s="80" t="s">
        <v>50</v>
      </c>
      <c r="D1727" s="114">
        <v>43468.39604028935</v>
      </c>
      <c r="E1727" s="80" t="s">
        <v>169</v>
      </c>
      <c r="F1727" s="80" t="s">
        <v>29</v>
      </c>
      <c r="G1727" s="80" t="s">
        <v>44</v>
      </c>
      <c r="H1727" s="80" t="s">
        <v>22</v>
      </c>
      <c r="I1727" s="80" t="s">
        <v>157</v>
      </c>
      <c r="J1727" s="80" t="s">
        <v>42</v>
      </c>
      <c r="K1727" s="80">
        <v>2.5499999999999998</v>
      </c>
      <c r="L1727" s="80">
        <v>1950</v>
      </c>
      <c r="M1727" s="80" t="s">
        <v>41</v>
      </c>
      <c r="N1727" s="102">
        <v>82.6</v>
      </c>
      <c r="O1727" s="108">
        <v>7.8700000000000006E-2</v>
      </c>
      <c r="P1727" s="105">
        <v>8.4499999999999993</v>
      </c>
      <c r="Q1727" s="80"/>
      <c r="R1727" s="80"/>
      <c r="S1727" s="80"/>
      <c r="T1727" s="80"/>
      <c r="U1727" s="80"/>
      <c r="V1727" s="80"/>
      <c r="W1727" s="80"/>
      <c r="X1727" s="80"/>
      <c r="Y1727" s="80"/>
      <c r="Z1727" s="80" t="s">
        <v>40</v>
      </c>
      <c r="AA1727" s="80" t="s">
        <v>39</v>
      </c>
      <c r="AB1727" s="80">
        <v>20</v>
      </c>
      <c r="AC1727" s="80"/>
    </row>
    <row r="1728" spans="1:29" ht="15.75" customHeight="1" x14ac:dyDescent="0.2">
      <c r="A1728" s="80" t="s">
        <v>49</v>
      </c>
      <c r="B1728" s="80" t="s">
        <v>47</v>
      </c>
      <c r="C1728" s="80" t="s">
        <v>50</v>
      </c>
      <c r="D1728" s="114">
        <v>43468.39604028935</v>
      </c>
      <c r="E1728" s="80" t="s">
        <v>169</v>
      </c>
      <c r="F1728" s="80" t="s">
        <v>29</v>
      </c>
      <c r="G1728" s="80" t="s">
        <v>44</v>
      </c>
      <c r="H1728" s="80" t="s">
        <v>22</v>
      </c>
      <c r="I1728" s="80" t="s">
        <v>158</v>
      </c>
      <c r="J1728" s="80" t="s">
        <v>42</v>
      </c>
      <c r="K1728" s="80">
        <v>2.5499999999999998</v>
      </c>
      <c r="L1728" s="80">
        <v>1950</v>
      </c>
      <c r="M1728" s="80" t="s">
        <v>41</v>
      </c>
      <c r="N1728" s="102">
        <v>182</v>
      </c>
      <c r="O1728" s="108">
        <v>8.1699999999999995E-2</v>
      </c>
      <c r="P1728" s="105">
        <v>0</v>
      </c>
      <c r="Q1728" s="80"/>
      <c r="R1728" s="80"/>
      <c r="S1728" s="80"/>
      <c r="T1728" s="80"/>
      <c r="U1728" s="80"/>
      <c r="V1728" s="80"/>
      <c r="W1728" s="80"/>
      <c r="X1728" s="80"/>
      <c r="Y1728" s="80"/>
      <c r="Z1728" s="80" t="s">
        <v>40</v>
      </c>
      <c r="AA1728" s="80" t="s">
        <v>39</v>
      </c>
      <c r="AB1728" s="80">
        <v>20</v>
      </c>
      <c r="AC1728" s="80"/>
    </row>
    <row r="1729" spans="1:29" ht="15.75" customHeight="1" x14ac:dyDescent="0.2">
      <c r="A1729" s="80" t="s">
        <v>49</v>
      </c>
      <c r="B1729" s="80" t="s">
        <v>47</v>
      </c>
      <c r="C1729" s="80" t="s">
        <v>50</v>
      </c>
      <c r="D1729" s="114">
        <v>43468.39604028935</v>
      </c>
      <c r="E1729" s="80" t="s">
        <v>169</v>
      </c>
      <c r="F1729" s="80" t="s">
        <v>29</v>
      </c>
      <c r="G1729" s="80" t="s">
        <v>44</v>
      </c>
      <c r="H1729" s="80" t="s">
        <v>22</v>
      </c>
      <c r="I1729" s="80" t="s">
        <v>43</v>
      </c>
      <c r="J1729" s="80" t="s">
        <v>42</v>
      </c>
      <c r="K1729" s="80">
        <v>2.5499999999999998</v>
      </c>
      <c r="L1729" s="80">
        <v>1950</v>
      </c>
      <c r="M1729" s="80" t="s">
        <v>41</v>
      </c>
      <c r="N1729" s="102">
        <v>5.56</v>
      </c>
      <c r="O1729" s="108">
        <v>0</v>
      </c>
      <c r="P1729" s="105">
        <v>8.26</v>
      </c>
      <c r="Q1729" s="80"/>
      <c r="R1729" s="80"/>
      <c r="S1729" s="80"/>
      <c r="T1729" s="80"/>
      <c r="U1729" s="80"/>
      <c r="V1729" s="80"/>
      <c r="W1729" s="80"/>
      <c r="X1729" s="80"/>
      <c r="Y1729" s="80"/>
      <c r="Z1729" s="80" t="s">
        <v>40</v>
      </c>
      <c r="AA1729" s="80" t="s">
        <v>39</v>
      </c>
      <c r="AB1729" s="80">
        <v>20</v>
      </c>
      <c r="AC1729" s="80"/>
    </row>
    <row r="1730" spans="1:29" ht="15.75" customHeight="1" x14ac:dyDescent="0.2">
      <c r="A1730" s="80" t="s">
        <v>49</v>
      </c>
      <c r="B1730" s="80" t="s">
        <v>47</v>
      </c>
      <c r="C1730" s="80" t="s">
        <v>50</v>
      </c>
      <c r="D1730" s="114">
        <v>43468.39604028935</v>
      </c>
      <c r="E1730" s="80" t="s">
        <v>169</v>
      </c>
      <c r="F1730" s="80" t="s">
        <v>29</v>
      </c>
      <c r="G1730" s="80" t="s">
        <v>44</v>
      </c>
      <c r="H1730" s="80" t="s">
        <v>22</v>
      </c>
      <c r="I1730" s="80" t="s">
        <v>159</v>
      </c>
      <c r="J1730" s="80" t="s">
        <v>165</v>
      </c>
      <c r="K1730" s="80">
        <v>2.5499999999999998</v>
      </c>
      <c r="L1730" s="80">
        <v>1950</v>
      </c>
      <c r="M1730" s="80" t="s">
        <v>41</v>
      </c>
      <c r="N1730" s="102">
        <v>86.5</v>
      </c>
      <c r="O1730" s="108">
        <v>7.7499999999999999E-2</v>
      </c>
      <c r="P1730" s="105">
        <v>8</v>
      </c>
      <c r="Q1730" s="80"/>
      <c r="R1730" s="80"/>
      <c r="S1730" s="80"/>
      <c r="T1730" s="80"/>
      <c r="U1730" s="80"/>
      <c r="V1730" s="80"/>
      <c r="W1730" s="80"/>
      <c r="X1730" s="80"/>
      <c r="Y1730" s="80"/>
      <c r="Z1730" s="80" t="s">
        <v>40</v>
      </c>
      <c r="AA1730" s="80" t="s">
        <v>39</v>
      </c>
      <c r="AB1730" s="80">
        <v>20</v>
      </c>
      <c r="AC1730" s="80"/>
    </row>
    <row r="1731" spans="1:29" ht="15.75" customHeight="1" x14ac:dyDescent="0.2">
      <c r="A1731" s="80" t="s">
        <v>49</v>
      </c>
      <c r="B1731" s="80" t="s">
        <v>47</v>
      </c>
      <c r="C1731" s="80" t="s">
        <v>50</v>
      </c>
      <c r="D1731" s="114">
        <v>43468.39604028935</v>
      </c>
      <c r="E1731" s="80" t="s">
        <v>169</v>
      </c>
      <c r="F1731" s="80" t="s">
        <v>29</v>
      </c>
      <c r="G1731" s="80" t="s">
        <v>44</v>
      </c>
      <c r="H1731" s="80" t="s">
        <v>24</v>
      </c>
      <c r="I1731" s="80" t="s">
        <v>157</v>
      </c>
      <c r="J1731" s="80" t="s">
        <v>42</v>
      </c>
      <c r="K1731" s="80">
        <v>3.16</v>
      </c>
      <c r="L1731" s="80">
        <v>2160</v>
      </c>
      <c r="M1731" s="80" t="s">
        <v>41</v>
      </c>
      <c r="N1731" s="102">
        <v>141</v>
      </c>
      <c r="O1731" s="108">
        <v>0.115</v>
      </c>
      <c r="P1731" s="105">
        <v>9.06</v>
      </c>
      <c r="Q1731" s="80"/>
      <c r="R1731" s="80"/>
      <c r="S1731" s="80"/>
      <c r="T1731" s="80"/>
      <c r="U1731" s="80"/>
      <c r="V1731" s="80"/>
      <c r="W1731" s="80"/>
      <c r="X1731" s="80"/>
      <c r="Y1731" s="80"/>
      <c r="Z1731" s="80" t="s">
        <v>40</v>
      </c>
      <c r="AA1731" s="80" t="s">
        <v>39</v>
      </c>
      <c r="AB1731" s="80">
        <v>20</v>
      </c>
      <c r="AC1731" s="80"/>
    </row>
    <row r="1732" spans="1:29" ht="15.75" customHeight="1" x14ac:dyDescent="0.2">
      <c r="A1732" s="80" t="s">
        <v>49</v>
      </c>
      <c r="B1732" s="80" t="s">
        <v>47</v>
      </c>
      <c r="C1732" s="80" t="s">
        <v>50</v>
      </c>
      <c r="D1732" s="114">
        <v>43468.39604028935</v>
      </c>
      <c r="E1732" s="80" t="s">
        <v>169</v>
      </c>
      <c r="F1732" s="80" t="s">
        <v>29</v>
      </c>
      <c r="G1732" s="80" t="s">
        <v>44</v>
      </c>
      <c r="H1732" s="80" t="s">
        <v>24</v>
      </c>
      <c r="I1732" s="80" t="s">
        <v>158</v>
      </c>
      <c r="J1732" s="80" t="s">
        <v>42</v>
      </c>
      <c r="K1732" s="80">
        <v>3.16</v>
      </c>
      <c r="L1732" s="80">
        <v>2160</v>
      </c>
      <c r="M1732" s="80" t="s">
        <v>41</v>
      </c>
      <c r="N1732" s="102">
        <v>265</v>
      </c>
      <c r="O1732" s="108">
        <v>0.123</v>
      </c>
      <c r="P1732" s="105">
        <v>0</v>
      </c>
      <c r="Q1732" s="80"/>
      <c r="R1732" s="80"/>
      <c r="S1732" s="80"/>
      <c r="T1732" s="80"/>
      <c r="U1732" s="80"/>
      <c r="V1732" s="80"/>
      <c r="W1732" s="80"/>
      <c r="X1732" s="80"/>
      <c r="Y1732" s="80"/>
      <c r="Z1732" s="80" t="s">
        <v>40</v>
      </c>
      <c r="AA1732" s="80" t="s">
        <v>39</v>
      </c>
      <c r="AB1732" s="80">
        <v>20</v>
      </c>
      <c r="AC1732" s="80"/>
    </row>
    <row r="1733" spans="1:29" ht="15.75" customHeight="1" x14ac:dyDescent="0.2">
      <c r="A1733" s="80" t="s">
        <v>49</v>
      </c>
      <c r="B1733" s="80" t="s">
        <v>47</v>
      </c>
      <c r="C1733" s="80" t="s">
        <v>50</v>
      </c>
      <c r="D1733" s="114">
        <v>43468.39604028935</v>
      </c>
      <c r="E1733" s="80" t="s">
        <v>169</v>
      </c>
      <c r="F1733" s="80" t="s">
        <v>29</v>
      </c>
      <c r="G1733" s="80" t="s">
        <v>44</v>
      </c>
      <c r="H1733" s="80" t="s">
        <v>24</v>
      </c>
      <c r="I1733" s="80" t="s">
        <v>43</v>
      </c>
      <c r="J1733" s="80" t="s">
        <v>42</v>
      </c>
      <c r="K1733" s="80">
        <v>3.16</v>
      </c>
      <c r="L1733" s="80">
        <v>2160</v>
      </c>
      <c r="M1733" s="80" t="s">
        <v>41</v>
      </c>
      <c r="N1733" s="102">
        <v>5.65</v>
      </c>
      <c r="O1733" s="108">
        <v>0</v>
      </c>
      <c r="P1733" s="105">
        <v>8.7899999999999991</v>
      </c>
      <c r="Q1733" s="80"/>
      <c r="R1733" s="80"/>
      <c r="S1733" s="80"/>
      <c r="T1733" s="80"/>
      <c r="U1733" s="80"/>
      <c r="V1733" s="80"/>
      <c r="W1733" s="80"/>
      <c r="X1733" s="80"/>
      <c r="Y1733" s="80"/>
      <c r="Z1733" s="80" t="s">
        <v>40</v>
      </c>
      <c r="AA1733" s="80" t="s">
        <v>39</v>
      </c>
      <c r="AB1733" s="80">
        <v>20</v>
      </c>
      <c r="AC1733" s="80"/>
    </row>
    <row r="1734" spans="1:29" ht="15.75" customHeight="1" x14ac:dyDescent="0.2">
      <c r="A1734" s="80" t="s">
        <v>49</v>
      </c>
      <c r="B1734" s="80" t="s">
        <v>47</v>
      </c>
      <c r="C1734" s="80" t="s">
        <v>50</v>
      </c>
      <c r="D1734" s="114">
        <v>43468.39604028935</v>
      </c>
      <c r="E1734" s="80" t="s">
        <v>169</v>
      </c>
      <c r="F1734" s="80" t="s">
        <v>29</v>
      </c>
      <c r="G1734" s="80" t="s">
        <v>44</v>
      </c>
      <c r="H1734" s="80" t="s">
        <v>24</v>
      </c>
      <c r="I1734" s="80" t="s">
        <v>159</v>
      </c>
      <c r="J1734" s="80" t="s">
        <v>165</v>
      </c>
      <c r="K1734" s="80">
        <v>3.16</v>
      </c>
      <c r="L1734" s="80">
        <v>2160</v>
      </c>
      <c r="M1734" s="80" t="s">
        <v>41</v>
      </c>
      <c r="N1734" s="102">
        <v>143</v>
      </c>
      <c r="O1734" s="108">
        <v>0.111</v>
      </c>
      <c r="P1734" s="105">
        <v>8.57</v>
      </c>
      <c r="Q1734" s="80"/>
      <c r="R1734" s="80"/>
      <c r="S1734" s="80"/>
      <c r="T1734" s="80"/>
      <c r="U1734" s="80"/>
      <c r="V1734" s="80"/>
      <c r="W1734" s="80"/>
      <c r="X1734" s="80"/>
      <c r="Y1734" s="80"/>
      <c r="Z1734" s="80" t="s">
        <v>40</v>
      </c>
      <c r="AA1734" s="80" t="s">
        <v>39</v>
      </c>
      <c r="AB1734" s="80">
        <v>20</v>
      </c>
      <c r="AC1734" s="80"/>
    </row>
    <row r="1735" spans="1:29" ht="15.75" customHeight="1" x14ac:dyDescent="0.2">
      <c r="A1735" s="80" t="s">
        <v>49</v>
      </c>
      <c r="B1735" s="80" t="s">
        <v>47</v>
      </c>
      <c r="C1735" s="80" t="s">
        <v>50</v>
      </c>
      <c r="D1735" s="114">
        <v>43468.39604028935</v>
      </c>
      <c r="E1735" s="80" t="s">
        <v>169</v>
      </c>
      <c r="F1735" s="80" t="s">
        <v>29</v>
      </c>
      <c r="G1735" s="80" t="s">
        <v>44</v>
      </c>
      <c r="H1735" s="80" t="s">
        <v>25</v>
      </c>
      <c r="I1735" s="80" t="s">
        <v>157</v>
      </c>
      <c r="J1735" s="80" t="s">
        <v>42</v>
      </c>
      <c r="K1735" s="80">
        <v>3.4</v>
      </c>
      <c r="L1735" s="80">
        <v>2160</v>
      </c>
      <c r="M1735" s="80" t="s">
        <v>41</v>
      </c>
      <c r="N1735" s="102">
        <v>136</v>
      </c>
      <c r="O1735" s="108">
        <v>8.7099999999999997E-2</v>
      </c>
      <c r="P1735" s="105">
        <v>3.76</v>
      </c>
      <c r="Q1735" s="80"/>
      <c r="R1735" s="80"/>
      <c r="S1735" s="80"/>
      <c r="T1735" s="80"/>
      <c r="U1735" s="80"/>
      <c r="V1735" s="80"/>
      <c r="W1735" s="80"/>
      <c r="X1735" s="80"/>
      <c r="Y1735" s="80"/>
      <c r="Z1735" s="80" t="s">
        <v>40</v>
      </c>
      <c r="AA1735" s="80" t="s">
        <v>39</v>
      </c>
      <c r="AB1735" s="80">
        <v>20</v>
      </c>
      <c r="AC1735" s="80"/>
    </row>
    <row r="1736" spans="1:29" ht="15.75" customHeight="1" x14ac:dyDescent="0.2">
      <c r="A1736" s="80" t="s">
        <v>49</v>
      </c>
      <c r="B1736" s="80" t="s">
        <v>47</v>
      </c>
      <c r="C1736" s="80" t="s">
        <v>50</v>
      </c>
      <c r="D1736" s="114">
        <v>43468.39604028935</v>
      </c>
      <c r="E1736" s="80" t="s">
        <v>169</v>
      </c>
      <c r="F1736" s="80" t="s">
        <v>29</v>
      </c>
      <c r="G1736" s="80" t="s">
        <v>44</v>
      </c>
      <c r="H1736" s="80" t="s">
        <v>25</v>
      </c>
      <c r="I1736" s="80" t="s">
        <v>158</v>
      </c>
      <c r="J1736" s="80" t="s">
        <v>42</v>
      </c>
      <c r="K1736" s="80">
        <v>3.4</v>
      </c>
      <c r="L1736" s="80">
        <v>2160</v>
      </c>
      <c r="M1736" s="80" t="s">
        <v>41</v>
      </c>
      <c r="N1736" s="102">
        <v>187</v>
      </c>
      <c r="O1736" s="108">
        <v>9.4500000000000001E-2</v>
      </c>
      <c r="P1736" s="105">
        <v>0</v>
      </c>
      <c r="Q1736" s="80"/>
      <c r="R1736" s="80"/>
      <c r="S1736" s="80"/>
      <c r="T1736" s="80"/>
      <c r="U1736" s="80"/>
      <c r="V1736" s="80"/>
      <c r="W1736" s="80"/>
      <c r="X1736" s="80"/>
      <c r="Y1736" s="80"/>
      <c r="Z1736" s="80" t="s">
        <v>40</v>
      </c>
      <c r="AA1736" s="80" t="s">
        <v>39</v>
      </c>
      <c r="AB1736" s="80">
        <v>20</v>
      </c>
      <c r="AC1736" s="80"/>
    </row>
    <row r="1737" spans="1:29" ht="15.75" customHeight="1" x14ac:dyDescent="0.2">
      <c r="A1737" s="80" t="s">
        <v>49</v>
      </c>
      <c r="B1737" s="80" t="s">
        <v>47</v>
      </c>
      <c r="C1737" s="80" t="s">
        <v>50</v>
      </c>
      <c r="D1737" s="114">
        <v>43468.39604028935</v>
      </c>
      <c r="E1737" s="80" t="s">
        <v>169</v>
      </c>
      <c r="F1737" s="80" t="s">
        <v>29</v>
      </c>
      <c r="G1737" s="80" t="s">
        <v>44</v>
      </c>
      <c r="H1737" s="80" t="s">
        <v>25</v>
      </c>
      <c r="I1737" s="80" t="s">
        <v>43</v>
      </c>
      <c r="J1737" s="80" t="s">
        <v>42</v>
      </c>
      <c r="K1737" s="80">
        <v>3.4</v>
      </c>
      <c r="L1737" s="80">
        <v>2160</v>
      </c>
      <c r="M1737" s="80" t="s">
        <v>41</v>
      </c>
      <c r="N1737" s="102">
        <v>2.31</v>
      </c>
      <c r="O1737" s="108">
        <v>0</v>
      </c>
      <c r="P1737" s="105">
        <v>3.66</v>
      </c>
      <c r="Q1737" s="80"/>
      <c r="R1737" s="80"/>
      <c r="S1737" s="80"/>
      <c r="T1737" s="80"/>
      <c r="U1737" s="80"/>
      <c r="V1737" s="80"/>
      <c r="W1737" s="80"/>
      <c r="X1737" s="80"/>
      <c r="Y1737" s="80"/>
      <c r="Z1737" s="80" t="s">
        <v>40</v>
      </c>
      <c r="AA1737" s="80" t="s">
        <v>39</v>
      </c>
      <c r="AB1737" s="80">
        <v>20</v>
      </c>
      <c r="AC1737" s="80"/>
    </row>
    <row r="1738" spans="1:29" ht="15.75" customHeight="1" x14ac:dyDescent="0.2">
      <c r="A1738" s="80" t="s">
        <v>49</v>
      </c>
      <c r="B1738" s="80" t="s">
        <v>47</v>
      </c>
      <c r="C1738" s="80" t="s">
        <v>50</v>
      </c>
      <c r="D1738" s="114">
        <v>43468.39604028935</v>
      </c>
      <c r="E1738" s="80" t="s">
        <v>169</v>
      </c>
      <c r="F1738" s="80" t="s">
        <v>29</v>
      </c>
      <c r="G1738" s="80" t="s">
        <v>44</v>
      </c>
      <c r="H1738" s="80" t="s">
        <v>25</v>
      </c>
      <c r="I1738" s="80" t="s">
        <v>159</v>
      </c>
      <c r="J1738" s="80" t="s">
        <v>165</v>
      </c>
      <c r="K1738" s="80">
        <v>3.4</v>
      </c>
      <c r="L1738" s="80">
        <v>2160</v>
      </c>
      <c r="M1738" s="80" t="s">
        <v>41</v>
      </c>
      <c r="N1738" s="102">
        <v>138</v>
      </c>
      <c r="O1738" s="108">
        <v>8.6900000000000005E-2</v>
      </c>
      <c r="P1738" s="105">
        <v>3.56</v>
      </c>
      <c r="Q1738" s="80"/>
      <c r="R1738" s="80"/>
      <c r="S1738" s="80"/>
      <c r="T1738" s="80"/>
      <c r="U1738" s="80"/>
      <c r="V1738" s="80"/>
      <c r="W1738" s="80"/>
      <c r="X1738" s="80"/>
      <c r="Y1738" s="80"/>
      <c r="Z1738" s="80" t="s">
        <v>40</v>
      </c>
      <c r="AA1738" s="80" t="s">
        <v>39</v>
      </c>
      <c r="AB1738" s="80">
        <v>20</v>
      </c>
      <c r="AC1738" s="80"/>
    </row>
    <row r="1739" spans="1:29" ht="15.75" customHeight="1" x14ac:dyDescent="0.2">
      <c r="A1739" s="80" t="s">
        <v>49</v>
      </c>
      <c r="B1739" s="80" t="s">
        <v>47</v>
      </c>
      <c r="C1739" s="80" t="s">
        <v>50</v>
      </c>
      <c r="D1739" s="114">
        <v>43468.39604028935</v>
      </c>
      <c r="E1739" s="80" t="s">
        <v>169</v>
      </c>
      <c r="F1739" s="80" t="s">
        <v>29</v>
      </c>
      <c r="G1739" s="80" t="s">
        <v>44</v>
      </c>
      <c r="H1739" s="80" t="s">
        <v>26</v>
      </c>
      <c r="I1739" s="80" t="s">
        <v>157</v>
      </c>
      <c r="J1739" s="80" t="s">
        <v>42</v>
      </c>
      <c r="K1739" s="80">
        <v>3.61</v>
      </c>
      <c r="L1739" s="80">
        <v>2300</v>
      </c>
      <c r="M1739" s="80" t="s">
        <v>41</v>
      </c>
      <c r="N1739" s="102">
        <v>14</v>
      </c>
      <c r="O1739" s="108">
        <v>2.8199999999999999E-2</v>
      </c>
      <c r="P1739" s="105">
        <v>7.37</v>
      </c>
      <c r="Q1739" s="80"/>
      <c r="R1739" s="80"/>
      <c r="S1739" s="80"/>
      <c r="T1739" s="80"/>
      <c r="U1739" s="80"/>
      <c r="V1739" s="80"/>
      <c r="W1739" s="80"/>
      <c r="X1739" s="80"/>
      <c r="Y1739" s="80"/>
      <c r="Z1739" s="80" t="s">
        <v>40</v>
      </c>
      <c r="AA1739" s="80" t="s">
        <v>39</v>
      </c>
      <c r="AB1739" s="80">
        <v>20</v>
      </c>
      <c r="AC1739" s="80"/>
    </row>
    <row r="1740" spans="1:29" ht="15.75" customHeight="1" x14ac:dyDescent="0.2">
      <c r="A1740" s="80" t="s">
        <v>49</v>
      </c>
      <c r="B1740" s="80" t="s">
        <v>47</v>
      </c>
      <c r="C1740" s="80" t="s">
        <v>50</v>
      </c>
      <c r="D1740" s="114">
        <v>43468.39604028935</v>
      </c>
      <c r="E1740" s="80" t="s">
        <v>169</v>
      </c>
      <c r="F1740" s="80" t="s">
        <v>29</v>
      </c>
      <c r="G1740" s="80" t="s">
        <v>44</v>
      </c>
      <c r="H1740" s="80" t="s">
        <v>26</v>
      </c>
      <c r="I1740" s="80" t="s">
        <v>158</v>
      </c>
      <c r="J1740" s="80" t="s">
        <v>42</v>
      </c>
      <c r="K1740" s="80">
        <v>3.61</v>
      </c>
      <c r="L1740" s="80">
        <v>2300</v>
      </c>
      <c r="M1740" s="80" t="s">
        <v>41</v>
      </c>
      <c r="N1740" s="102">
        <v>118</v>
      </c>
      <c r="O1740" s="108">
        <v>2.8299999999999999E-2</v>
      </c>
      <c r="P1740" s="105">
        <v>0</v>
      </c>
      <c r="Q1740" s="80"/>
      <c r="R1740" s="80"/>
      <c r="S1740" s="80"/>
      <c r="T1740" s="80"/>
      <c r="U1740" s="80"/>
      <c r="V1740" s="80"/>
      <c r="W1740" s="80"/>
      <c r="X1740" s="80"/>
      <c r="Y1740" s="80"/>
      <c r="Z1740" s="80" t="s">
        <v>40</v>
      </c>
      <c r="AA1740" s="80" t="s">
        <v>39</v>
      </c>
      <c r="AB1740" s="80">
        <v>20</v>
      </c>
      <c r="AC1740" s="80"/>
    </row>
    <row r="1741" spans="1:29" ht="15.75" customHeight="1" x14ac:dyDescent="0.2">
      <c r="A1741" s="80" t="s">
        <v>49</v>
      </c>
      <c r="B1741" s="80" t="s">
        <v>47</v>
      </c>
      <c r="C1741" s="80" t="s">
        <v>50</v>
      </c>
      <c r="D1741" s="114">
        <v>43468.39604028935</v>
      </c>
      <c r="E1741" s="80" t="s">
        <v>169</v>
      </c>
      <c r="F1741" s="80" t="s">
        <v>29</v>
      </c>
      <c r="G1741" s="80" t="s">
        <v>44</v>
      </c>
      <c r="H1741" s="80" t="s">
        <v>26</v>
      </c>
      <c r="I1741" s="80" t="s">
        <v>43</v>
      </c>
      <c r="J1741" s="80" t="s">
        <v>42</v>
      </c>
      <c r="K1741" s="80">
        <v>3.61</v>
      </c>
      <c r="L1741" s="80">
        <v>2300</v>
      </c>
      <c r="M1741" s="80" t="s">
        <v>41</v>
      </c>
      <c r="N1741" s="102">
        <v>4.49</v>
      </c>
      <c r="O1741" s="108">
        <v>0</v>
      </c>
      <c r="P1741" s="105">
        <v>7.15</v>
      </c>
      <c r="Q1741" s="80"/>
      <c r="R1741" s="80"/>
      <c r="S1741" s="80"/>
      <c r="T1741" s="80"/>
      <c r="U1741" s="80"/>
      <c r="V1741" s="80"/>
      <c r="W1741" s="80"/>
      <c r="X1741" s="80"/>
      <c r="Y1741" s="80"/>
      <c r="Z1741" s="80" t="s">
        <v>40</v>
      </c>
      <c r="AA1741" s="80" t="s">
        <v>39</v>
      </c>
      <c r="AB1741" s="80">
        <v>20</v>
      </c>
      <c r="AC1741" s="80"/>
    </row>
    <row r="1742" spans="1:29" ht="15.75" customHeight="1" x14ac:dyDescent="0.2">
      <c r="A1742" s="80" t="s">
        <v>49</v>
      </c>
      <c r="B1742" s="80" t="s">
        <v>47</v>
      </c>
      <c r="C1742" s="80" t="s">
        <v>50</v>
      </c>
      <c r="D1742" s="114">
        <v>43468.39604028935</v>
      </c>
      <c r="E1742" s="80" t="s">
        <v>169</v>
      </c>
      <c r="F1742" s="80" t="s">
        <v>29</v>
      </c>
      <c r="G1742" s="80" t="s">
        <v>44</v>
      </c>
      <c r="H1742" s="80" t="s">
        <v>26</v>
      </c>
      <c r="I1742" s="80" t="s">
        <v>159</v>
      </c>
      <c r="J1742" s="80" t="s">
        <v>165</v>
      </c>
      <c r="K1742" s="80">
        <v>3.61</v>
      </c>
      <c r="L1742" s="80">
        <v>2300</v>
      </c>
      <c r="M1742" s="80" t="s">
        <v>41</v>
      </c>
      <c r="N1742" s="102">
        <v>14.7</v>
      </c>
      <c r="O1742" s="108">
        <v>1.9E-2</v>
      </c>
      <c r="P1742" s="105">
        <v>7.03</v>
      </c>
      <c r="Q1742" s="80"/>
      <c r="R1742" s="80"/>
      <c r="S1742" s="80"/>
      <c r="T1742" s="80"/>
      <c r="U1742" s="80"/>
      <c r="V1742" s="80"/>
      <c r="W1742" s="80"/>
      <c r="X1742" s="80"/>
      <c r="Y1742" s="80"/>
      <c r="Z1742" s="80" t="s">
        <v>40</v>
      </c>
      <c r="AA1742" s="80" t="s">
        <v>39</v>
      </c>
      <c r="AB1742" s="80">
        <v>20</v>
      </c>
      <c r="AC1742" s="80"/>
    </row>
    <row r="1743" spans="1:29" ht="15.75" customHeight="1" x14ac:dyDescent="0.2">
      <c r="A1743" s="80" t="s">
        <v>49</v>
      </c>
      <c r="B1743" s="80" t="s">
        <v>47</v>
      </c>
      <c r="C1743" s="80" t="s">
        <v>50</v>
      </c>
      <c r="D1743" s="114">
        <v>43468.39604028935</v>
      </c>
      <c r="E1743" s="80" t="s">
        <v>169</v>
      </c>
      <c r="F1743" s="80" t="s">
        <v>29</v>
      </c>
      <c r="G1743" s="80" t="s">
        <v>44</v>
      </c>
      <c r="H1743" s="80" t="s">
        <v>166</v>
      </c>
      <c r="I1743" s="80" t="s">
        <v>157</v>
      </c>
      <c r="J1743" s="80" t="s">
        <v>42</v>
      </c>
      <c r="K1743" s="80">
        <v>3.1</v>
      </c>
      <c r="L1743" s="80">
        <v>2160</v>
      </c>
      <c r="M1743" s="80" t="s">
        <v>41</v>
      </c>
      <c r="N1743" s="102">
        <v>62.3</v>
      </c>
      <c r="O1743" s="108">
        <v>8.1100000000000005E-2</v>
      </c>
      <c r="P1743" s="105">
        <v>6.44</v>
      </c>
      <c r="Q1743" s="80"/>
      <c r="R1743" s="80"/>
      <c r="S1743" s="80"/>
      <c r="T1743" s="80"/>
      <c r="U1743" s="80"/>
      <c r="V1743" s="80"/>
      <c r="W1743" s="80"/>
      <c r="X1743" s="80"/>
      <c r="Y1743" s="80"/>
      <c r="Z1743" s="80" t="s">
        <v>40</v>
      </c>
      <c r="AA1743" s="80" t="s">
        <v>39</v>
      </c>
      <c r="AB1743" s="80">
        <v>20</v>
      </c>
      <c r="AC1743" s="80"/>
    </row>
    <row r="1744" spans="1:29" ht="15.75" customHeight="1" x14ac:dyDescent="0.2">
      <c r="A1744" s="80" t="s">
        <v>49</v>
      </c>
      <c r="B1744" s="80" t="s">
        <v>47</v>
      </c>
      <c r="C1744" s="80" t="s">
        <v>50</v>
      </c>
      <c r="D1744" s="114">
        <v>43468.39604028935</v>
      </c>
      <c r="E1744" s="80" t="s">
        <v>169</v>
      </c>
      <c r="F1744" s="80" t="s">
        <v>29</v>
      </c>
      <c r="G1744" s="80" t="s">
        <v>44</v>
      </c>
      <c r="H1744" s="80" t="s">
        <v>166</v>
      </c>
      <c r="I1744" s="80" t="s">
        <v>158</v>
      </c>
      <c r="J1744" s="80" t="s">
        <v>42</v>
      </c>
      <c r="K1744" s="80">
        <v>3.1</v>
      </c>
      <c r="L1744" s="80">
        <v>2160</v>
      </c>
      <c r="M1744" s="80" t="s">
        <v>41</v>
      </c>
      <c r="N1744" s="102">
        <v>130</v>
      </c>
      <c r="O1744" s="108">
        <v>8.1600000000000006E-2</v>
      </c>
      <c r="P1744" s="105">
        <v>0</v>
      </c>
      <c r="Q1744" s="80"/>
      <c r="R1744" s="80"/>
      <c r="S1744" s="80"/>
      <c r="T1744" s="80"/>
      <c r="U1744" s="80"/>
      <c r="V1744" s="80"/>
      <c r="W1744" s="80"/>
      <c r="X1744" s="80"/>
      <c r="Y1744" s="80"/>
      <c r="Z1744" s="80" t="s">
        <v>40</v>
      </c>
      <c r="AA1744" s="80" t="s">
        <v>39</v>
      </c>
      <c r="AB1744" s="80">
        <v>20</v>
      </c>
      <c r="AC1744" s="80"/>
    </row>
    <row r="1745" spans="1:29" ht="15.75" customHeight="1" x14ac:dyDescent="0.2">
      <c r="A1745" s="80" t="s">
        <v>49</v>
      </c>
      <c r="B1745" s="80" t="s">
        <v>47</v>
      </c>
      <c r="C1745" s="80" t="s">
        <v>50</v>
      </c>
      <c r="D1745" s="114">
        <v>43468.39604028935</v>
      </c>
      <c r="E1745" s="80" t="s">
        <v>169</v>
      </c>
      <c r="F1745" s="80" t="s">
        <v>29</v>
      </c>
      <c r="G1745" s="80" t="s">
        <v>44</v>
      </c>
      <c r="H1745" s="80" t="s">
        <v>166</v>
      </c>
      <c r="I1745" s="80" t="s">
        <v>43</v>
      </c>
      <c r="J1745" s="80" t="s">
        <v>42</v>
      </c>
      <c r="K1745" s="80">
        <v>3.1</v>
      </c>
      <c r="L1745" s="80">
        <v>2160</v>
      </c>
      <c r="M1745" s="80" t="s">
        <v>41</v>
      </c>
      <c r="N1745" s="102">
        <v>4.1399999999999997</v>
      </c>
      <c r="O1745" s="108">
        <v>0</v>
      </c>
      <c r="P1745" s="105">
        <v>6.28</v>
      </c>
      <c r="Q1745" s="80"/>
      <c r="R1745" s="80"/>
      <c r="S1745" s="80"/>
      <c r="T1745" s="80"/>
      <c r="U1745" s="80"/>
      <c r="V1745" s="80"/>
      <c r="W1745" s="80"/>
      <c r="X1745" s="80"/>
      <c r="Y1745" s="80"/>
      <c r="Z1745" s="80" t="s">
        <v>40</v>
      </c>
      <c r="AA1745" s="80" t="s">
        <v>39</v>
      </c>
      <c r="AB1745" s="80">
        <v>20</v>
      </c>
      <c r="AC1745" s="80"/>
    </row>
    <row r="1746" spans="1:29" ht="15.75" customHeight="1" x14ac:dyDescent="0.2">
      <c r="A1746" s="80" t="s">
        <v>49</v>
      </c>
      <c r="B1746" s="80" t="s">
        <v>47</v>
      </c>
      <c r="C1746" s="80" t="s">
        <v>50</v>
      </c>
      <c r="D1746" s="114">
        <v>43468.39604028935</v>
      </c>
      <c r="E1746" s="80" t="s">
        <v>169</v>
      </c>
      <c r="F1746" s="80" t="s">
        <v>29</v>
      </c>
      <c r="G1746" s="80" t="s">
        <v>44</v>
      </c>
      <c r="H1746" s="80" t="s">
        <v>166</v>
      </c>
      <c r="I1746" s="80" t="s">
        <v>159</v>
      </c>
      <c r="J1746" s="80" t="s">
        <v>165</v>
      </c>
      <c r="K1746" s="80">
        <v>3.1</v>
      </c>
      <c r="L1746" s="80">
        <v>2160</v>
      </c>
      <c r="M1746" s="80" t="s">
        <v>41</v>
      </c>
      <c r="N1746" s="102">
        <v>58.1</v>
      </c>
      <c r="O1746" s="108">
        <v>6.7900000000000002E-2</v>
      </c>
      <c r="P1746" s="105">
        <v>6.12</v>
      </c>
      <c r="Q1746" s="80"/>
      <c r="R1746" s="80"/>
      <c r="S1746" s="80"/>
      <c r="T1746" s="80"/>
      <c r="U1746" s="80"/>
      <c r="V1746" s="80"/>
      <c r="W1746" s="80"/>
      <c r="X1746" s="80"/>
      <c r="Y1746" s="80"/>
      <c r="Z1746" s="80" t="s">
        <v>40</v>
      </c>
      <c r="AA1746" s="80" t="s">
        <v>39</v>
      </c>
      <c r="AB1746" s="80">
        <v>20</v>
      </c>
      <c r="AC1746" s="80"/>
    </row>
    <row r="1747" spans="1:29" ht="15.75" customHeight="1" x14ac:dyDescent="0.2">
      <c r="A1747" s="80" t="s">
        <v>49</v>
      </c>
      <c r="B1747" s="80" t="s">
        <v>47</v>
      </c>
      <c r="C1747" s="80" t="s">
        <v>50</v>
      </c>
      <c r="D1747" s="114">
        <v>43468.39604028935</v>
      </c>
      <c r="E1747" s="80" t="s">
        <v>168</v>
      </c>
      <c r="F1747" s="80" t="s">
        <v>30</v>
      </c>
      <c r="G1747" s="80" t="s">
        <v>44</v>
      </c>
      <c r="H1747" s="80" t="s">
        <v>10</v>
      </c>
      <c r="I1747" s="80" t="s">
        <v>157</v>
      </c>
      <c r="J1747" s="80" t="s">
        <v>42</v>
      </c>
      <c r="K1747" s="80">
        <v>3.5</v>
      </c>
      <c r="L1747" s="80">
        <v>1240</v>
      </c>
      <c r="M1747" s="80" t="s">
        <v>41</v>
      </c>
      <c r="N1747" s="102">
        <v>77.900000000000006</v>
      </c>
      <c r="O1747" s="108">
        <v>4.5699999999999998E-2</v>
      </c>
      <c r="P1747" s="105">
        <v>9.0299999999999994</v>
      </c>
      <c r="Q1747" s="80"/>
      <c r="R1747" s="80"/>
      <c r="S1747" s="80"/>
      <c r="T1747" s="80"/>
      <c r="U1747" s="80"/>
      <c r="V1747" s="80"/>
      <c r="W1747" s="80"/>
      <c r="X1747" s="80"/>
      <c r="Y1747" s="80"/>
      <c r="Z1747" s="80" t="s">
        <v>40</v>
      </c>
      <c r="AA1747" s="80" t="s">
        <v>39</v>
      </c>
      <c r="AB1747" s="80">
        <v>20</v>
      </c>
      <c r="AC1747" s="80"/>
    </row>
    <row r="1748" spans="1:29" ht="15.75" customHeight="1" x14ac:dyDescent="0.2">
      <c r="A1748" s="80" t="s">
        <v>49</v>
      </c>
      <c r="B1748" s="80" t="s">
        <v>47</v>
      </c>
      <c r="C1748" s="80" t="s">
        <v>50</v>
      </c>
      <c r="D1748" s="114">
        <v>43468.39604028935</v>
      </c>
      <c r="E1748" s="80" t="s">
        <v>168</v>
      </c>
      <c r="F1748" s="80" t="s">
        <v>30</v>
      </c>
      <c r="G1748" s="80" t="s">
        <v>44</v>
      </c>
      <c r="H1748" s="80" t="s">
        <v>10</v>
      </c>
      <c r="I1748" s="80" t="s">
        <v>158</v>
      </c>
      <c r="J1748" s="80" t="s">
        <v>42</v>
      </c>
      <c r="K1748" s="80">
        <v>3.5</v>
      </c>
      <c r="L1748" s="80">
        <v>1240</v>
      </c>
      <c r="M1748" s="80" t="s">
        <v>41</v>
      </c>
      <c r="N1748" s="102">
        <v>151</v>
      </c>
      <c r="O1748" s="108">
        <v>5.0700000000000002E-2</v>
      </c>
      <c r="P1748" s="105">
        <v>0</v>
      </c>
      <c r="Q1748" s="80"/>
      <c r="R1748" s="80"/>
      <c r="S1748" s="80"/>
      <c r="T1748" s="80"/>
      <c r="U1748" s="80"/>
      <c r="V1748" s="80"/>
      <c r="W1748" s="80"/>
      <c r="X1748" s="80"/>
      <c r="Y1748" s="80"/>
      <c r="Z1748" s="80" t="s">
        <v>40</v>
      </c>
      <c r="AA1748" s="80" t="s">
        <v>39</v>
      </c>
      <c r="AB1748" s="80">
        <v>20</v>
      </c>
      <c r="AC1748" s="80"/>
    </row>
    <row r="1749" spans="1:29" ht="15.75" customHeight="1" x14ac:dyDescent="0.2">
      <c r="A1749" s="80" t="s">
        <v>49</v>
      </c>
      <c r="B1749" s="80" t="s">
        <v>47</v>
      </c>
      <c r="C1749" s="80" t="s">
        <v>50</v>
      </c>
      <c r="D1749" s="114">
        <v>43468.39604028935</v>
      </c>
      <c r="E1749" s="80" t="s">
        <v>168</v>
      </c>
      <c r="F1749" s="80" t="s">
        <v>30</v>
      </c>
      <c r="G1749" s="80" t="s">
        <v>44</v>
      </c>
      <c r="H1749" s="80" t="s">
        <v>10</v>
      </c>
      <c r="I1749" s="80" t="s">
        <v>43</v>
      </c>
      <c r="J1749" s="80" t="s">
        <v>42</v>
      </c>
      <c r="K1749" s="80">
        <v>3.5</v>
      </c>
      <c r="L1749" s="80">
        <v>1240</v>
      </c>
      <c r="M1749" s="80" t="s">
        <v>41</v>
      </c>
      <c r="N1749" s="102">
        <v>5.16</v>
      </c>
      <c r="O1749" s="108">
        <v>0</v>
      </c>
      <c r="P1749" s="105">
        <v>8</v>
      </c>
      <c r="Q1749" s="80"/>
      <c r="R1749" s="80"/>
      <c r="S1749" s="80"/>
      <c r="T1749" s="80"/>
      <c r="U1749" s="80"/>
      <c r="V1749" s="80"/>
      <c r="W1749" s="80"/>
      <c r="X1749" s="80"/>
      <c r="Y1749" s="80"/>
      <c r="Z1749" s="80" t="s">
        <v>40</v>
      </c>
      <c r="AA1749" s="80" t="s">
        <v>39</v>
      </c>
      <c r="AB1749" s="80">
        <v>20</v>
      </c>
      <c r="AC1749" s="80"/>
    </row>
    <row r="1750" spans="1:29" ht="15.75" customHeight="1" x14ac:dyDescent="0.2">
      <c r="A1750" s="80" t="s">
        <v>49</v>
      </c>
      <c r="B1750" s="80" t="s">
        <v>47</v>
      </c>
      <c r="C1750" s="80" t="s">
        <v>50</v>
      </c>
      <c r="D1750" s="114">
        <v>43468.39604028935</v>
      </c>
      <c r="E1750" s="80" t="s">
        <v>168</v>
      </c>
      <c r="F1750" s="80" t="s">
        <v>30</v>
      </c>
      <c r="G1750" s="80" t="s">
        <v>44</v>
      </c>
      <c r="H1750" s="80" t="s">
        <v>10</v>
      </c>
      <c r="I1750" s="80" t="s">
        <v>159</v>
      </c>
      <c r="J1750" s="80" t="s">
        <v>165</v>
      </c>
      <c r="K1750" s="80">
        <v>3.5</v>
      </c>
      <c r="L1750" s="80">
        <v>1240</v>
      </c>
      <c r="M1750" s="80" t="s">
        <v>41</v>
      </c>
      <c r="N1750" s="102">
        <v>31</v>
      </c>
      <c r="O1750" s="108">
        <v>1.46E-2</v>
      </c>
      <c r="P1750" s="105">
        <v>7.97</v>
      </c>
      <c r="Q1750" s="80"/>
      <c r="R1750" s="80"/>
      <c r="S1750" s="80"/>
      <c r="T1750" s="80"/>
      <c r="U1750" s="80"/>
      <c r="V1750" s="80"/>
      <c r="W1750" s="80"/>
      <c r="X1750" s="80"/>
      <c r="Y1750" s="80"/>
      <c r="Z1750" s="80" t="s">
        <v>40</v>
      </c>
      <c r="AA1750" s="80" t="s">
        <v>39</v>
      </c>
      <c r="AB1750" s="80">
        <v>20</v>
      </c>
      <c r="AC1750" s="80"/>
    </row>
    <row r="1751" spans="1:29" ht="15.75" customHeight="1" x14ac:dyDescent="0.2">
      <c r="A1751" s="80" t="s">
        <v>49</v>
      </c>
      <c r="B1751" s="80" t="s">
        <v>47</v>
      </c>
      <c r="C1751" s="80" t="s">
        <v>50</v>
      </c>
      <c r="D1751" s="114">
        <v>43468.39604028935</v>
      </c>
      <c r="E1751" s="80" t="s">
        <v>168</v>
      </c>
      <c r="F1751" s="80" t="s">
        <v>30</v>
      </c>
      <c r="G1751" s="80" t="s">
        <v>44</v>
      </c>
      <c r="H1751" s="80" t="s">
        <v>11</v>
      </c>
      <c r="I1751" s="80" t="s">
        <v>157</v>
      </c>
      <c r="J1751" s="80" t="s">
        <v>42</v>
      </c>
      <c r="K1751" s="80">
        <v>3.5</v>
      </c>
      <c r="L1751" s="80">
        <v>1240</v>
      </c>
      <c r="M1751" s="80" t="s">
        <v>41</v>
      </c>
      <c r="N1751" s="102">
        <v>160</v>
      </c>
      <c r="O1751" s="108">
        <v>7.1599999999999997E-2</v>
      </c>
      <c r="P1751" s="105">
        <v>3.89</v>
      </c>
      <c r="Q1751" s="80"/>
      <c r="R1751" s="80"/>
      <c r="S1751" s="80"/>
      <c r="T1751" s="80"/>
      <c r="U1751" s="80"/>
      <c r="V1751" s="80"/>
      <c r="W1751" s="80"/>
      <c r="X1751" s="80"/>
      <c r="Y1751" s="80"/>
      <c r="Z1751" s="80" t="s">
        <v>40</v>
      </c>
      <c r="AA1751" s="80" t="s">
        <v>39</v>
      </c>
      <c r="AB1751" s="80">
        <v>20</v>
      </c>
      <c r="AC1751" s="80"/>
    </row>
    <row r="1752" spans="1:29" ht="15.75" customHeight="1" x14ac:dyDescent="0.2">
      <c r="A1752" s="80" t="s">
        <v>49</v>
      </c>
      <c r="B1752" s="80" t="s">
        <v>47</v>
      </c>
      <c r="C1752" s="80" t="s">
        <v>50</v>
      </c>
      <c r="D1752" s="114">
        <v>43468.39604028935</v>
      </c>
      <c r="E1752" s="80" t="s">
        <v>168</v>
      </c>
      <c r="F1752" s="80" t="s">
        <v>30</v>
      </c>
      <c r="G1752" s="80" t="s">
        <v>44</v>
      </c>
      <c r="H1752" s="80" t="s">
        <v>11</v>
      </c>
      <c r="I1752" s="80" t="s">
        <v>158</v>
      </c>
      <c r="J1752" s="80" t="s">
        <v>42</v>
      </c>
      <c r="K1752" s="80">
        <v>3.5</v>
      </c>
      <c r="L1752" s="80">
        <v>1240</v>
      </c>
      <c r="M1752" s="80" t="s">
        <v>41</v>
      </c>
      <c r="N1752" s="102">
        <v>195</v>
      </c>
      <c r="O1752" s="108">
        <v>8.1299999999999997E-2</v>
      </c>
      <c r="P1752" s="105">
        <v>0</v>
      </c>
      <c r="Q1752" s="80"/>
      <c r="R1752" s="80"/>
      <c r="S1752" s="80"/>
      <c r="T1752" s="80"/>
      <c r="U1752" s="80"/>
      <c r="V1752" s="80"/>
      <c r="W1752" s="80"/>
      <c r="X1752" s="80"/>
      <c r="Y1752" s="80"/>
      <c r="Z1752" s="80" t="s">
        <v>40</v>
      </c>
      <c r="AA1752" s="80" t="s">
        <v>39</v>
      </c>
      <c r="AB1752" s="80">
        <v>20</v>
      </c>
      <c r="AC1752" s="80"/>
    </row>
    <row r="1753" spans="1:29" ht="15.75" customHeight="1" x14ac:dyDescent="0.2">
      <c r="A1753" s="80" t="s">
        <v>49</v>
      </c>
      <c r="B1753" s="80" t="s">
        <v>47</v>
      </c>
      <c r="C1753" s="80" t="s">
        <v>50</v>
      </c>
      <c r="D1753" s="114">
        <v>43468.39604028935</v>
      </c>
      <c r="E1753" s="80" t="s">
        <v>168</v>
      </c>
      <c r="F1753" s="80" t="s">
        <v>30</v>
      </c>
      <c r="G1753" s="80" t="s">
        <v>44</v>
      </c>
      <c r="H1753" s="80" t="s">
        <v>11</v>
      </c>
      <c r="I1753" s="80" t="s">
        <v>43</v>
      </c>
      <c r="J1753" s="80" t="s">
        <v>42</v>
      </c>
      <c r="K1753" s="80">
        <v>3.5</v>
      </c>
      <c r="L1753" s="80">
        <v>1240</v>
      </c>
      <c r="M1753" s="80" t="s">
        <v>41</v>
      </c>
      <c r="N1753" s="102">
        <v>2.2200000000000002</v>
      </c>
      <c r="O1753" s="108">
        <v>0</v>
      </c>
      <c r="P1753" s="105">
        <v>3.45</v>
      </c>
      <c r="Q1753" s="80"/>
      <c r="R1753" s="80"/>
      <c r="S1753" s="80"/>
      <c r="T1753" s="80"/>
      <c r="U1753" s="80"/>
      <c r="V1753" s="80"/>
      <c r="W1753" s="80"/>
      <c r="X1753" s="80"/>
      <c r="Y1753" s="80"/>
      <c r="Z1753" s="80" t="s">
        <v>40</v>
      </c>
      <c r="AA1753" s="80" t="s">
        <v>39</v>
      </c>
      <c r="AB1753" s="80">
        <v>20</v>
      </c>
      <c r="AC1753" s="80"/>
    </row>
    <row r="1754" spans="1:29" ht="15.75" customHeight="1" x14ac:dyDescent="0.2">
      <c r="A1754" s="80" t="s">
        <v>49</v>
      </c>
      <c r="B1754" s="80" t="s">
        <v>47</v>
      </c>
      <c r="C1754" s="80" t="s">
        <v>50</v>
      </c>
      <c r="D1754" s="114">
        <v>43468.39604028935</v>
      </c>
      <c r="E1754" s="80" t="s">
        <v>168</v>
      </c>
      <c r="F1754" s="80" t="s">
        <v>30</v>
      </c>
      <c r="G1754" s="80" t="s">
        <v>44</v>
      </c>
      <c r="H1754" s="80" t="s">
        <v>11</v>
      </c>
      <c r="I1754" s="80" t="s">
        <v>159</v>
      </c>
      <c r="J1754" s="80" t="s">
        <v>165</v>
      </c>
      <c r="K1754" s="80">
        <v>3.5</v>
      </c>
      <c r="L1754" s="80">
        <v>1240</v>
      </c>
      <c r="M1754" s="80" t="s">
        <v>41</v>
      </c>
      <c r="N1754" s="102">
        <v>25.9</v>
      </c>
      <c r="O1754" s="108">
        <v>1.0699999999999999E-2</v>
      </c>
      <c r="P1754" s="105">
        <v>3.45</v>
      </c>
      <c r="Q1754" s="80"/>
      <c r="R1754" s="80"/>
      <c r="S1754" s="80"/>
      <c r="T1754" s="80"/>
      <c r="U1754" s="80"/>
      <c r="V1754" s="80"/>
      <c r="W1754" s="80"/>
      <c r="X1754" s="80"/>
      <c r="Y1754" s="80"/>
      <c r="Z1754" s="80" t="s">
        <v>40</v>
      </c>
      <c r="AA1754" s="80" t="s">
        <v>39</v>
      </c>
      <c r="AB1754" s="80">
        <v>20</v>
      </c>
      <c r="AC1754" s="80"/>
    </row>
    <row r="1755" spans="1:29" ht="15.75" customHeight="1" x14ac:dyDescent="0.2">
      <c r="A1755" s="80" t="s">
        <v>49</v>
      </c>
      <c r="B1755" s="80" t="s">
        <v>47</v>
      </c>
      <c r="C1755" s="80" t="s">
        <v>50</v>
      </c>
      <c r="D1755" s="114">
        <v>43468.39604028935</v>
      </c>
      <c r="E1755" s="80" t="s">
        <v>168</v>
      </c>
      <c r="F1755" s="80" t="s">
        <v>30</v>
      </c>
      <c r="G1755" s="80" t="s">
        <v>44</v>
      </c>
      <c r="H1755" s="80" t="s">
        <v>13</v>
      </c>
      <c r="I1755" s="80" t="s">
        <v>157</v>
      </c>
      <c r="J1755" s="80" t="s">
        <v>42</v>
      </c>
      <c r="K1755" s="80">
        <v>3.5</v>
      </c>
      <c r="L1755" s="80">
        <v>1240</v>
      </c>
      <c r="M1755" s="80" t="s">
        <v>41</v>
      </c>
      <c r="N1755" s="102">
        <v>193</v>
      </c>
      <c r="O1755" s="108">
        <v>6.08E-2</v>
      </c>
      <c r="P1755" s="105">
        <v>3.52</v>
      </c>
      <c r="Q1755" s="80"/>
      <c r="R1755" s="80"/>
      <c r="S1755" s="80"/>
      <c r="T1755" s="80"/>
      <c r="U1755" s="80"/>
      <c r="V1755" s="80"/>
      <c r="W1755" s="80"/>
      <c r="X1755" s="80"/>
      <c r="Y1755" s="80"/>
      <c r="Z1755" s="80" t="s">
        <v>40</v>
      </c>
      <c r="AA1755" s="80" t="s">
        <v>39</v>
      </c>
      <c r="AB1755" s="80">
        <v>20</v>
      </c>
      <c r="AC1755" s="80"/>
    </row>
    <row r="1756" spans="1:29" ht="15.75" customHeight="1" x14ac:dyDescent="0.2">
      <c r="A1756" s="80" t="s">
        <v>49</v>
      </c>
      <c r="B1756" s="80" t="s">
        <v>47</v>
      </c>
      <c r="C1756" s="80" t="s">
        <v>50</v>
      </c>
      <c r="D1756" s="114">
        <v>43468.39604028935</v>
      </c>
      <c r="E1756" s="80" t="s">
        <v>168</v>
      </c>
      <c r="F1756" s="80" t="s">
        <v>30</v>
      </c>
      <c r="G1756" s="80" t="s">
        <v>44</v>
      </c>
      <c r="H1756" s="80" t="s">
        <v>13</v>
      </c>
      <c r="I1756" s="80" t="s">
        <v>158</v>
      </c>
      <c r="J1756" s="80" t="s">
        <v>42</v>
      </c>
      <c r="K1756" s="80">
        <v>3.5</v>
      </c>
      <c r="L1756" s="80">
        <v>1240</v>
      </c>
      <c r="M1756" s="80" t="s">
        <v>41</v>
      </c>
      <c r="N1756" s="102">
        <v>225</v>
      </c>
      <c r="O1756" s="108">
        <v>6.9000000000000006E-2</v>
      </c>
      <c r="P1756" s="105">
        <v>0</v>
      </c>
      <c r="Q1756" s="80"/>
      <c r="R1756" s="80"/>
      <c r="S1756" s="80"/>
      <c r="T1756" s="80"/>
      <c r="U1756" s="80"/>
      <c r="V1756" s="80"/>
      <c r="W1756" s="80"/>
      <c r="X1756" s="80"/>
      <c r="Y1756" s="80"/>
      <c r="Z1756" s="80" t="s">
        <v>40</v>
      </c>
      <c r="AA1756" s="80" t="s">
        <v>39</v>
      </c>
      <c r="AB1756" s="80">
        <v>20</v>
      </c>
      <c r="AC1756" s="80"/>
    </row>
    <row r="1757" spans="1:29" ht="15.75" customHeight="1" x14ac:dyDescent="0.2">
      <c r="A1757" s="80" t="s">
        <v>49</v>
      </c>
      <c r="B1757" s="80" t="s">
        <v>47</v>
      </c>
      <c r="C1757" s="80" t="s">
        <v>50</v>
      </c>
      <c r="D1757" s="114">
        <v>43468.39604028935</v>
      </c>
      <c r="E1757" s="80" t="s">
        <v>168</v>
      </c>
      <c r="F1757" s="80" t="s">
        <v>30</v>
      </c>
      <c r="G1757" s="80" t="s">
        <v>44</v>
      </c>
      <c r="H1757" s="80" t="s">
        <v>13</v>
      </c>
      <c r="I1757" s="80" t="s">
        <v>43</v>
      </c>
      <c r="J1757" s="80" t="s">
        <v>42</v>
      </c>
      <c r="K1757" s="80">
        <v>3.5</v>
      </c>
      <c r="L1757" s="80">
        <v>1240</v>
      </c>
      <c r="M1757" s="80" t="s">
        <v>41</v>
      </c>
      <c r="N1757" s="102">
        <v>2.0299999999999998</v>
      </c>
      <c r="O1757" s="108">
        <v>0</v>
      </c>
      <c r="P1757" s="105">
        <v>3.16</v>
      </c>
      <c r="Q1757" s="80"/>
      <c r="R1757" s="80"/>
      <c r="S1757" s="80"/>
      <c r="T1757" s="80"/>
      <c r="U1757" s="80"/>
      <c r="V1757" s="80"/>
      <c r="W1757" s="80"/>
      <c r="X1757" s="80"/>
      <c r="Y1757" s="80"/>
      <c r="Z1757" s="80" t="s">
        <v>40</v>
      </c>
      <c r="AA1757" s="80" t="s">
        <v>39</v>
      </c>
      <c r="AB1757" s="80">
        <v>20</v>
      </c>
      <c r="AC1757" s="80"/>
    </row>
    <row r="1758" spans="1:29" ht="15.75" customHeight="1" x14ac:dyDescent="0.2">
      <c r="A1758" s="80" t="s">
        <v>49</v>
      </c>
      <c r="B1758" s="80" t="s">
        <v>47</v>
      </c>
      <c r="C1758" s="80" t="s">
        <v>50</v>
      </c>
      <c r="D1758" s="114">
        <v>43468.39604028935</v>
      </c>
      <c r="E1758" s="80" t="s">
        <v>168</v>
      </c>
      <c r="F1758" s="80" t="s">
        <v>30</v>
      </c>
      <c r="G1758" s="80" t="s">
        <v>44</v>
      </c>
      <c r="H1758" s="80" t="s">
        <v>13</v>
      </c>
      <c r="I1758" s="80" t="s">
        <v>159</v>
      </c>
      <c r="J1758" s="80" t="s">
        <v>165</v>
      </c>
      <c r="K1758" s="80">
        <v>3.5</v>
      </c>
      <c r="L1758" s="80">
        <v>1240</v>
      </c>
      <c r="M1758" s="80" t="s">
        <v>41</v>
      </c>
      <c r="N1758" s="102">
        <v>135</v>
      </c>
      <c r="O1758" s="108">
        <v>4.24E-2</v>
      </c>
      <c r="P1758" s="105">
        <v>3.1</v>
      </c>
      <c r="Q1758" s="80"/>
      <c r="R1758" s="80"/>
      <c r="S1758" s="80"/>
      <c r="T1758" s="80"/>
      <c r="U1758" s="80"/>
      <c r="V1758" s="80"/>
      <c r="W1758" s="80"/>
      <c r="X1758" s="80"/>
      <c r="Y1758" s="80"/>
      <c r="Z1758" s="80" t="s">
        <v>40</v>
      </c>
      <c r="AA1758" s="80" t="s">
        <v>39</v>
      </c>
      <c r="AB1758" s="80">
        <v>20</v>
      </c>
      <c r="AC1758" s="80"/>
    </row>
    <row r="1759" spans="1:29" ht="15.75" customHeight="1" x14ac:dyDescent="0.2">
      <c r="A1759" s="80" t="s">
        <v>49</v>
      </c>
      <c r="B1759" s="80" t="s">
        <v>47</v>
      </c>
      <c r="C1759" s="80" t="s">
        <v>50</v>
      </c>
      <c r="D1759" s="114">
        <v>43468.39604028935</v>
      </c>
      <c r="E1759" s="80" t="s">
        <v>168</v>
      </c>
      <c r="F1759" s="80" t="s">
        <v>30</v>
      </c>
      <c r="G1759" s="80" t="s">
        <v>44</v>
      </c>
      <c r="H1759" s="80" t="s">
        <v>14</v>
      </c>
      <c r="I1759" s="80" t="s">
        <v>157</v>
      </c>
      <c r="J1759" s="80" t="s">
        <v>42</v>
      </c>
      <c r="K1759" s="80">
        <v>3.5</v>
      </c>
      <c r="L1759" s="80">
        <v>1240</v>
      </c>
      <c r="M1759" s="80" t="s">
        <v>41</v>
      </c>
      <c r="N1759" s="102">
        <v>180</v>
      </c>
      <c r="O1759" s="108">
        <v>0.111</v>
      </c>
      <c r="P1759" s="105">
        <v>4.6399999999999997</v>
      </c>
      <c r="Q1759" s="80"/>
      <c r="R1759" s="80"/>
      <c r="S1759" s="80"/>
      <c r="T1759" s="80"/>
      <c r="U1759" s="80"/>
      <c r="V1759" s="80"/>
      <c r="W1759" s="80"/>
      <c r="X1759" s="80"/>
      <c r="Y1759" s="80"/>
      <c r="Z1759" s="80" t="s">
        <v>40</v>
      </c>
      <c r="AA1759" s="80" t="s">
        <v>39</v>
      </c>
      <c r="AB1759" s="80">
        <v>20</v>
      </c>
      <c r="AC1759" s="80"/>
    </row>
    <row r="1760" spans="1:29" ht="15.75" customHeight="1" x14ac:dyDescent="0.2">
      <c r="A1760" s="80" t="s">
        <v>49</v>
      </c>
      <c r="B1760" s="80" t="s">
        <v>47</v>
      </c>
      <c r="C1760" s="80" t="s">
        <v>50</v>
      </c>
      <c r="D1760" s="114">
        <v>43468.39604028935</v>
      </c>
      <c r="E1760" s="80" t="s">
        <v>168</v>
      </c>
      <c r="F1760" s="80" t="s">
        <v>30</v>
      </c>
      <c r="G1760" s="80" t="s">
        <v>44</v>
      </c>
      <c r="H1760" s="80" t="s">
        <v>14</v>
      </c>
      <c r="I1760" s="80" t="s">
        <v>158</v>
      </c>
      <c r="J1760" s="80" t="s">
        <v>42</v>
      </c>
      <c r="K1760" s="80">
        <v>3.5</v>
      </c>
      <c r="L1760" s="80">
        <v>1240</v>
      </c>
      <c r="M1760" s="80" t="s">
        <v>41</v>
      </c>
      <c r="N1760" s="102">
        <v>221</v>
      </c>
      <c r="O1760" s="108">
        <v>0.126</v>
      </c>
      <c r="P1760" s="105">
        <v>0</v>
      </c>
      <c r="Q1760" s="80"/>
      <c r="R1760" s="80"/>
      <c r="S1760" s="80"/>
      <c r="T1760" s="80"/>
      <c r="U1760" s="80"/>
      <c r="V1760" s="80"/>
      <c r="W1760" s="80"/>
      <c r="X1760" s="80"/>
      <c r="Y1760" s="80"/>
      <c r="Z1760" s="80" t="s">
        <v>40</v>
      </c>
      <c r="AA1760" s="80" t="s">
        <v>39</v>
      </c>
      <c r="AB1760" s="80">
        <v>20</v>
      </c>
      <c r="AC1760" s="80"/>
    </row>
    <row r="1761" spans="1:29" ht="15.75" customHeight="1" x14ac:dyDescent="0.2">
      <c r="A1761" s="80" t="s">
        <v>49</v>
      </c>
      <c r="B1761" s="80" t="s">
        <v>47</v>
      </c>
      <c r="C1761" s="80" t="s">
        <v>50</v>
      </c>
      <c r="D1761" s="114">
        <v>43468.39604028935</v>
      </c>
      <c r="E1761" s="80" t="s">
        <v>168</v>
      </c>
      <c r="F1761" s="80" t="s">
        <v>30</v>
      </c>
      <c r="G1761" s="80" t="s">
        <v>44</v>
      </c>
      <c r="H1761" s="80" t="s">
        <v>14</v>
      </c>
      <c r="I1761" s="80" t="s">
        <v>43</v>
      </c>
      <c r="J1761" s="80" t="s">
        <v>42</v>
      </c>
      <c r="K1761" s="80">
        <v>3.5</v>
      </c>
      <c r="L1761" s="80">
        <v>1240</v>
      </c>
      <c r="M1761" s="80" t="s">
        <v>41</v>
      </c>
      <c r="N1761" s="102">
        <v>2.68</v>
      </c>
      <c r="O1761" s="108">
        <v>0</v>
      </c>
      <c r="P1761" s="105">
        <v>4.1500000000000004</v>
      </c>
      <c r="Q1761" s="80"/>
      <c r="R1761" s="80"/>
      <c r="S1761" s="80"/>
      <c r="T1761" s="80"/>
      <c r="U1761" s="80"/>
      <c r="V1761" s="80"/>
      <c r="W1761" s="80"/>
      <c r="X1761" s="80"/>
      <c r="Y1761" s="80"/>
      <c r="Z1761" s="80" t="s">
        <v>40</v>
      </c>
      <c r="AA1761" s="80" t="s">
        <v>39</v>
      </c>
      <c r="AB1761" s="80">
        <v>20</v>
      </c>
      <c r="AC1761" s="80"/>
    </row>
    <row r="1762" spans="1:29" ht="15.75" customHeight="1" x14ac:dyDescent="0.2">
      <c r="A1762" s="80" t="s">
        <v>49</v>
      </c>
      <c r="B1762" s="80" t="s">
        <v>47</v>
      </c>
      <c r="C1762" s="80" t="s">
        <v>50</v>
      </c>
      <c r="D1762" s="114">
        <v>43468.39604028935</v>
      </c>
      <c r="E1762" s="80" t="s">
        <v>168</v>
      </c>
      <c r="F1762" s="80" t="s">
        <v>30</v>
      </c>
      <c r="G1762" s="80" t="s">
        <v>44</v>
      </c>
      <c r="H1762" s="80" t="s">
        <v>14</v>
      </c>
      <c r="I1762" s="80" t="s">
        <v>159</v>
      </c>
      <c r="J1762" s="80" t="s">
        <v>165</v>
      </c>
      <c r="K1762" s="80">
        <v>3.5</v>
      </c>
      <c r="L1762" s="80">
        <v>1240</v>
      </c>
      <c r="M1762" s="80" t="s">
        <v>41</v>
      </c>
      <c r="N1762" s="102">
        <v>139</v>
      </c>
      <c r="O1762" s="108">
        <v>8.3900000000000002E-2</v>
      </c>
      <c r="P1762" s="105">
        <v>4.08</v>
      </c>
      <c r="Q1762" s="80"/>
      <c r="R1762" s="80"/>
      <c r="S1762" s="80"/>
      <c r="T1762" s="80"/>
      <c r="U1762" s="80"/>
      <c r="V1762" s="80"/>
      <c r="W1762" s="80"/>
      <c r="X1762" s="80"/>
      <c r="Y1762" s="80"/>
      <c r="Z1762" s="80" t="s">
        <v>40</v>
      </c>
      <c r="AA1762" s="80" t="s">
        <v>39</v>
      </c>
      <c r="AB1762" s="80">
        <v>20</v>
      </c>
      <c r="AC1762" s="80"/>
    </row>
    <row r="1763" spans="1:29" ht="15.75" customHeight="1" x14ac:dyDescent="0.2">
      <c r="A1763" s="80" t="s">
        <v>49</v>
      </c>
      <c r="B1763" s="80" t="s">
        <v>47</v>
      </c>
      <c r="C1763" s="80" t="s">
        <v>50</v>
      </c>
      <c r="D1763" s="114">
        <v>43468.39604028935</v>
      </c>
      <c r="E1763" s="80" t="s">
        <v>168</v>
      </c>
      <c r="F1763" s="80" t="s">
        <v>30</v>
      </c>
      <c r="G1763" s="80" t="s">
        <v>44</v>
      </c>
      <c r="H1763" s="80" t="s">
        <v>16</v>
      </c>
      <c r="I1763" s="80" t="s">
        <v>157</v>
      </c>
      <c r="J1763" s="80" t="s">
        <v>42</v>
      </c>
      <c r="K1763" s="80">
        <v>3.5</v>
      </c>
      <c r="L1763" s="80">
        <v>1240</v>
      </c>
      <c r="M1763" s="80" t="s">
        <v>41</v>
      </c>
      <c r="N1763" s="102">
        <v>195</v>
      </c>
      <c r="O1763" s="108">
        <v>0.11600000000000001</v>
      </c>
      <c r="P1763" s="105">
        <v>3.88</v>
      </c>
      <c r="Q1763" s="80"/>
      <c r="R1763" s="80"/>
      <c r="S1763" s="80"/>
      <c r="T1763" s="80"/>
      <c r="U1763" s="80"/>
      <c r="V1763" s="80"/>
      <c r="W1763" s="80"/>
      <c r="X1763" s="80"/>
      <c r="Y1763" s="80"/>
      <c r="Z1763" s="80" t="s">
        <v>40</v>
      </c>
      <c r="AA1763" s="80" t="s">
        <v>39</v>
      </c>
      <c r="AB1763" s="80">
        <v>20</v>
      </c>
      <c r="AC1763" s="80"/>
    </row>
    <row r="1764" spans="1:29" ht="15.75" customHeight="1" x14ac:dyDescent="0.2">
      <c r="A1764" s="80" t="s">
        <v>49</v>
      </c>
      <c r="B1764" s="80" t="s">
        <v>47</v>
      </c>
      <c r="C1764" s="80" t="s">
        <v>50</v>
      </c>
      <c r="D1764" s="114">
        <v>43468.39604028935</v>
      </c>
      <c r="E1764" s="80" t="s">
        <v>168</v>
      </c>
      <c r="F1764" s="80" t="s">
        <v>30</v>
      </c>
      <c r="G1764" s="80" t="s">
        <v>44</v>
      </c>
      <c r="H1764" s="80" t="s">
        <v>16</v>
      </c>
      <c r="I1764" s="80" t="s">
        <v>158</v>
      </c>
      <c r="J1764" s="80" t="s">
        <v>42</v>
      </c>
      <c r="K1764" s="80">
        <v>3.5</v>
      </c>
      <c r="L1764" s="80">
        <v>1240</v>
      </c>
      <c r="M1764" s="80" t="s">
        <v>41</v>
      </c>
      <c r="N1764" s="102">
        <v>237</v>
      </c>
      <c r="O1764" s="108">
        <v>0.128</v>
      </c>
      <c r="P1764" s="105">
        <v>0</v>
      </c>
      <c r="Q1764" s="80"/>
      <c r="R1764" s="80"/>
      <c r="S1764" s="80"/>
      <c r="T1764" s="80"/>
      <c r="U1764" s="80"/>
      <c r="V1764" s="80"/>
      <c r="W1764" s="80"/>
      <c r="X1764" s="80"/>
      <c r="Y1764" s="80"/>
      <c r="Z1764" s="80" t="s">
        <v>40</v>
      </c>
      <c r="AA1764" s="80" t="s">
        <v>39</v>
      </c>
      <c r="AB1764" s="80">
        <v>20</v>
      </c>
      <c r="AC1764" s="80"/>
    </row>
    <row r="1765" spans="1:29" ht="15.75" customHeight="1" x14ac:dyDescent="0.2">
      <c r="A1765" s="80" t="s">
        <v>49</v>
      </c>
      <c r="B1765" s="80" t="s">
        <v>47</v>
      </c>
      <c r="C1765" s="80" t="s">
        <v>50</v>
      </c>
      <c r="D1765" s="114">
        <v>43468.39604028935</v>
      </c>
      <c r="E1765" s="80" t="s">
        <v>168</v>
      </c>
      <c r="F1765" s="80" t="s">
        <v>30</v>
      </c>
      <c r="G1765" s="80" t="s">
        <v>44</v>
      </c>
      <c r="H1765" s="80" t="s">
        <v>16</v>
      </c>
      <c r="I1765" s="80" t="s">
        <v>43</v>
      </c>
      <c r="J1765" s="80" t="s">
        <v>42</v>
      </c>
      <c r="K1765" s="80">
        <v>3.5</v>
      </c>
      <c r="L1765" s="80">
        <v>1240</v>
      </c>
      <c r="M1765" s="80" t="s">
        <v>41</v>
      </c>
      <c r="N1765" s="102">
        <v>2.2200000000000002</v>
      </c>
      <c r="O1765" s="108">
        <v>0</v>
      </c>
      <c r="P1765" s="105">
        <v>3.45</v>
      </c>
      <c r="Q1765" s="80"/>
      <c r="R1765" s="80"/>
      <c r="S1765" s="80"/>
      <c r="T1765" s="80"/>
      <c r="U1765" s="80"/>
      <c r="V1765" s="80"/>
      <c r="W1765" s="80"/>
      <c r="X1765" s="80"/>
      <c r="Y1765" s="80"/>
      <c r="Z1765" s="80" t="s">
        <v>40</v>
      </c>
      <c r="AA1765" s="80" t="s">
        <v>39</v>
      </c>
      <c r="AB1765" s="80">
        <v>20</v>
      </c>
      <c r="AC1765" s="80"/>
    </row>
    <row r="1766" spans="1:29" ht="15.75" customHeight="1" x14ac:dyDescent="0.2">
      <c r="A1766" s="80" t="s">
        <v>49</v>
      </c>
      <c r="B1766" s="80" t="s">
        <v>47</v>
      </c>
      <c r="C1766" s="80" t="s">
        <v>50</v>
      </c>
      <c r="D1766" s="114">
        <v>43468.39604028935</v>
      </c>
      <c r="E1766" s="80" t="s">
        <v>168</v>
      </c>
      <c r="F1766" s="80" t="s">
        <v>30</v>
      </c>
      <c r="G1766" s="80" t="s">
        <v>44</v>
      </c>
      <c r="H1766" s="80" t="s">
        <v>16</v>
      </c>
      <c r="I1766" s="80" t="s">
        <v>159</v>
      </c>
      <c r="J1766" s="80" t="s">
        <v>165</v>
      </c>
      <c r="K1766" s="80">
        <v>3.5</v>
      </c>
      <c r="L1766" s="80">
        <v>1240</v>
      </c>
      <c r="M1766" s="80" t="s">
        <v>41</v>
      </c>
      <c r="N1766" s="102">
        <v>196</v>
      </c>
      <c r="O1766" s="108">
        <v>0.115</v>
      </c>
      <c r="P1766" s="105">
        <v>3.39</v>
      </c>
      <c r="Q1766" s="80"/>
      <c r="R1766" s="80"/>
      <c r="S1766" s="80"/>
      <c r="T1766" s="80"/>
      <c r="U1766" s="80"/>
      <c r="V1766" s="80"/>
      <c r="W1766" s="80"/>
      <c r="X1766" s="80"/>
      <c r="Y1766" s="80"/>
      <c r="Z1766" s="80" t="s">
        <v>40</v>
      </c>
      <c r="AA1766" s="80" t="s">
        <v>39</v>
      </c>
      <c r="AB1766" s="80">
        <v>20</v>
      </c>
      <c r="AC1766" s="80"/>
    </row>
    <row r="1767" spans="1:29" ht="15.75" customHeight="1" x14ac:dyDescent="0.2">
      <c r="A1767" s="80" t="s">
        <v>49</v>
      </c>
      <c r="B1767" s="80" t="s">
        <v>47</v>
      </c>
      <c r="C1767" s="80" t="s">
        <v>50</v>
      </c>
      <c r="D1767" s="114">
        <v>43468.39604028935</v>
      </c>
      <c r="E1767" s="80" t="s">
        <v>168</v>
      </c>
      <c r="F1767" s="80" t="s">
        <v>30</v>
      </c>
      <c r="G1767" s="80" t="s">
        <v>44</v>
      </c>
      <c r="H1767" s="80" t="s">
        <v>25</v>
      </c>
      <c r="I1767" s="80" t="s">
        <v>157</v>
      </c>
      <c r="J1767" s="80" t="s">
        <v>42</v>
      </c>
      <c r="K1767" s="80">
        <v>3.5</v>
      </c>
      <c r="L1767" s="80">
        <v>1240</v>
      </c>
      <c r="M1767" s="80" t="s">
        <v>41</v>
      </c>
      <c r="N1767" s="102">
        <v>295</v>
      </c>
      <c r="O1767" s="108">
        <v>0.125</v>
      </c>
      <c r="P1767" s="105">
        <v>2.4500000000000002</v>
      </c>
      <c r="Q1767" s="80"/>
      <c r="R1767" s="80"/>
      <c r="S1767" s="80"/>
      <c r="T1767" s="80"/>
      <c r="U1767" s="80"/>
      <c r="V1767" s="80"/>
      <c r="W1767" s="80"/>
      <c r="X1767" s="80"/>
      <c r="Y1767" s="80"/>
      <c r="Z1767" s="80" t="s">
        <v>40</v>
      </c>
      <c r="AA1767" s="80" t="s">
        <v>39</v>
      </c>
      <c r="AB1767" s="80">
        <v>20</v>
      </c>
      <c r="AC1767" s="80"/>
    </row>
    <row r="1768" spans="1:29" ht="15.75" customHeight="1" x14ac:dyDescent="0.2">
      <c r="A1768" s="80" t="s">
        <v>49</v>
      </c>
      <c r="B1768" s="80" t="s">
        <v>47</v>
      </c>
      <c r="C1768" s="80" t="s">
        <v>50</v>
      </c>
      <c r="D1768" s="114">
        <v>43468.39604028935</v>
      </c>
      <c r="E1768" s="80" t="s">
        <v>168</v>
      </c>
      <c r="F1768" s="80" t="s">
        <v>30</v>
      </c>
      <c r="G1768" s="80" t="s">
        <v>44</v>
      </c>
      <c r="H1768" s="80" t="s">
        <v>25</v>
      </c>
      <c r="I1768" s="80" t="s">
        <v>158</v>
      </c>
      <c r="J1768" s="80" t="s">
        <v>42</v>
      </c>
      <c r="K1768" s="80">
        <v>3.5</v>
      </c>
      <c r="L1768" s="80">
        <v>1240</v>
      </c>
      <c r="M1768" s="80" t="s">
        <v>41</v>
      </c>
      <c r="N1768" s="102">
        <v>321</v>
      </c>
      <c r="O1768" s="108">
        <v>0.129</v>
      </c>
      <c r="P1768" s="105">
        <v>0</v>
      </c>
      <c r="Q1768" s="80"/>
      <c r="R1768" s="80"/>
      <c r="S1768" s="80"/>
      <c r="T1768" s="80"/>
      <c r="U1768" s="80"/>
      <c r="V1768" s="80"/>
      <c r="W1768" s="80"/>
      <c r="X1768" s="80"/>
      <c r="Y1768" s="80"/>
      <c r="Z1768" s="80" t="s">
        <v>40</v>
      </c>
      <c r="AA1768" s="80" t="s">
        <v>39</v>
      </c>
      <c r="AB1768" s="80">
        <v>20</v>
      </c>
      <c r="AC1768" s="80"/>
    </row>
    <row r="1769" spans="1:29" ht="15.75" customHeight="1" x14ac:dyDescent="0.2">
      <c r="A1769" s="80" t="s">
        <v>49</v>
      </c>
      <c r="B1769" s="80" t="s">
        <v>47</v>
      </c>
      <c r="C1769" s="80" t="s">
        <v>50</v>
      </c>
      <c r="D1769" s="114">
        <v>43468.39604028935</v>
      </c>
      <c r="E1769" s="80" t="s">
        <v>168</v>
      </c>
      <c r="F1769" s="80" t="s">
        <v>30</v>
      </c>
      <c r="G1769" s="80" t="s">
        <v>44</v>
      </c>
      <c r="H1769" s="80" t="s">
        <v>25</v>
      </c>
      <c r="I1769" s="80" t="s">
        <v>43</v>
      </c>
      <c r="J1769" s="80" t="s">
        <v>42</v>
      </c>
      <c r="K1769" s="80">
        <v>3.5</v>
      </c>
      <c r="L1769" s="80">
        <v>1240</v>
      </c>
      <c r="M1769" s="80" t="s">
        <v>41</v>
      </c>
      <c r="N1769" s="102">
        <v>1.41</v>
      </c>
      <c r="O1769" s="108">
        <v>0</v>
      </c>
      <c r="P1769" s="105">
        <v>2.17</v>
      </c>
      <c r="Q1769" s="80"/>
      <c r="R1769" s="80"/>
      <c r="S1769" s="80"/>
      <c r="T1769" s="80"/>
      <c r="U1769" s="80"/>
      <c r="V1769" s="80"/>
      <c r="W1769" s="80"/>
      <c r="X1769" s="80"/>
      <c r="Y1769" s="80"/>
      <c r="Z1769" s="80" t="s">
        <v>40</v>
      </c>
      <c r="AA1769" s="80" t="s">
        <v>39</v>
      </c>
      <c r="AB1769" s="80">
        <v>20</v>
      </c>
      <c r="AC1769" s="80"/>
    </row>
    <row r="1770" spans="1:29" ht="15.75" customHeight="1" x14ac:dyDescent="0.2">
      <c r="A1770" s="80" t="s">
        <v>49</v>
      </c>
      <c r="B1770" s="80" t="s">
        <v>47</v>
      </c>
      <c r="C1770" s="80" t="s">
        <v>50</v>
      </c>
      <c r="D1770" s="114">
        <v>43468.39604028935</v>
      </c>
      <c r="E1770" s="80" t="s">
        <v>168</v>
      </c>
      <c r="F1770" s="80" t="s">
        <v>30</v>
      </c>
      <c r="G1770" s="80" t="s">
        <v>44</v>
      </c>
      <c r="H1770" s="80" t="s">
        <v>25</v>
      </c>
      <c r="I1770" s="80" t="s">
        <v>159</v>
      </c>
      <c r="J1770" s="80" t="s">
        <v>165</v>
      </c>
      <c r="K1770" s="80">
        <v>3.5</v>
      </c>
      <c r="L1770" s="80">
        <v>1240</v>
      </c>
      <c r="M1770" s="80" t="s">
        <v>41</v>
      </c>
      <c r="N1770" s="102">
        <v>298</v>
      </c>
      <c r="O1770" s="108">
        <v>0.126</v>
      </c>
      <c r="P1770" s="105">
        <v>2.15</v>
      </c>
      <c r="Q1770" s="80"/>
      <c r="R1770" s="80"/>
      <c r="S1770" s="80"/>
      <c r="T1770" s="80"/>
      <c r="U1770" s="80"/>
      <c r="V1770" s="80"/>
      <c r="W1770" s="80"/>
      <c r="X1770" s="80"/>
      <c r="Y1770" s="80"/>
      <c r="Z1770" s="80" t="s">
        <v>40</v>
      </c>
      <c r="AA1770" s="80" t="s">
        <v>39</v>
      </c>
      <c r="AB1770" s="80">
        <v>20</v>
      </c>
      <c r="AC1770" s="80"/>
    </row>
    <row r="1771" spans="1:29" ht="15.75" customHeight="1" x14ac:dyDescent="0.2">
      <c r="A1771" s="80" t="s">
        <v>49</v>
      </c>
      <c r="B1771" s="80" t="s">
        <v>47</v>
      </c>
      <c r="C1771" s="80" t="s">
        <v>50</v>
      </c>
      <c r="D1771" s="114">
        <v>43468.39604028935</v>
      </c>
      <c r="E1771" s="80" t="s">
        <v>168</v>
      </c>
      <c r="F1771" s="80" t="s">
        <v>30</v>
      </c>
      <c r="G1771" s="80" t="s">
        <v>44</v>
      </c>
      <c r="H1771" s="80" t="s">
        <v>26</v>
      </c>
      <c r="I1771" s="80" t="s">
        <v>157</v>
      </c>
      <c r="J1771" s="80" t="s">
        <v>42</v>
      </c>
      <c r="K1771" s="80">
        <v>3.5</v>
      </c>
      <c r="L1771" s="80">
        <v>1240</v>
      </c>
      <c r="M1771" s="80" t="s">
        <v>41</v>
      </c>
      <c r="N1771" s="102">
        <v>144</v>
      </c>
      <c r="O1771" s="108">
        <v>5.2999999999999999E-2</v>
      </c>
      <c r="P1771" s="105">
        <v>9.1199999999999992</v>
      </c>
      <c r="Q1771" s="80"/>
      <c r="R1771" s="80"/>
      <c r="S1771" s="80"/>
      <c r="T1771" s="80"/>
      <c r="U1771" s="80"/>
      <c r="V1771" s="80"/>
      <c r="W1771" s="80"/>
      <c r="X1771" s="80"/>
      <c r="Y1771" s="80"/>
      <c r="Z1771" s="80" t="s">
        <v>40</v>
      </c>
      <c r="AA1771" s="80" t="s">
        <v>39</v>
      </c>
      <c r="AB1771" s="80">
        <v>20</v>
      </c>
      <c r="AC1771" s="80"/>
    </row>
    <row r="1772" spans="1:29" ht="15.75" customHeight="1" x14ac:dyDescent="0.2">
      <c r="A1772" s="80" t="s">
        <v>49</v>
      </c>
      <c r="B1772" s="80" t="s">
        <v>47</v>
      </c>
      <c r="C1772" s="80" t="s">
        <v>50</v>
      </c>
      <c r="D1772" s="114">
        <v>43468.39604028935</v>
      </c>
      <c r="E1772" s="80" t="s">
        <v>168</v>
      </c>
      <c r="F1772" s="80" t="s">
        <v>30</v>
      </c>
      <c r="G1772" s="80" t="s">
        <v>44</v>
      </c>
      <c r="H1772" s="80" t="s">
        <v>26</v>
      </c>
      <c r="I1772" s="80" t="s">
        <v>158</v>
      </c>
      <c r="J1772" s="80" t="s">
        <v>42</v>
      </c>
      <c r="K1772" s="80">
        <v>3.5</v>
      </c>
      <c r="L1772" s="80">
        <v>1240</v>
      </c>
      <c r="M1772" s="80" t="s">
        <v>41</v>
      </c>
      <c r="N1772" s="102">
        <v>265</v>
      </c>
      <c r="O1772" s="108">
        <v>0.06</v>
      </c>
      <c r="P1772" s="105">
        <v>0</v>
      </c>
      <c r="Q1772" s="80"/>
      <c r="R1772" s="80"/>
      <c r="S1772" s="80"/>
      <c r="T1772" s="80"/>
      <c r="U1772" s="80"/>
      <c r="V1772" s="80"/>
      <c r="W1772" s="80"/>
      <c r="X1772" s="80"/>
      <c r="Y1772" s="80"/>
      <c r="Z1772" s="80" t="s">
        <v>40</v>
      </c>
      <c r="AA1772" s="80" t="s">
        <v>39</v>
      </c>
      <c r="AB1772" s="80">
        <v>20</v>
      </c>
      <c r="AC1772" s="80"/>
    </row>
    <row r="1773" spans="1:29" ht="15.75" customHeight="1" x14ac:dyDescent="0.2">
      <c r="A1773" s="80" t="s">
        <v>49</v>
      </c>
      <c r="B1773" s="80" t="s">
        <v>47</v>
      </c>
      <c r="C1773" s="80" t="s">
        <v>50</v>
      </c>
      <c r="D1773" s="114">
        <v>43468.39604028935</v>
      </c>
      <c r="E1773" s="80" t="s">
        <v>168</v>
      </c>
      <c r="F1773" s="80" t="s">
        <v>30</v>
      </c>
      <c r="G1773" s="80" t="s">
        <v>44</v>
      </c>
      <c r="H1773" s="80" t="s">
        <v>26</v>
      </c>
      <c r="I1773" s="80" t="s">
        <v>43</v>
      </c>
      <c r="J1773" s="80" t="s">
        <v>42</v>
      </c>
      <c r="K1773" s="80">
        <v>3.5</v>
      </c>
      <c r="L1773" s="80">
        <v>1240</v>
      </c>
      <c r="M1773" s="80" t="s">
        <v>41</v>
      </c>
      <c r="N1773" s="102">
        <v>5.23</v>
      </c>
      <c r="O1773" s="108">
        <v>0</v>
      </c>
      <c r="P1773" s="105">
        <v>8.01</v>
      </c>
      <c r="Q1773" s="80"/>
      <c r="R1773" s="80"/>
      <c r="S1773" s="80"/>
      <c r="T1773" s="80"/>
      <c r="U1773" s="80"/>
      <c r="V1773" s="80"/>
      <c r="W1773" s="80"/>
      <c r="X1773" s="80"/>
      <c r="Y1773" s="80"/>
      <c r="Z1773" s="80" t="s">
        <v>40</v>
      </c>
      <c r="AA1773" s="80" t="s">
        <v>39</v>
      </c>
      <c r="AB1773" s="80">
        <v>20</v>
      </c>
      <c r="AC1773" s="80"/>
    </row>
    <row r="1774" spans="1:29" ht="15.75" customHeight="1" x14ac:dyDescent="0.2">
      <c r="A1774" s="80" t="s">
        <v>49</v>
      </c>
      <c r="B1774" s="80" t="s">
        <v>47</v>
      </c>
      <c r="C1774" s="80" t="s">
        <v>50</v>
      </c>
      <c r="D1774" s="114">
        <v>43468.39604028935</v>
      </c>
      <c r="E1774" s="80" t="s">
        <v>168</v>
      </c>
      <c r="F1774" s="80" t="s">
        <v>30</v>
      </c>
      <c r="G1774" s="80" t="s">
        <v>44</v>
      </c>
      <c r="H1774" s="80" t="s">
        <v>26</v>
      </c>
      <c r="I1774" s="80" t="s">
        <v>159</v>
      </c>
      <c r="J1774" s="80" t="s">
        <v>165</v>
      </c>
      <c r="K1774" s="80">
        <v>3.5</v>
      </c>
      <c r="L1774" s="80">
        <v>1240</v>
      </c>
      <c r="M1774" s="80" t="s">
        <v>41</v>
      </c>
      <c r="N1774" s="102">
        <v>159</v>
      </c>
      <c r="O1774" s="108">
        <v>5.3900000000000003E-2</v>
      </c>
      <c r="P1774" s="105">
        <v>7.98</v>
      </c>
      <c r="Q1774" s="80"/>
      <c r="R1774" s="80"/>
      <c r="S1774" s="80"/>
      <c r="T1774" s="80"/>
      <c r="U1774" s="80"/>
      <c r="V1774" s="80"/>
      <c r="W1774" s="80"/>
      <c r="X1774" s="80"/>
      <c r="Y1774" s="80"/>
      <c r="Z1774" s="80" t="s">
        <v>40</v>
      </c>
      <c r="AA1774" s="80" t="s">
        <v>39</v>
      </c>
      <c r="AB1774" s="80">
        <v>20</v>
      </c>
      <c r="AC1774" s="80"/>
    </row>
    <row r="1775" spans="1:29" ht="15.75" customHeight="1" x14ac:dyDescent="0.2">
      <c r="A1775" s="80" t="s">
        <v>49</v>
      </c>
      <c r="B1775" s="80" t="s">
        <v>47</v>
      </c>
      <c r="C1775" s="80" t="s">
        <v>50</v>
      </c>
      <c r="D1775" s="114">
        <v>43468.39604028935</v>
      </c>
      <c r="E1775" s="80" t="s">
        <v>168</v>
      </c>
      <c r="F1775" s="80" t="s">
        <v>30</v>
      </c>
      <c r="G1775" s="80" t="s">
        <v>44</v>
      </c>
      <c r="H1775" s="80" t="s">
        <v>166</v>
      </c>
      <c r="I1775" s="80" t="s">
        <v>157</v>
      </c>
      <c r="J1775" s="80" t="s">
        <v>42</v>
      </c>
      <c r="K1775" s="80">
        <v>3.5</v>
      </c>
      <c r="L1775" s="80">
        <v>1240</v>
      </c>
      <c r="M1775" s="80" t="s">
        <v>41</v>
      </c>
      <c r="N1775" s="102">
        <v>169</v>
      </c>
      <c r="O1775" s="108">
        <v>7.9899999999999999E-2</v>
      </c>
      <c r="P1775" s="105">
        <v>4.3600000000000003</v>
      </c>
      <c r="Q1775" s="80"/>
      <c r="R1775" s="80"/>
      <c r="S1775" s="80"/>
      <c r="T1775" s="80"/>
      <c r="U1775" s="80"/>
      <c r="V1775" s="80"/>
      <c r="W1775" s="80"/>
      <c r="X1775" s="80"/>
      <c r="Y1775" s="80"/>
      <c r="Z1775" s="80" t="s">
        <v>40</v>
      </c>
      <c r="AA1775" s="80" t="s">
        <v>39</v>
      </c>
      <c r="AB1775" s="80">
        <v>20</v>
      </c>
      <c r="AC1775" s="80"/>
    </row>
    <row r="1776" spans="1:29" ht="15.75" customHeight="1" x14ac:dyDescent="0.2">
      <c r="A1776" s="80" t="s">
        <v>49</v>
      </c>
      <c r="B1776" s="80" t="s">
        <v>47</v>
      </c>
      <c r="C1776" s="80" t="s">
        <v>50</v>
      </c>
      <c r="D1776" s="114">
        <v>43468.39604028935</v>
      </c>
      <c r="E1776" s="80" t="s">
        <v>168</v>
      </c>
      <c r="F1776" s="80" t="s">
        <v>30</v>
      </c>
      <c r="G1776" s="80" t="s">
        <v>44</v>
      </c>
      <c r="H1776" s="80" t="s">
        <v>166</v>
      </c>
      <c r="I1776" s="80" t="s">
        <v>158</v>
      </c>
      <c r="J1776" s="80" t="s">
        <v>42</v>
      </c>
      <c r="K1776" s="80">
        <v>3.5</v>
      </c>
      <c r="L1776" s="80">
        <v>1240</v>
      </c>
      <c r="M1776" s="80" t="s">
        <v>41</v>
      </c>
      <c r="N1776" s="102">
        <v>211</v>
      </c>
      <c r="O1776" s="108">
        <v>8.9800000000000005E-2</v>
      </c>
      <c r="P1776" s="105">
        <v>0</v>
      </c>
      <c r="Q1776" s="80"/>
      <c r="R1776" s="80"/>
      <c r="S1776" s="80"/>
      <c r="T1776" s="80"/>
      <c r="U1776" s="80"/>
      <c r="V1776" s="80"/>
      <c r="W1776" s="80"/>
      <c r="X1776" s="80"/>
      <c r="Y1776" s="80"/>
      <c r="Z1776" s="80" t="s">
        <v>40</v>
      </c>
      <c r="AA1776" s="80" t="s">
        <v>39</v>
      </c>
      <c r="AB1776" s="80">
        <v>20</v>
      </c>
      <c r="AC1776" s="80"/>
    </row>
    <row r="1777" spans="1:29" ht="15.75" customHeight="1" x14ac:dyDescent="0.2">
      <c r="A1777" s="80" t="s">
        <v>49</v>
      </c>
      <c r="B1777" s="80" t="s">
        <v>47</v>
      </c>
      <c r="C1777" s="80" t="s">
        <v>50</v>
      </c>
      <c r="D1777" s="114">
        <v>43468.39604028935</v>
      </c>
      <c r="E1777" s="80" t="s">
        <v>168</v>
      </c>
      <c r="F1777" s="80" t="s">
        <v>30</v>
      </c>
      <c r="G1777" s="80" t="s">
        <v>44</v>
      </c>
      <c r="H1777" s="80" t="s">
        <v>166</v>
      </c>
      <c r="I1777" s="80" t="s">
        <v>43</v>
      </c>
      <c r="J1777" s="80" t="s">
        <v>42</v>
      </c>
      <c r="K1777" s="80">
        <v>3.5</v>
      </c>
      <c r="L1777" s="80">
        <v>1240</v>
      </c>
      <c r="M1777" s="80" t="s">
        <v>41</v>
      </c>
      <c r="N1777" s="102">
        <v>2.5</v>
      </c>
      <c r="O1777" s="108">
        <v>0</v>
      </c>
      <c r="P1777" s="105">
        <v>3.87</v>
      </c>
      <c r="Q1777" s="80"/>
      <c r="R1777" s="80"/>
      <c r="S1777" s="80"/>
      <c r="T1777" s="80"/>
      <c r="U1777" s="80"/>
      <c r="V1777" s="80"/>
      <c r="W1777" s="80"/>
      <c r="X1777" s="80"/>
      <c r="Y1777" s="80"/>
      <c r="Z1777" s="80" t="s">
        <v>40</v>
      </c>
      <c r="AA1777" s="80" t="s">
        <v>39</v>
      </c>
      <c r="AB1777" s="80">
        <v>20</v>
      </c>
      <c r="AC1777" s="80"/>
    </row>
    <row r="1778" spans="1:29" ht="15.75" customHeight="1" x14ac:dyDescent="0.2">
      <c r="A1778" s="80" t="s">
        <v>49</v>
      </c>
      <c r="B1778" s="80" t="s">
        <v>47</v>
      </c>
      <c r="C1778" s="80" t="s">
        <v>50</v>
      </c>
      <c r="D1778" s="114">
        <v>43468.39604028935</v>
      </c>
      <c r="E1778" s="80" t="s">
        <v>168</v>
      </c>
      <c r="F1778" s="80" t="s">
        <v>30</v>
      </c>
      <c r="G1778" s="80" t="s">
        <v>44</v>
      </c>
      <c r="H1778" s="80" t="s">
        <v>166</v>
      </c>
      <c r="I1778" s="80" t="s">
        <v>159</v>
      </c>
      <c r="J1778" s="80" t="s">
        <v>165</v>
      </c>
      <c r="K1778" s="80">
        <v>3.5</v>
      </c>
      <c r="L1778" s="80">
        <v>1240</v>
      </c>
      <c r="M1778" s="80" t="s">
        <v>41</v>
      </c>
      <c r="N1778" s="102">
        <v>77.5</v>
      </c>
      <c r="O1778" s="108">
        <v>3.6400000000000002E-2</v>
      </c>
      <c r="P1778" s="105">
        <v>3.85</v>
      </c>
      <c r="Q1778" s="80"/>
      <c r="R1778" s="80"/>
      <c r="S1778" s="80"/>
      <c r="T1778" s="80"/>
      <c r="U1778" s="80"/>
      <c r="V1778" s="80"/>
      <c r="W1778" s="80"/>
      <c r="X1778" s="80"/>
      <c r="Y1778" s="80"/>
      <c r="Z1778" s="80" t="s">
        <v>40</v>
      </c>
      <c r="AA1778" s="80" t="s">
        <v>39</v>
      </c>
      <c r="AB1778" s="80">
        <v>20</v>
      </c>
      <c r="AC1778" s="80"/>
    </row>
    <row r="1779" spans="1:29" ht="15.75" customHeight="1" x14ac:dyDescent="0.2">
      <c r="A1779" s="80" t="s">
        <v>49</v>
      </c>
      <c r="B1779" s="80" t="s">
        <v>47</v>
      </c>
      <c r="C1779" s="80" t="s">
        <v>50</v>
      </c>
      <c r="D1779" s="114">
        <v>43468.39604028935</v>
      </c>
      <c r="E1779" s="80" t="s">
        <v>168</v>
      </c>
      <c r="F1779" s="80" t="s">
        <v>31</v>
      </c>
      <c r="G1779" s="80" t="s">
        <v>44</v>
      </c>
      <c r="H1779" s="80" t="s">
        <v>11</v>
      </c>
      <c r="I1779" s="80" t="s">
        <v>157</v>
      </c>
      <c r="J1779" s="80" t="s">
        <v>42</v>
      </c>
      <c r="K1779" s="80">
        <v>1.28</v>
      </c>
      <c r="L1779" s="80">
        <v>1210</v>
      </c>
      <c r="M1779" s="80" t="s">
        <v>41</v>
      </c>
      <c r="N1779" s="102">
        <v>5.51</v>
      </c>
      <c r="O1779" s="108">
        <v>1.14E-2</v>
      </c>
      <c r="P1779" s="105">
        <v>0.92100000000000004</v>
      </c>
      <c r="Q1779" s="80"/>
      <c r="R1779" s="80"/>
      <c r="S1779" s="80"/>
      <c r="T1779" s="80"/>
      <c r="U1779" s="80"/>
      <c r="V1779" s="80"/>
      <c r="W1779" s="80"/>
      <c r="X1779" s="80"/>
      <c r="Y1779" s="80"/>
      <c r="Z1779" s="80" t="s">
        <v>40</v>
      </c>
      <c r="AA1779" s="80" t="s">
        <v>39</v>
      </c>
      <c r="AB1779" s="80">
        <v>20</v>
      </c>
      <c r="AC1779" s="80"/>
    </row>
    <row r="1780" spans="1:29" ht="15.75" customHeight="1" x14ac:dyDescent="0.2">
      <c r="A1780" s="80" t="s">
        <v>49</v>
      </c>
      <c r="B1780" s="80" t="s">
        <v>47</v>
      </c>
      <c r="C1780" s="80" t="s">
        <v>50</v>
      </c>
      <c r="D1780" s="114">
        <v>43468.39604028935</v>
      </c>
      <c r="E1780" s="80" t="s">
        <v>168</v>
      </c>
      <c r="F1780" s="80" t="s">
        <v>31</v>
      </c>
      <c r="G1780" s="80" t="s">
        <v>44</v>
      </c>
      <c r="H1780" s="80" t="s">
        <v>11</v>
      </c>
      <c r="I1780" s="80" t="s">
        <v>158</v>
      </c>
      <c r="J1780" s="80" t="s">
        <v>42</v>
      </c>
      <c r="K1780" s="80">
        <v>1.28</v>
      </c>
      <c r="L1780" s="80">
        <v>1210</v>
      </c>
      <c r="M1780" s="80" t="s">
        <v>41</v>
      </c>
      <c r="N1780" s="102">
        <v>13.7</v>
      </c>
      <c r="O1780" s="108">
        <v>1.2699999999999999E-2</v>
      </c>
      <c r="P1780" s="105">
        <v>0</v>
      </c>
      <c r="Q1780" s="80"/>
      <c r="R1780" s="80"/>
      <c r="S1780" s="80"/>
      <c r="T1780" s="80"/>
      <c r="U1780" s="80"/>
      <c r="V1780" s="80"/>
      <c r="W1780" s="80"/>
      <c r="X1780" s="80"/>
      <c r="Y1780" s="80"/>
      <c r="Z1780" s="80" t="s">
        <v>40</v>
      </c>
      <c r="AA1780" s="80" t="s">
        <v>39</v>
      </c>
      <c r="AB1780" s="80">
        <v>20</v>
      </c>
      <c r="AC1780" s="80"/>
    </row>
    <row r="1781" spans="1:29" ht="15.75" customHeight="1" x14ac:dyDescent="0.2">
      <c r="A1781" s="80" t="s">
        <v>49</v>
      </c>
      <c r="B1781" s="80" t="s">
        <v>47</v>
      </c>
      <c r="C1781" s="80" t="s">
        <v>50</v>
      </c>
      <c r="D1781" s="114">
        <v>43468.39604028935</v>
      </c>
      <c r="E1781" s="80" t="s">
        <v>168</v>
      </c>
      <c r="F1781" s="80" t="s">
        <v>31</v>
      </c>
      <c r="G1781" s="80" t="s">
        <v>44</v>
      </c>
      <c r="H1781" s="80" t="s">
        <v>11</v>
      </c>
      <c r="I1781" s="80" t="s">
        <v>43</v>
      </c>
      <c r="J1781" s="80" t="s">
        <v>42</v>
      </c>
      <c r="K1781" s="80">
        <v>1.28</v>
      </c>
      <c r="L1781" s="80">
        <v>1210</v>
      </c>
      <c r="M1781" s="80" t="s">
        <v>41</v>
      </c>
      <c r="N1781" s="102">
        <v>0.76300000000000001</v>
      </c>
      <c r="O1781" s="108">
        <v>0</v>
      </c>
      <c r="P1781" s="105">
        <v>0.88300000000000001</v>
      </c>
      <c r="Q1781" s="80"/>
      <c r="R1781" s="80"/>
      <c r="S1781" s="80"/>
      <c r="T1781" s="80"/>
      <c r="U1781" s="80"/>
      <c r="V1781" s="80"/>
      <c r="W1781" s="80"/>
      <c r="X1781" s="80"/>
      <c r="Y1781" s="80"/>
      <c r="Z1781" s="80" t="s">
        <v>40</v>
      </c>
      <c r="AA1781" s="80" t="s">
        <v>39</v>
      </c>
      <c r="AB1781" s="80">
        <v>20</v>
      </c>
      <c r="AC1781" s="80"/>
    </row>
    <row r="1782" spans="1:29" ht="15.75" customHeight="1" x14ac:dyDescent="0.2">
      <c r="A1782" s="80" t="s">
        <v>49</v>
      </c>
      <c r="B1782" s="80" t="s">
        <v>47</v>
      </c>
      <c r="C1782" s="80" t="s">
        <v>50</v>
      </c>
      <c r="D1782" s="114">
        <v>43468.39604028935</v>
      </c>
      <c r="E1782" s="80" t="s">
        <v>168</v>
      </c>
      <c r="F1782" s="80" t="s">
        <v>31</v>
      </c>
      <c r="G1782" s="80" t="s">
        <v>44</v>
      </c>
      <c r="H1782" s="80" t="s">
        <v>11</v>
      </c>
      <c r="I1782" s="80" t="s">
        <v>159</v>
      </c>
      <c r="J1782" s="80" t="s">
        <v>165</v>
      </c>
      <c r="K1782" s="80">
        <v>1.28</v>
      </c>
      <c r="L1782" s="80">
        <v>1210</v>
      </c>
      <c r="M1782" s="80" t="s">
        <v>41</v>
      </c>
      <c r="N1782" s="102">
        <v>3.5</v>
      </c>
      <c r="O1782" s="108">
        <v>5.4799999999999996E-3</v>
      </c>
      <c r="P1782" s="105">
        <v>0.84699999999999998</v>
      </c>
      <c r="Q1782" s="80"/>
      <c r="R1782" s="80"/>
      <c r="S1782" s="80"/>
      <c r="T1782" s="80"/>
      <c r="U1782" s="80"/>
      <c r="V1782" s="80"/>
      <c r="W1782" s="80"/>
      <c r="X1782" s="80"/>
      <c r="Y1782" s="80"/>
      <c r="Z1782" s="80" t="s">
        <v>40</v>
      </c>
      <c r="AA1782" s="80" t="s">
        <v>39</v>
      </c>
      <c r="AB1782" s="80">
        <v>20</v>
      </c>
      <c r="AC1782" s="80"/>
    </row>
    <row r="1783" spans="1:29" ht="15.75" customHeight="1" x14ac:dyDescent="0.2">
      <c r="A1783" s="80" t="s">
        <v>49</v>
      </c>
      <c r="B1783" s="80" t="s">
        <v>47</v>
      </c>
      <c r="C1783" s="80" t="s">
        <v>50</v>
      </c>
      <c r="D1783" s="114">
        <v>43468.39604028935</v>
      </c>
      <c r="E1783" s="80" t="s">
        <v>168</v>
      </c>
      <c r="F1783" s="80" t="s">
        <v>31</v>
      </c>
      <c r="G1783" s="80" t="s">
        <v>44</v>
      </c>
      <c r="H1783" s="80" t="s">
        <v>13</v>
      </c>
      <c r="I1783" s="80" t="s">
        <v>157</v>
      </c>
      <c r="J1783" s="80" t="s">
        <v>42</v>
      </c>
      <c r="K1783" s="80">
        <v>1.19</v>
      </c>
      <c r="L1783" s="80">
        <v>1210</v>
      </c>
      <c r="M1783" s="80" t="s">
        <v>41</v>
      </c>
      <c r="N1783" s="102">
        <v>10.199999999999999</v>
      </c>
      <c r="O1783" s="108">
        <v>1.01E-2</v>
      </c>
      <c r="P1783" s="105">
        <v>0.78200000000000003</v>
      </c>
      <c r="Q1783" s="80"/>
      <c r="R1783" s="80"/>
      <c r="S1783" s="80"/>
      <c r="T1783" s="80"/>
      <c r="U1783" s="80"/>
      <c r="V1783" s="80"/>
      <c r="W1783" s="80"/>
      <c r="X1783" s="80"/>
      <c r="Y1783" s="80"/>
      <c r="Z1783" s="80" t="s">
        <v>40</v>
      </c>
      <c r="AA1783" s="80" t="s">
        <v>39</v>
      </c>
      <c r="AB1783" s="80">
        <v>20</v>
      </c>
      <c r="AC1783" s="80"/>
    </row>
    <row r="1784" spans="1:29" ht="15.75" customHeight="1" x14ac:dyDescent="0.2">
      <c r="A1784" s="80" t="s">
        <v>49</v>
      </c>
      <c r="B1784" s="80" t="s">
        <v>47</v>
      </c>
      <c r="C1784" s="80" t="s">
        <v>50</v>
      </c>
      <c r="D1784" s="114">
        <v>43468.39604028935</v>
      </c>
      <c r="E1784" s="80" t="s">
        <v>168</v>
      </c>
      <c r="F1784" s="80" t="s">
        <v>31</v>
      </c>
      <c r="G1784" s="80" t="s">
        <v>44</v>
      </c>
      <c r="H1784" s="80" t="s">
        <v>13</v>
      </c>
      <c r="I1784" s="80" t="s">
        <v>158</v>
      </c>
      <c r="J1784" s="80" t="s">
        <v>42</v>
      </c>
      <c r="K1784" s="80">
        <v>1.19</v>
      </c>
      <c r="L1784" s="80">
        <v>1210</v>
      </c>
      <c r="M1784" s="80" t="s">
        <v>41</v>
      </c>
      <c r="N1784" s="102">
        <v>16.5</v>
      </c>
      <c r="O1784" s="108">
        <v>1.0500000000000001E-2</v>
      </c>
      <c r="P1784" s="105">
        <v>0</v>
      </c>
      <c r="Q1784" s="80"/>
      <c r="R1784" s="80"/>
      <c r="S1784" s="80"/>
      <c r="T1784" s="80"/>
      <c r="U1784" s="80"/>
      <c r="V1784" s="80"/>
      <c r="W1784" s="80"/>
      <c r="X1784" s="80"/>
      <c r="Y1784" s="80"/>
      <c r="Z1784" s="80" t="s">
        <v>40</v>
      </c>
      <c r="AA1784" s="80" t="s">
        <v>39</v>
      </c>
      <c r="AB1784" s="80">
        <v>20</v>
      </c>
      <c r="AC1784" s="80"/>
    </row>
    <row r="1785" spans="1:29" ht="15.75" customHeight="1" x14ac:dyDescent="0.2">
      <c r="A1785" s="80" t="s">
        <v>49</v>
      </c>
      <c r="B1785" s="80" t="s">
        <v>47</v>
      </c>
      <c r="C1785" s="80" t="s">
        <v>50</v>
      </c>
      <c r="D1785" s="114">
        <v>43468.39604028935</v>
      </c>
      <c r="E1785" s="80" t="s">
        <v>168</v>
      </c>
      <c r="F1785" s="80" t="s">
        <v>31</v>
      </c>
      <c r="G1785" s="80" t="s">
        <v>44</v>
      </c>
      <c r="H1785" s="80" t="s">
        <v>13</v>
      </c>
      <c r="I1785" s="80" t="s">
        <v>43</v>
      </c>
      <c r="J1785" s="80" t="s">
        <v>42</v>
      </c>
      <c r="K1785" s="80">
        <v>1.19</v>
      </c>
      <c r="L1785" s="80">
        <v>1210</v>
      </c>
      <c r="M1785" s="80" t="s">
        <v>41</v>
      </c>
      <c r="N1785" s="102">
        <v>0.67500000000000004</v>
      </c>
      <c r="O1785" s="108">
        <v>0</v>
      </c>
      <c r="P1785" s="105">
        <v>0.754</v>
      </c>
      <c r="Q1785" s="80"/>
      <c r="R1785" s="80"/>
      <c r="S1785" s="80"/>
      <c r="T1785" s="80"/>
      <c r="U1785" s="80"/>
      <c r="V1785" s="80"/>
      <c r="W1785" s="80"/>
      <c r="X1785" s="80"/>
      <c r="Y1785" s="80"/>
      <c r="Z1785" s="80" t="s">
        <v>40</v>
      </c>
      <c r="AA1785" s="80" t="s">
        <v>39</v>
      </c>
      <c r="AB1785" s="80">
        <v>20</v>
      </c>
      <c r="AC1785" s="80"/>
    </row>
    <row r="1786" spans="1:29" ht="15.75" customHeight="1" x14ac:dyDescent="0.2">
      <c r="A1786" s="80" t="s">
        <v>49</v>
      </c>
      <c r="B1786" s="80" t="s">
        <v>47</v>
      </c>
      <c r="C1786" s="80" t="s">
        <v>50</v>
      </c>
      <c r="D1786" s="114">
        <v>43468.39604028935</v>
      </c>
      <c r="E1786" s="80" t="s">
        <v>168</v>
      </c>
      <c r="F1786" s="80" t="s">
        <v>31</v>
      </c>
      <c r="G1786" s="80" t="s">
        <v>44</v>
      </c>
      <c r="H1786" s="80" t="s">
        <v>13</v>
      </c>
      <c r="I1786" s="80" t="s">
        <v>159</v>
      </c>
      <c r="J1786" s="80" t="s">
        <v>165</v>
      </c>
      <c r="K1786" s="80">
        <v>1.19</v>
      </c>
      <c r="L1786" s="80">
        <v>1210</v>
      </c>
      <c r="M1786" s="80" t="s">
        <v>41</v>
      </c>
      <c r="N1786" s="102">
        <v>5.57</v>
      </c>
      <c r="O1786" s="108">
        <v>4.81E-3</v>
      </c>
      <c r="P1786" s="105">
        <v>0.72099999999999997</v>
      </c>
      <c r="Q1786" s="80"/>
      <c r="R1786" s="80"/>
      <c r="S1786" s="80"/>
      <c r="T1786" s="80"/>
      <c r="U1786" s="80"/>
      <c r="V1786" s="80"/>
      <c r="W1786" s="80"/>
      <c r="X1786" s="80"/>
      <c r="Y1786" s="80"/>
      <c r="Z1786" s="80" t="s">
        <v>40</v>
      </c>
      <c r="AA1786" s="80" t="s">
        <v>39</v>
      </c>
      <c r="AB1786" s="80">
        <v>20</v>
      </c>
      <c r="AC1786" s="80"/>
    </row>
    <row r="1787" spans="1:29" ht="15.75" customHeight="1" x14ac:dyDescent="0.2">
      <c r="A1787" s="80" t="s">
        <v>49</v>
      </c>
      <c r="B1787" s="80" t="s">
        <v>47</v>
      </c>
      <c r="C1787" s="80" t="s">
        <v>50</v>
      </c>
      <c r="D1787" s="114">
        <v>43468.39604028935</v>
      </c>
      <c r="E1787" s="80" t="s">
        <v>168</v>
      </c>
      <c r="F1787" s="80" t="s">
        <v>31</v>
      </c>
      <c r="G1787" s="80" t="s">
        <v>44</v>
      </c>
      <c r="H1787" s="80" t="s">
        <v>14</v>
      </c>
      <c r="I1787" s="80" t="s">
        <v>157</v>
      </c>
      <c r="J1787" s="80" t="s">
        <v>42</v>
      </c>
      <c r="K1787" s="80">
        <v>1</v>
      </c>
      <c r="L1787" s="80">
        <v>1130</v>
      </c>
      <c r="M1787" s="80" t="s">
        <v>41</v>
      </c>
      <c r="N1787" s="102">
        <v>12.4</v>
      </c>
      <c r="O1787" s="108">
        <v>1.5100000000000001E-2</v>
      </c>
      <c r="P1787" s="105">
        <v>1.26</v>
      </c>
      <c r="Q1787" s="80"/>
      <c r="R1787" s="80"/>
      <c r="S1787" s="80"/>
      <c r="T1787" s="80"/>
      <c r="U1787" s="80"/>
      <c r="V1787" s="80"/>
      <c r="W1787" s="80"/>
      <c r="X1787" s="80"/>
      <c r="Y1787" s="80"/>
      <c r="Z1787" s="80" t="s">
        <v>40</v>
      </c>
      <c r="AA1787" s="80" t="s">
        <v>39</v>
      </c>
      <c r="AB1787" s="80">
        <v>20</v>
      </c>
      <c r="AC1787" s="80"/>
    </row>
    <row r="1788" spans="1:29" ht="15.75" customHeight="1" x14ac:dyDescent="0.2">
      <c r="A1788" s="80" t="s">
        <v>49</v>
      </c>
      <c r="B1788" s="80" t="s">
        <v>47</v>
      </c>
      <c r="C1788" s="80" t="s">
        <v>50</v>
      </c>
      <c r="D1788" s="114">
        <v>43468.39604028935</v>
      </c>
      <c r="E1788" s="80" t="s">
        <v>168</v>
      </c>
      <c r="F1788" s="80" t="s">
        <v>31</v>
      </c>
      <c r="G1788" s="80" t="s">
        <v>44</v>
      </c>
      <c r="H1788" s="80" t="s">
        <v>14</v>
      </c>
      <c r="I1788" s="80" t="s">
        <v>158</v>
      </c>
      <c r="J1788" s="80" t="s">
        <v>42</v>
      </c>
      <c r="K1788" s="80">
        <v>1</v>
      </c>
      <c r="L1788" s="80">
        <v>1130</v>
      </c>
      <c r="M1788" s="80" t="s">
        <v>41</v>
      </c>
      <c r="N1788" s="102">
        <v>22.3</v>
      </c>
      <c r="O1788" s="108">
        <v>1.54E-2</v>
      </c>
      <c r="P1788" s="105">
        <v>0</v>
      </c>
      <c r="Q1788" s="80"/>
      <c r="R1788" s="80"/>
      <c r="S1788" s="80"/>
      <c r="T1788" s="80"/>
      <c r="U1788" s="80"/>
      <c r="V1788" s="80"/>
      <c r="W1788" s="80"/>
      <c r="X1788" s="80"/>
      <c r="Y1788" s="80"/>
      <c r="Z1788" s="80" t="s">
        <v>40</v>
      </c>
      <c r="AA1788" s="80" t="s">
        <v>39</v>
      </c>
      <c r="AB1788" s="80">
        <v>20</v>
      </c>
      <c r="AC1788" s="80"/>
    </row>
    <row r="1789" spans="1:29" ht="15.75" customHeight="1" x14ac:dyDescent="0.2">
      <c r="A1789" s="80" t="s">
        <v>49</v>
      </c>
      <c r="B1789" s="80" t="s">
        <v>47</v>
      </c>
      <c r="C1789" s="80" t="s">
        <v>50</v>
      </c>
      <c r="D1789" s="114">
        <v>43468.39604028935</v>
      </c>
      <c r="E1789" s="80" t="s">
        <v>168</v>
      </c>
      <c r="F1789" s="80" t="s">
        <v>31</v>
      </c>
      <c r="G1789" s="80" t="s">
        <v>44</v>
      </c>
      <c r="H1789" s="80" t="s">
        <v>14</v>
      </c>
      <c r="I1789" s="80" t="s">
        <v>43</v>
      </c>
      <c r="J1789" s="80" t="s">
        <v>42</v>
      </c>
      <c r="K1789" s="80">
        <v>1</v>
      </c>
      <c r="L1789" s="80">
        <v>1130</v>
      </c>
      <c r="M1789" s="80" t="s">
        <v>41</v>
      </c>
      <c r="N1789" s="102">
        <v>1.1599999999999999</v>
      </c>
      <c r="O1789" s="108">
        <v>0</v>
      </c>
      <c r="P1789" s="105">
        <v>1.2</v>
      </c>
      <c r="Q1789" s="80"/>
      <c r="R1789" s="80"/>
      <c r="S1789" s="80"/>
      <c r="T1789" s="80"/>
      <c r="U1789" s="80"/>
      <c r="V1789" s="80"/>
      <c r="W1789" s="80"/>
      <c r="X1789" s="80"/>
      <c r="Y1789" s="80"/>
      <c r="Z1789" s="80" t="s">
        <v>40</v>
      </c>
      <c r="AA1789" s="80" t="s">
        <v>39</v>
      </c>
      <c r="AB1789" s="80">
        <v>20</v>
      </c>
      <c r="AC1789" s="80"/>
    </row>
    <row r="1790" spans="1:29" ht="15.75" customHeight="1" x14ac:dyDescent="0.2">
      <c r="A1790" s="80" t="s">
        <v>49</v>
      </c>
      <c r="B1790" s="80" t="s">
        <v>47</v>
      </c>
      <c r="C1790" s="80" t="s">
        <v>50</v>
      </c>
      <c r="D1790" s="114">
        <v>43468.39604028935</v>
      </c>
      <c r="E1790" s="80" t="s">
        <v>168</v>
      </c>
      <c r="F1790" s="80" t="s">
        <v>31</v>
      </c>
      <c r="G1790" s="80" t="s">
        <v>44</v>
      </c>
      <c r="H1790" s="80" t="s">
        <v>14</v>
      </c>
      <c r="I1790" s="80" t="s">
        <v>159</v>
      </c>
      <c r="J1790" s="80" t="s">
        <v>165</v>
      </c>
      <c r="K1790" s="80">
        <v>1</v>
      </c>
      <c r="L1790" s="80">
        <v>1130</v>
      </c>
      <c r="M1790" s="80" t="s">
        <v>41</v>
      </c>
      <c r="N1790" s="102">
        <v>9.82</v>
      </c>
      <c r="O1790" s="108">
        <v>1.06E-2</v>
      </c>
      <c r="P1790" s="105">
        <v>1.1299999999999999</v>
      </c>
      <c r="Q1790" s="80"/>
      <c r="R1790" s="80"/>
      <c r="S1790" s="80"/>
      <c r="T1790" s="80"/>
      <c r="U1790" s="80"/>
      <c r="V1790" s="80"/>
      <c r="W1790" s="80"/>
      <c r="X1790" s="80"/>
      <c r="Y1790" s="80"/>
      <c r="Z1790" s="80" t="s">
        <v>40</v>
      </c>
      <c r="AA1790" s="80" t="s">
        <v>39</v>
      </c>
      <c r="AB1790" s="80">
        <v>20</v>
      </c>
      <c r="AC1790" s="80"/>
    </row>
    <row r="1791" spans="1:29" ht="15.75" customHeight="1" x14ac:dyDescent="0.2">
      <c r="A1791" s="80" t="s">
        <v>49</v>
      </c>
      <c r="B1791" s="80" t="s">
        <v>47</v>
      </c>
      <c r="C1791" s="80" t="s">
        <v>50</v>
      </c>
      <c r="D1791" s="114">
        <v>43468.39604028935</v>
      </c>
      <c r="E1791" s="80" t="s">
        <v>168</v>
      </c>
      <c r="F1791" s="80" t="s">
        <v>31</v>
      </c>
      <c r="G1791" s="80" t="s">
        <v>44</v>
      </c>
      <c r="H1791" s="80" t="s">
        <v>16</v>
      </c>
      <c r="I1791" s="80" t="s">
        <v>157</v>
      </c>
      <c r="J1791" s="80" t="s">
        <v>42</v>
      </c>
      <c r="K1791" s="80">
        <v>1</v>
      </c>
      <c r="L1791" s="80">
        <v>1070</v>
      </c>
      <c r="M1791" s="80" t="s">
        <v>41</v>
      </c>
      <c r="N1791" s="102">
        <v>10.7</v>
      </c>
      <c r="O1791" s="108">
        <v>1.6299999999999999E-2</v>
      </c>
      <c r="P1791" s="105">
        <v>0.83</v>
      </c>
      <c r="Q1791" s="80"/>
      <c r="R1791" s="80"/>
      <c r="S1791" s="80"/>
      <c r="T1791" s="80"/>
      <c r="U1791" s="80"/>
      <c r="V1791" s="80"/>
      <c r="W1791" s="80"/>
      <c r="X1791" s="80"/>
      <c r="Y1791" s="80"/>
      <c r="Z1791" s="80" t="s">
        <v>40</v>
      </c>
      <c r="AA1791" s="80" t="s">
        <v>39</v>
      </c>
      <c r="AB1791" s="80">
        <v>20</v>
      </c>
      <c r="AC1791" s="80"/>
    </row>
    <row r="1792" spans="1:29" ht="15.75" customHeight="1" x14ac:dyDescent="0.2">
      <c r="A1792" s="80" t="s">
        <v>49</v>
      </c>
      <c r="B1792" s="80" t="s">
        <v>47</v>
      </c>
      <c r="C1792" s="80" t="s">
        <v>50</v>
      </c>
      <c r="D1792" s="114">
        <v>43468.39604028935</v>
      </c>
      <c r="E1792" s="80" t="s">
        <v>168</v>
      </c>
      <c r="F1792" s="80" t="s">
        <v>31</v>
      </c>
      <c r="G1792" s="80" t="s">
        <v>44</v>
      </c>
      <c r="H1792" s="80" t="s">
        <v>16</v>
      </c>
      <c r="I1792" s="80" t="s">
        <v>158</v>
      </c>
      <c r="J1792" s="80" t="s">
        <v>42</v>
      </c>
      <c r="K1792" s="80">
        <v>1</v>
      </c>
      <c r="L1792" s="80">
        <v>1070</v>
      </c>
      <c r="M1792" s="80" t="s">
        <v>41</v>
      </c>
      <c r="N1792" s="102">
        <v>18</v>
      </c>
      <c r="O1792" s="108">
        <v>1.66E-2</v>
      </c>
      <c r="P1792" s="105">
        <v>0</v>
      </c>
      <c r="Q1792" s="80"/>
      <c r="R1792" s="80"/>
      <c r="S1792" s="80"/>
      <c r="T1792" s="80"/>
      <c r="U1792" s="80"/>
      <c r="V1792" s="80"/>
      <c r="W1792" s="80"/>
      <c r="X1792" s="80"/>
      <c r="Y1792" s="80"/>
      <c r="Z1792" s="80" t="s">
        <v>40</v>
      </c>
      <c r="AA1792" s="80" t="s">
        <v>39</v>
      </c>
      <c r="AB1792" s="80">
        <v>20</v>
      </c>
      <c r="AC1792" s="80"/>
    </row>
    <row r="1793" spans="1:29" ht="15.75" customHeight="1" x14ac:dyDescent="0.2">
      <c r="A1793" s="80" t="s">
        <v>49</v>
      </c>
      <c r="B1793" s="80" t="s">
        <v>47</v>
      </c>
      <c r="C1793" s="80" t="s">
        <v>50</v>
      </c>
      <c r="D1793" s="114">
        <v>43468.39604028935</v>
      </c>
      <c r="E1793" s="80" t="s">
        <v>168</v>
      </c>
      <c r="F1793" s="80" t="s">
        <v>31</v>
      </c>
      <c r="G1793" s="80" t="s">
        <v>44</v>
      </c>
      <c r="H1793" s="80" t="s">
        <v>16</v>
      </c>
      <c r="I1793" s="80" t="s">
        <v>43</v>
      </c>
      <c r="J1793" s="80" t="s">
        <v>42</v>
      </c>
      <c r="K1793" s="80">
        <v>1</v>
      </c>
      <c r="L1793" s="80">
        <v>1070</v>
      </c>
      <c r="M1793" s="80" t="s">
        <v>41</v>
      </c>
      <c r="N1793" s="102">
        <v>0.76800000000000002</v>
      </c>
      <c r="O1793" s="108">
        <v>0</v>
      </c>
      <c r="P1793" s="105">
        <v>0.79500000000000004</v>
      </c>
      <c r="Q1793" s="80"/>
      <c r="R1793" s="80"/>
      <c r="S1793" s="80"/>
      <c r="T1793" s="80"/>
      <c r="U1793" s="80"/>
      <c r="V1793" s="80"/>
      <c r="W1793" s="80"/>
      <c r="X1793" s="80"/>
      <c r="Y1793" s="80"/>
      <c r="Z1793" s="80" t="s">
        <v>40</v>
      </c>
      <c r="AA1793" s="80" t="s">
        <v>39</v>
      </c>
      <c r="AB1793" s="80">
        <v>20</v>
      </c>
      <c r="AC1793" s="80"/>
    </row>
    <row r="1794" spans="1:29" ht="15.75" customHeight="1" x14ac:dyDescent="0.2">
      <c r="A1794" s="80" t="s">
        <v>49</v>
      </c>
      <c r="B1794" s="80" t="s">
        <v>47</v>
      </c>
      <c r="C1794" s="80" t="s">
        <v>50</v>
      </c>
      <c r="D1794" s="114">
        <v>43468.39604028935</v>
      </c>
      <c r="E1794" s="80" t="s">
        <v>168</v>
      </c>
      <c r="F1794" s="80" t="s">
        <v>31</v>
      </c>
      <c r="G1794" s="80" t="s">
        <v>44</v>
      </c>
      <c r="H1794" s="80" t="s">
        <v>16</v>
      </c>
      <c r="I1794" s="80" t="s">
        <v>159</v>
      </c>
      <c r="J1794" s="80" t="s">
        <v>165</v>
      </c>
      <c r="K1794" s="80">
        <v>1</v>
      </c>
      <c r="L1794" s="80">
        <v>1070</v>
      </c>
      <c r="M1794" s="80" t="s">
        <v>41</v>
      </c>
      <c r="N1794" s="102">
        <v>10.8</v>
      </c>
      <c r="O1794" s="108">
        <v>1.5100000000000001E-2</v>
      </c>
      <c r="P1794" s="105">
        <v>0.73099999999999998</v>
      </c>
      <c r="Q1794" s="80"/>
      <c r="R1794" s="80"/>
      <c r="S1794" s="80"/>
      <c r="T1794" s="80"/>
      <c r="U1794" s="80"/>
      <c r="V1794" s="80"/>
      <c r="W1794" s="80"/>
      <c r="X1794" s="80"/>
      <c r="Y1794" s="80"/>
      <c r="Z1794" s="80" t="s">
        <v>40</v>
      </c>
      <c r="AA1794" s="80" t="s">
        <v>39</v>
      </c>
      <c r="AB1794" s="80">
        <v>20</v>
      </c>
      <c r="AC1794" s="80"/>
    </row>
    <row r="1795" spans="1:29" ht="15.75" customHeight="1" x14ac:dyDescent="0.2">
      <c r="A1795" s="80" t="s">
        <v>49</v>
      </c>
      <c r="B1795" s="80" t="s">
        <v>47</v>
      </c>
      <c r="C1795" s="80" t="s">
        <v>50</v>
      </c>
      <c r="D1795" s="114">
        <v>43468.39604028935</v>
      </c>
      <c r="E1795" s="80" t="s">
        <v>168</v>
      </c>
      <c r="F1795" s="80" t="s">
        <v>31</v>
      </c>
      <c r="G1795" s="80" t="s">
        <v>44</v>
      </c>
      <c r="H1795" s="80" t="s">
        <v>22</v>
      </c>
      <c r="I1795" s="80" t="s">
        <v>157</v>
      </c>
      <c r="J1795" s="80" t="s">
        <v>42</v>
      </c>
      <c r="K1795" s="80">
        <v>1</v>
      </c>
      <c r="L1795" s="80">
        <v>1070</v>
      </c>
      <c r="M1795" s="80" t="s">
        <v>41</v>
      </c>
      <c r="N1795" s="102">
        <v>23.9</v>
      </c>
      <c r="O1795" s="108">
        <v>1.9099999999999999E-2</v>
      </c>
      <c r="P1795" s="105">
        <v>1.79</v>
      </c>
      <c r="Q1795" s="80"/>
      <c r="R1795" s="80"/>
      <c r="S1795" s="80"/>
      <c r="T1795" s="80"/>
      <c r="U1795" s="80"/>
      <c r="V1795" s="80"/>
      <c r="W1795" s="80"/>
      <c r="X1795" s="80"/>
      <c r="Y1795" s="80"/>
      <c r="Z1795" s="80" t="s">
        <v>40</v>
      </c>
      <c r="AA1795" s="80" t="s">
        <v>39</v>
      </c>
      <c r="AB1795" s="80">
        <v>20</v>
      </c>
      <c r="AC1795" s="80"/>
    </row>
    <row r="1796" spans="1:29" ht="15.75" customHeight="1" x14ac:dyDescent="0.2">
      <c r="A1796" s="80" t="s">
        <v>49</v>
      </c>
      <c r="B1796" s="80" t="s">
        <v>47</v>
      </c>
      <c r="C1796" s="80" t="s">
        <v>50</v>
      </c>
      <c r="D1796" s="114">
        <v>43468.39604028935</v>
      </c>
      <c r="E1796" s="80" t="s">
        <v>168</v>
      </c>
      <c r="F1796" s="80" t="s">
        <v>31</v>
      </c>
      <c r="G1796" s="80" t="s">
        <v>44</v>
      </c>
      <c r="H1796" s="80" t="s">
        <v>22</v>
      </c>
      <c r="I1796" s="80" t="s">
        <v>158</v>
      </c>
      <c r="J1796" s="80" t="s">
        <v>42</v>
      </c>
      <c r="K1796" s="80">
        <v>1</v>
      </c>
      <c r="L1796" s="80">
        <v>1070</v>
      </c>
      <c r="M1796" s="80" t="s">
        <v>41</v>
      </c>
      <c r="N1796" s="102">
        <v>41.6</v>
      </c>
      <c r="O1796" s="108">
        <v>1.9900000000000001E-2</v>
      </c>
      <c r="P1796" s="105">
        <v>0</v>
      </c>
      <c r="Q1796" s="80"/>
      <c r="R1796" s="80"/>
      <c r="S1796" s="80"/>
      <c r="T1796" s="80"/>
      <c r="U1796" s="80"/>
      <c r="V1796" s="80"/>
      <c r="W1796" s="80"/>
      <c r="X1796" s="80"/>
      <c r="Y1796" s="80"/>
      <c r="Z1796" s="80" t="s">
        <v>40</v>
      </c>
      <c r="AA1796" s="80" t="s">
        <v>39</v>
      </c>
      <c r="AB1796" s="80">
        <v>20</v>
      </c>
      <c r="AC1796" s="80"/>
    </row>
    <row r="1797" spans="1:29" ht="15.75" customHeight="1" x14ac:dyDescent="0.2">
      <c r="A1797" s="80" t="s">
        <v>49</v>
      </c>
      <c r="B1797" s="80" t="s">
        <v>47</v>
      </c>
      <c r="C1797" s="80" t="s">
        <v>50</v>
      </c>
      <c r="D1797" s="114">
        <v>43468.39604028935</v>
      </c>
      <c r="E1797" s="80" t="s">
        <v>168</v>
      </c>
      <c r="F1797" s="80" t="s">
        <v>31</v>
      </c>
      <c r="G1797" s="80" t="s">
        <v>44</v>
      </c>
      <c r="H1797" s="80" t="s">
        <v>22</v>
      </c>
      <c r="I1797" s="80" t="s">
        <v>43</v>
      </c>
      <c r="J1797" s="80" t="s">
        <v>42</v>
      </c>
      <c r="K1797" s="80">
        <v>1</v>
      </c>
      <c r="L1797" s="80">
        <v>1070</v>
      </c>
      <c r="M1797" s="80" t="s">
        <v>41</v>
      </c>
      <c r="N1797" s="102">
        <v>1.64</v>
      </c>
      <c r="O1797" s="108">
        <v>0</v>
      </c>
      <c r="P1797" s="105">
        <v>1.7</v>
      </c>
      <c r="Q1797" s="80"/>
      <c r="R1797" s="80"/>
      <c r="S1797" s="80"/>
      <c r="T1797" s="80"/>
      <c r="U1797" s="80"/>
      <c r="V1797" s="80"/>
      <c r="W1797" s="80"/>
      <c r="X1797" s="80"/>
      <c r="Y1797" s="80"/>
      <c r="Z1797" s="80" t="s">
        <v>40</v>
      </c>
      <c r="AA1797" s="80" t="s">
        <v>39</v>
      </c>
      <c r="AB1797" s="80">
        <v>20</v>
      </c>
      <c r="AC1797" s="80"/>
    </row>
    <row r="1798" spans="1:29" ht="15.75" customHeight="1" x14ac:dyDescent="0.2">
      <c r="A1798" s="80" t="s">
        <v>49</v>
      </c>
      <c r="B1798" s="80" t="s">
        <v>47</v>
      </c>
      <c r="C1798" s="80" t="s">
        <v>50</v>
      </c>
      <c r="D1798" s="114">
        <v>43468.39604028935</v>
      </c>
      <c r="E1798" s="80" t="s">
        <v>168</v>
      </c>
      <c r="F1798" s="80" t="s">
        <v>31</v>
      </c>
      <c r="G1798" s="80" t="s">
        <v>44</v>
      </c>
      <c r="H1798" s="80" t="s">
        <v>22</v>
      </c>
      <c r="I1798" s="80" t="s">
        <v>159</v>
      </c>
      <c r="J1798" s="80" t="s">
        <v>165</v>
      </c>
      <c r="K1798" s="80">
        <v>1</v>
      </c>
      <c r="L1798" s="80">
        <v>1070</v>
      </c>
      <c r="M1798" s="80" t="s">
        <v>41</v>
      </c>
      <c r="N1798" s="102">
        <v>24.4</v>
      </c>
      <c r="O1798" s="108">
        <v>1.7899999999999999E-2</v>
      </c>
      <c r="P1798" s="105">
        <v>1.58</v>
      </c>
      <c r="Q1798" s="80"/>
      <c r="R1798" s="80"/>
      <c r="S1798" s="80"/>
      <c r="T1798" s="80"/>
      <c r="U1798" s="80"/>
      <c r="V1798" s="80"/>
      <c r="W1798" s="80"/>
      <c r="X1798" s="80"/>
      <c r="Y1798" s="80"/>
      <c r="Z1798" s="80" t="s">
        <v>40</v>
      </c>
      <c r="AA1798" s="80" t="s">
        <v>39</v>
      </c>
      <c r="AB1798" s="80">
        <v>20</v>
      </c>
      <c r="AC1798" s="80"/>
    </row>
    <row r="1799" spans="1:29" ht="15.75" customHeight="1" x14ac:dyDescent="0.2">
      <c r="A1799" s="80" t="s">
        <v>49</v>
      </c>
      <c r="B1799" s="80" t="s">
        <v>47</v>
      </c>
      <c r="C1799" s="80" t="s">
        <v>50</v>
      </c>
      <c r="D1799" s="114">
        <v>43468.39604028935</v>
      </c>
      <c r="E1799" s="80" t="s">
        <v>168</v>
      </c>
      <c r="F1799" s="80" t="s">
        <v>31</v>
      </c>
      <c r="G1799" s="80" t="s">
        <v>44</v>
      </c>
      <c r="H1799" s="80" t="s">
        <v>166</v>
      </c>
      <c r="I1799" s="80" t="s">
        <v>157</v>
      </c>
      <c r="J1799" s="80" t="s">
        <v>42</v>
      </c>
      <c r="K1799" s="80">
        <v>1.1599999999999999</v>
      </c>
      <c r="L1799" s="80">
        <v>1180</v>
      </c>
      <c r="M1799" s="80" t="s">
        <v>41</v>
      </c>
      <c r="N1799" s="102">
        <v>9.35</v>
      </c>
      <c r="O1799" s="108">
        <v>1.23E-2</v>
      </c>
      <c r="P1799" s="105">
        <v>0.99</v>
      </c>
      <c r="Q1799" s="80"/>
      <c r="R1799" s="80"/>
      <c r="S1799" s="80"/>
      <c r="T1799" s="80"/>
      <c r="U1799" s="80"/>
      <c r="V1799" s="80"/>
      <c r="W1799" s="80"/>
      <c r="X1799" s="80"/>
      <c r="Y1799" s="80"/>
      <c r="Z1799" s="80" t="s">
        <v>40</v>
      </c>
      <c r="AA1799" s="80" t="s">
        <v>39</v>
      </c>
      <c r="AB1799" s="80">
        <v>20</v>
      </c>
      <c r="AC1799" s="80"/>
    </row>
    <row r="1800" spans="1:29" ht="15.75" customHeight="1" x14ac:dyDescent="0.2">
      <c r="A1800" s="80" t="s">
        <v>49</v>
      </c>
      <c r="B1800" s="80" t="s">
        <v>47</v>
      </c>
      <c r="C1800" s="80" t="s">
        <v>50</v>
      </c>
      <c r="D1800" s="114">
        <v>43468.39604028935</v>
      </c>
      <c r="E1800" s="80" t="s">
        <v>168</v>
      </c>
      <c r="F1800" s="80" t="s">
        <v>31</v>
      </c>
      <c r="G1800" s="80" t="s">
        <v>44</v>
      </c>
      <c r="H1800" s="80" t="s">
        <v>166</v>
      </c>
      <c r="I1800" s="80" t="s">
        <v>158</v>
      </c>
      <c r="J1800" s="80" t="s">
        <v>42</v>
      </c>
      <c r="K1800" s="80">
        <v>1.1599999999999999</v>
      </c>
      <c r="L1800" s="80">
        <v>1180</v>
      </c>
      <c r="M1800" s="80" t="s">
        <v>41</v>
      </c>
      <c r="N1800" s="102">
        <v>17.5</v>
      </c>
      <c r="O1800" s="108">
        <v>1.29E-2</v>
      </c>
      <c r="P1800" s="105">
        <v>0</v>
      </c>
      <c r="Q1800" s="80"/>
      <c r="R1800" s="80"/>
      <c r="S1800" s="80"/>
      <c r="T1800" s="80"/>
      <c r="U1800" s="80"/>
      <c r="V1800" s="80"/>
      <c r="W1800" s="80"/>
      <c r="X1800" s="80"/>
      <c r="Y1800" s="80"/>
      <c r="Z1800" s="80" t="s">
        <v>40</v>
      </c>
      <c r="AA1800" s="80" t="s">
        <v>39</v>
      </c>
      <c r="AB1800" s="80">
        <v>20</v>
      </c>
      <c r="AC1800" s="80"/>
    </row>
    <row r="1801" spans="1:29" ht="15.75" customHeight="1" x14ac:dyDescent="0.2">
      <c r="A1801" s="80" t="s">
        <v>49</v>
      </c>
      <c r="B1801" s="80" t="s">
        <v>47</v>
      </c>
      <c r="C1801" s="80" t="s">
        <v>50</v>
      </c>
      <c r="D1801" s="114">
        <v>43468.39604028935</v>
      </c>
      <c r="E1801" s="80" t="s">
        <v>168</v>
      </c>
      <c r="F1801" s="80" t="s">
        <v>31</v>
      </c>
      <c r="G1801" s="80" t="s">
        <v>44</v>
      </c>
      <c r="H1801" s="80" t="s">
        <v>166</v>
      </c>
      <c r="I1801" s="80" t="s">
        <v>43</v>
      </c>
      <c r="J1801" s="80" t="s">
        <v>42</v>
      </c>
      <c r="K1801" s="80">
        <v>1.1599999999999999</v>
      </c>
      <c r="L1801" s="80">
        <v>1180</v>
      </c>
      <c r="M1801" s="80" t="s">
        <v>41</v>
      </c>
      <c r="N1801" s="102">
        <v>0.86499999999999999</v>
      </c>
      <c r="O1801" s="108">
        <v>0</v>
      </c>
      <c r="P1801" s="105">
        <v>0.94599999999999995</v>
      </c>
      <c r="Q1801" s="80"/>
      <c r="R1801" s="80"/>
      <c r="S1801" s="80"/>
      <c r="T1801" s="80"/>
      <c r="U1801" s="80"/>
      <c r="V1801" s="80"/>
      <c r="W1801" s="80"/>
      <c r="X1801" s="80"/>
      <c r="Y1801" s="80"/>
      <c r="Z1801" s="80" t="s">
        <v>40</v>
      </c>
      <c r="AA1801" s="80" t="s">
        <v>39</v>
      </c>
      <c r="AB1801" s="80">
        <v>20</v>
      </c>
      <c r="AC1801" s="80"/>
    </row>
    <row r="1802" spans="1:29" ht="15.75" customHeight="1" x14ac:dyDescent="0.2">
      <c r="A1802" s="80" t="s">
        <v>49</v>
      </c>
      <c r="B1802" s="80" t="s">
        <v>47</v>
      </c>
      <c r="C1802" s="80" t="s">
        <v>50</v>
      </c>
      <c r="D1802" s="114">
        <v>43468.39604028935</v>
      </c>
      <c r="E1802" s="80" t="s">
        <v>168</v>
      </c>
      <c r="F1802" s="80" t="s">
        <v>31</v>
      </c>
      <c r="G1802" s="80" t="s">
        <v>44</v>
      </c>
      <c r="H1802" s="80" t="s">
        <v>166</v>
      </c>
      <c r="I1802" s="80" t="s">
        <v>159</v>
      </c>
      <c r="J1802" s="80" t="s">
        <v>165</v>
      </c>
      <c r="K1802" s="80">
        <v>1.1599999999999999</v>
      </c>
      <c r="L1802" s="80">
        <v>1180</v>
      </c>
      <c r="M1802" s="80" t="s">
        <v>41</v>
      </c>
      <c r="N1802" s="102">
        <v>6.37</v>
      </c>
      <c r="O1802" s="108">
        <v>7.0400000000000003E-3</v>
      </c>
      <c r="P1802" s="105">
        <v>0.9</v>
      </c>
      <c r="Q1802" s="80"/>
      <c r="R1802" s="80"/>
      <c r="S1802" s="80"/>
      <c r="T1802" s="80"/>
      <c r="U1802" s="80"/>
      <c r="V1802" s="80"/>
      <c r="W1802" s="80"/>
      <c r="X1802" s="80"/>
      <c r="Y1802" s="80"/>
      <c r="Z1802" s="80" t="s">
        <v>40</v>
      </c>
      <c r="AA1802" s="80" t="s">
        <v>39</v>
      </c>
      <c r="AB1802" s="80">
        <v>20</v>
      </c>
      <c r="AC1802" s="80"/>
    </row>
    <row r="1803" spans="1:29" ht="15.75" customHeight="1" x14ac:dyDescent="0.2">
      <c r="A1803" s="80" t="s">
        <v>49</v>
      </c>
      <c r="B1803" s="80" t="s">
        <v>47</v>
      </c>
      <c r="C1803" s="80" t="s">
        <v>50</v>
      </c>
      <c r="D1803" s="114">
        <v>43468.39604028935</v>
      </c>
      <c r="E1803" s="80" t="s">
        <v>168</v>
      </c>
      <c r="F1803" s="80" t="s">
        <v>45</v>
      </c>
      <c r="G1803" s="80" t="s">
        <v>44</v>
      </c>
      <c r="H1803" s="80" t="s">
        <v>9</v>
      </c>
      <c r="I1803" s="80" t="s">
        <v>157</v>
      </c>
      <c r="J1803" s="80" t="s">
        <v>42</v>
      </c>
      <c r="K1803" s="80">
        <v>3.2</v>
      </c>
      <c r="L1803" s="80">
        <v>2300</v>
      </c>
      <c r="M1803" s="80" t="s">
        <v>41</v>
      </c>
      <c r="N1803" s="102">
        <v>29.7</v>
      </c>
      <c r="O1803" s="108">
        <v>6.6000000000000003E-2</v>
      </c>
      <c r="P1803" s="105">
        <v>8.6300000000000008</v>
      </c>
      <c r="Q1803" s="80"/>
      <c r="R1803" s="80"/>
      <c r="S1803" s="80"/>
      <c r="T1803" s="80"/>
      <c r="U1803" s="80"/>
      <c r="V1803" s="80"/>
      <c r="W1803" s="80"/>
      <c r="X1803" s="80"/>
      <c r="Y1803" s="80"/>
      <c r="Z1803" s="80" t="s">
        <v>40</v>
      </c>
      <c r="AA1803" s="80" t="s">
        <v>39</v>
      </c>
      <c r="AB1803" s="80">
        <v>20</v>
      </c>
      <c r="AC1803" s="80"/>
    </row>
    <row r="1804" spans="1:29" ht="15.75" customHeight="1" x14ac:dyDescent="0.2">
      <c r="A1804" s="80" t="s">
        <v>49</v>
      </c>
      <c r="B1804" s="80" t="s">
        <v>47</v>
      </c>
      <c r="C1804" s="80" t="s">
        <v>50</v>
      </c>
      <c r="D1804" s="114">
        <v>43468.39604028935</v>
      </c>
      <c r="E1804" s="80" t="s">
        <v>168</v>
      </c>
      <c r="F1804" s="80" t="s">
        <v>45</v>
      </c>
      <c r="G1804" s="80" t="s">
        <v>44</v>
      </c>
      <c r="H1804" s="80" t="s">
        <v>9</v>
      </c>
      <c r="I1804" s="80" t="s">
        <v>158</v>
      </c>
      <c r="J1804" s="80" t="s">
        <v>42</v>
      </c>
      <c r="K1804" s="80">
        <v>3.2</v>
      </c>
      <c r="L1804" s="80">
        <v>2300</v>
      </c>
      <c r="M1804" s="80" t="s">
        <v>41</v>
      </c>
      <c r="N1804" s="102">
        <v>124</v>
      </c>
      <c r="O1804" s="108">
        <v>6.7000000000000004E-2</v>
      </c>
      <c r="P1804" s="105">
        <v>0</v>
      </c>
      <c r="Q1804" s="80"/>
      <c r="R1804" s="80"/>
      <c r="S1804" s="80"/>
      <c r="T1804" s="80"/>
      <c r="U1804" s="80"/>
      <c r="V1804" s="80"/>
      <c r="W1804" s="80"/>
      <c r="X1804" s="80"/>
      <c r="Y1804" s="80"/>
      <c r="Z1804" s="80" t="s">
        <v>40</v>
      </c>
      <c r="AA1804" s="80" t="s">
        <v>39</v>
      </c>
      <c r="AB1804" s="80">
        <v>20</v>
      </c>
      <c r="AC1804" s="80"/>
    </row>
    <row r="1805" spans="1:29" ht="15.75" customHeight="1" x14ac:dyDescent="0.2">
      <c r="A1805" s="80" t="s">
        <v>49</v>
      </c>
      <c r="B1805" s="80" t="s">
        <v>47</v>
      </c>
      <c r="C1805" s="80" t="s">
        <v>50</v>
      </c>
      <c r="D1805" s="114">
        <v>43468.39604028935</v>
      </c>
      <c r="E1805" s="80" t="s">
        <v>168</v>
      </c>
      <c r="F1805" s="80" t="s">
        <v>45</v>
      </c>
      <c r="G1805" s="80" t="s">
        <v>44</v>
      </c>
      <c r="H1805" s="80" t="s">
        <v>9</v>
      </c>
      <c r="I1805" s="80" t="s">
        <v>43</v>
      </c>
      <c r="J1805" s="80" t="s">
        <v>42</v>
      </c>
      <c r="K1805" s="80">
        <v>3.2</v>
      </c>
      <c r="L1805" s="80">
        <v>2300</v>
      </c>
      <c r="M1805" s="80" t="s">
        <v>41</v>
      </c>
      <c r="N1805" s="102">
        <v>5.4</v>
      </c>
      <c r="O1805" s="108">
        <v>0</v>
      </c>
      <c r="P1805" s="105">
        <v>8.41</v>
      </c>
      <c r="Q1805" s="80"/>
      <c r="R1805" s="80"/>
      <c r="S1805" s="80"/>
      <c r="T1805" s="80"/>
      <c r="U1805" s="80"/>
      <c r="V1805" s="80"/>
      <c r="W1805" s="80"/>
      <c r="X1805" s="80"/>
      <c r="Y1805" s="80"/>
      <c r="Z1805" s="80" t="s">
        <v>40</v>
      </c>
      <c r="AA1805" s="80" t="s">
        <v>39</v>
      </c>
      <c r="AB1805" s="80">
        <v>20</v>
      </c>
      <c r="AC1805" s="80"/>
    </row>
    <row r="1806" spans="1:29" ht="15.75" customHeight="1" x14ac:dyDescent="0.2">
      <c r="A1806" s="80" t="s">
        <v>49</v>
      </c>
      <c r="B1806" s="80" t="s">
        <v>47</v>
      </c>
      <c r="C1806" s="80" t="s">
        <v>50</v>
      </c>
      <c r="D1806" s="114">
        <v>43468.39604028935</v>
      </c>
      <c r="E1806" s="80" t="s">
        <v>168</v>
      </c>
      <c r="F1806" s="80" t="s">
        <v>45</v>
      </c>
      <c r="G1806" s="80" t="s">
        <v>44</v>
      </c>
      <c r="H1806" s="80" t="s">
        <v>9</v>
      </c>
      <c r="I1806" s="80" t="s">
        <v>159</v>
      </c>
      <c r="J1806" s="80" t="s">
        <v>165</v>
      </c>
      <c r="K1806" s="80">
        <v>3.2</v>
      </c>
      <c r="L1806" s="80">
        <v>2300</v>
      </c>
      <c r="M1806" s="80" t="s">
        <v>41</v>
      </c>
      <c r="N1806" s="102">
        <v>28.5</v>
      </c>
      <c r="O1806" s="108">
        <v>5.1999999999999998E-2</v>
      </c>
      <c r="P1806" s="105">
        <v>8.2100000000000009</v>
      </c>
      <c r="Q1806" s="80"/>
      <c r="R1806" s="80"/>
      <c r="S1806" s="80"/>
      <c r="T1806" s="80"/>
      <c r="U1806" s="80"/>
      <c r="V1806" s="80"/>
      <c r="W1806" s="80"/>
      <c r="X1806" s="80"/>
      <c r="Y1806" s="80"/>
      <c r="Z1806" s="80" t="s">
        <v>40</v>
      </c>
      <c r="AA1806" s="80" t="s">
        <v>39</v>
      </c>
      <c r="AB1806" s="80">
        <v>20</v>
      </c>
      <c r="AC1806" s="80"/>
    </row>
    <row r="1807" spans="1:29" ht="15.75" customHeight="1" x14ac:dyDescent="0.2">
      <c r="A1807" s="80" t="s">
        <v>49</v>
      </c>
      <c r="B1807" s="80" t="s">
        <v>47</v>
      </c>
      <c r="C1807" s="80" t="s">
        <v>50</v>
      </c>
      <c r="D1807" s="114">
        <v>43468.39604028935</v>
      </c>
      <c r="E1807" s="80" t="s">
        <v>168</v>
      </c>
      <c r="F1807" s="80" t="s">
        <v>45</v>
      </c>
      <c r="G1807" s="80" t="s">
        <v>44</v>
      </c>
      <c r="H1807" s="80" t="s">
        <v>10</v>
      </c>
      <c r="I1807" s="80" t="s">
        <v>157</v>
      </c>
      <c r="J1807" s="80" t="s">
        <v>42</v>
      </c>
      <c r="K1807" s="80">
        <v>3.5</v>
      </c>
      <c r="L1807" s="80">
        <v>2220</v>
      </c>
      <c r="M1807" s="80" t="s">
        <v>41</v>
      </c>
      <c r="N1807" s="102">
        <v>14.2</v>
      </c>
      <c r="O1807" s="108">
        <v>2.4E-2</v>
      </c>
      <c r="P1807" s="105">
        <v>9.1</v>
      </c>
      <c r="Q1807" s="80"/>
      <c r="R1807" s="80"/>
      <c r="S1807" s="80"/>
      <c r="T1807" s="80"/>
      <c r="U1807" s="80"/>
      <c r="V1807" s="80"/>
      <c r="W1807" s="80"/>
      <c r="X1807" s="80"/>
      <c r="Y1807" s="80"/>
      <c r="Z1807" s="80" t="s">
        <v>40</v>
      </c>
      <c r="AA1807" s="80" t="s">
        <v>39</v>
      </c>
      <c r="AB1807" s="80">
        <v>20</v>
      </c>
      <c r="AC1807" s="80"/>
    </row>
    <row r="1808" spans="1:29" ht="15.75" customHeight="1" x14ac:dyDescent="0.2">
      <c r="A1808" s="80" t="s">
        <v>49</v>
      </c>
      <c r="B1808" s="80" t="s">
        <v>47</v>
      </c>
      <c r="C1808" s="80" t="s">
        <v>50</v>
      </c>
      <c r="D1808" s="114">
        <v>43468.39604028935</v>
      </c>
      <c r="E1808" s="80" t="s">
        <v>168</v>
      </c>
      <c r="F1808" s="80" t="s">
        <v>45</v>
      </c>
      <c r="G1808" s="80" t="s">
        <v>44</v>
      </c>
      <c r="H1808" s="80" t="s">
        <v>10</v>
      </c>
      <c r="I1808" s="80" t="s">
        <v>158</v>
      </c>
      <c r="J1808" s="80" t="s">
        <v>42</v>
      </c>
      <c r="K1808" s="80">
        <v>3.5</v>
      </c>
      <c r="L1808" s="80">
        <v>2220</v>
      </c>
      <c r="M1808" s="80" t="s">
        <v>41</v>
      </c>
      <c r="N1808" s="102">
        <v>95.6</v>
      </c>
      <c r="O1808" s="108">
        <v>2.4E-2</v>
      </c>
      <c r="P1808" s="105">
        <v>0</v>
      </c>
      <c r="Q1808" s="80"/>
      <c r="R1808" s="80"/>
      <c r="S1808" s="80"/>
      <c r="T1808" s="80"/>
      <c r="U1808" s="80"/>
      <c r="V1808" s="80"/>
      <c r="W1808" s="80"/>
      <c r="X1808" s="80"/>
      <c r="Y1808" s="80"/>
      <c r="Z1808" s="80" t="s">
        <v>40</v>
      </c>
      <c r="AA1808" s="80" t="s">
        <v>39</v>
      </c>
      <c r="AB1808" s="80">
        <v>20</v>
      </c>
      <c r="AC1808" s="80"/>
    </row>
    <row r="1809" spans="1:29" ht="15.75" customHeight="1" x14ac:dyDescent="0.2">
      <c r="A1809" s="80" t="s">
        <v>49</v>
      </c>
      <c r="B1809" s="80" t="s">
        <v>47</v>
      </c>
      <c r="C1809" s="80" t="s">
        <v>50</v>
      </c>
      <c r="D1809" s="114">
        <v>43468.39604028935</v>
      </c>
      <c r="E1809" s="80" t="s">
        <v>168</v>
      </c>
      <c r="F1809" s="80" t="s">
        <v>45</v>
      </c>
      <c r="G1809" s="80" t="s">
        <v>44</v>
      </c>
      <c r="H1809" s="80" t="s">
        <v>10</v>
      </c>
      <c r="I1809" s="80" t="s">
        <v>43</v>
      </c>
      <c r="J1809" s="80" t="s">
        <v>42</v>
      </c>
      <c r="K1809" s="80">
        <v>3.5</v>
      </c>
      <c r="L1809" s="80">
        <v>2220</v>
      </c>
      <c r="M1809" s="80" t="s">
        <v>41</v>
      </c>
      <c r="N1809" s="102">
        <v>5.5</v>
      </c>
      <c r="O1809" s="108">
        <v>0</v>
      </c>
      <c r="P1809" s="105">
        <v>8.7799999999999994</v>
      </c>
      <c r="Q1809" s="80"/>
      <c r="R1809" s="80"/>
      <c r="S1809" s="80"/>
      <c r="T1809" s="80"/>
      <c r="U1809" s="80"/>
      <c r="V1809" s="80"/>
      <c r="W1809" s="80"/>
      <c r="X1809" s="80"/>
      <c r="Y1809" s="80"/>
      <c r="Z1809" s="80" t="s">
        <v>40</v>
      </c>
      <c r="AA1809" s="80" t="s">
        <v>39</v>
      </c>
      <c r="AB1809" s="80">
        <v>20</v>
      </c>
      <c r="AC1809" s="80"/>
    </row>
    <row r="1810" spans="1:29" ht="15.75" customHeight="1" x14ac:dyDescent="0.2">
      <c r="A1810" s="80" t="s">
        <v>49</v>
      </c>
      <c r="B1810" s="80" t="s">
        <v>47</v>
      </c>
      <c r="C1810" s="80" t="s">
        <v>50</v>
      </c>
      <c r="D1810" s="114">
        <v>43468.39604028935</v>
      </c>
      <c r="E1810" s="80" t="s">
        <v>168</v>
      </c>
      <c r="F1810" s="80" t="s">
        <v>45</v>
      </c>
      <c r="G1810" s="80" t="s">
        <v>44</v>
      </c>
      <c r="H1810" s="80" t="s">
        <v>10</v>
      </c>
      <c r="I1810" s="80" t="s">
        <v>159</v>
      </c>
      <c r="J1810" s="80" t="s">
        <v>165</v>
      </c>
      <c r="K1810" s="80">
        <v>3.5</v>
      </c>
      <c r="L1810" s="80">
        <v>2220</v>
      </c>
      <c r="M1810" s="80" t="s">
        <v>41</v>
      </c>
      <c r="N1810" s="102">
        <v>8.5</v>
      </c>
      <c r="O1810" s="108">
        <v>4.0000000000000001E-3</v>
      </c>
      <c r="P1810" s="105">
        <v>8.75</v>
      </c>
      <c r="Q1810" s="80"/>
      <c r="R1810" s="80"/>
      <c r="S1810" s="80"/>
      <c r="T1810" s="80"/>
      <c r="U1810" s="80"/>
      <c r="V1810" s="80"/>
      <c r="W1810" s="80"/>
      <c r="X1810" s="80"/>
      <c r="Y1810" s="80"/>
      <c r="Z1810" s="80" t="s">
        <v>40</v>
      </c>
      <c r="AA1810" s="80" t="s">
        <v>39</v>
      </c>
      <c r="AB1810" s="80">
        <v>20</v>
      </c>
      <c r="AC1810" s="80"/>
    </row>
    <row r="1811" spans="1:29" ht="15.75" customHeight="1" x14ac:dyDescent="0.2">
      <c r="A1811" s="80" t="s">
        <v>49</v>
      </c>
      <c r="B1811" s="80" t="s">
        <v>47</v>
      </c>
      <c r="C1811" s="80" t="s">
        <v>50</v>
      </c>
      <c r="D1811" s="114">
        <v>43468.39604028935</v>
      </c>
      <c r="E1811" s="80" t="s">
        <v>168</v>
      </c>
      <c r="F1811" s="80" t="s">
        <v>45</v>
      </c>
      <c r="G1811" s="80" t="s">
        <v>44</v>
      </c>
      <c r="H1811" s="80" t="s">
        <v>11</v>
      </c>
      <c r="I1811" s="80" t="s">
        <v>157</v>
      </c>
      <c r="J1811" s="80" t="s">
        <v>42</v>
      </c>
      <c r="K1811" s="80">
        <v>3</v>
      </c>
      <c r="L1811" s="80">
        <v>1920</v>
      </c>
      <c r="M1811" s="80" t="s">
        <v>41</v>
      </c>
      <c r="N1811" s="102">
        <v>22.7</v>
      </c>
      <c r="O1811" s="108">
        <v>4.1000000000000002E-2</v>
      </c>
      <c r="P1811" s="105">
        <v>2.59</v>
      </c>
      <c r="Q1811" s="80"/>
      <c r="R1811" s="80"/>
      <c r="S1811" s="80"/>
      <c r="T1811" s="80"/>
      <c r="U1811" s="80"/>
      <c r="V1811" s="80"/>
      <c r="W1811" s="80"/>
      <c r="X1811" s="80"/>
      <c r="Y1811" s="80"/>
      <c r="Z1811" s="80" t="s">
        <v>40</v>
      </c>
      <c r="AA1811" s="80" t="s">
        <v>39</v>
      </c>
      <c r="AB1811" s="80">
        <v>20</v>
      </c>
      <c r="AC1811" s="80"/>
    </row>
    <row r="1812" spans="1:29" ht="15.75" customHeight="1" x14ac:dyDescent="0.2">
      <c r="A1812" s="80" t="s">
        <v>49</v>
      </c>
      <c r="B1812" s="80" t="s">
        <v>47</v>
      </c>
      <c r="C1812" s="80" t="s">
        <v>50</v>
      </c>
      <c r="D1812" s="114">
        <v>43468.39604028935</v>
      </c>
      <c r="E1812" s="80" t="s">
        <v>168</v>
      </c>
      <c r="F1812" s="80" t="s">
        <v>45</v>
      </c>
      <c r="G1812" s="80" t="s">
        <v>44</v>
      </c>
      <c r="H1812" s="80" t="s">
        <v>11</v>
      </c>
      <c r="I1812" s="80" t="s">
        <v>158</v>
      </c>
      <c r="J1812" s="80" t="s">
        <v>42</v>
      </c>
      <c r="K1812" s="80">
        <v>3</v>
      </c>
      <c r="L1812" s="80">
        <v>1920</v>
      </c>
      <c r="M1812" s="80" t="s">
        <v>41</v>
      </c>
      <c r="N1812" s="102">
        <v>45.9</v>
      </c>
      <c r="O1812" s="108">
        <v>4.2999999999999997E-2</v>
      </c>
      <c r="P1812" s="105">
        <v>0</v>
      </c>
      <c r="Q1812" s="80"/>
      <c r="R1812" s="80"/>
      <c r="S1812" s="80"/>
      <c r="T1812" s="80"/>
      <c r="U1812" s="80"/>
      <c r="V1812" s="80"/>
      <c r="W1812" s="80"/>
      <c r="X1812" s="80"/>
      <c r="Y1812" s="80"/>
      <c r="Z1812" s="80" t="s">
        <v>40</v>
      </c>
      <c r="AA1812" s="80" t="s">
        <v>39</v>
      </c>
      <c r="AB1812" s="80">
        <v>20</v>
      </c>
      <c r="AC1812" s="80"/>
    </row>
    <row r="1813" spans="1:29" ht="15.75" customHeight="1" x14ac:dyDescent="0.2">
      <c r="A1813" s="80" t="s">
        <v>49</v>
      </c>
      <c r="B1813" s="80" t="s">
        <v>47</v>
      </c>
      <c r="C1813" s="80" t="s">
        <v>50</v>
      </c>
      <c r="D1813" s="114">
        <v>43468.39604028935</v>
      </c>
      <c r="E1813" s="80" t="s">
        <v>168</v>
      </c>
      <c r="F1813" s="80" t="s">
        <v>45</v>
      </c>
      <c r="G1813" s="80" t="s">
        <v>44</v>
      </c>
      <c r="H1813" s="80" t="s">
        <v>11</v>
      </c>
      <c r="I1813" s="80" t="s">
        <v>43</v>
      </c>
      <c r="J1813" s="80" t="s">
        <v>42</v>
      </c>
      <c r="K1813" s="80">
        <v>3</v>
      </c>
      <c r="L1813" s="80">
        <v>1920</v>
      </c>
      <c r="M1813" s="80" t="s">
        <v>41</v>
      </c>
      <c r="N1813" s="102">
        <v>1.6</v>
      </c>
      <c r="O1813" s="108">
        <v>0</v>
      </c>
      <c r="P1813" s="105">
        <v>2.5</v>
      </c>
      <c r="Q1813" s="80"/>
      <c r="R1813" s="80"/>
      <c r="S1813" s="80"/>
      <c r="T1813" s="80"/>
      <c r="U1813" s="80"/>
      <c r="V1813" s="80"/>
      <c r="W1813" s="80"/>
      <c r="X1813" s="80"/>
      <c r="Y1813" s="80"/>
      <c r="Z1813" s="80" t="s">
        <v>40</v>
      </c>
      <c r="AA1813" s="80" t="s">
        <v>39</v>
      </c>
      <c r="AB1813" s="80">
        <v>20</v>
      </c>
      <c r="AC1813" s="80"/>
    </row>
    <row r="1814" spans="1:29" ht="15.75" customHeight="1" x14ac:dyDescent="0.2">
      <c r="A1814" s="80" t="s">
        <v>49</v>
      </c>
      <c r="B1814" s="80" t="s">
        <v>47</v>
      </c>
      <c r="C1814" s="80" t="s">
        <v>50</v>
      </c>
      <c r="D1814" s="114">
        <v>43468.39604028935</v>
      </c>
      <c r="E1814" s="80" t="s">
        <v>168</v>
      </c>
      <c r="F1814" s="80" t="s">
        <v>45</v>
      </c>
      <c r="G1814" s="80" t="s">
        <v>44</v>
      </c>
      <c r="H1814" s="80" t="s">
        <v>11</v>
      </c>
      <c r="I1814" s="80" t="s">
        <v>159</v>
      </c>
      <c r="J1814" s="80" t="s">
        <v>165</v>
      </c>
      <c r="K1814" s="80">
        <v>3</v>
      </c>
      <c r="L1814" s="80">
        <v>1920</v>
      </c>
      <c r="M1814" s="80" t="s">
        <v>41</v>
      </c>
      <c r="N1814" s="102">
        <v>8.8000000000000007</v>
      </c>
      <c r="O1814" s="108">
        <v>1.6E-2</v>
      </c>
      <c r="P1814" s="105">
        <v>2.46</v>
      </c>
      <c r="Q1814" s="80"/>
      <c r="R1814" s="80"/>
      <c r="S1814" s="80"/>
      <c r="T1814" s="80"/>
      <c r="U1814" s="80"/>
      <c r="V1814" s="80"/>
      <c r="W1814" s="80"/>
      <c r="X1814" s="80"/>
      <c r="Y1814" s="80"/>
      <c r="Z1814" s="80" t="s">
        <v>40</v>
      </c>
      <c r="AA1814" s="80" t="s">
        <v>39</v>
      </c>
      <c r="AB1814" s="80">
        <v>20</v>
      </c>
      <c r="AC1814" s="80"/>
    </row>
    <row r="1815" spans="1:29" ht="15.75" customHeight="1" x14ac:dyDescent="0.2">
      <c r="A1815" s="80" t="s">
        <v>49</v>
      </c>
      <c r="B1815" s="80" t="s">
        <v>47</v>
      </c>
      <c r="C1815" s="80" t="s">
        <v>50</v>
      </c>
      <c r="D1815" s="114">
        <v>43468.39604028935</v>
      </c>
      <c r="E1815" s="80" t="s">
        <v>168</v>
      </c>
      <c r="F1815" s="80" t="s">
        <v>45</v>
      </c>
      <c r="G1815" s="80" t="s">
        <v>44</v>
      </c>
      <c r="H1815" s="80" t="s">
        <v>13</v>
      </c>
      <c r="I1815" s="80" t="s">
        <v>157</v>
      </c>
      <c r="J1815" s="80" t="s">
        <v>42</v>
      </c>
      <c r="K1815" s="80">
        <v>2.4</v>
      </c>
      <c r="L1815" s="80">
        <v>1760</v>
      </c>
      <c r="M1815" s="80" t="s">
        <v>41</v>
      </c>
      <c r="N1815" s="102">
        <v>30</v>
      </c>
      <c r="O1815" s="108">
        <v>3.4000000000000002E-2</v>
      </c>
      <c r="P1815" s="105">
        <v>1.72</v>
      </c>
      <c r="Q1815" s="80"/>
      <c r="R1815" s="80"/>
      <c r="S1815" s="80"/>
      <c r="T1815" s="80"/>
      <c r="U1815" s="80"/>
      <c r="V1815" s="80"/>
      <c r="W1815" s="80"/>
      <c r="X1815" s="80"/>
      <c r="Y1815" s="80"/>
      <c r="Z1815" s="80" t="s">
        <v>40</v>
      </c>
      <c r="AA1815" s="80" t="s">
        <v>39</v>
      </c>
      <c r="AB1815" s="80">
        <v>20</v>
      </c>
      <c r="AC1815" s="80"/>
    </row>
    <row r="1816" spans="1:29" ht="15.75" customHeight="1" x14ac:dyDescent="0.2">
      <c r="A1816" s="80" t="s">
        <v>49</v>
      </c>
      <c r="B1816" s="80" t="s">
        <v>47</v>
      </c>
      <c r="C1816" s="80" t="s">
        <v>50</v>
      </c>
      <c r="D1816" s="114">
        <v>43468.39604028935</v>
      </c>
      <c r="E1816" s="80" t="s">
        <v>168</v>
      </c>
      <c r="F1816" s="80" t="s">
        <v>45</v>
      </c>
      <c r="G1816" s="80" t="s">
        <v>44</v>
      </c>
      <c r="H1816" s="80" t="s">
        <v>13</v>
      </c>
      <c r="I1816" s="80" t="s">
        <v>158</v>
      </c>
      <c r="J1816" s="80" t="s">
        <v>42</v>
      </c>
      <c r="K1816" s="80">
        <v>2.4</v>
      </c>
      <c r="L1816" s="80">
        <v>1760</v>
      </c>
      <c r="M1816" s="80" t="s">
        <v>41</v>
      </c>
      <c r="N1816" s="102">
        <v>44.8</v>
      </c>
      <c r="O1816" s="108">
        <v>3.5000000000000003E-2</v>
      </c>
      <c r="P1816" s="105">
        <v>0</v>
      </c>
      <c r="Q1816" s="80"/>
      <c r="R1816" s="80"/>
      <c r="S1816" s="80"/>
      <c r="T1816" s="80"/>
      <c r="U1816" s="80"/>
      <c r="V1816" s="80"/>
      <c r="W1816" s="80"/>
      <c r="X1816" s="80"/>
      <c r="Y1816" s="80"/>
      <c r="Z1816" s="80" t="s">
        <v>40</v>
      </c>
      <c r="AA1816" s="80" t="s">
        <v>39</v>
      </c>
      <c r="AB1816" s="80">
        <v>20</v>
      </c>
      <c r="AC1816" s="80"/>
    </row>
    <row r="1817" spans="1:29" ht="15.75" customHeight="1" x14ac:dyDescent="0.2">
      <c r="A1817" s="80" t="s">
        <v>49</v>
      </c>
      <c r="B1817" s="80" t="s">
        <v>47</v>
      </c>
      <c r="C1817" s="80" t="s">
        <v>50</v>
      </c>
      <c r="D1817" s="114">
        <v>43468.39604028935</v>
      </c>
      <c r="E1817" s="80" t="s">
        <v>168</v>
      </c>
      <c r="F1817" s="80" t="s">
        <v>45</v>
      </c>
      <c r="G1817" s="80" t="s">
        <v>44</v>
      </c>
      <c r="H1817" s="80" t="s">
        <v>13</v>
      </c>
      <c r="I1817" s="80" t="s">
        <v>43</v>
      </c>
      <c r="J1817" s="80" t="s">
        <v>42</v>
      </c>
      <c r="K1817" s="80">
        <v>2.4</v>
      </c>
      <c r="L1817" s="80">
        <v>1760</v>
      </c>
      <c r="M1817" s="80" t="s">
        <v>41</v>
      </c>
      <c r="N1817" s="102">
        <v>1.1000000000000001</v>
      </c>
      <c r="O1817" s="108">
        <v>0</v>
      </c>
      <c r="P1817" s="105">
        <v>1.68</v>
      </c>
      <c r="Q1817" s="80"/>
      <c r="R1817" s="80"/>
      <c r="S1817" s="80"/>
      <c r="T1817" s="80"/>
      <c r="U1817" s="80"/>
      <c r="V1817" s="80"/>
      <c r="W1817" s="80"/>
      <c r="X1817" s="80"/>
      <c r="Y1817" s="80"/>
      <c r="Z1817" s="80" t="s">
        <v>40</v>
      </c>
      <c r="AA1817" s="80" t="s">
        <v>39</v>
      </c>
      <c r="AB1817" s="80">
        <v>20</v>
      </c>
      <c r="AC1817" s="80"/>
    </row>
    <row r="1818" spans="1:29" ht="15.75" customHeight="1" x14ac:dyDescent="0.2">
      <c r="A1818" s="80" t="s">
        <v>49</v>
      </c>
      <c r="B1818" s="80" t="s">
        <v>47</v>
      </c>
      <c r="C1818" s="80" t="s">
        <v>50</v>
      </c>
      <c r="D1818" s="114">
        <v>43468.39604028935</v>
      </c>
      <c r="E1818" s="80" t="s">
        <v>168</v>
      </c>
      <c r="F1818" s="80" t="s">
        <v>45</v>
      </c>
      <c r="G1818" s="80" t="s">
        <v>44</v>
      </c>
      <c r="H1818" s="80" t="s">
        <v>13</v>
      </c>
      <c r="I1818" s="80" t="s">
        <v>159</v>
      </c>
      <c r="J1818" s="80" t="s">
        <v>165</v>
      </c>
      <c r="K1818" s="80">
        <v>2.4</v>
      </c>
      <c r="L1818" s="80">
        <v>1760</v>
      </c>
      <c r="M1818" s="80" t="s">
        <v>41</v>
      </c>
      <c r="N1818" s="102">
        <v>16.2</v>
      </c>
      <c r="O1818" s="108">
        <v>1.7000000000000001E-2</v>
      </c>
      <c r="P1818" s="105">
        <v>1.64</v>
      </c>
      <c r="Q1818" s="80"/>
      <c r="R1818" s="80"/>
      <c r="S1818" s="80"/>
      <c r="T1818" s="80"/>
      <c r="U1818" s="80"/>
      <c r="V1818" s="80"/>
      <c r="W1818" s="80"/>
      <c r="X1818" s="80"/>
      <c r="Y1818" s="80"/>
      <c r="Z1818" s="80" t="s">
        <v>40</v>
      </c>
      <c r="AA1818" s="80" t="s">
        <v>39</v>
      </c>
      <c r="AB1818" s="80">
        <v>20</v>
      </c>
      <c r="AC1818" s="80"/>
    </row>
    <row r="1819" spans="1:29" ht="15.75" customHeight="1" x14ac:dyDescent="0.2">
      <c r="A1819" s="80" t="s">
        <v>49</v>
      </c>
      <c r="B1819" s="80" t="s">
        <v>47</v>
      </c>
      <c r="C1819" s="80" t="s">
        <v>50</v>
      </c>
      <c r="D1819" s="114">
        <v>43468.39604028935</v>
      </c>
      <c r="E1819" s="80" t="s">
        <v>168</v>
      </c>
      <c r="F1819" s="80" t="s">
        <v>45</v>
      </c>
      <c r="G1819" s="80" t="s">
        <v>44</v>
      </c>
      <c r="H1819" s="80" t="s">
        <v>14</v>
      </c>
      <c r="I1819" s="80" t="s">
        <v>157</v>
      </c>
      <c r="J1819" s="80" t="s">
        <v>42</v>
      </c>
      <c r="K1819" s="80">
        <v>2.2000000000000002</v>
      </c>
      <c r="L1819" s="80">
        <v>1740</v>
      </c>
      <c r="M1819" s="80" t="s">
        <v>41</v>
      </c>
      <c r="N1819" s="102">
        <v>34.6</v>
      </c>
      <c r="O1819" s="108">
        <v>4.9000000000000002E-2</v>
      </c>
      <c r="P1819" s="105">
        <v>3.22</v>
      </c>
      <c r="Q1819" s="80"/>
      <c r="R1819" s="80"/>
      <c r="S1819" s="80"/>
      <c r="T1819" s="80"/>
      <c r="U1819" s="80"/>
      <c r="V1819" s="80"/>
      <c r="W1819" s="80"/>
      <c r="X1819" s="80"/>
      <c r="Y1819" s="80"/>
      <c r="Z1819" s="80" t="s">
        <v>40</v>
      </c>
      <c r="AA1819" s="80" t="s">
        <v>39</v>
      </c>
      <c r="AB1819" s="80">
        <v>20</v>
      </c>
      <c r="AC1819" s="80"/>
    </row>
    <row r="1820" spans="1:29" ht="15.75" customHeight="1" x14ac:dyDescent="0.2">
      <c r="A1820" s="80" t="s">
        <v>49</v>
      </c>
      <c r="B1820" s="80" t="s">
        <v>47</v>
      </c>
      <c r="C1820" s="80" t="s">
        <v>50</v>
      </c>
      <c r="D1820" s="114">
        <v>43468.39604028935</v>
      </c>
      <c r="E1820" s="80" t="s">
        <v>168</v>
      </c>
      <c r="F1820" s="80" t="s">
        <v>45</v>
      </c>
      <c r="G1820" s="80" t="s">
        <v>44</v>
      </c>
      <c r="H1820" s="80" t="s">
        <v>14</v>
      </c>
      <c r="I1820" s="80" t="s">
        <v>158</v>
      </c>
      <c r="J1820" s="80" t="s">
        <v>42</v>
      </c>
      <c r="K1820" s="80">
        <v>2.2000000000000002</v>
      </c>
      <c r="L1820" s="80">
        <v>1740</v>
      </c>
      <c r="M1820" s="80" t="s">
        <v>41</v>
      </c>
      <c r="N1820" s="102">
        <v>61.2</v>
      </c>
      <c r="O1820" s="108">
        <v>0.05</v>
      </c>
      <c r="P1820" s="105">
        <v>0</v>
      </c>
      <c r="Q1820" s="80"/>
      <c r="R1820" s="80"/>
      <c r="S1820" s="80"/>
      <c r="T1820" s="80"/>
      <c r="U1820" s="80"/>
      <c r="V1820" s="80"/>
      <c r="W1820" s="80"/>
      <c r="X1820" s="80"/>
      <c r="Y1820" s="80"/>
      <c r="Z1820" s="80" t="s">
        <v>40</v>
      </c>
      <c r="AA1820" s="80" t="s">
        <v>39</v>
      </c>
      <c r="AB1820" s="80">
        <v>20</v>
      </c>
      <c r="AC1820" s="80"/>
    </row>
    <row r="1821" spans="1:29" ht="15.75" customHeight="1" x14ac:dyDescent="0.2">
      <c r="A1821" s="80" t="s">
        <v>49</v>
      </c>
      <c r="B1821" s="80" t="s">
        <v>47</v>
      </c>
      <c r="C1821" s="80" t="s">
        <v>50</v>
      </c>
      <c r="D1821" s="114">
        <v>43468.39604028935</v>
      </c>
      <c r="E1821" s="80" t="s">
        <v>168</v>
      </c>
      <c r="F1821" s="80" t="s">
        <v>45</v>
      </c>
      <c r="G1821" s="80" t="s">
        <v>44</v>
      </c>
      <c r="H1821" s="80" t="s">
        <v>14</v>
      </c>
      <c r="I1821" s="80" t="s">
        <v>43</v>
      </c>
      <c r="J1821" s="80" t="s">
        <v>42</v>
      </c>
      <c r="K1821" s="80">
        <v>2.2000000000000002</v>
      </c>
      <c r="L1821" s="80">
        <v>1740</v>
      </c>
      <c r="M1821" s="80" t="s">
        <v>41</v>
      </c>
      <c r="N1821" s="102">
        <v>2.2000000000000002</v>
      </c>
      <c r="O1821" s="108">
        <v>0</v>
      </c>
      <c r="P1821" s="105">
        <v>3.11</v>
      </c>
      <c r="Q1821" s="80"/>
      <c r="R1821" s="80"/>
      <c r="S1821" s="80"/>
      <c r="T1821" s="80"/>
      <c r="U1821" s="80"/>
      <c r="V1821" s="80"/>
      <c r="W1821" s="80"/>
      <c r="X1821" s="80"/>
      <c r="Y1821" s="80"/>
      <c r="Z1821" s="80" t="s">
        <v>40</v>
      </c>
      <c r="AA1821" s="80" t="s">
        <v>39</v>
      </c>
      <c r="AB1821" s="80">
        <v>20</v>
      </c>
      <c r="AC1821" s="80"/>
    </row>
    <row r="1822" spans="1:29" ht="15.75" customHeight="1" x14ac:dyDescent="0.2">
      <c r="A1822" s="80" t="s">
        <v>49</v>
      </c>
      <c r="B1822" s="80" t="s">
        <v>47</v>
      </c>
      <c r="C1822" s="80" t="s">
        <v>50</v>
      </c>
      <c r="D1822" s="114">
        <v>43468.39604028935</v>
      </c>
      <c r="E1822" s="80" t="s">
        <v>168</v>
      </c>
      <c r="F1822" s="80" t="s">
        <v>45</v>
      </c>
      <c r="G1822" s="80" t="s">
        <v>44</v>
      </c>
      <c r="H1822" s="80" t="s">
        <v>14</v>
      </c>
      <c r="I1822" s="80" t="s">
        <v>159</v>
      </c>
      <c r="J1822" s="80" t="s">
        <v>165</v>
      </c>
      <c r="K1822" s="80">
        <v>2.2000000000000002</v>
      </c>
      <c r="L1822" s="80">
        <v>1740</v>
      </c>
      <c r="M1822" s="80" t="s">
        <v>41</v>
      </c>
      <c r="N1822" s="102">
        <v>28.3</v>
      </c>
      <c r="O1822" s="108">
        <v>3.7999999999999999E-2</v>
      </c>
      <c r="P1822" s="105">
        <v>3.02</v>
      </c>
      <c r="Q1822" s="80"/>
      <c r="R1822" s="80"/>
      <c r="S1822" s="80"/>
      <c r="T1822" s="80"/>
      <c r="U1822" s="80"/>
      <c r="V1822" s="80"/>
      <c r="W1822" s="80"/>
      <c r="X1822" s="80"/>
      <c r="Y1822" s="80"/>
      <c r="Z1822" s="80" t="s">
        <v>40</v>
      </c>
      <c r="AA1822" s="80" t="s">
        <v>39</v>
      </c>
      <c r="AB1822" s="80">
        <v>20</v>
      </c>
      <c r="AC1822" s="80"/>
    </row>
    <row r="1823" spans="1:29" ht="15.75" customHeight="1" x14ac:dyDescent="0.2">
      <c r="A1823" s="80" t="s">
        <v>49</v>
      </c>
      <c r="B1823" s="80" t="s">
        <v>47</v>
      </c>
      <c r="C1823" s="80" t="s">
        <v>50</v>
      </c>
      <c r="D1823" s="114">
        <v>43468.39604028935</v>
      </c>
      <c r="E1823" s="80" t="s">
        <v>168</v>
      </c>
      <c r="F1823" s="80" t="s">
        <v>45</v>
      </c>
      <c r="G1823" s="80" t="s">
        <v>44</v>
      </c>
      <c r="H1823" s="80" t="s">
        <v>16</v>
      </c>
      <c r="I1823" s="80" t="s">
        <v>157</v>
      </c>
      <c r="J1823" s="80" t="s">
        <v>42</v>
      </c>
      <c r="K1823" s="80">
        <v>2.5</v>
      </c>
      <c r="L1823" s="80">
        <v>1940</v>
      </c>
      <c r="M1823" s="80" t="s">
        <v>41</v>
      </c>
      <c r="N1823" s="102">
        <v>70</v>
      </c>
      <c r="O1823" s="108">
        <v>9.2999999999999999E-2</v>
      </c>
      <c r="P1823" s="105">
        <v>8.16</v>
      </c>
      <c r="Q1823" s="80"/>
      <c r="R1823" s="80"/>
      <c r="S1823" s="80"/>
      <c r="T1823" s="80"/>
      <c r="U1823" s="80"/>
      <c r="V1823" s="80"/>
      <c r="W1823" s="80"/>
      <c r="X1823" s="80"/>
      <c r="Y1823" s="80"/>
      <c r="Z1823" s="80" t="s">
        <v>40</v>
      </c>
      <c r="AA1823" s="80" t="s">
        <v>39</v>
      </c>
      <c r="AB1823" s="80">
        <v>20</v>
      </c>
      <c r="AC1823" s="80"/>
    </row>
    <row r="1824" spans="1:29" ht="15.75" customHeight="1" x14ac:dyDescent="0.2">
      <c r="A1824" s="80" t="s">
        <v>49</v>
      </c>
      <c r="B1824" s="80" t="s">
        <v>47</v>
      </c>
      <c r="C1824" s="80" t="s">
        <v>50</v>
      </c>
      <c r="D1824" s="114">
        <v>43468.39604028935</v>
      </c>
      <c r="E1824" s="80" t="s">
        <v>168</v>
      </c>
      <c r="F1824" s="80" t="s">
        <v>45</v>
      </c>
      <c r="G1824" s="80" t="s">
        <v>44</v>
      </c>
      <c r="H1824" s="80" t="s">
        <v>16</v>
      </c>
      <c r="I1824" s="80" t="s">
        <v>158</v>
      </c>
      <c r="J1824" s="80" t="s">
        <v>42</v>
      </c>
      <c r="K1824" s="80">
        <v>2.5</v>
      </c>
      <c r="L1824" s="80">
        <v>1940</v>
      </c>
      <c r="M1824" s="80" t="s">
        <v>41</v>
      </c>
      <c r="N1824" s="102">
        <v>154</v>
      </c>
      <c r="O1824" s="108">
        <v>9.0999999999999998E-2</v>
      </c>
      <c r="P1824" s="105">
        <v>0</v>
      </c>
      <c r="Q1824" s="80"/>
      <c r="R1824" s="80"/>
      <c r="S1824" s="80"/>
      <c r="T1824" s="80"/>
      <c r="U1824" s="80"/>
      <c r="V1824" s="80"/>
      <c r="W1824" s="80"/>
      <c r="X1824" s="80"/>
      <c r="Y1824" s="80"/>
      <c r="Z1824" s="80" t="s">
        <v>40</v>
      </c>
      <c r="AA1824" s="80" t="s">
        <v>39</v>
      </c>
      <c r="AB1824" s="80">
        <v>20</v>
      </c>
      <c r="AC1824" s="80"/>
    </row>
    <row r="1825" spans="1:29" ht="15.75" customHeight="1" x14ac:dyDescent="0.2">
      <c r="A1825" s="80" t="s">
        <v>49</v>
      </c>
      <c r="B1825" s="80" t="s">
        <v>47</v>
      </c>
      <c r="C1825" s="80" t="s">
        <v>50</v>
      </c>
      <c r="D1825" s="114">
        <v>43468.39604028935</v>
      </c>
      <c r="E1825" s="80" t="s">
        <v>168</v>
      </c>
      <c r="F1825" s="80" t="s">
        <v>45</v>
      </c>
      <c r="G1825" s="80" t="s">
        <v>44</v>
      </c>
      <c r="H1825" s="80" t="s">
        <v>16</v>
      </c>
      <c r="I1825" s="80" t="s">
        <v>43</v>
      </c>
      <c r="J1825" s="80" t="s">
        <v>42</v>
      </c>
      <c r="K1825" s="80">
        <v>2.5</v>
      </c>
      <c r="L1825" s="80">
        <v>1940</v>
      </c>
      <c r="M1825" s="80" t="s">
        <v>41</v>
      </c>
      <c r="N1825" s="102">
        <v>5.4</v>
      </c>
      <c r="O1825" s="108">
        <v>0</v>
      </c>
      <c r="P1825" s="105">
        <v>7.97</v>
      </c>
      <c r="Q1825" s="80"/>
      <c r="R1825" s="80"/>
      <c r="S1825" s="80"/>
      <c r="T1825" s="80"/>
      <c r="U1825" s="80"/>
      <c r="V1825" s="80"/>
      <c r="W1825" s="80"/>
      <c r="X1825" s="80"/>
      <c r="Y1825" s="80"/>
      <c r="Z1825" s="80" t="s">
        <v>40</v>
      </c>
      <c r="AA1825" s="80" t="s">
        <v>39</v>
      </c>
      <c r="AB1825" s="80">
        <v>20</v>
      </c>
      <c r="AC1825" s="80"/>
    </row>
    <row r="1826" spans="1:29" ht="15.75" customHeight="1" x14ac:dyDescent="0.2">
      <c r="A1826" s="80" t="s">
        <v>49</v>
      </c>
      <c r="B1826" s="80" t="s">
        <v>47</v>
      </c>
      <c r="C1826" s="80" t="s">
        <v>50</v>
      </c>
      <c r="D1826" s="114">
        <v>43468.39604028935</v>
      </c>
      <c r="E1826" s="80" t="s">
        <v>168</v>
      </c>
      <c r="F1826" s="80" t="s">
        <v>45</v>
      </c>
      <c r="G1826" s="80" t="s">
        <v>44</v>
      </c>
      <c r="H1826" s="80" t="s">
        <v>16</v>
      </c>
      <c r="I1826" s="80" t="s">
        <v>159</v>
      </c>
      <c r="J1826" s="80" t="s">
        <v>165</v>
      </c>
      <c r="K1826" s="80">
        <v>2.5</v>
      </c>
      <c r="L1826" s="80">
        <v>1940</v>
      </c>
      <c r="M1826" s="80" t="s">
        <v>41</v>
      </c>
      <c r="N1826" s="102">
        <v>70.900000000000006</v>
      </c>
      <c r="O1826" s="108">
        <v>8.7999999999999995E-2</v>
      </c>
      <c r="P1826" s="105">
        <v>7.73</v>
      </c>
      <c r="Q1826" s="80"/>
      <c r="R1826" s="80"/>
      <c r="S1826" s="80"/>
      <c r="T1826" s="80"/>
      <c r="U1826" s="80"/>
      <c r="V1826" s="80"/>
      <c r="W1826" s="80"/>
      <c r="X1826" s="80"/>
      <c r="Y1826" s="80"/>
      <c r="Z1826" s="80" t="s">
        <v>40</v>
      </c>
      <c r="AA1826" s="80" t="s">
        <v>39</v>
      </c>
      <c r="AB1826" s="80">
        <v>20</v>
      </c>
      <c r="AC1826" s="80"/>
    </row>
    <row r="1827" spans="1:29" ht="15.75" customHeight="1" x14ac:dyDescent="0.2">
      <c r="A1827" s="80" t="s">
        <v>49</v>
      </c>
      <c r="B1827" s="80" t="s">
        <v>47</v>
      </c>
      <c r="C1827" s="80" t="s">
        <v>50</v>
      </c>
      <c r="D1827" s="114">
        <v>43468.39604028935</v>
      </c>
      <c r="E1827" s="80" t="s">
        <v>168</v>
      </c>
      <c r="F1827" s="80" t="s">
        <v>45</v>
      </c>
      <c r="G1827" s="80" t="s">
        <v>44</v>
      </c>
      <c r="H1827" s="80" t="s">
        <v>22</v>
      </c>
      <c r="I1827" s="80" t="s">
        <v>157</v>
      </c>
      <c r="J1827" s="80" t="s">
        <v>42</v>
      </c>
      <c r="K1827" s="80">
        <v>2.5</v>
      </c>
      <c r="L1827" s="80">
        <v>1910</v>
      </c>
      <c r="M1827" s="80" t="s">
        <v>41</v>
      </c>
      <c r="N1827" s="102">
        <v>79.599999999999994</v>
      </c>
      <c r="O1827" s="108">
        <v>7.5999999999999998E-2</v>
      </c>
      <c r="P1827" s="105">
        <v>8.1199999999999992</v>
      </c>
      <c r="Q1827" s="80"/>
      <c r="R1827" s="80"/>
      <c r="S1827" s="80"/>
      <c r="T1827" s="80"/>
      <c r="U1827" s="80"/>
      <c r="V1827" s="80"/>
      <c r="W1827" s="80"/>
      <c r="X1827" s="80"/>
      <c r="Y1827" s="80"/>
      <c r="Z1827" s="80" t="s">
        <v>40</v>
      </c>
      <c r="AA1827" s="80" t="s">
        <v>39</v>
      </c>
      <c r="AB1827" s="80">
        <v>20</v>
      </c>
      <c r="AC1827" s="80"/>
    </row>
    <row r="1828" spans="1:29" ht="15.75" customHeight="1" x14ac:dyDescent="0.2">
      <c r="A1828" s="80" t="s">
        <v>49</v>
      </c>
      <c r="B1828" s="80" t="s">
        <v>47</v>
      </c>
      <c r="C1828" s="80" t="s">
        <v>50</v>
      </c>
      <c r="D1828" s="114">
        <v>43468.39604028935</v>
      </c>
      <c r="E1828" s="80" t="s">
        <v>168</v>
      </c>
      <c r="F1828" s="80" t="s">
        <v>45</v>
      </c>
      <c r="G1828" s="80" t="s">
        <v>44</v>
      </c>
      <c r="H1828" s="80" t="s">
        <v>22</v>
      </c>
      <c r="I1828" s="80" t="s">
        <v>158</v>
      </c>
      <c r="J1828" s="80" t="s">
        <v>42</v>
      </c>
      <c r="K1828" s="80">
        <v>2.5</v>
      </c>
      <c r="L1828" s="80">
        <v>1910</v>
      </c>
      <c r="M1828" s="80" t="s">
        <v>41</v>
      </c>
      <c r="N1828" s="102">
        <v>175</v>
      </c>
      <c r="O1828" s="108">
        <v>7.9000000000000001E-2</v>
      </c>
      <c r="P1828" s="105">
        <v>0</v>
      </c>
      <c r="Q1828" s="80"/>
      <c r="R1828" s="80"/>
      <c r="S1828" s="80"/>
      <c r="T1828" s="80"/>
      <c r="U1828" s="80"/>
      <c r="V1828" s="80"/>
      <c r="W1828" s="80"/>
      <c r="X1828" s="80"/>
      <c r="Y1828" s="80"/>
      <c r="Z1828" s="80" t="s">
        <v>40</v>
      </c>
      <c r="AA1828" s="80" t="s">
        <v>39</v>
      </c>
      <c r="AB1828" s="80">
        <v>20</v>
      </c>
      <c r="AC1828" s="80"/>
    </row>
    <row r="1829" spans="1:29" ht="15.75" customHeight="1" x14ac:dyDescent="0.2">
      <c r="A1829" s="80" t="s">
        <v>49</v>
      </c>
      <c r="B1829" s="80" t="s">
        <v>47</v>
      </c>
      <c r="C1829" s="80" t="s">
        <v>50</v>
      </c>
      <c r="D1829" s="114">
        <v>43468.39604028935</v>
      </c>
      <c r="E1829" s="80" t="s">
        <v>168</v>
      </c>
      <c r="F1829" s="80" t="s">
        <v>45</v>
      </c>
      <c r="G1829" s="80" t="s">
        <v>44</v>
      </c>
      <c r="H1829" s="80" t="s">
        <v>22</v>
      </c>
      <c r="I1829" s="80" t="s">
        <v>43</v>
      </c>
      <c r="J1829" s="80" t="s">
        <v>42</v>
      </c>
      <c r="K1829" s="80">
        <v>2.5</v>
      </c>
      <c r="L1829" s="80">
        <v>1910</v>
      </c>
      <c r="M1829" s="80" t="s">
        <v>41</v>
      </c>
      <c r="N1829" s="102">
        <v>5.4</v>
      </c>
      <c r="O1829" s="108">
        <v>0</v>
      </c>
      <c r="P1829" s="105">
        <v>7.93</v>
      </c>
      <c r="Q1829" s="80"/>
      <c r="R1829" s="80"/>
      <c r="S1829" s="80"/>
      <c r="T1829" s="80"/>
      <c r="U1829" s="80"/>
      <c r="V1829" s="80"/>
      <c r="W1829" s="80"/>
      <c r="X1829" s="80"/>
      <c r="Y1829" s="80"/>
      <c r="Z1829" s="80" t="s">
        <v>40</v>
      </c>
      <c r="AA1829" s="80" t="s">
        <v>39</v>
      </c>
      <c r="AB1829" s="80">
        <v>20</v>
      </c>
      <c r="AC1829" s="80"/>
    </row>
    <row r="1830" spans="1:29" ht="15.75" customHeight="1" x14ac:dyDescent="0.2">
      <c r="A1830" s="80" t="s">
        <v>49</v>
      </c>
      <c r="B1830" s="80" t="s">
        <v>47</v>
      </c>
      <c r="C1830" s="80" t="s">
        <v>50</v>
      </c>
      <c r="D1830" s="114">
        <v>43468.39604028935</v>
      </c>
      <c r="E1830" s="80" t="s">
        <v>168</v>
      </c>
      <c r="F1830" s="80" t="s">
        <v>45</v>
      </c>
      <c r="G1830" s="80" t="s">
        <v>44</v>
      </c>
      <c r="H1830" s="80" t="s">
        <v>22</v>
      </c>
      <c r="I1830" s="80" t="s">
        <v>159</v>
      </c>
      <c r="J1830" s="80" t="s">
        <v>165</v>
      </c>
      <c r="K1830" s="80">
        <v>2.5</v>
      </c>
      <c r="L1830" s="80">
        <v>1910</v>
      </c>
      <c r="M1830" s="80" t="s">
        <v>41</v>
      </c>
      <c r="N1830" s="102">
        <v>82.9</v>
      </c>
      <c r="O1830" s="108">
        <v>7.3999999999999996E-2</v>
      </c>
      <c r="P1830" s="105">
        <v>7.67</v>
      </c>
      <c r="Q1830" s="80"/>
      <c r="R1830" s="80"/>
      <c r="S1830" s="80"/>
      <c r="T1830" s="80"/>
      <c r="U1830" s="80"/>
      <c r="V1830" s="80"/>
      <c r="W1830" s="80"/>
      <c r="X1830" s="80"/>
      <c r="Y1830" s="80"/>
      <c r="Z1830" s="80" t="s">
        <v>40</v>
      </c>
      <c r="AA1830" s="80" t="s">
        <v>39</v>
      </c>
      <c r="AB1830" s="80">
        <v>20</v>
      </c>
      <c r="AC1830" s="80"/>
    </row>
    <row r="1831" spans="1:29" ht="15.75" customHeight="1" x14ac:dyDescent="0.2">
      <c r="A1831" s="80" t="s">
        <v>49</v>
      </c>
      <c r="B1831" s="80" t="s">
        <v>47</v>
      </c>
      <c r="C1831" s="80" t="s">
        <v>50</v>
      </c>
      <c r="D1831" s="114">
        <v>43468.39604028935</v>
      </c>
      <c r="E1831" s="80" t="s">
        <v>168</v>
      </c>
      <c r="F1831" s="80" t="s">
        <v>45</v>
      </c>
      <c r="G1831" s="80" t="s">
        <v>44</v>
      </c>
      <c r="H1831" s="80" t="s">
        <v>24</v>
      </c>
      <c r="I1831" s="80" t="s">
        <v>157</v>
      </c>
      <c r="J1831" s="80" t="s">
        <v>42</v>
      </c>
      <c r="K1831" s="80">
        <v>3.2</v>
      </c>
      <c r="L1831" s="80">
        <v>2160</v>
      </c>
      <c r="M1831" s="80" t="s">
        <v>41</v>
      </c>
      <c r="N1831" s="102">
        <v>142</v>
      </c>
      <c r="O1831" s="108">
        <v>0.115</v>
      </c>
      <c r="P1831" s="105">
        <v>9.06</v>
      </c>
      <c r="Q1831" s="80"/>
      <c r="R1831" s="80"/>
      <c r="S1831" s="80"/>
      <c r="T1831" s="80"/>
      <c r="U1831" s="80"/>
      <c r="V1831" s="80"/>
      <c r="W1831" s="80"/>
      <c r="X1831" s="80"/>
      <c r="Y1831" s="80"/>
      <c r="Z1831" s="80" t="s">
        <v>40</v>
      </c>
      <c r="AA1831" s="80" t="s">
        <v>39</v>
      </c>
      <c r="AB1831" s="80">
        <v>20</v>
      </c>
      <c r="AC1831" s="80"/>
    </row>
    <row r="1832" spans="1:29" ht="15.75" customHeight="1" x14ac:dyDescent="0.2">
      <c r="A1832" s="80" t="s">
        <v>49</v>
      </c>
      <c r="B1832" s="80" t="s">
        <v>47</v>
      </c>
      <c r="C1832" s="80" t="s">
        <v>50</v>
      </c>
      <c r="D1832" s="114">
        <v>43468.39604028935</v>
      </c>
      <c r="E1832" s="80" t="s">
        <v>168</v>
      </c>
      <c r="F1832" s="80" t="s">
        <v>45</v>
      </c>
      <c r="G1832" s="80" t="s">
        <v>44</v>
      </c>
      <c r="H1832" s="80" t="s">
        <v>24</v>
      </c>
      <c r="I1832" s="80" t="s">
        <v>158</v>
      </c>
      <c r="J1832" s="80" t="s">
        <v>42</v>
      </c>
      <c r="K1832" s="80">
        <v>3.2</v>
      </c>
      <c r="L1832" s="80">
        <v>2160</v>
      </c>
      <c r="M1832" s="80" t="s">
        <v>41</v>
      </c>
      <c r="N1832" s="102">
        <v>266</v>
      </c>
      <c r="O1832" s="108">
        <v>0.123</v>
      </c>
      <c r="P1832" s="105">
        <v>0</v>
      </c>
      <c r="Q1832" s="80"/>
      <c r="R1832" s="80"/>
      <c r="S1832" s="80"/>
      <c r="T1832" s="80"/>
      <c r="U1832" s="80"/>
      <c r="V1832" s="80"/>
      <c r="W1832" s="80"/>
      <c r="X1832" s="80"/>
      <c r="Y1832" s="80"/>
      <c r="Z1832" s="80" t="s">
        <v>40</v>
      </c>
      <c r="AA1832" s="80" t="s">
        <v>39</v>
      </c>
      <c r="AB1832" s="80">
        <v>20</v>
      </c>
      <c r="AC1832" s="80"/>
    </row>
    <row r="1833" spans="1:29" ht="15.75" customHeight="1" x14ac:dyDescent="0.2">
      <c r="A1833" s="80" t="s">
        <v>49</v>
      </c>
      <c r="B1833" s="80" t="s">
        <v>47</v>
      </c>
      <c r="C1833" s="80" t="s">
        <v>50</v>
      </c>
      <c r="D1833" s="114">
        <v>43468.39604028935</v>
      </c>
      <c r="E1833" s="80" t="s">
        <v>168</v>
      </c>
      <c r="F1833" s="80" t="s">
        <v>45</v>
      </c>
      <c r="G1833" s="80" t="s">
        <v>44</v>
      </c>
      <c r="H1833" s="80" t="s">
        <v>24</v>
      </c>
      <c r="I1833" s="80" t="s">
        <v>43</v>
      </c>
      <c r="J1833" s="80" t="s">
        <v>42</v>
      </c>
      <c r="K1833" s="80">
        <v>3.2</v>
      </c>
      <c r="L1833" s="80">
        <v>2160</v>
      </c>
      <c r="M1833" s="80" t="s">
        <v>41</v>
      </c>
      <c r="N1833" s="102">
        <v>5.7</v>
      </c>
      <c r="O1833" s="108">
        <v>0</v>
      </c>
      <c r="P1833" s="105">
        <v>8.7899999999999991</v>
      </c>
      <c r="Q1833" s="80"/>
      <c r="R1833" s="80"/>
      <c r="S1833" s="80"/>
      <c r="T1833" s="80"/>
      <c r="U1833" s="80"/>
      <c r="V1833" s="80"/>
      <c r="W1833" s="80"/>
      <c r="X1833" s="80"/>
      <c r="Y1833" s="80"/>
      <c r="Z1833" s="80" t="s">
        <v>40</v>
      </c>
      <c r="AA1833" s="80" t="s">
        <v>39</v>
      </c>
      <c r="AB1833" s="80">
        <v>20</v>
      </c>
      <c r="AC1833" s="80"/>
    </row>
    <row r="1834" spans="1:29" ht="15.75" customHeight="1" x14ac:dyDescent="0.2">
      <c r="A1834" s="80" t="s">
        <v>49</v>
      </c>
      <c r="B1834" s="80" t="s">
        <v>47</v>
      </c>
      <c r="C1834" s="80" t="s">
        <v>50</v>
      </c>
      <c r="D1834" s="114">
        <v>43468.39604028935</v>
      </c>
      <c r="E1834" s="80" t="s">
        <v>168</v>
      </c>
      <c r="F1834" s="80" t="s">
        <v>45</v>
      </c>
      <c r="G1834" s="80" t="s">
        <v>44</v>
      </c>
      <c r="H1834" s="80" t="s">
        <v>24</v>
      </c>
      <c r="I1834" s="80" t="s">
        <v>159</v>
      </c>
      <c r="J1834" s="80" t="s">
        <v>165</v>
      </c>
      <c r="K1834" s="80">
        <v>3.2</v>
      </c>
      <c r="L1834" s="80">
        <v>2160</v>
      </c>
      <c r="M1834" s="80" t="s">
        <v>41</v>
      </c>
      <c r="N1834" s="102">
        <v>147</v>
      </c>
      <c r="O1834" s="108">
        <v>0.115</v>
      </c>
      <c r="P1834" s="105">
        <v>8.57</v>
      </c>
      <c r="Q1834" s="80"/>
      <c r="R1834" s="80"/>
      <c r="S1834" s="80"/>
      <c r="T1834" s="80"/>
      <c r="U1834" s="80"/>
      <c r="V1834" s="80"/>
      <c r="W1834" s="80"/>
      <c r="X1834" s="80"/>
      <c r="Y1834" s="80"/>
      <c r="Z1834" s="80" t="s">
        <v>40</v>
      </c>
      <c r="AA1834" s="80" t="s">
        <v>39</v>
      </c>
      <c r="AB1834" s="80">
        <v>20</v>
      </c>
      <c r="AC1834" s="80"/>
    </row>
    <row r="1835" spans="1:29" ht="15.75" customHeight="1" x14ac:dyDescent="0.2">
      <c r="A1835" s="80" t="s">
        <v>49</v>
      </c>
      <c r="B1835" s="80" t="s">
        <v>47</v>
      </c>
      <c r="C1835" s="80" t="s">
        <v>50</v>
      </c>
      <c r="D1835" s="114">
        <v>43468.39604028935</v>
      </c>
      <c r="E1835" s="80" t="s">
        <v>168</v>
      </c>
      <c r="F1835" s="80" t="s">
        <v>45</v>
      </c>
      <c r="G1835" s="80" t="s">
        <v>44</v>
      </c>
      <c r="H1835" s="80" t="s">
        <v>25</v>
      </c>
      <c r="I1835" s="80" t="s">
        <v>157</v>
      </c>
      <c r="J1835" s="80" t="s">
        <v>42</v>
      </c>
      <c r="K1835" s="80">
        <v>3.4</v>
      </c>
      <c r="L1835" s="80">
        <v>2010</v>
      </c>
      <c r="M1835" s="80" t="s">
        <v>41</v>
      </c>
      <c r="N1835" s="102">
        <v>162</v>
      </c>
      <c r="O1835" s="108">
        <v>9.2999999999999999E-2</v>
      </c>
      <c r="P1835" s="105">
        <v>3.55</v>
      </c>
      <c r="Q1835" s="80"/>
      <c r="R1835" s="80"/>
      <c r="S1835" s="80"/>
      <c r="T1835" s="80"/>
      <c r="U1835" s="80"/>
      <c r="V1835" s="80"/>
      <c r="W1835" s="80"/>
      <c r="X1835" s="80"/>
      <c r="Y1835" s="80"/>
      <c r="Z1835" s="80" t="s">
        <v>40</v>
      </c>
      <c r="AA1835" s="80" t="s">
        <v>39</v>
      </c>
      <c r="AB1835" s="80">
        <v>20</v>
      </c>
      <c r="AC1835" s="80"/>
    </row>
    <row r="1836" spans="1:29" ht="15.75" customHeight="1" x14ac:dyDescent="0.2">
      <c r="A1836" s="80" t="s">
        <v>49</v>
      </c>
      <c r="B1836" s="80" t="s">
        <v>47</v>
      </c>
      <c r="C1836" s="80" t="s">
        <v>50</v>
      </c>
      <c r="D1836" s="114">
        <v>43468.39604028935</v>
      </c>
      <c r="E1836" s="80" t="s">
        <v>168</v>
      </c>
      <c r="F1836" s="80" t="s">
        <v>45</v>
      </c>
      <c r="G1836" s="80" t="s">
        <v>44</v>
      </c>
      <c r="H1836" s="80" t="s">
        <v>25</v>
      </c>
      <c r="I1836" s="80" t="s">
        <v>158</v>
      </c>
      <c r="J1836" s="80" t="s">
        <v>42</v>
      </c>
      <c r="K1836" s="80">
        <v>3.4</v>
      </c>
      <c r="L1836" s="80">
        <v>2010</v>
      </c>
      <c r="M1836" s="80" t="s">
        <v>41</v>
      </c>
      <c r="N1836" s="102">
        <v>210</v>
      </c>
      <c r="O1836" s="108">
        <v>0.1</v>
      </c>
      <c r="P1836" s="105">
        <v>0</v>
      </c>
      <c r="Q1836" s="80"/>
      <c r="R1836" s="80"/>
      <c r="S1836" s="80"/>
      <c r="T1836" s="80"/>
      <c r="U1836" s="80"/>
      <c r="V1836" s="80"/>
      <c r="W1836" s="80"/>
      <c r="X1836" s="80"/>
      <c r="Y1836" s="80"/>
      <c r="Z1836" s="80" t="s">
        <v>40</v>
      </c>
      <c r="AA1836" s="80" t="s">
        <v>39</v>
      </c>
      <c r="AB1836" s="80">
        <v>20</v>
      </c>
      <c r="AC1836" s="80"/>
    </row>
    <row r="1837" spans="1:29" ht="15.75" customHeight="1" x14ac:dyDescent="0.2">
      <c r="A1837" s="80" t="s">
        <v>49</v>
      </c>
      <c r="B1837" s="80" t="s">
        <v>47</v>
      </c>
      <c r="C1837" s="80" t="s">
        <v>50</v>
      </c>
      <c r="D1837" s="114">
        <v>43468.39604028935</v>
      </c>
      <c r="E1837" s="80" t="s">
        <v>168</v>
      </c>
      <c r="F1837" s="80" t="s">
        <v>45</v>
      </c>
      <c r="G1837" s="80" t="s">
        <v>44</v>
      </c>
      <c r="H1837" s="80" t="s">
        <v>25</v>
      </c>
      <c r="I1837" s="80" t="s">
        <v>43</v>
      </c>
      <c r="J1837" s="80" t="s">
        <v>42</v>
      </c>
      <c r="K1837" s="80">
        <v>3.4</v>
      </c>
      <c r="L1837" s="80">
        <v>2010</v>
      </c>
      <c r="M1837" s="80" t="s">
        <v>41</v>
      </c>
      <c r="N1837" s="102">
        <v>2.2000000000000002</v>
      </c>
      <c r="O1837" s="108">
        <v>0</v>
      </c>
      <c r="P1837" s="105">
        <v>3.42</v>
      </c>
      <c r="Q1837" s="80"/>
      <c r="R1837" s="80"/>
      <c r="S1837" s="80"/>
      <c r="T1837" s="80"/>
      <c r="U1837" s="80"/>
      <c r="V1837" s="80"/>
      <c r="W1837" s="80"/>
      <c r="X1837" s="80"/>
      <c r="Y1837" s="80"/>
      <c r="Z1837" s="80" t="s">
        <v>40</v>
      </c>
      <c r="AA1837" s="80" t="s">
        <v>39</v>
      </c>
      <c r="AB1837" s="80">
        <v>20</v>
      </c>
      <c r="AC1837" s="80"/>
    </row>
    <row r="1838" spans="1:29" ht="15.75" customHeight="1" x14ac:dyDescent="0.2">
      <c r="A1838" s="80" t="s">
        <v>49</v>
      </c>
      <c r="B1838" s="80" t="s">
        <v>47</v>
      </c>
      <c r="C1838" s="80" t="s">
        <v>50</v>
      </c>
      <c r="D1838" s="114">
        <v>43468.39604028935</v>
      </c>
      <c r="E1838" s="80" t="s">
        <v>168</v>
      </c>
      <c r="F1838" s="80" t="s">
        <v>45</v>
      </c>
      <c r="G1838" s="80" t="s">
        <v>44</v>
      </c>
      <c r="H1838" s="80" t="s">
        <v>25</v>
      </c>
      <c r="I1838" s="80" t="s">
        <v>159</v>
      </c>
      <c r="J1838" s="80" t="s">
        <v>165</v>
      </c>
      <c r="K1838" s="80">
        <v>3.4</v>
      </c>
      <c r="L1838" s="80">
        <v>2010</v>
      </c>
      <c r="M1838" s="80" t="s">
        <v>41</v>
      </c>
      <c r="N1838" s="102">
        <v>163</v>
      </c>
      <c r="O1838" s="108">
        <v>9.2999999999999999E-2</v>
      </c>
      <c r="P1838" s="105">
        <v>3.33</v>
      </c>
      <c r="Q1838" s="80"/>
      <c r="R1838" s="80"/>
      <c r="S1838" s="80"/>
      <c r="T1838" s="80"/>
      <c r="U1838" s="80"/>
      <c r="V1838" s="80"/>
      <c r="W1838" s="80"/>
      <c r="X1838" s="80"/>
      <c r="Y1838" s="80"/>
      <c r="Z1838" s="80" t="s">
        <v>40</v>
      </c>
      <c r="AA1838" s="80" t="s">
        <v>39</v>
      </c>
      <c r="AB1838" s="80">
        <v>20</v>
      </c>
      <c r="AC1838" s="80"/>
    </row>
    <row r="1839" spans="1:29" ht="15.75" customHeight="1" x14ac:dyDescent="0.2">
      <c r="A1839" s="80" t="s">
        <v>49</v>
      </c>
      <c r="B1839" s="80" t="s">
        <v>47</v>
      </c>
      <c r="C1839" s="80" t="s">
        <v>50</v>
      </c>
      <c r="D1839" s="114">
        <v>43468.39604028935</v>
      </c>
      <c r="E1839" s="80" t="s">
        <v>168</v>
      </c>
      <c r="F1839" s="80" t="s">
        <v>45</v>
      </c>
      <c r="G1839" s="80" t="s">
        <v>44</v>
      </c>
      <c r="H1839" s="80" t="s">
        <v>26</v>
      </c>
      <c r="I1839" s="80" t="s">
        <v>157</v>
      </c>
      <c r="J1839" s="80" t="s">
        <v>42</v>
      </c>
      <c r="K1839" s="80">
        <v>3.6</v>
      </c>
      <c r="L1839" s="80">
        <v>1860</v>
      </c>
      <c r="M1839" s="80" t="s">
        <v>41</v>
      </c>
      <c r="N1839" s="102">
        <v>68.099999999999994</v>
      </c>
      <c r="O1839" s="108">
        <v>3.7999999999999999E-2</v>
      </c>
      <c r="P1839" s="105">
        <v>8.1</v>
      </c>
      <c r="Q1839" s="80"/>
      <c r="R1839" s="80"/>
      <c r="S1839" s="80"/>
      <c r="T1839" s="80"/>
      <c r="U1839" s="80"/>
      <c r="V1839" s="80"/>
      <c r="W1839" s="80"/>
      <c r="X1839" s="80"/>
      <c r="Y1839" s="80"/>
      <c r="Z1839" s="80" t="s">
        <v>40</v>
      </c>
      <c r="AA1839" s="80" t="s">
        <v>39</v>
      </c>
      <c r="AB1839" s="80">
        <v>20</v>
      </c>
      <c r="AC1839" s="80"/>
    </row>
    <row r="1840" spans="1:29" ht="15.75" customHeight="1" x14ac:dyDescent="0.2">
      <c r="A1840" s="80" t="s">
        <v>49</v>
      </c>
      <c r="B1840" s="80" t="s">
        <v>47</v>
      </c>
      <c r="C1840" s="80" t="s">
        <v>50</v>
      </c>
      <c r="D1840" s="114">
        <v>43468.39604028935</v>
      </c>
      <c r="E1840" s="80" t="s">
        <v>168</v>
      </c>
      <c r="F1840" s="80" t="s">
        <v>45</v>
      </c>
      <c r="G1840" s="80" t="s">
        <v>44</v>
      </c>
      <c r="H1840" s="80" t="s">
        <v>26</v>
      </c>
      <c r="I1840" s="80" t="s">
        <v>158</v>
      </c>
      <c r="J1840" s="80" t="s">
        <v>42</v>
      </c>
      <c r="K1840" s="80">
        <v>3.6</v>
      </c>
      <c r="L1840" s="80">
        <v>1860</v>
      </c>
      <c r="M1840" s="80" t="s">
        <v>41</v>
      </c>
      <c r="N1840" s="102">
        <v>179</v>
      </c>
      <c r="O1840" s="108">
        <v>4.1000000000000002E-2</v>
      </c>
      <c r="P1840" s="105">
        <v>0</v>
      </c>
      <c r="Q1840" s="80"/>
      <c r="R1840" s="80"/>
      <c r="S1840" s="80"/>
      <c r="T1840" s="80"/>
      <c r="U1840" s="80"/>
      <c r="V1840" s="80"/>
      <c r="W1840" s="80"/>
      <c r="X1840" s="80"/>
      <c r="Y1840" s="80"/>
      <c r="Z1840" s="80" t="s">
        <v>40</v>
      </c>
      <c r="AA1840" s="80" t="s">
        <v>39</v>
      </c>
      <c r="AB1840" s="80">
        <v>20</v>
      </c>
      <c r="AC1840" s="80"/>
    </row>
    <row r="1841" spans="1:29" ht="15.75" customHeight="1" x14ac:dyDescent="0.2">
      <c r="A1841" s="80" t="s">
        <v>49</v>
      </c>
      <c r="B1841" s="80" t="s">
        <v>47</v>
      </c>
      <c r="C1841" s="80" t="s">
        <v>50</v>
      </c>
      <c r="D1841" s="114">
        <v>43468.39604028935</v>
      </c>
      <c r="E1841" s="80" t="s">
        <v>168</v>
      </c>
      <c r="F1841" s="80" t="s">
        <v>45</v>
      </c>
      <c r="G1841" s="80" t="s">
        <v>44</v>
      </c>
      <c r="H1841" s="80" t="s">
        <v>26</v>
      </c>
      <c r="I1841" s="80" t="s">
        <v>43</v>
      </c>
      <c r="J1841" s="80" t="s">
        <v>42</v>
      </c>
      <c r="K1841" s="80">
        <v>3.6</v>
      </c>
      <c r="L1841" s="80">
        <v>1860</v>
      </c>
      <c r="M1841" s="80" t="s">
        <v>41</v>
      </c>
      <c r="N1841" s="102">
        <v>4.8</v>
      </c>
      <c r="O1841" s="108">
        <v>0</v>
      </c>
      <c r="P1841" s="105">
        <v>7.5</v>
      </c>
      <c r="Q1841" s="80"/>
      <c r="R1841" s="80"/>
      <c r="S1841" s="80"/>
      <c r="T1841" s="80"/>
      <c r="U1841" s="80"/>
      <c r="V1841" s="80"/>
      <c r="W1841" s="80"/>
      <c r="X1841" s="80"/>
      <c r="Y1841" s="80"/>
      <c r="Z1841" s="80" t="s">
        <v>40</v>
      </c>
      <c r="AA1841" s="80" t="s">
        <v>39</v>
      </c>
      <c r="AB1841" s="80">
        <v>20</v>
      </c>
      <c r="AC1841" s="80"/>
    </row>
    <row r="1842" spans="1:29" ht="15.75" customHeight="1" x14ac:dyDescent="0.2">
      <c r="A1842" s="80" t="s">
        <v>49</v>
      </c>
      <c r="B1842" s="80" t="s">
        <v>47</v>
      </c>
      <c r="C1842" s="80" t="s">
        <v>50</v>
      </c>
      <c r="D1842" s="114">
        <v>43468.39604028935</v>
      </c>
      <c r="E1842" s="80" t="s">
        <v>168</v>
      </c>
      <c r="F1842" s="80" t="s">
        <v>45</v>
      </c>
      <c r="G1842" s="80" t="s">
        <v>44</v>
      </c>
      <c r="H1842" s="80" t="s">
        <v>26</v>
      </c>
      <c r="I1842" s="80" t="s">
        <v>159</v>
      </c>
      <c r="J1842" s="80" t="s">
        <v>165</v>
      </c>
      <c r="K1842" s="80">
        <v>3.6</v>
      </c>
      <c r="L1842" s="80">
        <v>1860</v>
      </c>
      <c r="M1842" s="80" t="s">
        <v>41</v>
      </c>
      <c r="N1842" s="102">
        <v>74.7</v>
      </c>
      <c r="O1842" s="108">
        <v>3.3000000000000002E-2</v>
      </c>
      <c r="P1842" s="105">
        <v>7.43</v>
      </c>
      <c r="Q1842" s="80"/>
      <c r="R1842" s="80"/>
      <c r="S1842" s="80"/>
      <c r="T1842" s="80"/>
      <c r="U1842" s="80"/>
      <c r="V1842" s="80"/>
      <c r="W1842" s="80"/>
      <c r="X1842" s="80"/>
      <c r="Y1842" s="80"/>
      <c r="Z1842" s="80" t="s">
        <v>40</v>
      </c>
      <c r="AA1842" s="80" t="s">
        <v>39</v>
      </c>
      <c r="AB1842" s="80">
        <v>20</v>
      </c>
      <c r="AC1842" s="80"/>
    </row>
    <row r="1843" spans="1:29" ht="15.75" customHeight="1" x14ac:dyDescent="0.2">
      <c r="A1843" s="80" t="s">
        <v>49</v>
      </c>
      <c r="B1843" s="80" t="s">
        <v>47</v>
      </c>
      <c r="C1843" s="80" t="s">
        <v>50</v>
      </c>
      <c r="D1843" s="114">
        <v>43468.39604028935</v>
      </c>
      <c r="E1843" s="80" t="s">
        <v>168</v>
      </c>
      <c r="F1843" s="80" t="s">
        <v>45</v>
      </c>
      <c r="G1843" s="80" t="s">
        <v>44</v>
      </c>
      <c r="H1843" s="80" t="s">
        <v>166</v>
      </c>
      <c r="I1843" s="80" t="s">
        <v>157</v>
      </c>
      <c r="J1843" s="80" t="s">
        <v>42</v>
      </c>
      <c r="K1843" s="80">
        <v>2.6</v>
      </c>
      <c r="L1843" s="80">
        <v>1890</v>
      </c>
      <c r="M1843" s="80" t="s">
        <v>41</v>
      </c>
      <c r="N1843" s="102">
        <v>44.4</v>
      </c>
      <c r="O1843" s="108">
        <v>5.8999999999999997E-2</v>
      </c>
      <c r="P1843" s="105">
        <v>4.6399999999999997</v>
      </c>
      <c r="Q1843" s="80"/>
      <c r="R1843" s="80"/>
      <c r="S1843" s="80"/>
      <c r="T1843" s="80"/>
      <c r="U1843" s="80"/>
      <c r="V1843" s="80"/>
      <c r="W1843" s="80"/>
      <c r="X1843" s="80"/>
      <c r="Y1843" s="80"/>
      <c r="Z1843" s="80" t="s">
        <v>40</v>
      </c>
      <c r="AA1843" s="80" t="s">
        <v>39</v>
      </c>
      <c r="AB1843" s="80">
        <v>20</v>
      </c>
      <c r="AC1843" s="80"/>
    </row>
    <row r="1844" spans="1:29" ht="15.75" customHeight="1" x14ac:dyDescent="0.2">
      <c r="A1844" s="80" t="s">
        <v>49</v>
      </c>
      <c r="B1844" s="80" t="s">
        <v>47</v>
      </c>
      <c r="C1844" s="80" t="s">
        <v>50</v>
      </c>
      <c r="D1844" s="114">
        <v>43468.39604028935</v>
      </c>
      <c r="E1844" s="80" t="s">
        <v>168</v>
      </c>
      <c r="F1844" s="80" t="s">
        <v>45</v>
      </c>
      <c r="G1844" s="80" t="s">
        <v>44</v>
      </c>
      <c r="H1844" s="80" t="s">
        <v>166</v>
      </c>
      <c r="I1844" s="80" t="s">
        <v>158</v>
      </c>
      <c r="J1844" s="80" t="s">
        <v>42</v>
      </c>
      <c r="K1844" s="80">
        <v>2.6</v>
      </c>
      <c r="L1844" s="80">
        <v>1890</v>
      </c>
      <c r="M1844" s="80" t="s">
        <v>41</v>
      </c>
      <c r="N1844" s="102">
        <v>91</v>
      </c>
      <c r="O1844" s="108">
        <v>5.8999999999999997E-2</v>
      </c>
      <c r="P1844" s="105">
        <v>0</v>
      </c>
      <c r="Q1844" s="80"/>
      <c r="R1844" s="80"/>
      <c r="S1844" s="80"/>
      <c r="T1844" s="80"/>
      <c r="U1844" s="80"/>
      <c r="V1844" s="80"/>
      <c r="W1844" s="80"/>
      <c r="X1844" s="80"/>
      <c r="Y1844" s="80"/>
      <c r="Z1844" s="80" t="s">
        <v>40</v>
      </c>
      <c r="AA1844" s="80" t="s">
        <v>39</v>
      </c>
      <c r="AB1844" s="80">
        <v>20</v>
      </c>
      <c r="AC1844" s="80"/>
    </row>
    <row r="1845" spans="1:29" ht="15.75" customHeight="1" x14ac:dyDescent="0.2">
      <c r="A1845" s="80" t="s">
        <v>49</v>
      </c>
      <c r="B1845" s="80" t="s">
        <v>47</v>
      </c>
      <c r="C1845" s="80" t="s">
        <v>50</v>
      </c>
      <c r="D1845" s="114">
        <v>43468.39604028935</v>
      </c>
      <c r="E1845" s="80" t="s">
        <v>168</v>
      </c>
      <c r="F1845" s="80" t="s">
        <v>45</v>
      </c>
      <c r="G1845" s="80" t="s">
        <v>44</v>
      </c>
      <c r="H1845" s="80" t="s">
        <v>166</v>
      </c>
      <c r="I1845" s="80" t="s">
        <v>43</v>
      </c>
      <c r="J1845" s="80" t="s">
        <v>42</v>
      </c>
      <c r="K1845" s="80">
        <v>2.6</v>
      </c>
      <c r="L1845" s="80">
        <v>1890</v>
      </c>
      <c r="M1845" s="80" t="s">
        <v>41</v>
      </c>
      <c r="N1845" s="102">
        <v>3</v>
      </c>
      <c r="O1845" s="108">
        <v>0</v>
      </c>
      <c r="P1845" s="105">
        <v>4.51</v>
      </c>
      <c r="Q1845" s="80"/>
      <c r="R1845" s="80"/>
      <c r="S1845" s="80"/>
      <c r="T1845" s="80"/>
      <c r="U1845" s="80"/>
      <c r="V1845" s="80"/>
      <c r="W1845" s="80"/>
      <c r="X1845" s="80"/>
      <c r="Y1845" s="80"/>
      <c r="Z1845" s="80" t="s">
        <v>40</v>
      </c>
      <c r="AA1845" s="80" t="s">
        <v>39</v>
      </c>
      <c r="AB1845" s="80">
        <v>20</v>
      </c>
      <c r="AC1845" s="80"/>
    </row>
    <row r="1846" spans="1:29" ht="15.75" customHeight="1" x14ac:dyDescent="0.2">
      <c r="A1846" s="80" t="s">
        <v>49</v>
      </c>
      <c r="B1846" s="80" t="s">
        <v>47</v>
      </c>
      <c r="C1846" s="80" t="s">
        <v>50</v>
      </c>
      <c r="D1846" s="114">
        <v>43468.39604028935</v>
      </c>
      <c r="E1846" s="80" t="s">
        <v>168</v>
      </c>
      <c r="F1846" s="80" t="s">
        <v>45</v>
      </c>
      <c r="G1846" s="80" t="s">
        <v>44</v>
      </c>
      <c r="H1846" s="80" t="s">
        <v>166</v>
      </c>
      <c r="I1846" s="80" t="s">
        <v>159</v>
      </c>
      <c r="J1846" s="80" t="s">
        <v>165</v>
      </c>
      <c r="K1846" s="80">
        <v>2.6</v>
      </c>
      <c r="L1846" s="80">
        <v>1890</v>
      </c>
      <c r="M1846" s="80" t="s">
        <v>41</v>
      </c>
      <c r="N1846" s="102">
        <v>37.5</v>
      </c>
      <c r="O1846" s="108">
        <v>4.4999999999999998E-2</v>
      </c>
      <c r="P1846" s="105">
        <v>4.4000000000000004</v>
      </c>
      <c r="Q1846" s="80"/>
      <c r="R1846" s="80"/>
      <c r="S1846" s="80"/>
      <c r="T1846" s="80"/>
      <c r="U1846" s="80"/>
      <c r="V1846" s="80"/>
      <c r="W1846" s="80"/>
      <c r="X1846" s="80"/>
      <c r="Y1846" s="80"/>
      <c r="Z1846" s="80" t="s">
        <v>40</v>
      </c>
      <c r="AA1846" s="80" t="s">
        <v>39</v>
      </c>
      <c r="AB1846" s="80">
        <v>20</v>
      </c>
      <c r="AC1846" s="80"/>
    </row>
    <row r="1847" spans="1:29" ht="15.75" customHeight="1" x14ac:dyDescent="0.2">
      <c r="A1847" s="80" t="s">
        <v>49</v>
      </c>
      <c r="B1847" s="80" t="s">
        <v>47</v>
      </c>
      <c r="C1847" s="80" t="s">
        <v>50</v>
      </c>
      <c r="D1847" s="114">
        <v>43468.39604028935</v>
      </c>
      <c r="E1847" s="80" t="s">
        <v>168</v>
      </c>
      <c r="F1847" s="80" t="s">
        <v>29</v>
      </c>
      <c r="G1847" s="80" t="s">
        <v>44</v>
      </c>
      <c r="H1847" s="80" t="s">
        <v>9</v>
      </c>
      <c r="I1847" s="80" t="s">
        <v>157</v>
      </c>
      <c r="J1847" s="80" t="s">
        <v>42</v>
      </c>
      <c r="K1847" s="80">
        <v>3.17</v>
      </c>
      <c r="L1847" s="80">
        <v>2300</v>
      </c>
      <c r="M1847" s="80" t="s">
        <v>41</v>
      </c>
      <c r="N1847" s="102">
        <v>29.7</v>
      </c>
      <c r="O1847" s="108">
        <v>6.5799999999999997E-2</v>
      </c>
      <c r="P1847" s="105">
        <v>8.6300000000000008</v>
      </c>
      <c r="Q1847" s="80"/>
      <c r="R1847" s="80"/>
      <c r="S1847" s="80"/>
      <c r="T1847" s="80"/>
      <c r="U1847" s="80"/>
      <c r="V1847" s="80"/>
      <c r="W1847" s="80"/>
      <c r="X1847" s="80"/>
      <c r="Y1847" s="80"/>
      <c r="Z1847" s="80" t="s">
        <v>40</v>
      </c>
      <c r="AA1847" s="80" t="s">
        <v>39</v>
      </c>
      <c r="AB1847" s="80">
        <v>20</v>
      </c>
      <c r="AC1847" s="80"/>
    </row>
    <row r="1848" spans="1:29" ht="15.75" customHeight="1" x14ac:dyDescent="0.2">
      <c r="A1848" s="80" t="s">
        <v>49</v>
      </c>
      <c r="B1848" s="80" t="s">
        <v>47</v>
      </c>
      <c r="C1848" s="80" t="s">
        <v>50</v>
      </c>
      <c r="D1848" s="114">
        <v>43468.39604028935</v>
      </c>
      <c r="E1848" s="80" t="s">
        <v>168</v>
      </c>
      <c r="F1848" s="80" t="s">
        <v>29</v>
      </c>
      <c r="G1848" s="80" t="s">
        <v>44</v>
      </c>
      <c r="H1848" s="80" t="s">
        <v>9</v>
      </c>
      <c r="I1848" s="80" t="s">
        <v>158</v>
      </c>
      <c r="J1848" s="80" t="s">
        <v>42</v>
      </c>
      <c r="K1848" s="80">
        <v>3.17</v>
      </c>
      <c r="L1848" s="80">
        <v>2300</v>
      </c>
      <c r="M1848" s="80" t="s">
        <v>41</v>
      </c>
      <c r="N1848" s="102">
        <v>124</v>
      </c>
      <c r="O1848" s="108">
        <v>6.7299999999999999E-2</v>
      </c>
      <c r="P1848" s="105">
        <v>0</v>
      </c>
      <c r="Q1848" s="80"/>
      <c r="R1848" s="80"/>
      <c r="S1848" s="80"/>
      <c r="T1848" s="80"/>
      <c r="U1848" s="80"/>
      <c r="V1848" s="80"/>
      <c r="W1848" s="80"/>
      <c r="X1848" s="80"/>
      <c r="Y1848" s="80"/>
      <c r="Z1848" s="80" t="s">
        <v>40</v>
      </c>
      <c r="AA1848" s="80" t="s">
        <v>39</v>
      </c>
      <c r="AB1848" s="80">
        <v>20</v>
      </c>
      <c r="AC1848" s="80"/>
    </row>
    <row r="1849" spans="1:29" ht="15.75" customHeight="1" x14ac:dyDescent="0.2">
      <c r="A1849" s="80" t="s">
        <v>49</v>
      </c>
      <c r="B1849" s="80" t="s">
        <v>47</v>
      </c>
      <c r="C1849" s="80" t="s">
        <v>50</v>
      </c>
      <c r="D1849" s="114">
        <v>43468.39604028935</v>
      </c>
      <c r="E1849" s="80" t="s">
        <v>168</v>
      </c>
      <c r="F1849" s="80" t="s">
        <v>29</v>
      </c>
      <c r="G1849" s="80" t="s">
        <v>44</v>
      </c>
      <c r="H1849" s="80" t="s">
        <v>9</v>
      </c>
      <c r="I1849" s="80" t="s">
        <v>43</v>
      </c>
      <c r="J1849" s="80" t="s">
        <v>42</v>
      </c>
      <c r="K1849" s="80">
        <v>3.17</v>
      </c>
      <c r="L1849" s="80">
        <v>2300</v>
      </c>
      <c r="M1849" s="80" t="s">
        <v>41</v>
      </c>
      <c r="N1849" s="102">
        <v>5.43</v>
      </c>
      <c r="O1849" s="108">
        <v>0</v>
      </c>
      <c r="P1849" s="105">
        <v>8.41</v>
      </c>
      <c r="Q1849" s="80"/>
      <c r="R1849" s="80"/>
      <c r="S1849" s="80"/>
      <c r="T1849" s="80"/>
      <c r="U1849" s="80"/>
      <c r="V1849" s="80"/>
      <c r="W1849" s="80"/>
      <c r="X1849" s="80"/>
      <c r="Y1849" s="80"/>
      <c r="Z1849" s="80" t="s">
        <v>40</v>
      </c>
      <c r="AA1849" s="80" t="s">
        <v>39</v>
      </c>
      <c r="AB1849" s="80">
        <v>20</v>
      </c>
      <c r="AC1849" s="80"/>
    </row>
    <row r="1850" spans="1:29" ht="15.75" customHeight="1" x14ac:dyDescent="0.2">
      <c r="A1850" s="80" t="s">
        <v>49</v>
      </c>
      <c r="B1850" s="80" t="s">
        <v>47</v>
      </c>
      <c r="C1850" s="80" t="s">
        <v>50</v>
      </c>
      <c r="D1850" s="114">
        <v>43468.39604028935</v>
      </c>
      <c r="E1850" s="80" t="s">
        <v>168</v>
      </c>
      <c r="F1850" s="80" t="s">
        <v>29</v>
      </c>
      <c r="G1850" s="80" t="s">
        <v>44</v>
      </c>
      <c r="H1850" s="80" t="s">
        <v>9</v>
      </c>
      <c r="I1850" s="80" t="s">
        <v>159</v>
      </c>
      <c r="J1850" s="80" t="s">
        <v>165</v>
      </c>
      <c r="K1850" s="80">
        <v>3.17</v>
      </c>
      <c r="L1850" s="80">
        <v>2300</v>
      </c>
      <c r="M1850" s="80" t="s">
        <v>41</v>
      </c>
      <c r="N1850" s="102">
        <v>28.5</v>
      </c>
      <c r="O1850" s="108">
        <v>5.1700000000000003E-2</v>
      </c>
      <c r="P1850" s="105">
        <v>8.2100000000000009</v>
      </c>
      <c r="Q1850" s="80"/>
      <c r="R1850" s="80"/>
      <c r="S1850" s="80"/>
      <c r="T1850" s="80"/>
      <c r="U1850" s="80"/>
      <c r="V1850" s="80"/>
      <c r="W1850" s="80"/>
      <c r="X1850" s="80"/>
      <c r="Y1850" s="80"/>
      <c r="Z1850" s="80" t="s">
        <v>40</v>
      </c>
      <c r="AA1850" s="80" t="s">
        <v>39</v>
      </c>
      <c r="AB1850" s="80">
        <v>20</v>
      </c>
      <c r="AC1850" s="80"/>
    </row>
    <row r="1851" spans="1:29" ht="15.75" customHeight="1" x14ac:dyDescent="0.2">
      <c r="A1851" s="80" t="s">
        <v>49</v>
      </c>
      <c r="B1851" s="80" t="s">
        <v>47</v>
      </c>
      <c r="C1851" s="80" t="s">
        <v>50</v>
      </c>
      <c r="D1851" s="114">
        <v>43468.39604028935</v>
      </c>
      <c r="E1851" s="80" t="s">
        <v>168</v>
      </c>
      <c r="F1851" s="80" t="s">
        <v>29</v>
      </c>
      <c r="G1851" s="80" t="s">
        <v>44</v>
      </c>
      <c r="H1851" s="80" t="s">
        <v>10</v>
      </c>
      <c r="I1851" s="80" t="s">
        <v>157</v>
      </c>
      <c r="J1851" s="80" t="s">
        <v>42</v>
      </c>
      <c r="K1851" s="80">
        <v>3.55</v>
      </c>
      <c r="L1851" s="80">
        <v>2300</v>
      </c>
      <c r="M1851" s="80" t="s">
        <v>41</v>
      </c>
      <c r="N1851" s="102">
        <v>9.0399999999999991</v>
      </c>
      <c r="O1851" s="108">
        <v>2.2200000000000001E-2</v>
      </c>
      <c r="P1851" s="105">
        <v>9.1</v>
      </c>
      <c r="Q1851" s="80"/>
      <c r="R1851" s="80"/>
      <c r="S1851" s="80"/>
      <c r="T1851" s="80"/>
      <c r="U1851" s="80"/>
      <c r="V1851" s="80"/>
      <c r="W1851" s="80"/>
      <c r="X1851" s="80"/>
      <c r="Y1851" s="80"/>
      <c r="Z1851" s="80" t="s">
        <v>40</v>
      </c>
      <c r="AA1851" s="80" t="s">
        <v>39</v>
      </c>
      <c r="AB1851" s="80">
        <v>20</v>
      </c>
      <c r="AC1851" s="80"/>
    </row>
    <row r="1852" spans="1:29" ht="15.75" customHeight="1" x14ac:dyDescent="0.2">
      <c r="A1852" s="80" t="s">
        <v>49</v>
      </c>
      <c r="B1852" s="80" t="s">
        <v>47</v>
      </c>
      <c r="C1852" s="80" t="s">
        <v>50</v>
      </c>
      <c r="D1852" s="114">
        <v>43468.39604028935</v>
      </c>
      <c r="E1852" s="80" t="s">
        <v>168</v>
      </c>
      <c r="F1852" s="80" t="s">
        <v>29</v>
      </c>
      <c r="G1852" s="80" t="s">
        <v>44</v>
      </c>
      <c r="H1852" s="80" t="s">
        <v>10</v>
      </c>
      <c r="I1852" s="80" t="s">
        <v>158</v>
      </c>
      <c r="J1852" s="80" t="s">
        <v>42</v>
      </c>
      <c r="K1852" s="80">
        <v>3.55</v>
      </c>
      <c r="L1852" s="80">
        <v>2300</v>
      </c>
      <c r="M1852" s="80" t="s">
        <v>41</v>
      </c>
      <c r="N1852" s="102">
        <v>91.1</v>
      </c>
      <c r="O1852" s="108">
        <v>2.1299999999999999E-2</v>
      </c>
      <c r="P1852" s="105">
        <v>0</v>
      </c>
      <c r="Q1852" s="80"/>
      <c r="R1852" s="80"/>
      <c r="S1852" s="80"/>
      <c r="T1852" s="80"/>
      <c r="U1852" s="80"/>
      <c r="V1852" s="80"/>
      <c r="W1852" s="80"/>
      <c r="X1852" s="80"/>
      <c r="Y1852" s="80"/>
      <c r="Z1852" s="80" t="s">
        <v>40</v>
      </c>
      <c r="AA1852" s="80" t="s">
        <v>39</v>
      </c>
      <c r="AB1852" s="80">
        <v>20</v>
      </c>
      <c r="AC1852" s="80"/>
    </row>
    <row r="1853" spans="1:29" ht="15.75" customHeight="1" x14ac:dyDescent="0.2">
      <c r="A1853" s="80" t="s">
        <v>49</v>
      </c>
      <c r="B1853" s="80" t="s">
        <v>47</v>
      </c>
      <c r="C1853" s="80" t="s">
        <v>50</v>
      </c>
      <c r="D1853" s="114">
        <v>43468.39604028935</v>
      </c>
      <c r="E1853" s="80" t="s">
        <v>168</v>
      </c>
      <c r="F1853" s="80" t="s">
        <v>29</v>
      </c>
      <c r="G1853" s="80" t="s">
        <v>44</v>
      </c>
      <c r="H1853" s="80" t="s">
        <v>10</v>
      </c>
      <c r="I1853" s="80" t="s">
        <v>43</v>
      </c>
      <c r="J1853" s="80" t="s">
        <v>42</v>
      </c>
      <c r="K1853" s="80">
        <v>3.55</v>
      </c>
      <c r="L1853" s="80">
        <v>2300</v>
      </c>
      <c r="M1853" s="80" t="s">
        <v>41</v>
      </c>
      <c r="N1853" s="102">
        <v>5.56</v>
      </c>
      <c r="O1853" s="108">
        <v>0</v>
      </c>
      <c r="P1853" s="105">
        <v>8.84</v>
      </c>
      <c r="Q1853" s="80"/>
      <c r="R1853" s="80"/>
      <c r="S1853" s="80"/>
      <c r="T1853" s="80"/>
      <c r="U1853" s="80"/>
      <c r="V1853" s="80"/>
      <c r="W1853" s="80"/>
      <c r="X1853" s="80"/>
      <c r="Y1853" s="80"/>
      <c r="Z1853" s="80" t="s">
        <v>40</v>
      </c>
      <c r="AA1853" s="80" t="s">
        <v>39</v>
      </c>
      <c r="AB1853" s="80">
        <v>20</v>
      </c>
      <c r="AC1853" s="80"/>
    </row>
    <row r="1854" spans="1:29" ht="15.75" customHeight="1" x14ac:dyDescent="0.2">
      <c r="A1854" s="80" t="s">
        <v>49</v>
      </c>
      <c r="B1854" s="80" t="s">
        <v>47</v>
      </c>
      <c r="C1854" s="80" t="s">
        <v>50</v>
      </c>
      <c r="D1854" s="114">
        <v>43468.39604028935</v>
      </c>
      <c r="E1854" s="80" t="s">
        <v>168</v>
      </c>
      <c r="F1854" s="80" t="s">
        <v>29</v>
      </c>
      <c r="G1854" s="80" t="s">
        <v>44</v>
      </c>
      <c r="H1854" s="80" t="s">
        <v>10</v>
      </c>
      <c r="I1854" s="80" t="s">
        <v>159</v>
      </c>
      <c r="J1854" s="80" t="s">
        <v>165</v>
      </c>
      <c r="K1854" s="80">
        <v>3.55</v>
      </c>
      <c r="L1854" s="80">
        <v>2300</v>
      </c>
      <c r="M1854" s="80" t="s">
        <v>41</v>
      </c>
      <c r="N1854" s="102">
        <v>6.63</v>
      </c>
      <c r="O1854" s="108">
        <v>2.98E-3</v>
      </c>
      <c r="P1854" s="105">
        <v>8.81</v>
      </c>
      <c r="Q1854" s="80"/>
      <c r="R1854" s="80"/>
      <c r="S1854" s="80"/>
      <c r="T1854" s="80"/>
      <c r="U1854" s="80"/>
      <c r="V1854" s="80"/>
      <c r="W1854" s="80"/>
      <c r="X1854" s="80"/>
      <c r="Y1854" s="80"/>
      <c r="Z1854" s="80" t="s">
        <v>40</v>
      </c>
      <c r="AA1854" s="80" t="s">
        <v>39</v>
      </c>
      <c r="AB1854" s="80">
        <v>20</v>
      </c>
      <c r="AC1854" s="80"/>
    </row>
    <row r="1855" spans="1:29" ht="15.75" customHeight="1" x14ac:dyDescent="0.2">
      <c r="A1855" s="80" t="s">
        <v>49</v>
      </c>
      <c r="B1855" s="80" t="s">
        <v>47</v>
      </c>
      <c r="C1855" s="80" t="s">
        <v>50</v>
      </c>
      <c r="D1855" s="114">
        <v>43468.39604028935</v>
      </c>
      <c r="E1855" s="80" t="s">
        <v>168</v>
      </c>
      <c r="F1855" s="80" t="s">
        <v>29</v>
      </c>
      <c r="G1855" s="80" t="s">
        <v>44</v>
      </c>
      <c r="H1855" s="80" t="s">
        <v>11</v>
      </c>
      <c r="I1855" s="80" t="s">
        <v>157</v>
      </c>
      <c r="J1855" s="80" t="s">
        <v>42</v>
      </c>
      <c r="K1855" s="80">
        <v>4.01</v>
      </c>
      <c r="L1855" s="80">
        <v>2390</v>
      </c>
      <c r="M1855" s="80" t="s">
        <v>41</v>
      </c>
      <c r="N1855" s="102">
        <v>20.2</v>
      </c>
      <c r="O1855" s="108">
        <v>5.4600000000000003E-2</v>
      </c>
      <c r="P1855" s="105">
        <v>3.43</v>
      </c>
      <c r="Q1855" s="80"/>
      <c r="R1855" s="80"/>
      <c r="S1855" s="80"/>
      <c r="T1855" s="80"/>
      <c r="U1855" s="80"/>
      <c r="V1855" s="80"/>
      <c r="W1855" s="80"/>
      <c r="X1855" s="80"/>
      <c r="Y1855" s="80"/>
      <c r="Z1855" s="80" t="s">
        <v>40</v>
      </c>
      <c r="AA1855" s="80" t="s">
        <v>39</v>
      </c>
      <c r="AB1855" s="80">
        <v>20</v>
      </c>
      <c r="AC1855" s="80"/>
    </row>
    <row r="1856" spans="1:29" ht="15.75" customHeight="1" x14ac:dyDescent="0.2">
      <c r="A1856" s="80" t="s">
        <v>49</v>
      </c>
      <c r="B1856" s="80" t="s">
        <v>47</v>
      </c>
      <c r="C1856" s="80" t="s">
        <v>50</v>
      </c>
      <c r="D1856" s="114">
        <v>43468.39604028935</v>
      </c>
      <c r="E1856" s="80" t="s">
        <v>168</v>
      </c>
      <c r="F1856" s="80" t="s">
        <v>29</v>
      </c>
      <c r="G1856" s="80" t="s">
        <v>44</v>
      </c>
      <c r="H1856" s="80" t="s">
        <v>11</v>
      </c>
      <c r="I1856" s="80" t="s">
        <v>158</v>
      </c>
      <c r="J1856" s="80" t="s">
        <v>42</v>
      </c>
      <c r="K1856" s="80">
        <v>4.01</v>
      </c>
      <c r="L1856" s="80">
        <v>2390</v>
      </c>
      <c r="M1856" s="80" t="s">
        <v>41</v>
      </c>
      <c r="N1856" s="102">
        <v>50.6</v>
      </c>
      <c r="O1856" s="108">
        <v>5.6000000000000001E-2</v>
      </c>
      <c r="P1856" s="105">
        <v>0</v>
      </c>
      <c r="Q1856" s="80"/>
      <c r="R1856" s="80"/>
      <c r="S1856" s="80"/>
      <c r="T1856" s="80"/>
      <c r="U1856" s="80"/>
      <c r="V1856" s="80"/>
      <c r="W1856" s="80"/>
      <c r="X1856" s="80"/>
      <c r="Y1856" s="80"/>
      <c r="Z1856" s="80" t="s">
        <v>40</v>
      </c>
      <c r="AA1856" s="80" t="s">
        <v>39</v>
      </c>
      <c r="AB1856" s="80">
        <v>20</v>
      </c>
      <c r="AC1856" s="80"/>
    </row>
    <row r="1857" spans="1:29" ht="15.75" customHeight="1" x14ac:dyDescent="0.2">
      <c r="A1857" s="80" t="s">
        <v>49</v>
      </c>
      <c r="B1857" s="80" t="s">
        <v>47</v>
      </c>
      <c r="C1857" s="80" t="s">
        <v>50</v>
      </c>
      <c r="D1857" s="114">
        <v>43468.39604028935</v>
      </c>
      <c r="E1857" s="80" t="s">
        <v>168</v>
      </c>
      <c r="F1857" s="80" t="s">
        <v>29</v>
      </c>
      <c r="G1857" s="80" t="s">
        <v>44</v>
      </c>
      <c r="H1857" s="80" t="s">
        <v>11</v>
      </c>
      <c r="I1857" s="80" t="s">
        <v>43</v>
      </c>
      <c r="J1857" s="80" t="s">
        <v>42</v>
      </c>
      <c r="K1857" s="80">
        <v>4.01</v>
      </c>
      <c r="L1857" s="80">
        <v>2390</v>
      </c>
      <c r="M1857" s="80" t="s">
        <v>41</v>
      </c>
      <c r="N1857" s="102">
        <v>2.0299999999999998</v>
      </c>
      <c r="O1857" s="108">
        <v>0</v>
      </c>
      <c r="P1857" s="105">
        <v>3.33</v>
      </c>
      <c r="Q1857" s="80"/>
      <c r="R1857" s="80"/>
      <c r="S1857" s="80"/>
      <c r="T1857" s="80"/>
      <c r="U1857" s="80"/>
      <c r="V1857" s="80"/>
      <c r="W1857" s="80"/>
      <c r="X1857" s="80"/>
      <c r="Y1857" s="80"/>
      <c r="Z1857" s="80" t="s">
        <v>40</v>
      </c>
      <c r="AA1857" s="80" t="s">
        <v>39</v>
      </c>
      <c r="AB1857" s="80">
        <v>20</v>
      </c>
      <c r="AC1857" s="80"/>
    </row>
    <row r="1858" spans="1:29" ht="15.75" customHeight="1" x14ac:dyDescent="0.2">
      <c r="A1858" s="80" t="s">
        <v>49</v>
      </c>
      <c r="B1858" s="80" t="s">
        <v>47</v>
      </c>
      <c r="C1858" s="80" t="s">
        <v>50</v>
      </c>
      <c r="D1858" s="114">
        <v>43468.39604028935</v>
      </c>
      <c r="E1858" s="80" t="s">
        <v>168</v>
      </c>
      <c r="F1858" s="80" t="s">
        <v>29</v>
      </c>
      <c r="G1858" s="80" t="s">
        <v>44</v>
      </c>
      <c r="H1858" s="80" t="s">
        <v>11</v>
      </c>
      <c r="I1858" s="80" t="s">
        <v>159</v>
      </c>
      <c r="J1858" s="80" t="s">
        <v>165</v>
      </c>
      <c r="K1858" s="80">
        <v>4.01</v>
      </c>
      <c r="L1858" s="80">
        <v>2390</v>
      </c>
      <c r="M1858" s="80" t="s">
        <v>41</v>
      </c>
      <c r="N1858" s="102">
        <v>10.3</v>
      </c>
      <c r="O1858" s="108">
        <v>2.2700000000000001E-2</v>
      </c>
      <c r="P1858" s="105">
        <v>3.29</v>
      </c>
      <c r="Q1858" s="80"/>
      <c r="R1858" s="80"/>
      <c r="S1858" s="80"/>
      <c r="T1858" s="80"/>
      <c r="U1858" s="80"/>
      <c r="V1858" s="80"/>
      <c r="W1858" s="80"/>
      <c r="X1858" s="80"/>
      <c r="Y1858" s="80"/>
      <c r="Z1858" s="80" t="s">
        <v>40</v>
      </c>
      <c r="AA1858" s="80" t="s">
        <v>39</v>
      </c>
      <c r="AB1858" s="80">
        <v>20</v>
      </c>
      <c r="AC1858" s="80"/>
    </row>
    <row r="1859" spans="1:29" ht="15.75" customHeight="1" x14ac:dyDescent="0.2">
      <c r="A1859" s="80" t="s">
        <v>49</v>
      </c>
      <c r="B1859" s="80" t="s">
        <v>47</v>
      </c>
      <c r="C1859" s="80" t="s">
        <v>50</v>
      </c>
      <c r="D1859" s="114">
        <v>43468.39604028935</v>
      </c>
      <c r="E1859" s="80" t="s">
        <v>168</v>
      </c>
      <c r="F1859" s="80" t="s">
        <v>29</v>
      </c>
      <c r="G1859" s="80" t="s">
        <v>44</v>
      </c>
      <c r="H1859" s="80" t="s">
        <v>13</v>
      </c>
      <c r="I1859" s="80" t="s">
        <v>157</v>
      </c>
      <c r="J1859" s="80" t="s">
        <v>42</v>
      </c>
      <c r="K1859" s="80">
        <v>3.77</v>
      </c>
      <c r="L1859" s="80">
        <v>2390</v>
      </c>
      <c r="M1859" s="80" t="s">
        <v>41</v>
      </c>
      <c r="N1859" s="102">
        <v>49.5</v>
      </c>
      <c r="O1859" s="108">
        <v>5.96E-2</v>
      </c>
      <c r="P1859" s="105">
        <v>2.75</v>
      </c>
      <c r="Q1859" s="80"/>
      <c r="R1859" s="80"/>
      <c r="S1859" s="80"/>
      <c r="T1859" s="80"/>
      <c r="U1859" s="80"/>
      <c r="V1859" s="80"/>
      <c r="W1859" s="80"/>
      <c r="X1859" s="80"/>
      <c r="Y1859" s="80"/>
      <c r="Z1859" s="80" t="s">
        <v>40</v>
      </c>
      <c r="AA1859" s="80" t="s">
        <v>39</v>
      </c>
      <c r="AB1859" s="80">
        <v>20</v>
      </c>
      <c r="AC1859" s="80"/>
    </row>
    <row r="1860" spans="1:29" ht="15.75" customHeight="1" x14ac:dyDescent="0.2">
      <c r="A1860" s="80" t="s">
        <v>49</v>
      </c>
      <c r="B1860" s="80" t="s">
        <v>47</v>
      </c>
      <c r="C1860" s="80" t="s">
        <v>50</v>
      </c>
      <c r="D1860" s="114">
        <v>43468.39604028935</v>
      </c>
      <c r="E1860" s="80" t="s">
        <v>168</v>
      </c>
      <c r="F1860" s="80" t="s">
        <v>29</v>
      </c>
      <c r="G1860" s="80" t="s">
        <v>44</v>
      </c>
      <c r="H1860" s="80" t="s">
        <v>13</v>
      </c>
      <c r="I1860" s="80" t="s">
        <v>158</v>
      </c>
      <c r="J1860" s="80" t="s">
        <v>42</v>
      </c>
      <c r="K1860" s="80">
        <v>3.77</v>
      </c>
      <c r="L1860" s="80">
        <v>2390</v>
      </c>
      <c r="M1860" s="80" t="s">
        <v>41</v>
      </c>
      <c r="N1860" s="102">
        <v>73.7</v>
      </c>
      <c r="O1860" s="108">
        <v>6.25E-2</v>
      </c>
      <c r="P1860" s="105">
        <v>0</v>
      </c>
      <c r="Q1860" s="80"/>
      <c r="R1860" s="80"/>
      <c r="S1860" s="80"/>
      <c r="T1860" s="80"/>
      <c r="U1860" s="80"/>
      <c r="V1860" s="80"/>
      <c r="W1860" s="80"/>
      <c r="X1860" s="80"/>
      <c r="Y1860" s="80"/>
      <c r="Z1860" s="80" t="s">
        <v>40</v>
      </c>
      <c r="AA1860" s="80" t="s">
        <v>39</v>
      </c>
      <c r="AB1860" s="80">
        <v>20</v>
      </c>
      <c r="AC1860" s="80"/>
    </row>
    <row r="1861" spans="1:29" ht="15.75" customHeight="1" x14ac:dyDescent="0.2">
      <c r="A1861" s="80" t="s">
        <v>49</v>
      </c>
      <c r="B1861" s="80" t="s">
        <v>47</v>
      </c>
      <c r="C1861" s="80" t="s">
        <v>50</v>
      </c>
      <c r="D1861" s="114">
        <v>43468.39604028935</v>
      </c>
      <c r="E1861" s="80" t="s">
        <v>168</v>
      </c>
      <c r="F1861" s="80" t="s">
        <v>29</v>
      </c>
      <c r="G1861" s="80" t="s">
        <v>44</v>
      </c>
      <c r="H1861" s="80" t="s">
        <v>13</v>
      </c>
      <c r="I1861" s="80" t="s">
        <v>43</v>
      </c>
      <c r="J1861" s="80" t="s">
        <v>42</v>
      </c>
      <c r="K1861" s="80">
        <v>3.77</v>
      </c>
      <c r="L1861" s="80">
        <v>2390</v>
      </c>
      <c r="M1861" s="80" t="s">
        <v>41</v>
      </c>
      <c r="N1861" s="102">
        <v>1.67</v>
      </c>
      <c r="O1861" s="108">
        <v>0</v>
      </c>
      <c r="P1861" s="105">
        <v>2.69</v>
      </c>
      <c r="Q1861" s="80"/>
      <c r="R1861" s="80"/>
      <c r="S1861" s="80"/>
      <c r="T1861" s="80"/>
      <c r="U1861" s="80"/>
      <c r="V1861" s="80"/>
      <c r="W1861" s="80"/>
      <c r="X1861" s="80"/>
      <c r="Y1861" s="80"/>
      <c r="Z1861" s="80" t="s">
        <v>40</v>
      </c>
      <c r="AA1861" s="80" t="s">
        <v>39</v>
      </c>
      <c r="AB1861" s="80">
        <v>20</v>
      </c>
      <c r="AC1861" s="80"/>
    </row>
    <row r="1862" spans="1:29" ht="15.75" customHeight="1" x14ac:dyDescent="0.2">
      <c r="A1862" s="80" t="s">
        <v>49</v>
      </c>
      <c r="B1862" s="80" t="s">
        <v>47</v>
      </c>
      <c r="C1862" s="80" t="s">
        <v>50</v>
      </c>
      <c r="D1862" s="114">
        <v>43468.39604028935</v>
      </c>
      <c r="E1862" s="80" t="s">
        <v>168</v>
      </c>
      <c r="F1862" s="80" t="s">
        <v>29</v>
      </c>
      <c r="G1862" s="80" t="s">
        <v>44</v>
      </c>
      <c r="H1862" s="80" t="s">
        <v>13</v>
      </c>
      <c r="I1862" s="80" t="s">
        <v>159</v>
      </c>
      <c r="J1862" s="80" t="s">
        <v>165</v>
      </c>
      <c r="K1862" s="80">
        <v>3.77</v>
      </c>
      <c r="L1862" s="80">
        <v>2390</v>
      </c>
      <c r="M1862" s="80" t="s">
        <v>41</v>
      </c>
      <c r="N1862" s="102">
        <v>26.1</v>
      </c>
      <c r="O1862" s="108">
        <v>2.98E-2</v>
      </c>
      <c r="P1862" s="105">
        <v>2.64</v>
      </c>
      <c r="Q1862" s="80"/>
      <c r="R1862" s="80"/>
      <c r="S1862" s="80"/>
      <c r="T1862" s="80"/>
      <c r="U1862" s="80"/>
      <c r="V1862" s="80"/>
      <c r="W1862" s="80"/>
      <c r="X1862" s="80"/>
      <c r="Y1862" s="80"/>
      <c r="Z1862" s="80" t="s">
        <v>40</v>
      </c>
      <c r="AA1862" s="80" t="s">
        <v>39</v>
      </c>
      <c r="AB1862" s="80">
        <v>20</v>
      </c>
      <c r="AC1862" s="80"/>
    </row>
    <row r="1863" spans="1:29" ht="15.75" customHeight="1" x14ac:dyDescent="0.2">
      <c r="A1863" s="80" t="s">
        <v>49</v>
      </c>
      <c r="B1863" s="80" t="s">
        <v>47</v>
      </c>
      <c r="C1863" s="80" t="s">
        <v>50</v>
      </c>
      <c r="D1863" s="114">
        <v>43468.39604028935</v>
      </c>
      <c r="E1863" s="80" t="s">
        <v>168</v>
      </c>
      <c r="F1863" s="80" t="s">
        <v>29</v>
      </c>
      <c r="G1863" s="80" t="s">
        <v>44</v>
      </c>
      <c r="H1863" s="80" t="s">
        <v>14</v>
      </c>
      <c r="I1863" s="80" t="s">
        <v>157</v>
      </c>
      <c r="J1863" s="80" t="s">
        <v>42</v>
      </c>
      <c r="K1863" s="80">
        <v>3.37</v>
      </c>
      <c r="L1863" s="80">
        <v>2420</v>
      </c>
      <c r="M1863" s="80" t="s">
        <v>41</v>
      </c>
      <c r="N1863" s="102">
        <v>52.2</v>
      </c>
      <c r="O1863" s="108">
        <v>8.3500000000000005E-2</v>
      </c>
      <c r="P1863" s="105">
        <v>5.29</v>
      </c>
      <c r="Q1863" s="80"/>
      <c r="R1863" s="80"/>
      <c r="S1863" s="80"/>
      <c r="T1863" s="80"/>
      <c r="U1863" s="80"/>
      <c r="V1863" s="80"/>
      <c r="W1863" s="80"/>
      <c r="X1863" s="80"/>
      <c r="Y1863" s="80"/>
      <c r="Z1863" s="80" t="s">
        <v>40</v>
      </c>
      <c r="AA1863" s="80" t="s">
        <v>39</v>
      </c>
      <c r="AB1863" s="80">
        <v>20</v>
      </c>
      <c r="AC1863" s="80"/>
    </row>
    <row r="1864" spans="1:29" ht="15.75" customHeight="1" x14ac:dyDescent="0.2">
      <c r="A1864" s="80" t="s">
        <v>49</v>
      </c>
      <c r="B1864" s="80" t="s">
        <v>47</v>
      </c>
      <c r="C1864" s="80" t="s">
        <v>50</v>
      </c>
      <c r="D1864" s="114">
        <v>43468.39604028935</v>
      </c>
      <c r="E1864" s="80" t="s">
        <v>168</v>
      </c>
      <c r="F1864" s="80" t="s">
        <v>29</v>
      </c>
      <c r="G1864" s="80" t="s">
        <v>44</v>
      </c>
      <c r="H1864" s="80" t="s">
        <v>14</v>
      </c>
      <c r="I1864" s="80" t="s">
        <v>158</v>
      </c>
      <c r="J1864" s="80" t="s">
        <v>42</v>
      </c>
      <c r="K1864" s="80">
        <v>3.37</v>
      </c>
      <c r="L1864" s="80">
        <v>2420</v>
      </c>
      <c r="M1864" s="80" t="s">
        <v>41</v>
      </c>
      <c r="N1864" s="102">
        <v>96.5</v>
      </c>
      <c r="O1864" s="108">
        <v>8.4400000000000003E-2</v>
      </c>
      <c r="P1864" s="105">
        <v>0</v>
      </c>
      <c r="Q1864" s="80"/>
      <c r="R1864" s="80"/>
      <c r="S1864" s="80"/>
      <c r="T1864" s="80"/>
      <c r="U1864" s="80"/>
      <c r="V1864" s="80"/>
      <c r="W1864" s="80"/>
      <c r="X1864" s="80"/>
      <c r="Y1864" s="80"/>
      <c r="Z1864" s="80" t="s">
        <v>40</v>
      </c>
      <c r="AA1864" s="80" t="s">
        <v>39</v>
      </c>
      <c r="AB1864" s="80">
        <v>20</v>
      </c>
      <c r="AC1864" s="80"/>
    </row>
    <row r="1865" spans="1:29" ht="15.75" customHeight="1" x14ac:dyDescent="0.2">
      <c r="A1865" s="80" t="s">
        <v>49</v>
      </c>
      <c r="B1865" s="80" t="s">
        <v>47</v>
      </c>
      <c r="C1865" s="80" t="s">
        <v>50</v>
      </c>
      <c r="D1865" s="114">
        <v>43468.39604028935</v>
      </c>
      <c r="E1865" s="80" t="s">
        <v>168</v>
      </c>
      <c r="F1865" s="80" t="s">
        <v>29</v>
      </c>
      <c r="G1865" s="80" t="s">
        <v>44</v>
      </c>
      <c r="H1865" s="80" t="s">
        <v>14</v>
      </c>
      <c r="I1865" s="80" t="s">
        <v>43</v>
      </c>
      <c r="J1865" s="80" t="s">
        <v>42</v>
      </c>
      <c r="K1865" s="80">
        <v>3.37</v>
      </c>
      <c r="L1865" s="80">
        <v>2420</v>
      </c>
      <c r="M1865" s="80" t="s">
        <v>41</v>
      </c>
      <c r="N1865" s="102">
        <v>3.26</v>
      </c>
      <c r="O1865" s="108">
        <v>0</v>
      </c>
      <c r="P1865" s="105">
        <v>5.15</v>
      </c>
      <c r="Q1865" s="80"/>
      <c r="R1865" s="80"/>
      <c r="S1865" s="80"/>
      <c r="T1865" s="80"/>
      <c r="U1865" s="80"/>
      <c r="V1865" s="80"/>
      <c r="W1865" s="80"/>
      <c r="X1865" s="80"/>
      <c r="Y1865" s="80"/>
      <c r="Z1865" s="80" t="s">
        <v>40</v>
      </c>
      <c r="AA1865" s="80" t="s">
        <v>39</v>
      </c>
      <c r="AB1865" s="80">
        <v>20</v>
      </c>
      <c r="AC1865" s="80"/>
    </row>
    <row r="1866" spans="1:29" ht="15.75" customHeight="1" x14ac:dyDescent="0.2">
      <c r="A1866" s="80" t="s">
        <v>49</v>
      </c>
      <c r="B1866" s="80" t="s">
        <v>47</v>
      </c>
      <c r="C1866" s="80" t="s">
        <v>50</v>
      </c>
      <c r="D1866" s="114">
        <v>43468.39604028935</v>
      </c>
      <c r="E1866" s="80" t="s">
        <v>168</v>
      </c>
      <c r="F1866" s="80" t="s">
        <v>29</v>
      </c>
      <c r="G1866" s="80" t="s">
        <v>44</v>
      </c>
      <c r="H1866" s="80" t="s">
        <v>14</v>
      </c>
      <c r="I1866" s="80" t="s">
        <v>159</v>
      </c>
      <c r="J1866" s="80" t="s">
        <v>165</v>
      </c>
      <c r="K1866" s="80">
        <v>3.37</v>
      </c>
      <c r="L1866" s="80">
        <v>2420</v>
      </c>
      <c r="M1866" s="80" t="s">
        <v>41</v>
      </c>
      <c r="N1866" s="102">
        <v>43.5</v>
      </c>
      <c r="O1866" s="108">
        <v>6.5500000000000003E-2</v>
      </c>
      <c r="P1866" s="105">
        <v>5.03</v>
      </c>
      <c r="Q1866" s="80"/>
      <c r="R1866" s="80"/>
      <c r="S1866" s="80"/>
      <c r="T1866" s="80"/>
      <c r="U1866" s="80"/>
      <c r="V1866" s="80"/>
      <c r="W1866" s="80"/>
      <c r="X1866" s="80"/>
      <c r="Y1866" s="80"/>
      <c r="Z1866" s="80" t="s">
        <v>40</v>
      </c>
      <c r="AA1866" s="80" t="s">
        <v>39</v>
      </c>
      <c r="AB1866" s="80">
        <v>20</v>
      </c>
      <c r="AC1866" s="80"/>
    </row>
    <row r="1867" spans="1:29" ht="15.75" customHeight="1" x14ac:dyDescent="0.2">
      <c r="A1867" s="80" t="s">
        <v>49</v>
      </c>
      <c r="B1867" s="80" t="s">
        <v>47</v>
      </c>
      <c r="C1867" s="80" t="s">
        <v>50</v>
      </c>
      <c r="D1867" s="114">
        <v>43468.39604028935</v>
      </c>
      <c r="E1867" s="80" t="s">
        <v>168</v>
      </c>
      <c r="F1867" s="80" t="s">
        <v>29</v>
      </c>
      <c r="G1867" s="80" t="s">
        <v>44</v>
      </c>
      <c r="H1867" s="80" t="s">
        <v>16</v>
      </c>
      <c r="I1867" s="80" t="s">
        <v>157</v>
      </c>
      <c r="J1867" s="80" t="s">
        <v>42</v>
      </c>
      <c r="K1867" s="80">
        <v>2.5299999999999998</v>
      </c>
      <c r="L1867" s="80">
        <v>1950</v>
      </c>
      <c r="M1867" s="80" t="s">
        <v>41</v>
      </c>
      <c r="N1867" s="102">
        <v>70.099999999999994</v>
      </c>
      <c r="O1867" s="108">
        <v>9.3700000000000006E-2</v>
      </c>
      <c r="P1867" s="105">
        <v>8.25</v>
      </c>
      <c r="Q1867" s="80"/>
      <c r="R1867" s="80"/>
      <c r="S1867" s="80"/>
      <c r="T1867" s="80"/>
      <c r="U1867" s="80"/>
      <c r="V1867" s="80"/>
      <c r="W1867" s="80"/>
      <c r="X1867" s="80"/>
      <c r="Y1867" s="80"/>
      <c r="Z1867" s="80" t="s">
        <v>40</v>
      </c>
      <c r="AA1867" s="80" t="s">
        <v>39</v>
      </c>
      <c r="AB1867" s="80">
        <v>20</v>
      </c>
      <c r="AC1867" s="80"/>
    </row>
    <row r="1868" spans="1:29" ht="15.75" customHeight="1" x14ac:dyDescent="0.2">
      <c r="A1868" s="80" t="s">
        <v>49</v>
      </c>
      <c r="B1868" s="80" t="s">
        <v>47</v>
      </c>
      <c r="C1868" s="80" t="s">
        <v>50</v>
      </c>
      <c r="D1868" s="114">
        <v>43468.39604028935</v>
      </c>
      <c r="E1868" s="80" t="s">
        <v>168</v>
      </c>
      <c r="F1868" s="80" t="s">
        <v>29</v>
      </c>
      <c r="G1868" s="80" t="s">
        <v>44</v>
      </c>
      <c r="H1868" s="80" t="s">
        <v>16</v>
      </c>
      <c r="I1868" s="80" t="s">
        <v>158</v>
      </c>
      <c r="J1868" s="80" t="s">
        <v>42</v>
      </c>
      <c r="K1868" s="80">
        <v>2.5299999999999998</v>
      </c>
      <c r="L1868" s="80">
        <v>1950</v>
      </c>
      <c r="M1868" s="80" t="s">
        <v>41</v>
      </c>
      <c r="N1868" s="102">
        <v>155</v>
      </c>
      <c r="O1868" s="108">
        <v>9.1600000000000001E-2</v>
      </c>
      <c r="P1868" s="105">
        <v>0</v>
      </c>
      <c r="Q1868" s="80"/>
      <c r="R1868" s="80"/>
      <c r="S1868" s="80"/>
      <c r="T1868" s="80"/>
      <c r="U1868" s="80"/>
      <c r="V1868" s="80"/>
      <c r="W1868" s="80"/>
      <c r="X1868" s="80"/>
      <c r="Y1868" s="80"/>
      <c r="Z1868" s="80" t="s">
        <v>40</v>
      </c>
      <c r="AA1868" s="80" t="s">
        <v>39</v>
      </c>
      <c r="AB1868" s="80">
        <v>20</v>
      </c>
      <c r="AC1868" s="80"/>
    </row>
    <row r="1869" spans="1:29" ht="15.75" customHeight="1" x14ac:dyDescent="0.2">
      <c r="A1869" s="80" t="s">
        <v>49</v>
      </c>
      <c r="B1869" s="80" t="s">
        <v>47</v>
      </c>
      <c r="C1869" s="80" t="s">
        <v>50</v>
      </c>
      <c r="D1869" s="114">
        <v>43468.39604028935</v>
      </c>
      <c r="E1869" s="80" t="s">
        <v>168</v>
      </c>
      <c r="F1869" s="80" t="s">
        <v>29</v>
      </c>
      <c r="G1869" s="80" t="s">
        <v>44</v>
      </c>
      <c r="H1869" s="80" t="s">
        <v>16</v>
      </c>
      <c r="I1869" s="80" t="s">
        <v>43</v>
      </c>
      <c r="J1869" s="80" t="s">
        <v>42</v>
      </c>
      <c r="K1869" s="80">
        <v>2.5299999999999998</v>
      </c>
      <c r="L1869" s="80">
        <v>1950</v>
      </c>
      <c r="M1869" s="80" t="s">
        <v>41</v>
      </c>
      <c r="N1869" s="102">
        <v>5.46</v>
      </c>
      <c r="O1869" s="108">
        <v>0</v>
      </c>
      <c r="P1869" s="105">
        <v>8.06</v>
      </c>
      <c r="Q1869" s="80"/>
      <c r="R1869" s="80"/>
      <c r="S1869" s="80"/>
      <c r="T1869" s="80"/>
      <c r="U1869" s="80"/>
      <c r="V1869" s="80"/>
      <c r="W1869" s="80"/>
      <c r="X1869" s="80"/>
      <c r="Y1869" s="80"/>
      <c r="Z1869" s="80" t="s">
        <v>40</v>
      </c>
      <c r="AA1869" s="80" t="s">
        <v>39</v>
      </c>
      <c r="AB1869" s="80">
        <v>20</v>
      </c>
      <c r="AC1869" s="80"/>
    </row>
    <row r="1870" spans="1:29" ht="15.75" customHeight="1" x14ac:dyDescent="0.2">
      <c r="A1870" s="80" t="s">
        <v>49</v>
      </c>
      <c r="B1870" s="80" t="s">
        <v>47</v>
      </c>
      <c r="C1870" s="80" t="s">
        <v>50</v>
      </c>
      <c r="D1870" s="114">
        <v>43468.39604028935</v>
      </c>
      <c r="E1870" s="80" t="s">
        <v>168</v>
      </c>
      <c r="F1870" s="80" t="s">
        <v>29</v>
      </c>
      <c r="G1870" s="80" t="s">
        <v>44</v>
      </c>
      <c r="H1870" s="80" t="s">
        <v>16</v>
      </c>
      <c r="I1870" s="80" t="s">
        <v>159</v>
      </c>
      <c r="J1870" s="80" t="s">
        <v>165</v>
      </c>
      <c r="K1870" s="80">
        <v>2.5299999999999998</v>
      </c>
      <c r="L1870" s="80">
        <v>1950</v>
      </c>
      <c r="M1870" s="80" t="s">
        <v>41</v>
      </c>
      <c r="N1870" s="102">
        <v>71</v>
      </c>
      <c r="O1870" s="108">
        <v>8.8499999999999995E-2</v>
      </c>
      <c r="P1870" s="105">
        <v>7.82</v>
      </c>
      <c r="Q1870" s="80"/>
      <c r="R1870" s="80"/>
      <c r="S1870" s="80"/>
      <c r="T1870" s="80"/>
      <c r="U1870" s="80"/>
      <c r="V1870" s="80"/>
      <c r="W1870" s="80"/>
      <c r="X1870" s="80"/>
      <c r="Y1870" s="80"/>
      <c r="Z1870" s="80" t="s">
        <v>40</v>
      </c>
      <c r="AA1870" s="80" t="s">
        <v>39</v>
      </c>
      <c r="AB1870" s="80">
        <v>20</v>
      </c>
      <c r="AC1870" s="80"/>
    </row>
    <row r="1871" spans="1:29" ht="15.75" customHeight="1" x14ac:dyDescent="0.2">
      <c r="A1871" s="80" t="s">
        <v>49</v>
      </c>
      <c r="B1871" s="80" t="s">
        <v>47</v>
      </c>
      <c r="C1871" s="80" t="s">
        <v>50</v>
      </c>
      <c r="D1871" s="114">
        <v>43468.39604028935</v>
      </c>
      <c r="E1871" s="80" t="s">
        <v>168</v>
      </c>
      <c r="F1871" s="80" t="s">
        <v>29</v>
      </c>
      <c r="G1871" s="80" t="s">
        <v>44</v>
      </c>
      <c r="H1871" s="80" t="s">
        <v>22</v>
      </c>
      <c r="I1871" s="80" t="s">
        <v>157</v>
      </c>
      <c r="J1871" s="80" t="s">
        <v>42</v>
      </c>
      <c r="K1871" s="80">
        <v>2.5499999999999998</v>
      </c>
      <c r="L1871" s="80">
        <v>1950</v>
      </c>
      <c r="M1871" s="80" t="s">
        <v>41</v>
      </c>
      <c r="N1871" s="102">
        <v>82.6</v>
      </c>
      <c r="O1871" s="108">
        <v>7.8700000000000006E-2</v>
      </c>
      <c r="P1871" s="105">
        <v>8.4499999999999993</v>
      </c>
      <c r="Q1871" s="80"/>
      <c r="R1871" s="80"/>
      <c r="S1871" s="80"/>
      <c r="T1871" s="80"/>
      <c r="U1871" s="80"/>
      <c r="V1871" s="80"/>
      <c r="W1871" s="80"/>
      <c r="X1871" s="80"/>
      <c r="Y1871" s="80"/>
      <c r="Z1871" s="80" t="s">
        <v>40</v>
      </c>
      <c r="AA1871" s="80" t="s">
        <v>39</v>
      </c>
      <c r="AB1871" s="80">
        <v>20</v>
      </c>
      <c r="AC1871" s="80"/>
    </row>
    <row r="1872" spans="1:29" ht="15.75" customHeight="1" x14ac:dyDescent="0.2">
      <c r="A1872" s="80" t="s">
        <v>49</v>
      </c>
      <c r="B1872" s="80" t="s">
        <v>47</v>
      </c>
      <c r="C1872" s="80" t="s">
        <v>50</v>
      </c>
      <c r="D1872" s="114">
        <v>43468.39604028935</v>
      </c>
      <c r="E1872" s="80" t="s">
        <v>168</v>
      </c>
      <c r="F1872" s="80" t="s">
        <v>29</v>
      </c>
      <c r="G1872" s="80" t="s">
        <v>44</v>
      </c>
      <c r="H1872" s="80" t="s">
        <v>22</v>
      </c>
      <c r="I1872" s="80" t="s">
        <v>158</v>
      </c>
      <c r="J1872" s="80" t="s">
        <v>42</v>
      </c>
      <c r="K1872" s="80">
        <v>2.5499999999999998</v>
      </c>
      <c r="L1872" s="80">
        <v>1950</v>
      </c>
      <c r="M1872" s="80" t="s">
        <v>41</v>
      </c>
      <c r="N1872" s="102">
        <v>182</v>
      </c>
      <c r="O1872" s="108">
        <v>8.1699999999999995E-2</v>
      </c>
      <c r="P1872" s="105">
        <v>0</v>
      </c>
      <c r="Q1872" s="80"/>
      <c r="R1872" s="80"/>
      <c r="S1872" s="80"/>
      <c r="T1872" s="80"/>
      <c r="U1872" s="80"/>
      <c r="V1872" s="80"/>
      <c r="W1872" s="80"/>
      <c r="X1872" s="80"/>
      <c r="Y1872" s="80"/>
      <c r="Z1872" s="80" t="s">
        <v>40</v>
      </c>
      <c r="AA1872" s="80" t="s">
        <v>39</v>
      </c>
      <c r="AB1872" s="80">
        <v>20</v>
      </c>
      <c r="AC1872" s="80"/>
    </row>
    <row r="1873" spans="1:29" ht="15.75" customHeight="1" x14ac:dyDescent="0.2">
      <c r="A1873" s="80" t="s">
        <v>49</v>
      </c>
      <c r="B1873" s="80" t="s">
        <v>47</v>
      </c>
      <c r="C1873" s="80" t="s">
        <v>50</v>
      </c>
      <c r="D1873" s="114">
        <v>43468.39604028935</v>
      </c>
      <c r="E1873" s="80" t="s">
        <v>168</v>
      </c>
      <c r="F1873" s="80" t="s">
        <v>29</v>
      </c>
      <c r="G1873" s="80" t="s">
        <v>44</v>
      </c>
      <c r="H1873" s="80" t="s">
        <v>22</v>
      </c>
      <c r="I1873" s="80" t="s">
        <v>43</v>
      </c>
      <c r="J1873" s="80" t="s">
        <v>42</v>
      </c>
      <c r="K1873" s="80">
        <v>2.5499999999999998</v>
      </c>
      <c r="L1873" s="80">
        <v>1950</v>
      </c>
      <c r="M1873" s="80" t="s">
        <v>41</v>
      </c>
      <c r="N1873" s="102">
        <v>5.56</v>
      </c>
      <c r="O1873" s="108">
        <v>0</v>
      </c>
      <c r="P1873" s="105">
        <v>8.26</v>
      </c>
      <c r="Q1873" s="80"/>
      <c r="R1873" s="80"/>
      <c r="S1873" s="80"/>
      <c r="T1873" s="80"/>
      <c r="U1873" s="80"/>
      <c r="V1873" s="80"/>
      <c r="W1873" s="80"/>
      <c r="X1873" s="80"/>
      <c r="Y1873" s="80"/>
      <c r="Z1873" s="80" t="s">
        <v>40</v>
      </c>
      <c r="AA1873" s="80" t="s">
        <v>39</v>
      </c>
      <c r="AB1873" s="80">
        <v>20</v>
      </c>
      <c r="AC1873" s="80"/>
    </row>
    <row r="1874" spans="1:29" ht="15.75" customHeight="1" x14ac:dyDescent="0.2">
      <c r="A1874" s="80" t="s">
        <v>49</v>
      </c>
      <c r="B1874" s="80" t="s">
        <v>47</v>
      </c>
      <c r="C1874" s="80" t="s">
        <v>50</v>
      </c>
      <c r="D1874" s="114">
        <v>43468.39604028935</v>
      </c>
      <c r="E1874" s="80" t="s">
        <v>168</v>
      </c>
      <c r="F1874" s="80" t="s">
        <v>29</v>
      </c>
      <c r="G1874" s="80" t="s">
        <v>44</v>
      </c>
      <c r="H1874" s="80" t="s">
        <v>22</v>
      </c>
      <c r="I1874" s="80" t="s">
        <v>159</v>
      </c>
      <c r="J1874" s="80" t="s">
        <v>165</v>
      </c>
      <c r="K1874" s="80">
        <v>2.5499999999999998</v>
      </c>
      <c r="L1874" s="80">
        <v>1950</v>
      </c>
      <c r="M1874" s="80" t="s">
        <v>41</v>
      </c>
      <c r="N1874" s="102">
        <v>86</v>
      </c>
      <c r="O1874" s="108">
        <v>7.6999999999999999E-2</v>
      </c>
      <c r="P1874" s="105">
        <v>8</v>
      </c>
      <c r="Q1874" s="80"/>
      <c r="R1874" s="80"/>
      <c r="S1874" s="80"/>
      <c r="T1874" s="80"/>
      <c r="U1874" s="80"/>
      <c r="V1874" s="80"/>
      <c r="W1874" s="80"/>
      <c r="X1874" s="80"/>
      <c r="Y1874" s="80"/>
      <c r="Z1874" s="80" t="s">
        <v>40</v>
      </c>
      <c r="AA1874" s="80" t="s">
        <v>39</v>
      </c>
      <c r="AB1874" s="80">
        <v>20</v>
      </c>
      <c r="AC1874" s="80"/>
    </row>
    <row r="1875" spans="1:29" ht="15.75" customHeight="1" x14ac:dyDescent="0.2">
      <c r="A1875" s="80" t="s">
        <v>49</v>
      </c>
      <c r="B1875" s="80" t="s">
        <v>47</v>
      </c>
      <c r="C1875" s="80" t="s">
        <v>50</v>
      </c>
      <c r="D1875" s="114">
        <v>43468.39604028935</v>
      </c>
      <c r="E1875" s="80" t="s">
        <v>168</v>
      </c>
      <c r="F1875" s="80" t="s">
        <v>29</v>
      </c>
      <c r="G1875" s="80" t="s">
        <v>44</v>
      </c>
      <c r="H1875" s="80" t="s">
        <v>24</v>
      </c>
      <c r="I1875" s="80" t="s">
        <v>157</v>
      </c>
      <c r="J1875" s="80" t="s">
        <v>42</v>
      </c>
      <c r="K1875" s="80">
        <v>3.16</v>
      </c>
      <c r="L1875" s="80">
        <v>2160</v>
      </c>
      <c r="M1875" s="80" t="s">
        <v>41</v>
      </c>
      <c r="N1875" s="102">
        <v>141</v>
      </c>
      <c r="O1875" s="108">
        <v>0.115</v>
      </c>
      <c r="P1875" s="105">
        <v>9.06</v>
      </c>
      <c r="Q1875" s="80"/>
      <c r="R1875" s="80"/>
      <c r="S1875" s="80"/>
      <c r="T1875" s="80"/>
      <c r="U1875" s="80"/>
      <c r="V1875" s="80"/>
      <c r="W1875" s="80"/>
      <c r="X1875" s="80"/>
      <c r="Y1875" s="80"/>
      <c r="Z1875" s="80" t="s">
        <v>40</v>
      </c>
      <c r="AA1875" s="80" t="s">
        <v>39</v>
      </c>
      <c r="AB1875" s="80">
        <v>20</v>
      </c>
      <c r="AC1875" s="80"/>
    </row>
    <row r="1876" spans="1:29" ht="15.75" customHeight="1" x14ac:dyDescent="0.2">
      <c r="A1876" s="80" t="s">
        <v>49</v>
      </c>
      <c r="B1876" s="80" t="s">
        <v>47</v>
      </c>
      <c r="C1876" s="80" t="s">
        <v>50</v>
      </c>
      <c r="D1876" s="114">
        <v>43468.39604028935</v>
      </c>
      <c r="E1876" s="80" t="s">
        <v>168</v>
      </c>
      <c r="F1876" s="80" t="s">
        <v>29</v>
      </c>
      <c r="G1876" s="80" t="s">
        <v>44</v>
      </c>
      <c r="H1876" s="80" t="s">
        <v>24</v>
      </c>
      <c r="I1876" s="80" t="s">
        <v>158</v>
      </c>
      <c r="J1876" s="80" t="s">
        <v>42</v>
      </c>
      <c r="K1876" s="80">
        <v>3.16</v>
      </c>
      <c r="L1876" s="80">
        <v>2160</v>
      </c>
      <c r="M1876" s="80" t="s">
        <v>41</v>
      </c>
      <c r="N1876" s="102">
        <v>265</v>
      </c>
      <c r="O1876" s="108">
        <v>0.123</v>
      </c>
      <c r="P1876" s="105">
        <v>0</v>
      </c>
      <c r="Q1876" s="80"/>
      <c r="R1876" s="80"/>
      <c r="S1876" s="80"/>
      <c r="T1876" s="80"/>
      <c r="U1876" s="80"/>
      <c r="V1876" s="80"/>
      <c r="W1876" s="80"/>
      <c r="X1876" s="80"/>
      <c r="Y1876" s="80"/>
      <c r="Z1876" s="80" t="s">
        <v>40</v>
      </c>
      <c r="AA1876" s="80" t="s">
        <v>39</v>
      </c>
      <c r="AB1876" s="80">
        <v>20</v>
      </c>
      <c r="AC1876" s="80"/>
    </row>
    <row r="1877" spans="1:29" ht="15.75" customHeight="1" x14ac:dyDescent="0.2">
      <c r="A1877" s="80" t="s">
        <v>49</v>
      </c>
      <c r="B1877" s="80" t="s">
        <v>47</v>
      </c>
      <c r="C1877" s="80" t="s">
        <v>50</v>
      </c>
      <c r="D1877" s="114">
        <v>43468.39604028935</v>
      </c>
      <c r="E1877" s="80" t="s">
        <v>168</v>
      </c>
      <c r="F1877" s="80" t="s">
        <v>29</v>
      </c>
      <c r="G1877" s="80" t="s">
        <v>44</v>
      </c>
      <c r="H1877" s="80" t="s">
        <v>24</v>
      </c>
      <c r="I1877" s="80" t="s">
        <v>43</v>
      </c>
      <c r="J1877" s="80" t="s">
        <v>42</v>
      </c>
      <c r="K1877" s="80">
        <v>3.16</v>
      </c>
      <c r="L1877" s="80">
        <v>2160</v>
      </c>
      <c r="M1877" s="80" t="s">
        <v>41</v>
      </c>
      <c r="N1877" s="102">
        <v>5.65</v>
      </c>
      <c r="O1877" s="108">
        <v>0</v>
      </c>
      <c r="P1877" s="105">
        <v>8.7899999999999991</v>
      </c>
      <c r="Q1877" s="80"/>
      <c r="R1877" s="80"/>
      <c r="S1877" s="80"/>
      <c r="T1877" s="80"/>
      <c r="U1877" s="80"/>
      <c r="V1877" s="80"/>
      <c r="W1877" s="80"/>
      <c r="X1877" s="80"/>
      <c r="Y1877" s="80"/>
      <c r="Z1877" s="80" t="s">
        <v>40</v>
      </c>
      <c r="AA1877" s="80" t="s">
        <v>39</v>
      </c>
      <c r="AB1877" s="80">
        <v>20</v>
      </c>
      <c r="AC1877" s="80"/>
    </row>
    <row r="1878" spans="1:29" ht="15.75" customHeight="1" x14ac:dyDescent="0.2">
      <c r="A1878" s="80" t="s">
        <v>49</v>
      </c>
      <c r="B1878" s="80" t="s">
        <v>47</v>
      </c>
      <c r="C1878" s="80" t="s">
        <v>50</v>
      </c>
      <c r="D1878" s="114">
        <v>43468.39604028935</v>
      </c>
      <c r="E1878" s="80" t="s">
        <v>168</v>
      </c>
      <c r="F1878" s="80" t="s">
        <v>29</v>
      </c>
      <c r="G1878" s="80" t="s">
        <v>44</v>
      </c>
      <c r="H1878" s="80" t="s">
        <v>24</v>
      </c>
      <c r="I1878" s="80" t="s">
        <v>159</v>
      </c>
      <c r="J1878" s="80" t="s">
        <v>165</v>
      </c>
      <c r="K1878" s="80">
        <v>3.16</v>
      </c>
      <c r="L1878" s="80">
        <v>2160</v>
      </c>
      <c r="M1878" s="80" t="s">
        <v>41</v>
      </c>
      <c r="N1878" s="102">
        <v>147</v>
      </c>
      <c r="O1878" s="108">
        <v>0.115</v>
      </c>
      <c r="P1878" s="105">
        <v>8.57</v>
      </c>
      <c r="Q1878" s="80"/>
      <c r="R1878" s="80"/>
      <c r="S1878" s="80"/>
      <c r="T1878" s="80"/>
      <c r="U1878" s="80"/>
      <c r="V1878" s="80"/>
      <c r="W1878" s="80"/>
      <c r="X1878" s="80"/>
      <c r="Y1878" s="80"/>
      <c r="Z1878" s="80" t="s">
        <v>40</v>
      </c>
      <c r="AA1878" s="80" t="s">
        <v>39</v>
      </c>
      <c r="AB1878" s="80">
        <v>20</v>
      </c>
      <c r="AC1878" s="80"/>
    </row>
    <row r="1879" spans="1:29" ht="15.75" customHeight="1" x14ac:dyDescent="0.2">
      <c r="A1879" s="80" t="s">
        <v>49</v>
      </c>
      <c r="B1879" s="80" t="s">
        <v>47</v>
      </c>
      <c r="C1879" s="80" t="s">
        <v>50</v>
      </c>
      <c r="D1879" s="114">
        <v>43468.39604028935</v>
      </c>
      <c r="E1879" s="80" t="s">
        <v>168</v>
      </c>
      <c r="F1879" s="80" t="s">
        <v>29</v>
      </c>
      <c r="G1879" s="80" t="s">
        <v>44</v>
      </c>
      <c r="H1879" s="80" t="s">
        <v>25</v>
      </c>
      <c r="I1879" s="80" t="s">
        <v>157</v>
      </c>
      <c r="J1879" s="80" t="s">
        <v>42</v>
      </c>
      <c r="K1879" s="80">
        <v>3.4</v>
      </c>
      <c r="L1879" s="80">
        <v>2160</v>
      </c>
      <c r="M1879" s="80" t="s">
        <v>41</v>
      </c>
      <c r="N1879" s="102">
        <v>136</v>
      </c>
      <c r="O1879" s="108">
        <v>8.7099999999999997E-2</v>
      </c>
      <c r="P1879" s="105">
        <v>3.76</v>
      </c>
      <c r="Q1879" s="80"/>
      <c r="R1879" s="80"/>
      <c r="S1879" s="80"/>
      <c r="T1879" s="80"/>
      <c r="U1879" s="80"/>
      <c r="V1879" s="80"/>
      <c r="W1879" s="80"/>
      <c r="X1879" s="80"/>
      <c r="Y1879" s="80"/>
      <c r="Z1879" s="80" t="s">
        <v>40</v>
      </c>
      <c r="AA1879" s="80" t="s">
        <v>39</v>
      </c>
      <c r="AB1879" s="80">
        <v>20</v>
      </c>
      <c r="AC1879" s="80"/>
    </row>
    <row r="1880" spans="1:29" ht="15.75" customHeight="1" x14ac:dyDescent="0.2">
      <c r="A1880" s="80" t="s">
        <v>49</v>
      </c>
      <c r="B1880" s="80" t="s">
        <v>47</v>
      </c>
      <c r="C1880" s="80" t="s">
        <v>50</v>
      </c>
      <c r="D1880" s="114">
        <v>43468.39604028935</v>
      </c>
      <c r="E1880" s="80" t="s">
        <v>168</v>
      </c>
      <c r="F1880" s="80" t="s">
        <v>29</v>
      </c>
      <c r="G1880" s="80" t="s">
        <v>44</v>
      </c>
      <c r="H1880" s="80" t="s">
        <v>25</v>
      </c>
      <c r="I1880" s="80" t="s">
        <v>158</v>
      </c>
      <c r="J1880" s="80" t="s">
        <v>42</v>
      </c>
      <c r="K1880" s="80">
        <v>3.4</v>
      </c>
      <c r="L1880" s="80">
        <v>2160</v>
      </c>
      <c r="M1880" s="80" t="s">
        <v>41</v>
      </c>
      <c r="N1880" s="102">
        <v>187</v>
      </c>
      <c r="O1880" s="108">
        <v>9.4500000000000001E-2</v>
      </c>
      <c r="P1880" s="105">
        <v>0</v>
      </c>
      <c r="Q1880" s="80"/>
      <c r="R1880" s="80"/>
      <c r="S1880" s="80"/>
      <c r="T1880" s="80"/>
      <c r="U1880" s="80"/>
      <c r="V1880" s="80"/>
      <c r="W1880" s="80"/>
      <c r="X1880" s="80"/>
      <c r="Y1880" s="80"/>
      <c r="Z1880" s="80" t="s">
        <v>40</v>
      </c>
      <c r="AA1880" s="80" t="s">
        <v>39</v>
      </c>
      <c r="AB1880" s="80">
        <v>20</v>
      </c>
      <c r="AC1880" s="80"/>
    </row>
    <row r="1881" spans="1:29" ht="15.75" customHeight="1" x14ac:dyDescent="0.2">
      <c r="A1881" s="80" t="s">
        <v>49</v>
      </c>
      <c r="B1881" s="80" t="s">
        <v>47</v>
      </c>
      <c r="C1881" s="80" t="s">
        <v>50</v>
      </c>
      <c r="D1881" s="114">
        <v>43468.39604028935</v>
      </c>
      <c r="E1881" s="80" t="s">
        <v>168</v>
      </c>
      <c r="F1881" s="80" t="s">
        <v>29</v>
      </c>
      <c r="G1881" s="80" t="s">
        <v>44</v>
      </c>
      <c r="H1881" s="80" t="s">
        <v>25</v>
      </c>
      <c r="I1881" s="80" t="s">
        <v>43</v>
      </c>
      <c r="J1881" s="80" t="s">
        <v>42</v>
      </c>
      <c r="K1881" s="80">
        <v>3.4</v>
      </c>
      <c r="L1881" s="80">
        <v>2160</v>
      </c>
      <c r="M1881" s="80" t="s">
        <v>41</v>
      </c>
      <c r="N1881" s="102">
        <v>2.31</v>
      </c>
      <c r="O1881" s="108">
        <v>0</v>
      </c>
      <c r="P1881" s="105">
        <v>3.66</v>
      </c>
      <c r="Q1881" s="80"/>
      <c r="R1881" s="80"/>
      <c r="S1881" s="80"/>
      <c r="T1881" s="80"/>
      <c r="U1881" s="80"/>
      <c r="V1881" s="80"/>
      <c r="W1881" s="80"/>
      <c r="X1881" s="80"/>
      <c r="Y1881" s="80"/>
      <c r="Z1881" s="80" t="s">
        <v>40</v>
      </c>
      <c r="AA1881" s="80" t="s">
        <v>39</v>
      </c>
      <c r="AB1881" s="80">
        <v>20</v>
      </c>
      <c r="AC1881" s="80"/>
    </row>
    <row r="1882" spans="1:29" ht="15.75" customHeight="1" x14ac:dyDescent="0.2">
      <c r="A1882" s="80" t="s">
        <v>49</v>
      </c>
      <c r="B1882" s="80" t="s">
        <v>47</v>
      </c>
      <c r="C1882" s="80" t="s">
        <v>50</v>
      </c>
      <c r="D1882" s="114">
        <v>43468.39604028935</v>
      </c>
      <c r="E1882" s="80" t="s">
        <v>168</v>
      </c>
      <c r="F1882" s="80" t="s">
        <v>29</v>
      </c>
      <c r="G1882" s="80" t="s">
        <v>44</v>
      </c>
      <c r="H1882" s="80" t="s">
        <v>25</v>
      </c>
      <c r="I1882" s="80" t="s">
        <v>159</v>
      </c>
      <c r="J1882" s="80" t="s">
        <v>165</v>
      </c>
      <c r="K1882" s="80">
        <v>3.4</v>
      </c>
      <c r="L1882" s="80">
        <v>2160</v>
      </c>
      <c r="M1882" s="80" t="s">
        <v>41</v>
      </c>
      <c r="N1882" s="102">
        <v>137</v>
      </c>
      <c r="O1882" s="108">
        <v>8.6199999999999999E-2</v>
      </c>
      <c r="P1882" s="105">
        <v>3.56</v>
      </c>
      <c r="Q1882" s="80"/>
      <c r="R1882" s="80"/>
      <c r="S1882" s="80"/>
      <c r="T1882" s="80"/>
      <c r="U1882" s="80"/>
      <c r="V1882" s="80"/>
      <c r="W1882" s="80"/>
      <c r="X1882" s="80"/>
      <c r="Y1882" s="80"/>
      <c r="Z1882" s="80" t="s">
        <v>40</v>
      </c>
      <c r="AA1882" s="80" t="s">
        <v>39</v>
      </c>
      <c r="AB1882" s="80">
        <v>20</v>
      </c>
      <c r="AC1882" s="80"/>
    </row>
    <row r="1883" spans="1:29" ht="15.75" customHeight="1" x14ac:dyDescent="0.2">
      <c r="A1883" s="80" t="s">
        <v>49</v>
      </c>
      <c r="B1883" s="80" t="s">
        <v>47</v>
      </c>
      <c r="C1883" s="80" t="s">
        <v>50</v>
      </c>
      <c r="D1883" s="114">
        <v>43468.39604028935</v>
      </c>
      <c r="E1883" s="80" t="s">
        <v>168</v>
      </c>
      <c r="F1883" s="80" t="s">
        <v>29</v>
      </c>
      <c r="G1883" s="80" t="s">
        <v>44</v>
      </c>
      <c r="H1883" s="80" t="s">
        <v>26</v>
      </c>
      <c r="I1883" s="80" t="s">
        <v>157</v>
      </c>
      <c r="J1883" s="80" t="s">
        <v>42</v>
      </c>
      <c r="K1883" s="80">
        <v>3.61</v>
      </c>
      <c r="L1883" s="80">
        <v>2300</v>
      </c>
      <c r="M1883" s="80" t="s">
        <v>41</v>
      </c>
      <c r="N1883" s="102">
        <v>14</v>
      </c>
      <c r="O1883" s="108">
        <v>2.8199999999999999E-2</v>
      </c>
      <c r="P1883" s="105">
        <v>7.37</v>
      </c>
      <c r="Q1883" s="80"/>
      <c r="R1883" s="80"/>
      <c r="S1883" s="80"/>
      <c r="T1883" s="80"/>
      <c r="U1883" s="80"/>
      <c r="V1883" s="80"/>
      <c r="W1883" s="80"/>
      <c r="X1883" s="80"/>
      <c r="Y1883" s="80"/>
      <c r="Z1883" s="80" t="s">
        <v>40</v>
      </c>
      <c r="AA1883" s="80" t="s">
        <v>39</v>
      </c>
      <c r="AB1883" s="80">
        <v>20</v>
      </c>
      <c r="AC1883" s="80"/>
    </row>
    <row r="1884" spans="1:29" ht="15.75" customHeight="1" x14ac:dyDescent="0.2">
      <c r="A1884" s="80" t="s">
        <v>49</v>
      </c>
      <c r="B1884" s="80" t="s">
        <v>47</v>
      </c>
      <c r="C1884" s="80" t="s">
        <v>50</v>
      </c>
      <c r="D1884" s="114">
        <v>43468.39604028935</v>
      </c>
      <c r="E1884" s="80" t="s">
        <v>168</v>
      </c>
      <c r="F1884" s="80" t="s">
        <v>29</v>
      </c>
      <c r="G1884" s="80" t="s">
        <v>44</v>
      </c>
      <c r="H1884" s="80" t="s">
        <v>26</v>
      </c>
      <c r="I1884" s="80" t="s">
        <v>158</v>
      </c>
      <c r="J1884" s="80" t="s">
        <v>42</v>
      </c>
      <c r="K1884" s="80">
        <v>3.61</v>
      </c>
      <c r="L1884" s="80">
        <v>2300</v>
      </c>
      <c r="M1884" s="80" t="s">
        <v>41</v>
      </c>
      <c r="N1884" s="102">
        <v>118</v>
      </c>
      <c r="O1884" s="108">
        <v>2.8299999999999999E-2</v>
      </c>
      <c r="P1884" s="105">
        <v>0</v>
      </c>
      <c r="Q1884" s="80"/>
      <c r="R1884" s="80"/>
      <c r="S1884" s="80"/>
      <c r="T1884" s="80"/>
      <c r="U1884" s="80"/>
      <c r="V1884" s="80"/>
      <c r="W1884" s="80"/>
      <c r="X1884" s="80"/>
      <c r="Y1884" s="80"/>
      <c r="Z1884" s="80" t="s">
        <v>40</v>
      </c>
      <c r="AA1884" s="80" t="s">
        <v>39</v>
      </c>
      <c r="AB1884" s="80">
        <v>20</v>
      </c>
      <c r="AC1884" s="80"/>
    </row>
    <row r="1885" spans="1:29" ht="15.75" customHeight="1" x14ac:dyDescent="0.2">
      <c r="A1885" s="80" t="s">
        <v>49</v>
      </c>
      <c r="B1885" s="80" t="s">
        <v>47</v>
      </c>
      <c r="C1885" s="80" t="s">
        <v>50</v>
      </c>
      <c r="D1885" s="114">
        <v>43468.39604028935</v>
      </c>
      <c r="E1885" s="80" t="s">
        <v>168</v>
      </c>
      <c r="F1885" s="80" t="s">
        <v>29</v>
      </c>
      <c r="G1885" s="80" t="s">
        <v>44</v>
      </c>
      <c r="H1885" s="80" t="s">
        <v>26</v>
      </c>
      <c r="I1885" s="80" t="s">
        <v>43</v>
      </c>
      <c r="J1885" s="80" t="s">
        <v>42</v>
      </c>
      <c r="K1885" s="80">
        <v>3.61</v>
      </c>
      <c r="L1885" s="80">
        <v>2300</v>
      </c>
      <c r="M1885" s="80" t="s">
        <v>41</v>
      </c>
      <c r="N1885" s="102">
        <v>4.49</v>
      </c>
      <c r="O1885" s="108">
        <v>0</v>
      </c>
      <c r="P1885" s="105">
        <v>7.15</v>
      </c>
      <c r="Q1885" s="80"/>
      <c r="R1885" s="80"/>
      <c r="S1885" s="80"/>
      <c r="T1885" s="80"/>
      <c r="U1885" s="80"/>
      <c r="V1885" s="80"/>
      <c r="W1885" s="80"/>
      <c r="X1885" s="80"/>
      <c r="Y1885" s="80"/>
      <c r="Z1885" s="80" t="s">
        <v>40</v>
      </c>
      <c r="AA1885" s="80" t="s">
        <v>39</v>
      </c>
      <c r="AB1885" s="80">
        <v>20</v>
      </c>
      <c r="AC1885" s="80"/>
    </row>
    <row r="1886" spans="1:29" ht="15.75" customHeight="1" x14ac:dyDescent="0.2">
      <c r="A1886" s="80" t="s">
        <v>49</v>
      </c>
      <c r="B1886" s="80" t="s">
        <v>47</v>
      </c>
      <c r="C1886" s="80" t="s">
        <v>50</v>
      </c>
      <c r="D1886" s="114">
        <v>43468.39604028935</v>
      </c>
      <c r="E1886" s="80" t="s">
        <v>168</v>
      </c>
      <c r="F1886" s="80" t="s">
        <v>29</v>
      </c>
      <c r="G1886" s="80" t="s">
        <v>44</v>
      </c>
      <c r="H1886" s="80" t="s">
        <v>26</v>
      </c>
      <c r="I1886" s="80" t="s">
        <v>159</v>
      </c>
      <c r="J1886" s="80" t="s">
        <v>165</v>
      </c>
      <c r="K1886" s="80">
        <v>3.61</v>
      </c>
      <c r="L1886" s="80">
        <v>2300</v>
      </c>
      <c r="M1886" s="80" t="s">
        <v>41</v>
      </c>
      <c r="N1886" s="102">
        <v>14.6</v>
      </c>
      <c r="O1886" s="108">
        <v>1.8800000000000001E-2</v>
      </c>
      <c r="P1886" s="105">
        <v>7.03</v>
      </c>
      <c r="Q1886" s="80"/>
      <c r="R1886" s="80"/>
      <c r="S1886" s="80"/>
      <c r="T1886" s="80"/>
      <c r="U1886" s="80"/>
      <c r="V1886" s="80"/>
      <c r="W1886" s="80"/>
      <c r="X1886" s="80"/>
      <c r="Y1886" s="80"/>
      <c r="Z1886" s="80" t="s">
        <v>40</v>
      </c>
      <c r="AA1886" s="80" t="s">
        <v>39</v>
      </c>
      <c r="AB1886" s="80">
        <v>20</v>
      </c>
      <c r="AC1886" s="80"/>
    </row>
    <row r="1887" spans="1:29" ht="15.75" customHeight="1" x14ac:dyDescent="0.2">
      <c r="A1887" s="80" t="s">
        <v>49</v>
      </c>
      <c r="B1887" s="80" t="s">
        <v>47</v>
      </c>
      <c r="C1887" s="80" t="s">
        <v>50</v>
      </c>
      <c r="D1887" s="114">
        <v>43468.39604028935</v>
      </c>
      <c r="E1887" s="80" t="s">
        <v>168</v>
      </c>
      <c r="F1887" s="80" t="s">
        <v>29</v>
      </c>
      <c r="G1887" s="80" t="s">
        <v>44</v>
      </c>
      <c r="H1887" s="80" t="s">
        <v>166</v>
      </c>
      <c r="I1887" s="80" t="s">
        <v>157</v>
      </c>
      <c r="J1887" s="80" t="s">
        <v>42</v>
      </c>
      <c r="K1887" s="80">
        <v>3.21</v>
      </c>
      <c r="L1887" s="80">
        <v>2190</v>
      </c>
      <c r="M1887" s="80" t="s">
        <v>41</v>
      </c>
      <c r="N1887" s="102">
        <v>54</v>
      </c>
      <c r="O1887" s="108">
        <v>7.6300000000000007E-2</v>
      </c>
      <c r="P1887" s="105">
        <v>6.11</v>
      </c>
      <c r="Q1887" s="80"/>
      <c r="R1887" s="80"/>
      <c r="S1887" s="80"/>
      <c r="T1887" s="80"/>
      <c r="U1887" s="80"/>
      <c r="V1887" s="80"/>
      <c r="W1887" s="80"/>
      <c r="X1887" s="80"/>
      <c r="Y1887" s="80"/>
      <c r="Z1887" s="80" t="s">
        <v>40</v>
      </c>
      <c r="AA1887" s="80" t="s">
        <v>39</v>
      </c>
      <c r="AB1887" s="80">
        <v>20</v>
      </c>
      <c r="AC1887" s="80"/>
    </row>
    <row r="1888" spans="1:29" ht="15.75" customHeight="1" x14ac:dyDescent="0.2">
      <c r="A1888" s="80" t="s">
        <v>49</v>
      </c>
      <c r="B1888" s="80" t="s">
        <v>47</v>
      </c>
      <c r="C1888" s="80" t="s">
        <v>50</v>
      </c>
      <c r="D1888" s="114">
        <v>43468.39604028935</v>
      </c>
      <c r="E1888" s="80" t="s">
        <v>168</v>
      </c>
      <c r="F1888" s="80" t="s">
        <v>29</v>
      </c>
      <c r="G1888" s="80" t="s">
        <v>44</v>
      </c>
      <c r="H1888" s="80" t="s">
        <v>166</v>
      </c>
      <c r="I1888" s="80" t="s">
        <v>158</v>
      </c>
      <c r="J1888" s="80" t="s">
        <v>42</v>
      </c>
      <c r="K1888" s="80">
        <v>3.21</v>
      </c>
      <c r="L1888" s="80">
        <v>2190</v>
      </c>
      <c r="M1888" s="80" t="s">
        <v>41</v>
      </c>
      <c r="N1888" s="102">
        <v>116</v>
      </c>
      <c r="O1888" s="108">
        <v>7.6799999999999993E-2</v>
      </c>
      <c r="P1888" s="105">
        <v>0</v>
      </c>
      <c r="Q1888" s="80"/>
      <c r="R1888" s="80"/>
      <c r="S1888" s="80"/>
      <c r="T1888" s="80"/>
      <c r="U1888" s="80"/>
      <c r="V1888" s="80"/>
      <c r="W1888" s="80"/>
      <c r="X1888" s="80"/>
      <c r="Y1888" s="80"/>
      <c r="Z1888" s="80" t="s">
        <v>40</v>
      </c>
      <c r="AA1888" s="80" t="s">
        <v>39</v>
      </c>
      <c r="AB1888" s="80">
        <v>20</v>
      </c>
      <c r="AC1888" s="80"/>
    </row>
    <row r="1889" spans="1:29" ht="15.75" customHeight="1" x14ac:dyDescent="0.2">
      <c r="A1889" s="80" t="s">
        <v>49</v>
      </c>
      <c r="B1889" s="80" t="s">
        <v>47</v>
      </c>
      <c r="C1889" s="80" t="s">
        <v>50</v>
      </c>
      <c r="D1889" s="114">
        <v>43468.39604028935</v>
      </c>
      <c r="E1889" s="80" t="s">
        <v>168</v>
      </c>
      <c r="F1889" s="80" t="s">
        <v>29</v>
      </c>
      <c r="G1889" s="80" t="s">
        <v>44</v>
      </c>
      <c r="H1889" s="80" t="s">
        <v>166</v>
      </c>
      <c r="I1889" s="80" t="s">
        <v>43</v>
      </c>
      <c r="J1889" s="80" t="s">
        <v>42</v>
      </c>
      <c r="K1889" s="80">
        <v>3.21</v>
      </c>
      <c r="L1889" s="80">
        <v>2190</v>
      </c>
      <c r="M1889" s="80" t="s">
        <v>41</v>
      </c>
      <c r="N1889" s="102">
        <v>3.91</v>
      </c>
      <c r="O1889" s="108">
        <v>0</v>
      </c>
      <c r="P1889" s="105">
        <v>5.96</v>
      </c>
      <c r="Q1889" s="80"/>
      <c r="R1889" s="80"/>
      <c r="S1889" s="80"/>
      <c r="T1889" s="80"/>
      <c r="U1889" s="80"/>
      <c r="V1889" s="80"/>
      <c r="W1889" s="80"/>
      <c r="X1889" s="80"/>
      <c r="Y1889" s="80"/>
      <c r="Z1889" s="80" t="s">
        <v>40</v>
      </c>
      <c r="AA1889" s="80" t="s">
        <v>39</v>
      </c>
      <c r="AB1889" s="80">
        <v>20</v>
      </c>
      <c r="AC1889" s="80"/>
    </row>
    <row r="1890" spans="1:29" ht="15.75" customHeight="1" x14ac:dyDescent="0.2">
      <c r="A1890" s="80" t="s">
        <v>49</v>
      </c>
      <c r="B1890" s="80" t="s">
        <v>47</v>
      </c>
      <c r="C1890" s="80" t="s">
        <v>50</v>
      </c>
      <c r="D1890" s="114">
        <v>43468.39604028935</v>
      </c>
      <c r="E1890" s="80" t="s">
        <v>168</v>
      </c>
      <c r="F1890" s="80" t="s">
        <v>29</v>
      </c>
      <c r="G1890" s="80" t="s">
        <v>44</v>
      </c>
      <c r="H1890" s="80" t="s">
        <v>166</v>
      </c>
      <c r="I1890" s="80" t="s">
        <v>159</v>
      </c>
      <c r="J1890" s="80" t="s">
        <v>165</v>
      </c>
      <c r="K1890" s="80">
        <v>3.21</v>
      </c>
      <c r="L1890" s="80">
        <v>2190</v>
      </c>
      <c r="M1890" s="80" t="s">
        <v>41</v>
      </c>
      <c r="N1890" s="102">
        <v>48.5</v>
      </c>
      <c r="O1890" s="108">
        <v>6.0100000000000001E-2</v>
      </c>
      <c r="P1890" s="105">
        <v>5.81</v>
      </c>
      <c r="Q1890" s="80"/>
      <c r="R1890" s="80"/>
      <c r="S1890" s="80"/>
      <c r="T1890" s="80"/>
      <c r="U1890" s="80"/>
      <c r="V1890" s="80"/>
      <c r="W1890" s="80"/>
      <c r="X1890" s="80"/>
      <c r="Y1890" s="80"/>
      <c r="Z1890" s="80" t="s">
        <v>40</v>
      </c>
      <c r="AA1890" s="80" t="s">
        <v>39</v>
      </c>
      <c r="AB1890" s="80">
        <v>20</v>
      </c>
      <c r="AC1890" s="80"/>
    </row>
    <row r="1891" spans="1:29" ht="15.75" customHeight="1" x14ac:dyDescent="0.2">
      <c r="A1891" s="80" t="s">
        <v>49</v>
      </c>
      <c r="B1891" s="80" t="s">
        <v>47</v>
      </c>
      <c r="C1891" s="80" t="s">
        <v>50</v>
      </c>
      <c r="D1891" s="114">
        <v>43468.39604028935</v>
      </c>
      <c r="E1891" s="80" t="s">
        <v>167</v>
      </c>
      <c r="F1891" s="80" t="s">
        <v>30</v>
      </c>
      <c r="G1891" s="80" t="s">
        <v>44</v>
      </c>
      <c r="H1891" s="80" t="s">
        <v>11</v>
      </c>
      <c r="I1891" s="80" t="s">
        <v>157</v>
      </c>
      <c r="J1891" s="80" t="s">
        <v>42</v>
      </c>
      <c r="K1891" s="80">
        <v>3.5</v>
      </c>
      <c r="L1891" s="80">
        <v>1240</v>
      </c>
      <c r="M1891" s="80" t="s">
        <v>41</v>
      </c>
      <c r="N1891" s="102">
        <v>237</v>
      </c>
      <c r="O1891" s="108">
        <v>5.28E-2</v>
      </c>
      <c r="P1891" s="105">
        <v>2.76</v>
      </c>
      <c r="Q1891" s="80"/>
      <c r="R1891" s="80"/>
      <c r="S1891" s="80"/>
      <c r="T1891" s="80"/>
      <c r="U1891" s="80"/>
      <c r="V1891" s="80"/>
      <c r="W1891" s="80"/>
      <c r="X1891" s="80"/>
      <c r="Y1891" s="80"/>
      <c r="Z1891" s="80" t="s">
        <v>40</v>
      </c>
      <c r="AA1891" s="80" t="s">
        <v>39</v>
      </c>
      <c r="AB1891" s="80">
        <v>20</v>
      </c>
      <c r="AC1891" s="80"/>
    </row>
    <row r="1892" spans="1:29" ht="15.75" customHeight="1" x14ac:dyDescent="0.2">
      <c r="A1892" s="80" t="s">
        <v>49</v>
      </c>
      <c r="B1892" s="80" t="s">
        <v>47</v>
      </c>
      <c r="C1892" s="80" t="s">
        <v>50</v>
      </c>
      <c r="D1892" s="114">
        <v>43468.39604028935</v>
      </c>
      <c r="E1892" s="80" t="s">
        <v>167</v>
      </c>
      <c r="F1892" s="80" t="s">
        <v>30</v>
      </c>
      <c r="G1892" s="80" t="s">
        <v>44</v>
      </c>
      <c r="H1892" s="80" t="s">
        <v>11</v>
      </c>
      <c r="I1892" s="80" t="s">
        <v>158</v>
      </c>
      <c r="J1892" s="80" t="s">
        <v>42</v>
      </c>
      <c r="K1892" s="80">
        <v>3.5</v>
      </c>
      <c r="L1892" s="80">
        <v>1240</v>
      </c>
      <c r="M1892" s="80" t="s">
        <v>41</v>
      </c>
      <c r="N1892" s="102">
        <v>263</v>
      </c>
      <c r="O1892" s="108">
        <v>5.9700000000000003E-2</v>
      </c>
      <c r="P1892" s="105">
        <v>0</v>
      </c>
      <c r="Q1892" s="80"/>
      <c r="R1892" s="80"/>
      <c r="S1892" s="80"/>
      <c r="T1892" s="80"/>
      <c r="U1892" s="80"/>
      <c r="V1892" s="80"/>
      <c r="W1892" s="80"/>
      <c r="X1892" s="80"/>
      <c r="Y1892" s="80"/>
      <c r="Z1892" s="80" t="s">
        <v>40</v>
      </c>
      <c r="AA1892" s="80" t="s">
        <v>39</v>
      </c>
      <c r="AB1892" s="80">
        <v>20</v>
      </c>
      <c r="AC1892" s="80"/>
    </row>
    <row r="1893" spans="1:29" ht="15.75" customHeight="1" x14ac:dyDescent="0.2">
      <c r="A1893" s="80" t="s">
        <v>49</v>
      </c>
      <c r="B1893" s="80" t="s">
        <v>47</v>
      </c>
      <c r="C1893" s="80" t="s">
        <v>50</v>
      </c>
      <c r="D1893" s="114">
        <v>43468.39604028935</v>
      </c>
      <c r="E1893" s="80" t="s">
        <v>167</v>
      </c>
      <c r="F1893" s="80" t="s">
        <v>30</v>
      </c>
      <c r="G1893" s="80" t="s">
        <v>44</v>
      </c>
      <c r="H1893" s="80" t="s">
        <v>11</v>
      </c>
      <c r="I1893" s="80" t="s">
        <v>43</v>
      </c>
      <c r="J1893" s="80" t="s">
        <v>42</v>
      </c>
      <c r="K1893" s="80">
        <v>3.5</v>
      </c>
      <c r="L1893" s="80">
        <v>1240</v>
      </c>
      <c r="M1893" s="80" t="s">
        <v>41</v>
      </c>
      <c r="N1893" s="102">
        <v>1.58</v>
      </c>
      <c r="O1893" s="108">
        <v>0</v>
      </c>
      <c r="P1893" s="105">
        <v>2.46</v>
      </c>
      <c r="Q1893" s="80"/>
      <c r="R1893" s="80"/>
      <c r="S1893" s="80"/>
      <c r="T1893" s="80"/>
      <c r="U1893" s="80"/>
      <c r="V1893" s="80"/>
      <c r="W1893" s="80"/>
      <c r="X1893" s="80"/>
      <c r="Y1893" s="80"/>
      <c r="Z1893" s="80" t="s">
        <v>40</v>
      </c>
      <c r="AA1893" s="80" t="s">
        <v>39</v>
      </c>
      <c r="AB1893" s="80">
        <v>20</v>
      </c>
      <c r="AC1893" s="80"/>
    </row>
    <row r="1894" spans="1:29" ht="15.75" customHeight="1" x14ac:dyDescent="0.2">
      <c r="A1894" s="80" t="s">
        <v>49</v>
      </c>
      <c r="B1894" s="80" t="s">
        <v>47</v>
      </c>
      <c r="C1894" s="80" t="s">
        <v>50</v>
      </c>
      <c r="D1894" s="114">
        <v>43468.39604028935</v>
      </c>
      <c r="E1894" s="80" t="s">
        <v>167</v>
      </c>
      <c r="F1894" s="80" t="s">
        <v>30</v>
      </c>
      <c r="G1894" s="80" t="s">
        <v>44</v>
      </c>
      <c r="H1894" s="80" t="s">
        <v>11</v>
      </c>
      <c r="I1894" s="80" t="s">
        <v>159</v>
      </c>
      <c r="J1894" s="80" t="s">
        <v>165</v>
      </c>
      <c r="K1894" s="80">
        <v>3.5</v>
      </c>
      <c r="L1894" s="80">
        <v>1240</v>
      </c>
      <c r="M1894" s="80" t="s">
        <v>41</v>
      </c>
      <c r="N1894" s="102">
        <v>134</v>
      </c>
      <c r="O1894" s="108">
        <v>2.9899999999999999E-2</v>
      </c>
      <c r="P1894" s="105">
        <v>2.4300000000000002</v>
      </c>
      <c r="Q1894" s="80"/>
      <c r="R1894" s="80"/>
      <c r="S1894" s="80"/>
      <c r="T1894" s="80"/>
      <c r="U1894" s="80"/>
      <c r="V1894" s="80"/>
      <c r="W1894" s="80"/>
      <c r="X1894" s="80"/>
      <c r="Y1894" s="80"/>
      <c r="Z1894" s="80" t="s">
        <v>40</v>
      </c>
      <c r="AA1894" s="80" t="s">
        <v>39</v>
      </c>
      <c r="AB1894" s="80">
        <v>20</v>
      </c>
      <c r="AC1894" s="80"/>
    </row>
    <row r="1895" spans="1:29" ht="15.75" customHeight="1" x14ac:dyDescent="0.2">
      <c r="A1895" s="80" t="s">
        <v>49</v>
      </c>
      <c r="B1895" s="80" t="s">
        <v>47</v>
      </c>
      <c r="C1895" s="80" t="s">
        <v>50</v>
      </c>
      <c r="D1895" s="114">
        <v>43468.39604028935</v>
      </c>
      <c r="E1895" s="80" t="s">
        <v>167</v>
      </c>
      <c r="F1895" s="80" t="s">
        <v>30</v>
      </c>
      <c r="G1895" s="80" t="s">
        <v>44</v>
      </c>
      <c r="H1895" s="80" t="s">
        <v>12</v>
      </c>
      <c r="I1895" s="80" t="s">
        <v>157</v>
      </c>
      <c r="J1895" s="80" t="s">
        <v>42</v>
      </c>
      <c r="K1895" s="80">
        <v>3.5</v>
      </c>
      <c r="L1895" s="80">
        <v>1240</v>
      </c>
      <c r="M1895" s="80" t="s">
        <v>41</v>
      </c>
      <c r="N1895" s="102">
        <v>171</v>
      </c>
      <c r="O1895" s="108">
        <v>3.4799999999999998E-2</v>
      </c>
      <c r="P1895" s="105">
        <v>2.2200000000000002</v>
      </c>
      <c r="Q1895" s="80"/>
      <c r="R1895" s="80"/>
      <c r="S1895" s="80"/>
      <c r="T1895" s="80"/>
      <c r="U1895" s="80"/>
      <c r="V1895" s="80"/>
      <c r="W1895" s="80"/>
      <c r="X1895" s="80"/>
      <c r="Y1895" s="80"/>
      <c r="Z1895" s="80" t="s">
        <v>40</v>
      </c>
      <c r="AA1895" s="80" t="s">
        <v>39</v>
      </c>
      <c r="AB1895" s="80">
        <v>20</v>
      </c>
      <c r="AC1895" s="80"/>
    </row>
    <row r="1896" spans="1:29" ht="15.75" customHeight="1" x14ac:dyDescent="0.2">
      <c r="A1896" s="80" t="s">
        <v>49</v>
      </c>
      <c r="B1896" s="80" t="s">
        <v>47</v>
      </c>
      <c r="C1896" s="80" t="s">
        <v>50</v>
      </c>
      <c r="D1896" s="114">
        <v>43468.39604028935</v>
      </c>
      <c r="E1896" s="80" t="s">
        <v>167</v>
      </c>
      <c r="F1896" s="80" t="s">
        <v>30</v>
      </c>
      <c r="G1896" s="80" t="s">
        <v>44</v>
      </c>
      <c r="H1896" s="80" t="s">
        <v>12</v>
      </c>
      <c r="I1896" s="80" t="s">
        <v>158</v>
      </c>
      <c r="J1896" s="80" t="s">
        <v>42</v>
      </c>
      <c r="K1896" s="80">
        <v>3.5</v>
      </c>
      <c r="L1896" s="80">
        <v>1240</v>
      </c>
      <c r="M1896" s="80" t="s">
        <v>41</v>
      </c>
      <c r="N1896" s="102">
        <v>189</v>
      </c>
      <c r="O1896" s="108">
        <v>4.0599999999999997E-2</v>
      </c>
      <c r="P1896" s="105">
        <v>0</v>
      </c>
      <c r="Q1896" s="80"/>
      <c r="R1896" s="80"/>
      <c r="S1896" s="80"/>
      <c r="T1896" s="80"/>
      <c r="U1896" s="80"/>
      <c r="V1896" s="80"/>
      <c r="W1896" s="80"/>
      <c r="X1896" s="80"/>
      <c r="Y1896" s="80"/>
      <c r="Z1896" s="80" t="s">
        <v>40</v>
      </c>
      <c r="AA1896" s="80" t="s">
        <v>39</v>
      </c>
      <c r="AB1896" s="80">
        <v>20</v>
      </c>
      <c r="AC1896" s="80"/>
    </row>
    <row r="1897" spans="1:29" ht="15.75" customHeight="1" x14ac:dyDescent="0.2">
      <c r="A1897" s="80" t="s">
        <v>49</v>
      </c>
      <c r="B1897" s="80" t="s">
        <v>47</v>
      </c>
      <c r="C1897" s="80" t="s">
        <v>50</v>
      </c>
      <c r="D1897" s="114">
        <v>43468.39604028935</v>
      </c>
      <c r="E1897" s="80" t="s">
        <v>167</v>
      </c>
      <c r="F1897" s="80" t="s">
        <v>30</v>
      </c>
      <c r="G1897" s="80" t="s">
        <v>44</v>
      </c>
      <c r="H1897" s="80" t="s">
        <v>12</v>
      </c>
      <c r="I1897" s="80" t="s">
        <v>43</v>
      </c>
      <c r="J1897" s="80" t="s">
        <v>42</v>
      </c>
      <c r="K1897" s="80">
        <v>3.5</v>
      </c>
      <c r="L1897" s="80">
        <v>1240</v>
      </c>
      <c r="M1897" s="80" t="s">
        <v>41</v>
      </c>
      <c r="N1897" s="102">
        <v>1.29</v>
      </c>
      <c r="O1897" s="108">
        <v>0</v>
      </c>
      <c r="P1897" s="105">
        <v>2.02</v>
      </c>
      <c r="Q1897" s="80"/>
      <c r="R1897" s="80"/>
      <c r="S1897" s="80"/>
      <c r="T1897" s="80"/>
      <c r="U1897" s="80"/>
      <c r="V1897" s="80"/>
      <c r="W1897" s="80"/>
      <c r="X1897" s="80"/>
      <c r="Y1897" s="80"/>
      <c r="Z1897" s="80" t="s">
        <v>40</v>
      </c>
      <c r="AA1897" s="80" t="s">
        <v>39</v>
      </c>
      <c r="AB1897" s="80">
        <v>20</v>
      </c>
      <c r="AC1897" s="80"/>
    </row>
    <row r="1898" spans="1:29" ht="15.75" customHeight="1" x14ac:dyDescent="0.2">
      <c r="A1898" s="80" t="s">
        <v>49</v>
      </c>
      <c r="B1898" s="80" t="s">
        <v>47</v>
      </c>
      <c r="C1898" s="80" t="s">
        <v>50</v>
      </c>
      <c r="D1898" s="114">
        <v>43468.39604028935</v>
      </c>
      <c r="E1898" s="80" t="s">
        <v>167</v>
      </c>
      <c r="F1898" s="80" t="s">
        <v>30</v>
      </c>
      <c r="G1898" s="80" t="s">
        <v>44</v>
      </c>
      <c r="H1898" s="80" t="s">
        <v>12</v>
      </c>
      <c r="I1898" s="80" t="s">
        <v>159</v>
      </c>
      <c r="J1898" s="80" t="s">
        <v>165</v>
      </c>
      <c r="K1898" s="80">
        <v>3.5</v>
      </c>
      <c r="L1898" s="80">
        <v>1240</v>
      </c>
      <c r="M1898" s="80" t="s">
        <v>41</v>
      </c>
      <c r="N1898" s="102">
        <v>43</v>
      </c>
      <c r="O1898" s="108">
        <v>8.6199999999999992E-3</v>
      </c>
      <c r="P1898" s="105">
        <v>2</v>
      </c>
      <c r="Q1898" s="80"/>
      <c r="R1898" s="80"/>
      <c r="S1898" s="80"/>
      <c r="T1898" s="80"/>
      <c r="U1898" s="80"/>
      <c r="V1898" s="80"/>
      <c r="W1898" s="80"/>
      <c r="X1898" s="80"/>
      <c r="Y1898" s="80"/>
      <c r="Z1898" s="80" t="s">
        <v>40</v>
      </c>
      <c r="AA1898" s="80" t="s">
        <v>39</v>
      </c>
      <c r="AB1898" s="80">
        <v>20</v>
      </c>
      <c r="AC1898" s="80"/>
    </row>
    <row r="1899" spans="1:29" ht="15.75" customHeight="1" x14ac:dyDescent="0.2">
      <c r="A1899" s="80" t="s">
        <v>49</v>
      </c>
      <c r="B1899" s="80" t="s">
        <v>47</v>
      </c>
      <c r="C1899" s="80" t="s">
        <v>50</v>
      </c>
      <c r="D1899" s="114">
        <v>43468.39604028935</v>
      </c>
      <c r="E1899" s="80" t="s">
        <v>167</v>
      </c>
      <c r="F1899" s="80" t="s">
        <v>30</v>
      </c>
      <c r="G1899" s="80" t="s">
        <v>44</v>
      </c>
      <c r="H1899" s="80" t="s">
        <v>13</v>
      </c>
      <c r="I1899" s="80" t="s">
        <v>157</v>
      </c>
      <c r="J1899" s="80" t="s">
        <v>42</v>
      </c>
      <c r="K1899" s="80">
        <v>3.5</v>
      </c>
      <c r="L1899" s="80">
        <v>1240</v>
      </c>
      <c r="M1899" s="80" t="s">
        <v>41</v>
      </c>
      <c r="N1899" s="102">
        <v>282</v>
      </c>
      <c r="O1899" s="108">
        <v>4.4999999999999998E-2</v>
      </c>
      <c r="P1899" s="105">
        <v>2.5</v>
      </c>
      <c r="Q1899" s="80"/>
      <c r="R1899" s="80"/>
      <c r="S1899" s="80"/>
      <c r="T1899" s="80"/>
      <c r="U1899" s="80"/>
      <c r="V1899" s="80"/>
      <c r="W1899" s="80"/>
      <c r="X1899" s="80"/>
      <c r="Y1899" s="80"/>
      <c r="Z1899" s="80" t="s">
        <v>40</v>
      </c>
      <c r="AA1899" s="80" t="s">
        <v>39</v>
      </c>
      <c r="AB1899" s="80">
        <v>20</v>
      </c>
      <c r="AC1899" s="80"/>
    </row>
    <row r="1900" spans="1:29" ht="15.75" customHeight="1" x14ac:dyDescent="0.2">
      <c r="A1900" s="80" t="s">
        <v>49</v>
      </c>
      <c r="B1900" s="80" t="s">
        <v>47</v>
      </c>
      <c r="C1900" s="80" t="s">
        <v>50</v>
      </c>
      <c r="D1900" s="114">
        <v>43468.39604028935</v>
      </c>
      <c r="E1900" s="80" t="s">
        <v>167</v>
      </c>
      <c r="F1900" s="80" t="s">
        <v>30</v>
      </c>
      <c r="G1900" s="80" t="s">
        <v>44</v>
      </c>
      <c r="H1900" s="80" t="s">
        <v>13</v>
      </c>
      <c r="I1900" s="80" t="s">
        <v>158</v>
      </c>
      <c r="J1900" s="80" t="s">
        <v>42</v>
      </c>
      <c r="K1900" s="80">
        <v>3.5</v>
      </c>
      <c r="L1900" s="80">
        <v>1240</v>
      </c>
      <c r="M1900" s="80" t="s">
        <v>41</v>
      </c>
      <c r="N1900" s="102">
        <v>305</v>
      </c>
      <c r="O1900" s="108">
        <v>5.0900000000000001E-2</v>
      </c>
      <c r="P1900" s="105">
        <v>0</v>
      </c>
      <c r="Q1900" s="80"/>
      <c r="R1900" s="80"/>
      <c r="S1900" s="80"/>
      <c r="T1900" s="80"/>
      <c r="U1900" s="80"/>
      <c r="V1900" s="80"/>
      <c r="W1900" s="80"/>
      <c r="X1900" s="80"/>
      <c r="Y1900" s="80"/>
      <c r="Z1900" s="80" t="s">
        <v>40</v>
      </c>
      <c r="AA1900" s="80" t="s">
        <v>39</v>
      </c>
      <c r="AB1900" s="80">
        <v>20</v>
      </c>
      <c r="AC1900" s="80"/>
    </row>
    <row r="1901" spans="1:29" ht="15.75" customHeight="1" x14ac:dyDescent="0.2">
      <c r="A1901" s="80" t="s">
        <v>49</v>
      </c>
      <c r="B1901" s="80" t="s">
        <v>47</v>
      </c>
      <c r="C1901" s="80" t="s">
        <v>50</v>
      </c>
      <c r="D1901" s="114">
        <v>43468.39604028935</v>
      </c>
      <c r="E1901" s="80" t="s">
        <v>167</v>
      </c>
      <c r="F1901" s="80" t="s">
        <v>30</v>
      </c>
      <c r="G1901" s="80" t="s">
        <v>44</v>
      </c>
      <c r="H1901" s="80" t="s">
        <v>13</v>
      </c>
      <c r="I1901" s="80" t="s">
        <v>43</v>
      </c>
      <c r="J1901" s="80" t="s">
        <v>42</v>
      </c>
      <c r="K1901" s="80">
        <v>3.5</v>
      </c>
      <c r="L1901" s="80">
        <v>1240</v>
      </c>
      <c r="M1901" s="80" t="s">
        <v>41</v>
      </c>
      <c r="N1901" s="102">
        <v>1.44</v>
      </c>
      <c r="O1901" s="108">
        <v>0</v>
      </c>
      <c r="P1901" s="105">
        <v>2.2400000000000002</v>
      </c>
      <c r="Q1901" s="80"/>
      <c r="R1901" s="80"/>
      <c r="S1901" s="80"/>
      <c r="T1901" s="80"/>
      <c r="U1901" s="80"/>
      <c r="V1901" s="80"/>
      <c r="W1901" s="80"/>
      <c r="X1901" s="80"/>
      <c r="Y1901" s="80"/>
      <c r="Z1901" s="80" t="s">
        <v>40</v>
      </c>
      <c r="AA1901" s="80" t="s">
        <v>39</v>
      </c>
      <c r="AB1901" s="80">
        <v>20</v>
      </c>
      <c r="AC1901" s="80"/>
    </row>
    <row r="1902" spans="1:29" ht="15.75" customHeight="1" x14ac:dyDescent="0.2">
      <c r="A1902" s="80" t="s">
        <v>49</v>
      </c>
      <c r="B1902" s="80" t="s">
        <v>47</v>
      </c>
      <c r="C1902" s="80" t="s">
        <v>50</v>
      </c>
      <c r="D1902" s="114">
        <v>43468.39604028935</v>
      </c>
      <c r="E1902" s="80" t="s">
        <v>167</v>
      </c>
      <c r="F1902" s="80" t="s">
        <v>30</v>
      </c>
      <c r="G1902" s="80" t="s">
        <v>44</v>
      </c>
      <c r="H1902" s="80" t="s">
        <v>13</v>
      </c>
      <c r="I1902" s="80" t="s">
        <v>159</v>
      </c>
      <c r="J1902" s="80" t="s">
        <v>165</v>
      </c>
      <c r="K1902" s="80">
        <v>3.5</v>
      </c>
      <c r="L1902" s="80">
        <v>1240</v>
      </c>
      <c r="M1902" s="80" t="s">
        <v>41</v>
      </c>
      <c r="N1902" s="102">
        <v>180</v>
      </c>
      <c r="O1902" s="108">
        <v>2.8899999999999999E-2</v>
      </c>
      <c r="P1902" s="105">
        <v>2.21</v>
      </c>
      <c r="Q1902" s="80"/>
      <c r="R1902" s="80"/>
      <c r="S1902" s="80"/>
      <c r="T1902" s="80"/>
      <c r="U1902" s="80"/>
      <c r="V1902" s="80"/>
      <c r="W1902" s="80"/>
      <c r="X1902" s="80"/>
      <c r="Y1902" s="80"/>
      <c r="Z1902" s="80" t="s">
        <v>40</v>
      </c>
      <c r="AA1902" s="80" t="s">
        <v>39</v>
      </c>
      <c r="AB1902" s="80">
        <v>20</v>
      </c>
      <c r="AC1902" s="80"/>
    </row>
    <row r="1903" spans="1:29" ht="15.75" customHeight="1" x14ac:dyDescent="0.2">
      <c r="A1903" s="80" t="s">
        <v>49</v>
      </c>
      <c r="B1903" s="80" t="s">
        <v>47</v>
      </c>
      <c r="C1903" s="80" t="s">
        <v>50</v>
      </c>
      <c r="D1903" s="114">
        <v>43468.39604028935</v>
      </c>
      <c r="E1903" s="80" t="s">
        <v>167</v>
      </c>
      <c r="F1903" s="80" t="s">
        <v>30</v>
      </c>
      <c r="G1903" s="80" t="s">
        <v>44</v>
      </c>
      <c r="H1903" s="80" t="s">
        <v>16</v>
      </c>
      <c r="I1903" s="80" t="s">
        <v>157</v>
      </c>
      <c r="J1903" s="80" t="s">
        <v>42</v>
      </c>
      <c r="K1903" s="80">
        <v>3.5</v>
      </c>
      <c r="L1903" s="80">
        <v>1240</v>
      </c>
      <c r="M1903" s="80" t="s">
        <v>41</v>
      </c>
      <c r="N1903" s="102">
        <v>195</v>
      </c>
      <c r="O1903" s="108">
        <v>0.11600000000000001</v>
      </c>
      <c r="P1903" s="105">
        <v>3.88</v>
      </c>
      <c r="Q1903" s="80"/>
      <c r="R1903" s="80"/>
      <c r="S1903" s="80"/>
      <c r="T1903" s="80"/>
      <c r="U1903" s="80"/>
      <c r="V1903" s="80"/>
      <c r="W1903" s="80"/>
      <c r="X1903" s="80"/>
      <c r="Y1903" s="80"/>
      <c r="Z1903" s="80" t="s">
        <v>40</v>
      </c>
      <c r="AA1903" s="80" t="s">
        <v>39</v>
      </c>
      <c r="AB1903" s="80">
        <v>20</v>
      </c>
      <c r="AC1903" s="80"/>
    </row>
    <row r="1904" spans="1:29" ht="15.75" customHeight="1" x14ac:dyDescent="0.2">
      <c r="A1904" s="80" t="s">
        <v>49</v>
      </c>
      <c r="B1904" s="80" t="s">
        <v>47</v>
      </c>
      <c r="C1904" s="80" t="s">
        <v>50</v>
      </c>
      <c r="D1904" s="114">
        <v>43468.39604028935</v>
      </c>
      <c r="E1904" s="80" t="s">
        <v>167</v>
      </c>
      <c r="F1904" s="80" t="s">
        <v>30</v>
      </c>
      <c r="G1904" s="80" t="s">
        <v>44</v>
      </c>
      <c r="H1904" s="80" t="s">
        <v>16</v>
      </c>
      <c r="I1904" s="80" t="s">
        <v>158</v>
      </c>
      <c r="J1904" s="80" t="s">
        <v>42</v>
      </c>
      <c r="K1904" s="80">
        <v>3.5</v>
      </c>
      <c r="L1904" s="80">
        <v>1240</v>
      </c>
      <c r="M1904" s="80" t="s">
        <v>41</v>
      </c>
      <c r="N1904" s="102">
        <v>237</v>
      </c>
      <c r="O1904" s="108">
        <v>0.128</v>
      </c>
      <c r="P1904" s="105">
        <v>0</v>
      </c>
      <c r="Q1904" s="80"/>
      <c r="R1904" s="80"/>
      <c r="S1904" s="80"/>
      <c r="T1904" s="80"/>
      <c r="U1904" s="80"/>
      <c r="V1904" s="80"/>
      <c r="W1904" s="80"/>
      <c r="X1904" s="80"/>
      <c r="Y1904" s="80"/>
      <c r="Z1904" s="80" t="s">
        <v>40</v>
      </c>
      <c r="AA1904" s="80" t="s">
        <v>39</v>
      </c>
      <c r="AB1904" s="80">
        <v>20</v>
      </c>
      <c r="AC1904" s="80"/>
    </row>
    <row r="1905" spans="1:29" ht="15.75" customHeight="1" x14ac:dyDescent="0.2">
      <c r="A1905" s="80" t="s">
        <v>49</v>
      </c>
      <c r="B1905" s="80" t="s">
        <v>47</v>
      </c>
      <c r="C1905" s="80" t="s">
        <v>50</v>
      </c>
      <c r="D1905" s="114">
        <v>43468.39604028935</v>
      </c>
      <c r="E1905" s="80" t="s">
        <v>167</v>
      </c>
      <c r="F1905" s="80" t="s">
        <v>30</v>
      </c>
      <c r="G1905" s="80" t="s">
        <v>44</v>
      </c>
      <c r="H1905" s="80" t="s">
        <v>16</v>
      </c>
      <c r="I1905" s="80" t="s">
        <v>43</v>
      </c>
      <c r="J1905" s="80" t="s">
        <v>42</v>
      </c>
      <c r="K1905" s="80">
        <v>3.5</v>
      </c>
      <c r="L1905" s="80">
        <v>1240</v>
      </c>
      <c r="M1905" s="80" t="s">
        <v>41</v>
      </c>
      <c r="N1905" s="102">
        <v>2.2200000000000002</v>
      </c>
      <c r="O1905" s="108">
        <v>0</v>
      </c>
      <c r="P1905" s="105">
        <v>3.45</v>
      </c>
      <c r="Q1905" s="80"/>
      <c r="R1905" s="80"/>
      <c r="S1905" s="80"/>
      <c r="T1905" s="80"/>
      <c r="U1905" s="80"/>
      <c r="V1905" s="80"/>
      <c r="W1905" s="80"/>
      <c r="X1905" s="80"/>
      <c r="Y1905" s="80"/>
      <c r="Z1905" s="80" t="s">
        <v>40</v>
      </c>
      <c r="AA1905" s="80" t="s">
        <v>39</v>
      </c>
      <c r="AB1905" s="80">
        <v>20</v>
      </c>
      <c r="AC1905" s="80"/>
    </row>
    <row r="1906" spans="1:29" ht="15.75" customHeight="1" x14ac:dyDescent="0.2">
      <c r="A1906" s="80" t="s">
        <v>49</v>
      </c>
      <c r="B1906" s="80" t="s">
        <v>47</v>
      </c>
      <c r="C1906" s="80" t="s">
        <v>50</v>
      </c>
      <c r="D1906" s="114">
        <v>43468.39604028935</v>
      </c>
      <c r="E1906" s="80" t="s">
        <v>167</v>
      </c>
      <c r="F1906" s="80" t="s">
        <v>30</v>
      </c>
      <c r="G1906" s="80" t="s">
        <v>44</v>
      </c>
      <c r="H1906" s="80" t="s">
        <v>16</v>
      </c>
      <c r="I1906" s="80" t="s">
        <v>159</v>
      </c>
      <c r="J1906" s="80" t="s">
        <v>165</v>
      </c>
      <c r="K1906" s="80">
        <v>3.5</v>
      </c>
      <c r="L1906" s="80">
        <v>1240</v>
      </c>
      <c r="M1906" s="80" t="s">
        <v>41</v>
      </c>
      <c r="N1906" s="102">
        <v>175</v>
      </c>
      <c r="O1906" s="108">
        <v>0.10299999999999999</v>
      </c>
      <c r="P1906" s="105">
        <v>3.4</v>
      </c>
      <c r="Q1906" s="80"/>
      <c r="R1906" s="80"/>
      <c r="S1906" s="80"/>
      <c r="T1906" s="80"/>
      <c r="U1906" s="80"/>
      <c r="V1906" s="80"/>
      <c r="W1906" s="80"/>
      <c r="X1906" s="80"/>
      <c r="Y1906" s="80"/>
      <c r="Z1906" s="80" t="s">
        <v>40</v>
      </c>
      <c r="AA1906" s="80" t="s">
        <v>39</v>
      </c>
      <c r="AB1906" s="80">
        <v>20</v>
      </c>
      <c r="AC1906" s="80"/>
    </row>
    <row r="1907" spans="1:29" ht="15.75" customHeight="1" x14ac:dyDescent="0.2">
      <c r="A1907" s="80" t="s">
        <v>49</v>
      </c>
      <c r="B1907" s="80" t="s">
        <v>47</v>
      </c>
      <c r="C1907" s="80" t="s">
        <v>50</v>
      </c>
      <c r="D1907" s="114">
        <v>43468.39604028935</v>
      </c>
      <c r="E1907" s="80" t="s">
        <v>167</v>
      </c>
      <c r="F1907" s="80" t="s">
        <v>30</v>
      </c>
      <c r="G1907" s="80" t="s">
        <v>44</v>
      </c>
      <c r="H1907" s="80" t="s">
        <v>24</v>
      </c>
      <c r="I1907" s="80" t="s">
        <v>157</v>
      </c>
      <c r="J1907" s="80" t="s">
        <v>42</v>
      </c>
      <c r="K1907" s="80">
        <v>3.5</v>
      </c>
      <c r="L1907" s="80">
        <v>1240</v>
      </c>
      <c r="M1907" s="80" t="s">
        <v>41</v>
      </c>
      <c r="N1907" s="102">
        <v>218</v>
      </c>
      <c r="O1907" s="108">
        <v>8.5599999999999996E-2</v>
      </c>
      <c r="P1907" s="105">
        <v>4.72</v>
      </c>
      <c r="Q1907" s="80"/>
      <c r="R1907" s="80"/>
      <c r="S1907" s="80"/>
      <c r="T1907" s="80"/>
      <c r="U1907" s="80"/>
      <c r="V1907" s="80"/>
      <c r="W1907" s="80"/>
      <c r="X1907" s="80"/>
      <c r="Y1907" s="80"/>
      <c r="Z1907" s="80" t="s">
        <v>40</v>
      </c>
      <c r="AA1907" s="80" t="s">
        <v>39</v>
      </c>
      <c r="AB1907" s="80">
        <v>20</v>
      </c>
      <c r="AC1907" s="80"/>
    </row>
    <row r="1908" spans="1:29" ht="15.75" customHeight="1" x14ac:dyDescent="0.2">
      <c r="A1908" s="80" t="s">
        <v>49</v>
      </c>
      <c r="B1908" s="80" t="s">
        <v>47</v>
      </c>
      <c r="C1908" s="80" t="s">
        <v>50</v>
      </c>
      <c r="D1908" s="114">
        <v>43468.39604028935</v>
      </c>
      <c r="E1908" s="80" t="s">
        <v>167</v>
      </c>
      <c r="F1908" s="80" t="s">
        <v>30</v>
      </c>
      <c r="G1908" s="80" t="s">
        <v>44</v>
      </c>
      <c r="H1908" s="80" t="s">
        <v>24</v>
      </c>
      <c r="I1908" s="80" t="s">
        <v>158</v>
      </c>
      <c r="J1908" s="80" t="s">
        <v>42</v>
      </c>
      <c r="K1908" s="80">
        <v>3.5</v>
      </c>
      <c r="L1908" s="80">
        <v>1240</v>
      </c>
      <c r="M1908" s="80" t="s">
        <v>41</v>
      </c>
      <c r="N1908" s="102">
        <v>275</v>
      </c>
      <c r="O1908" s="108">
        <v>8.72E-2</v>
      </c>
      <c r="P1908" s="105">
        <v>0</v>
      </c>
      <c r="Q1908" s="80"/>
      <c r="R1908" s="80"/>
      <c r="S1908" s="80"/>
      <c r="T1908" s="80"/>
      <c r="U1908" s="80"/>
      <c r="V1908" s="80"/>
      <c r="W1908" s="80"/>
      <c r="X1908" s="80"/>
      <c r="Y1908" s="80"/>
      <c r="Z1908" s="80" t="s">
        <v>40</v>
      </c>
      <c r="AA1908" s="80" t="s">
        <v>39</v>
      </c>
      <c r="AB1908" s="80">
        <v>20</v>
      </c>
      <c r="AC1908" s="80"/>
    </row>
    <row r="1909" spans="1:29" ht="15.75" customHeight="1" x14ac:dyDescent="0.2">
      <c r="A1909" s="80" t="s">
        <v>49</v>
      </c>
      <c r="B1909" s="80" t="s">
        <v>47</v>
      </c>
      <c r="C1909" s="80" t="s">
        <v>50</v>
      </c>
      <c r="D1909" s="114">
        <v>43468.39604028935</v>
      </c>
      <c r="E1909" s="80" t="s">
        <v>167</v>
      </c>
      <c r="F1909" s="80" t="s">
        <v>30</v>
      </c>
      <c r="G1909" s="80" t="s">
        <v>44</v>
      </c>
      <c r="H1909" s="80" t="s">
        <v>24</v>
      </c>
      <c r="I1909" s="80" t="s">
        <v>43</v>
      </c>
      <c r="J1909" s="80" t="s">
        <v>42</v>
      </c>
      <c r="K1909" s="80">
        <v>3.5</v>
      </c>
      <c r="L1909" s="80">
        <v>1240</v>
      </c>
      <c r="M1909" s="80" t="s">
        <v>41</v>
      </c>
      <c r="N1909" s="102">
        <v>2.65</v>
      </c>
      <c r="O1909" s="108">
        <v>0</v>
      </c>
      <c r="P1909" s="105">
        <v>4.0999999999999996</v>
      </c>
      <c r="Q1909" s="80"/>
      <c r="R1909" s="80"/>
      <c r="S1909" s="80"/>
      <c r="T1909" s="80"/>
      <c r="U1909" s="80"/>
      <c r="V1909" s="80"/>
      <c r="W1909" s="80"/>
      <c r="X1909" s="80"/>
      <c r="Y1909" s="80"/>
      <c r="Z1909" s="80" t="s">
        <v>40</v>
      </c>
      <c r="AA1909" s="80" t="s">
        <v>39</v>
      </c>
      <c r="AB1909" s="80">
        <v>20</v>
      </c>
      <c r="AC1909" s="80"/>
    </row>
    <row r="1910" spans="1:29" ht="15.75" customHeight="1" x14ac:dyDescent="0.2">
      <c r="A1910" s="80" t="s">
        <v>49</v>
      </c>
      <c r="B1910" s="80" t="s">
        <v>47</v>
      </c>
      <c r="C1910" s="80" t="s">
        <v>50</v>
      </c>
      <c r="D1910" s="114">
        <v>43468.39604028935</v>
      </c>
      <c r="E1910" s="80" t="s">
        <v>167</v>
      </c>
      <c r="F1910" s="80" t="s">
        <v>30</v>
      </c>
      <c r="G1910" s="80" t="s">
        <v>44</v>
      </c>
      <c r="H1910" s="80" t="s">
        <v>24</v>
      </c>
      <c r="I1910" s="80" t="s">
        <v>159</v>
      </c>
      <c r="J1910" s="80" t="s">
        <v>165</v>
      </c>
      <c r="K1910" s="80">
        <v>3.5</v>
      </c>
      <c r="L1910" s="80">
        <v>1240</v>
      </c>
      <c r="M1910" s="80" t="s">
        <v>41</v>
      </c>
      <c r="N1910" s="102">
        <v>46</v>
      </c>
      <c r="O1910" s="108">
        <v>1.67E-2</v>
      </c>
      <c r="P1910" s="105">
        <v>4.1100000000000003</v>
      </c>
      <c r="Q1910" s="80"/>
      <c r="R1910" s="80"/>
      <c r="S1910" s="80"/>
      <c r="T1910" s="80"/>
      <c r="U1910" s="80"/>
      <c r="V1910" s="80"/>
      <c r="W1910" s="80"/>
      <c r="X1910" s="80"/>
      <c r="Y1910" s="80"/>
      <c r="Z1910" s="80" t="s">
        <v>40</v>
      </c>
      <c r="AA1910" s="80" t="s">
        <v>39</v>
      </c>
      <c r="AB1910" s="80">
        <v>20</v>
      </c>
      <c r="AC1910" s="80"/>
    </row>
    <row r="1911" spans="1:29" ht="15.75" customHeight="1" x14ac:dyDescent="0.2">
      <c r="A1911" s="80" t="s">
        <v>49</v>
      </c>
      <c r="B1911" s="80" t="s">
        <v>47</v>
      </c>
      <c r="C1911" s="80" t="s">
        <v>50</v>
      </c>
      <c r="D1911" s="114">
        <v>43468.39604028935</v>
      </c>
      <c r="E1911" s="80" t="s">
        <v>167</v>
      </c>
      <c r="F1911" s="80" t="s">
        <v>30</v>
      </c>
      <c r="G1911" s="80" t="s">
        <v>44</v>
      </c>
      <c r="H1911" s="80" t="s">
        <v>25</v>
      </c>
      <c r="I1911" s="80" t="s">
        <v>157</v>
      </c>
      <c r="J1911" s="80" t="s">
        <v>42</v>
      </c>
      <c r="K1911" s="80">
        <v>3.5</v>
      </c>
      <c r="L1911" s="80">
        <v>1240</v>
      </c>
      <c r="M1911" s="80" t="s">
        <v>41</v>
      </c>
      <c r="N1911" s="102">
        <v>326</v>
      </c>
      <c r="O1911" s="108">
        <v>9.0700000000000003E-2</v>
      </c>
      <c r="P1911" s="105">
        <v>1.74</v>
      </c>
      <c r="Q1911" s="80"/>
      <c r="R1911" s="80"/>
      <c r="S1911" s="80"/>
      <c r="T1911" s="80"/>
      <c r="U1911" s="80"/>
      <c r="V1911" s="80"/>
      <c r="W1911" s="80"/>
      <c r="X1911" s="80"/>
      <c r="Y1911" s="80"/>
      <c r="Z1911" s="80" t="s">
        <v>40</v>
      </c>
      <c r="AA1911" s="80" t="s">
        <v>39</v>
      </c>
      <c r="AB1911" s="80">
        <v>20</v>
      </c>
      <c r="AC1911" s="80"/>
    </row>
    <row r="1912" spans="1:29" ht="15.75" customHeight="1" x14ac:dyDescent="0.2">
      <c r="A1912" s="80" t="s">
        <v>49</v>
      </c>
      <c r="B1912" s="80" t="s">
        <v>47</v>
      </c>
      <c r="C1912" s="80" t="s">
        <v>50</v>
      </c>
      <c r="D1912" s="114">
        <v>43468.39604028935</v>
      </c>
      <c r="E1912" s="80" t="s">
        <v>167</v>
      </c>
      <c r="F1912" s="80" t="s">
        <v>30</v>
      </c>
      <c r="G1912" s="80" t="s">
        <v>44</v>
      </c>
      <c r="H1912" s="80" t="s">
        <v>25</v>
      </c>
      <c r="I1912" s="80" t="s">
        <v>158</v>
      </c>
      <c r="J1912" s="80" t="s">
        <v>42</v>
      </c>
      <c r="K1912" s="80">
        <v>3.5</v>
      </c>
      <c r="L1912" s="80">
        <v>1240</v>
      </c>
      <c r="M1912" s="80" t="s">
        <v>41</v>
      </c>
      <c r="N1912" s="102">
        <v>346</v>
      </c>
      <c r="O1912" s="108">
        <v>9.3399999999999997E-2</v>
      </c>
      <c r="P1912" s="105">
        <v>0</v>
      </c>
      <c r="Q1912" s="80"/>
      <c r="R1912" s="80"/>
      <c r="S1912" s="80"/>
      <c r="T1912" s="80"/>
      <c r="U1912" s="80"/>
      <c r="V1912" s="80"/>
      <c r="W1912" s="80"/>
      <c r="X1912" s="80"/>
      <c r="Y1912" s="80"/>
      <c r="Z1912" s="80" t="s">
        <v>40</v>
      </c>
      <c r="AA1912" s="80" t="s">
        <v>39</v>
      </c>
      <c r="AB1912" s="80">
        <v>20</v>
      </c>
      <c r="AC1912" s="80"/>
    </row>
    <row r="1913" spans="1:29" ht="15.75" customHeight="1" x14ac:dyDescent="0.2">
      <c r="A1913" s="80" t="s">
        <v>49</v>
      </c>
      <c r="B1913" s="80" t="s">
        <v>47</v>
      </c>
      <c r="C1913" s="80" t="s">
        <v>50</v>
      </c>
      <c r="D1913" s="114">
        <v>43468.39604028935</v>
      </c>
      <c r="E1913" s="80" t="s">
        <v>167</v>
      </c>
      <c r="F1913" s="80" t="s">
        <v>30</v>
      </c>
      <c r="G1913" s="80" t="s">
        <v>44</v>
      </c>
      <c r="H1913" s="80" t="s">
        <v>25</v>
      </c>
      <c r="I1913" s="80" t="s">
        <v>43</v>
      </c>
      <c r="J1913" s="80" t="s">
        <v>42</v>
      </c>
      <c r="K1913" s="80">
        <v>3.5</v>
      </c>
      <c r="L1913" s="80">
        <v>1240</v>
      </c>
      <c r="M1913" s="80" t="s">
        <v>41</v>
      </c>
      <c r="N1913" s="102">
        <v>0.999</v>
      </c>
      <c r="O1913" s="108">
        <v>0</v>
      </c>
      <c r="P1913" s="105">
        <v>1.54</v>
      </c>
      <c r="Q1913" s="80"/>
      <c r="R1913" s="80"/>
      <c r="S1913" s="80"/>
      <c r="T1913" s="80"/>
      <c r="U1913" s="80"/>
      <c r="V1913" s="80"/>
      <c r="W1913" s="80"/>
      <c r="X1913" s="80"/>
      <c r="Y1913" s="80"/>
      <c r="Z1913" s="80" t="s">
        <v>40</v>
      </c>
      <c r="AA1913" s="80" t="s">
        <v>39</v>
      </c>
      <c r="AB1913" s="80">
        <v>20</v>
      </c>
      <c r="AC1913" s="80"/>
    </row>
    <row r="1914" spans="1:29" ht="15.75" customHeight="1" x14ac:dyDescent="0.2">
      <c r="A1914" s="80" t="s">
        <v>49</v>
      </c>
      <c r="B1914" s="80" t="s">
        <v>47</v>
      </c>
      <c r="C1914" s="80" t="s">
        <v>50</v>
      </c>
      <c r="D1914" s="114">
        <v>43468.39604028935</v>
      </c>
      <c r="E1914" s="80" t="s">
        <v>167</v>
      </c>
      <c r="F1914" s="80" t="s">
        <v>30</v>
      </c>
      <c r="G1914" s="80" t="s">
        <v>44</v>
      </c>
      <c r="H1914" s="80" t="s">
        <v>25</v>
      </c>
      <c r="I1914" s="80" t="s">
        <v>159</v>
      </c>
      <c r="J1914" s="80" t="s">
        <v>165</v>
      </c>
      <c r="K1914" s="80">
        <v>3.5</v>
      </c>
      <c r="L1914" s="80">
        <v>1240</v>
      </c>
      <c r="M1914" s="80" t="s">
        <v>41</v>
      </c>
      <c r="N1914" s="102">
        <v>183</v>
      </c>
      <c r="O1914" s="108">
        <v>5.0700000000000002E-2</v>
      </c>
      <c r="P1914" s="105">
        <v>1.53</v>
      </c>
      <c r="Q1914" s="80"/>
      <c r="R1914" s="80"/>
      <c r="S1914" s="80"/>
      <c r="T1914" s="80"/>
      <c r="U1914" s="80"/>
      <c r="V1914" s="80"/>
      <c r="W1914" s="80"/>
      <c r="X1914" s="80"/>
      <c r="Y1914" s="80"/>
      <c r="Z1914" s="80" t="s">
        <v>40</v>
      </c>
      <c r="AA1914" s="80" t="s">
        <v>39</v>
      </c>
      <c r="AB1914" s="80">
        <v>20</v>
      </c>
      <c r="AC1914" s="80"/>
    </row>
    <row r="1915" spans="1:29" ht="15.75" customHeight="1" x14ac:dyDescent="0.2">
      <c r="A1915" s="80" t="s">
        <v>49</v>
      </c>
      <c r="B1915" s="80" t="s">
        <v>47</v>
      </c>
      <c r="C1915" s="80" t="s">
        <v>50</v>
      </c>
      <c r="D1915" s="114">
        <v>43468.39604028935</v>
      </c>
      <c r="E1915" s="80" t="s">
        <v>167</v>
      </c>
      <c r="F1915" s="80" t="s">
        <v>30</v>
      </c>
      <c r="G1915" s="80" t="s">
        <v>44</v>
      </c>
      <c r="H1915" s="80" t="s">
        <v>166</v>
      </c>
      <c r="I1915" s="80" t="s">
        <v>157</v>
      </c>
      <c r="J1915" s="80" t="s">
        <v>42</v>
      </c>
      <c r="K1915" s="80">
        <v>3.5</v>
      </c>
      <c r="L1915" s="80">
        <v>1240</v>
      </c>
      <c r="M1915" s="80" t="s">
        <v>41</v>
      </c>
      <c r="N1915" s="102">
        <v>187</v>
      </c>
      <c r="O1915" s="108">
        <v>8.7400000000000005E-2</v>
      </c>
      <c r="P1915" s="105">
        <v>3.29</v>
      </c>
      <c r="Q1915" s="80"/>
      <c r="R1915" s="80"/>
      <c r="S1915" s="80"/>
      <c r="T1915" s="80"/>
      <c r="U1915" s="80"/>
      <c r="V1915" s="80"/>
      <c r="W1915" s="80"/>
      <c r="X1915" s="80"/>
      <c r="Y1915" s="80"/>
      <c r="Z1915" s="80" t="s">
        <v>40</v>
      </c>
      <c r="AA1915" s="80" t="s">
        <v>39</v>
      </c>
      <c r="AB1915" s="80">
        <v>20</v>
      </c>
      <c r="AC1915" s="80"/>
    </row>
    <row r="1916" spans="1:29" ht="15.75" customHeight="1" x14ac:dyDescent="0.2">
      <c r="A1916" s="80" t="s">
        <v>49</v>
      </c>
      <c r="B1916" s="80" t="s">
        <v>47</v>
      </c>
      <c r="C1916" s="80" t="s">
        <v>50</v>
      </c>
      <c r="D1916" s="114">
        <v>43468.39604028935</v>
      </c>
      <c r="E1916" s="80" t="s">
        <v>167</v>
      </c>
      <c r="F1916" s="80" t="s">
        <v>30</v>
      </c>
      <c r="G1916" s="80" t="s">
        <v>44</v>
      </c>
      <c r="H1916" s="80" t="s">
        <v>166</v>
      </c>
      <c r="I1916" s="80" t="s">
        <v>158</v>
      </c>
      <c r="J1916" s="80" t="s">
        <v>42</v>
      </c>
      <c r="K1916" s="80">
        <v>3.5</v>
      </c>
      <c r="L1916" s="80">
        <v>1240</v>
      </c>
      <c r="M1916" s="80" t="s">
        <v>41</v>
      </c>
      <c r="N1916" s="102">
        <v>220</v>
      </c>
      <c r="O1916" s="108">
        <v>9.7199999999999995E-2</v>
      </c>
      <c r="P1916" s="105">
        <v>0</v>
      </c>
      <c r="Q1916" s="80"/>
      <c r="R1916" s="80"/>
      <c r="S1916" s="80"/>
      <c r="T1916" s="80"/>
      <c r="U1916" s="80"/>
      <c r="V1916" s="80"/>
      <c r="W1916" s="80"/>
      <c r="X1916" s="80"/>
      <c r="Y1916" s="80"/>
      <c r="Z1916" s="80" t="s">
        <v>40</v>
      </c>
      <c r="AA1916" s="80" t="s">
        <v>39</v>
      </c>
      <c r="AB1916" s="80">
        <v>20</v>
      </c>
      <c r="AC1916" s="80"/>
    </row>
    <row r="1917" spans="1:29" ht="15.75" customHeight="1" x14ac:dyDescent="0.2">
      <c r="A1917" s="80" t="s">
        <v>49</v>
      </c>
      <c r="B1917" s="80" t="s">
        <v>47</v>
      </c>
      <c r="C1917" s="80" t="s">
        <v>50</v>
      </c>
      <c r="D1917" s="114">
        <v>43468.39604028935</v>
      </c>
      <c r="E1917" s="80" t="s">
        <v>167</v>
      </c>
      <c r="F1917" s="80" t="s">
        <v>30</v>
      </c>
      <c r="G1917" s="80" t="s">
        <v>44</v>
      </c>
      <c r="H1917" s="80" t="s">
        <v>166</v>
      </c>
      <c r="I1917" s="80" t="s">
        <v>43</v>
      </c>
      <c r="J1917" s="80" t="s">
        <v>42</v>
      </c>
      <c r="K1917" s="80">
        <v>3.5</v>
      </c>
      <c r="L1917" s="80">
        <v>1240</v>
      </c>
      <c r="M1917" s="80" t="s">
        <v>41</v>
      </c>
      <c r="N1917" s="102">
        <v>1.89</v>
      </c>
      <c r="O1917" s="108">
        <v>0</v>
      </c>
      <c r="P1917" s="105">
        <v>2.94</v>
      </c>
      <c r="Q1917" s="80"/>
      <c r="R1917" s="80"/>
      <c r="S1917" s="80"/>
      <c r="T1917" s="80"/>
      <c r="U1917" s="80"/>
      <c r="V1917" s="80"/>
      <c r="W1917" s="80"/>
      <c r="X1917" s="80"/>
      <c r="Y1917" s="80"/>
      <c r="Z1917" s="80" t="s">
        <v>40</v>
      </c>
      <c r="AA1917" s="80" t="s">
        <v>39</v>
      </c>
      <c r="AB1917" s="80">
        <v>20</v>
      </c>
      <c r="AC1917" s="80"/>
    </row>
    <row r="1918" spans="1:29" ht="15.75" customHeight="1" x14ac:dyDescent="0.2">
      <c r="A1918" s="80" t="s">
        <v>49</v>
      </c>
      <c r="B1918" s="80" t="s">
        <v>47</v>
      </c>
      <c r="C1918" s="80" t="s">
        <v>50</v>
      </c>
      <c r="D1918" s="114">
        <v>43468.39604028935</v>
      </c>
      <c r="E1918" s="80" t="s">
        <v>167</v>
      </c>
      <c r="F1918" s="80" t="s">
        <v>30</v>
      </c>
      <c r="G1918" s="80" t="s">
        <v>44</v>
      </c>
      <c r="H1918" s="80" t="s">
        <v>166</v>
      </c>
      <c r="I1918" s="80" t="s">
        <v>159</v>
      </c>
      <c r="J1918" s="80" t="s">
        <v>165</v>
      </c>
      <c r="K1918" s="80">
        <v>3.5</v>
      </c>
      <c r="L1918" s="80">
        <v>1240</v>
      </c>
      <c r="M1918" s="80" t="s">
        <v>41</v>
      </c>
      <c r="N1918" s="102">
        <v>128</v>
      </c>
      <c r="O1918" s="108">
        <v>6.93E-2</v>
      </c>
      <c r="P1918" s="105">
        <v>2.9</v>
      </c>
      <c r="Q1918" s="80"/>
      <c r="R1918" s="80"/>
      <c r="S1918" s="80"/>
      <c r="T1918" s="80"/>
      <c r="U1918" s="80"/>
      <c r="V1918" s="80"/>
      <c r="W1918" s="80"/>
      <c r="X1918" s="80"/>
      <c r="Y1918" s="80"/>
      <c r="Z1918" s="80" t="s">
        <v>40</v>
      </c>
      <c r="AA1918" s="80" t="s">
        <v>39</v>
      </c>
      <c r="AB1918" s="80">
        <v>20</v>
      </c>
      <c r="AC1918" s="80"/>
    </row>
    <row r="1919" spans="1:29" ht="15.75" customHeight="1" x14ac:dyDescent="0.2">
      <c r="A1919" s="80" t="s">
        <v>49</v>
      </c>
      <c r="B1919" s="80" t="s">
        <v>47</v>
      </c>
      <c r="C1919" s="80" t="s">
        <v>50</v>
      </c>
      <c r="D1919" s="114">
        <v>43468.39604028935</v>
      </c>
      <c r="E1919" s="80" t="s">
        <v>167</v>
      </c>
      <c r="F1919" s="80" t="s">
        <v>31</v>
      </c>
      <c r="G1919" s="80" t="s">
        <v>44</v>
      </c>
      <c r="H1919" s="80" t="s">
        <v>11</v>
      </c>
      <c r="I1919" s="80" t="s">
        <v>157</v>
      </c>
      <c r="J1919" s="80" t="s">
        <v>42</v>
      </c>
      <c r="K1919" s="80">
        <v>1.28</v>
      </c>
      <c r="L1919" s="80">
        <v>1210</v>
      </c>
      <c r="M1919" s="80" t="s">
        <v>41</v>
      </c>
      <c r="N1919" s="102">
        <v>5.51</v>
      </c>
      <c r="O1919" s="108">
        <v>1.14E-2</v>
      </c>
      <c r="P1919" s="105">
        <v>0.92100000000000004</v>
      </c>
      <c r="Q1919" s="80"/>
      <c r="R1919" s="80"/>
      <c r="S1919" s="80"/>
      <c r="T1919" s="80"/>
      <c r="U1919" s="80"/>
      <c r="V1919" s="80"/>
      <c r="W1919" s="80"/>
      <c r="X1919" s="80"/>
      <c r="Y1919" s="80"/>
      <c r="Z1919" s="80" t="s">
        <v>40</v>
      </c>
      <c r="AA1919" s="80" t="s">
        <v>39</v>
      </c>
      <c r="AB1919" s="80">
        <v>20</v>
      </c>
      <c r="AC1919" s="80"/>
    </row>
    <row r="1920" spans="1:29" ht="15.75" customHeight="1" x14ac:dyDescent="0.2">
      <c r="A1920" s="80" t="s">
        <v>49</v>
      </c>
      <c r="B1920" s="80" t="s">
        <v>47</v>
      </c>
      <c r="C1920" s="80" t="s">
        <v>50</v>
      </c>
      <c r="D1920" s="114">
        <v>43468.39604028935</v>
      </c>
      <c r="E1920" s="80" t="s">
        <v>167</v>
      </c>
      <c r="F1920" s="80" t="s">
        <v>31</v>
      </c>
      <c r="G1920" s="80" t="s">
        <v>44</v>
      </c>
      <c r="H1920" s="80" t="s">
        <v>11</v>
      </c>
      <c r="I1920" s="80" t="s">
        <v>158</v>
      </c>
      <c r="J1920" s="80" t="s">
        <v>42</v>
      </c>
      <c r="K1920" s="80">
        <v>1.28</v>
      </c>
      <c r="L1920" s="80">
        <v>1210</v>
      </c>
      <c r="M1920" s="80" t="s">
        <v>41</v>
      </c>
      <c r="N1920" s="102">
        <v>13.8</v>
      </c>
      <c r="O1920" s="108">
        <v>1.2699999999999999E-2</v>
      </c>
      <c r="P1920" s="105">
        <v>0</v>
      </c>
      <c r="Q1920" s="80"/>
      <c r="R1920" s="80"/>
      <c r="S1920" s="80"/>
      <c r="T1920" s="80"/>
      <c r="U1920" s="80"/>
      <c r="V1920" s="80"/>
      <c r="W1920" s="80"/>
      <c r="X1920" s="80"/>
      <c r="Y1920" s="80"/>
      <c r="Z1920" s="80" t="s">
        <v>40</v>
      </c>
      <c r="AA1920" s="80" t="s">
        <v>39</v>
      </c>
      <c r="AB1920" s="80">
        <v>20</v>
      </c>
      <c r="AC1920" s="80"/>
    </row>
    <row r="1921" spans="1:29" ht="15.75" customHeight="1" x14ac:dyDescent="0.2">
      <c r="A1921" s="80" t="s">
        <v>49</v>
      </c>
      <c r="B1921" s="80" t="s">
        <v>47</v>
      </c>
      <c r="C1921" s="80" t="s">
        <v>50</v>
      </c>
      <c r="D1921" s="114">
        <v>43468.39604028935</v>
      </c>
      <c r="E1921" s="80" t="s">
        <v>167</v>
      </c>
      <c r="F1921" s="80" t="s">
        <v>31</v>
      </c>
      <c r="G1921" s="80" t="s">
        <v>44</v>
      </c>
      <c r="H1921" s="80" t="s">
        <v>11</v>
      </c>
      <c r="I1921" s="80" t="s">
        <v>43</v>
      </c>
      <c r="J1921" s="80" t="s">
        <v>42</v>
      </c>
      <c r="K1921" s="80">
        <v>1.28</v>
      </c>
      <c r="L1921" s="80">
        <v>1210</v>
      </c>
      <c r="M1921" s="80" t="s">
        <v>41</v>
      </c>
      <c r="N1921" s="102">
        <v>0.76300000000000001</v>
      </c>
      <c r="O1921" s="108">
        <v>0</v>
      </c>
      <c r="P1921" s="105">
        <v>0.88400000000000001</v>
      </c>
      <c r="Q1921" s="80"/>
      <c r="R1921" s="80"/>
      <c r="S1921" s="80"/>
      <c r="T1921" s="80"/>
      <c r="U1921" s="80"/>
      <c r="V1921" s="80"/>
      <c r="W1921" s="80"/>
      <c r="X1921" s="80"/>
      <c r="Y1921" s="80"/>
      <c r="Z1921" s="80" t="s">
        <v>40</v>
      </c>
      <c r="AA1921" s="80" t="s">
        <v>39</v>
      </c>
      <c r="AB1921" s="80">
        <v>20</v>
      </c>
      <c r="AC1921" s="80"/>
    </row>
    <row r="1922" spans="1:29" ht="15.75" customHeight="1" x14ac:dyDescent="0.2">
      <c r="A1922" s="80" t="s">
        <v>49</v>
      </c>
      <c r="B1922" s="80" t="s">
        <v>47</v>
      </c>
      <c r="C1922" s="80" t="s">
        <v>50</v>
      </c>
      <c r="D1922" s="114">
        <v>43468.39604028935</v>
      </c>
      <c r="E1922" s="80" t="s">
        <v>167</v>
      </c>
      <c r="F1922" s="80" t="s">
        <v>31</v>
      </c>
      <c r="G1922" s="80" t="s">
        <v>44</v>
      </c>
      <c r="H1922" s="80" t="s">
        <v>11</v>
      </c>
      <c r="I1922" s="80" t="s">
        <v>159</v>
      </c>
      <c r="J1922" s="80" t="s">
        <v>165</v>
      </c>
      <c r="K1922" s="80">
        <v>1.28</v>
      </c>
      <c r="L1922" s="80">
        <v>1210</v>
      </c>
      <c r="M1922" s="80" t="s">
        <v>41</v>
      </c>
      <c r="N1922" s="102">
        <v>3.25</v>
      </c>
      <c r="O1922" s="108">
        <v>4.9800000000000001E-3</v>
      </c>
      <c r="P1922" s="105">
        <v>0.85</v>
      </c>
      <c r="Q1922" s="80"/>
      <c r="R1922" s="80"/>
      <c r="S1922" s="80"/>
      <c r="T1922" s="80"/>
      <c r="U1922" s="80"/>
      <c r="V1922" s="80"/>
      <c r="W1922" s="80"/>
      <c r="X1922" s="80"/>
      <c r="Y1922" s="80"/>
      <c r="Z1922" s="80" t="s">
        <v>40</v>
      </c>
      <c r="AA1922" s="80" t="s">
        <v>39</v>
      </c>
      <c r="AB1922" s="80">
        <v>20</v>
      </c>
      <c r="AC1922" s="80"/>
    </row>
    <row r="1923" spans="1:29" ht="15.75" customHeight="1" x14ac:dyDescent="0.2">
      <c r="A1923" s="80" t="s">
        <v>49</v>
      </c>
      <c r="B1923" s="80" t="s">
        <v>47</v>
      </c>
      <c r="C1923" s="80" t="s">
        <v>50</v>
      </c>
      <c r="D1923" s="114">
        <v>43468.39604028935</v>
      </c>
      <c r="E1923" s="80" t="s">
        <v>167</v>
      </c>
      <c r="F1923" s="80" t="s">
        <v>31</v>
      </c>
      <c r="G1923" s="80" t="s">
        <v>44</v>
      </c>
      <c r="H1923" s="80" t="s">
        <v>12</v>
      </c>
      <c r="I1923" s="80" t="s">
        <v>157</v>
      </c>
      <c r="J1923" s="80" t="s">
        <v>42</v>
      </c>
      <c r="K1923" s="80">
        <v>1.1100000000000001</v>
      </c>
      <c r="L1923" s="80">
        <v>1210</v>
      </c>
      <c r="M1923" s="80" t="s">
        <v>41</v>
      </c>
      <c r="N1923" s="102">
        <v>7.91</v>
      </c>
      <c r="O1923" s="108">
        <v>8.5500000000000003E-3</v>
      </c>
      <c r="P1923" s="105">
        <v>0.77600000000000002</v>
      </c>
      <c r="Q1923" s="80"/>
      <c r="R1923" s="80"/>
      <c r="S1923" s="80"/>
      <c r="T1923" s="80"/>
      <c r="U1923" s="80"/>
      <c r="V1923" s="80"/>
      <c r="W1923" s="80"/>
      <c r="X1923" s="80"/>
      <c r="Y1923" s="80"/>
      <c r="Z1923" s="80" t="s">
        <v>40</v>
      </c>
      <c r="AA1923" s="80" t="s">
        <v>39</v>
      </c>
      <c r="AB1923" s="80">
        <v>20</v>
      </c>
      <c r="AC1923" s="80"/>
    </row>
    <row r="1924" spans="1:29" ht="15.75" customHeight="1" x14ac:dyDescent="0.2">
      <c r="A1924" s="80" t="s">
        <v>49</v>
      </c>
      <c r="B1924" s="80" t="s">
        <v>47</v>
      </c>
      <c r="C1924" s="80" t="s">
        <v>50</v>
      </c>
      <c r="D1924" s="114">
        <v>43468.39604028935</v>
      </c>
      <c r="E1924" s="80" t="s">
        <v>167</v>
      </c>
      <c r="F1924" s="80" t="s">
        <v>31</v>
      </c>
      <c r="G1924" s="80" t="s">
        <v>44</v>
      </c>
      <c r="H1924" s="80" t="s">
        <v>12</v>
      </c>
      <c r="I1924" s="80" t="s">
        <v>158</v>
      </c>
      <c r="J1924" s="80" t="s">
        <v>42</v>
      </c>
      <c r="K1924" s="80">
        <v>1.1100000000000001</v>
      </c>
      <c r="L1924" s="80">
        <v>1210</v>
      </c>
      <c r="M1924" s="80" t="s">
        <v>41</v>
      </c>
      <c r="N1924" s="102">
        <v>13.7</v>
      </c>
      <c r="O1924" s="108">
        <v>8.9499999999999996E-3</v>
      </c>
      <c r="P1924" s="105">
        <v>0</v>
      </c>
      <c r="Q1924" s="80"/>
      <c r="R1924" s="80"/>
      <c r="S1924" s="80"/>
      <c r="T1924" s="80"/>
      <c r="U1924" s="80"/>
      <c r="V1924" s="80"/>
      <c r="W1924" s="80"/>
      <c r="X1924" s="80"/>
      <c r="Y1924" s="80"/>
      <c r="Z1924" s="80" t="s">
        <v>40</v>
      </c>
      <c r="AA1924" s="80" t="s">
        <v>39</v>
      </c>
      <c r="AB1924" s="80">
        <v>20</v>
      </c>
      <c r="AC1924" s="80"/>
    </row>
    <row r="1925" spans="1:29" ht="15.75" customHeight="1" x14ac:dyDescent="0.2">
      <c r="A1925" s="80" t="s">
        <v>49</v>
      </c>
      <c r="B1925" s="80" t="s">
        <v>47</v>
      </c>
      <c r="C1925" s="80" t="s">
        <v>50</v>
      </c>
      <c r="D1925" s="114">
        <v>43468.39604028935</v>
      </c>
      <c r="E1925" s="80" t="s">
        <v>167</v>
      </c>
      <c r="F1925" s="80" t="s">
        <v>31</v>
      </c>
      <c r="G1925" s="80" t="s">
        <v>44</v>
      </c>
      <c r="H1925" s="80" t="s">
        <v>12</v>
      </c>
      <c r="I1925" s="80" t="s">
        <v>43</v>
      </c>
      <c r="J1925" s="80" t="s">
        <v>42</v>
      </c>
      <c r="K1925" s="80">
        <v>1.1100000000000001</v>
      </c>
      <c r="L1925" s="80">
        <v>1210</v>
      </c>
      <c r="M1925" s="80" t="s">
        <v>41</v>
      </c>
      <c r="N1925" s="102">
        <v>0.68500000000000005</v>
      </c>
      <c r="O1925" s="108">
        <v>0</v>
      </c>
      <c r="P1925" s="105">
        <v>0.748</v>
      </c>
      <c r="Q1925" s="80"/>
      <c r="R1925" s="80"/>
      <c r="S1925" s="80"/>
      <c r="T1925" s="80"/>
      <c r="U1925" s="80"/>
      <c r="V1925" s="80"/>
      <c r="W1925" s="80"/>
      <c r="X1925" s="80"/>
      <c r="Y1925" s="80"/>
      <c r="Z1925" s="80" t="s">
        <v>40</v>
      </c>
      <c r="AA1925" s="80" t="s">
        <v>39</v>
      </c>
      <c r="AB1925" s="80">
        <v>20</v>
      </c>
      <c r="AC1925" s="80"/>
    </row>
    <row r="1926" spans="1:29" ht="15.75" customHeight="1" x14ac:dyDescent="0.2">
      <c r="A1926" s="80" t="s">
        <v>49</v>
      </c>
      <c r="B1926" s="80" t="s">
        <v>47</v>
      </c>
      <c r="C1926" s="80" t="s">
        <v>50</v>
      </c>
      <c r="D1926" s="114">
        <v>43468.39604028935</v>
      </c>
      <c r="E1926" s="80" t="s">
        <v>167</v>
      </c>
      <c r="F1926" s="80" t="s">
        <v>31</v>
      </c>
      <c r="G1926" s="80" t="s">
        <v>44</v>
      </c>
      <c r="H1926" s="80" t="s">
        <v>12</v>
      </c>
      <c r="I1926" s="80" t="s">
        <v>159</v>
      </c>
      <c r="J1926" s="80" t="s">
        <v>165</v>
      </c>
      <c r="K1926" s="80">
        <v>1.1100000000000001</v>
      </c>
      <c r="L1926" s="80">
        <v>1210</v>
      </c>
      <c r="M1926" s="80" t="s">
        <v>41</v>
      </c>
      <c r="N1926" s="102">
        <v>3.25</v>
      </c>
      <c r="O1926" s="108">
        <v>2.7699999999999999E-3</v>
      </c>
      <c r="P1926" s="105">
        <v>0.72599999999999998</v>
      </c>
      <c r="Q1926" s="80"/>
      <c r="R1926" s="80"/>
      <c r="S1926" s="80"/>
      <c r="T1926" s="80"/>
      <c r="U1926" s="80"/>
      <c r="V1926" s="80"/>
      <c r="W1926" s="80"/>
      <c r="X1926" s="80"/>
      <c r="Y1926" s="80"/>
      <c r="Z1926" s="80" t="s">
        <v>40</v>
      </c>
      <c r="AA1926" s="80" t="s">
        <v>39</v>
      </c>
      <c r="AB1926" s="80">
        <v>20</v>
      </c>
      <c r="AC1926" s="80"/>
    </row>
    <row r="1927" spans="1:29" ht="15.75" customHeight="1" x14ac:dyDescent="0.2">
      <c r="A1927" s="80" t="s">
        <v>49</v>
      </c>
      <c r="B1927" s="80" t="s">
        <v>47</v>
      </c>
      <c r="C1927" s="80" t="s">
        <v>50</v>
      </c>
      <c r="D1927" s="114">
        <v>43468.39604028935</v>
      </c>
      <c r="E1927" s="80" t="s">
        <v>167</v>
      </c>
      <c r="F1927" s="80" t="s">
        <v>31</v>
      </c>
      <c r="G1927" s="80" t="s">
        <v>44</v>
      </c>
      <c r="H1927" s="80" t="s">
        <v>13</v>
      </c>
      <c r="I1927" s="80" t="s">
        <v>157</v>
      </c>
      <c r="J1927" s="80" t="s">
        <v>42</v>
      </c>
      <c r="K1927" s="80">
        <v>1.19</v>
      </c>
      <c r="L1927" s="80">
        <v>1210</v>
      </c>
      <c r="M1927" s="80" t="s">
        <v>41</v>
      </c>
      <c r="N1927" s="102">
        <v>10.199999999999999</v>
      </c>
      <c r="O1927" s="108">
        <v>1.01E-2</v>
      </c>
      <c r="P1927" s="105">
        <v>0.78200000000000003</v>
      </c>
      <c r="Q1927" s="80"/>
      <c r="R1927" s="80"/>
      <c r="S1927" s="80"/>
      <c r="T1927" s="80"/>
      <c r="U1927" s="80"/>
      <c r="V1927" s="80"/>
      <c r="W1927" s="80"/>
      <c r="X1927" s="80"/>
      <c r="Y1927" s="80"/>
      <c r="Z1927" s="80" t="s">
        <v>40</v>
      </c>
      <c r="AA1927" s="80" t="s">
        <v>39</v>
      </c>
      <c r="AB1927" s="80">
        <v>20</v>
      </c>
      <c r="AC1927" s="80"/>
    </row>
    <row r="1928" spans="1:29" ht="15.75" customHeight="1" x14ac:dyDescent="0.2">
      <c r="A1928" s="80" t="s">
        <v>49</v>
      </c>
      <c r="B1928" s="80" t="s">
        <v>47</v>
      </c>
      <c r="C1928" s="80" t="s">
        <v>50</v>
      </c>
      <c r="D1928" s="114">
        <v>43468.39604028935</v>
      </c>
      <c r="E1928" s="80" t="s">
        <v>167</v>
      </c>
      <c r="F1928" s="80" t="s">
        <v>31</v>
      </c>
      <c r="G1928" s="80" t="s">
        <v>44</v>
      </c>
      <c r="H1928" s="80" t="s">
        <v>13</v>
      </c>
      <c r="I1928" s="80" t="s">
        <v>158</v>
      </c>
      <c r="J1928" s="80" t="s">
        <v>42</v>
      </c>
      <c r="K1928" s="80">
        <v>1.19</v>
      </c>
      <c r="L1928" s="80">
        <v>1210</v>
      </c>
      <c r="M1928" s="80" t="s">
        <v>41</v>
      </c>
      <c r="N1928" s="102">
        <v>16.5</v>
      </c>
      <c r="O1928" s="108">
        <v>1.0500000000000001E-2</v>
      </c>
      <c r="P1928" s="105">
        <v>0</v>
      </c>
      <c r="Q1928" s="80"/>
      <c r="R1928" s="80"/>
      <c r="S1928" s="80"/>
      <c r="T1928" s="80"/>
      <c r="U1928" s="80"/>
      <c r="V1928" s="80"/>
      <c r="W1928" s="80"/>
      <c r="X1928" s="80"/>
      <c r="Y1928" s="80"/>
      <c r="Z1928" s="80" t="s">
        <v>40</v>
      </c>
      <c r="AA1928" s="80" t="s">
        <v>39</v>
      </c>
      <c r="AB1928" s="80">
        <v>20</v>
      </c>
      <c r="AC1928" s="80"/>
    </row>
    <row r="1929" spans="1:29" ht="15.75" customHeight="1" x14ac:dyDescent="0.2">
      <c r="A1929" s="80" t="s">
        <v>49</v>
      </c>
      <c r="B1929" s="80" t="s">
        <v>47</v>
      </c>
      <c r="C1929" s="80" t="s">
        <v>50</v>
      </c>
      <c r="D1929" s="114">
        <v>43468.39604028935</v>
      </c>
      <c r="E1929" s="80" t="s">
        <v>167</v>
      </c>
      <c r="F1929" s="80" t="s">
        <v>31</v>
      </c>
      <c r="G1929" s="80" t="s">
        <v>44</v>
      </c>
      <c r="H1929" s="80" t="s">
        <v>13</v>
      </c>
      <c r="I1929" s="80" t="s">
        <v>43</v>
      </c>
      <c r="J1929" s="80" t="s">
        <v>42</v>
      </c>
      <c r="K1929" s="80">
        <v>1.19</v>
      </c>
      <c r="L1929" s="80">
        <v>1210</v>
      </c>
      <c r="M1929" s="80" t="s">
        <v>41</v>
      </c>
      <c r="N1929" s="102">
        <v>0.67500000000000004</v>
      </c>
      <c r="O1929" s="108">
        <v>0</v>
      </c>
      <c r="P1929" s="105">
        <v>0.754</v>
      </c>
      <c r="Q1929" s="80"/>
      <c r="R1929" s="80"/>
      <c r="S1929" s="80"/>
      <c r="T1929" s="80"/>
      <c r="U1929" s="80"/>
      <c r="V1929" s="80"/>
      <c r="W1929" s="80"/>
      <c r="X1929" s="80"/>
      <c r="Y1929" s="80"/>
      <c r="Z1929" s="80" t="s">
        <v>40</v>
      </c>
      <c r="AA1929" s="80" t="s">
        <v>39</v>
      </c>
      <c r="AB1929" s="80">
        <v>20</v>
      </c>
      <c r="AC1929" s="80"/>
    </row>
    <row r="1930" spans="1:29" ht="15.75" customHeight="1" x14ac:dyDescent="0.2">
      <c r="A1930" s="80" t="s">
        <v>49</v>
      </c>
      <c r="B1930" s="80" t="s">
        <v>47</v>
      </c>
      <c r="C1930" s="80" t="s">
        <v>50</v>
      </c>
      <c r="D1930" s="114">
        <v>43468.39604028935</v>
      </c>
      <c r="E1930" s="80" t="s">
        <v>167</v>
      </c>
      <c r="F1930" s="80" t="s">
        <v>31</v>
      </c>
      <c r="G1930" s="80" t="s">
        <v>44</v>
      </c>
      <c r="H1930" s="80" t="s">
        <v>13</v>
      </c>
      <c r="I1930" s="80" t="s">
        <v>159</v>
      </c>
      <c r="J1930" s="80" t="s">
        <v>165</v>
      </c>
      <c r="K1930" s="80">
        <v>1.19</v>
      </c>
      <c r="L1930" s="80">
        <v>1210</v>
      </c>
      <c r="M1930" s="80" t="s">
        <v>41</v>
      </c>
      <c r="N1930" s="102">
        <v>8.11</v>
      </c>
      <c r="O1930" s="108">
        <v>7.3000000000000001E-3</v>
      </c>
      <c r="P1930" s="105">
        <v>0.70299999999999996</v>
      </c>
      <c r="Q1930" s="80"/>
      <c r="R1930" s="80"/>
      <c r="S1930" s="80"/>
      <c r="T1930" s="80"/>
      <c r="U1930" s="80"/>
      <c r="V1930" s="80"/>
      <c r="W1930" s="80"/>
      <c r="X1930" s="80"/>
      <c r="Y1930" s="80"/>
      <c r="Z1930" s="80" t="s">
        <v>40</v>
      </c>
      <c r="AA1930" s="80" t="s">
        <v>39</v>
      </c>
      <c r="AB1930" s="80">
        <v>20</v>
      </c>
      <c r="AC1930" s="80"/>
    </row>
    <row r="1931" spans="1:29" ht="15.75" customHeight="1" x14ac:dyDescent="0.2">
      <c r="A1931" s="80" t="s">
        <v>49</v>
      </c>
      <c r="B1931" s="80" t="s">
        <v>47</v>
      </c>
      <c r="C1931" s="80" t="s">
        <v>50</v>
      </c>
      <c r="D1931" s="114">
        <v>43468.39604028935</v>
      </c>
      <c r="E1931" s="80" t="s">
        <v>167</v>
      </c>
      <c r="F1931" s="80" t="s">
        <v>31</v>
      </c>
      <c r="G1931" s="80" t="s">
        <v>44</v>
      </c>
      <c r="H1931" s="80" t="s">
        <v>16</v>
      </c>
      <c r="I1931" s="80" t="s">
        <v>157</v>
      </c>
      <c r="J1931" s="80" t="s">
        <v>42</v>
      </c>
      <c r="K1931" s="80">
        <v>1</v>
      </c>
      <c r="L1931" s="80">
        <v>1070</v>
      </c>
      <c r="M1931" s="80" t="s">
        <v>41</v>
      </c>
      <c r="N1931" s="102">
        <v>10.7</v>
      </c>
      <c r="O1931" s="108">
        <v>1.6299999999999999E-2</v>
      </c>
      <c r="P1931" s="105">
        <v>0.83</v>
      </c>
      <c r="Q1931" s="80"/>
      <c r="R1931" s="80"/>
      <c r="S1931" s="80"/>
      <c r="T1931" s="80"/>
      <c r="U1931" s="80"/>
      <c r="V1931" s="80"/>
      <c r="W1931" s="80"/>
      <c r="X1931" s="80"/>
      <c r="Y1931" s="80"/>
      <c r="Z1931" s="80" t="s">
        <v>40</v>
      </c>
      <c r="AA1931" s="80" t="s">
        <v>39</v>
      </c>
      <c r="AB1931" s="80">
        <v>20</v>
      </c>
      <c r="AC1931" s="80"/>
    </row>
    <row r="1932" spans="1:29" ht="15.75" customHeight="1" x14ac:dyDescent="0.2">
      <c r="A1932" s="80" t="s">
        <v>49</v>
      </c>
      <c r="B1932" s="80" t="s">
        <v>47</v>
      </c>
      <c r="C1932" s="80" t="s">
        <v>50</v>
      </c>
      <c r="D1932" s="114">
        <v>43468.39604028935</v>
      </c>
      <c r="E1932" s="80" t="s">
        <v>167</v>
      </c>
      <c r="F1932" s="80" t="s">
        <v>31</v>
      </c>
      <c r="G1932" s="80" t="s">
        <v>44</v>
      </c>
      <c r="H1932" s="80" t="s">
        <v>16</v>
      </c>
      <c r="I1932" s="80" t="s">
        <v>158</v>
      </c>
      <c r="J1932" s="80" t="s">
        <v>42</v>
      </c>
      <c r="K1932" s="80">
        <v>1</v>
      </c>
      <c r="L1932" s="80">
        <v>1070</v>
      </c>
      <c r="M1932" s="80" t="s">
        <v>41</v>
      </c>
      <c r="N1932" s="102">
        <v>18</v>
      </c>
      <c r="O1932" s="108">
        <v>1.66E-2</v>
      </c>
      <c r="P1932" s="105">
        <v>0</v>
      </c>
      <c r="Q1932" s="80"/>
      <c r="R1932" s="80"/>
      <c r="S1932" s="80"/>
      <c r="T1932" s="80"/>
      <c r="U1932" s="80"/>
      <c r="V1932" s="80"/>
      <c r="W1932" s="80"/>
      <c r="X1932" s="80"/>
      <c r="Y1932" s="80"/>
      <c r="Z1932" s="80" t="s">
        <v>40</v>
      </c>
      <c r="AA1932" s="80" t="s">
        <v>39</v>
      </c>
      <c r="AB1932" s="80">
        <v>20</v>
      </c>
      <c r="AC1932" s="80"/>
    </row>
    <row r="1933" spans="1:29" ht="15.75" customHeight="1" x14ac:dyDescent="0.2">
      <c r="A1933" s="80" t="s">
        <v>49</v>
      </c>
      <c r="B1933" s="80" t="s">
        <v>47</v>
      </c>
      <c r="C1933" s="80" t="s">
        <v>50</v>
      </c>
      <c r="D1933" s="114">
        <v>43468.39604028935</v>
      </c>
      <c r="E1933" s="80" t="s">
        <v>167</v>
      </c>
      <c r="F1933" s="80" t="s">
        <v>31</v>
      </c>
      <c r="G1933" s="80" t="s">
        <v>44</v>
      </c>
      <c r="H1933" s="80" t="s">
        <v>16</v>
      </c>
      <c r="I1933" s="80" t="s">
        <v>43</v>
      </c>
      <c r="J1933" s="80" t="s">
        <v>42</v>
      </c>
      <c r="K1933" s="80">
        <v>1</v>
      </c>
      <c r="L1933" s="80">
        <v>1070</v>
      </c>
      <c r="M1933" s="80" t="s">
        <v>41</v>
      </c>
      <c r="N1933" s="102">
        <v>0.76800000000000002</v>
      </c>
      <c r="O1933" s="108">
        <v>0</v>
      </c>
      <c r="P1933" s="105">
        <v>0.79400000000000004</v>
      </c>
      <c r="Q1933" s="80"/>
      <c r="R1933" s="80"/>
      <c r="S1933" s="80"/>
      <c r="T1933" s="80"/>
      <c r="U1933" s="80"/>
      <c r="V1933" s="80"/>
      <c r="W1933" s="80"/>
      <c r="X1933" s="80"/>
      <c r="Y1933" s="80"/>
      <c r="Z1933" s="80" t="s">
        <v>40</v>
      </c>
      <c r="AA1933" s="80" t="s">
        <v>39</v>
      </c>
      <c r="AB1933" s="80">
        <v>20</v>
      </c>
      <c r="AC1933" s="80"/>
    </row>
    <row r="1934" spans="1:29" ht="15.75" customHeight="1" x14ac:dyDescent="0.2">
      <c r="A1934" s="80" t="s">
        <v>49</v>
      </c>
      <c r="B1934" s="80" t="s">
        <v>47</v>
      </c>
      <c r="C1934" s="80" t="s">
        <v>50</v>
      </c>
      <c r="D1934" s="114">
        <v>43468.39604028935</v>
      </c>
      <c r="E1934" s="80" t="s">
        <v>167</v>
      </c>
      <c r="F1934" s="80" t="s">
        <v>31</v>
      </c>
      <c r="G1934" s="80" t="s">
        <v>44</v>
      </c>
      <c r="H1934" s="80" t="s">
        <v>16</v>
      </c>
      <c r="I1934" s="80" t="s">
        <v>159</v>
      </c>
      <c r="J1934" s="80" t="s">
        <v>165</v>
      </c>
      <c r="K1934" s="80">
        <v>1</v>
      </c>
      <c r="L1934" s="80">
        <v>1070</v>
      </c>
      <c r="M1934" s="80" t="s">
        <v>41</v>
      </c>
      <c r="N1934" s="102">
        <v>9.64</v>
      </c>
      <c r="O1934" s="108">
        <v>1.34E-2</v>
      </c>
      <c r="P1934" s="105">
        <v>0.73799999999999999</v>
      </c>
      <c r="Q1934" s="80"/>
      <c r="R1934" s="80"/>
      <c r="S1934" s="80"/>
      <c r="T1934" s="80"/>
      <c r="U1934" s="80"/>
      <c r="V1934" s="80"/>
      <c r="W1934" s="80"/>
      <c r="X1934" s="80"/>
      <c r="Y1934" s="80"/>
      <c r="Z1934" s="80" t="s">
        <v>40</v>
      </c>
      <c r="AA1934" s="80" t="s">
        <v>39</v>
      </c>
      <c r="AB1934" s="80">
        <v>20</v>
      </c>
      <c r="AC1934" s="80"/>
    </row>
    <row r="1935" spans="1:29" ht="15.75" customHeight="1" x14ac:dyDescent="0.2">
      <c r="A1935" s="80" t="s">
        <v>49</v>
      </c>
      <c r="B1935" s="80" t="s">
        <v>47</v>
      </c>
      <c r="C1935" s="80" t="s">
        <v>50</v>
      </c>
      <c r="D1935" s="114">
        <v>43468.39604028935</v>
      </c>
      <c r="E1935" s="80" t="s">
        <v>167</v>
      </c>
      <c r="F1935" s="80" t="s">
        <v>31</v>
      </c>
      <c r="G1935" s="80" t="s">
        <v>44</v>
      </c>
      <c r="H1935" s="80" t="s">
        <v>24</v>
      </c>
      <c r="I1935" s="80" t="s">
        <v>157</v>
      </c>
      <c r="J1935" s="80" t="s">
        <v>42</v>
      </c>
      <c r="K1935" s="80">
        <v>1.07</v>
      </c>
      <c r="L1935" s="80">
        <v>1090</v>
      </c>
      <c r="M1935" s="80" t="s">
        <v>41</v>
      </c>
      <c r="N1935" s="102">
        <v>36.700000000000003</v>
      </c>
      <c r="O1935" s="108">
        <v>2.1700000000000001E-2</v>
      </c>
      <c r="P1935" s="105">
        <v>2.54</v>
      </c>
      <c r="Q1935" s="80"/>
      <c r="R1935" s="80"/>
      <c r="S1935" s="80"/>
      <c r="T1935" s="80"/>
      <c r="U1935" s="80"/>
      <c r="V1935" s="80"/>
      <c r="W1935" s="80"/>
      <c r="X1935" s="80"/>
      <c r="Y1935" s="80"/>
      <c r="Z1935" s="80" t="s">
        <v>40</v>
      </c>
      <c r="AA1935" s="80" t="s">
        <v>39</v>
      </c>
      <c r="AB1935" s="80">
        <v>20</v>
      </c>
      <c r="AC1935" s="80"/>
    </row>
    <row r="1936" spans="1:29" ht="15.75" customHeight="1" x14ac:dyDescent="0.2">
      <c r="A1936" s="80" t="s">
        <v>49</v>
      </c>
      <c r="B1936" s="80" t="s">
        <v>47</v>
      </c>
      <c r="C1936" s="80" t="s">
        <v>50</v>
      </c>
      <c r="D1936" s="114">
        <v>43468.39604028935</v>
      </c>
      <c r="E1936" s="80" t="s">
        <v>167</v>
      </c>
      <c r="F1936" s="80" t="s">
        <v>31</v>
      </c>
      <c r="G1936" s="80" t="s">
        <v>44</v>
      </c>
      <c r="H1936" s="80" t="s">
        <v>24</v>
      </c>
      <c r="I1936" s="80" t="s">
        <v>158</v>
      </c>
      <c r="J1936" s="80" t="s">
        <v>42</v>
      </c>
      <c r="K1936" s="80">
        <v>1.07</v>
      </c>
      <c r="L1936" s="80">
        <v>1090</v>
      </c>
      <c r="M1936" s="80" t="s">
        <v>41</v>
      </c>
      <c r="N1936" s="102">
        <v>66.900000000000006</v>
      </c>
      <c r="O1936" s="108">
        <v>2.3199999999999998E-2</v>
      </c>
      <c r="P1936" s="105">
        <v>0</v>
      </c>
      <c r="Q1936" s="80"/>
      <c r="R1936" s="80"/>
      <c r="S1936" s="80"/>
      <c r="T1936" s="80"/>
      <c r="U1936" s="80"/>
      <c r="V1936" s="80"/>
      <c r="W1936" s="80"/>
      <c r="X1936" s="80"/>
      <c r="Y1936" s="80"/>
      <c r="Z1936" s="80" t="s">
        <v>40</v>
      </c>
      <c r="AA1936" s="80" t="s">
        <v>39</v>
      </c>
      <c r="AB1936" s="80">
        <v>20</v>
      </c>
      <c r="AC1936" s="80"/>
    </row>
    <row r="1937" spans="1:29" ht="15.75" customHeight="1" x14ac:dyDescent="0.2">
      <c r="A1937" s="80" t="s">
        <v>49</v>
      </c>
      <c r="B1937" s="80" t="s">
        <v>47</v>
      </c>
      <c r="C1937" s="80" t="s">
        <v>50</v>
      </c>
      <c r="D1937" s="114">
        <v>43468.39604028935</v>
      </c>
      <c r="E1937" s="80" t="s">
        <v>167</v>
      </c>
      <c r="F1937" s="80" t="s">
        <v>31</v>
      </c>
      <c r="G1937" s="80" t="s">
        <v>44</v>
      </c>
      <c r="H1937" s="80" t="s">
        <v>24</v>
      </c>
      <c r="I1937" s="80" t="s">
        <v>43</v>
      </c>
      <c r="J1937" s="80" t="s">
        <v>42</v>
      </c>
      <c r="K1937" s="80">
        <v>1.07</v>
      </c>
      <c r="L1937" s="80">
        <v>1090</v>
      </c>
      <c r="M1937" s="80" t="s">
        <v>41</v>
      </c>
      <c r="N1937" s="102">
        <v>2.25</v>
      </c>
      <c r="O1937" s="108">
        <v>0</v>
      </c>
      <c r="P1937" s="105">
        <v>2.44</v>
      </c>
      <c r="Q1937" s="80"/>
      <c r="R1937" s="80"/>
      <c r="S1937" s="80"/>
      <c r="T1937" s="80"/>
      <c r="U1937" s="80"/>
      <c r="V1937" s="80"/>
      <c r="W1937" s="80"/>
      <c r="X1937" s="80"/>
      <c r="Y1937" s="80"/>
      <c r="Z1937" s="80" t="s">
        <v>40</v>
      </c>
      <c r="AA1937" s="80" t="s">
        <v>39</v>
      </c>
      <c r="AB1937" s="80">
        <v>20</v>
      </c>
      <c r="AC1937" s="80"/>
    </row>
    <row r="1938" spans="1:29" ht="15.75" customHeight="1" x14ac:dyDescent="0.2">
      <c r="A1938" s="80" t="s">
        <v>49</v>
      </c>
      <c r="B1938" s="80" t="s">
        <v>47</v>
      </c>
      <c r="C1938" s="80" t="s">
        <v>50</v>
      </c>
      <c r="D1938" s="114">
        <v>43468.39604028935</v>
      </c>
      <c r="E1938" s="80" t="s">
        <v>167</v>
      </c>
      <c r="F1938" s="80" t="s">
        <v>31</v>
      </c>
      <c r="G1938" s="80" t="s">
        <v>44</v>
      </c>
      <c r="H1938" s="80" t="s">
        <v>24</v>
      </c>
      <c r="I1938" s="80" t="s">
        <v>159</v>
      </c>
      <c r="J1938" s="80" t="s">
        <v>165</v>
      </c>
      <c r="K1938" s="80">
        <v>1.07</v>
      </c>
      <c r="L1938" s="80">
        <v>1090</v>
      </c>
      <c r="M1938" s="80" t="s">
        <v>41</v>
      </c>
      <c r="N1938" s="102">
        <v>40.5</v>
      </c>
      <c r="O1938" s="108">
        <v>2.1899999999999999E-2</v>
      </c>
      <c r="P1938" s="105">
        <v>2.2200000000000002</v>
      </c>
      <c r="Q1938" s="80"/>
      <c r="R1938" s="80"/>
      <c r="S1938" s="80"/>
      <c r="T1938" s="80"/>
      <c r="U1938" s="80"/>
      <c r="V1938" s="80"/>
      <c r="W1938" s="80"/>
      <c r="X1938" s="80"/>
      <c r="Y1938" s="80"/>
      <c r="Z1938" s="80" t="s">
        <v>40</v>
      </c>
      <c r="AA1938" s="80" t="s">
        <v>39</v>
      </c>
      <c r="AB1938" s="80">
        <v>20</v>
      </c>
      <c r="AC1938" s="80"/>
    </row>
    <row r="1939" spans="1:29" ht="15.75" customHeight="1" x14ac:dyDescent="0.2">
      <c r="A1939" s="80" t="s">
        <v>49</v>
      </c>
      <c r="B1939" s="80" t="s">
        <v>47</v>
      </c>
      <c r="C1939" s="80" t="s">
        <v>50</v>
      </c>
      <c r="D1939" s="114">
        <v>43468.39604028935</v>
      </c>
      <c r="E1939" s="80" t="s">
        <v>167</v>
      </c>
      <c r="F1939" s="80" t="s">
        <v>31</v>
      </c>
      <c r="G1939" s="80" t="s">
        <v>44</v>
      </c>
      <c r="H1939" s="80" t="s">
        <v>25</v>
      </c>
      <c r="I1939" s="80" t="s">
        <v>157</v>
      </c>
      <c r="J1939" s="80" t="s">
        <v>42</v>
      </c>
      <c r="K1939" s="80">
        <v>1.1599999999999999</v>
      </c>
      <c r="L1939" s="80">
        <v>1090</v>
      </c>
      <c r="M1939" s="80" t="s">
        <v>41</v>
      </c>
      <c r="N1939" s="102">
        <v>36.200000000000003</v>
      </c>
      <c r="O1939" s="108">
        <v>2.0299999999999999E-2</v>
      </c>
      <c r="P1939" s="105">
        <v>0.75700000000000001</v>
      </c>
      <c r="Q1939" s="80"/>
      <c r="R1939" s="80"/>
      <c r="S1939" s="80"/>
      <c r="T1939" s="80"/>
      <c r="U1939" s="80"/>
      <c r="V1939" s="80"/>
      <c r="W1939" s="80"/>
      <c r="X1939" s="80"/>
      <c r="Y1939" s="80"/>
      <c r="Z1939" s="80" t="s">
        <v>40</v>
      </c>
      <c r="AA1939" s="80" t="s">
        <v>39</v>
      </c>
      <c r="AB1939" s="80">
        <v>20</v>
      </c>
      <c r="AC1939" s="80"/>
    </row>
    <row r="1940" spans="1:29" ht="15.75" customHeight="1" x14ac:dyDescent="0.2">
      <c r="A1940" s="80" t="s">
        <v>49</v>
      </c>
      <c r="B1940" s="80" t="s">
        <v>47</v>
      </c>
      <c r="C1940" s="80" t="s">
        <v>50</v>
      </c>
      <c r="D1940" s="114">
        <v>43468.39604028935</v>
      </c>
      <c r="E1940" s="80" t="s">
        <v>167</v>
      </c>
      <c r="F1940" s="80" t="s">
        <v>31</v>
      </c>
      <c r="G1940" s="80" t="s">
        <v>44</v>
      </c>
      <c r="H1940" s="80" t="s">
        <v>25</v>
      </c>
      <c r="I1940" s="80" t="s">
        <v>158</v>
      </c>
      <c r="J1940" s="80" t="s">
        <v>42</v>
      </c>
      <c r="K1940" s="80">
        <v>1.1599999999999999</v>
      </c>
      <c r="L1940" s="80">
        <v>1090</v>
      </c>
      <c r="M1940" s="80" t="s">
        <v>41</v>
      </c>
      <c r="N1940" s="102">
        <v>43.2</v>
      </c>
      <c r="O1940" s="108">
        <v>2.0899999999999998E-2</v>
      </c>
      <c r="P1940" s="105">
        <v>0</v>
      </c>
      <c r="Q1940" s="80"/>
      <c r="R1940" s="80"/>
      <c r="S1940" s="80"/>
      <c r="T1940" s="80"/>
      <c r="U1940" s="80"/>
      <c r="V1940" s="80"/>
      <c r="W1940" s="80"/>
      <c r="X1940" s="80"/>
      <c r="Y1940" s="80"/>
      <c r="Z1940" s="80" t="s">
        <v>40</v>
      </c>
      <c r="AA1940" s="80" t="s">
        <v>39</v>
      </c>
      <c r="AB1940" s="80">
        <v>20</v>
      </c>
      <c r="AC1940" s="80"/>
    </row>
    <row r="1941" spans="1:29" ht="15.75" customHeight="1" x14ac:dyDescent="0.2">
      <c r="A1941" s="80" t="s">
        <v>49</v>
      </c>
      <c r="B1941" s="80" t="s">
        <v>47</v>
      </c>
      <c r="C1941" s="80" t="s">
        <v>50</v>
      </c>
      <c r="D1941" s="114">
        <v>43468.39604028935</v>
      </c>
      <c r="E1941" s="80" t="s">
        <v>167</v>
      </c>
      <c r="F1941" s="80" t="s">
        <v>31</v>
      </c>
      <c r="G1941" s="80" t="s">
        <v>44</v>
      </c>
      <c r="H1941" s="80" t="s">
        <v>25</v>
      </c>
      <c r="I1941" s="80" t="s">
        <v>43</v>
      </c>
      <c r="J1941" s="80" t="s">
        <v>42</v>
      </c>
      <c r="K1941" s="80">
        <v>1.1599999999999999</v>
      </c>
      <c r="L1941" s="80">
        <v>1090</v>
      </c>
      <c r="M1941" s="80" t="s">
        <v>41</v>
      </c>
      <c r="N1941" s="102">
        <v>0.66100000000000003</v>
      </c>
      <c r="O1941" s="108">
        <v>0</v>
      </c>
      <c r="P1941" s="105">
        <v>0.72799999999999998</v>
      </c>
      <c r="Q1941" s="80"/>
      <c r="R1941" s="80"/>
      <c r="S1941" s="80"/>
      <c r="T1941" s="80"/>
      <c r="U1941" s="80"/>
      <c r="V1941" s="80"/>
      <c r="W1941" s="80"/>
      <c r="X1941" s="80"/>
      <c r="Y1941" s="80"/>
      <c r="Z1941" s="80" t="s">
        <v>40</v>
      </c>
      <c r="AA1941" s="80" t="s">
        <v>39</v>
      </c>
      <c r="AB1941" s="80">
        <v>20</v>
      </c>
      <c r="AC1941" s="80"/>
    </row>
    <row r="1942" spans="1:29" ht="15.75" customHeight="1" x14ac:dyDescent="0.2">
      <c r="A1942" s="80" t="s">
        <v>49</v>
      </c>
      <c r="B1942" s="80" t="s">
        <v>47</v>
      </c>
      <c r="C1942" s="80" t="s">
        <v>50</v>
      </c>
      <c r="D1942" s="114">
        <v>43468.39604028935</v>
      </c>
      <c r="E1942" s="80" t="s">
        <v>167</v>
      </c>
      <c r="F1942" s="80" t="s">
        <v>31</v>
      </c>
      <c r="G1942" s="80" t="s">
        <v>44</v>
      </c>
      <c r="H1942" s="80" t="s">
        <v>25</v>
      </c>
      <c r="I1942" s="80" t="s">
        <v>159</v>
      </c>
      <c r="J1942" s="80" t="s">
        <v>165</v>
      </c>
      <c r="K1942" s="80">
        <v>1.1599999999999999</v>
      </c>
      <c r="L1942" s="80">
        <v>1090</v>
      </c>
      <c r="M1942" s="80" t="s">
        <v>41</v>
      </c>
      <c r="N1942" s="102">
        <v>37</v>
      </c>
      <c r="O1942" s="108">
        <v>2.0400000000000001E-2</v>
      </c>
      <c r="P1942" s="105">
        <v>0.66200000000000003</v>
      </c>
      <c r="Q1942" s="80"/>
      <c r="R1942" s="80"/>
      <c r="S1942" s="80"/>
      <c r="T1942" s="80"/>
      <c r="U1942" s="80"/>
      <c r="V1942" s="80"/>
      <c r="W1942" s="80"/>
      <c r="X1942" s="80"/>
      <c r="Y1942" s="80"/>
      <c r="Z1942" s="80" t="s">
        <v>40</v>
      </c>
      <c r="AA1942" s="80" t="s">
        <v>39</v>
      </c>
      <c r="AB1942" s="80">
        <v>20</v>
      </c>
      <c r="AC1942" s="80"/>
    </row>
    <row r="1943" spans="1:29" ht="15.75" customHeight="1" x14ac:dyDescent="0.2">
      <c r="A1943" s="80" t="s">
        <v>49</v>
      </c>
      <c r="B1943" s="80" t="s">
        <v>47</v>
      </c>
      <c r="C1943" s="80" t="s">
        <v>50</v>
      </c>
      <c r="D1943" s="114">
        <v>43468.39604028935</v>
      </c>
      <c r="E1943" s="80" t="s">
        <v>167</v>
      </c>
      <c r="F1943" s="80" t="s">
        <v>31</v>
      </c>
      <c r="G1943" s="80" t="s">
        <v>44</v>
      </c>
      <c r="H1943" s="80" t="s">
        <v>166</v>
      </c>
      <c r="I1943" s="80" t="s">
        <v>157</v>
      </c>
      <c r="J1943" s="80" t="s">
        <v>42</v>
      </c>
      <c r="K1943" s="80">
        <v>1.1100000000000001</v>
      </c>
      <c r="L1943" s="80">
        <v>1180</v>
      </c>
      <c r="M1943" s="80" t="s">
        <v>41</v>
      </c>
      <c r="N1943" s="102">
        <v>8.81</v>
      </c>
      <c r="O1943" s="108">
        <v>1.0500000000000001E-2</v>
      </c>
      <c r="P1943" s="105">
        <v>0.79400000000000004</v>
      </c>
      <c r="Q1943" s="80"/>
      <c r="R1943" s="80"/>
      <c r="S1943" s="80"/>
      <c r="T1943" s="80"/>
      <c r="U1943" s="80"/>
      <c r="V1943" s="80"/>
      <c r="W1943" s="80"/>
      <c r="X1943" s="80"/>
      <c r="Y1943" s="80"/>
      <c r="Z1943" s="80" t="s">
        <v>40</v>
      </c>
      <c r="AA1943" s="80" t="s">
        <v>39</v>
      </c>
      <c r="AB1943" s="80">
        <v>20</v>
      </c>
      <c r="AC1943" s="80"/>
    </row>
    <row r="1944" spans="1:29" ht="15.75" customHeight="1" x14ac:dyDescent="0.2">
      <c r="A1944" s="80" t="s">
        <v>49</v>
      </c>
      <c r="B1944" s="80" t="s">
        <v>47</v>
      </c>
      <c r="C1944" s="80" t="s">
        <v>50</v>
      </c>
      <c r="D1944" s="114">
        <v>43468.39604028935</v>
      </c>
      <c r="E1944" s="80" t="s">
        <v>167</v>
      </c>
      <c r="F1944" s="80" t="s">
        <v>31</v>
      </c>
      <c r="G1944" s="80" t="s">
        <v>44</v>
      </c>
      <c r="H1944" s="80" t="s">
        <v>166</v>
      </c>
      <c r="I1944" s="80" t="s">
        <v>158</v>
      </c>
      <c r="J1944" s="80" t="s">
        <v>42</v>
      </c>
      <c r="K1944" s="80">
        <v>1.1100000000000001</v>
      </c>
      <c r="L1944" s="80">
        <v>1180</v>
      </c>
      <c r="M1944" s="80" t="s">
        <v>41</v>
      </c>
      <c r="N1944" s="102">
        <v>15.1</v>
      </c>
      <c r="O1944" s="108">
        <v>1.09E-2</v>
      </c>
      <c r="P1944" s="105">
        <v>0</v>
      </c>
      <c r="Q1944" s="80"/>
      <c r="R1944" s="80"/>
      <c r="S1944" s="80"/>
      <c r="T1944" s="80"/>
      <c r="U1944" s="80"/>
      <c r="V1944" s="80"/>
      <c r="W1944" s="80"/>
      <c r="X1944" s="80"/>
      <c r="Y1944" s="80"/>
      <c r="Z1944" s="80" t="s">
        <v>40</v>
      </c>
      <c r="AA1944" s="80" t="s">
        <v>39</v>
      </c>
      <c r="AB1944" s="80">
        <v>20</v>
      </c>
      <c r="AC1944" s="80"/>
    </row>
    <row r="1945" spans="1:29" ht="15.75" customHeight="1" x14ac:dyDescent="0.2">
      <c r="A1945" s="80" t="s">
        <v>49</v>
      </c>
      <c r="B1945" s="80" t="s">
        <v>47</v>
      </c>
      <c r="C1945" s="80" t="s">
        <v>50</v>
      </c>
      <c r="D1945" s="114">
        <v>43468.39604028935</v>
      </c>
      <c r="E1945" s="80" t="s">
        <v>167</v>
      </c>
      <c r="F1945" s="80" t="s">
        <v>31</v>
      </c>
      <c r="G1945" s="80" t="s">
        <v>44</v>
      </c>
      <c r="H1945" s="80" t="s">
        <v>166</v>
      </c>
      <c r="I1945" s="80" t="s">
        <v>43</v>
      </c>
      <c r="J1945" s="80" t="s">
        <v>42</v>
      </c>
      <c r="K1945" s="80">
        <v>1.1100000000000001</v>
      </c>
      <c r="L1945" s="80">
        <v>1180</v>
      </c>
      <c r="M1945" s="80" t="s">
        <v>41</v>
      </c>
      <c r="N1945" s="102">
        <v>0.70199999999999996</v>
      </c>
      <c r="O1945" s="108">
        <v>0</v>
      </c>
      <c r="P1945" s="105">
        <v>0.76400000000000001</v>
      </c>
      <c r="Q1945" s="80"/>
      <c r="R1945" s="80"/>
      <c r="S1945" s="80"/>
      <c r="T1945" s="80"/>
      <c r="U1945" s="80"/>
      <c r="V1945" s="80"/>
      <c r="W1945" s="80"/>
      <c r="X1945" s="80"/>
      <c r="Y1945" s="80"/>
      <c r="Z1945" s="80" t="s">
        <v>40</v>
      </c>
      <c r="AA1945" s="80" t="s">
        <v>39</v>
      </c>
      <c r="AB1945" s="80">
        <v>20</v>
      </c>
      <c r="AC1945" s="80"/>
    </row>
    <row r="1946" spans="1:29" ht="15.75" customHeight="1" x14ac:dyDescent="0.2">
      <c r="A1946" s="80" t="s">
        <v>49</v>
      </c>
      <c r="B1946" s="80" t="s">
        <v>47</v>
      </c>
      <c r="C1946" s="80" t="s">
        <v>50</v>
      </c>
      <c r="D1946" s="114">
        <v>43468.39604028935</v>
      </c>
      <c r="E1946" s="80" t="s">
        <v>167</v>
      </c>
      <c r="F1946" s="80" t="s">
        <v>31</v>
      </c>
      <c r="G1946" s="80" t="s">
        <v>44</v>
      </c>
      <c r="H1946" s="80" t="s">
        <v>166</v>
      </c>
      <c r="I1946" s="80" t="s">
        <v>159</v>
      </c>
      <c r="J1946" s="80" t="s">
        <v>165</v>
      </c>
      <c r="K1946" s="80">
        <v>1.1100000000000001</v>
      </c>
      <c r="L1946" s="80">
        <v>1180</v>
      </c>
      <c r="M1946" s="80" t="s">
        <v>41</v>
      </c>
      <c r="N1946" s="102">
        <v>5.44</v>
      </c>
      <c r="O1946" s="108">
        <v>5.7999999999999996E-3</v>
      </c>
      <c r="P1946" s="105">
        <v>0.72899999999999998</v>
      </c>
      <c r="Q1946" s="80"/>
      <c r="R1946" s="80"/>
      <c r="S1946" s="80"/>
      <c r="T1946" s="80"/>
      <c r="U1946" s="80"/>
      <c r="V1946" s="80"/>
      <c r="W1946" s="80"/>
      <c r="X1946" s="80"/>
      <c r="Y1946" s="80"/>
      <c r="Z1946" s="80" t="s">
        <v>40</v>
      </c>
      <c r="AA1946" s="80" t="s">
        <v>39</v>
      </c>
      <c r="AB1946" s="80">
        <v>20</v>
      </c>
      <c r="AC1946" s="80"/>
    </row>
    <row r="1947" spans="1:29" ht="15.75" customHeight="1" x14ac:dyDescent="0.2">
      <c r="A1947" s="80" t="s">
        <v>49</v>
      </c>
      <c r="B1947" s="80" t="s">
        <v>47</v>
      </c>
      <c r="C1947" s="80" t="s">
        <v>50</v>
      </c>
      <c r="D1947" s="114">
        <v>43468.39604028935</v>
      </c>
      <c r="E1947" s="80" t="s">
        <v>167</v>
      </c>
      <c r="F1947" s="80" t="s">
        <v>45</v>
      </c>
      <c r="G1947" s="80" t="s">
        <v>44</v>
      </c>
      <c r="H1947" s="80" t="s">
        <v>11</v>
      </c>
      <c r="I1947" s="80" t="s">
        <v>157</v>
      </c>
      <c r="J1947" s="80" t="s">
        <v>42</v>
      </c>
      <c r="K1947" s="80">
        <v>3.8</v>
      </c>
      <c r="L1947" s="80">
        <v>2300</v>
      </c>
      <c r="M1947" s="80" t="s">
        <v>41</v>
      </c>
      <c r="N1947" s="102">
        <v>19.2</v>
      </c>
      <c r="O1947" s="108">
        <v>5.0999999999999997E-2</v>
      </c>
      <c r="P1947" s="105">
        <v>3.24</v>
      </c>
      <c r="Q1947" s="80"/>
      <c r="R1947" s="80"/>
      <c r="S1947" s="80"/>
      <c r="T1947" s="80"/>
      <c r="U1947" s="80"/>
      <c r="V1947" s="80"/>
      <c r="W1947" s="80"/>
      <c r="X1947" s="80"/>
      <c r="Y1947" s="80"/>
      <c r="Z1947" s="80" t="s">
        <v>40</v>
      </c>
      <c r="AA1947" s="80" t="s">
        <v>39</v>
      </c>
      <c r="AB1947" s="80">
        <v>20</v>
      </c>
      <c r="AC1947" s="80"/>
    </row>
    <row r="1948" spans="1:29" ht="15.75" customHeight="1" x14ac:dyDescent="0.2">
      <c r="A1948" s="80" t="s">
        <v>49</v>
      </c>
      <c r="B1948" s="80" t="s">
        <v>47</v>
      </c>
      <c r="C1948" s="80" t="s">
        <v>50</v>
      </c>
      <c r="D1948" s="114">
        <v>43468.39604028935</v>
      </c>
      <c r="E1948" s="80" t="s">
        <v>167</v>
      </c>
      <c r="F1948" s="80" t="s">
        <v>45</v>
      </c>
      <c r="G1948" s="80" t="s">
        <v>44</v>
      </c>
      <c r="H1948" s="80" t="s">
        <v>11</v>
      </c>
      <c r="I1948" s="80" t="s">
        <v>158</v>
      </c>
      <c r="J1948" s="80" t="s">
        <v>42</v>
      </c>
      <c r="K1948" s="80">
        <v>3.8</v>
      </c>
      <c r="L1948" s="80">
        <v>2300</v>
      </c>
      <c r="M1948" s="80" t="s">
        <v>41</v>
      </c>
      <c r="N1948" s="102">
        <v>47.9</v>
      </c>
      <c r="O1948" s="108">
        <v>5.2999999999999999E-2</v>
      </c>
      <c r="P1948" s="105">
        <v>0</v>
      </c>
      <c r="Q1948" s="80"/>
      <c r="R1948" s="80"/>
      <c r="S1948" s="80"/>
      <c r="T1948" s="80"/>
      <c r="U1948" s="80"/>
      <c r="V1948" s="80"/>
      <c r="W1948" s="80"/>
      <c r="X1948" s="80"/>
      <c r="Y1948" s="80"/>
      <c r="Z1948" s="80" t="s">
        <v>40</v>
      </c>
      <c r="AA1948" s="80" t="s">
        <v>39</v>
      </c>
      <c r="AB1948" s="80">
        <v>20</v>
      </c>
      <c r="AC1948" s="80"/>
    </row>
    <row r="1949" spans="1:29" ht="15.75" customHeight="1" x14ac:dyDescent="0.2">
      <c r="A1949" s="80" t="s">
        <v>49</v>
      </c>
      <c r="B1949" s="80" t="s">
        <v>47</v>
      </c>
      <c r="C1949" s="80" t="s">
        <v>50</v>
      </c>
      <c r="D1949" s="114">
        <v>43468.39604028935</v>
      </c>
      <c r="E1949" s="80" t="s">
        <v>167</v>
      </c>
      <c r="F1949" s="80" t="s">
        <v>45</v>
      </c>
      <c r="G1949" s="80" t="s">
        <v>44</v>
      </c>
      <c r="H1949" s="80" t="s">
        <v>11</v>
      </c>
      <c r="I1949" s="80" t="s">
        <v>43</v>
      </c>
      <c r="J1949" s="80" t="s">
        <v>42</v>
      </c>
      <c r="K1949" s="80">
        <v>3.8</v>
      </c>
      <c r="L1949" s="80">
        <v>2300</v>
      </c>
      <c r="M1949" s="80" t="s">
        <v>41</v>
      </c>
      <c r="N1949" s="102">
        <v>1.9</v>
      </c>
      <c r="O1949" s="108">
        <v>0</v>
      </c>
      <c r="P1949" s="105">
        <v>3.15</v>
      </c>
      <c r="Q1949" s="80"/>
      <c r="R1949" s="80"/>
      <c r="S1949" s="80"/>
      <c r="T1949" s="80"/>
      <c r="U1949" s="80"/>
      <c r="V1949" s="80"/>
      <c r="W1949" s="80"/>
      <c r="X1949" s="80"/>
      <c r="Y1949" s="80"/>
      <c r="Z1949" s="80" t="s">
        <v>40</v>
      </c>
      <c r="AA1949" s="80" t="s">
        <v>39</v>
      </c>
      <c r="AB1949" s="80">
        <v>20</v>
      </c>
      <c r="AC1949" s="80"/>
    </row>
    <row r="1950" spans="1:29" ht="15.75" customHeight="1" x14ac:dyDescent="0.2">
      <c r="A1950" s="80" t="s">
        <v>49</v>
      </c>
      <c r="B1950" s="80" t="s">
        <v>47</v>
      </c>
      <c r="C1950" s="80" t="s">
        <v>50</v>
      </c>
      <c r="D1950" s="114">
        <v>43468.39604028935</v>
      </c>
      <c r="E1950" s="80" t="s">
        <v>167</v>
      </c>
      <c r="F1950" s="80" t="s">
        <v>45</v>
      </c>
      <c r="G1950" s="80" t="s">
        <v>44</v>
      </c>
      <c r="H1950" s="80" t="s">
        <v>11</v>
      </c>
      <c r="I1950" s="80" t="s">
        <v>159</v>
      </c>
      <c r="J1950" s="80" t="s">
        <v>165</v>
      </c>
      <c r="K1950" s="80">
        <v>3.8</v>
      </c>
      <c r="L1950" s="80">
        <v>2300</v>
      </c>
      <c r="M1950" s="80" t="s">
        <v>41</v>
      </c>
      <c r="N1950" s="102">
        <v>11.7</v>
      </c>
      <c r="O1950" s="108">
        <v>2.7E-2</v>
      </c>
      <c r="P1950" s="105">
        <v>3.1</v>
      </c>
      <c r="Q1950" s="80"/>
      <c r="R1950" s="80"/>
      <c r="S1950" s="80"/>
      <c r="T1950" s="80"/>
      <c r="U1950" s="80"/>
      <c r="V1950" s="80"/>
      <c r="W1950" s="80"/>
      <c r="X1950" s="80"/>
      <c r="Y1950" s="80"/>
      <c r="Z1950" s="80" t="s">
        <v>40</v>
      </c>
      <c r="AA1950" s="80" t="s">
        <v>39</v>
      </c>
      <c r="AB1950" s="80">
        <v>20</v>
      </c>
      <c r="AC1950" s="80"/>
    </row>
    <row r="1951" spans="1:29" ht="15.75" customHeight="1" x14ac:dyDescent="0.2">
      <c r="A1951" s="80" t="s">
        <v>49</v>
      </c>
      <c r="B1951" s="80" t="s">
        <v>47</v>
      </c>
      <c r="C1951" s="80" t="s">
        <v>50</v>
      </c>
      <c r="D1951" s="114">
        <v>43468.39604028935</v>
      </c>
      <c r="E1951" s="80" t="s">
        <v>167</v>
      </c>
      <c r="F1951" s="80" t="s">
        <v>45</v>
      </c>
      <c r="G1951" s="80" t="s">
        <v>44</v>
      </c>
      <c r="H1951" s="80" t="s">
        <v>12</v>
      </c>
      <c r="I1951" s="80" t="s">
        <v>157</v>
      </c>
      <c r="J1951" s="80" t="s">
        <v>42</v>
      </c>
      <c r="K1951" s="80">
        <v>2.5</v>
      </c>
      <c r="L1951" s="80">
        <v>1970</v>
      </c>
      <c r="M1951" s="80" t="s">
        <v>41</v>
      </c>
      <c r="N1951" s="102">
        <v>27.4</v>
      </c>
      <c r="O1951" s="108">
        <v>3.6999999999999998E-2</v>
      </c>
      <c r="P1951" s="105">
        <v>2.29</v>
      </c>
      <c r="Q1951" s="80"/>
      <c r="R1951" s="80"/>
      <c r="S1951" s="80"/>
      <c r="T1951" s="80"/>
      <c r="U1951" s="80"/>
      <c r="V1951" s="80"/>
      <c r="W1951" s="80"/>
      <c r="X1951" s="80"/>
      <c r="Y1951" s="80"/>
      <c r="Z1951" s="80" t="s">
        <v>40</v>
      </c>
      <c r="AA1951" s="80" t="s">
        <v>39</v>
      </c>
      <c r="AB1951" s="80">
        <v>20</v>
      </c>
      <c r="AC1951" s="80"/>
    </row>
    <row r="1952" spans="1:29" ht="15.75" customHeight="1" x14ac:dyDescent="0.2">
      <c r="A1952" s="80" t="s">
        <v>49</v>
      </c>
      <c r="B1952" s="80" t="s">
        <v>47</v>
      </c>
      <c r="C1952" s="80" t="s">
        <v>50</v>
      </c>
      <c r="D1952" s="114">
        <v>43468.39604028935</v>
      </c>
      <c r="E1952" s="80" t="s">
        <v>167</v>
      </c>
      <c r="F1952" s="80" t="s">
        <v>45</v>
      </c>
      <c r="G1952" s="80" t="s">
        <v>44</v>
      </c>
      <c r="H1952" s="80" t="s">
        <v>12</v>
      </c>
      <c r="I1952" s="80" t="s">
        <v>158</v>
      </c>
      <c r="J1952" s="80" t="s">
        <v>42</v>
      </c>
      <c r="K1952" s="80">
        <v>2.5</v>
      </c>
      <c r="L1952" s="80">
        <v>1970</v>
      </c>
      <c r="M1952" s="80" t="s">
        <v>41</v>
      </c>
      <c r="N1952" s="102">
        <v>43.4</v>
      </c>
      <c r="O1952" s="108">
        <v>3.7999999999999999E-2</v>
      </c>
      <c r="P1952" s="105">
        <v>0</v>
      </c>
      <c r="Q1952" s="80"/>
      <c r="R1952" s="80"/>
      <c r="S1952" s="80"/>
      <c r="T1952" s="80"/>
      <c r="U1952" s="80"/>
      <c r="V1952" s="80"/>
      <c r="W1952" s="80"/>
      <c r="X1952" s="80"/>
      <c r="Y1952" s="80"/>
      <c r="Z1952" s="80" t="s">
        <v>40</v>
      </c>
      <c r="AA1952" s="80" t="s">
        <v>39</v>
      </c>
      <c r="AB1952" s="80">
        <v>20</v>
      </c>
      <c r="AC1952" s="80"/>
    </row>
    <row r="1953" spans="1:29" ht="15.75" customHeight="1" x14ac:dyDescent="0.2">
      <c r="A1953" s="80" t="s">
        <v>49</v>
      </c>
      <c r="B1953" s="80" t="s">
        <v>47</v>
      </c>
      <c r="C1953" s="80" t="s">
        <v>50</v>
      </c>
      <c r="D1953" s="114">
        <v>43468.39604028935</v>
      </c>
      <c r="E1953" s="80" t="s">
        <v>167</v>
      </c>
      <c r="F1953" s="80" t="s">
        <v>45</v>
      </c>
      <c r="G1953" s="80" t="s">
        <v>44</v>
      </c>
      <c r="H1953" s="80" t="s">
        <v>12</v>
      </c>
      <c r="I1953" s="80" t="s">
        <v>43</v>
      </c>
      <c r="J1953" s="80" t="s">
        <v>42</v>
      </c>
      <c r="K1953" s="80">
        <v>2.5</v>
      </c>
      <c r="L1953" s="80">
        <v>1970</v>
      </c>
      <c r="M1953" s="80" t="s">
        <v>41</v>
      </c>
      <c r="N1953" s="102">
        <v>1.5</v>
      </c>
      <c r="O1953" s="108">
        <v>0</v>
      </c>
      <c r="P1953" s="105">
        <v>2.2400000000000002</v>
      </c>
      <c r="Q1953" s="80"/>
      <c r="R1953" s="80"/>
      <c r="S1953" s="80"/>
      <c r="T1953" s="80"/>
      <c r="U1953" s="80"/>
      <c r="V1953" s="80"/>
      <c r="W1953" s="80"/>
      <c r="X1953" s="80"/>
      <c r="Y1953" s="80"/>
      <c r="Z1953" s="80" t="s">
        <v>40</v>
      </c>
      <c r="AA1953" s="80" t="s">
        <v>39</v>
      </c>
      <c r="AB1953" s="80">
        <v>20</v>
      </c>
      <c r="AC1953" s="80"/>
    </row>
    <row r="1954" spans="1:29" ht="15.75" customHeight="1" x14ac:dyDescent="0.2">
      <c r="A1954" s="80" t="s">
        <v>49</v>
      </c>
      <c r="B1954" s="80" t="s">
        <v>47</v>
      </c>
      <c r="C1954" s="80" t="s">
        <v>50</v>
      </c>
      <c r="D1954" s="114">
        <v>43468.39604028935</v>
      </c>
      <c r="E1954" s="80" t="s">
        <v>167</v>
      </c>
      <c r="F1954" s="80" t="s">
        <v>45</v>
      </c>
      <c r="G1954" s="80" t="s">
        <v>44</v>
      </c>
      <c r="H1954" s="80" t="s">
        <v>12</v>
      </c>
      <c r="I1954" s="80" t="s">
        <v>159</v>
      </c>
      <c r="J1954" s="80" t="s">
        <v>165</v>
      </c>
      <c r="K1954" s="80">
        <v>2.5</v>
      </c>
      <c r="L1954" s="80">
        <v>1970</v>
      </c>
      <c r="M1954" s="80" t="s">
        <v>41</v>
      </c>
      <c r="N1954" s="102">
        <v>9.8000000000000007</v>
      </c>
      <c r="O1954" s="108">
        <v>1.2E-2</v>
      </c>
      <c r="P1954" s="105">
        <v>2.21</v>
      </c>
      <c r="Q1954" s="80"/>
      <c r="R1954" s="80"/>
      <c r="S1954" s="80"/>
      <c r="T1954" s="80"/>
      <c r="U1954" s="80"/>
      <c r="V1954" s="80"/>
      <c r="W1954" s="80"/>
      <c r="X1954" s="80"/>
      <c r="Y1954" s="80"/>
      <c r="Z1954" s="80" t="s">
        <v>40</v>
      </c>
      <c r="AA1954" s="80" t="s">
        <v>39</v>
      </c>
      <c r="AB1954" s="80">
        <v>20</v>
      </c>
      <c r="AC1954" s="80"/>
    </row>
    <row r="1955" spans="1:29" ht="15.75" customHeight="1" x14ac:dyDescent="0.2">
      <c r="A1955" s="80" t="s">
        <v>49</v>
      </c>
      <c r="B1955" s="80" t="s">
        <v>47</v>
      </c>
      <c r="C1955" s="80" t="s">
        <v>50</v>
      </c>
      <c r="D1955" s="114">
        <v>43468.39604028935</v>
      </c>
      <c r="E1955" s="80" t="s">
        <v>167</v>
      </c>
      <c r="F1955" s="80" t="s">
        <v>45</v>
      </c>
      <c r="G1955" s="80" t="s">
        <v>44</v>
      </c>
      <c r="H1955" s="80" t="s">
        <v>13</v>
      </c>
      <c r="I1955" s="80" t="s">
        <v>157</v>
      </c>
      <c r="J1955" s="80" t="s">
        <v>42</v>
      </c>
      <c r="K1955" s="80">
        <v>1.5</v>
      </c>
      <c r="L1955" s="80">
        <v>1360</v>
      </c>
      <c r="M1955" s="80" t="s">
        <v>41</v>
      </c>
      <c r="N1955" s="102">
        <v>15.3</v>
      </c>
      <c r="O1955" s="108">
        <v>1.7000000000000001E-2</v>
      </c>
      <c r="P1955" s="105">
        <v>1.04</v>
      </c>
      <c r="Q1955" s="80"/>
      <c r="R1955" s="80"/>
      <c r="S1955" s="80"/>
      <c r="T1955" s="80"/>
      <c r="U1955" s="80"/>
      <c r="V1955" s="80"/>
      <c r="W1955" s="80"/>
      <c r="X1955" s="80"/>
      <c r="Y1955" s="80"/>
      <c r="Z1955" s="80" t="s">
        <v>40</v>
      </c>
      <c r="AA1955" s="80" t="s">
        <v>39</v>
      </c>
      <c r="AB1955" s="80">
        <v>20</v>
      </c>
      <c r="AC1955" s="80"/>
    </row>
    <row r="1956" spans="1:29" ht="15.75" customHeight="1" x14ac:dyDescent="0.2">
      <c r="A1956" s="80" t="s">
        <v>49</v>
      </c>
      <c r="B1956" s="80" t="s">
        <v>47</v>
      </c>
      <c r="C1956" s="80" t="s">
        <v>50</v>
      </c>
      <c r="D1956" s="114">
        <v>43468.39604028935</v>
      </c>
      <c r="E1956" s="80" t="s">
        <v>167</v>
      </c>
      <c r="F1956" s="80" t="s">
        <v>45</v>
      </c>
      <c r="G1956" s="80" t="s">
        <v>44</v>
      </c>
      <c r="H1956" s="80" t="s">
        <v>13</v>
      </c>
      <c r="I1956" s="80" t="s">
        <v>158</v>
      </c>
      <c r="J1956" s="80" t="s">
        <v>42</v>
      </c>
      <c r="K1956" s="80">
        <v>1.5</v>
      </c>
      <c r="L1956" s="80">
        <v>1360</v>
      </c>
      <c r="M1956" s="80" t="s">
        <v>41</v>
      </c>
      <c r="N1956" s="102">
        <v>23.9</v>
      </c>
      <c r="O1956" s="108">
        <v>1.7000000000000001E-2</v>
      </c>
      <c r="P1956" s="105">
        <v>0</v>
      </c>
      <c r="Q1956" s="80"/>
      <c r="R1956" s="80"/>
      <c r="S1956" s="80"/>
      <c r="T1956" s="80"/>
      <c r="U1956" s="80"/>
      <c r="V1956" s="80"/>
      <c r="W1956" s="80"/>
      <c r="X1956" s="80"/>
      <c r="Y1956" s="80"/>
      <c r="Z1956" s="80" t="s">
        <v>40</v>
      </c>
      <c r="AA1956" s="80" t="s">
        <v>39</v>
      </c>
      <c r="AB1956" s="80">
        <v>20</v>
      </c>
      <c r="AC1956" s="80"/>
    </row>
    <row r="1957" spans="1:29" ht="15.75" customHeight="1" x14ac:dyDescent="0.2">
      <c r="A1957" s="80" t="s">
        <v>49</v>
      </c>
      <c r="B1957" s="80" t="s">
        <v>47</v>
      </c>
      <c r="C1957" s="80" t="s">
        <v>50</v>
      </c>
      <c r="D1957" s="114">
        <v>43468.39604028935</v>
      </c>
      <c r="E1957" s="80" t="s">
        <v>167</v>
      </c>
      <c r="F1957" s="80" t="s">
        <v>45</v>
      </c>
      <c r="G1957" s="80" t="s">
        <v>44</v>
      </c>
      <c r="H1957" s="80" t="s">
        <v>13</v>
      </c>
      <c r="I1957" s="80" t="s">
        <v>43</v>
      </c>
      <c r="J1957" s="80" t="s">
        <v>42</v>
      </c>
      <c r="K1957" s="80">
        <v>1.5</v>
      </c>
      <c r="L1957" s="80">
        <v>1360</v>
      </c>
      <c r="M1957" s="80" t="s">
        <v>41</v>
      </c>
      <c r="N1957" s="102">
        <v>0.8</v>
      </c>
      <c r="O1957" s="108">
        <v>0</v>
      </c>
      <c r="P1957" s="105">
        <v>1</v>
      </c>
      <c r="Q1957" s="80"/>
      <c r="R1957" s="80"/>
      <c r="S1957" s="80"/>
      <c r="T1957" s="80"/>
      <c r="U1957" s="80"/>
      <c r="V1957" s="80"/>
      <c r="W1957" s="80"/>
      <c r="X1957" s="80"/>
      <c r="Y1957" s="80"/>
      <c r="Z1957" s="80" t="s">
        <v>40</v>
      </c>
      <c r="AA1957" s="80" t="s">
        <v>39</v>
      </c>
      <c r="AB1957" s="80">
        <v>20</v>
      </c>
      <c r="AC1957" s="80"/>
    </row>
    <row r="1958" spans="1:29" ht="15.75" customHeight="1" x14ac:dyDescent="0.2">
      <c r="A1958" s="80" t="s">
        <v>49</v>
      </c>
      <c r="B1958" s="80" t="s">
        <v>47</v>
      </c>
      <c r="C1958" s="80" t="s">
        <v>50</v>
      </c>
      <c r="D1958" s="114">
        <v>43468.39604028935</v>
      </c>
      <c r="E1958" s="80" t="s">
        <v>167</v>
      </c>
      <c r="F1958" s="80" t="s">
        <v>45</v>
      </c>
      <c r="G1958" s="80" t="s">
        <v>44</v>
      </c>
      <c r="H1958" s="80" t="s">
        <v>13</v>
      </c>
      <c r="I1958" s="80" t="s">
        <v>159</v>
      </c>
      <c r="J1958" s="80" t="s">
        <v>165</v>
      </c>
      <c r="K1958" s="80">
        <v>1.5</v>
      </c>
      <c r="L1958" s="80">
        <v>1360</v>
      </c>
      <c r="M1958" s="80" t="s">
        <v>41</v>
      </c>
      <c r="N1958" s="102">
        <v>12.8</v>
      </c>
      <c r="O1958" s="108">
        <v>1.2999999999999999E-2</v>
      </c>
      <c r="P1958" s="105">
        <v>0.95</v>
      </c>
      <c r="Q1958" s="80"/>
      <c r="R1958" s="80"/>
      <c r="S1958" s="80"/>
      <c r="T1958" s="80"/>
      <c r="U1958" s="80"/>
      <c r="V1958" s="80"/>
      <c r="W1958" s="80"/>
      <c r="X1958" s="80"/>
      <c r="Y1958" s="80"/>
      <c r="Z1958" s="80" t="s">
        <v>40</v>
      </c>
      <c r="AA1958" s="80" t="s">
        <v>39</v>
      </c>
      <c r="AB1958" s="80">
        <v>20</v>
      </c>
      <c r="AC1958" s="80"/>
    </row>
    <row r="1959" spans="1:29" ht="15.75" customHeight="1" x14ac:dyDescent="0.2">
      <c r="A1959" s="80" t="s">
        <v>49</v>
      </c>
      <c r="B1959" s="80" t="s">
        <v>47</v>
      </c>
      <c r="C1959" s="80" t="s">
        <v>50</v>
      </c>
      <c r="D1959" s="114">
        <v>43468.39604028935</v>
      </c>
      <c r="E1959" s="80" t="s">
        <v>167</v>
      </c>
      <c r="F1959" s="80" t="s">
        <v>45</v>
      </c>
      <c r="G1959" s="80" t="s">
        <v>44</v>
      </c>
      <c r="H1959" s="80" t="s">
        <v>16</v>
      </c>
      <c r="I1959" s="80" t="s">
        <v>157</v>
      </c>
      <c r="J1959" s="80" t="s">
        <v>42</v>
      </c>
      <c r="K1959" s="80">
        <v>2.2999999999999998</v>
      </c>
      <c r="L1959" s="80">
        <v>1710</v>
      </c>
      <c r="M1959" s="80" t="s">
        <v>41</v>
      </c>
      <c r="N1959" s="102">
        <v>72.3</v>
      </c>
      <c r="O1959" s="108">
        <v>8.2000000000000003E-2</v>
      </c>
      <c r="P1959" s="105">
        <v>6.4</v>
      </c>
      <c r="Q1959" s="80"/>
      <c r="R1959" s="80"/>
      <c r="S1959" s="80"/>
      <c r="T1959" s="80"/>
      <c r="U1959" s="80"/>
      <c r="V1959" s="80"/>
      <c r="W1959" s="80"/>
      <c r="X1959" s="80"/>
      <c r="Y1959" s="80"/>
      <c r="Z1959" s="80" t="s">
        <v>40</v>
      </c>
      <c r="AA1959" s="80" t="s">
        <v>39</v>
      </c>
      <c r="AB1959" s="80">
        <v>20</v>
      </c>
      <c r="AC1959" s="80"/>
    </row>
    <row r="1960" spans="1:29" ht="15.75" customHeight="1" x14ac:dyDescent="0.2">
      <c r="A1960" s="80" t="s">
        <v>49</v>
      </c>
      <c r="B1960" s="80" t="s">
        <v>47</v>
      </c>
      <c r="C1960" s="80" t="s">
        <v>50</v>
      </c>
      <c r="D1960" s="114">
        <v>43468.39604028935</v>
      </c>
      <c r="E1960" s="80" t="s">
        <v>167</v>
      </c>
      <c r="F1960" s="80" t="s">
        <v>45</v>
      </c>
      <c r="G1960" s="80" t="s">
        <v>44</v>
      </c>
      <c r="H1960" s="80" t="s">
        <v>16</v>
      </c>
      <c r="I1960" s="80" t="s">
        <v>158</v>
      </c>
      <c r="J1960" s="80" t="s">
        <v>42</v>
      </c>
      <c r="K1960" s="80">
        <v>2.2999999999999998</v>
      </c>
      <c r="L1960" s="80">
        <v>1710</v>
      </c>
      <c r="M1960" s="80" t="s">
        <v>41</v>
      </c>
      <c r="N1960" s="102">
        <v>138</v>
      </c>
      <c r="O1960" s="108">
        <v>8.1000000000000003E-2</v>
      </c>
      <c r="P1960" s="105">
        <v>0</v>
      </c>
      <c r="Q1960" s="80"/>
      <c r="R1960" s="80"/>
      <c r="S1960" s="80"/>
      <c r="T1960" s="80"/>
      <c r="U1960" s="80"/>
      <c r="V1960" s="80"/>
      <c r="W1960" s="80"/>
      <c r="X1960" s="80"/>
      <c r="Y1960" s="80"/>
      <c r="Z1960" s="80" t="s">
        <v>40</v>
      </c>
      <c r="AA1960" s="80" t="s">
        <v>39</v>
      </c>
      <c r="AB1960" s="80">
        <v>20</v>
      </c>
      <c r="AC1960" s="80"/>
    </row>
    <row r="1961" spans="1:29" ht="15.75" customHeight="1" x14ac:dyDescent="0.2">
      <c r="A1961" s="80" t="s">
        <v>49</v>
      </c>
      <c r="B1961" s="80" t="s">
        <v>47</v>
      </c>
      <c r="C1961" s="80" t="s">
        <v>50</v>
      </c>
      <c r="D1961" s="114">
        <v>43468.39604028935</v>
      </c>
      <c r="E1961" s="80" t="s">
        <v>167</v>
      </c>
      <c r="F1961" s="80" t="s">
        <v>45</v>
      </c>
      <c r="G1961" s="80" t="s">
        <v>44</v>
      </c>
      <c r="H1961" s="80" t="s">
        <v>16</v>
      </c>
      <c r="I1961" s="80" t="s">
        <v>43</v>
      </c>
      <c r="J1961" s="80" t="s">
        <v>42</v>
      </c>
      <c r="K1961" s="80">
        <v>2.2999999999999998</v>
      </c>
      <c r="L1961" s="80">
        <v>1710</v>
      </c>
      <c r="M1961" s="80" t="s">
        <v>41</v>
      </c>
      <c r="N1961" s="102">
        <v>4.2</v>
      </c>
      <c r="O1961" s="108">
        <v>0</v>
      </c>
      <c r="P1961" s="105">
        <v>6.21</v>
      </c>
      <c r="Q1961" s="80"/>
      <c r="R1961" s="80"/>
      <c r="S1961" s="80"/>
      <c r="T1961" s="80"/>
      <c r="U1961" s="80"/>
      <c r="V1961" s="80"/>
      <c r="W1961" s="80"/>
      <c r="X1961" s="80"/>
      <c r="Y1961" s="80"/>
      <c r="Z1961" s="80" t="s">
        <v>40</v>
      </c>
      <c r="AA1961" s="80" t="s">
        <v>39</v>
      </c>
      <c r="AB1961" s="80">
        <v>20</v>
      </c>
      <c r="AC1961" s="80"/>
    </row>
    <row r="1962" spans="1:29" ht="15.75" customHeight="1" x14ac:dyDescent="0.2">
      <c r="A1962" s="80" t="s">
        <v>49</v>
      </c>
      <c r="B1962" s="80" t="s">
        <v>47</v>
      </c>
      <c r="C1962" s="80" t="s">
        <v>50</v>
      </c>
      <c r="D1962" s="114">
        <v>43468.39604028935</v>
      </c>
      <c r="E1962" s="80" t="s">
        <v>167</v>
      </c>
      <c r="F1962" s="80" t="s">
        <v>45</v>
      </c>
      <c r="G1962" s="80" t="s">
        <v>44</v>
      </c>
      <c r="H1962" s="80" t="s">
        <v>16</v>
      </c>
      <c r="I1962" s="80" t="s">
        <v>159</v>
      </c>
      <c r="J1962" s="80" t="s">
        <v>165</v>
      </c>
      <c r="K1962" s="80">
        <v>2.2999999999999998</v>
      </c>
      <c r="L1962" s="80">
        <v>1710</v>
      </c>
      <c r="M1962" s="80" t="s">
        <v>41</v>
      </c>
      <c r="N1962" s="102">
        <v>60.5</v>
      </c>
      <c r="O1962" s="108">
        <v>6.2E-2</v>
      </c>
      <c r="P1962" s="105">
        <v>6.06</v>
      </c>
      <c r="Q1962" s="80"/>
      <c r="R1962" s="80"/>
      <c r="S1962" s="80"/>
      <c r="T1962" s="80"/>
      <c r="U1962" s="80"/>
      <c r="V1962" s="80"/>
      <c r="W1962" s="80"/>
      <c r="X1962" s="80"/>
      <c r="Y1962" s="80"/>
      <c r="Z1962" s="80" t="s">
        <v>40</v>
      </c>
      <c r="AA1962" s="80" t="s">
        <v>39</v>
      </c>
      <c r="AB1962" s="80">
        <v>20</v>
      </c>
      <c r="AC1962" s="80"/>
    </row>
    <row r="1963" spans="1:29" ht="15.75" customHeight="1" x14ac:dyDescent="0.2">
      <c r="A1963" s="80" t="s">
        <v>49</v>
      </c>
      <c r="B1963" s="80" t="s">
        <v>47</v>
      </c>
      <c r="C1963" s="80" t="s">
        <v>50</v>
      </c>
      <c r="D1963" s="114">
        <v>43468.39604028935</v>
      </c>
      <c r="E1963" s="80" t="s">
        <v>167</v>
      </c>
      <c r="F1963" s="80" t="s">
        <v>45</v>
      </c>
      <c r="G1963" s="80" t="s">
        <v>44</v>
      </c>
      <c r="H1963" s="80" t="s">
        <v>24</v>
      </c>
      <c r="I1963" s="80" t="s">
        <v>157</v>
      </c>
      <c r="J1963" s="80" t="s">
        <v>42</v>
      </c>
      <c r="K1963" s="80">
        <v>3.2</v>
      </c>
      <c r="L1963" s="80">
        <v>2150</v>
      </c>
      <c r="M1963" s="80" t="s">
        <v>41</v>
      </c>
      <c r="N1963" s="102">
        <v>141</v>
      </c>
      <c r="O1963" s="108">
        <v>0.114</v>
      </c>
      <c r="P1963" s="105">
        <v>9</v>
      </c>
      <c r="Q1963" s="80"/>
      <c r="R1963" s="80"/>
      <c r="S1963" s="80"/>
      <c r="T1963" s="80"/>
      <c r="U1963" s="80"/>
      <c r="V1963" s="80"/>
      <c r="W1963" s="80"/>
      <c r="X1963" s="80"/>
      <c r="Y1963" s="80"/>
      <c r="Z1963" s="80" t="s">
        <v>40</v>
      </c>
      <c r="AA1963" s="80" t="s">
        <v>39</v>
      </c>
      <c r="AB1963" s="80">
        <v>20</v>
      </c>
      <c r="AC1963" s="80"/>
    </row>
    <row r="1964" spans="1:29" ht="15.75" customHeight="1" x14ac:dyDescent="0.2">
      <c r="A1964" s="80" t="s">
        <v>49</v>
      </c>
      <c r="B1964" s="80" t="s">
        <v>47</v>
      </c>
      <c r="C1964" s="80" t="s">
        <v>50</v>
      </c>
      <c r="D1964" s="114">
        <v>43468.39604028935</v>
      </c>
      <c r="E1964" s="80" t="s">
        <v>167</v>
      </c>
      <c r="F1964" s="80" t="s">
        <v>45</v>
      </c>
      <c r="G1964" s="80" t="s">
        <v>44</v>
      </c>
      <c r="H1964" s="80" t="s">
        <v>24</v>
      </c>
      <c r="I1964" s="80" t="s">
        <v>158</v>
      </c>
      <c r="J1964" s="80" t="s">
        <v>42</v>
      </c>
      <c r="K1964" s="80">
        <v>3.2</v>
      </c>
      <c r="L1964" s="80">
        <v>2150</v>
      </c>
      <c r="M1964" s="80" t="s">
        <v>41</v>
      </c>
      <c r="N1964" s="102">
        <v>264</v>
      </c>
      <c r="O1964" s="108">
        <v>0.123</v>
      </c>
      <c r="P1964" s="105">
        <v>0</v>
      </c>
      <c r="Q1964" s="80"/>
      <c r="R1964" s="80"/>
      <c r="S1964" s="80"/>
      <c r="T1964" s="80"/>
      <c r="U1964" s="80"/>
      <c r="V1964" s="80"/>
      <c r="W1964" s="80"/>
      <c r="X1964" s="80"/>
      <c r="Y1964" s="80"/>
      <c r="Z1964" s="80" t="s">
        <v>40</v>
      </c>
      <c r="AA1964" s="80" t="s">
        <v>39</v>
      </c>
      <c r="AB1964" s="80">
        <v>20</v>
      </c>
      <c r="AC1964" s="80"/>
    </row>
    <row r="1965" spans="1:29" ht="15.75" customHeight="1" x14ac:dyDescent="0.2">
      <c r="A1965" s="80" t="s">
        <v>49</v>
      </c>
      <c r="B1965" s="80" t="s">
        <v>47</v>
      </c>
      <c r="C1965" s="80" t="s">
        <v>50</v>
      </c>
      <c r="D1965" s="114">
        <v>43468.39604028935</v>
      </c>
      <c r="E1965" s="80" t="s">
        <v>167</v>
      </c>
      <c r="F1965" s="80" t="s">
        <v>45</v>
      </c>
      <c r="G1965" s="80" t="s">
        <v>44</v>
      </c>
      <c r="H1965" s="80" t="s">
        <v>24</v>
      </c>
      <c r="I1965" s="80" t="s">
        <v>43</v>
      </c>
      <c r="J1965" s="80" t="s">
        <v>42</v>
      </c>
      <c r="K1965" s="80">
        <v>3.2</v>
      </c>
      <c r="L1965" s="80">
        <v>2150</v>
      </c>
      <c r="M1965" s="80" t="s">
        <v>41</v>
      </c>
      <c r="N1965" s="102">
        <v>5.6</v>
      </c>
      <c r="O1965" s="108">
        <v>0</v>
      </c>
      <c r="P1965" s="105">
        <v>8.73</v>
      </c>
      <c r="Q1965" s="80"/>
      <c r="R1965" s="80"/>
      <c r="S1965" s="80"/>
      <c r="T1965" s="80"/>
      <c r="U1965" s="80"/>
      <c r="V1965" s="80"/>
      <c r="W1965" s="80"/>
      <c r="X1965" s="80"/>
      <c r="Y1965" s="80"/>
      <c r="Z1965" s="80" t="s">
        <v>40</v>
      </c>
      <c r="AA1965" s="80" t="s">
        <v>39</v>
      </c>
      <c r="AB1965" s="80">
        <v>20</v>
      </c>
      <c r="AC1965" s="80"/>
    </row>
    <row r="1966" spans="1:29" ht="15.75" customHeight="1" x14ac:dyDescent="0.2">
      <c r="A1966" s="80" t="s">
        <v>49</v>
      </c>
      <c r="B1966" s="80" t="s">
        <v>47</v>
      </c>
      <c r="C1966" s="80" t="s">
        <v>50</v>
      </c>
      <c r="D1966" s="114">
        <v>43468.39604028935</v>
      </c>
      <c r="E1966" s="80" t="s">
        <v>167</v>
      </c>
      <c r="F1966" s="80" t="s">
        <v>45</v>
      </c>
      <c r="G1966" s="80" t="s">
        <v>44</v>
      </c>
      <c r="H1966" s="80" t="s">
        <v>24</v>
      </c>
      <c r="I1966" s="80" t="s">
        <v>159</v>
      </c>
      <c r="J1966" s="80" t="s">
        <v>165</v>
      </c>
      <c r="K1966" s="80">
        <v>3.2</v>
      </c>
      <c r="L1966" s="80">
        <v>2150</v>
      </c>
      <c r="M1966" s="80" t="s">
        <v>41</v>
      </c>
      <c r="N1966" s="102">
        <v>106</v>
      </c>
      <c r="O1966" s="108">
        <v>8.1000000000000003E-2</v>
      </c>
      <c r="P1966" s="105">
        <v>8.58</v>
      </c>
      <c r="Q1966" s="80"/>
      <c r="R1966" s="80"/>
      <c r="S1966" s="80"/>
      <c r="T1966" s="80"/>
      <c r="U1966" s="80"/>
      <c r="V1966" s="80"/>
      <c r="W1966" s="80"/>
      <c r="X1966" s="80"/>
      <c r="Y1966" s="80"/>
      <c r="Z1966" s="80" t="s">
        <v>40</v>
      </c>
      <c r="AA1966" s="80" t="s">
        <v>39</v>
      </c>
      <c r="AB1966" s="80">
        <v>20</v>
      </c>
      <c r="AC1966" s="80"/>
    </row>
    <row r="1967" spans="1:29" ht="15.75" customHeight="1" x14ac:dyDescent="0.2">
      <c r="A1967" s="80" t="s">
        <v>49</v>
      </c>
      <c r="B1967" s="80" t="s">
        <v>47</v>
      </c>
      <c r="C1967" s="80" t="s">
        <v>50</v>
      </c>
      <c r="D1967" s="114">
        <v>43468.39604028935</v>
      </c>
      <c r="E1967" s="80" t="s">
        <v>167</v>
      </c>
      <c r="F1967" s="80" t="s">
        <v>45</v>
      </c>
      <c r="G1967" s="80" t="s">
        <v>44</v>
      </c>
      <c r="H1967" s="80" t="s">
        <v>25</v>
      </c>
      <c r="I1967" s="80" t="s">
        <v>157</v>
      </c>
      <c r="J1967" s="80" t="s">
        <v>42</v>
      </c>
      <c r="K1967" s="80">
        <v>2.5</v>
      </c>
      <c r="L1967" s="80">
        <v>1550</v>
      </c>
      <c r="M1967" s="80" t="s">
        <v>41</v>
      </c>
      <c r="N1967" s="102">
        <v>134</v>
      </c>
      <c r="O1967" s="108">
        <v>0.06</v>
      </c>
      <c r="P1967" s="105">
        <v>2.0499999999999998</v>
      </c>
      <c r="Q1967" s="80"/>
      <c r="R1967" s="80"/>
      <c r="S1967" s="80"/>
      <c r="T1967" s="80"/>
      <c r="U1967" s="80"/>
      <c r="V1967" s="80"/>
      <c r="W1967" s="80"/>
      <c r="X1967" s="80"/>
      <c r="Y1967" s="80"/>
      <c r="Z1967" s="80" t="s">
        <v>40</v>
      </c>
      <c r="AA1967" s="80" t="s">
        <v>39</v>
      </c>
      <c r="AB1967" s="80">
        <v>20</v>
      </c>
      <c r="AC1967" s="80"/>
    </row>
    <row r="1968" spans="1:29" ht="15.75" customHeight="1" x14ac:dyDescent="0.2">
      <c r="A1968" s="80" t="s">
        <v>49</v>
      </c>
      <c r="B1968" s="80" t="s">
        <v>47</v>
      </c>
      <c r="C1968" s="80" t="s">
        <v>50</v>
      </c>
      <c r="D1968" s="114">
        <v>43468.39604028935</v>
      </c>
      <c r="E1968" s="80" t="s">
        <v>167</v>
      </c>
      <c r="F1968" s="80" t="s">
        <v>45</v>
      </c>
      <c r="G1968" s="80" t="s">
        <v>44</v>
      </c>
      <c r="H1968" s="80" t="s">
        <v>25</v>
      </c>
      <c r="I1968" s="80" t="s">
        <v>158</v>
      </c>
      <c r="J1968" s="80" t="s">
        <v>42</v>
      </c>
      <c r="K1968" s="80">
        <v>2.5</v>
      </c>
      <c r="L1968" s="80">
        <v>1550</v>
      </c>
      <c r="M1968" s="80" t="s">
        <v>41</v>
      </c>
      <c r="N1968" s="102">
        <v>160</v>
      </c>
      <c r="O1968" s="108">
        <v>6.4000000000000001E-2</v>
      </c>
      <c r="P1968" s="105">
        <v>0</v>
      </c>
      <c r="Q1968" s="80"/>
      <c r="R1968" s="80"/>
      <c r="S1968" s="80"/>
      <c r="T1968" s="80"/>
      <c r="U1968" s="80"/>
      <c r="V1968" s="80"/>
      <c r="W1968" s="80"/>
      <c r="X1968" s="80"/>
      <c r="Y1968" s="80"/>
      <c r="Z1968" s="80" t="s">
        <v>40</v>
      </c>
      <c r="AA1968" s="80" t="s">
        <v>39</v>
      </c>
      <c r="AB1968" s="80">
        <v>20</v>
      </c>
      <c r="AC1968" s="80"/>
    </row>
    <row r="1969" spans="1:29" ht="15.75" customHeight="1" x14ac:dyDescent="0.2">
      <c r="A1969" s="80" t="s">
        <v>49</v>
      </c>
      <c r="B1969" s="80" t="s">
        <v>47</v>
      </c>
      <c r="C1969" s="80" t="s">
        <v>50</v>
      </c>
      <c r="D1969" s="114">
        <v>43468.39604028935</v>
      </c>
      <c r="E1969" s="80" t="s">
        <v>167</v>
      </c>
      <c r="F1969" s="80" t="s">
        <v>45</v>
      </c>
      <c r="G1969" s="80" t="s">
        <v>44</v>
      </c>
      <c r="H1969" s="80" t="s">
        <v>25</v>
      </c>
      <c r="I1969" s="80" t="s">
        <v>43</v>
      </c>
      <c r="J1969" s="80" t="s">
        <v>42</v>
      </c>
      <c r="K1969" s="80">
        <v>2.5</v>
      </c>
      <c r="L1969" s="80">
        <v>1550</v>
      </c>
      <c r="M1969" s="80" t="s">
        <v>41</v>
      </c>
      <c r="N1969" s="102">
        <v>1.3</v>
      </c>
      <c r="O1969" s="108">
        <v>0</v>
      </c>
      <c r="P1969" s="105">
        <v>1.96</v>
      </c>
      <c r="Q1969" s="80"/>
      <c r="R1969" s="80"/>
      <c r="S1969" s="80"/>
      <c r="T1969" s="80"/>
      <c r="U1969" s="80"/>
      <c r="V1969" s="80"/>
      <c r="W1969" s="80"/>
      <c r="X1969" s="80"/>
      <c r="Y1969" s="80"/>
      <c r="Z1969" s="80" t="s">
        <v>40</v>
      </c>
      <c r="AA1969" s="80" t="s">
        <v>39</v>
      </c>
      <c r="AB1969" s="80">
        <v>20</v>
      </c>
      <c r="AC1969" s="80"/>
    </row>
    <row r="1970" spans="1:29" ht="15.75" customHeight="1" x14ac:dyDescent="0.2">
      <c r="A1970" s="80" t="s">
        <v>49</v>
      </c>
      <c r="B1970" s="80" t="s">
        <v>47</v>
      </c>
      <c r="C1970" s="80" t="s">
        <v>50</v>
      </c>
      <c r="D1970" s="114">
        <v>43468.39604028935</v>
      </c>
      <c r="E1970" s="80" t="s">
        <v>167</v>
      </c>
      <c r="F1970" s="80" t="s">
        <v>45</v>
      </c>
      <c r="G1970" s="80" t="s">
        <v>44</v>
      </c>
      <c r="H1970" s="80" t="s">
        <v>25</v>
      </c>
      <c r="I1970" s="80" t="s">
        <v>159</v>
      </c>
      <c r="J1970" s="80" t="s">
        <v>165</v>
      </c>
      <c r="K1970" s="80">
        <v>2.5</v>
      </c>
      <c r="L1970" s="80">
        <v>1550</v>
      </c>
      <c r="M1970" s="80" t="s">
        <v>41</v>
      </c>
      <c r="N1970" s="102">
        <v>107</v>
      </c>
      <c r="O1970" s="108">
        <v>5.1999999999999998E-2</v>
      </c>
      <c r="P1970" s="105">
        <v>1.9</v>
      </c>
      <c r="Q1970" s="80"/>
      <c r="R1970" s="80"/>
      <c r="S1970" s="80"/>
      <c r="T1970" s="80"/>
      <c r="U1970" s="80"/>
      <c r="V1970" s="80"/>
      <c r="W1970" s="80"/>
      <c r="X1970" s="80"/>
      <c r="Y1970" s="80"/>
      <c r="Z1970" s="80" t="s">
        <v>40</v>
      </c>
      <c r="AA1970" s="80" t="s">
        <v>39</v>
      </c>
      <c r="AB1970" s="80">
        <v>20</v>
      </c>
      <c r="AC1970" s="80"/>
    </row>
    <row r="1971" spans="1:29" ht="15.75" customHeight="1" x14ac:dyDescent="0.2">
      <c r="A1971" s="80" t="s">
        <v>49</v>
      </c>
      <c r="B1971" s="80" t="s">
        <v>47</v>
      </c>
      <c r="C1971" s="80" t="s">
        <v>50</v>
      </c>
      <c r="D1971" s="114">
        <v>43468.39604028935</v>
      </c>
      <c r="E1971" s="80" t="s">
        <v>167</v>
      </c>
      <c r="F1971" s="80" t="s">
        <v>45</v>
      </c>
      <c r="G1971" s="80" t="s">
        <v>44</v>
      </c>
      <c r="H1971" s="80" t="s">
        <v>166</v>
      </c>
      <c r="I1971" s="80" t="s">
        <v>157</v>
      </c>
      <c r="J1971" s="80" t="s">
        <v>42</v>
      </c>
      <c r="K1971" s="80">
        <v>2.6</v>
      </c>
      <c r="L1971" s="80">
        <v>1910</v>
      </c>
      <c r="M1971" s="80" t="s">
        <v>41</v>
      </c>
      <c r="N1971" s="102">
        <v>39</v>
      </c>
      <c r="O1971" s="108">
        <v>5.0999999999999997E-2</v>
      </c>
      <c r="P1971" s="105">
        <v>3.57</v>
      </c>
      <c r="Q1971" s="80"/>
      <c r="R1971" s="80"/>
      <c r="S1971" s="80"/>
      <c r="T1971" s="80"/>
      <c r="U1971" s="80"/>
      <c r="V1971" s="80"/>
      <c r="W1971" s="80"/>
      <c r="X1971" s="80"/>
      <c r="Y1971" s="80"/>
      <c r="Z1971" s="80" t="s">
        <v>40</v>
      </c>
      <c r="AA1971" s="80" t="s">
        <v>39</v>
      </c>
      <c r="AB1971" s="80">
        <v>20</v>
      </c>
      <c r="AC1971" s="80"/>
    </row>
    <row r="1972" spans="1:29" ht="15.75" customHeight="1" x14ac:dyDescent="0.2">
      <c r="A1972" s="80" t="s">
        <v>49</v>
      </c>
      <c r="B1972" s="80" t="s">
        <v>47</v>
      </c>
      <c r="C1972" s="80" t="s">
        <v>50</v>
      </c>
      <c r="D1972" s="114">
        <v>43468.39604028935</v>
      </c>
      <c r="E1972" s="80" t="s">
        <v>167</v>
      </c>
      <c r="F1972" s="80" t="s">
        <v>45</v>
      </c>
      <c r="G1972" s="80" t="s">
        <v>44</v>
      </c>
      <c r="H1972" s="80" t="s">
        <v>166</v>
      </c>
      <c r="I1972" s="80" t="s">
        <v>158</v>
      </c>
      <c r="J1972" s="80" t="s">
        <v>42</v>
      </c>
      <c r="K1972" s="80">
        <v>2.6</v>
      </c>
      <c r="L1972" s="80">
        <v>1910</v>
      </c>
      <c r="M1972" s="80" t="s">
        <v>41</v>
      </c>
      <c r="N1972" s="102">
        <v>71.3</v>
      </c>
      <c r="O1972" s="108">
        <v>5.1999999999999998E-2</v>
      </c>
      <c r="P1972" s="105">
        <v>0</v>
      </c>
      <c r="Q1972" s="80"/>
      <c r="R1972" s="80"/>
      <c r="S1972" s="80"/>
      <c r="T1972" s="80"/>
      <c r="U1972" s="80"/>
      <c r="V1972" s="80"/>
      <c r="W1972" s="80"/>
      <c r="X1972" s="80"/>
      <c r="Y1972" s="80"/>
      <c r="Z1972" s="80" t="s">
        <v>40</v>
      </c>
      <c r="AA1972" s="80" t="s">
        <v>39</v>
      </c>
      <c r="AB1972" s="80">
        <v>20</v>
      </c>
      <c r="AC1972" s="80"/>
    </row>
    <row r="1973" spans="1:29" ht="15.75" customHeight="1" x14ac:dyDescent="0.2">
      <c r="A1973" s="80" t="s">
        <v>49</v>
      </c>
      <c r="B1973" s="80" t="s">
        <v>47</v>
      </c>
      <c r="C1973" s="80" t="s">
        <v>50</v>
      </c>
      <c r="D1973" s="114">
        <v>43468.39604028935</v>
      </c>
      <c r="E1973" s="80" t="s">
        <v>167</v>
      </c>
      <c r="F1973" s="80" t="s">
        <v>45</v>
      </c>
      <c r="G1973" s="80" t="s">
        <v>44</v>
      </c>
      <c r="H1973" s="80" t="s">
        <v>166</v>
      </c>
      <c r="I1973" s="80" t="s">
        <v>43</v>
      </c>
      <c r="J1973" s="80" t="s">
        <v>42</v>
      </c>
      <c r="K1973" s="80">
        <v>2.6</v>
      </c>
      <c r="L1973" s="80">
        <v>1910</v>
      </c>
      <c r="M1973" s="80" t="s">
        <v>41</v>
      </c>
      <c r="N1973" s="102">
        <v>2.2999999999999998</v>
      </c>
      <c r="O1973" s="108">
        <v>0</v>
      </c>
      <c r="P1973" s="105">
        <v>3.47</v>
      </c>
      <c r="Q1973" s="80"/>
      <c r="R1973" s="80"/>
      <c r="S1973" s="80"/>
      <c r="T1973" s="80"/>
      <c r="U1973" s="80"/>
      <c r="V1973" s="80"/>
      <c r="W1973" s="80"/>
      <c r="X1973" s="80"/>
      <c r="Y1973" s="80"/>
      <c r="Z1973" s="80" t="s">
        <v>40</v>
      </c>
      <c r="AA1973" s="80" t="s">
        <v>39</v>
      </c>
      <c r="AB1973" s="80">
        <v>20</v>
      </c>
      <c r="AC1973" s="80"/>
    </row>
    <row r="1974" spans="1:29" ht="15.75" customHeight="1" x14ac:dyDescent="0.2">
      <c r="A1974" s="80" t="s">
        <v>49</v>
      </c>
      <c r="B1974" s="80" t="s">
        <v>47</v>
      </c>
      <c r="C1974" s="80" t="s">
        <v>50</v>
      </c>
      <c r="D1974" s="114">
        <v>43468.39604028935</v>
      </c>
      <c r="E1974" s="80" t="s">
        <v>167</v>
      </c>
      <c r="F1974" s="80" t="s">
        <v>45</v>
      </c>
      <c r="G1974" s="80" t="s">
        <v>44</v>
      </c>
      <c r="H1974" s="80" t="s">
        <v>166</v>
      </c>
      <c r="I1974" s="80" t="s">
        <v>159</v>
      </c>
      <c r="J1974" s="80" t="s">
        <v>165</v>
      </c>
      <c r="K1974" s="80">
        <v>2.6</v>
      </c>
      <c r="L1974" s="80">
        <v>1910</v>
      </c>
      <c r="M1974" s="80" t="s">
        <v>41</v>
      </c>
      <c r="N1974" s="102">
        <v>25.4</v>
      </c>
      <c r="O1974" s="108">
        <v>2.9000000000000001E-2</v>
      </c>
      <c r="P1974" s="105">
        <v>3.4</v>
      </c>
      <c r="Q1974" s="80"/>
      <c r="R1974" s="80"/>
      <c r="S1974" s="80"/>
      <c r="T1974" s="80"/>
      <c r="U1974" s="80"/>
      <c r="V1974" s="80"/>
      <c r="W1974" s="80"/>
      <c r="X1974" s="80"/>
      <c r="Y1974" s="80"/>
      <c r="Z1974" s="80" t="s">
        <v>40</v>
      </c>
      <c r="AA1974" s="80" t="s">
        <v>39</v>
      </c>
      <c r="AB1974" s="80">
        <v>20</v>
      </c>
      <c r="AC1974" s="80"/>
    </row>
    <row r="1975" spans="1:29" ht="15.75" customHeight="1" x14ac:dyDescent="0.2">
      <c r="A1975" s="80" t="s">
        <v>49</v>
      </c>
      <c r="B1975" s="80" t="s">
        <v>47</v>
      </c>
      <c r="C1975" s="80" t="s">
        <v>50</v>
      </c>
      <c r="D1975" s="114">
        <v>43468.39604028935</v>
      </c>
      <c r="E1975" s="80" t="s">
        <v>167</v>
      </c>
      <c r="F1975" s="80" t="s">
        <v>29</v>
      </c>
      <c r="G1975" s="80" t="s">
        <v>44</v>
      </c>
      <c r="H1975" s="80" t="s">
        <v>11</v>
      </c>
      <c r="I1975" s="80" t="s">
        <v>157</v>
      </c>
      <c r="J1975" s="80" t="s">
        <v>42</v>
      </c>
      <c r="K1975" s="80">
        <v>4.01</v>
      </c>
      <c r="L1975" s="80">
        <v>2390</v>
      </c>
      <c r="M1975" s="80" t="s">
        <v>41</v>
      </c>
      <c r="N1975" s="102">
        <v>20.2</v>
      </c>
      <c r="O1975" s="108">
        <v>5.4600000000000003E-2</v>
      </c>
      <c r="P1975" s="105">
        <v>3.43</v>
      </c>
      <c r="Q1975" s="80"/>
      <c r="R1975" s="80"/>
      <c r="S1975" s="80"/>
      <c r="T1975" s="80"/>
      <c r="U1975" s="80"/>
      <c r="V1975" s="80"/>
      <c r="W1975" s="80"/>
      <c r="X1975" s="80"/>
      <c r="Y1975" s="80"/>
      <c r="Z1975" s="80" t="s">
        <v>40</v>
      </c>
      <c r="AA1975" s="80" t="s">
        <v>39</v>
      </c>
      <c r="AB1975" s="80">
        <v>20</v>
      </c>
      <c r="AC1975" s="80"/>
    </row>
    <row r="1976" spans="1:29" ht="15.75" customHeight="1" x14ac:dyDescent="0.2">
      <c r="A1976" s="80" t="s">
        <v>49</v>
      </c>
      <c r="B1976" s="80" t="s">
        <v>47</v>
      </c>
      <c r="C1976" s="80" t="s">
        <v>50</v>
      </c>
      <c r="D1976" s="114">
        <v>43468.39604028935</v>
      </c>
      <c r="E1976" s="80" t="s">
        <v>167</v>
      </c>
      <c r="F1976" s="80" t="s">
        <v>29</v>
      </c>
      <c r="G1976" s="80" t="s">
        <v>44</v>
      </c>
      <c r="H1976" s="80" t="s">
        <v>11</v>
      </c>
      <c r="I1976" s="80" t="s">
        <v>158</v>
      </c>
      <c r="J1976" s="80" t="s">
        <v>42</v>
      </c>
      <c r="K1976" s="80">
        <v>4.01</v>
      </c>
      <c r="L1976" s="80">
        <v>2390</v>
      </c>
      <c r="M1976" s="80" t="s">
        <v>41</v>
      </c>
      <c r="N1976" s="102">
        <v>50.6</v>
      </c>
      <c r="O1976" s="108">
        <v>5.6000000000000001E-2</v>
      </c>
      <c r="P1976" s="105">
        <v>0</v>
      </c>
      <c r="Q1976" s="80"/>
      <c r="R1976" s="80"/>
      <c r="S1976" s="80"/>
      <c r="T1976" s="80"/>
      <c r="U1976" s="80"/>
      <c r="V1976" s="80"/>
      <c r="W1976" s="80"/>
      <c r="X1976" s="80"/>
      <c r="Y1976" s="80"/>
      <c r="Z1976" s="80" t="s">
        <v>40</v>
      </c>
      <c r="AA1976" s="80" t="s">
        <v>39</v>
      </c>
      <c r="AB1976" s="80">
        <v>20</v>
      </c>
      <c r="AC1976" s="80"/>
    </row>
    <row r="1977" spans="1:29" ht="15.75" customHeight="1" x14ac:dyDescent="0.2">
      <c r="A1977" s="80" t="s">
        <v>49</v>
      </c>
      <c r="B1977" s="80" t="s">
        <v>47</v>
      </c>
      <c r="C1977" s="80" t="s">
        <v>50</v>
      </c>
      <c r="D1977" s="114">
        <v>43468.39604028935</v>
      </c>
      <c r="E1977" s="80" t="s">
        <v>167</v>
      </c>
      <c r="F1977" s="80" t="s">
        <v>29</v>
      </c>
      <c r="G1977" s="80" t="s">
        <v>44</v>
      </c>
      <c r="H1977" s="80" t="s">
        <v>11</v>
      </c>
      <c r="I1977" s="80" t="s">
        <v>43</v>
      </c>
      <c r="J1977" s="80" t="s">
        <v>42</v>
      </c>
      <c r="K1977" s="80">
        <v>4.01</v>
      </c>
      <c r="L1977" s="80">
        <v>2390</v>
      </c>
      <c r="M1977" s="80" t="s">
        <v>41</v>
      </c>
      <c r="N1977" s="102">
        <v>2.0299999999999998</v>
      </c>
      <c r="O1977" s="108">
        <v>0</v>
      </c>
      <c r="P1977" s="105">
        <v>3.33</v>
      </c>
      <c r="Q1977" s="80"/>
      <c r="R1977" s="80"/>
      <c r="S1977" s="80"/>
      <c r="T1977" s="80"/>
      <c r="U1977" s="80"/>
      <c r="V1977" s="80"/>
      <c r="W1977" s="80"/>
      <c r="X1977" s="80"/>
      <c r="Y1977" s="80"/>
      <c r="Z1977" s="80" t="s">
        <v>40</v>
      </c>
      <c r="AA1977" s="80" t="s">
        <v>39</v>
      </c>
      <c r="AB1977" s="80">
        <v>20</v>
      </c>
      <c r="AC1977" s="80"/>
    </row>
    <row r="1978" spans="1:29" ht="15.75" customHeight="1" x14ac:dyDescent="0.2">
      <c r="A1978" s="80" t="s">
        <v>49</v>
      </c>
      <c r="B1978" s="80" t="s">
        <v>47</v>
      </c>
      <c r="C1978" s="80" t="s">
        <v>50</v>
      </c>
      <c r="D1978" s="114">
        <v>43468.39604028935</v>
      </c>
      <c r="E1978" s="80" t="s">
        <v>167</v>
      </c>
      <c r="F1978" s="80" t="s">
        <v>29</v>
      </c>
      <c r="G1978" s="80" t="s">
        <v>44</v>
      </c>
      <c r="H1978" s="80" t="s">
        <v>11</v>
      </c>
      <c r="I1978" s="80" t="s">
        <v>159</v>
      </c>
      <c r="J1978" s="80" t="s">
        <v>165</v>
      </c>
      <c r="K1978" s="80">
        <v>4.01</v>
      </c>
      <c r="L1978" s="80">
        <v>2390</v>
      </c>
      <c r="M1978" s="80" t="s">
        <v>41</v>
      </c>
      <c r="N1978" s="102">
        <v>12.3</v>
      </c>
      <c r="O1978" s="108">
        <v>2.8299999999999999E-2</v>
      </c>
      <c r="P1978" s="105">
        <v>3.28</v>
      </c>
      <c r="Q1978" s="80"/>
      <c r="R1978" s="80"/>
      <c r="S1978" s="80"/>
      <c r="T1978" s="80"/>
      <c r="U1978" s="80"/>
      <c r="V1978" s="80"/>
      <c r="W1978" s="80"/>
      <c r="X1978" s="80"/>
      <c r="Y1978" s="80"/>
      <c r="Z1978" s="80" t="s">
        <v>40</v>
      </c>
      <c r="AA1978" s="80" t="s">
        <v>39</v>
      </c>
      <c r="AB1978" s="80">
        <v>20</v>
      </c>
      <c r="AC1978" s="80"/>
    </row>
    <row r="1979" spans="1:29" ht="15.75" customHeight="1" x14ac:dyDescent="0.2">
      <c r="A1979" s="80" t="s">
        <v>49</v>
      </c>
      <c r="B1979" s="80" t="s">
        <v>47</v>
      </c>
      <c r="C1979" s="80" t="s">
        <v>50</v>
      </c>
      <c r="D1979" s="114">
        <v>43468.39604028935</v>
      </c>
      <c r="E1979" s="80" t="s">
        <v>167</v>
      </c>
      <c r="F1979" s="80" t="s">
        <v>29</v>
      </c>
      <c r="G1979" s="80" t="s">
        <v>44</v>
      </c>
      <c r="H1979" s="80" t="s">
        <v>12</v>
      </c>
      <c r="I1979" s="80" t="s">
        <v>157</v>
      </c>
      <c r="J1979" s="80" t="s">
        <v>42</v>
      </c>
      <c r="K1979" s="80">
        <v>3.21</v>
      </c>
      <c r="L1979" s="80">
        <v>2390</v>
      </c>
      <c r="M1979" s="80" t="s">
        <v>41</v>
      </c>
      <c r="N1979" s="102">
        <v>29.6</v>
      </c>
      <c r="O1979" s="108">
        <v>5.1499999999999997E-2</v>
      </c>
      <c r="P1979" s="105">
        <v>3.05</v>
      </c>
      <c r="Q1979" s="80"/>
      <c r="R1979" s="80"/>
      <c r="S1979" s="80"/>
      <c r="T1979" s="80"/>
      <c r="U1979" s="80"/>
      <c r="V1979" s="80"/>
      <c r="W1979" s="80"/>
      <c r="X1979" s="80"/>
      <c r="Y1979" s="80"/>
      <c r="Z1979" s="80" t="s">
        <v>40</v>
      </c>
      <c r="AA1979" s="80" t="s">
        <v>39</v>
      </c>
      <c r="AB1979" s="80">
        <v>20</v>
      </c>
      <c r="AC1979" s="80"/>
    </row>
    <row r="1980" spans="1:29" ht="15.75" customHeight="1" x14ac:dyDescent="0.2">
      <c r="A1980" s="80" t="s">
        <v>49</v>
      </c>
      <c r="B1980" s="80" t="s">
        <v>47</v>
      </c>
      <c r="C1980" s="80" t="s">
        <v>50</v>
      </c>
      <c r="D1980" s="114">
        <v>43468.39604028935</v>
      </c>
      <c r="E1980" s="80" t="s">
        <v>167</v>
      </c>
      <c r="F1980" s="80" t="s">
        <v>29</v>
      </c>
      <c r="G1980" s="80" t="s">
        <v>44</v>
      </c>
      <c r="H1980" s="80" t="s">
        <v>12</v>
      </c>
      <c r="I1980" s="80" t="s">
        <v>158</v>
      </c>
      <c r="J1980" s="80" t="s">
        <v>42</v>
      </c>
      <c r="K1980" s="80">
        <v>3.21</v>
      </c>
      <c r="L1980" s="80">
        <v>2390</v>
      </c>
      <c r="M1980" s="80" t="s">
        <v>41</v>
      </c>
      <c r="N1980" s="102">
        <v>50.5</v>
      </c>
      <c r="O1980" s="108">
        <v>5.2900000000000003E-2</v>
      </c>
      <c r="P1980" s="105">
        <v>0</v>
      </c>
      <c r="Q1980" s="80"/>
      <c r="R1980" s="80"/>
      <c r="S1980" s="80"/>
      <c r="T1980" s="80"/>
      <c r="U1980" s="80"/>
      <c r="V1980" s="80"/>
      <c r="W1980" s="80"/>
      <c r="X1980" s="80"/>
      <c r="Y1980" s="80"/>
      <c r="Z1980" s="80" t="s">
        <v>40</v>
      </c>
      <c r="AA1980" s="80" t="s">
        <v>39</v>
      </c>
      <c r="AB1980" s="80">
        <v>20</v>
      </c>
      <c r="AC1980" s="80"/>
    </row>
    <row r="1981" spans="1:29" ht="15.75" customHeight="1" x14ac:dyDescent="0.2">
      <c r="A1981" s="80" t="s">
        <v>49</v>
      </c>
      <c r="B1981" s="80" t="s">
        <v>47</v>
      </c>
      <c r="C1981" s="80" t="s">
        <v>50</v>
      </c>
      <c r="D1981" s="114">
        <v>43468.39604028935</v>
      </c>
      <c r="E1981" s="80" t="s">
        <v>167</v>
      </c>
      <c r="F1981" s="80" t="s">
        <v>29</v>
      </c>
      <c r="G1981" s="80" t="s">
        <v>44</v>
      </c>
      <c r="H1981" s="80" t="s">
        <v>12</v>
      </c>
      <c r="I1981" s="80" t="s">
        <v>43</v>
      </c>
      <c r="J1981" s="80" t="s">
        <v>42</v>
      </c>
      <c r="K1981" s="80">
        <v>3.21</v>
      </c>
      <c r="L1981" s="80">
        <v>2390</v>
      </c>
      <c r="M1981" s="80" t="s">
        <v>41</v>
      </c>
      <c r="N1981" s="102">
        <v>1.88</v>
      </c>
      <c r="O1981" s="108">
        <v>0</v>
      </c>
      <c r="P1981" s="105">
        <v>2.99</v>
      </c>
      <c r="Q1981" s="80"/>
      <c r="R1981" s="80"/>
      <c r="S1981" s="80"/>
      <c r="T1981" s="80"/>
      <c r="U1981" s="80"/>
      <c r="V1981" s="80"/>
      <c r="W1981" s="80"/>
      <c r="X1981" s="80"/>
      <c r="Y1981" s="80"/>
      <c r="Z1981" s="80" t="s">
        <v>40</v>
      </c>
      <c r="AA1981" s="80" t="s">
        <v>39</v>
      </c>
      <c r="AB1981" s="80">
        <v>20</v>
      </c>
      <c r="AC1981" s="80"/>
    </row>
    <row r="1982" spans="1:29" ht="15.75" customHeight="1" x14ac:dyDescent="0.2">
      <c r="A1982" s="80" t="s">
        <v>49</v>
      </c>
      <c r="B1982" s="80" t="s">
        <v>47</v>
      </c>
      <c r="C1982" s="80" t="s">
        <v>50</v>
      </c>
      <c r="D1982" s="114">
        <v>43468.39604028935</v>
      </c>
      <c r="E1982" s="80" t="s">
        <v>167</v>
      </c>
      <c r="F1982" s="80" t="s">
        <v>29</v>
      </c>
      <c r="G1982" s="80" t="s">
        <v>44</v>
      </c>
      <c r="H1982" s="80" t="s">
        <v>12</v>
      </c>
      <c r="I1982" s="80" t="s">
        <v>159</v>
      </c>
      <c r="J1982" s="80" t="s">
        <v>165</v>
      </c>
      <c r="K1982" s="80">
        <v>3.21</v>
      </c>
      <c r="L1982" s="80">
        <v>2390</v>
      </c>
      <c r="M1982" s="80" t="s">
        <v>41</v>
      </c>
      <c r="N1982" s="102">
        <v>11.4</v>
      </c>
      <c r="O1982" s="108">
        <v>1.7000000000000001E-2</v>
      </c>
      <c r="P1982" s="105">
        <v>2.96</v>
      </c>
      <c r="Q1982" s="80"/>
      <c r="R1982" s="80"/>
      <c r="S1982" s="80"/>
      <c r="T1982" s="80"/>
      <c r="U1982" s="80"/>
      <c r="V1982" s="80"/>
      <c r="W1982" s="80"/>
      <c r="X1982" s="80"/>
      <c r="Y1982" s="80"/>
      <c r="Z1982" s="80" t="s">
        <v>40</v>
      </c>
      <c r="AA1982" s="80" t="s">
        <v>39</v>
      </c>
      <c r="AB1982" s="80">
        <v>20</v>
      </c>
      <c r="AC1982" s="80"/>
    </row>
    <row r="1983" spans="1:29" ht="15.75" customHeight="1" x14ac:dyDescent="0.2">
      <c r="A1983" s="80" t="s">
        <v>49</v>
      </c>
      <c r="B1983" s="80" t="s">
        <v>47</v>
      </c>
      <c r="C1983" s="80" t="s">
        <v>50</v>
      </c>
      <c r="D1983" s="114">
        <v>43468.39604028935</v>
      </c>
      <c r="E1983" s="80" t="s">
        <v>167</v>
      </c>
      <c r="F1983" s="80" t="s">
        <v>29</v>
      </c>
      <c r="G1983" s="80" t="s">
        <v>44</v>
      </c>
      <c r="H1983" s="80" t="s">
        <v>13</v>
      </c>
      <c r="I1983" s="80" t="s">
        <v>157</v>
      </c>
      <c r="J1983" s="80" t="s">
        <v>42</v>
      </c>
      <c r="K1983" s="80">
        <v>3.77</v>
      </c>
      <c r="L1983" s="80">
        <v>2390</v>
      </c>
      <c r="M1983" s="80" t="s">
        <v>41</v>
      </c>
      <c r="N1983" s="102">
        <v>49.5</v>
      </c>
      <c r="O1983" s="108">
        <v>5.96E-2</v>
      </c>
      <c r="P1983" s="105">
        <v>2.75</v>
      </c>
      <c r="Q1983" s="80"/>
      <c r="R1983" s="80"/>
      <c r="S1983" s="80"/>
      <c r="T1983" s="80"/>
      <c r="U1983" s="80"/>
      <c r="V1983" s="80"/>
      <c r="W1983" s="80"/>
      <c r="X1983" s="80"/>
      <c r="Y1983" s="80"/>
      <c r="Z1983" s="80" t="s">
        <v>40</v>
      </c>
      <c r="AA1983" s="80" t="s">
        <v>39</v>
      </c>
      <c r="AB1983" s="80">
        <v>20</v>
      </c>
      <c r="AC1983" s="80"/>
    </row>
    <row r="1984" spans="1:29" ht="15.75" customHeight="1" x14ac:dyDescent="0.2">
      <c r="A1984" s="80" t="s">
        <v>49</v>
      </c>
      <c r="B1984" s="80" t="s">
        <v>47</v>
      </c>
      <c r="C1984" s="80" t="s">
        <v>50</v>
      </c>
      <c r="D1984" s="114">
        <v>43468.39604028935</v>
      </c>
      <c r="E1984" s="80" t="s">
        <v>167</v>
      </c>
      <c r="F1984" s="80" t="s">
        <v>29</v>
      </c>
      <c r="G1984" s="80" t="s">
        <v>44</v>
      </c>
      <c r="H1984" s="80" t="s">
        <v>13</v>
      </c>
      <c r="I1984" s="80" t="s">
        <v>158</v>
      </c>
      <c r="J1984" s="80" t="s">
        <v>42</v>
      </c>
      <c r="K1984" s="80">
        <v>3.77</v>
      </c>
      <c r="L1984" s="80">
        <v>2390</v>
      </c>
      <c r="M1984" s="80" t="s">
        <v>41</v>
      </c>
      <c r="N1984" s="102">
        <v>73.7</v>
      </c>
      <c r="O1984" s="108">
        <v>6.25E-2</v>
      </c>
      <c r="P1984" s="105">
        <v>0</v>
      </c>
      <c r="Q1984" s="80"/>
      <c r="R1984" s="80"/>
      <c r="S1984" s="80"/>
      <c r="T1984" s="80"/>
      <c r="U1984" s="80"/>
      <c r="V1984" s="80"/>
      <c r="W1984" s="80"/>
      <c r="X1984" s="80"/>
      <c r="Y1984" s="80"/>
      <c r="Z1984" s="80" t="s">
        <v>40</v>
      </c>
      <c r="AA1984" s="80" t="s">
        <v>39</v>
      </c>
      <c r="AB1984" s="80">
        <v>20</v>
      </c>
      <c r="AC1984" s="80"/>
    </row>
    <row r="1985" spans="1:29" ht="15.75" customHeight="1" x14ac:dyDescent="0.2">
      <c r="A1985" s="80" t="s">
        <v>49</v>
      </c>
      <c r="B1985" s="80" t="s">
        <v>47</v>
      </c>
      <c r="C1985" s="80" t="s">
        <v>50</v>
      </c>
      <c r="D1985" s="114">
        <v>43468.39604028935</v>
      </c>
      <c r="E1985" s="80" t="s">
        <v>167</v>
      </c>
      <c r="F1985" s="80" t="s">
        <v>29</v>
      </c>
      <c r="G1985" s="80" t="s">
        <v>44</v>
      </c>
      <c r="H1985" s="80" t="s">
        <v>13</v>
      </c>
      <c r="I1985" s="80" t="s">
        <v>43</v>
      </c>
      <c r="J1985" s="80" t="s">
        <v>42</v>
      </c>
      <c r="K1985" s="80">
        <v>3.77</v>
      </c>
      <c r="L1985" s="80">
        <v>2390</v>
      </c>
      <c r="M1985" s="80" t="s">
        <v>41</v>
      </c>
      <c r="N1985" s="102">
        <v>1.67</v>
      </c>
      <c r="O1985" s="108">
        <v>0</v>
      </c>
      <c r="P1985" s="105">
        <v>2.69</v>
      </c>
      <c r="Q1985" s="80"/>
      <c r="R1985" s="80"/>
      <c r="S1985" s="80"/>
      <c r="T1985" s="80"/>
      <c r="U1985" s="80"/>
      <c r="V1985" s="80"/>
      <c r="W1985" s="80"/>
      <c r="X1985" s="80"/>
      <c r="Y1985" s="80"/>
      <c r="Z1985" s="80" t="s">
        <v>40</v>
      </c>
      <c r="AA1985" s="80" t="s">
        <v>39</v>
      </c>
      <c r="AB1985" s="80">
        <v>20</v>
      </c>
      <c r="AC1985" s="80"/>
    </row>
    <row r="1986" spans="1:29" ht="15.75" customHeight="1" x14ac:dyDescent="0.2">
      <c r="A1986" s="80" t="s">
        <v>49</v>
      </c>
      <c r="B1986" s="80" t="s">
        <v>47</v>
      </c>
      <c r="C1986" s="80" t="s">
        <v>50</v>
      </c>
      <c r="D1986" s="114">
        <v>43468.39604028935</v>
      </c>
      <c r="E1986" s="80" t="s">
        <v>167</v>
      </c>
      <c r="F1986" s="80" t="s">
        <v>29</v>
      </c>
      <c r="G1986" s="80" t="s">
        <v>44</v>
      </c>
      <c r="H1986" s="80" t="s">
        <v>13</v>
      </c>
      <c r="I1986" s="80" t="s">
        <v>159</v>
      </c>
      <c r="J1986" s="80" t="s">
        <v>165</v>
      </c>
      <c r="K1986" s="80">
        <v>3.77</v>
      </c>
      <c r="L1986" s="80">
        <v>2390</v>
      </c>
      <c r="M1986" s="80" t="s">
        <v>41</v>
      </c>
      <c r="N1986" s="102">
        <v>44.3</v>
      </c>
      <c r="O1986" s="108">
        <v>5.1999999999999998E-2</v>
      </c>
      <c r="P1986" s="105">
        <v>2.61</v>
      </c>
      <c r="Q1986" s="80"/>
      <c r="R1986" s="80"/>
      <c r="S1986" s="80"/>
      <c r="T1986" s="80"/>
      <c r="U1986" s="80"/>
      <c r="V1986" s="80"/>
      <c r="W1986" s="80"/>
      <c r="X1986" s="80"/>
      <c r="Y1986" s="80"/>
      <c r="Z1986" s="80" t="s">
        <v>40</v>
      </c>
      <c r="AA1986" s="80" t="s">
        <v>39</v>
      </c>
      <c r="AB1986" s="80">
        <v>20</v>
      </c>
      <c r="AC1986" s="80"/>
    </row>
    <row r="1987" spans="1:29" ht="15.75" customHeight="1" x14ac:dyDescent="0.2">
      <c r="A1987" s="80" t="s">
        <v>49</v>
      </c>
      <c r="B1987" s="80" t="s">
        <v>47</v>
      </c>
      <c r="C1987" s="80" t="s">
        <v>50</v>
      </c>
      <c r="D1987" s="114">
        <v>43468.39604028935</v>
      </c>
      <c r="E1987" s="80" t="s">
        <v>167</v>
      </c>
      <c r="F1987" s="80" t="s">
        <v>29</v>
      </c>
      <c r="G1987" s="80" t="s">
        <v>44</v>
      </c>
      <c r="H1987" s="80" t="s">
        <v>16</v>
      </c>
      <c r="I1987" s="80" t="s">
        <v>157</v>
      </c>
      <c r="J1987" s="80" t="s">
        <v>42</v>
      </c>
      <c r="K1987" s="80">
        <v>2.5299999999999998</v>
      </c>
      <c r="L1987" s="80">
        <v>1950</v>
      </c>
      <c r="M1987" s="80" t="s">
        <v>41</v>
      </c>
      <c r="N1987" s="102">
        <v>70.099999999999994</v>
      </c>
      <c r="O1987" s="108">
        <v>9.3700000000000006E-2</v>
      </c>
      <c r="P1987" s="105">
        <v>8.25</v>
      </c>
      <c r="Q1987" s="80"/>
      <c r="R1987" s="80"/>
      <c r="S1987" s="80"/>
      <c r="T1987" s="80"/>
      <c r="U1987" s="80"/>
      <c r="V1987" s="80"/>
      <c r="W1987" s="80"/>
      <c r="X1987" s="80"/>
      <c r="Y1987" s="80"/>
      <c r="Z1987" s="80" t="s">
        <v>40</v>
      </c>
      <c r="AA1987" s="80" t="s">
        <v>39</v>
      </c>
      <c r="AB1987" s="80">
        <v>20</v>
      </c>
      <c r="AC1987" s="80"/>
    </row>
    <row r="1988" spans="1:29" ht="15.75" customHeight="1" x14ac:dyDescent="0.2">
      <c r="A1988" s="80" t="s">
        <v>49</v>
      </c>
      <c r="B1988" s="80" t="s">
        <v>47</v>
      </c>
      <c r="C1988" s="80" t="s">
        <v>50</v>
      </c>
      <c r="D1988" s="114">
        <v>43468.39604028935</v>
      </c>
      <c r="E1988" s="80" t="s">
        <v>167</v>
      </c>
      <c r="F1988" s="80" t="s">
        <v>29</v>
      </c>
      <c r="G1988" s="80" t="s">
        <v>44</v>
      </c>
      <c r="H1988" s="80" t="s">
        <v>16</v>
      </c>
      <c r="I1988" s="80" t="s">
        <v>158</v>
      </c>
      <c r="J1988" s="80" t="s">
        <v>42</v>
      </c>
      <c r="K1988" s="80">
        <v>2.5299999999999998</v>
      </c>
      <c r="L1988" s="80">
        <v>1950</v>
      </c>
      <c r="M1988" s="80" t="s">
        <v>41</v>
      </c>
      <c r="N1988" s="102">
        <v>155</v>
      </c>
      <c r="O1988" s="108">
        <v>9.1600000000000001E-2</v>
      </c>
      <c r="P1988" s="105">
        <v>0</v>
      </c>
      <c r="Q1988" s="80"/>
      <c r="R1988" s="80"/>
      <c r="S1988" s="80"/>
      <c r="T1988" s="80"/>
      <c r="U1988" s="80"/>
      <c r="V1988" s="80"/>
      <c r="W1988" s="80"/>
      <c r="X1988" s="80"/>
      <c r="Y1988" s="80"/>
      <c r="Z1988" s="80" t="s">
        <v>40</v>
      </c>
      <c r="AA1988" s="80" t="s">
        <v>39</v>
      </c>
      <c r="AB1988" s="80">
        <v>20</v>
      </c>
      <c r="AC1988" s="80"/>
    </row>
    <row r="1989" spans="1:29" ht="15.75" customHeight="1" x14ac:dyDescent="0.2">
      <c r="A1989" s="80" t="s">
        <v>49</v>
      </c>
      <c r="B1989" s="80" t="s">
        <v>47</v>
      </c>
      <c r="C1989" s="80" t="s">
        <v>50</v>
      </c>
      <c r="D1989" s="114">
        <v>43468.39604028935</v>
      </c>
      <c r="E1989" s="80" t="s">
        <v>167</v>
      </c>
      <c r="F1989" s="80" t="s">
        <v>29</v>
      </c>
      <c r="G1989" s="80" t="s">
        <v>44</v>
      </c>
      <c r="H1989" s="80" t="s">
        <v>16</v>
      </c>
      <c r="I1989" s="80" t="s">
        <v>43</v>
      </c>
      <c r="J1989" s="80" t="s">
        <v>42</v>
      </c>
      <c r="K1989" s="80">
        <v>2.5299999999999998</v>
      </c>
      <c r="L1989" s="80">
        <v>1950</v>
      </c>
      <c r="M1989" s="80" t="s">
        <v>41</v>
      </c>
      <c r="N1989" s="102">
        <v>5.46</v>
      </c>
      <c r="O1989" s="108">
        <v>0</v>
      </c>
      <c r="P1989" s="105">
        <v>8.06</v>
      </c>
      <c r="Q1989" s="80"/>
      <c r="R1989" s="80"/>
      <c r="S1989" s="80"/>
      <c r="T1989" s="80"/>
      <c r="U1989" s="80"/>
      <c r="V1989" s="80"/>
      <c r="W1989" s="80"/>
      <c r="X1989" s="80"/>
      <c r="Y1989" s="80"/>
      <c r="Z1989" s="80" t="s">
        <v>40</v>
      </c>
      <c r="AA1989" s="80" t="s">
        <v>39</v>
      </c>
      <c r="AB1989" s="80">
        <v>20</v>
      </c>
      <c r="AC1989" s="80"/>
    </row>
    <row r="1990" spans="1:29" ht="15.75" customHeight="1" x14ac:dyDescent="0.2">
      <c r="A1990" s="80" t="s">
        <v>49</v>
      </c>
      <c r="B1990" s="80" t="s">
        <v>47</v>
      </c>
      <c r="C1990" s="80" t="s">
        <v>50</v>
      </c>
      <c r="D1990" s="114">
        <v>43468.39604028935</v>
      </c>
      <c r="E1990" s="80" t="s">
        <v>167</v>
      </c>
      <c r="F1990" s="80" t="s">
        <v>29</v>
      </c>
      <c r="G1990" s="80" t="s">
        <v>44</v>
      </c>
      <c r="H1990" s="80" t="s">
        <v>16</v>
      </c>
      <c r="I1990" s="80" t="s">
        <v>159</v>
      </c>
      <c r="J1990" s="80" t="s">
        <v>165</v>
      </c>
      <c r="K1990" s="80">
        <v>2.5299999999999998</v>
      </c>
      <c r="L1990" s="80">
        <v>1950</v>
      </c>
      <c r="M1990" s="80" t="s">
        <v>41</v>
      </c>
      <c r="N1990" s="102">
        <v>56.7</v>
      </c>
      <c r="O1990" s="108">
        <v>6.93E-2</v>
      </c>
      <c r="P1990" s="105">
        <v>7.87</v>
      </c>
      <c r="Q1990" s="80"/>
      <c r="R1990" s="80"/>
      <c r="S1990" s="80"/>
      <c r="T1990" s="80"/>
      <c r="U1990" s="80"/>
      <c r="V1990" s="80"/>
      <c r="W1990" s="80"/>
      <c r="X1990" s="80"/>
      <c r="Y1990" s="80"/>
      <c r="Z1990" s="80" t="s">
        <v>40</v>
      </c>
      <c r="AA1990" s="80" t="s">
        <v>39</v>
      </c>
      <c r="AB1990" s="80">
        <v>20</v>
      </c>
      <c r="AC1990" s="80"/>
    </row>
    <row r="1991" spans="1:29" ht="15.75" customHeight="1" x14ac:dyDescent="0.2">
      <c r="A1991" s="80" t="s">
        <v>49</v>
      </c>
      <c r="B1991" s="80" t="s">
        <v>47</v>
      </c>
      <c r="C1991" s="80" t="s">
        <v>50</v>
      </c>
      <c r="D1991" s="114">
        <v>43468.39604028935</v>
      </c>
      <c r="E1991" s="80" t="s">
        <v>167</v>
      </c>
      <c r="F1991" s="80" t="s">
        <v>29</v>
      </c>
      <c r="G1991" s="80" t="s">
        <v>44</v>
      </c>
      <c r="H1991" s="80" t="s">
        <v>24</v>
      </c>
      <c r="I1991" s="80" t="s">
        <v>157</v>
      </c>
      <c r="J1991" s="80" t="s">
        <v>42</v>
      </c>
      <c r="K1991" s="80">
        <v>3.16</v>
      </c>
      <c r="L1991" s="80">
        <v>2160</v>
      </c>
      <c r="M1991" s="80" t="s">
        <v>41</v>
      </c>
      <c r="N1991" s="102">
        <v>142</v>
      </c>
      <c r="O1991" s="108">
        <v>0.115</v>
      </c>
      <c r="P1991" s="105">
        <v>9.06</v>
      </c>
      <c r="Q1991" s="80"/>
      <c r="R1991" s="80"/>
      <c r="S1991" s="80"/>
      <c r="T1991" s="80"/>
      <c r="U1991" s="80"/>
      <c r="V1991" s="80"/>
      <c r="W1991" s="80"/>
      <c r="X1991" s="80"/>
      <c r="Y1991" s="80"/>
      <c r="Z1991" s="80" t="s">
        <v>40</v>
      </c>
      <c r="AA1991" s="80" t="s">
        <v>39</v>
      </c>
      <c r="AB1991" s="80">
        <v>20</v>
      </c>
      <c r="AC1991" s="80"/>
    </row>
    <row r="1992" spans="1:29" ht="15.75" customHeight="1" x14ac:dyDescent="0.2">
      <c r="A1992" s="80" t="s">
        <v>49</v>
      </c>
      <c r="B1992" s="80" t="s">
        <v>47</v>
      </c>
      <c r="C1992" s="80" t="s">
        <v>50</v>
      </c>
      <c r="D1992" s="114">
        <v>43468.39604028935</v>
      </c>
      <c r="E1992" s="80" t="s">
        <v>167</v>
      </c>
      <c r="F1992" s="80" t="s">
        <v>29</v>
      </c>
      <c r="G1992" s="80" t="s">
        <v>44</v>
      </c>
      <c r="H1992" s="80" t="s">
        <v>24</v>
      </c>
      <c r="I1992" s="80" t="s">
        <v>158</v>
      </c>
      <c r="J1992" s="80" t="s">
        <v>42</v>
      </c>
      <c r="K1992" s="80">
        <v>3.16</v>
      </c>
      <c r="L1992" s="80">
        <v>2160</v>
      </c>
      <c r="M1992" s="80" t="s">
        <v>41</v>
      </c>
      <c r="N1992" s="102">
        <v>266</v>
      </c>
      <c r="O1992" s="108">
        <v>0.123</v>
      </c>
      <c r="P1992" s="105">
        <v>0</v>
      </c>
      <c r="Q1992" s="80"/>
      <c r="R1992" s="80"/>
      <c r="S1992" s="80"/>
      <c r="T1992" s="80"/>
      <c r="U1992" s="80"/>
      <c r="V1992" s="80"/>
      <c r="W1992" s="80"/>
      <c r="X1992" s="80"/>
      <c r="Y1992" s="80"/>
      <c r="Z1992" s="80" t="s">
        <v>40</v>
      </c>
      <c r="AA1992" s="80" t="s">
        <v>39</v>
      </c>
      <c r="AB1992" s="80">
        <v>20</v>
      </c>
      <c r="AC1992" s="80"/>
    </row>
    <row r="1993" spans="1:29" ht="15.75" customHeight="1" x14ac:dyDescent="0.2">
      <c r="A1993" s="80" t="s">
        <v>49</v>
      </c>
      <c r="B1993" s="80" t="s">
        <v>47</v>
      </c>
      <c r="C1993" s="80" t="s">
        <v>50</v>
      </c>
      <c r="D1993" s="114">
        <v>43468.39604028935</v>
      </c>
      <c r="E1993" s="80" t="s">
        <v>167</v>
      </c>
      <c r="F1993" s="80" t="s">
        <v>29</v>
      </c>
      <c r="G1993" s="80" t="s">
        <v>44</v>
      </c>
      <c r="H1993" s="80" t="s">
        <v>24</v>
      </c>
      <c r="I1993" s="80" t="s">
        <v>43</v>
      </c>
      <c r="J1993" s="80" t="s">
        <v>42</v>
      </c>
      <c r="K1993" s="80">
        <v>3.16</v>
      </c>
      <c r="L1993" s="80">
        <v>2160</v>
      </c>
      <c r="M1993" s="80" t="s">
        <v>41</v>
      </c>
      <c r="N1993" s="102">
        <v>5.65</v>
      </c>
      <c r="O1993" s="108">
        <v>0</v>
      </c>
      <c r="P1993" s="105">
        <v>8.7899999999999991</v>
      </c>
      <c r="Q1993" s="80"/>
      <c r="R1993" s="80"/>
      <c r="S1993" s="80"/>
      <c r="T1993" s="80"/>
      <c r="U1993" s="80"/>
      <c r="V1993" s="80"/>
      <c r="W1993" s="80"/>
      <c r="X1993" s="80"/>
      <c r="Y1993" s="80"/>
      <c r="Z1993" s="80" t="s">
        <v>40</v>
      </c>
      <c r="AA1993" s="80" t="s">
        <v>39</v>
      </c>
      <c r="AB1993" s="80">
        <v>20</v>
      </c>
      <c r="AC1993" s="80"/>
    </row>
    <row r="1994" spans="1:29" ht="15.75" customHeight="1" x14ac:dyDescent="0.2">
      <c r="A1994" s="80" t="s">
        <v>49</v>
      </c>
      <c r="B1994" s="80" t="s">
        <v>47</v>
      </c>
      <c r="C1994" s="80" t="s">
        <v>50</v>
      </c>
      <c r="D1994" s="114">
        <v>43468.39604028935</v>
      </c>
      <c r="E1994" s="80" t="s">
        <v>167</v>
      </c>
      <c r="F1994" s="80" t="s">
        <v>29</v>
      </c>
      <c r="G1994" s="80" t="s">
        <v>44</v>
      </c>
      <c r="H1994" s="80" t="s">
        <v>24</v>
      </c>
      <c r="I1994" s="80" t="s">
        <v>159</v>
      </c>
      <c r="J1994" s="80" t="s">
        <v>165</v>
      </c>
      <c r="K1994" s="80">
        <v>3.16</v>
      </c>
      <c r="L1994" s="80">
        <v>2160</v>
      </c>
      <c r="M1994" s="80" t="s">
        <v>41</v>
      </c>
      <c r="N1994" s="102">
        <v>107</v>
      </c>
      <c r="O1994" s="108">
        <v>8.2100000000000006E-2</v>
      </c>
      <c r="P1994" s="105">
        <v>8.6300000000000008</v>
      </c>
      <c r="Q1994" s="80"/>
      <c r="R1994" s="80"/>
      <c r="S1994" s="80"/>
      <c r="T1994" s="80"/>
      <c r="U1994" s="80"/>
      <c r="V1994" s="80"/>
      <c r="W1994" s="80"/>
      <c r="X1994" s="80"/>
      <c r="Y1994" s="80"/>
      <c r="Z1994" s="80" t="s">
        <v>40</v>
      </c>
      <c r="AA1994" s="80" t="s">
        <v>39</v>
      </c>
      <c r="AB1994" s="80">
        <v>20</v>
      </c>
      <c r="AC1994" s="80"/>
    </row>
    <row r="1995" spans="1:29" ht="15.75" customHeight="1" x14ac:dyDescent="0.2">
      <c r="A1995" s="80" t="s">
        <v>49</v>
      </c>
      <c r="B1995" s="80" t="s">
        <v>47</v>
      </c>
      <c r="C1995" s="80" t="s">
        <v>50</v>
      </c>
      <c r="D1995" s="114">
        <v>43468.39604028935</v>
      </c>
      <c r="E1995" s="80" t="s">
        <v>167</v>
      </c>
      <c r="F1995" s="80" t="s">
        <v>29</v>
      </c>
      <c r="G1995" s="80" t="s">
        <v>44</v>
      </c>
      <c r="H1995" s="80" t="s">
        <v>25</v>
      </c>
      <c r="I1995" s="80" t="s">
        <v>157</v>
      </c>
      <c r="J1995" s="80" t="s">
        <v>42</v>
      </c>
      <c r="K1995" s="80">
        <v>3.4</v>
      </c>
      <c r="L1995" s="80">
        <v>2160</v>
      </c>
      <c r="M1995" s="80" t="s">
        <v>41</v>
      </c>
      <c r="N1995" s="102">
        <v>136</v>
      </c>
      <c r="O1995" s="108">
        <v>8.4699999999999998E-2</v>
      </c>
      <c r="P1995" s="105">
        <v>3.5</v>
      </c>
      <c r="Q1995" s="80"/>
      <c r="R1995" s="80"/>
      <c r="S1995" s="80"/>
      <c r="T1995" s="80"/>
      <c r="U1995" s="80"/>
      <c r="V1995" s="80"/>
      <c r="W1995" s="80"/>
      <c r="X1995" s="80"/>
      <c r="Y1995" s="80"/>
      <c r="Z1995" s="80" t="s">
        <v>40</v>
      </c>
      <c r="AA1995" s="80" t="s">
        <v>39</v>
      </c>
      <c r="AB1995" s="80">
        <v>20</v>
      </c>
      <c r="AC1995" s="80"/>
    </row>
    <row r="1996" spans="1:29" ht="15.75" customHeight="1" x14ac:dyDescent="0.2">
      <c r="A1996" s="80" t="s">
        <v>49</v>
      </c>
      <c r="B1996" s="80" t="s">
        <v>47</v>
      </c>
      <c r="C1996" s="80" t="s">
        <v>50</v>
      </c>
      <c r="D1996" s="114">
        <v>43468.39604028935</v>
      </c>
      <c r="E1996" s="80" t="s">
        <v>167</v>
      </c>
      <c r="F1996" s="80" t="s">
        <v>29</v>
      </c>
      <c r="G1996" s="80" t="s">
        <v>44</v>
      </c>
      <c r="H1996" s="80" t="s">
        <v>25</v>
      </c>
      <c r="I1996" s="80" t="s">
        <v>158</v>
      </c>
      <c r="J1996" s="80" t="s">
        <v>42</v>
      </c>
      <c r="K1996" s="80">
        <v>3.4</v>
      </c>
      <c r="L1996" s="80">
        <v>2160</v>
      </c>
      <c r="M1996" s="80" t="s">
        <v>41</v>
      </c>
      <c r="N1996" s="102">
        <v>185</v>
      </c>
      <c r="O1996" s="108">
        <v>9.2999999999999999E-2</v>
      </c>
      <c r="P1996" s="105">
        <v>0</v>
      </c>
      <c r="Q1996" s="80"/>
      <c r="R1996" s="80"/>
      <c r="S1996" s="80"/>
      <c r="T1996" s="80"/>
      <c r="U1996" s="80"/>
      <c r="V1996" s="80"/>
      <c r="W1996" s="80"/>
      <c r="X1996" s="80"/>
      <c r="Y1996" s="80"/>
      <c r="Z1996" s="80" t="s">
        <v>40</v>
      </c>
      <c r="AA1996" s="80" t="s">
        <v>39</v>
      </c>
      <c r="AB1996" s="80">
        <v>20</v>
      </c>
      <c r="AC1996" s="80"/>
    </row>
    <row r="1997" spans="1:29" ht="15.75" customHeight="1" x14ac:dyDescent="0.2">
      <c r="A1997" s="80" t="s">
        <v>49</v>
      </c>
      <c r="B1997" s="80" t="s">
        <v>47</v>
      </c>
      <c r="C1997" s="80" t="s">
        <v>50</v>
      </c>
      <c r="D1997" s="114">
        <v>43468.39604028935</v>
      </c>
      <c r="E1997" s="80" t="s">
        <v>167</v>
      </c>
      <c r="F1997" s="80" t="s">
        <v>29</v>
      </c>
      <c r="G1997" s="80" t="s">
        <v>44</v>
      </c>
      <c r="H1997" s="80" t="s">
        <v>25</v>
      </c>
      <c r="I1997" s="80" t="s">
        <v>43</v>
      </c>
      <c r="J1997" s="80" t="s">
        <v>42</v>
      </c>
      <c r="K1997" s="80">
        <v>3.4</v>
      </c>
      <c r="L1997" s="80">
        <v>2160</v>
      </c>
      <c r="M1997" s="80" t="s">
        <v>41</v>
      </c>
      <c r="N1997" s="102">
        <v>2.14</v>
      </c>
      <c r="O1997" s="108">
        <v>0</v>
      </c>
      <c r="P1997" s="105">
        <v>3.4</v>
      </c>
      <c r="Q1997" s="80"/>
      <c r="R1997" s="80"/>
      <c r="S1997" s="80"/>
      <c r="T1997" s="80"/>
      <c r="U1997" s="80"/>
      <c r="V1997" s="80"/>
      <c r="W1997" s="80"/>
      <c r="X1997" s="80"/>
      <c r="Y1997" s="80"/>
      <c r="Z1997" s="80" t="s">
        <v>40</v>
      </c>
      <c r="AA1997" s="80" t="s">
        <v>39</v>
      </c>
      <c r="AB1997" s="80">
        <v>20</v>
      </c>
      <c r="AC1997" s="80"/>
    </row>
    <row r="1998" spans="1:29" ht="15.75" customHeight="1" x14ac:dyDescent="0.2">
      <c r="A1998" s="80" t="s">
        <v>49</v>
      </c>
      <c r="B1998" s="80" t="s">
        <v>47</v>
      </c>
      <c r="C1998" s="80" t="s">
        <v>50</v>
      </c>
      <c r="D1998" s="114">
        <v>43468.39604028935</v>
      </c>
      <c r="E1998" s="80" t="s">
        <v>167</v>
      </c>
      <c r="F1998" s="80" t="s">
        <v>29</v>
      </c>
      <c r="G1998" s="80" t="s">
        <v>44</v>
      </c>
      <c r="H1998" s="80" t="s">
        <v>25</v>
      </c>
      <c r="I1998" s="80" t="s">
        <v>159</v>
      </c>
      <c r="J1998" s="80" t="s">
        <v>165</v>
      </c>
      <c r="K1998" s="80">
        <v>3.4</v>
      </c>
      <c r="L1998" s="80">
        <v>2160</v>
      </c>
      <c r="M1998" s="80" t="s">
        <v>41</v>
      </c>
      <c r="N1998" s="102">
        <v>138</v>
      </c>
      <c r="O1998" s="108">
        <v>8.5199999999999998E-2</v>
      </c>
      <c r="P1998" s="105">
        <v>3.31</v>
      </c>
      <c r="Q1998" s="80"/>
      <c r="R1998" s="80"/>
      <c r="S1998" s="80"/>
      <c r="T1998" s="80"/>
      <c r="U1998" s="80"/>
      <c r="V1998" s="80"/>
      <c r="W1998" s="80"/>
      <c r="X1998" s="80"/>
      <c r="Y1998" s="80"/>
      <c r="Z1998" s="80" t="s">
        <v>40</v>
      </c>
      <c r="AA1998" s="80" t="s">
        <v>39</v>
      </c>
      <c r="AB1998" s="80">
        <v>20</v>
      </c>
      <c r="AC1998" s="80"/>
    </row>
    <row r="1999" spans="1:29" ht="15.75" customHeight="1" x14ac:dyDescent="0.2">
      <c r="A1999" s="80" t="s">
        <v>49</v>
      </c>
      <c r="B1999" s="80" t="s">
        <v>47</v>
      </c>
      <c r="C1999" s="80" t="s">
        <v>50</v>
      </c>
      <c r="D1999" s="114">
        <v>43468.39604028935</v>
      </c>
      <c r="E1999" s="80" t="s">
        <v>167</v>
      </c>
      <c r="F1999" s="80" t="s">
        <v>29</v>
      </c>
      <c r="G1999" s="80" t="s">
        <v>44</v>
      </c>
      <c r="H1999" s="80" t="s">
        <v>166</v>
      </c>
      <c r="I1999" s="80" t="s">
        <v>157</v>
      </c>
      <c r="J1999" s="80" t="s">
        <v>42</v>
      </c>
      <c r="K1999" s="80">
        <v>3.17</v>
      </c>
      <c r="L1999" s="80">
        <v>2250</v>
      </c>
      <c r="M1999" s="80" t="s">
        <v>41</v>
      </c>
      <c r="N1999" s="102">
        <v>41</v>
      </c>
      <c r="O1999" s="108">
        <v>6.54E-2</v>
      </c>
      <c r="P1999" s="105">
        <v>4.74</v>
      </c>
      <c r="Q1999" s="80"/>
      <c r="R1999" s="80"/>
      <c r="S1999" s="80"/>
      <c r="T1999" s="80"/>
      <c r="U1999" s="80"/>
      <c r="V1999" s="80"/>
      <c r="W1999" s="80"/>
      <c r="X1999" s="80"/>
      <c r="Y1999" s="80"/>
      <c r="Z1999" s="80" t="s">
        <v>40</v>
      </c>
      <c r="AA1999" s="80" t="s">
        <v>39</v>
      </c>
      <c r="AB1999" s="80">
        <v>20</v>
      </c>
      <c r="AC1999" s="80"/>
    </row>
    <row r="2000" spans="1:29" ht="15.75" customHeight="1" x14ac:dyDescent="0.2">
      <c r="A2000" s="80" t="s">
        <v>49</v>
      </c>
      <c r="B2000" s="80" t="s">
        <v>47</v>
      </c>
      <c r="C2000" s="80" t="s">
        <v>50</v>
      </c>
      <c r="D2000" s="114">
        <v>43468.39604028935</v>
      </c>
      <c r="E2000" s="80" t="s">
        <v>167</v>
      </c>
      <c r="F2000" s="80" t="s">
        <v>29</v>
      </c>
      <c r="G2000" s="80" t="s">
        <v>44</v>
      </c>
      <c r="H2000" s="80" t="s">
        <v>166</v>
      </c>
      <c r="I2000" s="80" t="s">
        <v>158</v>
      </c>
      <c r="J2000" s="80" t="s">
        <v>42</v>
      </c>
      <c r="K2000" s="80">
        <v>3.17</v>
      </c>
      <c r="L2000" s="80">
        <v>2250</v>
      </c>
      <c r="M2000" s="80" t="s">
        <v>41</v>
      </c>
      <c r="N2000" s="102">
        <v>84.1</v>
      </c>
      <c r="O2000" s="108">
        <v>6.5799999999999997E-2</v>
      </c>
      <c r="P2000" s="105">
        <v>0</v>
      </c>
      <c r="Q2000" s="80"/>
      <c r="R2000" s="80"/>
      <c r="S2000" s="80"/>
      <c r="T2000" s="80"/>
      <c r="U2000" s="80"/>
      <c r="V2000" s="80"/>
      <c r="W2000" s="80"/>
      <c r="X2000" s="80"/>
      <c r="Y2000" s="80"/>
      <c r="Z2000" s="80" t="s">
        <v>40</v>
      </c>
      <c r="AA2000" s="80" t="s">
        <v>39</v>
      </c>
      <c r="AB2000" s="80">
        <v>20</v>
      </c>
      <c r="AC2000" s="80"/>
    </row>
    <row r="2001" spans="1:29" ht="15.75" customHeight="1" x14ac:dyDescent="0.2">
      <c r="A2001" s="80" t="s">
        <v>49</v>
      </c>
      <c r="B2001" s="80" t="s">
        <v>47</v>
      </c>
      <c r="C2001" s="80" t="s">
        <v>50</v>
      </c>
      <c r="D2001" s="114">
        <v>43468.39604028935</v>
      </c>
      <c r="E2001" s="80" t="s">
        <v>167</v>
      </c>
      <c r="F2001" s="80" t="s">
        <v>29</v>
      </c>
      <c r="G2001" s="80" t="s">
        <v>44</v>
      </c>
      <c r="H2001" s="80" t="s">
        <v>166</v>
      </c>
      <c r="I2001" s="80" t="s">
        <v>43</v>
      </c>
      <c r="J2001" s="80" t="s">
        <v>42</v>
      </c>
      <c r="K2001" s="80">
        <v>3.17</v>
      </c>
      <c r="L2001" s="80">
        <v>2250</v>
      </c>
      <c r="M2001" s="80" t="s">
        <v>41</v>
      </c>
      <c r="N2001" s="102">
        <v>3.02</v>
      </c>
      <c r="O2001" s="108">
        <v>0</v>
      </c>
      <c r="P2001" s="105">
        <v>4.63</v>
      </c>
      <c r="Q2001" s="80"/>
      <c r="R2001" s="80"/>
      <c r="S2001" s="80"/>
      <c r="T2001" s="80"/>
      <c r="U2001" s="80"/>
      <c r="V2001" s="80"/>
      <c r="W2001" s="80"/>
      <c r="X2001" s="80"/>
      <c r="Y2001" s="80"/>
      <c r="Z2001" s="80" t="s">
        <v>40</v>
      </c>
      <c r="AA2001" s="80" t="s">
        <v>39</v>
      </c>
      <c r="AB2001" s="80">
        <v>20</v>
      </c>
      <c r="AC2001" s="80"/>
    </row>
    <row r="2002" spans="1:29" ht="15.75" customHeight="1" x14ac:dyDescent="0.2">
      <c r="A2002" s="80" t="s">
        <v>49</v>
      </c>
      <c r="B2002" s="80" t="s">
        <v>47</v>
      </c>
      <c r="C2002" s="80" t="s">
        <v>50</v>
      </c>
      <c r="D2002" s="114">
        <v>43468.39604028935</v>
      </c>
      <c r="E2002" s="80" t="s">
        <v>167</v>
      </c>
      <c r="F2002" s="80" t="s">
        <v>29</v>
      </c>
      <c r="G2002" s="80" t="s">
        <v>44</v>
      </c>
      <c r="H2002" s="80" t="s">
        <v>166</v>
      </c>
      <c r="I2002" s="80" t="s">
        <v>159</v>
      </c>
      <c r="J2002" s="80" t="s">
        <v>165</v>
      </c>
      <c r="K2002" s="80">
        <v>3.17</v>
      </c>
      <c r="L2002" s="80">
        <v>2250</v>
      </c>
      <c r="M2002" s="80" t="s">
        <v>41</v>
      </c>
      <c r="N2002" s="102">
        <v>26.4</v>
      </c>
      <c r="O2002" s="108">
        <v>3.5999999999999997E-2</v>
      </c>
      <c r="P2002" s="105">
        <v>4.55</v>
      </c>
      <c r="Q2002" s="80"/>
      <c r="R2002" s="80"/>
      <c r="S2002" s="80"/>
      <c r="T2002" s="80"/>
      <c r="U2002" s="80"/>
      <c r="V2002" s="80"/>
      <c r="W2002" s="80"/>
      <c r="X2002" s="80"/>
      <c r="Y2002" s="80"/>
      <c r="Z2002" s="80" t="s">
        <v>40</v>
      </c>
      <c r="AA2002" s="80" t="s">
        <v>39</v>
      </c>
      <c r="AB2002" s="80">
        <v>20</v>
      </c>
      <c r="AC2002" s="80"/>
    </row>
    <row r="2003" spans="1:29" ht="15.75" customHeight="1" x14ac:dyDescent="0.2">
      <c r="A2003" s="80" t="s">
        <v>48</v>
      </c>
      <c r="B2003" s="80" t="s">
        <v>47</v>
      </c>
      <c r="C2003" s="80" t="s">
        <v>50</v>
      </c>
      <c r="D2003" s="114">
        <v>43468.39604028935</v>
      </c>
      <c r="E2003" s="80" t="s">
        <v>170</v>
      </c>
      <c r="F2003" s="80" t="s">
        <v>30</v>
      </c>
      <c r="G2003" s="80" t="s">
        <v>44</v>
      </c>
      <c r="H2003" s="80" t="s">
        <v>6</v>
      </c>
      <c r="I2003" s="80" t="s">
        <v>157</v>
      </c>
      <c r="J2003" s="80" t="s">
        <v>42</v>
      </c>
      <c r="K2003" s="80">
        <v>3.5</v>
      </c>
      <c r="L2003" s="80">
        <v>1240</v>
      </c>
      <c r="M2003" s="80" t="s">
        <v>41</v>
      </c>
      <c r="N2003" s="102">
        <v>1.7</v>
      </c>
      <c r="O2003" s="108">
        <v>0</v>
      </c>
      <c r="P2003" s="105">
        <v>2.1</v>
      </c>
      <c r="Q2003" s="80"/>
      <c r="R2003" s="80"/>
      <c r="S2003" s="80"/>
      <c r="T2003" s="80"/>
      <c r="U2003" s="80"/>
      <c r="V2003" s="80"/>
      <c r="W2003" s="80"/>
      <c r="X2003" s="80"/>
      <c r="Y2003" s="80"/>
      <c r="Z2003" s="80" t="s">
        <v>40</v>
      </c>
      <c r="AA2003" s="80" t="s">
        <v>39</v>
      </c>
      <c r="AB2003" s="80">
        <v>20</v>
      </c>
      <c r="AC2003" s="80"/>
    </row>
    <row r="2004" spans="1:29" ht="15.75" customHeight="1" x14ac:dyDescent="0.2">
      <c r="A2004" s="80" t="s">
        <v>48</v>
      </c>
      <c r="B2004" s="80" t="s">
        <v>47</v>
      </c>
      <c r="C2004" s="80" t="s">
        <v>50</v>
      </c>
      <c r="D2004" s="114">
        <v>43468.39604028935</v>
      </c>
      <c r="E2004" s="80" t="s">
        <v>170</v>
      </c>
      <c r="F2004" s="80" t="s">
        <v>30</v>
      </c>
      <c r="G2004" s="80" t="s">
        <v>44</v>
      </c>
      <c r="H2004" s="80" t="s">
        <v>6</v>
      </c>
      <c r="I2004" s="80" t="s">
        <v>158</v>
      </c>
      <c r="J2004" s="80" t="s">
        <v>42</v>
      </c>
      <c r="K2004" s="80">
        <v>3.5</v>
      </c>
      <c r="L2004" s="80">
        <v>1240</v>
      </c>
      <c r="M2004" s="80" t="s">
        <v>41</v>
      </c>
      <c r="N2004" s="102">
        <v>18.8</v>
      </c>
      <c r="O2004" s="108">
        <v>0</v>
      </c>
      <c r="P2004" s="105">
        <v>0</v>
      </c>
      <c r="Q2004" s="80"/>
      <c r="R2004" s="80"/>
      <c r="S2004" s="80"/>
      <c r="T2004" s="80"/>
      <c r="U2004" s="80"/>
      <c r="V2004" s="80"/>
      <c r="W2004" s="80"/>
      <c r="X2004" s="80"/>
      <c r="Y2004" s="80"/>
      <c r="Z2004" s="80" t="s">
        <v>40</v>
      </c>
      <c r="AA2004" s="80" t="s">
        <v>39</v>
      </c>
      <c r="AB2004" s="80">
        <v>20</v>
      </c>
      <c r="AC2004" s="80"/>
    </row>
    <row r="2005" spans="1:29" ht="15.75" customHeight="1" x14ac:dyDescent="0.2">
      <c r="A2005" s="80" t="s">
        <v>48</v>
      </c>
      <c r="B2005" s="80" t="s">
        <v>47</v>
      </c>
      <c r="C2005" s="80" t="s">
        <v>50</v>
      </c>
      <c r="D2005" s="114">
        <v>43468.39604028935</v>
      </c>
      <c r="E2005" s="80" t="s">
        <v>170</v>
      </c>
      <c r="F2005" s="80" t="s">
        <v>30</v>
      </c>
      <c r="G2005" s="80" t="s">
        <v>44</v>
      </c>
      <c r="H2005" s="80" t="s">
        <v>6</v>
      </c>
      <c r="I2005" s="80" t="s">
        <v>43</v>
      </c>
      <c r="J2005" s="80" t="s">
        <v>42</v>
      </c>
      <c r="K2005" s="80">
        <v>3.5</v>
      </c>
      <c r="L2005" s="80">
        <v>1240</v>
      </c>
      <c r="M2005" s="80" t="s">
        <v>41</v>
      </c>
      <c r="N2005" s="102">
        <v>1.22</v>
      </c>
      <c r="O2005" s="108">
        <v>0</v>
      </c>
      <c r="P2005" s="105">
        <v>1.89</v>
      </c>
      <c r="Q2005" s="80"/>
      <c r="R2005" s="80"/>
      <c r="S2005" s="80"/>
      <c r="T2005" s="80"/>
      <c r="U2005" s="80"/>
      <c r="V2005" s="80"/>
      <c r="W2005" s="80"/>
      <c r="X2005" s="80"/>
      <c r="Y2005" s="80"/>
      <c r="Z2005" s="80" t="s">
        <v>40</v>
      </c>
      <c r="AA2005" s="80" t="s">
        <v>39</v>
      </c>
      <c r="AB2005" s="80">
        <v>20</v>
      </c>
      <c r="AC2005" s="80"/>
    </row>
    <row r="2006" spans="1:29" ht="15.75" customHeight="1" x14ac:dyDescent="0.2">
      <c r="A2006" s="80" t="s">
        <v>48</v>
      </c>
      <c r="B2006" s="80" t="s">
        <v>47</v>
      </c>
      <c r="C2006" s="80" t="s">
        <v>50</v>
      </c>
      <c r="D2006" s="114">
        <v>43468.39604028935</v>
      </c>
      <c r="E2006" s="80" t="s">
        <v>170</v>
      </c>
      <c r="F2006" s="80" t="s">
        <v>30</v>
      </c>
      <c r="G2006" s="80" t="s">
        <v>44</v>
      </c>
      <c r="H2006" s="80" t="s">
        <v>6</v>
      </c>
      <c r="I2006" s="80" t="s">
        <v>159</v>
      </c>
      <c r="J2006" s="80" t="s">
        <v>165</v>
      </c>
      <c r="K2006" s="80">
        <v>3.5</v>
      </c>
      <c r="L2006" s="80">
        <v>1240</v>
      </c>
      <c r="M2006" s="80" t="s">
        <v>41</v>
      </c>
      <c r="N2006" s="102">
        <v>1.58</v>
      </c>
      <c r="O2006" s="108">
        <v>0</v>
      </c>
      <c r="P2006" s="105">
        <v>1.88</v>
      </c>
      <c r="Q2006" s="80"/>
      <c r="R2006" s="80"/>
      <c r="S2006" s="80"/>
      <c r="T2006" s="80"/>
      <c r="U2006" s="80"/>
      <c r="V2006" s="80"/>
      <c r="W2006" s="80"/>
      <c r="X2006" s="80"/>
      <c r="Y2006" s="80"/>
      <c r="Z2006" s="80" t="s">
        <v>40</v>
      </c>
      <c r="AA2006" s="80" t="s">
        <v>39</v>
      </c>
      <c r="AB2006" s="80">
        <v>20</v>
      </c>
      <c r="AC2006" s="80"/>
    </row>
    <row r="2007" spans="1:29" ht="15.75" customHeight="1" x14ac:dyDescent="0.2">
      <c r="A2007" s="80" t="s">
        <v>48</v>
      </c>
      <c r="B2007" s="80" t="s">
        <v>47</v>
      </c>
      <c r="C2007" s="80" t="s">
        <v>50</v>
      </c>
      <c r="D2007" s="114">
        <v>43468.39604028935</v>
      </c>
      <c r="E2007" s="80" t="s">
        <v>170</v>
      </c>
      <c r="F2007" s="80" t="s">
        <v>30</v>
      </c>
      <c r="G2007" s="80" t="s">
        <v>44</v>
      </c>
      <c r="H2007" s="80" t="s">
        <v>7</v>
      </c>
      <c r="I2007" s="80" t="s">
        <v>157</v>
      </c>
      <c r="J2007" s="80" t="s">
        <v>42</v>
      </c>
      <c r="K2007" s="80">
        <v>3.5</v>
      </c>
      <c r="L2007" s="80">
        <v>1240</v>
      </c>
      <c r="M2007" s="80" t="s">
        <v>41</v>
      </c>
      <c r="N2007" s="102">
        <v>85</v>
      </c>
      <c r="O2007" s="108">
        <v>3.5700000000000003E-2</v>
      </c>
      <c r="P2007" s="105">
        <v>2.76</v>
      </c>
      <c r="Q2007" s="80"/>
      <c r="R2007" s="80"/>
      <c r="S2007" s="80"/>
      <c r="T2007" s="80"/>
      <c r="U2007" s="80"/>
      <c r="V2007" s="80"/>
      <c r="W2007" s="80"/>
      <c r="X2007" s="80"/>
      <c r="Y2007" s="80"/>
      <c r="Z2007" s="80" t="s">
        <v>40</v>
      </c>
      <c r="AA2007" s="80" t="s">
        <v>39</v>
      </c>
      <c r="AB2007" s="80">
        <v>20</v>
      </c>
      <c r="AC2007" s="80"/>
    </row>
    <row r="2008" spans="1:29" ht="15.75" customHeight="1" x14ac:dyDescent="0.2">
      <c r="A2008" s="80" t="s">
        <v>48</v>
      </c>
      <c r="B2008" s="80" t="s">
        <v>47</v>
      </c>
      <c r="C2008" s="80" t="s">
        <v>50</v>
      </c>
      <c r="D2008" s="114">
        <v>43468.39604028935</v>
      </c>
      <c r="E2008" s="80" t="s">
        <v>170</v>
      </c>
      <c r="F2008" s="80" t="s">
        <v>30</v>
      </c>
      <c r="G2008" s="80" t="s">
        <v>44</v>
      </c>
      <c r="H2008" s="80" t="s">
        <v>7</v>
      </c>
      <c r="I2008" s="80" t="s">
        <v>158</v>
      </c>
      <c r="J2008" s="80" t="s">
        <v>42</v>
      </c>
      <c r="K2008" s="80">
        <v>3.5</v>
      </c>
      <c r="L2008" s="80">
        <v>1240</v>
      </c>
      <c r="M2008" s="80" t="s">
        <v>41</v>
      </c>
      <c r="N2008" s="102">
        <v>112</v>
      </c>
      <c r="O2008" s="108">
        <v>3.95E-2</v>
      </c>
      <c r="P2008" s="105">
        <v>0</v>
      </c>
      <c r="Q2008" s="80"/>
      <c r="R2008" s="80"/>
      <c r="S2008" s="80"/>
      <c r="T2008" s="80"/>
      <c r="U2008" s="80"/>
      <c r="V2008" s="80"/>
      <c r="W2008" s="80"/>
      <c r="X2008" s="80"/>
      <c r="Y2008" s="80"/>
      <c r="Z2008" s="80" t="s">
        <v>40</v>
      </c>
      <c r="AA2008" s="80" t="s">
        <v>39</v>
      </c>
      <c r="AB2008" s="80">
        <v>20</v>
      </c>
      <c r="AC2008" s="80"/>
    </row>
    <row r="2009" spans="1:29" ht="15.75" customHeight="1" x14ac:dyDescent="0.2">
      <c r="A2009" s="80" t="s">
        <v>48</v>
      </c>
      <c r="B2009" s="80" t="s">
        <v>47</v>
      </c>
      <c r="C2009" s="80" t="s">
        <v>50</v>
      </c>
      <c r="D2009" s="114">
        <v>43468.39604028935</v>
      </c>
      <c r="E2009" s="80" t="s">
        <v>170</v>
      </c>
      <c r="F2009" s="80" t="s">
        <v>30</v>
      </c>
      <c r="G2009" s="80" t="s">
        <v>44</v>
      </c>
      <c r="H2009" s="80" t="s">
        <v>7</v>
      </c>
      <c r="I2009" s="80" t="s">
        <v>43</v>
      </c>
      <c r="J2009" s="80" t="s">
        <v>42</v>
      </c>
      <c r="K2009" s="80">
        <v>3.5</v>
      </c>
      <c r="L2009" s="80">
        <v>1240</v>
      </c>
      <c r="M2009" s="80" t="s">
        <v>41</v>
      </c>
      <c r="N2009" s="102">
        <v>1.6</v>
      </c>
      <c r="O2009" s="108">
        <v>0</v>
      </c>
      <c r="P2009" s="105">
        <v>2.48</v>
      </c>
      <c r="Q2009" s="80"/>
      <c r="R2009" s="80"/>
      <c r="S2009" s="80"/>
      <c r="T2009" s="80"/>
      <c r="U2009" s="80"/>
      <c r="V2009" s="80"/>
      <c r="W2009" s="80"/>
      <c r="X2009" s="80"/>
      <c r="Y2009" s="80"/>
      <c r="Z2009" s="80" t="s">
        <v>40</v>
      </c>
      <c r="AA2009" s="80" t="s">
        <v>39</v>
      </c>
      <c r="AB2009" s="80">
        <v>20</v>
      </c>
      <c r="AC2009" s="80"/>
    </row>
    <row r="2010" spans="1:29" ht="15.75" customHeight="1" x14ac:dyDescent="0.2">
      <c r="A2010" s="80" t="s">
        <v>48</v>
      </c>
      <c r="B2010" s="80" t="s">
        <v>47</v>
      </c>
      <c r="C2010" s="80" t="s">
        <v>50</v>
      </c>
      <c r="D2010" s="114">
        <v>43468.39604028935</v>
      </c>
      <c r="E2010" s="80" t="s">
        <v>170</v>
      </c>
      <c r="F2010" s="80" t="s">
        <v>30</v>
      </c>
      <c r="G2010" s="80" t="s">
        <v>44</v>
      </c>
      <c r="H2010" s="80" t="s">
        <v>7</v>
      </c>
      <c r="I2010" s="80" t="s">
        <v>159</v>
      </c>
      <c r="J2010" s="80" t="s">
        <v>165</v>
      </c>
      <c r="K2010" s="80">
        <v>3.5</v>
      </c>
      <c r="L2010" s="80">
        <v>1240</v>
      </c>
      <c r="M2010" s="80" t="s">
        <v>41</v>
      </c>
      <c r="N2010" s="102">
        <v>81.7</v>
      </c>
      <c r="O2010" s="108">
        <v>3.3399999999999999E-2</v>
      </c>
      <c r="P2010" s="105">
        <v>2.42</v>
      </c>
      <c r="Q2010" s="80"/>
      <c r="R2010" s="80"/>
      <c r="S2010" s="80"/>
      <c r="T2010" s="80"/>
      <c r="U2010" s="80"/>
      <c r="V2010" s="80"/>
      <c r="W2010" s="80"/>
      <c r="X2010" s="80"/>
      <c r="Y2010" s="80"/>
      <c r="Z2010" s="80" t="s">
        <v>40</v>
      </c>
      <c r="AA2010" s="80" t="s">
        <v>39</v>
      </c>
      <c r="AB2010" s="80">
        <v>20</v>
      </c>
      <c r="AC2010" s="80"/>
    </row>
    <row r="2011" spans="1:29" ht="15.75" customHeight="1" x14ac:dyDescent="0.2">
      <c r="A2011" s="80" t="s">
        <v>48</v>
      </c>
      <c r="B2011" s="80" t="s">
        <v>47</v>
      </c>
      <c r="C2011" s="80" t="s">
        <v>50</v>
      </c>
      <c r="D2011" s="114">
        <v>43468.39604028935</v>
      </c>
      <c r="E2011" s="80" t="s">
        <v>170</v>
      </c>
      <c r="F2011" s="80" t="s">
        <v>30</v>
      </c>
      <c r="G2011" s="80" t="s">
        <v>44</v>
      </c>
      <c r="H2011" s="80" t="s">
        <v>8</v>
      </c>
      <c r="I2011" s="80" t="s">
        <v>157</v>
      </c>
      <c r="J2011" s="80" t="s">
        <v>42</v>
      </c>
      <c r="K2011" s="80">
        <v>3.5</v>
      </c>
      <c r="L2011" s="80">
        <v>1240</v>
      </c>
      <c r="M2011" s="80" t="s">
        <v>41</v>
      </c>
      <c r="N2011" s="102">
        <v>87.2</v>
      </c>
      <c r="O2011" s="108">
        <v>1.83E-2</v>
      </c>
      <c r="P2011" s="105">
        <v>2.65</v>
      </c>
      <c r="Q2011" s="80"/>
      <c r="R2011" s="80"/>
      <c r="S2011" s="80"/>
      <c r="T2011" s="80"/>
      <c r="U2011" s="80"/>
      <c r="V2011" s="80"/>
      <c r="W2011" s="80"/>
      <c r="X2011" s="80"/>
      <c r="Y2011" s="80"/>
      <c r="Z2011" s="80" t="s">
        <v>40</v>
      </c>
      <c r="AA2011" s="80" t="s">
        <v>39</v>
      </c>
      <c r="AB2011" s="80">
        <v>20</v>
      </c>
      <c r="AC2011" s="80"/>
    </row>
    <row r="2012" spans="1:29" ht="15.75" customHeight="1" x14ac:dyDescent="0.2">
      <c r="A2012" s="80" t="s">
        <v>48</v>
      </c>
      <c r="B2012" s="80" t="s">
        <v>47</v>
      </c>
      <c r="C2012" s="80" t="s">
        <v>50</v>
      </c>
      <c r="D2012" s="114">
        <v>43468.39604028935</v>
      </c>
      <c r="E2012" s="80" t="s">
        <v>170</v>
      </c>
      <c r="F2012" s="80" t="s">
        <v>30</v>
      </c>
      <c r="G2012" s="80" t="s">
        <v>44</v>
      </c>
      <c r="H2012" s="80" t="s">
        <v>8</v>
      </c>
      <c r="I2012" s="80" t="s">
        <v>158</v>
      </c>
      <c r="J2012" s="80" t="s">
        <v>42</v>
      </c>
      <c r="K2012" s="80">
        <v>3.5</v>
      </c>
      <c r="L2012" s="80">
        <v>1240</v>
      </c>
      <c r="M2012" s="80" t="s">
        <v>41</v>
      </c>
      <c r="N2012" s="102">
        <v>107</v>
      </c>
      <c r="O2012" s="108">
        <v>2.1000000000000001E-2</v>
      </c>
      <c r="P2012" s="105">
        <v>0</v>
      </c>
      <c r="Q2012" s="80"/>
      <c r="R2012" s="80"/>
      <c r="S2012" s="80"/>
      <c r="T2012" s="80"/>
      <c r="U2012" s="80"/>
      <c r="V2012" s="80"/>
      <c r="W2012" s="80"/>
      <c r="X2012" s="80"/>
      <c r="Y2012" s="80"/>
      <c r="Z2012" s="80" t="s">
        <v>40</v>
      </c>
      <c r="AA2012" s="80" t="s">
        <v>39</v>
      </c>
      <c r="AB2012" s="80">
        <v>20</v>
      </c>
      <c r="AC2012" s="80"/>
    </row>
    <row r="2013" spans="1:29" ht="15.75" customHeight="1" x14ac:dyDescent="0.2">
      <c r="A2013" s="80" t="s">
        <v>48</v>
      </c>
      <c r="B2013" s="80" t="s">
        <v>47</v>
      </c>
      <c r="C2013" s="80" t="s">
        <v>50</v>
      </c>
      <c r="D2013" s="114">
        <v>43468.39604028935</v>
      </c>
      <c r="E2013" s="80" t="s">
        <v>170</v>
      </c>
      <c r="F2013" s="80" t="s">
        <v>30</v>
      </c>
      <c r="G2013" s="80" t="s">
        <v>44</v>
      </c>
      <c r="H2013" s="80" t="s">
        <v>8</v>
      </c>
      <c r="I2013" s="80" t="s">
        <v>43</v>
      </c>
      <c r="J2013" s="80" t="s">
        <v>42</v>
      </c>
      <c r="K2013" s="80">
        <v>3.5</v>
      </c>
      <c r="L2013" s="80">
        <v>1240</v>
      </c>
      <c r="M2013" s="80" t="s">
        <v>41</v>
      </c>
      <c r="N2013" s="102">
        <v>1.55</v>
      </c>
      <c r="O2013" s="108">
        <v>0</v>
      </c>
      <c r="P2013" s="105">
        <v>2.41</v>
      </c>
      <c r="Q2013" s="80"/>
      <c r="R2013" s="80"/>
      <c r="S2013" s="80"/>
      <c r="T2013" s="80"/>
      <c r="U2013" s="80"/>
      <c r="V2013" s="80"/>
      <c r="W2013" s="80"/>
      <c r="X2013" s="80"/>
      <c r="Y2013" s="80"/>
      <c r="Z2013" s="80" t="s">
        <v>40</v>
      </c>
      <c r="AA2013" s="80" t="s">
        <v>39</v>
      </c>
      <c r="AB2013" s="80">
        <v>20</v>
      </c>
      <c r="AC2013" s="80"/>
    </row>
    <row r="2014" spans="1:29" ht="15.75" customHeight="1" x14ac:dyDescent="0.2">
      <c r="A2014" s="80" t="s">
        <v>48</v>
      </c>
      <c r="B2014" s="80" t="s">
        <v>47</v>
      </c>
      <c r="C2014" s="80" t="s">
        <v>50</v>
      </c>
      <c r="D2014" s="114">
        <v>43468.39604028935</v>
      </c>
      <c r="E2014" s="80" t="s">
        <v>170</v>
      </c>
      <c r="F2014" s="80" t="s">
        <v>30</v>
      </c>
      <c r="G2014" s="80" t="s">
        <v>44</v>
      </c>
      <c r="H2014" s="80" t="s">
        <v>8</v>
      </c>
      <c r="I2014" s="80" t="s">
        <v>159</v>
      </c>
      <c r="J2014" s="80" t="s">
        <v>165</v>
      </c>
      <c r="K2014" s="80">
        <v>3.5</v>
      </c>
      <c r="L2014" s="80">
        <v>1240</v>
      </c>
      <c r="M2014" s="80" t="s">
        <v>41</v>
      </c>
      <c r="N2014" s="102">
        <v>53.7</v>
      </c>
      <c r="O2014" s="108">
        <v>1.0999999999999999E-2</v>
      </c>
      <c r="P2014" s="105">
        <v>2.36</v>
      </c>
      <c r="Q2014" s="80"/>
      <c r="R2014" s="80"/>
      <c r="S2014" s="80"/>
      <c r="T2014" s="80"/>
      <c r="U2014" s="80"/>
      <c r="V2014" s="80"/>
      <c r="W2014" s="80"/>
      <c r="X2014" s="80"/>
      <c r="Y2014" s="80"/>
      <c r="Z2014" s="80" t="s">
        <v>40</v>
      </c>
      <c r="AA2014" s="80" t="s">
        <v>39</v>
      </c>
      <c r="AB2014" s="80">
        <v>20</v>
      </c>
      <c r="AC2014" s="80"/>
    </row>
    <row r="2015" spans="1:29" ht="15.75" customHeight="1" x14ac:dyDescent="0.2">
      <c r="A2015" s="80" t="s">
        <v>48</v>
      </c>
      <c r="B2015" s="80" t="s">
        <v>47</v>
      </c>
      <c r="C2015" s="80" t="s">
        <v>50</v>
      </c>
      <c r="D2015" s="114">
        <v>43468.39604028935</v>
      </c>
      <c r="E2015" s="80" t="s">
        <v>170</v>
      </c>
      <c r="F2015" s="80" t="s">
        <v>30</v>
      </c>
      <c r="G2015" s="80" t="s">
        <v>44</v>
      </c>
      <c r="H2015" s="80" t="s">
        <v>9</v>
      </c>
      <c r="I2015" s="80" t="s">
        <v>157</v>
      </c>
      <c r="J2015" s="80" t="s">
        <v>42</v>
      </c>
      <c r="K2015" s="80">
        <v>3.5</v>
      </c>
      <c r="L2015" s="80">
        <v>1240</v>
      </c>
      <c r="M2015" s="80" t="s">
        <v>41</v>
      </c>
      <c r="N2015" s="102">
        <v>101</v>
      </c>
      <c r="O2015" s="108">
        <v>3.15E-2</v>
      </c>
      <c r="P2015" s="105">
        <v>3.14</v>
      </c>
      <c r="Q2015" s="80"/>
      <c r="R2015" s="80"/>
      <c r="S2015" s="80"/>
      <c r="T2015" s="80"/>
      <c r="U2015" s="80"/>
      <c r="V2015" s="80"/>
      <c r="W2015" s="80"/>
      <c r="X2015" s="80"/>
      <c r="Y2015" s="80"/>
      <c r="Z2015" s="80" t="s">
        <v>40</v>
      </c>
      <c r="AA2015" s="80" t="s">
        <v>39</v>
      </c>
      <c r="AB2015" s="80">
        <v>20</v>
      </c>
      <c r="AC2015" s="80"/>
    </row>
    <row r="2016" spans="1:29" ht="15.75" customHeight="1" x14ac:dyDescent="0.2">
      <c r="A2016" s="80" t="s">
        <v>48</v>
      </c>
      <c r="B2016" s="80" t="s">
        <v>47</v>
      </c>
      <c r="C2016" s="80" t="s">
        <v>50</v>
      </c>
      <c r="D2016" s="114">
        <v>43468.39604028935</v>
      </c>
      <c r="E2016" s="80" t="s">
        <v>170</v>
      </c>
      <c r="F2016" s="80" t="s">
        <v>30</v>
      </c>
      <c r="G2016" s="80" t="s">
        <v>44</v>
      </c>
      <c r="H2016" s="80" t="s">
        <v>9</v>
      </c>
      <c r="I2016" s="80" t="s">
        <v>158</v>
      </c>
      <c r="J2016" s="80" t="s">
        <v>42</v>
      </c>
      <c r="K2016" s="80">
        <v>3.5</v>
      </c>
      <c r="L2016" s="80">
        <v>1240</v>
      </c>
      <c r="M2016" s="80" t="s">
        <v>41</v>
      </c>
      <c r="N2016" s="102">
        <v>135</v>
      </c>
      <c r="O2016" s="108">
        <v>3.5799999999999998E-2</v>
      </c>
      <c r="P2016" s="105">
        <v>0</v>
      </c>
      <c r="Q2016" s="80"/>
      <c r="R2016" s="80"/>
      <c r="S2016" s="80"/>
      <c r="T2016" s="80"/>
      <c r="U2016" s="80"/>
      <c r="V2016" s="80"/>
      <c r="W2016" s="80"/>
      <c r="X2016" s="80"/>
      <c r="Y2016" s="80"/>
      <c r="Z2016" s="80" t="s">
        <v>40</v>
      </c>
      <c r="AA2016" s="80" t="s">
        <v>39</v>
      </c>
      <c r="AB2016" s="80">
        <v>20</v>
      </c>
      <c r="AC2016" s="80"/>
    </row>
    <row r="2017" spans="1:29" ht="15.75" customHeight="1" x14ac:dyDescent="0.2">
      <c r="A2017" s="80" t="s">
        <v>48</v>
      </c>
      <c r="B2017" s="80" t="s">
        <v>47</v>
      </c>
      <c r="C2017" s="80" t="s">
        <v>50</v>
      </c>
      <c r="D2017" s="114">
        <v>43468.39604028935</v>
      </c>
      <c r="E2017" s="80" t="s">
        <v>170</v>
      </c>
      <c r="F2017" s="80" t="s">
        <v>30</v>
      </c>
      <c r="G2017" s="80" t="s">
        <v>44</v>
      </c>
      <c r="H2017" s="80" t="s">
        <v>9</v>
      </c>
      <c r="I2017" s="80" t="s">
        <v>43</v>
      </c>
      <c r="J2017" s="80" t="s">
        <v>42</v>
      </c>
      <c r="K2017" s="80">
        <v>3.5</v>
      </c>
      <c r="L2017" s="80">
        <v>1240</v>
      </c>
      <c r="M2017" s="80" t="s">
        <v>41</v>
      </c>
      <c r="N2017" s="102">
        <v>1.8</v>
      </c>
      <c r="O2017" s="108">
        <v>0</v>
      </c>
      <c r="P2017" s="105">
        <v>2.79</v>
      </c>
      <c r="Q2017" s="80"/>
      <c r="R2017" s="80"/>
      <c r="S2017" s="80"/>
      <c r="T2017" s="80"/>
      <c r="U2017" s="80"/>
      <c r="V2017" s="80"/>
      <c r="W2017" s="80"/>
      <c r="X2017" s="80"/>
      <c r="Y2017" s="80"/>
      <c r="Z2017" s="80" t="s">
        <v>40</v>
      </c>
      <c r="AA2017" s="80" t="s">
        <v>39</v>
      </c>
      <c r="AB2017" s="80">
        <v>20</v>
      </c>
      <c r="AC2017" s="80"/>
    </row>
    <row r="2018" spans="1:29" ht="15.75" customHeight="1" x14ac:dyDescent="0.2">
      <c r="A2018" s="80" t="s">
        <v>48</v>
      </c>
      <c r="B2018" s="80" t="s">
        <v>47</v>
      </c>
      <c r="C2018" s="80" t="s">
        <v>50</v>
      </c>
      <c r="D2018" s="114">
        <v>43468.39604028935</v>
      </c>
      <c r="E2018" s="80" t="s">
        <v>170</v>
      </c>
      <c r="F2018" s="80" t="s">
        <v>30</v>
      </c>
      <c r="G2018" s="80" t="s">
        <v>44</v>
      </c>
      <c r="H2018" s="80" t="s">
        <v>9</v>
      </c>
      <c r="I2018" s="80" t="s">
        <v>159</v>
      </c>
      <c r="J2018" s="80" t="s">
        <v>165</v>
      </c>
      <c r="K2018" s="80">
        <v>3.5</v>
      </c>
      <c r="L2018" s="80">
        <v>1240</v>
      </c>
      <c r="M2018" s="80" t="s">
        <v>41</v>
      </c>
      <c r="N2018" s="102">
        <v>80.8</v>
      </c>
      <c r="O2018" s="108">
        <v>2.4500000000000001E-2</v>
      </c>
      <c r="P2018" s="105">
        <v>2.76</v>
      </c>
      <c r="Q2018" s="80"/>
      <c r="R2018" s="80"/>
      <c r="S2018" s="80"/>
      <c r="T2018" s="80"/>
      <c r="U2018" s="80"/>
      <c r="V2018" s="80"/>
      <c r="W2018" s="80"/>
      <c r="X2018" s="80"/>
      <c r="Y2018" s="80"/>
      <c r="Z2018" s="80" t="s">
        <v>40</v>
      </c>
      <c r="AA2018" s="80" t="s">
        <v>39</v>
      </c>
      <c r="AB2018" s="80">
        <v>20</v>
      </c>
      <c r="AC2018" s="80"/>
    </row>
    <row r="2019" spans="1:29" ht="15.75" customHeight="1" x14ac:dyDescent="0.2">
      <c r="A2019" s="80" t="s">
        <v>48</v>
      </c>
      <c r="B2019" s="80" t="s">
        <v>47</v>
      </c>
      <c r="C2019" s="80" t="s">
        <v>50</v>
      </c>
      <c r="D2019" s="114">
        <v>43468.39604028935</v>
      </c>
      <c r="E2019" s="80" t="s">
        <v>170</v>
      </c>
      <c r="F2019" s="80" t="s">
        <v>30</v>
      </c>
      <c r="G2019" s="80" t="s">
        <v>44</v>
      </c>
      <c r="H2019" s="80" t="s">
        <v>10</v>
      </c>
      <c r="I2019" s="80" t="s">
        <v>157</v>
      </c>
      <c r="J2019" s="80" t="s">
        <v>42</v>
      </c>
      <c r="K2019" s="80">
        <v>3.5</v>
      </c>
      <c r="L2019" s="80">
        <v>1240</v>
      </c>
      <c r="M2019" s="80" t="s">
        <v>41</v>
      </c>
      <c r="N2019" s="102">
        <v>45.7</v>
      </c>
      <c r="O2019" s="108">
        <v>2.8400000000000002E-2</v>
      </c>
      <c r="P2019" s="105">
        <v>4.0999999999999996</v>
      </c>
      <c r="Q2019" s="80"/>
      <c r="R2019" s="80"/>
      <c r="S2019" s="80"/>
      <c r="T2019" s="80"/>
      <c r="U2019" s="80"/>
      <c r="V2019" s="80"/>
      <c r="W2019" s="80"/>
      <c r="X2019" s="80"/>
      <c r="Y2019" s="80"/>
      <c r="Z2019" s="80" t="s">
        <v>40</v>
      </c>
      <c r="AA2019" s="80" t="s">
        <v>39</v>
      </c>
      <c r="AB2019" s="80">
        <v>20</v>
      </c>
      <c r="AC2019" s="80"/>
    </row>
    <row r="2020" spans="1:29" ht="15.75" customHeight="1" x14ac:dyDescent="0.2">
      <c r="A2020" s="80" t="s">
        <v>48</v>
      </c>
      <c r="B2020" s="80" t="s">
        <v>47</v>
      </c>
      <c r="C2020" s="80" t="s">
        <v>50</v>
      </c>
      <c r="D2020" s="114">
        <v>43468.39604028935</v>
      </c>
      <c r="E2020" s="80" t="s">
        <v>170</v>
      </c>
      <c r="F2020" s="80" t="s">
        <v>30</v>
      </c>
      <c r="G2020" s="80" t="s">
        <v>44</v>
      </c>
      <c r="H2020" s="80" t="s">
        <v>10</v>
      </c>
      <c r="I2020" s="80" t="s">
        <v>158</v>
      </c>
      <c r="J2020" s="80" t="s">
        <v>42</v>
      </c>
      <c r="K2020" s="80">
        <v>3.5</v>
      </c>
      <c r="L2020" s="80">
        <v>1240</v>
      </c>
      <c r="M2020" s="80" t="s">
        <v>41</v>
      </c>
      <c r="N2020" s="102">
        <v>78.8</v>
      </c>
      <c r="O2020" s="108">
        <v>3.1300000000000001E-2</v>
      </c>
      <c r="P2020" s="105">
        <v>0</v>
      </c>
      <c r="Q2020" s="80"/>
      <c r="R2020" s="80"/>
      <c r="S2020" s="80"/>
      <c r="T2020" s="80"/>
      <c r="U2020" s="80"/>
      <c r="V2020" s="80"/>
      <c r="W2020" s="80"/>
      <c r="X2020" s="80"/>
      <c r="Y2020" s="80"/>
      <c r="Z2020" s="80" t="s">
        <v>40</v>
      </c>
      <c r="AA2020" s="80" t="s">
        <v>39</v>
      </c>
      <c r="AB2020" s="80">
        <v>20</v>
      </c>
      <c r="AC2020" s="80"/>
    </row>
    <row r="2021" spans="1:29" ht="15.75" customHeight="1" x14ac:dyDescent="0.2">
      <c r="A2021" s="80" t="s">
        <v>48</v>
      </c>
      <c r="B2021" s="80" t="s">
        <v>47</v>
      </c>
      <c r="C2021" s="80" t="s">
        <v>50</v>
      </c>
      <c r="D2021" s="114">
        <v>43468.39604028935</v>
      </c>
      <c r="E2021" s="80" t="s">
        <v>170</v>
      </c>
      <c r="F2021" s="80" t="s">
        <v>30</v>
      </c>
      <c r="G2021" s="80" t="s">
        <v>44</v>
      </c>
      <c r="H2021" s="80" t="s">
        <v>10</v>
      </c>
      <c r="I2021" s="80" t="s">
        <v>43</v>
      </c>
      <c r="J2021" s="80" t="s">
        <v>42</v>
      </c>
      <c r="K2021" s="80">
        <v>3.5</v>
      </c>
      <c r="L2021" s="80">
        <v>1240</v>
      </c>
      <c r="M2021" s="80" t="s">
        <v>41</v>
      </c>
      <c r="N2021" s="102">
        <v>2.36</v>
      </c>
      <c r="O2021" s="108">
        <v>0</v>
      </c>
      <c r="P2021" s="105">
        <v>3.66</v>
      </c>
      <c r="Q2021" s="80"/>
      <c r="R2021" s="80"/>
      <c r="S2021" s="80"/>
      <c r="T2021" s="80"/>
      <c r="U2021" s="80"/>
      <c r="V2021" s="80"/>
      <c r="W2021" s="80"/>
      <c r="X2021" s="80"/>
      <c r="Y2021" s="80"/>
      <c r="Z2021" s="80" t="s">
        <v>40</v>
      </c>
      <c r="AA2021" s="80" t="s">
        <v>39</v>
      </c>
      <c r="AB2021" s="80">
        <v>20</v>
      </c>
      <c r="AC2021" s="80"/>
    </row>
    <row r="2022" spans="1:29" ht="15.75" customHeight="1" x14ac:dyDescent="0.2">
      <c r="A2022" s="80" t="s">
        <v>48</v>
      </c>
      <c r="B2022" s="80" t="s">
        <v>47</v>
      </c>
      <c r="C2022" s="80" t="s">
        <v>50</v>
      </c>
      <c r="D2022" s="114">
        <v>43468.39604028935</v>
      </c>
      <c r="E2022" s="80" t="s">
        <v>170</v>
      </c>
      <c r="F2022" s="80" t="s">
        <v>30</v>
      </c>
      <c r="G2022" s="80" t="s">
        <v>44</v>
      </c>
      <c r="H2022" s="80" t="s">
        <v>10</v>
      </c>
      <c r="I2022" s="80" t="s">
        <v>159</v>
      </c>
      <c r="J2022" s="80" t="s">
        <v>165</v>
      </c>
      <c r="K2022" s="80">
        <v>3.5</v>
      </c>
      <c r="L2022" s="80">
        <v>1240</v>
      </c>
      <c r="M2022" s="80" t="s">
        <v>41</v>
      </c>
      <c r="N2022" s="102">
        <v>9.4499999999999993</v>
      </c>
      <c r="O2022" s="108">
        <v>4.2900000000000004E-3</v>
      </c>
      <c r="P2022" s="105">
        <v>3.65</v>
      </c>
      <c r="Q2022" s="80"/>
      <c r="R2022" s="80"/>
      <c r="S2022" s="80"/>
      <c r="T2022" s="80"/>
      <c r="U2022" s="80"/>
      <c r="V2022" s="80"/>
      <c r="W2022" s="80"/>
      <c r="X2022" s="80"/>
      <c r="Y2022" s="80"/>
      <c r="Z2022" s="80" t="s">
        <v>40</v>
      </c>
      <c r="AA2022" s="80" t="s">
        <v>39</v>
      </c>
      <c r="AB2022" s="80">
        <v>20</v>
      </c>
      <c r="AC2022" s="80"/>
    </row>
    <row r="2023" spans="1:29" ht="15.75" customHeight="1" x14ac:dyDescent="0.2">
      <c r="A2023" s="80" t="s">
        <v>48</v>
      </c>
      <c r="B2023" s="80" t="s">
        <v>47</v>
      </c>
      <c r="C2023" s="80" t="s">
        <v>50</v>
      </c>
      <c r="D2023" s="114">
        <v>43468.39604028935</v>
      </c>
      <c r="E2023" s="80" t="s">
        <v>170</v>
      </c>
      <c r="F2023" s="80" t="s">
        <v>30</v>
      </c>
      <c r="G2023" s="80" t="s">
        <v>44</v>
      </c>
      <c r="H2023" s="80" t="s">
        <v>18</v>
      </c>
      <c r="I2023" s="80" t="s">
        <v>157</v>
      </c>
      <c r="J2023" s="80" t="s">
        <v>42</v>
      </c>
      <c r="K2023" s="80">
        <v>3.5</v>
      </c>
      <c r="L2023" s="80">
        <v>1240</v>
      </c>
      <c r="M2023" s="80" t="s">
        <v>41</v>
      </c>
      <c r="N2023" s="102">
        <v>105</v>
      </c>
      <c r="O2023" s="108">
        <v>7.6200000000000004E-2</v>
      </c>
      <c r="P2023" s="105">
        <v>3.85</v>
      </c>
      <c r="Q2023" s="80"/>
      <c r="R2023" s="80"/>
      <c r="S2023" s="80"/>
      <c r="T2023" s="80"/>
      <c r="U2023" s="80"/>
      <c r="V2023" s="80"/>
      <c r="W2023" s="80"/>
      <c r="X2023" s="80"/>
      <c r="Y2023" s="80"/>
      <c r="Z2023" s="80" t="s">
        <v>40</v>
      </c>
      <c r="AA2023" s="80" t="s">
        <v>39</v>
      </c>
      <c r="AB2023" s="80">
        <v>20</v>
      </c>
      <c r="AC2023" s="80"/>
    </row>
    <row r="2024" spans="1:29" ht="15.75" customHeight="1" x14ac:dyDescent="0.2">
      <c r="A2024" s="80" t="s">
        <v>48</v>
      </c>
      <c r="B2024" s="80" t="s">
        <v>47</v>
      </c>
      <c r="C2024" s="80" t="s">
        <v>50</v>
      </c>
      <c r="D2024" s="114">
        <v>43468.39604028935</v>
      </c>
      <c r="E2024" s="80" t="s">
        <v>170</v>
      </c>
      <c r="F2024" s="80" t="s">
        <v>30</v>
      </c>
      <c r="G2024" s="80" t="s">
        <v>44</v>
      </c>
      <c r="H2024" s="80" t="s">
        <v>18</v>
      </c>
      <c r="I2024" s="80" t="s">
        <v>158</v>
      </c>
      <c r="J2024" s="80" t="s">
        <v>42</v>
      </c>
      <c r="K2024" s="80">
        <v>3.5</v>
      </c>
      <c r="L2024" s="80">
        <v>1240</v>
      </c>
      <c r="M2024" s="80" t="s">
        <v>41</v>
      </c>
      <c r="N2024" s="102">
        <v>145</v>
      </c>
      <c r="O2024" s="108">
        <v>7.8899999999999998E-2</v>
      </c>
      <c r="P2024" s="105">
        <v>0</v>
      </c>
      <c r="Q2024" s="80"/>
      <c r="R2024" s="80"/>
      <c r="S2024" s="80"/>
      <c r="T2024" s="80"/>
      <c r="U2024" s="80"/>
      <c r="V2024" s="80"/>
      <c r="W2024" s="80"/>
      <c r="X2024" s="80"/>
      <c r="Y2024" s="80"/>
      <c r="Z2024" s="80" t="s">
        <v>40</v>
      </c>
      <c r="AA2024" s="80" t="s">
        <v>39</v>
      </c>
      <c r="AB2024" s="80">
        <v>20</v>
      </c>
      <c r="AC2024" s="80"/>
    </row>
    <row r="2025" spans="1:29" ht="15.75" customHeight="1" x14ac:dyDescent="0.2">
      <c r="A2025" s="80" t="s">
        <v>48</v>
      </c>
      <c r="B2025" s="80" t="s">
        <v>47</v>
      </c>
      <c r="C2025" s="80" t="s">
        <v>50</v>
      </c>
      <c r="D2025" s="114">
        <v>43468.39604028935</v>
      </c>
      <c r="E2025" s="80" t="s">
        <v>170</v>
      </c>
      <c r="F2025" s="80" t="s">
        <v>30</v>
      </c>
      <c r="G2025" s="80" t="s">
        <v>44</v>
      </c>
      <c r="H2025" s="80" t="s">
        <v>18</v>
      </c>
      <c r="I2025" s="80" t="s">
        <v>43</v>
      </c>
      <c r="J2025" s="80" t="s">
        <v>42</v>
      </c>
      <c r="K2025" s="80">
        <v>3.5</v>
      </c>
      <c r="L2025" s="80">
        <v>1240</v>
      </c>
      <c r="M2025" s="80" t="s">
        <v>41</v>
      </c>
      <c r="N2025" s="102">
        <v>2.21</v>
      </c>
      <c r="O2025" s="108">
        <v>0</v>
      </c>
      <c r="P2025" s="105">
        <v>3.42</v>
      </c>
      <c r="Q2025" s="80"/>
      <c r="R2025" s="80"/>
      <c r="S2025" s="80"/>
      <c r="T2025" s="80"/>
      <c r="U2025" s="80"/>
      <c r="V2025" s="80"/>
      <c r="W2025" s="80"/>
      <c r="X2025" s="80"/>
      <c r="Y2025" s="80"/>
      <c r="Z2025" s="80" t="s">
        <v>40</v>
      </c>
      <c r="AA2025" s="80" t="s">
        <v>39</v>
      </c>
      <c r="AB2025" s="80">
        <v>20</v>
      </c>
      <c r="AC2025" s="80"/>
    </row>
    <row r="2026" spans="1:29" ht="15.75" customHeight="1" x14ac:dyDescent="0.2">
      <c r="A2026" s="80" t="s">
        <v>48</v>
      </c>
      <c r="B2026" s="80" t="s">
        <v>47</v>
      </c>
      <c r="C2026" s="80" t="s">
        <v>50</v>
      </c>
      <c r="D2026" s="114">
        <v>43468.39604028935</v>
      </c>
      <c r="E2026" s="80" t="s">
        <v>170</v>
      </c>
      <c r="F2026" s="80" t="s">
        <v>30</v>
      </c>
      <c r="G2026" s="80" t="s">
        <v>44</v>
      </c>
      <c r="H2026" s="80" t="s">
        <v>18</v>
      </c>
      <c r="I2026" s="80" t="s">
        <v>159</v>
      </c>
      <c r="J2026" s="80" t="s">
        <v>165</v>
      </c>
      <c r="K2026" s="80">
        <v>3.5</v>
      </c>
      <c r="L2026" s="80">
        <v>1240</v>
      </c>
      <c r="M2026" s="80" t="s">
        <v>41</v>
      </c>
      <c r="N2026" s="102">
        <v>103</v>
      </c>
      <c r="O2026" s="108">
        <v>7.1599999999999997E-2</v>
      </c>
      <c r="P2026" s="105">
        <v>3.37</v>
      </c>
      <c r="Q2026" s="80"/>
      <c r="R2026" s="80"/>
      <c r="S2026" s="80"/>
      <c r="T2026" s="80"/>
      <c r="U2026" s="80"/>
      <c r="V2026" s="80"/>
      <c r="W2026" s="80"/>
      <c r="X2026" s="80"/>
      <c r="Y2026" s="80"/>
      <c r="Z2026" s="80" t="s">
        <v>40</v>
      </c>
      <c r="AA2026" s="80" t="s">
        <v>39</v>
      </c>
      <c r="AB2026" s="80">
        <v>20</v>
      </c>
      <c r="AC2026" s="80"/>
    </row>
    <row r="2027" spans="1:29" ht="15.75" customHeight="1" x14ac:dyDescent="0.2">
      <c r="A2027" s="80" t="s">
        <v>48</v>
      </c>
      <c r="B2027" s="80" t="s">
        <v>47</v>
      </c>
      <c r="C2027" s="80" t="s">
        <v>50</v>
      </c>
      <c r="D2027" s="114">
        <v>43468.39604028935</v>
      </c>
      <c r="E2027" s="80" t="s">
        <v>170</v>
      </c>
      <c r="F2027" s="80" t="s">
        <v>30</v>
      </c>
      <c r="G2027" s="80" t="s">
        <v>44</v>
      </c>
      <c r="H2027" s="80" t="s">
        <v>20</v>
      </c>
      <c r="I2027" s="80" t="s">
        <v>157</v>
      </c>
      <c r="J2027" s="80" t="s">
        <v>42</v>
      </c>
      <c r="K2027" s="80">
        <v>3.5</v>
      </c>
      <c r="L2027" s="80">
        <v>1240</v>
      </c>
      <c r="M2027" s="80" t="s">
        <v>41</v>
      </c>
      <c r="N2027" s="102">
        <v>105</v>
      </c>
      <c r="O2027" s="108">
        <v>5.3499999999999999E-2</v>
      </c>
      <c r="P2027" s="105">
        <v>2.68</v>
      </c>
      <c r="Q2027" s="80"/>
      <c r="R2027" s="80"/>
      <c r="S2027" s="80"/>
      <c r="T2027" s="80"/>
      <c r="U2027" s="80"/>
      <c r="V2027" s="80"/>
      <c r="W2027" s="80"/>
      <c r="X2027" s="80"/>
      <c r="Y2027" s="80"/>
      <c r="Z2027" s="80" t="s">
        <v>40</v>
      </c>
      <c r="AA2027" s="80" t="s">
        <v>39</v>
      </c>
      <c r="AB2027" s="80">
        <v>20</v>
      </c>
      <c r="AC2027" s="80"/>
    </row>
    <row r="2028" spans="1:29" ht="15.75" customHeight="1" x14ac:dyDescent="0.2">
      <c r="A2028" s="80" t="s">
        <v>48</v>
      </c>
      <c r="B2028" s="80" t="s">
        <v>47</v>
      </c>
      <c r="C2028" s="80" t="s">
        <v>50</v>
      </c>
      <c r="D2028" s="114">
        <v>43468.39604028935</v>
      </c>
      <c r="E2028" s="80" t="s">
        <v>170</v>
      </c>
      <c r="F2028" s="80" t="s">
        <v>30</v>
      </c>
      <c r="G2028" s="80" t="s">
        <v>44</v>
      </c>
      <c r="H2028" s="80" t="s">
        <v>20</v>
      </c>
      <c r="I2028" s="80" t="s">
        <v>158</v>
      </c>
      <c r="J2028" s="80" t="s">
        <v>42</v>
      </c>
      <c r="K2028" s="80">
        <v>3.5</v>
      </c>
      <c r="L2028" s="80">
        <v>1240</v>
      </c>
      <c r="M2028" s="80" t="s">
        <v>41</v>
      </c>
      <c r="N2028" s="102">
        <v>134</v>
      </c>
      <c r="O2028" s="108">
        <v>5.8599999999999999E-2</v>
      </c>
      <c r="P2028" s="105">
        <v>0</v>
      </c>
      <c r="Q2028" s="80"/>
      <c r="R2028" s="80"/>
      <c r="S2028" s="80"/>
      <c r="T2028" s="80"/>
      <c r="U2028" s="80"/>
      <c r="V2028" s="80"/>
      <c r="W2028" s="80"/>
      <c r="X2028" s="80"/>
      <c r="Y2028" s="80"/>
      <c r="Z2028" s="80" t="s">
        <v>40</v>
      </c>
      <c r="AA2028" s="80" t="s">
        <v>39</v>
      </c>
      <c r="AB2028" s="80">
        <v>20</v>
      </c>
      <c r="AC2028" s="80"/>
    </row>
    <row r="2029" spans="1:29" ht="15.75" customHeight="1" x14ac:dyDescent="0.2">
      <c r="A2029" s="80" t="s">
        <v>48</v>
      </c>
      <c r="B2029" s="80" t="s">
        <v>47</v>
      </c>
      <c r="C2029" s="80" t="s">
        <v>50</v>
      </c>
      <c r="D2029" s="114">
        <v>43468.39604028935</v>
      </c>
      <c r="E2029" s="80" t="s">
        <v>170</v>
      </c>
      <c r="F2029" s="80" t="s">
        <v>30</v>
      </c>
      <c r="G2029" s="80" t="s">
        <v>44</v>
      </c>
      <c r="H2029" s="80" t="s">
        <v>20</v>
      </c>
      <c r="I2029" s="80" t="s">
        <v>43</v>
      </c>
      <c r="J2029" s="80" t="s">
        <v>42</v>
      </c>
      <c r="K2029" s="80">
        <v>3.5</v>
      </c>
      <c r="L2029" s="80">
        <v>1240</v>
      </c>
      <c r="M2029" s="80" t="s">
        <v>41</v>
      </c>
      <c r="N2029" s="102">
        <v>1.56</v>
      </c>
      <c r="O2029" s="108">
        <v>0</v>
      </c>
      <c r="P2029" s="105">
        <v>2.41</v>
      </c>
      <c r="Q2029" s="80"/>
      <c r="R2029" s="80"/>
      <c r="S2029" s="80"/>
      <c r="T2029" s="80"/>
      <c r="U2029" s="80"/>
      <c r="V2029" s="80"/>
      <c r="W2029" s="80"/>
      <c r="X2029" s="80"/>
      <c r="Y2029" s="80"/>
      <c r="Z2029" s="80" t="s">
        <v>40</v>
      </c>
      <c r="AA2029" s="80" t="s">
        <v>39</v>
      </c>
      <c r="AB2029" s="80">
        <v>20</v>
      </c>
      <c r="AC2029" s="80"/>
    </row>
    <row r="2030" spans="1:29" ht="15.75" customHeight="1" x14ac:dyDescent="0.2">
      <c r="A2030" s="80" t="s">
        <v>48</v>
      </c>
      <c r="B2030" s="80" t="s">
        <v>47</v>
      </c>
      <c r="C2030" s="80" t="s">
        <v>50</v>
      </c>
      <c r="D2030" s="114">
        <v>43468.39604028935</v>
      </c>
      <c r="E2030" s="80" t="s">
        <v>170</v>
      </c>
      <c r="F2030" s="80" t="s">
        <v>30</v>
      </c>
      <c r="G2030" s="80" t="s">
        <v>44</v>
      </c>
      <c r="H2030" s="80" t="s">
        <v>20</v>
      </c>
      <c r="I2030" s="80" t="s">
        <v>159</v>
      </c>
      <c r="J2030" s="80" t="s">
        <v>165</v>
      </c>
      <c r="K2030" s="80">
        <v>3.5</v>
      </c>
      <c r="L2030" s="80">
        <v>1240</v>
      </c>
      <c r="M2030" s="80" t="s">
        <v>41</v>
      </c>
      <c r="N2030" s="102">
        <v>106</v>
      </c>
      <c r="O2030" s="108">
        <v>5.2600000000000001E-2</v>
      </c>
      <c r="P2030" s="105">
        <v>2.35</v>
      </c>
      <c r="Q2030" s="80"/>
      <c r="R2030" s="80"/>
      <c r="S2030" s="80"/>
      <c r="T2030" s="80"/>
      <c r="U2030" s="80"/>
      <c r="V2030" s="80"/>
      <c r="W2030" s="80"/>
      <c r="X2030" s="80"/>
      <c r="Y2030" s="80"/>
      <c r="Z2030" s="80" t="s">
        <v>40</v>
      </c>
      <c r="AA2030" s="80" t="s">
        <v>39</v>
      </c>
      <c r="AB2030" s="80">
        <v>20</v>
      </c>
      <c r="AC2030" s="80"/>
    </row>
    <row r="2031" spans="1:29" ht="15.75" customHeight="1" x14ac:dyDescent="0.2">
      <c r="A2031" s="80" t="s">
        <v>48</v>
      </c>
      <c r="B2031" s="80" t="s">
        <v>47</v>
      </c>
      <c r="C2031" s="80" t="s">
        <v>50</v>
      </c>
      <c r="D2031" s="114">
        <v>43468.39604028935</v>
      </c>
      <c r="E2031" s="80" t="s">
        <v>170</v>
      </c>
      <c r="F2031" s="80" t="s">
        <v>30</v>
      </c>
      <c r="G2031" s="80" t="s">
        <v>44</v>
      </c>
      <c r="H2031" s="80" t="s">
        <v>22</v>
      </c>
      <c r="I2031" s="80" t="s">
        <v>157</v>
      </c>
      <c r="J2031" s="80" t="s">
        <v>42</v>
      </c>
      <c r="K2031" s="80">
        <v>3.5</v>
      </c>
      <c r="L2031" s="80">
        <v>1240</v>
      </c>
      <c r="M2031" s="80" t="s">
        <v>41</v>
      </c>
      <c r="N2031" s="102">
        <v>105</v>
      </c>
      <c r="O2031" s="108">
        <v>5.21E-2</v>
      </c>
      <c r="P2031" s="105">
        <v>2.91</v>
      </c>
      <c r="Q2031" s="80"/>
      <c r="R2031" s="80"/>
      <c r="S2031" s="80"/>
      <c r="T2031" s="80"/>
      <c r="U2031" s="80"/>
      <c r="V2031" s="80"/>
      <c r="W2031" s="80"/>
      <c r="X2031" s="80"/>
      <c r="Y2031" s="80"/>
      <c r="Z2031" s="80" t="s">
        <v>40</v>
      </c>
      <c r="AA2031" s="80" t="s">
        <v>39</v>
      </c>
      <c r="AB2031" s="80">
        <v>20</v>
      </c>
      <c r="AC2031" s="80"/>
    </row>
    <row r="2032" spans="1:29" ht="15.75" customHeight="1" x14ac:dyDescent="0.2">
      <c r="A2032" s="80" t="s">
        <v>48</v>
      </c>
      <c r="B2032" s="80" t="s">
        <v>47</v>
      </c>
      <c r="C2032" s="80" t="s">
        <v>50</v>
      </c>
      <c r="D2032" s="114">
        <v>43468.39604028935</v>
      </c>
      <c r="E2032" s="80" t="s">
        <v>170</v>
      </c>
      <c r="F2032" s="80" t="s">
        <v>30</v>
      </c>
      <c r="G2032" s="80" t="s">
        <v>44</v>
      </c>
      <c r="H2032" s="80" t="s">
        <v>22</v>
      </c>
      <c r="I2032" s="80" t="s">
        <v>158</v>
      </c>
      <c r="J2032" s="80" t="s">
        <v>42</v>
      </c>
      <c r="K2032" s="80">
        <v>3.5</v>
      </c>
      <c r="L2032" s="80">
        <v>1240</v>
      </c>
      <c r="M2032" s="80" t="s">
        <v>41</v>
      </c>
      <c r="N2032" s="102">
        <v>135</v>
      </c>
      <c r="O2032" s="108">
        <v>5.7500000000000002E-2</v>
      </c>
      <c r="P2032" s="105">
        <v>0</v>
      </c>
      <c r="Q2032" s="80"/>
      <c r="R2032" s="80"/>
      <c r="S2032" s="80"/>
      <c r="T2032" s="80"/>
      <c r="U2032" s="80"/>
      <c r="V2032" s="80"/>
      <c r="W2032" s="80"/>
      <c r="X2032" s="80"/>
      <c r="Y2032" s="80"/>
      <c r="Z2032" s="80" t="s">
        <v>40</v>
      </c>
      <c r="AA2032" s="80" t="s">
        <v>39</v>
      </c>
      <c r="AB2032" s="80">
        <v>20</v>
      </c>
      <c r="AC2032" s="80"/>
    </row>
    <row r="2033" spans="1:29" ht="15.75" customHeight="1" x14ac:dyDescent="0.2">
      <c r="A2033" s="80" t="s">
        <v>48</v>
      </c>
      <c r="B2033" s="80" t="s">
        <v>47</v>
      </c>
      <c r="C2033" s="80" t="s">
        <v>50</v>
      </c>
      <c r="D2033" s="114">
        <v>43468.39604028935</v>
      </c>
      <c r="E2033" s="80" t="s">
        <v>170</v>
      </c>
      <c r="F2033" s="80" t="s">
        <v>30</v>
      </c>
      <c r="G2033" s="80" t="s">
        <v>44</v>
      </c>
      <c r="H2033" s="80" t="s">
        <v>22</v>
      </c>
      <c r="I2033" s="80" t="s">
        <v>43</v>
      </c>
      <c r="J2033" s="80" t="s">
        <v>42</v>
      </c>
      <c r="K2033" s="80">
        <v>3.5</v>
      </c>
      <c r="L2033" s="80">
        <v>1240</v>
      </c>
      <c r="M2033" s="80" t="s">
        <v>41</v>
      </c>
      <c r="N2033" s="102">
        <v>1.69</v>
      </c>
      <c r="O2033" s="108">
        <v>0</v>
      </c>
      <c r="P2033" s="105">
        <v>2.62</v>
      </c>
      <c r="Q2033" s="80"/>
      <c r="R2033" s="80"/>
      <c r="S2033" s="80"/>
      <c r="T2033" s="80"/>
      <c r="U2033" s="80"/>
      <c r="V2033" s="80"/>
      <c r="W2033" s="80"/>
      <c r="X2033" s="80"/>
      <c r="Y2033" s="80"/>
      <c r="Z2033" s="80" t="s">
        <v>40</v>
      </c>
      <c r="AA2033" s="80" t="s">
        <v>39</v>
      </c>
      <c r="AB2033" s="80">
        <v>20</v>
      </c>
      <c r="AC2033" s="80"/>
    </row>
    <row r="2034" spans="1:29" ht="15.75" customHeight="1" x14ac:dyDescent="0.2">
      <c r="A2034" s="80" t="s">
        <v>48</v>
      </c>
      <c r="B2034" s="80" t="s">
        <v>47</v>
      </c>
      <c r="C2034" s="80" t="s">
        <v>50</v>
      </c>
      <c r="D2034" s="114">
        <v>43468.39604028935</v>
      </c>
      <c r="E2034" s="80" t="s">
        <v>170</v>
      </c>
      <c r="F2034" s="80" t="s">
        <v>30</v>
      </c>
      <c r="G2034" s="80" t="s">
        <v>44</v>
      </c>
      <c r="H2034" s="80" t="s">
        <v>22</v>
      </c>
      <c r="I2034" s="80" t="s">
        <v>159</v>
      </c>
      <c r="J2034" s="80" t="s">
        <v>165</v>
      </c>
      <c r="K2034" s="80">
        <v>3.5</v>
      </c>
      <c r="L2034" s="80">
        <v>1240</v>
      </c>
      <c r="M2034" s="80" t="s">
        <v>41</v>
      </c>
      <c r="N2034" s="102">
        <v>102</v>
      </c>
      <c r="O2034" s="108">
        <v>4.9700000000000001E-2</v>
      </c>
      <c r="P2034" s="105">
        <v>2.5499999999999998</v>
      </c>
      <c r="Q2034" s="80"/>
      <c r="R2034" s="80"/>
      <c r="S2034" s="80"/>
      <c r="T2034" s="80"/>
      <c r="U2034" s="80"/>
      <c r="V2034" s="80"/>
      <c r="W2034" s="80"/>
      <c r="X2034" s="80"/>
      <c r="Y2034" s="80"/>
      <c r="Z2034" s="80" t="s">
        <v>40</v>
      </c>
      <c r="AA2034" s="80" t="s">
        <v>39</v>
      </c>
      <c r="AB2034" s="80">
        <v>20</v>
      </c>
      <c r="AC2034" s="80"/>
    </row>
    <row r="2035" spans="1:29" ht="15.75" customHeight="1" x14ac:dyDescent="0.2">
      <c r="A2035" s="80" t="s">
        <v>48</v>
      </c>
      <c r="B2035" s="80" t="s">
        <v>47</v>
      </c>
      <c r="C2035" s="80" t="s">
        <v>50</v>
      </c>
      <c r="D2035" s="114">
        <v>43468.39604028935</v>
      </c>
      <c r="E2035" s="80" t="s">
        <v>170</v>
      </c>
      <c r="F2035" s="80" t="s">
        <v>30</v>
      </c>
      <c r="G2035" s="80" t="s">
        <v>44</v>
      </c>
      <c r="H2035" s="80" t="s">
        <v>26</v>
      </c>
      <c r="I2035" s="80" t="s">
        <v>157</v>
      </c>
      <c r="J2035" s="80" t="s">
        <v>42</v>
      </c>
      <c r="K2035" s="80">
        <v>3.5</v>
      </c>
      <c r="L2035" s="80">
        <v>1240</v>
      </c>
      <c r="M2035" s="80" t="s">
        <v>41</v>
      </c>
      <c r="N2035" s="102">
        <v>83.8</v>
      </c>
      <c r="O2035" s="108">
        <v>2.5000000000000001E-2</v>
      </c>
      <c r="P2035" s="105">
        <v>4.13</v>
      </c>
      <c r="Q2035" s="80"/>
      <c r="R2035" s="80"/>
      <c r="S2035" s="80"/>
      <c r="T2035" s="80"/>
      <c r="U2035" s="80"/>
      <c r="V2035" s="80"/>
      <c r="W2035" s="80"/>
      <c r="X2035" s="80"/>
      <c r="Y2035" s="80"/>
      <c r="Z2035" s="80" t="s">
        <v>40</v>
      </c>
      <c r="AA2035" s="80" t="s">
        <v>39</v>
      </c>
      <c r="AB2035" s="80">
        <v>20</v>
      </c>
      <c r="AC2035" s="80"/>
    </row>
    <row r="2036" spans="1:29" ht="15.75" customHeight="1" x14ac:dyDescent="0.2">
      <c r="A2036" s="80" t="s">
        <v>48</v>
      </c>
      <c r="B2036" s="80" t="s">
        <v>47</v>
      </c>
      <c r="C2036" s="80" t="s">
        <v>50</v>
      </c>
      <c r="D2036" s="114">
        <v>43468.39604028935</v>
      </c>
      <c r="E2036" s="80" t="s">
        <v>170</v>
      </c>
      <c r="F2036" s="80" t="s">
        <v>30</v>
      </c>
      <c r="G2036" s="80" t="s">
        <v>44</v>
      </c>
      <c r="H2036" s="80" t="s">
        <v>26</v>
      </c>
      <c r="I2036" s="80" t="s">
        <v>158</v>
      </c>
      <c r="J2036" s="80" t="s">
        <v>42</v>
      </c>
      <c r="K2036" s="80">
        <v>3.5</v>
      </c>
      <c r="L2036" s="80">
        <v>1240</v>
      </c>
      <c r="M2036" s="80" t="s">
        <v>41</v>
      </c>
      <c r="N2036" s="102">
        <v>138</v>
      </c>
      <c r="O2036" s="108">
        <v>2.86E-2</v>
      </c>
      <c r="P2036" s="105">
        <v>0</v>
      </c>
      <c r="Q2036" s="80"/>
      <c r="R2036" s="80"/>
      <c r="S2036" s="80"/>
      <c r="T2036" s="80"/>
      <c r="U2036" s="80"/>
      <c r="V2036" s="80"/>
      <c r="W2036" s="80"/>
      <c r="X2036" s="80"/>
      <c r="Y2036" s="80"/>
      <c r="Z2036" s="80" t="s">
        <v>40</v>
      </c>
      <c r="AA2036" s="80" t="s">
        <v>39</v>
      </c>
      <c r="AB2036" s="80">
        <v>20</v>
      </c>
      <c r="AC2036" s="80"/>
    </row>
    <row r="2037" spans="1:29" ht="15.75" customHeight="1" x14ac:dyDescent="0.2">
      <c r="A2037" s="80" t="s">
        <v>48</v>
      </c>
      <c r="B2037" s="80" t="s">
        <v>47</v>
      </c>
      <c r="C2037" s="80" t="s">
        <v>50</v>
      </c>
      <c r="D2037" s="114">
        <v>43468.39604028935</v>
      </c>
      <c r="E2037" s="80" t="s">
        <v>170</v>
      </c>
      <c r="F2037" s="80" t="s">
        <v>30</v>
      </c>
      <c r="G2037" s="80" t="s">
        <v>44</v>
      </c>
      <c r="H2037" s="80" t="s">
        <v>26</v>
      </c>
      <c r="I2037" s="80" t="s">
        <v>43</v>
      </c>
      <c r="J2037" s="80" t="s">
        <v>42</v>
      </c>
      <c r="K2037" s="80">
        <v>3.5</v>
      </c>
      <c r="L2037" s="80">
        <v>1240</v>
      </c>
      <c r="M2037" s="80" t="s">
        <v>41</v>
      </c>
      <c r="N2037" s="102">
        <v>2.38</v>
      </c>
      <c r="O2037" s="108">
        <v>0</v>
      </c>
      <c r="P2037" s="105">
        <v>3.66</v>
      </c>
      <c r="Q2037" s="80"/>
      <c r="R2037" s="80"/>
      <c r="S2037" s="80"/>
      <c r="T2037" s="80"/>
      <c r="U2037" s="80"/>
      <c r="V2037" s="80"/>
      <c r="W2037" s="80"/>
      <c r="X2037" s="80"/>
      <c r="Y2037" s="80"/>
      <c r="Z2037" s="80" t="s">
        <v>40</v>
      </c>
      <c r="AA2037" s="80" t="s">
        <v>39</v>
      </c>
      <c r="AB2037" s="80">
        <v>20</v>
      </c>
      <c r="AC2037" s="80"/>
    </row>
    <row r="2038" spans="1:29" ht="15.75" customHeight="1" x14ac:dyDescent="0.2">
      <c r="A2038" s="80" t="s">
        <v>48</v>
      </c>
      <c r="B2038" s="80" t="s">
        <v>47</v>
      </c>
      <c r="C2038" s="80" t="s">
        <v>50</v>
      </c>
      <c r="D2038" s="114">
        <v>43468.39604028935</v>
      </c>
      <c r="E2038" s="80" t="s">
        <v>170</v>
      </c>
      <c r="F2038" s="80" t="s">
        <v>30</v>
      </c>
      <c r="G2038" s="80" t="s">
        <v>44</v>
      </c>
      <c r="H2038" s="80" t="s">
        <v>26</v>
      </c>
      <c r="I2038" s="80" t="s">
        <v>159</v>
      </c>
      <c r="J2038" s="80" t="s">
        <v>165</v>
      </c>
      <c r="K2038" s="80">
        <v>3.5</v>
      </c>
      <c r="L2038" s="80">
        <v>1240</v>
      </c>
      <c r="M2038" s="80" t="s">
        <v>41</v>
      </c>
      <c r="N2038" s="102">
        <v>56.8</v>
      </c>
      <c r="O2038" s="108">
        <v>1.5699999999999999E-2</v>
      </c>
      <c r="P2038" s="105">
        <v>3.63</v>
      </c>
      <c r="Q2038" s="80"/>
      <c r="R2038" s="80"/>
      <c r="S2038" s="80"/>
      <c r="T2038" s="80"/>
      <c r="U2038" s="80"/>
      <c r="V2038" s="80"/>
      <c r="W2038" s="80"/>
      <c r="X2038" s="80"/>
      <c r="Y2038" s="80"/>
      <c r="Z2038" s="80" t="s">
        <v>40</v>
      </c>
      <c r="AA2038" s="80" t="s">
        <v>39</v>
      </c>
      <c r="AB2038" s="80">
        <v>20</v>
      </c>
      <c r="AC2038" s="80"/>
    </row>
    <row r="2039" spans="1:29" ht="15.75" customHeight="1" x14ac:dyDescent="0.2">
      <c r="A2039" s="80" t="s">
        <v>48</v>
      </c>
      <c r="B2039" s="80" t="s">
        <v>47</v>
      </c>
      <c r="C2039" s="80" t="s">
        <v>50</v>
      </c>
      <c r="D2039" s="114">
        <v>43468.39604028935</v>
      </c>
      <c r="E2039" s="80" t="s">
        <v>170</v>
      </c>
      <c r="F2039" s="80" t="s">
        <v>30</v>
      </c>
      <c r="G2039" s="80" t="s">
        <v>44</v>
      </c>
      <c r="H2039" s="80" t="s">
        <v>166</v>
      </c>
      <c r="I2039" s="80" t="s">
        <v>157</v>
      </c>
      <c r="J2039" s="80" t="s">
        <v>42</v>
      </c>
      <c r="K2039" s="80">
        <v>3.5</v>
      </c>
      <c r="L2039" s="80">
        <v>1240</v>
      </c>
      <c r="M2039" s="80" t="s">
        <v>41</v>
      </c>
      <c r="N2039" s="102">
        <v>96.6</v>
      </c>
      <c r="O2039" s="108">
        <v>4.7699999999999999E-2</v>
      </c>
      <c r="P2039" s="105">
        <v>3.23</v>
      </c>
      <c r="Q2039" s="80"/>
      <c r="R2039" s="80"/>
      <c r="S2039" s="80"/>
      <c r="T2039" s="80"/>
      <c r="U2039" s="80"/>
      <c r="V2039" s="80"/>
      <c r="W2039" s="80"/>
      <c r="X2039" s="80"/>
      <c r="Y2039" s="80"/>
      <c r="Z2039" s="80" t="s">
        <v>40</v>
      </c>
      <c r="AA2039" s="80" t="s">
        <v>39</v>
      </c>
      <c r="AB2039" s="80">
        <v>20</v>
      </c>
      <c r="AC2039" s="80"/>
    </row>
    <row r="2040" spans="1:29" ht="15.75" customHeight="1" x14ac:dyDescent="0.2">
      <c r="A2040" s="80" t="s">
        <v>48</v>
      </c>
      <c r="B2040" s="80" t="s">
        <v>47</v>
      </c>
      <c r="C2040" s="80" t="s">
        <v>50</v>
      </c>
      <c r="D2040" s="114">
        <v>43468.39604028935</v>
      </c>
      <c r="E2040" s="80" t="s">
        <v>170</v>
      </c>
      <c r="F2040" s="80" t="s">
        <v>30</v>
      </c>
      <c r="G2040" s="80" t="s">
        <v>44</v>
      </c>
      <c r="H2040" s="80" t="s">
        <v>166</v>
      </c>
      <c r="I2040" s="80" t="s">
        <v>158</v>
      </c>
      <c r="J2040" s="80" t="s">
        <v>42</v>
      </c>
      <c r="K2040" s="80">
        <v>3.5</v>
      </c>
      <c r="L2040" s="80">
        <v>1240</v>
      </c>
      <c r="M2040" s="80" t="s">
        <v>41</v>
      </c>
      <c r="N2040" s="102">
        <v>130</v>
      </c>
      <c r="O2040" s="108">
        <v>5.1700000000000003E-2</v>
      </c>
      <c r="P2040" s="105">
        <v>0</v>
      </c>
      <c r="Q2040" s="80"/>
      <c r="R2040" s="80"/>
      <c r="S2040" s="80"/>
      <c r="T2040" s="80"/>
      <c r="U2040" s="80"/>
      <c r="V2040" s="80"/>
      <c r="W2040" s="80"/>
      <c r="X2040" s="80"/>
      <c r="Y2040" s="80"/>
      <c r="Z2040" s="80" t="s">
        <v>40</v>
      </c>
      <c r="AA2040" s="80" t="s">
        <v>39</v>
      </c>
      <c r="AB2040" s="80">
        <v>20</v>
      </c>
      <c r="AC2040" s="80"/>
    </row>
    <row r="2041" spans="1:29" ht="15.75" customHeight="1" x14ac:dyDescent="0.2">
      <c r="A2041" s="80" t="s">
        <v>48</v>
      </c>
      <c r="B2041" s="80" t="s">
        <v>47</v>
      </c>
      <c r="C2041" s="80" t="s">
        <v>50</v>
      </c>
      <c r="D2041" s="114">
        <v>43468.39604028935</v>
      </c>
      <c r="E2041" s="80" t="s">
        <v>170</v>
      </c>
      <c r="F2041" s="80" t="s">
        <v>30</v>
      </c>
      <c r="G2041" s="80" t="s">
        <v>44</v>
      </c>
      <c r="H2041" s="80" t="s">
        <v>166</v>
      </c>
      <c r="I2041" s="80" t="s">
        <v>43</v>
      </c>
      <c r="J2041" s="80" t="s">
        <v>42</v>
      </c>
      <c r="K2041" s="80">
        <v>3.5</v>
      </c>
      <c r="L2041" s="80">
        <v>1240</v>
      </c>
      <c r="M2041" s="80" t="s">
        <v>41</v>
      </c>
      <c r="N2041" s="102">
        <v>1.86</v>
      </c>
      <c r="O2041" s="108">
        <v>0</v>
      </c>
      <c r="P2041" s="105">
        <v>2.88</v>
      </c>
      <c r="Q2041" s="80"/>
      <c r="R2041" s="80"/>
      <c r="S2041" s="80"/>
      <c r="T2041" s="80"/>
      <c r="U2041" s="80"/>
      <c r="V2041" s="80"/>
      <c r="W2041" s="80"/>
      <c r="X2041" s="80"/>
      <c r="Y2041" s="80"/>
      <c r="Z2041" s="80" t="s">
        <v>40</v>
      </c>
      <c r="AA2041" s="80" t="s">
        <v>39</v>
      </c>
      <c r="AB2041" s="80">
        <v>20</v>
      </c>
      <c r="AC2041" s="80"/>
    </row>
    <row r="2042" spans="1:29" ht="15.75" customHeight="1" x14ac:dyDescent="0.2">
      <c r="A2042" s="80" t="s">
        <v>48</v>
      </c>
      <c r="B2042" s="80" t="s">
        <v>47</v>
      </c>
      <c r="C2042" s="80" t="s">
        <v>50</v>
      </c>
      <c r="D2042" s="114">
        <v>43468.39604028935</v>
      </c>
      <c r="E2042" s="80" t="s">
        <v>170</v>
      </c>
      <c r="F2042" s="80" t="s">
        <v>30</v>
      </c>
      <c r="G2042" s="80" t="s">
        <v>44</v>
      </c>
      <c r="H2042" s="80" t="s">
        <v>166</v>
      </c>
      <c r="I2042" s="80" t="s">
        <v>159</v>
      </c>
      <c r="J2042" s="80" t="s">
        <v>165</v>
      </c>
      <c r="K2042" s="80">
        <v>3.5</v>
      </c>
      <c r="L2042" s="80">
        <v>1240</v>
      </c>
      <c r="M2042" s="80" t="s">
        <v>41</v>
      </c>
      <c r="N2042" s="102">
        <v>86.8</v>
      </c>
      <c r="O2042" s="108">
        <v>4.24E-2</v>
      </c>
      <c r="P2042" s="105">
        <v>2.84</v>
      </c>
      <c r="Q2042" s="80"/>
      <c r="R2042" s="80"/>
      <c r="S2042" s="80"/>
      <c r="T2042" s="80"/>
      <c r="U2042" s="80"/>
      <c r="V2042" s="80"/>
      <c r="W2042" s="80"/>
      <c r="X2042" s="80"/>
      <c r="Y2042" s="80"/>
      <c r="Z2042" s="80" t="s">
        <v>40</v>
      </c>
      <c r="AA2042" s="80" t="s">
        <v>39</v>
      </c>
      <c r="AB2042" s="80">
        <v>20</v>
      </c>
      <c r="AC2042" s="80"/>
    </row>
    <row r="2043" spans="1:29" ht="15.75" customHeight="1" x14ac:dyDescent="0.2">
      <c r="A2043" s="80" t="s">
        <v>48</v>
      </c>
      <c r="B2043" s="80" t="s">
        <v>47</v>
      </c>
      <c r="C2043" s="80" t="s">
        <v>50</v>
      </c>
      <c r="D2043" s="114">
        <v>43468.39604028935</v>
      </c>
      <c r="E2043" s="80" t="s">
        <v>170</v>
      </c>
      <c r="F2043" s="80" t="s">
        <v>31</v>
      </c>
      <c r="G2043" s="80" t="s">
        <v>44</v>
      </c>
      <c r="H2043" s="80" t="s">
        <v>6</v>
      </c>
      <c r="I2043" s="80" t="s">
        <v>157</v>
      </c>
      <c r="J2043" s="80" t="s">
        <v>42</v>
      </c>
      <c r="K2043" s="80">
        <v>1</v>
      </c>
      <c r="L2043" s="80">
        <v>999</v>
      </c>
      <c r="M2043" s="80" t="s">
        <v>41</v>
      </c>
      <c r="N2043" s="102">
        <v>1.24</v>
      </c>
      <c r="O2043" s="108">
        <v>0</v>
      </c>
      <c r="P2043" s="105">
        <v>1.01</v>
      </c>
      <c r="Q2043" s="80"/>
      <c r="R2043" s="80"/>
      <c r="S2043" s="80"/>
      <c r="T2043" s="80"/>
      <c r="U2043" s="80"/>
      <c r="V2043" s="80"/>
      <c r="W2043" s="80"/>
      <c r="X2043" s="80"/>
      <c r="Y2043" s="80"/>
      <c r="Z2043" s="80" t="s">
        <v>40</v>
      </c>
      <c r="AA2043" s="80" t="s">
        <v>39</v>
      </c>
      <c r="AB2043" s="80">
        <v>20</v>
      </c>
      <c r="AC2043" s="80"/>
    </row>
    <row r="2044" spans="1:29" ht="15.75" customHeight="1" x14ac:dyDescent="0.2">
      <c r="A2044" s="80" t="s">
        <v>48</v>
      </c>
      <c r="B2044" s="80" t="s">
        <v>47</v>
      </c>
      <c r="C2044" s="80" t="s">
        <v>50</v>
      </c>
      <c r="D2044" s="114">
        <v>43468.39604028935</v>
      </c>
      <c r="E2044" s="80" t="s">
        <v>170</v>
      </c>
      <c r="F2044" s="80" t="s">
        <v>31</v>
      </c>
      <c r="G2044" s="80" t="s">
        <v>44</v>
      </c>
      <c r="H2044" s="80" t="s">
        <v>6</v>
      </c>
      <c r="I2044" s="80" t="s">
        <v>158</v>
      </c>
      <c r="J2044" s="80" t="s">
        <v>42</v>
      </c>
      <c r="K2044" s="80">
        <v>1</v>
      </c>
      <c r="L2044" s="80">
        <v>999</v>
      </c>
      <c r="M2044" s="80" t="s">
        <v>41</v>
      </c>
      <c r="N2044" s="102">
        <v>11.3</v>
      </c>
      <c r="O2044" s="108">
        <v>0</v>
      </c>
      <c r="P2044" s="105">
        <v>0</v>
      </c>
      <c r="Q2044" s="80"/>
      <c r="R2044" s="80"/>
      <c r="S2044" s="80"/>
      <c r="T2044" s="80"/>
      <c r="U2044" s="80"/>
      <c r="V2044" s="80"/>
      <c r="W2044" s="80"/>
      <c r="X2044" s="80"/>
      <c r="Y2044" s="80"/>
      <c r="Z2044" s="80" t="s">
        <v>40</v>
      </c>
      <c r="AA2044" s="80" t="s">
        <v>39</v>
      </c>
      <c r="AB2044" s="80">
        <v>20</v>
      </c>
      <c r="AC2044" s="80"/>
    </row>
    <row r="2045" spans="1:29" ht="15.75" customHeight="1" x14ac:dyDescent="0.2">
      <c r="A2045" s="80" t="s">
        <v>48</v>
      </c>
      <c r="B2045" s="80" t="s">
        <v>47</v>
      </c>
      <c r="C2045" s="80" t="s">
        <v>50</v>
      </c>
      <c r="D2045" s="114">
        <v>43468.39604028935</v>
      </c>
      <c r="E2045" s="80" t="s">
        <v>170</v>
      </c>
      <c r="F2045" s="80" t="s">
        <v>31</v>
      </c>
      <c r="G2045" s="80" t="s">
        <v>44</v>
      </c>
      <c r="H2045" s="80" t="s">
        <v>6</v>
      </c>
      <c r="I2045" s="80" t="s">
        <v>43</v>
      </c>
      <c r="J2045" s="80" t="s">
        <v>42</v>
      </c>
      <c r="K2045" s="80">
        <v>1</v>
      </c>
      <c r="L2045" s="80">
        <v>999</v>
      </c>
      <c r="M2045" s="80" t="s">
        <v>41</v>
      </c>
      <c r="N2045" s="102">
        <v>0.93200000000000005</v>
      </c>
      <c r="O2045" s="108">
        <v>0</v>
      </c>
      <c r="P2045" s="105">
        <v>0.88300000000000001</v>
      </c>
      <c r="Q2045" s="80"/>
      <c r="R2045" s="80"/>
      <c r="S2045" s="80"/>
      <c r="T2045" s="80"/>
      <c r="U2045" s="80"/>
      <c r="V2045" s="80"/>
      <c r="W2045" s="80"/>
      <c r="X2045" s="80"/>
      <c r="Y2045" s="80"/>
      <c r="Z2045" s="80" t="s">
        <v>40</v>
      </c>
      <c r="AA2045" s="80" t="s">
        <v>39</v>
      </c>
      <c r="AB2045" s="80">
        <v>20</v>
      </c>
      <c r="AC2045" s="80"/>
    </row>
    <row r="2046" spans="1:29" ht="15.75" customHeight="1" x14ac:dyDescent="0.2">
      <c r="A2046" s="80" t="s">
        <v>48</v>
      </c>
      <c r="B2046" s="80" t="s">
        <v>47</v>
      </c>
      <c r="C2046" s="80" t="s">
        <v>50</v>
      </c>
      <c r="D2046" s="114">
        <v>43468.39604028935</v>
      </c>
      <c r="E2046" s="80" t="s">
        <v>170</v>
      </c>
      <c r="F2046" s="80" t="s">
        <v>31</v>
      </c>
      <c r="G2046" s="80" t="s">
        <v>44</v>
      </c>
      <c r="H2046" s="80" t="s">
        <v>6</v>
      </c>
      <c r="I2046" s="80" t="s">
        <v>159</v>
      </c>
      <c r="J2046" s="80" t="s">
        <v>165</v>
      </c>
      <c r="K2046" s="80">
        <v>1</v>
      </c>
      <c r="L2046" s="80">
        <v>999</v>
      </c>
      <c r="M2046" s="80" t="s">
        <v>41</v>
      </c>
      <c r="N2046" s="102">
        <v>0.98599999999999999</v>
      </c>
      <c r="O2046" s="108">
        <v>0</v>
      </c>
      <c r="P2046" s="105">
        <v>0.88300000000000001</v>
      </c>
      <c r="Q2046" s="80"/>
      <c r="R2046" s="80"/>
      <c r="S2046" s="80"/>
      <c r="T2046" s="80"/>
      <c r="U2046" s="80"/>
      <c r="V2046" s="80"/>
      <c r="W2046" s="80"/>
      <c r="X2046" s="80"/>
      <c r="Y2046" s="80"/>
      <c r="Z2046" s="80" t="s">
        <v>40</v>
      </c>
      <c r="AA2046" s="80" t="s">
        <v>39</v>
      </c>
      <c r="AB2046" s="80">
        <v>20</v>
      </c>
      <c r="AC2046" s="80"/>
    </row>
    <row r="2047" spans="1:29" ht="15.75" customHeight="1" x14ac:dyDescent="0.2">
      <c r="A2047" s="80" t="s">
        <v>48</v>
      </c>
      <c r="B2047" s="80" t="s">
        <v>47</v>
      </c>
      <c r="C2047" s="80" t="s">
        <v>50</v>
      </c>
      <c r="D2047" s="114">
        <v>43468.39604028935</v>
      </c>
      <c r="E2047" s="80" t="s">
        <v>170</v>
      </c>
      <c r="F2047" s="80" t="s">
        <v>31</v>
      </c>
      <c r="G2047" s="80" t="s">
        <v>44</v>
      </c>
      <c r="H2047" s="80" t="s">
        <v>7</v>
      </c>
      <c r="I2047" s="80" t="s">
        <v>157</v>
      </c>
      <c r="J2047" s="80" t="s">
        <v>42</v>
      </c>
      <c r="K2047" s="80">
        <v>1</v>
      </c>
      <c r="L2047" s="80">
        <v>1070</v>
      </c>
      <c r="M2047" s="80" t="s">
        <v>41</v>
      </c>
      <c r="N2047" s="102">
        <v>2.7</v>
      </c>
      <c r="O2047" s="108">
        <v>5.4000000000000003E-3</v>
      </c>
      <c r="P2047" s="105">
        <v>0.64600000000000002</v>
      </c>
      <c r="Q2047" s="80"/>
      <c r="R2047" s="80"/>
      <c r="S2047" s="80"/>
      <c r="T2047" s="80"/>
      <c r="U2047" s="80"/>
      <c r="V2047" s="80"/>
      <c r="W2047" s="80"/>
      <c r="X2047" s="80"/>
      <c r="Y2047" s="80"/>
      <c r="Z2047" s="80" t="s">
        <v>40</v>
      </c>
      <c r="AA2047" s="80" t="s">
        <v>39</v>
      </c>
      <c r="AB2047" s="80">
        <v>20</v>
      </c>
      <c r="AC2047" s="80"/>
    </row>
    <row r="2048" spans="1:29" ht="15.75" customHeight="1" x14ac:dyDescent="0.2">
      <c r="A2048" s="80" t="s">
        <v>48</v>
      </c>
      <c r="B2048" s="80" t="s">
        <v>47</v>
      </c>
      <c r="C2048" s="80" t="s">
        <v>50</v>
      </c>
      <c r="D2048" s="114">
        <v>43468.39604028935</v>
      </c>
      <c r="E2048" s="80" t="s">
        <v>170</v>
      </c>
      <c r="F2048" s="80" t="s">
        <v>31</v>
      </c>
      <c r="G2048" s="80" t="s">
        <v>44</v>
      </c>
      <c r="H2048" s="80" t="s">
        <v>7</v>
      </c>
      <c r="I2048" s="80" t="s">
        <v>158</v>
      </c>
      <c r="J2048" s="80" t="s">
        <v>42</v>
      </c>
      <c r="K2048" s="80">
        <v>1</v>
      </c>
      <c r="L2048" s="80">
        <v>1070</v>
      </c>
      <c r="M2048" s="80" t="s">
        <v>41</v>
      </c>
      <c r="N2048" s="102">
        <v>9.4</v>
      </c>
      <c r="O2048" s="108">
        <v>6.4000000000000003E-3</v>
      </c>
      <c r="P2048" s="105">
        <v>0</v>
      </c>
      <c r="Q2048" s="80"/>
      <c r="R2048" s="80"/>
      <c r="S2048" s="80"/>
      <c r="T2048" s="80"/>
      <c r="U2048" s="80"/>
      <c r="V2048" s="80"/>
      <c r="W2048" s="80"/>
      <c r="X2048" s="80"/>
      <c r="Y2048" s="80"/>
      <c r="Z2048" s="80" t="s">
        <v>40</v>
      </c>
      <c r="AA2048" s="80" t="s">
        <v>39</v>
      </c>
      <c r="AB2048" s="80">
        <v>20</v>
      </c>
      <c r="AC2048" s="80"/>
    </row>
    <row r="2049" spans="1:29" ht="15.75" customHeight="1" x14ac:dyDescent="0.2">
      <c r="A2049" s="80" t="s">
        <v>48</v>
      </c>
      <c r="B2049" s="80" t="s">
        <v>47</v>
      </c>
      <c r="C2049" s="80" t="s">
        <v>50</v>
      </c>
      <c r="D2049" s="114">
        <v>43468.39604028935</v>
      </c>
      <c r="E2049" s="80" t="s">
        <v>170</v>
      </c>
      <c r="F2049" s="80" t="s">
        <v>31</v>
      </c>
      <c r="G2049" s="80" t="s">
        <v>44</v>
      </c>
      <c r="H2049" s="80" t="s">
        <v>7</v>
      </c>
      <c r="I2049" s="80" t="s">
        <v>43</v>
      </c>
      <c r="J2049" s="80" t="s">
        <v>42</v>
      </c>
      <c r="K2049" s="80">
        <v>1</v>
      </c>
      <c r="L2049" s="80">
        <v>1070</v>
      </c>
      <c r="M2049" s="80" t="s">
        <v>41</v>
      </c>
      <c r="N2049" s="102">
        <v>0.60799999999999998</v>
      </c>
      <c r="O2049" s="108">
        <v>0</v>
      </c>
      <c r="P2049" s="105">
        <v>0.59</v>
      </c>
      <c r="Q2049" s="80"/>
      <c r="R2049" s="80"/>
      <c r="S2049" s="80"/>
      <c r="T2049" s="80"/>
      <c r="U2049" s="80"/>
      <c r="V2049" s="80"/>
      <c r="W2049" s="80"/>
      <c r="X2049" s="80"/>
      <c r="Y2049" s="80"/>
      <c r="Z2049" s="80" t="s">
        <v>40</v>
      </c>
      <c r="AA2049" s="80" t="s">
        <v>39</v>
      </c>
      <c r="AB2049" s="80">
        <v>20</v>
      </c>
      <c r="AC2049" s="80"/>
    </row>
    <row r="2050" spans="1:29" ht="15.75" customHeight="1" x14ac:dyDescent="0.2">
      <c r="A2050" s="77" t="s">
        <v>48</v>
      </c>
      <c r="B2050" s="77" t="s">
        <v>47</v>
      </c>
      <c r="C2050" s="77" t="s">
        <v>50</v>
      </c>
      <c r="D2050" s="113">
        <v>43468.39604028935</v>
      </c>
      <c r="E2050" s="77" t="s">
        <v>170</v>
      </c>
      <c r="F2050" s="77" t="s">
        <v>31</v>
      </c>
      <c r="G2050" s="77" t="s">
        <v>44</v>
      </c>
      <c r="H2050" s="77" t="s">
        <v>7</v>
      </c>
      <c r="I2050" s="77" t="s">
        <v>159</v>
      </c>
      <c r="J2050" s="77" t="s">
        <v>165</v>
      </c>
      <c r="K2050" s="77">
        <v>1</v>
      </c>
      <c r="L2050" s="77">
        <v>1070</v>
      </c>
      <c r="M2050" s="77" t="s">
        <v>41</v>
      </c>
      <c r="N2050" s="101">
        <v>1.82</v>
      </c>
      <c r="O2050" s="107">
        <v>2.2899999999999999E-3</v>
      </c>
      <c r="P2050" s="104">
        <v>0.57899999999999996</v>
      </c>
      <c r="Z2050" s="77" t="s">
        <v>40</v>
      </c>
      <c r="AA2050" s="77" t="s">
        <v>39</v>
      </c>
      <c r="AB2050" s="77">
        <v>20</v>
      </c>
    </row>
    <row r="2051" spans="1:29" ht="15.75" customHeight="1" x14ac:dyDescent="0.2">
      <c r="A2051" s="77" t="s">
        <v>48</v>
      </c>
      <c r="B2051" s="77" t="s">
        <v>47</v>
      </c>
      <c r="C2051" s="77" t="s">
        <v>50</v>
      </c>
      <c r="D2051" s="113">
        <v>43468.39604028935</v>
      </c>
      <c r="E2051" s="77" t="s">
        <v>170</v>
      </c>
      <c r="F2051" s="77" t="s">
        <v>31</v>
      </c>
      <c r="G2051" s="77" t="s">
        <v>44</v>
      </c>
      <c r="H2051" s="77" t="s">
        <v>8</v>
      </c>
      <c r="I2051" s="77" t="s">
        <v>157</v>
      </c>
      <c r="J2051" s="77" t="s">
        <v>42</v>
      </c>
      <c r="K2051" s="77">
        <v>1</v>
      </c>
      <c r="L2051" s="77">
        <v>999</v>
      </c>
      <c r="M2051" s="77" t="s">
        <v>41</v>
      </c>
      <c r="N2051" s="101">
        <v>1.08</v>
      </c>
      <c r="O2051" s="107">
        <v>1.75E-3</v>
      </c>
      <c r="P2051" s="104">
        <v>0.78100000000000003</v>
      </c>
      <c r="Z2051" s="77" t="s">
        <v>40</v>
      </c>
      <c r="AA2051" s="77" t="s">
        <v>39</v>
      </c>
      <c r="AB2051" s="77">
        <v>20</v>
      </c>
    </row>
    <row r="2052" spans="1:29" ht="15.75" customHeight="1" x14ac:dyDescent="0.2">
      <c r="A2052" s="77" t="s">
        <v>48</v>
      </c>
      <c r="B2052" s="77" t="s">
        <v>47</v>
      </c>
      <c r="C2052" s="77" t="s">
        <v>50</v>
      </c>
      <c r="D2052" s="113">
        <v>43468.39604028935</v>
      </c>
      <c r="E2052" s="77" t="s">
        <v>170</v>
      </c>
      <c r="F2052" s="77" t="s">
        <v>31</v>
      </c>
      <c r="G2052" s="77" t="s">
        <v>44</v>
      </c>
      <c r="H2052" s="77" t="s">
        <v>8</v>
      </c>
      <c r="I2052" s="77" t="s">
        <v>158</v>
      </c>
      <c r="J2052" s="77" t="s">
        <v>42</v>
      </c>
      <c r="K2052" s="77">
        <v>1</v>
      </c>
      <c r="L2052" s="77">
        <v>999</v>
      </c>
      <c r="M2052" s="77" t="s">
        <v>41</v>
      </c>
      <c r="N2052" s="101">
        <v>7.76</v>
      </c>
      <c r="O2052" s="107">
        <v>2E-3</v>
      </c>
      <c r="P2052" s="104">
        <v>0</v>
      </c>
      <c r="Z2052" s="77" t="s">
        <v>40</v>
      </c>
      <c r="AA2052" s="77" t="s">
        <v>39</v>
      </c>
      <c r="AB2052" s="77">
        <v>20</v>
      </c>
    </row>
    <row r="2053" spans="1:29" ht="15.75" customHeight="1" x14ac:dyDescent="0.2">
      <c r="A2053" s="77" t="s">
        <v>48</v>
      </c>
      <c r="B2053" s="77" t="s">
        <v>47</v>
      </c>
      <c r="C2053" s="77" t="s">
        <v>50</v>
      </c>
      <c r="D2053" s="113">
        <v>43468.39604028935</v>
      </c>
      <c r="E2053" s="77" t="s">
        <v>170</v>
      </c>
      <c r="F2053" s="77" t="s">
        <v>31</v>
      </c>
      <c r="G2053" s="77" t="s">
        <v>44</v>
      </c>
      <c r="H2053" s="77" t="s">
        <v>8</v>
      </c>
      <c r="I2053" s="77" t="s">
        <v>43</v>
      </c>
      <c r="J2053" s="77" t="s">
        <v>42</v>
      </c>
      <c r="K2053" s="77">
        <v>1</v>
      </c>
      <c r="L2053" s="77">
        <v>999</v>
      </c>
      <c r="M2053" s="77" t="s">
        <v>41</v>
      </c>
      <c r="N2053" s="101">
        <v>0.71299999999999997</v>
      </c>
      <c r="O2053" s="107">
        <v>0</v>
      </c>
      <c r="P2053" s="104">
        <v>0.75</v>
      </c>
      <c r="Z2053" s="77" t="s">
        <v>40</v>
      </c>
      <c r="AA2053" s="77" t="s">
        <v>39</v>
      </c>
      <c r="AB2053" s="77">
        <v>20</v>
      </c>
    </row>
    <row r="2054" spans="1:29" ht="15.75" customHeight="1" x14ac:dyDescent="0.2">
      <c r="A2054" s="77" t="s">
        <v>48</v>
      </c>
      <c r="B2054" s="77" t="s">
        <v>47</v>
      </c>
      <c r="C2054" s="77" t="s">
        <v>50</v>
      </c>
      <c r="D2054" s="113">
        <v>43468.39604028935</v>
      </c>
      <c r="E2054" s="77" t="s">
        <v>170</v>
      </c>
      <c r="F2054" s="77" t="s">
        <v>31</v>
      </c>
      <c r="G2054" s="77" t="s">
        <v>44</v>
      </c>
      <c r="H2054" s="77" t="s">
        <v>8</v>
      </c>
      <c r="I2054" s="77" t="s">
        <v>159</v>
      </c>
      <c r="J2054" s="77" t="s">
        <v>165</v>
      </c>
      <c r="K2054" s="77">
        <v>1</v>
      </c>
      <c r="L2054" s="77">
        <v>999</v>
      </c>
      <c r="M2054" s="77" t="s">
        <v>41</v>
      </c>
      <c r="N2054" s="101">
        <v>0.82</v>
      </c>
      <c r="O2054" s="107">
        <v>1.6000000000000001E-4</v>
      </c>
      <c r="P2054" s="104">
        <v>0.74399999999999999</v>
      </c>
      <c r="Z2054" s="77" t="s">
        <v>40</v>
      </c>
      <c r="AA2054" s="77" t="s">
        <v>39</v>
      </c>
      <c r="AB2054" s="77">
        <v>20</v>
      </c>
    </row>
    <row r="2055" spans="1:29" ht="15.75" customHeight="1" x14ac:dyDescent="0.2">
      <c r="A2055" s="77" t="s">
        <v>48</v>
      </c>
      <c r="B2055" s="77" t="s">
        <v>47</v>
      </c>
      <c r="C2055" s="77" t="s">
        <v>50</v>
      </c>
      <c r="D2055" s="113">
        <v>43468.39604028935</v>
      </c>
      <c r="E2055" s="77" t="s">
        <v>170</v>
      </c>
      <c r="F2055" s="77" t="s">
        <v>31</v>
      </c>
      <c r="G2055" s="77" t="s">
        <v>44</v>
      </c>
      <c r="H2055" s="77" t="s">
        <v>9</v>
      </c>
      <c r="I2055" s="77" t="s">
        <v>157</v>
      </c>
      <c r="J2055" s="77" t="s">
        <v>42</v>
      </c>
      <c r="K2055" s="77">
        <v>1</v>
      </c>
      <c r="L2055" s="77">
        <v>999</v>
      </c>
      <c r="M2055" s="77" t="s">
        <v>41</v>
      </c>
      <c r="N2055" s="101">
        <v>3.65</v>
      </c>
      <c r="O2055" s="107">
        <v>6.0800000000000003E-3</v>
      </c>
      <c r="P2055" s="104">
        <v>0.41699999999999998</v>
      </c>
      <c r="Z2055" s="77" t="s">
        <v>40</v>
      </c>
      <c r="AA2055" s="77" t="s">
        <v>39</v>
      </c>
      <c r="AB2055" s="77">
        <v>20</v>
      </c>
    </row>
    <row r="2056" spans="1:29" ht="15.75" customHeight="1" x14ac:dyDescent="0.2">
      <c r="A2056" s="77" t="s">
        <v>48</v>
      </c>
      <c r="B2056" s="77" t="s">
        <v>47</v>
      </c>
      <c r="C2056" s="77" t="s">
        <v>50</v>
      </c>
      <c r="D2056" s="113">
        <v>43468.39604028935</v>
      </c>
      <c r="E2056" s="77" t="s">
        <v>170</v>
      </c>
      <c r="F2056" s="77" t="s">
        <v>31</v>
      </c>
      <c r="G2056" s="77" t="s">
        <v>44</v>
      </c>
      <c r="H2056" s="77" t="s">
        <v>9</v>
      </c>
      <c r="I2056" s="77" t="s">
        <v>158</v>
      </c>
      <c r="J2056" s="77" t="s">
        <v>42</v>
      </c>
      <c r="K2056" s="77">
        <v>1</v>
      </c>
      <c r="L2056" s="77">
        <v>999</v>
      </c>
      <c r="M2056" s="77" t="s">
        <v>41</v>
      </c>
      <c r="N2056" s="101">
        <v>8.68</v>
      </c>
      <c r="O2056" s="107">
        <v>6.4000000000000003E-3</v>
      </c>
      <c r="P2056" s="104">
        <v>0</v>
      </c>
      <c r="Z2056" s="77" t="s">
        <v>40</v>
      </c>
      <c r="AA2056" s="77" t="s">
        <v>39</v>
      </c>
      <c r="AB2056" s="77">
        <v>20</v>
      </c>
    </row>
    <row r="2057" spans="1:29" ht="15.75" customHeight="1" x14ac:dyDescent="0.2">
      <c r="A2057" s="77" t="s">
        <v>48</v>
      </c>
      <c r="B2057" s="77" t="s">
        <v>47</v>
      </c>
      <c r="C2057" s="77" t="s">
        <v>50</v>
      </c>
      <c r="D2057" s="113">
        <v>43468.39604028935</v>
      </c>
      <c r="E2057" s="77" t="s">
        <v>170</v>
      </c>
      <c r="F2057" s="77" t="s">
        <v>31</v>
      </c>
      <c r="G2057" s="77" t="s">
        <v>44</v>
      </c>
      <c r="H2057" s="77" t="s">
        <v>9</v>
      </c>
      <c r="I2057" s="77" t="s">
        <v>43</v>
      </c>
      <c r="J2057" s="77" t="s">
        <v>42</v>
      </c>
      <c r="K2057" s="77">
        <v>1</v>
      </c>
      <c r="L2057" s="77">
        <v>999</v>
      </c>
      <c r="M2057" s="77" t="s">
        <v>41</v>
      </c>
      <c r="N2057" s="101">
        <v>0.39</v>
      </c>
      <c r="O2057" s="107">
        <v>0</v>
      </c>
      <c r="P2057" s="104">
        <v>0.39700000000000002</v>
      </c>
      <c r="Z2057" s="77" t="s">
        <v>40</v>
      </c>
      <c r="AA2057" s="77" t="s">
        <v>39</v>
      </c>
      <c r="AB2057" s="77">
        <v>20</v>
      </c>
    </row>
    <row r="2058" spans="1:29" ht="15.75" customHeight="1" x14ac:dyDescent="0.2">
      <c r="A2058" s="77" t="s">
        <v>48</v>
      </c>
      <c r="B2058" s="77" t="s">
        <v>47</v>
      </c>
      <c r="C2058" s="77" t="s">
        <v>50</v>
      </c>
      <c r="D2058" s="113">
        <v>43468.39604028935</v>
      </c>
      <c r="E2058" s="77" t="s">
        <v>170</v>
      </c>
      <c r="F2058" s="77" t="s">
        <v>31</v>
      </c>
      <c r="G2058" s="77" t="s">
        <v>44</v>
      </c>
      <c r="H2058" s="77" t="s">
        <v>9</v>
      </c>
      <c r="I2058" s="77" t="s">
        <v>159</v>
      </c>
      <c r="J2058" s="77" t="s">
        <v>165</v>
      </c>
      <c r="K2058" s="77">
        <v>1</v>
      </c>
      <c r="L2058" s="77">
        <v>999</v>
      </c>
      <c r="M2058" s="77" t="s">
        <v>41</v>
      </c>
      <c r="N2058" s="101">
        <v>2.11</v>
      </c>
      <c r="O2058" s="107">
        <v>2.7000000000000001E-3</v>
      </c>
      <c r="P2058" s="104">
        <v>0.38200000000000001</v>
      </c>
      <c r="Z2058" s="77" t="s">
        <v>40</v>
      </c>
      <c r="AA2058" s="77" t="s">
        <v>39</v>
      </c>
      <c r="AB2058" s="77">
        <v>20</v>
      </c>
    </row>
    <row r="2059" spans="1:29" ht="15.75" customHeight="1" x14ac:dyDescent="0.2">
      <c r="A2059" s="77" t="s">
        <v>48</v>
      </c>
      <c r="B2059" s="77" t="s">
        <v>47</v>
      </c>
      <c r="C2059" s="77" t="s">
        <v>50</v>
      </c>
      <c r="D2059" s="113">
        <v>43468.39604028935</v>
      </c>
      <c r="E2059" s="77" t="s">
        <v>170</v>
      </c>
      <c r="F2059" s="77" t="s">
        <v>31</v>
      </c>
      <c r="G2059" s="77" t="s">
        <v>44</v>
      </c>
      <c r="H2059" s="77" t="s">
        <v>10</v>
      </c>
      <c r="I2059" s="77" t="s">
        <v>157</v>
      </c>
      <c r="J2059" s="77" t="s">
        <v>42</v>
      </c>
      <c r="K2059" s="77">
        <v>1.04</v>
      </c>
      <c r="L2059" s="77">
        <v>999</v>
      </c>
      <c r="M2059" s="77" t="s">
        <v>41</v>
      </c>
      <c r="N2059" s="101">
        <v>0.85699999999999998</v>
      </c>
      <c r="O2059" s="107">
        <v>1.1999999999999999E-3</v>
      </c>
      <c r="P2059" s="104">
        <v>0.58499999999999996</v>
      </c>
      <c r="Z2059" s="77" t="s">
        <v>40</v>
      </c>
      <c r="AA2059" s="77" t="s">
        <v>39</v>
      </c>
      <c r="AB2059" s="77">
        <v>20</v>
      </c>
    </row>
    <row r="2060" spans="1:29" ht="15.75" customHeight="1" x14ac:dyDescent="0.2">
      <c r="A2060" s="77" t="s">
        <v>48</v>
      </c>
      <c r="B2060" s="77" t="s">
        <v>47</v>
      </c>
      <c r="C2060" s="77" t="s">
        <v>50</v>
      </c>
      <c r="D2060" s="113">
        <v>43468.39604028935</v>
      </c>
      <c r="E2060" s="77" t="s">
        <v>170</v>
      </c>
      <c r="F2060" s="77" t="s">
        <v>31</v>
      </c>
      <c r="G2060" s="77" t="s">
        <v>44</v>
      </c>
      <c r="H2060" s="77" t="s">
        <v>10</v>
      </c>
      <c r="I2060" s="77" t="s">
        <v>158</v>
      </c>
      <c r="J2060" s="77" t="s">
        <v>42</v>
      </c>
      <c r="K2060" s="77">
        <v>1.04</v>
      </c>
      <c r="L2060" s="77">
        <v>999</v>
      </c>
      <c r="M2060" s="77" t="s">
        <v>41</v>
      </c>
      <c r="N2060" s="101">
        <v>6.86</v>
      </c>
      <c r="O2060" s="107">
        <v>9.6000000000000002E-4</v>
      </c>
      <c r="P2060" s="104">
        <v>0</v>
      </c>
      <c r="Z2060" s="77" t="s">
        <v>40</v>
      </c>
      <c r="AA2060" s="77" t="s">
        <v>39</v>
      </c>
      <c r="AB2060" s="77">
        <v>20</v>
      </c>
    </row>
    <row r="2061" spans="1:29" ht="15.75" customHeight="1" x14ac:dyDescent="0.2">
      <c r="A2061" s="77" t="s">
        <v>48</v>
      </c>
      <c r="B2061" s="77" t="s">
        <v>47</v>
      </c>
      <c r="C2061" s="77" t="s">
        <v>50</v>
      </c>
      <c r="D2061" s="113">
        <v>43468.39604028935</v>
      </c>
      <c r="E2061" s="77" t="s">
        <v>170</v>
      </c>
      <c r="F2061" s="77" t="s">
        <v>31</v>
      </c>
      <c r="G2061" s="77" t="s">
        <v>44</v>
      </c>
      <c r="H2061" s="77" t="s">
        <v>10</v>
      </c>
      <c r="I2061" s="77" t="s">
        <v>43</v>
      </c>
      <c r="J2061" s="77" t="s">
        <v>42</v>
      </c>
      <c r="K2061" s="77">
        <v>1.04</v>
      </c>
      <c r="L2061" s="77">
        <v>999</v>
      </c>
      <c r="M2061" s="77" t="s">
        <v>41</v>
      </c>
      <c r="N2061" s="101">
        <v>0.52600000000000002</v>
      </c>
      <c r="O2061" s="107">
        <v>0</v>
      </c>
      <c r="P2061" s="104">
        <v>0.56100000000000005</v>
      </c>
      <c r="Z2061" s="77" t="s">
        <v>40</v>
      </c>
      <c r="AA2061" s="77" t="s">
        <v>39</v>
      </c>
      <c r="AB2061" s="77">
        <v>20</v>
      </c>
    </row>
    <row r="2062" spans="1:29" ht="15.75" customHeight="1" x14ac:dyDescent="0.2">
      <c r="A2062" s="77" t="s">
        <v>48</v>
      </c>
      <c r="B2062" s="77" t="s">
        <v>47</v>
      </c>
      <c r="C2062" s="77" t="s">
        <v>50</v>
      </c>
      <c r="D2062" s="113">
        <v>43468.39604028935</v>
      </c>
      <c r="E2062" s="77" t="s">
        <v>170</v>
      </c>
      <c r="F2062" s="77" t="s">
        <v>31</v>
      </c>
      <c r="G2062" s="77" t="s">
        <v>44</v>
      </c>
      <c r="H2062" s="77" t="s">
        <v>10</v>
      </c>
      <c r="I2062" s="77" t="s">
        <v>159</v>
      </c>
      <c r="J2062" s="77" t="s">
        <v>165</v>
      </c>
      <c r="K2062" s="77">
        <v>1.04</v>
      </c>
      <c r="L2062" s="77">
        <v>999</v>
      </c>
      <c r="M2062" s="77" t="s">
        <v>41</v>
      </c>
      <c r="N2062" s="101">
        <v>0.85799999999999998</v>
      </c>
      <c r="O2062" s="107">
        <v>3.6000000000000002E-4</v>
      </c>
      <c r="P2062" s="104">
        <v>0.54600000000000004</v>
      </c>
      <c r="Z2062" s="77" t="s">
        <v>40</v>
      </c>
      <c r="AA2062" s="77" t="s">
        <v>39</v>
      </c>
      <c r="AB2062" s="77">
        <v>20</v>
      </c>
    </row>
    <row r="2063" spans="1:29" ht="15.75" customHeight="1" x14ac:dyDescent="0.2">
      <c r="A2063" s="77" t="s">
        <v>48</v>
      </c>
      <c r="B2063" s="77" t="s">
        <v>47</v>
      </c>
      <c r="C2063" s="77" t="s">
        <v>50</v>
      </c>
      <c r="D2063" s="113">
        <v>43468.39604028935</v>
      </c>
      <c r="E2063" s="77" t="s">
        <v>170</v>
      </c>
      <c r="F2063" s="77" t="s">
        <v>31</v>
      </c>
      <c r="G2063" s="77" t="s">
        <v>44</v>
      </c>
      <c r="H2063" s="77" t="s">
        <v>18</v>
      </c>
      <c r="I2063" s="77" t="s">
        <v>157</v>
      </c>
      <c r="J2063" s="77" t="s">
        <v>42</v>
      </c>
      <c r="K2063" s="77">
        <v>1</v>
      </c>
      <c r="L2063" s="77">
        <v>1070</v>
      </c>
      <c r="M2063" s="77" t="s">
        <v>41</v>
      </c>
      <c r="N2063" s="101">
        <v>11.2</v>
      </c>
      <c r="O2063" s="107">
        <v>1.03E-2</v>
      </c>
      <c r="P2063" s="104">
        <v>0.91</v>
      </c>
      <c r="Z2063" s="77" t="s">
        <v>40</v>
      </c>
      <c r="AA2063" s="77" t="s">
        <v>39</v>
      </c>
      <c r="AB2063" s="77">
        <v>20</v>
      </c>
    </row>
    <row r="2064" spans="1:29" ht="15.75" customHeight="1" x14ac:dyDescent="0.2">
      <c r="A2064" s="77" t="s">
        <v>48</v>
      </c>
      <c r="B2064" s="77" t="s">
        <v>47</v>
      </c>
      <c r="C2064" s="77" t="s">
        <v>50</v>
      </c>
      <c r="D2064" s="113">
        <v>43468.39604028935</v>
      </c>
      <c r="E2064" s="77" t="s">
        <v>170</v>
      </c>
      <c r="F2064" s="77" t="s">
        <v>31</v>
      </c>
      <c r="G2064" s="77" t="s">
        <v>44</v>
      </c>
      <c r="H2064" s="77" t="s">
        <v>18</v>
      </c>
      <c r="I2064" s="77" t="s">
        <v>158</v>
      </c>
      <c r="J2064" s="77" t="s">
        <v>42</v>
      </c>
      <c r="K2064" s="77">
        <v>1</v>
      </c>
      <c r="L2064" s="77">
        <v>1070</v>
      </c>
      <c r="M2064" s="77" t="s">
        <v>41</v>
      </c>
      <c r="N2064" s="101">
        <v>20.5</v>
      </c>
      <c r="O2064" s="107">
        <v>1.03E-2</v>
      </c>
      <c r="P2064" s="104">
        <v>0</v>
      </c>
      <c r="Z2064" s="77" t="s">
        <v>40</v>
      </c>
      <c r="AA2064" s="77" t="s">
        <v>39</v>
      </c>
      <c r="AB2064" s="77">
        <v>20</v>
      </c>
    </row>
    <row r="2065" spans="1:28" ht="15.75" customHeight="1" x14ac:dyDescent="0.2">
      <c r="A2065" s="77" t="s">
        <v>48</v>
      </c>
      <c r="B2065" s="77" t="s">
        <v>47</v>
      </c>
      <c r="C2065" s="77" t="s">
        <v>50</v>
      </c>
      <c r="D2065" s="113">
        <v>43468.39604028935</v>
      </c>
      <c r="E2065" s="77" t="s">
        <v>170</v>
      </c>
      <c r="F2065" s="77" t="s">
        <v>31</v>
      </c>
      <c r="G2065" s="77" t="s">
        <v>44</v>
      </c>
      <c r="H2065" s="77" t="s">
        <v>18</v>
      </c>
      <c r="I2065" s="77" t="s">
        <v>43</v>
      </c>
      <c r="J2065" s="77" t="s">
        <v>42</v>
      </c>
      <c r="K2065" s="77">
        <v>1</v>
      </c>
      <c r="L2065" s="77">
        <v>1070</v>
      </c>
      <c r="M2065" s="77" t="s">
        <v>41</v>
      </c>
      <c r="N2065" s="101">
        <v>0.83099999999999996</v>
      </c>
      <c r="O2065" s="107">
        <v>0</v>
      </c>
      <c r="P2065" s="104">
        <v>0.876</v>
      </c>
      <c r="Z2065" s="77" t="s">
        <v>40</v>
      </c>
      <c r="AA2065" s="77" t="s">
        <v>39</v>
      </c>
      <c r="AB2065" s="77">
        <v>20</v>
      </c>
    </row>
    <row r="2066" spans="1:28" ht="15.75" customHeight="1" x14ac:dyDescent="0.2">
      <c r="A2066" s="77" t="s">
        <v>48</v>
      </c>
      <c r="B2066" s="77" t="s">
        <v>47</v>
      </c>
      <c r="C2066" s="77" t="s">
        <v>50</v>
      </c>
      <c r="D2066" s="113">
        <v>43468.39604028935</v>
      </c>
      <c r="E2066" s="77" t="s">
        <v>170</v>
      </c>
      <c r="F2066" s="77" t="s">
        <v>31</v>
      </c>
      <c r="G2066" s="77" t="s">
        <v>44</v>
      </c>
      <c r="H2066" s="77" t="s">
        <v>18</v>
      </c>
      <c r="I2066" s="77" t="s">
        <v>159</v>
      </c>
      <c r="J2066" s="77" t="s">
        <v>165</v>
      </c>
      <c r="K2066" s="77">
        <v>1</v>
      </c>
      <c r="L2066" s="77">
        <v>1070</v>
      </c>
      <c r="M2066" s="77" t="s">
        <v>41</v>
      </c>
      <c r="N2066" s="101">
        <v>12</v>
      </c>
      <c r="O2066" s="107">
        <v>1.01E-2</v>
      </c>
      <c r="P2066" s="104">
        <v>0.79700000000000004</v>
      </c>
      <c r="Z2066" s="77" t="s">
        <v>40</v>
      </c>
      <c r="AA2066" s="77" t="s">
        <v>39</v>
      </c>
      <c r="AB2066" s="77">
        <v>20</v>
      </c>
    </row>
    <row r="2067" spans="1:28" ht="15.75" customHeight="1" x14ac:dyDescent="0.2">
      <c r="A2067" s="77" t="s">
        <v>48</v>
      </c>
      <c r="B2067" s="77" t="s">
        <v>47</v>
      </c>
      <c r="C2067" s="77" t="s">
        <v>50</v>
      </c>
      <c r="D2067" s="113">
        <v>43468.39604028935</v>
      </c>
      <c r="E2067" s="77" t="s">
        <v>170</v>
      </c>
      <c r="F2067" s="77" t="s">
        <v>31</v>
      </c>
      <c r="G2067" s="77" t="s">
        <v>44</v>
      </c>
      <c r="H2067" s="77" t="s">
        <v>20</v>
      </c>
      <c r="I2067" s="77" t="s">
        <v>157</v>
      </c>
      <c r="J2067" s="77" t="s">
        <v>42</v>
      </c>
      <c r="K2067" s="77">
        <v>1</v>
      </c>
      <c r="L2067" s="77">
        <v>1070</v>
      </c>
      <c r="M2067" s="77" t="s">
        <v>41</v>
      </c>
      <c r="N2067" s="101">
        <v>6.35</v>
      </c>
      <c r="O2067" s="107">
        <v>7.0000000000000001E-3</v>
      </c>
      <c r="P2067" s="104">
        <v>0.65300000000000002</v>
      </c>
      <c r="Z2067" s="77" t="s">
        <v>40</v>
      </c>
      <c r="AA2067" s="77" t="s">
        <v>39</v>
      </c>
      <c r="AB2067" s="77">
        <v>20</v>
      </c>
    </row>
    <row r="2068" spans="1:28" ht="15.75" customHeight="1" x14ac:dyDescent="0.2">
      <c r="A2068" s="77" t="s">
        <v>48</v>
      </c>
      <c r="B2068" s="77" t="s">
        <v>47</v>
      </c>
      <c r="C2068" s="77" t="s">
        <v>50</v>
      </c>
      <c r="D2068" s="113">
        <v>43468.39604028935</v>
      </c>
      <c r="E2068" s="77" t="s">
        <v>170</v>
      </c>
      <c r="F2068" s="77" t="s">
        <v>31</v>
      </c>
      <c r="G2068" s="77" t="s">
        <v>44</v>
      </c>
      <c r="H2068" s="77" t="s">
        <v>20</v>
      </c>
      <c r="I2068" s="77" t="s">
        <v>158</v>
      </c>
      <c r="J2068" s="77" t="s">
        <v>42</v>
      </c>
      <c r="K2068" s="77">
        <v>1</v>
      </c>
      <c r="L2068" s="77">
        <v>1070</v>
      </c>
      <c r="M2068" s="77" t="s">
        <v>41</v>
      </c>
      <c r="N2068" s="101">
        <v>13.1</v>
      </c>
      <c r="O2068" s="107">
        <v>7.1999999999999998E-3</v>
      </c>
      <c r="P2068" s="104">
        <v>0</v>
      </c>
      <c r="Z2068" s="77" t="s">
        <v>40</v>
      </c>
      <c r="AA2068" s="77" t="s">
        <v>39</v>
      </c>
      <c r="AB2068" s="77">
        <v>20</v>
      </c>
    </row>
    <row r="2069" spans="1:28" ht="15.75" customHeight="1" x14ac:dyDescent="0.2">
      <c r="A2069" s="77" t="s">
        <v>48</v>
      </c>
      <c r="B2069" s="77" t="s">
        <v>47</v>
      </c>
      <c r="C2069" s="77" t="s">
        <v>50</v>
      </c>
      <c r="D2069" s="113">
        <v>43468.39604028935</v>
      </c>
      <c r="E2069" s="77" t="s">
        <v>170</v>
      </c>
      <c r="F2069" s="77" t="s">
        <v>31</v>
      </c>
      <c r="G2069" s="77" t="s">
        <v>44</v>
      </c>
      <c r="H2069" s="77" t="s">
        <v>20</v>
      </c>
      <c r="I2069" s="77" t="s">
        <v>43</v>
      </c>
      <c r="J2069" s="77" t="s">
        <v>42</v>
      </c>
      <c r="K2069" s="77">
        <v>1</v>
      </c>
      <c r="L2069" s="77">
        <v>1070</v>
      </c>
      <c r="M2069" s="77" t="s">
        <v>41</v>
      </c>
      <c r="N2069" s="101">
        <v>0.60399999999999998</v>
      </c>
      <c r="O2069" s="107">
        <v>0</v>
      </c>
      <c r="P2069" s="104">
        <v>0.61599999999999999</v>
      </c>
      <c r="Z2069" s="77" t="s">
        <v>40</v>
      </c>
      <c r="AA2069" s="77" t="s">
        <v>39</v>
      </c>
      <c r="AB2069" s="77">
        <v>20</v>
      </c>
    </row>
    <row r="2070" spans="1:28" ht="15.75" customHeight="1" x14ac:dyDescent="0.2">
      <c r="A2070" s="77" t="s">
        <v>48</v>
      </c>
      <c r="B2070" s="77" t="s">
        <v>47</v>
      </c>
      <c r="C2070" s="77" t="s">
        <v>50</v>
      </c>
      <c r="D2070" s="113">
        <v>43468.39604028935</v>
      </c>
      <c r="E2070" s="77" t="s">
        <v>170</v>
      </c>
      <c r="F2070" s="77" t="s">
        <v>31</v>
      </c>
      <c r="G2070" s="77" t="s">
        <v>44</v>
      </c>
      <c r="H2070" s="77" t="s">
        <v>20</v>
      </c>
      <c r="I2070" s="77" t="s">
        <v>159</v>
      </c>
      <c r="J2070" s="77" t="s">
        <v>165</v>
      </c>
      <c r="K2070" s="77">
        <v>1</v>
      </c>
      <c r="L2070" s="77">
        <v>1070</v>
      </c>
      <c r="M2070" s="77" t="s">
        <v>41</v>
      </c>
      <c r="N2070" s="101">
        <v>6.43</v>
      </c>
      <c r="O2070" s="107">
        <v>6.1999999999999998E-3</v>
      </c>
      <c r="P2070" s="104">
        <v>0.57599999999999996</v>
      </c>
      <c r="Z2070" s="77" t="s">
        <v>40</v>
      </c>
      <c r="AA2070" s="77" t="s">
        <v>39</v>
      </c>
      <c r="AB2070" s="77">
        <v>20</v>
      </c>
    </row>
    <row r="2071" spans="1:28" ht="15.75" customHeight="1" x14ac:dyDescent="0.2">
      <c r="A2071" s="77" t="s">
        <v>48</v>
      </c>
      <c r="B2071" s="77" t="s">
        <v>47</v>
      </c>
      <c r="C2071" s="77" t="s">
        <v>50</v>
      </c>
      <c r="D2071" s="113">
        <v>43468.39604028935</v>
      </c>
      <c r="E2071" s="77" t="s">
        <v>170</v>
      </c>
      <c r="F2071" s="77" t="s">
        <v>31</v>
      </c>
      <c r="G2071" s="77" t="s">
        <v>44</v>
      </c>
      <c r="H2071" s="77" t="s">
        <v>22</v>
      </c>
      <c r="I2071" s="77" t="s">
        <v>157</v>
      </c>
      <c r="J2071" s="77" t="s">
        <v>42</v>
      </c>
      <c r="K2071" s="77">
        <v>1</v>
      </c>
      <c r="L2071" s="77">
        <v>1070</v>
      </c>
      <c r="M2071" s="77" t="s">
        <v>41</v>
      </c>
      <c r="N2071" s="101">
        <v>10.3</v>
      </c>
      <c r="O2071" s="107">
        <v>8.2100000000000003E-3</v>
      </c>
      <c r="P2071" s="104">
        <v>0.76400000000000001</v>
      </c>
      <c r="Z2071" s="77" t="s">
        <v>40</v>
      </c>
      <c r="AA2071" s="77" t="s">
        <v>39</v>
      </c>
      <c r="AB2071" s="77">
        <v>20</v>
      </c>
    </row>
    <row r="2072" spans="1:28" ht="15.75" customHeight="1" x14ac:dyDescent="0.2">
      <c r="A2072" s="77" t="s">
        <v>48</v>
      </c>
      <c r="B2072" s="77" t="s">
        <v>47</v>
      </c>
      <c r="C2072" s="77" t="s">
        <v>50</v>
      </c>
      <c r="D2072" s="113">
        <v>43468.39604028935</v>
      </c>
      <c r="E2072" s="77" t="s">
        <v>170</v>
      </c>
      <c r="F2072" s="77" t="s">
        <v>31</v>
      </c>
      <c r="G2072" s="77" t="s">
        <v>44</v>
      </c>
      <c r="H2072" s="77" t="s">
        <v>22</v>
      </c>
      <c r="I2072" s="77" t="s">
        <v>158</v>
      </c>
      <c r="J2072" s="77" t="s">
        <v>42</v>
      </c>
      <c r="K2072" s="77">
        <v>1</v>
      </c>
      <c r="L2072" s="77">
        <v>1070</v>
      </c>
      <c r="M2072" s="77" t="s">
        <v>41</v>
      </c>
      <c r="N2072" s="101">
        <v>17.899999999999999</v>
      </c>
      <c r="O2072" s="107">
        <v>8.9599999999999992E-3</v>
      </c>
      <c r="P2072" s="104">
        <v>0</v>
      </c>
      <c r="Z2072" s="77" t="s">
        <v>40</v>
      </c>
      <c r="AA2072" s="77" t="s">
        <v>39</v>
      </c>
      <c r="AB2072" s="77">
        <v>20</v>
      </c>
    </row>
    <row r="2073" spans="1:28" ht="15.75" customHeight="1" x14ac:dyDescent="0.2">
      <c r="A2073" s="77" t="s">
        <v>48</v>
      </c>
      <c r="B2073" s="77" t="s">
        <v>47</v>
      </c>
      <c r="C2073" s="77" t="s">
        <v>50</v>
      </c>
      <c r="D2073" s="113">
        <v>43468.39604028935</v>
      </c>
      <c r="E2073" s="77" t="s">
        <v>170</v>
      </c>
      <c r="F2073" s="77" t="s">
        <v>31</v>
      </c>
      <c r="G2073" s="77" t="s">
        <v>44</v>
      </c>
      <c r="H2073" s="77" t="s">
        <v>22</v>
      </c>
      <c r="I2073" s="77" t="s">
        <v>43</v>
      </c>
      <c r="J2073" s="77" t="s">
        <v>42</v>
      </c>
      <c r="K2073" s="77">
        <v>1</v>
      </c>
      <c r="L2073" s="77">
        <v>1070</v>
      </c>
      <c r="M2073" s="77" t="s">
        <v>41</v>
      </c>
      <c r="N2073" s="101">
        <v>0.69699999999999995</v>
      </c>
      <c r="O2073" s="107">
        <v>0</v>
      </c>
      <c r="P2073" s="104">
        <v>0.72499999999999998</v>
      </c>
      <c r="Z2073" s="77" t="s">
        <v>40</v>
      </c>
      <c r="AA2073" s="77" t="s">
        <v>39</v>
      </c>
      <c r="AB2073" s="77">
        <v>20</v>
      </c>
    </row>
    <row r="2074" spans="1:28" ht="15.75" customHeight="1" x14ac:dyDescent="0.2">
      <c r="A2074" s="77" t="s">
        <v>48</v>
      </c>
      <c r="B2074" s="77" t="s">
        <v>47</v>
      </c>
      <c r="C2074" s="77" t="s">
        <v>50</v>
      </c>
      <c r="D2074" s="113">
        <v>43468.39604028935</v>
      </c>
      <c r="E2074" s="77" t="s">
        <v>170</v>
      </c>
      <c r="F2074" s="77" t="s">
        <v>31</v>
      </c>
      <c r="G2074" s="77" t="s">
        <v>44</v>
      </c>
      <c r="H2074" s="77" t="s">
        <v>22</v>
      </c>
      <c r="I2074" s="77" t="s">
        <v>159</v>
      </c>
      <c r="J2074" s="77" t="s">
        <v>165</v>
      </c>
      <c r="K2074" s="77">
        <v>1</v>
      </c>
      <c r="L2074" s="77">
        <v>1070</v>
      </c>
      <c r="M2074" s="77" t="s">
        <v>41</v>
      </c>
      <c r="N2074" s="101">
        <v>10.9</v>
      </c>
      <c r="O2074" s="107">
        <v>8.0599999999999995E-3</v>
      </c>
      <c r="P2074" s="104">
        <v>0.67</v>
      </c>
      <c r="Z2074" s="77" t="s">
        <v>40</v>
      </c>
      <c r="AA2074" s="77" t="s">
        <v>39</v>
      </c>
      <c r="AB2074" s="77">
        <v>20</v>
      </c>
    </row>
    <row r="2075" spans="1:28" ht="15.75" customHeight="1" x14ac:dyDescent="0.2">
      <c r="A2075" s="77" t="s">
        <v>48</v>
      </c>
      <c r="B2075" s="77" t="s">
        <v>47</v>
      </c>
      <c r="C2075" s="77" t="s">
        <v>50</v>
      </c>
      <c r="D2075" s="113">
        <v>43468.39604028935</v>
      </c>
      <c r="E2075" s="77" t="s">
        <v>170</v>
      </c>
      <c r="F2075" s="77" t="s">
        <v>31</v>
      </c>
      <c r="G2075" s="77" t="s">
        <v>44</v>
      </c>
      <c r="H2075" s="77" t="s">
        <v>26</v>
      </c>
      <c r="I2075" s="77" t="s">
        <v>157</v>
      </c>
      <c r="J2075" s="77" t="s">
        <v>42</v>
      </c>
      <c r="K2075" s="77">
        <v>1</v>
      </c>
      <c r="L2075" s="77">
        <v>999</v>
      </c>
      <c r="M2075" s="77" t="s">
        <v>41</v>
      </c>
      <c r="N2075" s="101">
        <v>8.15</v>
      </c>
      <c r="O2075" s="107">
        <v>7.4999999999999997E-3</v>
      </c>
      <c r="P2075" s="104">
        <v>1.9</v>
      </c>
      <c r="Z2075" s="77" t="s">
        <v>40</v>
      </c>
      <c r="AA2075" s="77" t="s">
        <v>39</v>
      </c>
      <c r="AB2075" s="77">
        <v>20</v>
      </c>
    </row>
    <row r="2076" spans="1:28" ht="15.75" customHeight="1" x14ac:dyDescent="0.2">
      <c r="A2076" s="77" t="s">
        <v>48</v>
      </c>
      <c r="B2076" s="77" t="s">
        <v>47</v>
      </c>
      <c r="C2076" s="77" t="s">
        <v>50</v>
      </c>
      <c r="D2076" s="113">
        <v>43468.39604028935</v>
      </c>
      <c r="E2076" s="77" t="s">
        <v>170</v>
      </c>
      <c r="F2076" s="77" t="s">
        <v>31</v>
      </c>
      <c r="G2076" s="77" t="s">
        <v>44</v>
      </c>
      <c r="H2076" s="77" t="s">
        <v>26</v>
      </c>
      <c r="I2076" s="77" t="s">
        <v>158</v>
      </c>
      <c r="J2076" s="77" t="s">
        <v>42</v>
      </c>
      <c r="K2076" s="77">
        <v>1</v>
      </c>
      <c r="L2076" s="77">
        <v>999</v>
      </c>
      <c r="M2076" s="77" t="s">
        <v>41</v>
      </c>
      <c r="N2076" s="101">
        <v>36.799999999999997</v>
      </c>
      <c r="O2076" s="107">
        <v>8.5000000000000006E-3</v>
      </c>
      <c r="P2076" s="104">
        <v>0</v>
      </c>
      <c r="Z2076" s="77" t="s">
        <v>40</v>
      </c>
      <c r="AA2076" s="77" t="s">
        <v>39</v>
      </c>
      <c r="AB2076" s="77">
        <v>20</v>
      </c>
    </row>
    <row r="2077" spans="1:28" ht="15.75" customHeight="1" x14ac:dyDescent="0.2">
      <c r="A2077" s="77" t="s">
        <v>48</v>
      </c>
      <c r="B2077" s="77" t="s">
        <v>47</v>
      </c>
      <c r="C2077" s="77" t="s">
        <v>50</v>
      </c>
      <c r="D2077" s="113">
        <v>43468.39604028935</v>
      </c>
      <c r="E2077" s="77" t="s">
        <v>170</v>
      </c>
      <c r="F2077" s="77" t="s">
        <v>31</v>
      </c>
      <c r="G2077" s="77" t="s">
        <v>44</v>
      </c>
      <c r="H2077" s="77" t="s">
        <v>26</v>
      </c>
      <c r="I2077" s="77" t="s">
        <v>43</v>
      </c>
      <c r="J2077" s="77" t="s">
        <v>42</v>
      </c>
      <c r="K2077" s="77">
        <v>1</v>
      </c>
      <c r="L2077" s="77">
        <v>999</v>
      </c>
      <c r="M2077" s="77" t="s">
        <v>41</v>
      </c>
      <c r="N2077" s="101">
        <v>1.71</v>
      </c>
      <c r="O2077" s="107">
        <v>0</v>
      </c>
      <c r="P2077" s="104">
        <v>1.81</v>
      </c>
      <c r="Z2077" s="77" t="s">
        <v>40</v>
      </c>
      <c r="AA2077" s="77" t="s">
        <v>39</v>
      </c>
      <c r="AB2077" s="77">
        <v>20</v>
      </c>
    </row>
    <row r="2078" spans="1:28" ht="15.75" customHeight="1" x14ac:dyDescent="0.2">
      <c r="A2078" s="77" t="s">
        <v>48</v>
      </c>
      <c r="B2078" s="77" t="s">
        <v>47</v>
      </c>
      <c r="C2078" s="77" t="s">
        <v>50</v>
      </c>
      <c r="D2078" s="113">
        <v>43468.39604028935</v>
      </c>
      <c r="E2078" s="77" t="s">
        <v>170</v>
      </c>
      <c r="F2078" s="77" t="s">
        <v>31</v>
      </c>
      <c r="G2078" s="77" t="s">
        <v>44</v>
      </c>
      <c r="H2078" s="77" t="s">
        <v>26</v>
      </c>
      <c r="I2078" s="77" t="s">
        <v>159</v>
      </c>
      <c r="J2078" s="77" t="s">
        <v>165</v>
      </c>
      <c r="K2078" s="77">
        <v>1</v>
      </c>
      <c r="L2078" s="77">
        <v>999</v>
      </c>
      <c r="M2078" s="77" t="s">
        <v>41</v>
      </c>
      <c r="N2078" s="101">
        <v>9.1</v>
      </c>
      <c r="O2078" s="107">
        <v>5.62E-3</v>
      </c>
      <c r="P2078" s="104">
        <v>1.7</v>
      </c>
      <c r="Z2078" s="77" t="s">
        <v>40</v>
      </c>
      <c r="AA2078" s="77" t="s">
        <v>39</v>
      </c>
      <c r="AB2078" s="77">
        <v>20</v>
      </c>
    </row>
    <row r="2079" spans="1:28" ht="15.75" customHeight="1" x14ac:dyDescent="0.2">
      <c r="A2079" s="77" t="s">
        <v>48</v>
      </c>
      <c r="B2079" s="77" t="s">
        <v>47</v>
      </c>
      <c r="C2079" s="77" t="s">
        <v>50</v>
      </c>
      <c r="D2079" s="113">
        <v>43468.39604028935</v>
      </c>
      <c r="E2079" s="77" t="s">
        <v>170</v>
      </c>
      <c r="F2079" s="77" t="s">
        <v>31</v>
      </c>
      <c r="G2079" s="77" t="s">
        <v>44</v>
      </c>
      <c r="H2079" s="77" t="s">
        <v>166</v>
      </c>
      <c r="I2079" s="77" t="s">
        <v>157</v>
      </c>
      <c r="J2079" s="77" t="s">
        <v>42</v>
      </c>
      <c r="K2079" s="77">
        <v>1</v>
      </c>
      <c r="L2079" s="77">
        <v>1030</v>
      </c>
      <c r="M2079" s="77" t="s">
        <v>41</v>
      </c>
      <c r="N2079" s="101">
        <v>3.37</v>
      </c>
      <c r="O2079" s="107">
        <v>4.4099999999999999E-3</v>
      </c>
      <c r="P2079" s="104">
        <v>0.67900000000000005</v>
      </c>
      <c r="Z2079" s="77" t="s">
        <v>40</v>
      </c>
      <c r="AA2079" s="77" t="s">
        <v>39</v>
      </c>
      <c r="AB2079" s="77">
        <v>20</v>
      </c>
    </row>
    <row r="2080" spans="1:28" ht="15.75" customHeight="1" x14ac:dyDescent="0.2">
      <c r="A2080" s="77" t="s">
        <v>48</v>
      </c>
      <c r="B2080" s="77" t="s">
        <v>47</v>
      </c>
      <c r="C2080" s="77" t="s">
        <v>50</v>
      </c>
      <c r="D2080" s="113">
        <v>43468.39604028935</v>
      </c>
      <c r="E2080" s="77" t="s">
        <v>170</v>
      </c>
      <c r="F2080" s="77" t="s">
        <v>31</v>
      </c>
      <c r="G2080" s="77" t="s">
        <v>44</v>
      </c>
      <c r="H2080" s="77" t="s">
        <v>166</v>
      </c>
      <c r="I2080" s="77" t="s">
        <v>158</v>
      </c>
      <c r="J2080" s="77" t="s">
        <v>42</v>
      </c>
      <c r="K2080" s="77">
        <v>1</v>
      </c>
      <c r="L2080" s="77">
        <v>1030</v>
      </c>
      <c r="M2080" s="77" t="s">
        <v>41</v>
      </c>
      <c r="N2080" s="101">
        <v>10</v>
      </c>
      <c r="O2080" s="107">
        <v>4.7499999999999999E-3</v>
      </c>
      <c r="P2080" s="104">
        <v>0</v>
      </c>
      <c r="Z2080" s="77" t="s">
        <v>40</v>
      </c>
      <c r="AA2080" s="77" t="s">
        <v>39</v>
      </c>
      <c r="AB2080" s="77">
        <v>20</v>
      </c>
    </row>
    <row r="2081" spans="1:28" ht="15.75" customHeight="1" x14ac:dyDescent="0.2">
      <c r="A2081" s="77" t="s">
        <v>48</v>
      </c>
      <c r="B2081" s="77" t="s">
        <v>47</v>
      </c>
      <c r="C2081" s="77" t="s">
        <v>50</v>
      </c>
      <c r="D2081" s="113">
        <v>43468.39604028935</v>
      </c>
      <c r="E2081" s="77" t="s">
        <v>170</v>
      </c>
      <c r="F2081" s="77" t="s">
        <v>31</v>
      </c>
      <c r="G2081" s="77" t="s">
        <v>44</v>
      </c>
      <c r="H2081" s="77" t="s">
        <v>166</v>
      </c>
      <c r="I2081" s="77" t="s">
        <v>43</v>
      </c>
      <c r="J2081" s="77" t="s">
        <v>42</v>
      </c>
      <c r="K2081" s="77">
        <v>1</v>
      </c>
      <c r="L2081" s="77">
        <v>1030</v>
      </c>
      <c r="M2081" s="77" t="s">
        <v>41</v>
      </c>
      <c r="N2081" s="101">
        <v>0.626</v>
      </c>
      <c r="O2081" s="107">
        <v>0</v>
      </c>
      <c r="P2081" s="104">
        <v>0.64</v>
      </c>
      <c r="Z2081" s="77" t="s">
        <v>40</v>
      </c>
      <c r="AA2081" s="77" t="s">
        <v>39</v>
      </c>
      <c r="AB2081" s="77">
        <v>20</v>
      </c>
    </row>
    <row r="2082" spans="1:28" ht="15.75" customHeight="1" x14ac:dyDescent="0.2">
      <c r="A2082" s="77" t="s">
        <v>48</v>
      </c>
      <c r="B2082" s="77" t="s">
        <v>47</v>
      </c>
      <c r="C2082" s="77" t="s">
        <v>50</v>
      </c>
      <c r="D2082" s="113">
        <v>43468.39604028935</v>
      </c>
      <c r="E2082" s="77" t="s">
        <v>170</v>
      </c>
      <c r="F2082" s="77" t="s">
        <v>31</v>
      </c>
      <c r="G2082" s="77" t="s">
        <v>44</v>
      </c>
      <c r="H2082" s="77" t="s">
        <v>166</v>
      </c>
      <c r="I2082" s="77" t="s">
        <v>159</v>
      </c>
      <c r="J2082" s="77" t="s">
        <v>165</v>
      </c>
      <c r="K2082" s="77">
        <v>1</v>
      </c>
      <c r="L2082" s="77">
        <v>1030</v>
      </c>
      <c r="M2082" s="77" t="s">
        <v>41</v>
      </c>
      <c r="N2082" s="101">
        <v>2.91</v>
      </c>
      <c r="O2082" s="107">
        <v>2.63E-3</v>
      </c>
      <c r="P2082" s="104">
        <v>0.622</v>
      </c>
      <c r="Z2082" s="77" t="s">
        <v>40</v>
      </c>
      <c r="AA2082" s="77" t="s">
        <v>39</v>
      </c>
      <c r="AB2082" s="77">
        <v>20</v>
      </c>
    </row>
    <row r="2083" spans="1:28" ht="15.75" customHeight="1" x14ac:dyDescent="0.2">
      <c r="A2083" s="77" t="s">
        <v>48</v>
      </c>
      <c r="B2083" s="77" t="s">
        <v>47</v>
      </c>
      <c r="C2083" s="77" t="s">
        <v>50</v>
      </c>
      <c r="D2083" s="113">
        <v>43468.39604028935</v>
      </c>
      <c r="E2083" s="77" t="s">
        <v>170</v>
      </c>
      <c r="F2083" s="77" t="s">
        <v>45</v>
      </c>
      <c r="G2083" s="77" t="s">
        <v>44</v>
      </c>
      <c r="H2083" s="77" t="s">
        <v>6</v>
      </c>
      <c r="I2083" s="77" t="s">
        <v>157</v>
      </c>
      <c r="J2083" s="77" t="s">
        <v>42</v>
      </c>
      <c r="K2083" s="77">
        <v>1.8</v>
      </c>
      <c r="L2083" s="77">
        <v>1750</v>
      </c>
      <c r="M2083" s="77" t="s">
        <v>41</v>
      </c>
      <c r="N2083" s="101">
        <v>2.5</v>
      </c>
      <c r="O2083" s="107">
        <v>0</v>
      </c>
      <c r="P2083" s="104">
        <v>3.05</v>
      </c>
      <c r="Z2083" s="77" t="s">
        <v>40</v>
      </c>
      <c r="AA2083" s="77" t="s">
        <v>39</v>
      </c>
      <c r="AB2083" s="77">
        <v>20</v>
      </c>
    </row>
    <row r="2084" spans="1:28" ht="15.75" customHeight="1" x14ac:dyDescent="0.2">
      <c r="A2084" s="77" t="s">
        <v>48</v>
      </c>
      <c r="B2084" s="77" t="s">
        <v>47</v>
      </c>
      <c r="C2084" s="77" t="s">
        <v>50</v>
      </c>
      <c r="D2084" s="113">
        <v>43468.39604028935</v>
      </c>
      <c r="E2084" s="77" t="s">
        <v>170</v>
      </c>
      <c r="F2084" s="77" t="s">
        <v>45</v>
      </c>
      <c r="G2084" s="77" t="s">
        <v>44</v>
      </c>
      <c r="H2084" s="77" t="s">
        <v>6</v>
      </c>
      <c r="I2084" s="77" t="s">
        <v>158</v>
      </c>
      <c r="J2084" s="77" t="s">
        <v>42</v>
      </c>
      <c r="K2084" s="77">
        <v>1.8</v>
      </c>
      <c r="L2084" s="77">
        <v>1750</v>
      </c>
      <c r="M2084" s="77" t="s">
        <v>41</v>
      </c>
      <c r="N2084" s="101">
        <v>31.5</v>
      </c>
      <c r="O2084" s="107">
        <v>0</v>
      </c>
      <c r="P2084" s="104">
        <v>0</v>
      </c>
      <c r="Z2084" s="77" t="s">
        <v>40</v>
      </c>
      <c r="AA2084" s="77" t="s">
        <v>39</v>
      </c>
      <c r="AB2084" s="77">
        <v>20</v>
      </c>
    </row>
    <row r="2085" spans="1:28" ht="15.75" customHeight="1" x14ac:dyDescent="0.2">
      <c r="A2085" s="77" t="s">
        <v>48</v>
      </c>
      <c r="B2085" s="77" t="s">
        <v>47</v>
      </c>
      <c r="C2085" s="77" t="s">
        <v>50</v>
      </c>
      <c r="D2085" s="113">
        <v>43468.39604028935</v>
      </c>
      <c r="E2085" s="77" t="s">
        <v>170</v>
      </c>
      <c r="F2085" s="77" t="s">
        <v>45</v>
      </c>
      <c r="G2085" s="77" t="s">
        <v>44</v>
      </c>
      <c r="H2085" s="77" t="s">
        <v>6</v>
      </c>
      <c r="I2085" s="77" t="s">
        <v>43</v>
      </c>
      <c r="J2085" s="77" t="s">
        <v>42</v>
      </c>
      <c r="K2085" s="77">
        <v>1.8</v>
      </c>
      <c r="L2085" s="77">
        <v>1750</v>
      </c>
      <c r="M2085" s="77" t="s">
        <v>41</v>
      </c>
      <c r="N2085" s="101">
        <v>2.2000000000000002</v>
      </c>
      <c r="O2085" s="107">
        <v>0</v>
      </c>
      <c r="P2085" s="104">
        <v>2.94</v>
      </c>
      <c r="Z2085" s="77" t="s">
        <v>40</v>
      </c>
      <c r="AA2085" s="77" t="s">
        <v>39</v>
      </c>
      <c r="AB2085" s="77">
        <v>20</v>
      </c>
    </row>
    <row r="2086" spans="1:28" ht="15.75" customHeight="1" x14ac:dyDescent="0.2">
      <c r="A2086" s="77" t="s">
        <v>48</v>
      </c>
      <c r="B2086" s="77" t="s">
        <v>47</v>
      </c>
      <c r="C2086" s="77" t="s">
        <v>50</v>
      </c>
      <c r="D2086" s="113">
        <v>43468.39604028935</v>
      </c>
      <c r="E2086" s="77" t="s">
        <v>170</v>
      </c>
      <c r="F2086" s="77" t="s">
        <v>45</v>
      </c>
      <c r="G2086" s="77" t="s">
        <v>44</v>
      </c>
      <c r="H2086" s="77" t="s">
        <v>6</v>
      </c>
      <c r="I2086" s="77" t="s">
        <v>159</v>
      </c>
      <c r="J2086" s="77" t="s">
        <v>165</v>
      </c>
      <c r="K2086" s="77">
        <v>1.8</v>
      </c>
      <c r="L2086" s="77">
        <v>1750</v>
      </c>
      <c r="M2086" s="77" t="s">
        <v>41</v>
      </c>
      <c r="N2086" s="101">
        <v>2.2000000000000002</v>
      </c>
      <c r="O2086" s="107">
        <v>0</v>
      </c>
      <c r="P2086" s="104">
        <v>2.93</v>
      </c>
      <c r="Z2086" s="77" t="s">
        <v>40</v>
      </c>
      <c r="AA2086" s="77" t="s">
        <v>39</v>
      </c>
      <c r="AB2086" s="77">
        <v>20</v>
      </c>
    </row>
    <row r="2087" spans="1:28" ht="15.75" customHeight="1" x14ac:dyDescent="0.2">
      <c r="A2087" s="77" t="s">
        <v>48</v>
      </c>
      <c r="B2087" s="77" t="s">
        <v>47</v>
      </c>
      <c r="C2087" s="77" t="s">
        <v>50</v>
      </c>
      <c r="D2087" s="113">
        <v>43468.39604028935</v>
      </c>
      <c r="E2087" s="77" t="s">
        <v>170</v>
      </c>
      <c r="F2087" s="77" t="s">
        <v>45</v>
      </c>
      <c r="G2087" s="77" t="s">
        <v>44</v>
      </c>
      <c r="H2087" s="77" t="s">
        <v>7</v>
      </c>
      <c r="I2087" s="77" t="s">
        <v>157</v>
      </c>
      <c r="J2087" s="77" t="s">
        <v>42</v>
      </c>
      <c r="K2087" s="77">
        <v>1.6</v>
      </c>
      <c r="L2087" s="77">
        <v>1410</v>
      </c>
      <c r="M2087" s="77" t="s">
        <v>41</v>
      </c>
      <c r="N2087" s="101">
        <v>12.8</v>
      </c>
      <c r="O2087" s="107">
        <v>1.7000000000000001E-2</v>
      </c>
      <c r="P2087" s="104">
        <v>2.67</v>
      </c>
      <c r="Z2087" s="77" t="s">
        <v>40</v>
      </c>
      <c r="AA2087" s="77" t="s">
        <v>39</v>
      </c>
      <c r="AB2087" s="77">
        <v>20</v>
      </c>
    </row>
    <row r="2088" spans="1:28" ht="15.75" customHeight="1" x14ac:dyDescent="0.2">
      <c r="A2088" s="77" t="s">
        <v>48</v>
      </c>
      <c r="B2088" s="77" t="s">
        <v>47</v>
      </c>
      <c r="C2088" s="77" t="s">
        <v>50</v>
      </c>
      <c r="D2088" s="113">
        <v>43468.39604028935</v>
      </c>
      <c r="E2088" s="77" t="s">
        <v>170</v>
      </c>
      <c r="F2088" s="77" t="s">
        <v>45</v>
      </c>
      <c r="G2088" s="77" t="s">
        <v>44</v>
      </c>
      <c r="H2088" s="77" t="s">
        <v>7</v>
      </c>
      <c r="I2088" s="77" t="s">
        <v>158</v>
      </c>
      <c r="J2088" s="77" t="s">
        <v>42</v>
      </c>
      <c r="K2088" s="77">
        <v>1.6</v>
      </c>
      <c r="L2088" s="77">
        <v>1410</v>
      </c>
      <c r="M2088" s="77" t="s">
        <v>41</v>
      </c>
      <c r="N2088" s="101">
        <v>41.5</v>
      </c>
      <c r="O2088" s="107">
        <v>1.7999999999999999E-2</v>
      </c>
      <c r="P2088" s="104">
        <v>0</v>
      </c>
      <c r="Z2088" s="77" t="s">
        <v>40</v>
      </c>
      <c r="AA2088" s="77" t="s">
        <v>39</v>
      </c>
      <c r="AB2088" s="77">
        <v>20</v>
      </c>
    </row>
    <row r="2089" spans="1:28" ht="15.75" customHeight="1" x14ac:dyDescent="0.2">
      <c r="A2089" s="77" t="s">
        <v>48</v>
      </c>
      <c r="B2089" s="77" t="s">
        <v>47</v>
      </c>
      <c r="C2089" s="77" t="s">
        <v>50</v>
      </c>
      <c r="D2089" s="113">
        <v>43468.39604028935</v>
      </c>
      <c r="E2089" s="77" t="s">
        <v>170</v>
      </c>
      <c r="F2089" s="77" t="s">
        <v>45</v>
      </c>
      <c r="G2089" s="77" t="s">
        <v>44</v>
      </c>
      <c r="H2089" s="77" t="s">
        <v>7</v>
      </c>
      <c r="I2089" s="77" t="s">
        <v>43</v>
      </c>
      <c r="J2089" s="77" t="s">
        <v>42</v>
      </c>
      <c r="K2089" s="77">
        <v>1.6</v>
      </c>
      <c r="L2089" s="77">
        <v>1410</v>
      </c>
      <c r="M2089" s="77" t="s">
        <v>41</v>
      </c>
      <c r="N2089" s="101">
        <v>1.9</v>
      </c>
      <c r="O2089" s="107">
        <v>0</v>
      </c>
      <c r="P2089" s="104">
        <v>2.57</v>
      </c>
      <c r="Z2089" s="77" t="s">
        <v>40</v>
      </c>
      <c r="AA2089" s="77" t="s">
        <v>39</v>
      </c>
      <c r="AB2089" s="77">
        <v>20</v>
      </c>
    </row>
    <row r="2090" spans="1:28" ht="15.75" customHeight="1" x14ac:dyDescent="0.2">
      <c r="A2090" s="77" t="s">
        <v>48</v>
      </c>
      <c r="B2090" s="77" t="s">
        <v>47</v>
      </c>
      <c r="C2090" s="77" t="s">
        <v>50</v>
      </c>
      <c r="D2090" s="113">
        <v>43468.39604028935</v>
      </c>
      <c r="E2090" s="77" t="s">
        <v>170</v>
      </c>
      <c r="F2090" s="77" t="s">
        <v>45</v>
      </c>
      <c r="G2090" s="77" t="s">
        <v>44</v>
      </c>
      <c r="H2090" s="77" t="s">
        <v>7</v>
      </c>
      <c r="I2090" s="77" t="s">
        <v>159</v>
      </c>
      <c r="J2090" s="77" t="s">
        <v>165</v>
      </c>
      <c r="K2090" s="77">
        <v>1.6</v>
      </c>
      <c r="L2090" s="77">
        <v>1410</v>
      </c>
      <c r="M2090" s="77" t="s">
        <v>41</v>
      </c>
      <c r="N2090" s="101">
        <v>10.7</v>
      </c>
      <c r="O2090" s="107">
        <v>8.0000000000000002E-3</v>
      </c>
      <c r="P2090" s="104">
        <v>2.5299999999999998</v>
      </c>
      <c r="Z2090" s="77" t="s">
        <v>40</v>
      </c>
      <c r="AA2090" s="77" t="s">
        <v>39</v>
      </c>
      <c r="AB2090" s="77">
        <v>20</v>
      </c>
    </row>
    <row r="2091" spans="1:28" ht="15.75" customHeight="1" x14ac:dyDescent="0.2">
      <c r="A2091" s="77" t="s">
        <v>48</v>
      </c>
      <c r="B2091" s="77" t="s">
        <v>47</v>
      </c>
      <c r="C2091" s="77" t="s">
        <v>50</v>
      </c>
      <c r="D2091" s="113">
        <v>43468.39604028935</v>
      </c>
      <c r="E2091" s="77" t="s">
        <v>170</v>
      </c>
      <c r="F2091" s="77" t="s">
        <v>45</v>
      </c>
      <c r="G2091" s="77" t="s">
        <v>44</v>
      </c>
      <c r="H2091" s="77" t="s">
        <v>8</v>
      </c>
      <c r="I2091" s="77" t="s">
        <v>157</v>
      </c>
      <c r="J2091" s="77" t="s">
        <v>42</v>
      </c>
      <c r="K2091" s="77">
        <v>1.9</v>
      </c>
      <c r="L2091" s="77">
        <v>1510</v>
      </c>
      <c r="M2091" s="77" t="s">
        <v>41</v>
      </c>
      <c r="N2091" s="101">
        <v>3</v>
      </c>
      <c r="O2091" s="107">
        <v>6.0000000000000001E-3</v>
      </c>
      <c r="P2091" s="104">
        <v>1.83</v>
      </c>
      <c r="Z2091" s="77" t="s">
        <v>40</v>
      </c>
      <c r="AA2091" s="77" t="s">
        <v>39</v>
      </c>
      <c r="AB2091" s="77">
        <v>20</v>
      </c>
    </row>
    <row r="2092" spans="1:28" ht="15.75" customHeight="1" x14ac:dyDescent="0.2">
      <c r="A2092" s="77" t="s">
        <v>48</v>
      </c>
      <c r="B2092" s="77" t="s">
        <v>47</v>
      </c>
      <c r="C2092" s="77" t="s">
        <v>50</v>
      </c>
      <c r="D2092" s="113">
        <v>43468.39604028935</v>
      </c>
      <c r="E2092" s="77" t="s">
        <v>170</v>
      </c>
      <c r="F2092" s="77" t="s">
        <v>45</v>
      </c>
      <c r="G2092" s="77" t="s">
        <v>44</v>
      </c>
      <c r="H2092" s="77" t="s">
        <v>8</v>
      </c>
      <c r="I2092" s="77" t="s">
        <v>158</v>
      </c>
      <c r="J2092" s="77" t="s">
        <v>42</v>
      </c>
      <c r="K2092" s="77">
        <v>1.9</v>
      </c>
      <c r="L2092" s="77">
        <v>1510</v>
      </c>
      <c r="M2092" s="77" t="s">
        <v>41</v>
      </c>
      <c r="N2092" s="101">
        <v>17.8</v>
      </c>
      <c r="O2092" s="107">
        <v>6.0000000000000001E-3</v>
      </c>
      <c r="P2092" s="104">
        <v>0</v>
      </c>
      <c r="Z2092" s="77" t="s">
        <v>40</v>
      </c>
      <c r="AA2092" s="77" t="s">
        <v>39</v>
      </c>
      <c r="AB2092" s="77">
        <v>20</v>
      </c>
    </row>
    <row r="2093" spans="1:28" ht="15.75" customHeight="1" x14ac:dyDescent="0.2">
      <c r="A2093" s="77" t="s">
        <v>48</v>
      </c>
      <c r="B2093" s="77" t="s">
        <v>47</v>
      </c>
      <c r="C2093" s="77" t="s">
        <v>50</v>
      </c>
      <c r="D2093" s="113">
        <v>43468.39604028935</v>
      </c>
      <c r="E2093" s="77" t="s">
        <v>170</v>
      </c>
      <c r="F2093" s="77" t="s">
        <v>45</v>
      </c>
      <c r="G2093" s="77" t="s">
        <v>44</v>
      </c>
      <c r="H2093" s="77" t="s">
        <v>8</v>
      </c>
      <c r="I2093" s="77" t="s">
        <v>43</v>
      </c>
      <c r="J2093" s="77" t="s">
        <v>42</v>
      </c>
      <c r="K2093" s="77">
        <v>1.9</v>
      </c>
      <c r="L2093" s="77">
        <v>1510</v>
      </c>
      <c r="M2093" s="77" t="s">
        <v>41</v>
      </c>
      <c r="N2093" s="101">
        <v>1.3</v>
      </c>
      <c r="O2093" s="107">
        <v>0</v>
      </c>
      <c r="P2093" s="104">
        <v>1.78</v>
      </c>
      <c r="Z2093" s="77" t="s">
        <v>40</v>
      </c>
      <c r="AA2093" s="77" t="s">
        <v>39</v>
      </c>
      <c r="AB2093" s="77">
        <v>20</v>
      </c>
    </row>
    <row r="2094" spans="1:28" ht="15.75" customHeight="1" x14ac:dyDescent="0.2">
      <c r="A2094" s="77" t="s">
        <v>48</v>
      </c>
      <c r="B2094" s="77" t="s">
        <v>47</v>
      </c>
      <c r="C2094" s="77" t="s">
        <v>50</v>
      </c>
      <c r="D2094" s="113">
        <v>43468.39604028935</v>
      </c>
      <c r="E2094" s="77" t="s">
        <v>170</v>
      </c>
      <c r="F2094" s="77" t="s">
        <v>45</v>
      </c>
      <c r="G2094" s="77" t="s">
        <v>44</v>
      </c>
      <c r="H2094" s="77" t="s">
        <v>8</v>
      </c>
      <c r="I2094" s="77" t="s">
        <v>159</v>
      </c>
      <c r="J2094" s="77" t="s">
        <v>165</v>
      </c>
      <c r="K2094" s="77">
        <v>1.9</v>
      </c>
      <c r="L2094" s="77">
        <v>1510</v>
      </c>
      <c r="M2094" s="77" t="s">
        <v>41</v>
      </c>
      <c r="N2094" s="101">
        <v>2</v>
      </c>
      <c r="O2094" s="107">
        <v>1E-3</v>
      </c>
      <c r="P2094" s="104">
        <v>1.77</v>
      </c>
      <c r="Z2094" s="77" t="s">
        <v>40</v>
      </c>
      <c r="AA2094" s="77" t="s">
        <v>39</v>
      </c>
      <c r="AB2094" s="77">
        <v>20</v>
      </c>
    </row>
    <row r="2095" spans="1:28" ht="15.75" customHeight="1" x14ac:dyDescent="0.2">
      <c r="A2095" s="77" t="s">
        <v>48</v>
      </c>
      <c r="B2095" s="77" t="s">
        <v>47</v>
      </c>
      <c r="C2095" s="77" t="s">
        <v>50</v>
      </c>
      <c r="D2095" s="113">
        <v>43468.39604028935</v>
      </c>
      <c r="E2095" s="77" t="s">
        <v>170</v>
      </c>
      <c r="F2095" s="77" t="s">
        <v>45</v>
      </c>
      <c r="G2095" s="77" t="s">
        <v>44</v>
      </c>
      <c r="H2095" s="77" t="s">
        <v>9</v>
      </c>
      <c r="I2095" s="77" t="s">
        <v>157</v>
      </c>
      <c r="J2095" s="77" t="s">
        <v>42</v>
      </c>
      <c r="K2095" s="77">
        <v>2.2000000000000002</v>
      </c>
      <c r="L2095" s="77">
        <v>1650</v>
      </c>
      <c r="M2095" s="77" t="s">
        <v>41</v>
      </c>
      <c r="N2095" s="101">
        <v>14.5</v>
      </c>
      <c r="O2095" s="107">
        <v>1.9E-2</v>
      </c>
      <c r="P2095" s="104">
        <v>2.12</v>
      </c>
      <c r="Z2095" s="77" t="s">
        <v>40</v>
      </c>
      <c r="AA2095" s="77" t="s">
        <v>39</v>
      </c>
      <c r="AB2095" s="77">
        <v>20</v>
      </c>
    </row>
    <row r="2096" spans="1:28" ht="15.75" customHeight="1" x14ac:dyDescent="0.2">
      <c r="A2096" s="77" t="s">
        <v>48</v>
      </c>
      <c r="B2096" s="77" t="s">
        <v>47</v>
      </c>
      <c r="C2096" s="77" t="s">
        <v>50</v>
      </c>
      <c r="D2096" s="113">
        <v>43468.39604028935</v>
      </c>
      <c r="E2096" s="77" t="s">
        <v>170</v>
      </c>
      <c r="F2096" s="77" t="s">
        <v>45</v>
      </c>
      <c r="G2096" s="77" t="s">
        <v>44</v>
      </c>
      <c r="H2096" s="77" t="s">
        <v>9</v>
      </c>
      <c r="I2096" s="77" t="s">
        <v>158</v>
      </c>
      <c r="J2096" s="77" t="s">
        <v>42</v>
      </c>
      <c r="K2096" s="77">
        <v>2.2000000000000002</v>
      </c>
      <c r="L2096" s="77">
        <v>1650</v>
      </c>
      <c r="M2096" s="77" t="s">
        <v>41</v>
      </c>
      <c r="N2096" s="101">
        <v>37.799999999999997</v>
      </c>
      <c r="O2096" s="107">
        <v>1.9E-2</v>
      </c>
      <c r="P2096" s="104">
        <v>0</v>
      </c>
      <c r="Z2096" s="77" t="s">
        <v>40</v>
      </c>
      <c r="AA2096" s="77" t="s">
        <v>39</v>
      </c>
      <c r="AB2096" s="77">
        <v>20</v>
      </c>
    </row>
    <row r="2097" spans="1:28" ht="15.75" customHeight="1" x14ac:dyDescent="0.2">
      <c r="A2097" s="77" t="s">
        <v>48</v>
      </c>
      <c r="B2097" s="77" t="s">
        <v>47</v>
      </c>
      <c r="C2097" s="77" t="s">
        <v>50</v>
      </c>
      <c r="D2097" s="113">
        <v>43468.39604028935</v>
      </c>
      <c r="E2097" s="77" t="s">
        <v>170</v>
      </c>
      <c r="F2097" s="77" t="s">
        <v>45</v>
      </c>
      <c r="G2097" s="77" t="s">
        <v>44</v>
      </c>
      <c r="H2097" s="77" t="s">
        <v>9</v>
      </c>
      <c r="I2097" s="77" t="s">
        <v>43</v>
      </c>
      <c r="J2097" s="77" t="s">
        <v>42</v>
      </c>
      <c r="K2097" s="77">
        <v>2.2000000000000002</v>
      </c>
      <c r="L2097" s="77">
        <v>1650</v>
      </c>
      <c r="M2097" s="77" t="s">
        <v>41</v>
      </c>
      <c r="N2097" s="101">
        <v>1.4</v>
      </c>
      <c r="O2097" s="107">
        <v>0</v>
      </c>
      <c r="P2097" s="104">
        <v>2.04</v>
      </c>
      <c r="Z2097" s="77" t="s">
        <v>40</v>
      </c>
      <c r="AA2097" s="77" t="s">
        <v>39</v>
      </c>
      <c r="AB2097" s="77">
        <v>20</v>
      </c>
    </row>
    <row r="2098" spans="1:28" ht="15.75" customHeight="1" x14ac:dyDescent="0.2">
      <c r="A2098" s="77" t="s">
        <v>48</v>
      </c>
      <c r="B2098" s="77" t="s">
        <v>47</v>
      </c>
      <c r="C2098" s="77" t="s">
        <v>50</v>
      </c>
      <c r="D2098" s="113">
        <v>43468.39604028935</v>
      </c>
      <c r="E2098" s="77" t="s">
        <v>170</v>
      </c>
      <c r="F2098" s="77" t="s">
        <v>45</v>
      </c>
      <c r="G2098" s="77" t="s">
        <v>44</v>
      </c>
      <c r="H2098" s="77" t="s">
        <v>9</v>
      </c>
      <c r="I2098" s="77" t="s">
        <v>159</v>
      </c>
      <c r="J2098" s="77" t="s">
        <v>165</v>
      </c>
      <c r="K2098" s="77">
        <v>2.2000000000000002</v>
      </c>
      <c r="L2098" s="77">
        <v>1650</v>
      </c>
      <c r="M2098" s="77" t="s">
        <v>41</v>
      </c>
      <c r="N2098" s="101">
        <v>10.6</v>
      </c>
      <c r="O2098" s="107">
        <v>0.01</v>
      </c>
      <c r="P2098" s="104">
        <v>2.0099999999999998</v>
      </c>
      <c r="Z2098" s="77" t="s">
        <v>40</v>
      </c>
      <c r="AA2098" s="77" t="s">
        <v>39</v>
      </c>
      <c r="AB2098" s="77">
        <v>20</v>
      </c>
    </row>
    <row r="2099" spans="1:28" ht="15.75" customHeight="1" x14ac:dyDescent="0.2">
      <c r="A2099" s="77" t="s">
        <v>48</v>
      </c>
      <c r="B2099" s="77" t="s">
        <v>47</v>
      </c>
      <c r="C2099" s="77" t="s">
        <v>50</v>
      </c>
      <c r="D2099" s="113">
        <v>43468.39604028935</v>
      </c>
      <c r="E2099" s="77" t="s">
        <v>170</v>
      </c>
      <c r="F2099" s="77" t="s">
        <v>45</v>
      </c>
      <c r="G2099" s="77" t="s">
        <v>44</v>
      </c>
      <c r="H2099" s="77" t="s">
        <v>10</v>
      </c>
      <c r="I2099" s="77" t="s">
        <v>157</v>
      </c>
      <c r="J2099" s="77" t="s">
        <v>42</v>
      </c>
      <c r="K2099" s="77">
        <v>3.5</v>
      </c>
      <c r="L2099" s="77">
        <v>2130</v>
      </c>
      <c r="M2099" s="77" t="s">
        <v>41</v>
      </c>
      <c r="N2099" s="101">
        <v>10.6</v>
      </c>
      <c r="O2099" s="107">
        <v>1.2999999999999999E-2</v>
      </c>
      <c r="P2099" s="104">
        <v>3.77</v>
      </c>
      <c r="Z2099" s="77" t="s">
        <v>40</v>
      </c>
      <c r="AA2099" s="77" t="s">
        <v>39</v>
      </c>
      <c r="AB2099" s="77">
        <v>20</v>
      </c>
    </row>
    <row r="2100" spans="1:28" ht="15.75" customHeight="1" x14ac:dyDescent="0.2">
      <c r="A2100" s="77" t="s">
        <v>48</v>
      </c>
      <c r="B2100" s="77" t="s">
        <v>47</v>
      </c>
      <c r="C2100" s="77" t="s">
        <v>50</v>
      </c>
      <c r="D2100" s="113">
        <v>43468.39604028935</v>
      </c>
      <c r="E2100" s="77" t="s">
        <v>170</v>
      </c>
      <c r="F2100" s="77" t="s">
        <v>45</v>
      </c>
      <c r="G2100" s="77" t="s">
        <v>44</v>
      </c>
      <c r="H2100" s="77" t="s">
        <v>10</v>
      </c>
      <c r="I2100" s="77" t="s">
        <v>158</v>
      </c>
      <c r="J2100" s="77" t="s">
        <v>42</v>
      </c>
      <c r="K2100" s="77">
        <v>3.5</v>
      </c>
      <c r="L2100" s="77">
        <v>2130</v>
      </c>
      <c r="M2100" s="77" t="s">
        <v>41</v>
      </c>
      <c r="N2100" s="101">
        <v>43.8</v>
      </c>
      <c r="O2100" s="107">
        <v>1.2999999999999999E-2</v>
      </c>
      <c r="P2100" s="104">
        <v>0</v>
      </c>
      <c r="Z2100" s="77" t="s">
        <v>40</v>
      </c>
      <c r="AA2100" s="77" t="s">
        <v>39</v>
      </c>
      <c r="AB2100" s="77">
        <v>20</v>
      </c>
    </row>
    <row r="2101" spans="1:28" ht="15.75" customHeight="1" x14ac:dyDescent="0.2">
      <c r="A2101" s="77" t="s">
        <v>48</v>
      </c>
      <c r="B2101" s="77" t="s">
        <v>47</v>
      </c>
      <c r="C2101" s="77" t="s">
        <v>50</v>
      </c>
      <c r="D2101" s="113">
        <v>43468.39604028935</v>
      </c>
      <c r="E2101" s="77" t="s">
        <v>170</v>
      </c>
      <c r="F2101" s="77" t="s">
        <v>45</v>
      </c>
      <c r="G2101" s="77" t="s">
        <v>44</v>
      </c>
      <c r="H2101" s="77" t="s">
        <v>10</v>
      </c>
      <c r="I2101" s="77" t="s">
        <v>43</v>
      </c>
      <c r="J2101" s="77" t="s">
        <v>42</v>
      </c>
      <c r="K2101" s="77">
        <v>3.5</v>
      </c>
      <c r="L2101" s="77">
        <v>2130</v>
      </c>
      <c r="M2101" s="77" t="s">
        <v>41</v>
      </c>
      <c r="N2101" s="101">
        <v>2.2999999999999998</v>
      </c>
      <c r="O2101" s="107">
        <v>0</v>
      </c>
      <c r="P2101" s="104">
        <v>3.61</v>
      </c>
      <c r="Z2101" s="77" t="s">
        <v>40</v>
      </c>
      <c r="AA2101" s="77" t="s">
        <v>39</v>
      </c>
      <c r="AB2101" s="77">
        <v>20</v>
      </c>
    </row>
    <row r="2102" spans="1:28" ht="15.75" customHeight="1" x14ac:dyDescent="0.2">
      <c r="A2102" s="77" t="s">
        <v>48</v>
      </c>
      <c r="B2102" s="77" t="s">
        <v>47</v>
      </c>
      <c r="C2102" s="77" t="s">
        <v>50</v>
      </c>
      <c r="D2102" s="113">
        <v>43468.39604028935</v>
      </c>
      <c r="E2102" s="77" t="s">
        <v>170</v>
      </c>
      <c r="F2102" s="77" t="s">
        <v>45</v>
      </c>
      <c r="G2102" s="77" t="s">
        <v>44</v>
      </c>
      <c r="H2102" s="77" t="s">
        <v>10</v>
      </c>
      <c r="I2102" s="77" t="s">
        <v>159</v>
      </c>
      <c r="J2102" s="77" t="s">
        <v>165</v>
      </c>
      <c r="K2102" s="77">
        <v>3.5</v>
      </c>
      <c r="L2102" s="77">
        <v>2130</v>
      </c>
      <c r="M2102" s="77" t="s">
        <v>41</v>
      </c>
      <c r="N2102" s="101">
        <v>4</v>
      </c>
      <c r="O2102" s="107">
        <v>2E-3</v>
      </c>
      <c r="P2102" s="104">
        <v>3.59</v>
      </c>
      <c r="Z2102" s="77" t="s">
        <v>40</v>
      </c>
      <c r="AA2102" s="77" t="s">
        <v>39</v>
      </c>
      <c r="AB2102" s="77">
        <v>20</v>
      </c>
    </row>
    <row r="2103" spans="1:28" ht="15.75" customHeight="1" x14ac:dyDescent="0.2">
      <c r="A2103" s="77" t="s">
        <v>48</v>
      </c>
      <c r="B2103" s="77" t="s">
        <v>47</v>
      </c>
      <c r="C2103" s="77" t="s">
        <v>50</v>
      </c>
      <c r="D2103" s="113">
        <v>43468.39604028935</v>
      </c>
      <c r="E2103" s="77" t="s">
        <v>170</v>
      </c>
      <c r="F2103" s="77" t="s">
        <v>45</v>
      </c>
      <c r="G2103" s="77" t="s">
        <v>44</v>
      </c>
      <c r="H2103" s="77" t="s">
        <v>18</v>
      </c>
      <c r="I2103" s="77" t="s">
        <v>157</v>
      </c>
      <c r="J2103" s="77" t="s">
        <v>42</v>
      </c>
      <c r="K2103" s="77">
        <v>2.7</v>
      </c>
      <c r="L2103" s="77">
        <v>1860</v>
      </c>
      <c r="M2103" s="77" t="s">
        <v>41</v>
      </c>
      <c r="N2103" s="101">
        <v>36.700000000000003</v>
      </c>
      <c r="O2103" s="107">
        <v>4.7E-2</v>
      </c>
      <c r="P2103" s="104">
        <v>3.21</v>
      </c>
      <c r="Z2103" s="77" t="s">
        <v>40</v>
      </c>
      <c r="AA2103" s="77" t="s">
        <v>39</v>
      </c>
      <c r="AB2103" s="77">
        <v>20</v>
      </c>
    </row>
    <row r="2104" spans="1:28" ht="15.75" customHeight="1" x14ac:dyDescent="0.2">
      <c r="A2104" s="77" t="s">
        <v>48</v>
      </c>
      <c r="B2104" s="77" t="s">
        <v>47</v>
      </c>
      <c r="C2104" s="77" t="s">
        <v>50</v>
      </c>
      <c r="D2104" s="113">
        <v>43468.39604028935</v>
      </c>
      <c r="E2104" s="77" t="s">
        <v>170</v>
      </c>
      <c r="F2104" s="77" t="s">
        <v>45</v>
      </c>
      <c r="G2104" s="77" t="s">
        <v>44</v>
      </c>
      <c r="H2104" s="77" t="s">
        <v>18</v>
      </c>
      <c r="I2104" s="77" t="s">
        <v>158</v>
      </c>
      <c r="J2104" s="77" t="s">
        <v>42</v>
      </c>
      <c r="K2104" s="77">
        <v>2.7</v>
      </c>
      <c r="L2104" s="77">
        <v>1860</v>
      </c>
      <c r="M2104" s="77" t="s">
        <v>41</v>
      </c>
      <c r="N2104" s="101">
        <v>72.599999999999994</v>
      </c>
      <c r="O2104" s="107">
        <v>4.8000000000000001E-2</v>
      </c>
      <c r="P2104" s="104">
        <v>0</v>
      </c>
      <c r="Z2104" s="77" t="s">
        <v>40</v>
      </c>
      <c r="AA2104" s="77" t="s">
        <v>39</v>
      </c>
      <c r="AB2104" s="77">
        <v>20</v>
      </c>
    </row>
    <row r="2105" spans="1:28" ht="15.75" customHeight="1" x14ac:dyDescent="0.2">
      <c r="A2105" s="77" t="s">
        <v>48</v>
      </c>
      <c r="B2105" s="77" t="s">
        <v>47</v>
      </c>
      <c r="C2105" s="77" t="s">
        <v>50</v>
      </c>
      <c r="D2105" s="113">
        <v>43468.39604028935</v>
      </c>
      <c r="E2105" s="77" t="s">
        <v>170</v>
      </c>
      <c r="F2105" s="77" t="s">
        <v>45</v>
      </c>
      <c r="G2105" s="77" t="s">
        <v>44</v>
      </c>
      <c r="H2105" s="77" t="s">
        <v>18</v>
      </c>
      <c r="I2105" s="77" t="s">
        <v>43</v>
      </c>
      <c r="J2105" s="77" t="s">
        <v>42</v>
      </c>
      <c r="K2105" s="77">
        <v>2.7</v>
      </c>
      <c r="L2105" s="77">
        <v>1860</v>
      </c>
      <c r="M2105" s="77" t="s">
        <v>41</v>
      </c>
      <c r="N2105" s="101">
        <v>2.1</v>
      </c>
      <c r="O2105" s="107">
        <v>0</v>
      </c>
      <c r="P2105" s="104">
        <v>3.11</v>
      </c>
      <c r="Z2105" s="77" t="s">
        <v>40</v>
      </c>
      <c r="AA2105" s="77" t="s">
        <v>39</v>
      </c>
      <c r="AB2105" s="77">
        <v>20</v>
      </c>
    </row>
    <row r="2106" spans="1:28" ht="15.75" customHeight="1" x14ac:dyDescent="0.2">
      <c r="A2106" s="77" t="s">
        <v>48</v>
      </c>
      <c r="B2106" s="77" t="s">
        <v>47</v>
      </c>
      <c r="C2106" s="77" t="s">
        <v>50</v>
      </c>
      <c r="D2106" s="113">
        <v>43468.39604028935</v>
      </c>
      <c r="E2106" s="77" t="s">
        <v>170</v>
      </c>
      <c r="F2106" s="77" t="s">
        <v>45</v>
      </c>
      <c r="G2106" s="77" t="s">
        <v>44</v>
      </c>
      <c r="H2106" s="77" t="s">
        <v>18</v>
      </c>
      <c r="I2106" s="77" t="s">
        <v>159</v>
      </c>
      <c r="J2106" s="77" t="s">
        <v>165</v>
      </c>
      <c r="K2106" s="77">
        <v>2.7</v>
      </c>
      <c r="L2106" s="77">
        <v>1860</v>
      </c>
      <c r="M2106" s="77" t="s">
        <v>41</v>
      </c>
      <c r="N2106" s="101">
        <v>36.5</v>
      </c>
      <c r="O2106" s="107">
        <v>4.3999999999999997E-2</v>
      </c>
      <c r="P2106" s="104">
        <v>3.01</v>
      </c>
      <c r="Z2106" s="77" t="s">
        <v>40</v>
      </c>
      <c r="AA2106" s="77" t="s">
        <v>39</v>
      </c>
      <c r="AB2106" s="77">
        <v>20</v>
      </c>
    </row>
    <row r="2107" spans="1:28" ht="15.75" customHeight="1" x14ac:dyDescent="0.2">
      <c r="A2107" s="77" t="s">
        <v>48</v>
      </c>
      <c r="B2107" s="77" t="s">
        <v>47</v>
      </c>
      <c r="C2107" s="77" t="s">
        <v>50</v>
      </c>
      <c r="D2107" s="113">
        <v>43468.39604028935</v>
      </c>
      <c r="E2107" s="77" t="s">
        <v>170</v>
      </c>
      <c r="F2107" s="77" t="s">
        <v>45</v>
      </c>
      <c r="G2107" s="77" t="s">
        <v>44</v>
      </c>
      <c r="H2107" s="77" t="s">
        <v>20</v>
      </c>
      <c r="I2107" s="77" t="s">
        <v>157</v>
      </c>
      <c r="J2107" s="77" t="s">
        <v>42</v>
      </c>
      <c r="K2107" s="77">
        <v>2.1</v>
      </c>
      <c r="L2107" s="77">
        <v>1720</v>
      </c>
      <c r="M2107" s="77" t="s">
        <v>41</v>
      </c>
      <c r="N2107" s="101">
        <v>18</v>
      </c>
      <c r="O2107" s="107">
        <v>2.5999999999999999E-2</v>
      </c>
      <c r="P2107" s="104">
        <v>3.14</v>
      </c>
      <c r="Z2107" s="77" t="s">
        <v>40</v>
      </c>
      <c r="AA2107" s="77" t="s">
        <v>39</v>
      </c>
      <c r="AB2107" s="77">
        <v>20</v>
      </c>
    </row>
    <row r="2108" spans="1:28" ht="15.75" customHeight="1" x14ac:dyDescent="0.2">
      <c r="A2108" s="77" t="s">
        <v>48</v>
      </c>
      <c r="B2108" s="77" t="s">
        <v>47</v>
      </c>
      <c r="C2108" s="77" t="s">
        <v>50</v>
      </c>
      <c r="D2108" s="113">
        <v>43468.39604028935</v>
      </c>
      <c r="E2108" s="77" t="s">
        <v>170</v>
      </c>
      <c r="F2108" s="77" t="s">
        <v>45</v>
      </c>
      <c r="G2108" s="77" t="s">
        <v>44</v>
      </c>
      <c r="H2108" s="77" t="s">
        <v>20</v>
      </c>
      <c r="I2108" s="77" t="s">
        <v>158</v>
      </c>
      <c r="J2108" s="77" t="s">
        <v>42</v>
      </c>
      <c r="K2108" s="77">
        <v>2.1</v>
      </c>
      <c r="L2108" s="77">
        <v>1720</v>
      </c>
      <c r="M2108" s="77" t="s">
        <v>41</v>
      </c>
      <c r="N2108" s="101">
        <v>51.5</v>
      </c>
      <c r="O2108" s="107">
        <v>2.5999999999999999E-2</v>
      </c>
      <c r="P2108" s="104">
        <v>0</v>
      </c>
      <c r="Z2108" s="77" t="s">
        <v>40</v>
      </c>
      <c r="AA2108" s="77" t="s">
        <v>39</v>
      </c>
      <c r="AB2108" s="77">
        <v>20</v>
      </c>
    </row>
    <row r="2109" spans="1:28" ht="15.75" customHeight="1" x14ac:dyDescent="0.2">
      <c r="A2109" s="77" t="s">
        <v>48</v>
      </c>
      <c r="B2109" s="77" t="s">
        <v>47</v>
      </c>
      <c r="C2109" s="77" t="s">
        <v>50</v>
      </c>
      <c r="D2109" s="113">
        <v>43468.39604028935</v>
      </c>
      <c r="E2109" s="77" t="s">
        <v>170</v>
      </c>
      <c r="F2109" s="77" t="s">
        <v>45</v>
      </c>
      <c r="G2109" s="77" t="s">
        <v>44</v>
      </c>
      <c r="H2109" s="77" t="s">
        <v>20</v>
      </c>
      <c r="I2109" s="77" t="s">
        <v>43</v>
      </c>
      <c r="J2109" s="77" t="s">
        <v>42</v>
      </c>
      <c r="K2109" s="77">
        <v>2.1</v>
      </c>
      <c r="L2109" s="77">
        <v>1720</v>
      </c>
      <c r="M2109" s="77" t="s">
        <v>41</v>
      </c>
      <c r="N2109" s="101">
        <v>2.1</v>
      </c>
      <c r="O2109" s="107">
        <v>0</v>
      </c>
      <c r="P2109" s="104">
        <v>3.05</v>
      </c>
      <c r="Z2109" s="77" t="s">
        <v>40</v>
      </c>
      <c r="AA2109" s="77" t="s">
        <v>39</v>
      </c>
      <c r="AB2109" s="77">
        <v>20</v>
      </c>
    </row>
    <row r="2110" spans="1:28" ht="15.75" customHeight="1" x14ac:dyDescent="0.2">
      <c r="A2110" s="77" t="s">
        <v>48</v>
      </c>
      <c r="B2110" s="77" t="s">
        <v>47</v>
      </c>
      <c r="C2110" s="77" t="s">
        <v>50</v>
      </c>
      <c r="D2110" s="113">
        <v>43468.39604028935</v>
      </c>
      <c r="E2110" s="77" t="s">
        <v>170</v>
      </c>
      <c r="F2110" s="77" t="s">
        <v>45</v>
      </c>
      <c r="G2110" s="77" t="s">
        <v>44</v>
      </c>
      <c r="H2110" s="77" t="s">
        <v>20</v>
      </c>
      <c r="I2110" s="77" t="s">
        <v>159</v>
      </c>
      <c r="J2110" s="77" t="s">
        <v>165</v>
      </c>
      <c r="K2110" s="77">
        <v>2.1</v>
      </c>
      <c r="L2110" s="77">
        <v>1720</v>
      </c>
      <c r="M2110" s="77" t="s">
        <v>41</v>
      </c>
      <c r="N2110" s="101">
        <v>18</v>
      </c>
      <c r="O2110" s="107">
        <v>2.3E-2</v>
      </c>
      <c r="P2110" s="104">
        <v>2.97</v>
      </c>
      <c r="Z2110" s="77" t="s">
        <v>40</v>
      </c>
      <c r="AA2110" s="77" t="s">
        <v>39</v>
      </c>
      <c r="AB2110" s="77">
        <v>20</v>
      </c>
    </row>
    <row r="2111" spans="1:28" ht="15.75" customHeight="1" x14ac:dyDescent="0.2">
      <c r="A2111" s="77" t="s">
        <v>48</v>
      </c>
      <c r="B2111" s="77" t="s">
        <v>47</v>
      </c>
      <c r="C2111" s="77" t="s">
        <v>50</v>
      </c>
      <c r="D2111" s="113">
        <v>43468.39604028935</v>
      </c>
      <c r="E2111" s="77" t="s">
        <v>170</v>
      </c>
      <c r="F2111" s="77" t="s">
        <v>45</v>
      </c>
      <c r="G2111" s="77" t="s">
        <v>44</v>
      </c>
      <c r="H2111" s="77" t="s">
        <v>22</v>
      </c>
      <c r="I2111" s="77" t="s">
        <v>157</v>
      </c>
      <c r="J2111" s="77" t="s">
        <v>42</v>
      </c>
      <c r="K2111" s="77">
        <v>2.4</v>
      </c>
      <c r="L2111" s="77">
        <v>1850</v>
      </c>
      <c r="M2111" s="77" t="s">
        <v>41</v>
      </c>
      <c r="N2111" s="101">
        <v>34.9</v>
      </c>
      <c r="O2111" s="107">
        <v>3.3000000000000002E-2</v>
      </c>
      <c r="P2111" s="104">
        <v>3.19</v>
      </c>
      <c r="Z2111" s="77" t="s">
        <v>40</v>
      </c>
      <c r="AA2111" s="77" t="s">
        <v>39</v>
      </c>
      <c r="AB2111" s="77">
        <v>20</v>
      </c>
    </row>
    <row r="2112" spans="1:28" ht="15.75" customHeight="1" x14ac:dyDescent="0.2">
      <c r="A2112" s="77" t="s">
        <v>48</v>
      </c>
      <c r="B2112" s="77" t="s">
        <v>47</v>
      </c>
      <c r="C2112" s="77" t="s">
        <v>50</v>
      </c>
      <c r="D2112" s="113">
        <v>43468.39604028935</v>
      </c>
      <c r="E2112" s="77" t="s">
        <v>170</v>
      </c>
      <c r="F2112" s="77" t="s">
        <v>45</v>
      </c>
      <c r="G2112" s="77" t="s">
        <v>44</v>
      </c>
      <c r="H2112" s="77" t="s">
        <v>22</v>
      </c>
      <c r="I2112" s="77" t="s">
        <v>158</v>
      </c>
      <c r="J2112" s="77" t="s">
        <v>42</v>
      </c>
      <c r="K2112" s="77">
        <v>2.4</v>
      </c>
      <c r="L2112" s="77">
        <v>1850</v>
      </c>
      <c r="M2112" s="77" t="s">
        <v>41</v>
      </c>
      <c r="N2112" s="101">
        <v>72.099999999999994</v>
      </c>
      <c r="O2112" s="107">
        <v>3.4000000000000002E-2</v>
      </c>
      <c r="P2112" s="104">
        <v>0</v>
      </c>
      <c r="Z2112" s="77" t="s">
        <v>40</v>
      </c>
      <c r="AA2112" s="77" t="s">
        <v>39</v>
      </c>
      <c r="AB2112" s="77">
        <v>20</v>
      </c>
    </row>
    <row r="2113" spans="1:28" ht="15.75" customHeight="1" x14ac:dyDescent="0.2">
      <c r="A2113" s="77" t="s">
        <v>48</v>
      </c>
      <c r="B2113" s="77" t="s">
        <v>47</v>
      </c>
      <c r="C2113" s="77" t="s">
        <v>50</v>
      </c>
      <c r="D2113" s="113">
        <v>43468.39604028935</v>
      </c>
      <c r="E2113" s="77" t="s">
        <v>170</v>
      </c>
      <c r="F2113" s="77" t="s">
        <v>45</v>
      </c>
      <c r="G2113" s="77" t="s">
        <v>44</v>
      </c>
      <c r="H2113" s="77" t="s">
        <v>22</v>
      </c>
      <c r="I2113" s="77" t="s">
        <v>43</v>
      </c>
      <c r="J2113" s="77" t="s">
        <v>42</v>
      </c>
      <c r="K2113" s="77">
        <v>2.4</v>
      </c>
      <c r="L2113" s="77">
        <v>1850</v>
      </c>
      <c r="M2113" s="77" t="s">
        <v>41</v>
      </c>
      <c r="N2113" s="101">
        <v>2.1</v>
      </c>
      <c r="O2113" s="107">
        <v>0</v>
      </c>
      <c r="P2113" s="104">
        <v>3.1</v>
      </c>
      <c r="Z2113" s="77" t="s">
        <v>40</v>
      </c>
      <c r="AA2113" s="77" t="s">
        <v>39</v>
      </c>
      <c r="AB2113" s="77">
        <v>20</v>
      </c>
    </row>
    <row r="2114" spans="1:28" ht="15.75" customHeight="1" x14ac:dyDescent="0.2">
      <c r="A2114" s="77" t="s">
        <v>48</v>
      </c>
      <c r="B2114" s="77" t="s">
        <v>47</v>
      </c>
      <c r="C2114" s="77" t="s">
        <v>50</v>
      </c>
      <c r="D2114" s="113">
        <v>43468.39604028935</v>
      </c>
      <c r="E2114" s="77" t="s">
        <v>170</v>
      </c>
      <c r="F2114" s="77" t="s">
        <v>45</v>
      </c>
      <c r="G2114" s="77" t="s">
        <v>44</v>
      </c>
      <c r="H2114" s="77" t="s">
        <v>22</v>
      </c>
      <c r="I2114" s="77" t="s">
        <v>159</v>
      </c>
      <c r="J2114" s="77" t="s">
        <v>165</v>
      </c>
      <c r="K2114" s="77">
        <v>2.4</v>
      </c>
      <c r="L2114" s="77">
        <v>1850</v>
      </c>
      <c r="M2114" s="77" t="s">
        <v>41</v>
      </c>
      <c r="N2114" s="101">
        <v>35.6</v>
      </c>
      <c r="O2114" s="107">
        <v>3.1E-2</v>
      </c>
      <c r="P2114" s="104">
        <v>3.01</v>
      </c>
      <c r="Z2114" s="77" t="s">
        <v>40</v>
      </c>
      <c r="AA2114" s="77" t="s">
        <v>39</v>
      </c>
      <c r="AB2114" s="77">
        <v>20</v>
      </c>
    </row>
    <row r="2115" spans="1:28" ht="15.75" customHeight="1" x14ac:dyDescent="0.2">
      <c r="A2115" s="77" t="s">
        <v>48</v>
      </c>
      <c r="B2115" s="77" t="s">
        <v>47</v>
      </c>
      <c r="C2115" s="77" t="s">
        <v>50</v>
      </c>
      <c r="D2115" s="113">
        <v>43468.39604028935</v>
      </c>
      <c r="E2115" s="77" t="s">
        <v>170</v>
      </c>
      <c r="F2115" s="77" t="s">
        <v>45</v>
      </c>
      <c r="G2115" s="77" t="s">
        <v>44</v>
      </c>
      <c r="H2115" s="77" t="s">
        <v>26</v>
      </c>
      <c r="I2115" s="77" t="s">
        <v>157</v>
      </c>
      <c r="J2115" s="77" t="s">
        <v>42</v>
      </c>
      <c r="K2115" s="77">
        <v>3.6</v>
      </c>
      <c r="L2115" s="77">
        <v>1920</v>
      </c>
      <c r="M2115" s="77" t="s">
        <v>41</v>
      </c>
      <c r="N2115" s="101">
        <v>33.200000000000003</v>
      </c>
      <c r="O2115" s="107">
        <v>1.6E-2</v>
      </c>
      <c r="P2115" s="104">
        <v>3.39</v>
      </c>
      <c r="Z2115" s="77" t="s">
        <v>40</v>
      </c>
      <c r="AA2115" s="77" t="s">
        <v>39</v>
      </c>
      <c r="AB2115" s="77">
        <v>20</v>
      </c>
    </row>
    <row r="2116" spans="1:28" ht="15.75" customHeight="1" x14ac:dyDescent="0.2">
      <c r="A2116" s="77" t="s">
        <v>48</v>
      </c>
      <c r="B2116" s="77" t="s">
        <v>47</v>
      </c>
      <c r="C2116" s="77" t="s">
        <v>50</v>
      </c>
      <c r="D2116" s="113">
        <v>43468.39604028935</v>
      </c>
      <c r="E2116" s="77" t="s">
        <v>170</v>
      </c>
      <c r="F2116" s="77" t="s">
        <v>45</v>
      </c>
      <c r="G2116" s="77" t="s">
        <v>44</v>
      </c>
      <c r="H2116" s="77" t="s">
        <v>26</v>
      </c>
      <c r="I2116" s="77" t="s">
        <v>158</v>
      </c>
      <c r="J2116" s="77" t="s">
        <v>42</v>
      </c>
      <c r="K2116" s="77">
        <v>3.6</v>
      </c>
      <c r="L2116" s="77">
        <v>1920</v>
      </c>
      <c r="M2116" s="77" t="s">
        <v>41</v>
      </c>
      <c r="N2116" s="101">
        <v>79.5</v>
      </c>
      <c r="O2116" s="107">
        <v>1.7999999999999999E-2</v>
      </c>
      <c r="P2116" s="104">
        <v>0</v>
      </c>
      <c r="Z2116" s="77" t="s">
        <v>40</v>
      </c>
      <c r="AA2116" s="77" t="s">
        <v>39</v>
      </c>
      <c r="AB2116" s="77">
        <v>20</v>
      </c>
    </row>
    <row r="2117" spans="1:28" ht="15.75" customHeight="1" x14ac:dyDescent="0.2">
      <c r="A2117" s="77" t="s">
        <v>48</v>
      </c>
      <c r="B2117" s="77" t="s">
        <v>47</v>
      </c>
      <c r="C2117" s="77" t="s">
        <v>50</v>
      </c>
      <c r="D2117" s="113">
        <v>43468.39604028935</v>
      </c>
      <c r="E2117" s="77" t="s">
        <v>170</v>
      </c>
      <c r="F2117" s="77" t="s">
        <v>45</v>
      </c>
      <c r="G2117" s="77" t="s">
        <v>44</v>
      </c>
      <c r="H2117" s="77" t="s">
        <v>26</v>
      </c>
      <c r="I2117" s="77" t="s">
        <v>43</v>
      </c>
      <c r="J2117" s="77" t="s">
        <v>42</v>
      </c>
      <c r="K2117" s="77">
        <v>3.6</v>
      </c>
      <c r="L2117" s="77">
        <v>1920</v>
      </c>
      <c r="M2117" s="77" t="s">
        <v>41</v>
      </c>
      <c r="N2117" s="101">
        <v>2</v>
      </c>
      <c r="O2117" s="107">
        <v>0</v>
      </c>
      <c r="P2117" s="104">
        <v>3.17</v>
      </c>
      <c r="Z2117" s="77" t="s">
        <v>40</v>
      </c>
      <c r="AA2117" s="77" t="s">
        <v>39</v>
      </c>
      <c r="AB2117" s="77">
        <v>20</v>
      </c>
    </row>
    <row r="2118" spans="1:28" ht="15.75" customHeight="1" x14ac:dyDescent="0.2">
      <c r="A2118" s="77" t="s">
        <v>48</v>
      </c>
      <c r="B2118" s="77" t="s">
        <v>47</v>
      </c>
      <c r="C2118" s="77" t="s">
        <v>50</v>
      </c>
      <c r="D2118" s="113">
        <v>43468.39604028935</v>
      </c>
      <c r="E2118" s="77" t="s">
        <v>170</v>
      </c>
      <c r="F2118" s="77" t="s">
        <v>45</v>
      </c>
      <c r="G2118" s="77" t="s">
        <v>44</v>
      </c>
      <c r="H2118" s="77" t="s">
        <v>26</v>
      </c>
      <c r="I2118" s="77" t="s">
        <v>159</v>
      </c>
      <c r="J2118" s="77" t="s">
        <v>165</v>
      </c>
      <c r="K2118" s="77">
        <v>3.6</v>
      </c>
      <c r="L2118" s="77">
        <v>1920</v>
      </c>
      <c r="M2118" s="77" t="s">
        <v>41</v>
      </c>
      <c r="N2118" s="101">
        <v>23.4</v>
      </c>
      <c r="O2118" s="107">
        <v>0.01</v>
      </c>
      <c r="P2118" s="104">
        <v>3.13</v>
      </c>
      <c r="Z2118" s="77" t="s">
        <v>40</v>
      </c>
      <c r="AA2118" s="77" t="s">
        <v>39</v>
      </c>
      <c r="AB2118" s="77">
        <v>20</v>
      </c>
    </row>
    <row r="2119" spans="1:28" ht="15.75" customHeight="1" x14ac:dyDescent="0.2">
      <c r="A2119" s="77" t="s">
        <v>48</v>
      </c>
      <c r="B2119" s="77" t="s">
        <v>47</v>
      </c>
      <c r="C2119" s="77" t="s">
        <v>50</v>
      </c>
      <c r="D2119" s="113">
        <v>43468.39604028935</v>
      </c>
      <c r="E2119" s="77" t="s">
        <v>170</v>
      </c>
      <c r="F2119" s="77" t="s">
        <v>45</v>
      </c>
      <c r="G2119" s="77" t="s">
        <v>44</v>
      </c>
      <c r="H2119" s="77" t="s">
        <v>166</v>
      </c>
      <c r="I2119" s="77" t="s">
        <v>157</v>
      </c>
      <c r="J2119" s="77" t="s">
        <v>42</v>
      </c>
      <c r="K2119" s="77">
        <v>2.2000000000000002</v>
      </c>
      <c r="L2119" s="77">
        <v>1690</v>
      </c>
      <c r="M2119" s="77" t="s">
        <v>41</v>
      </c>
      <c r="N2119" s="101">
        <v>17.5</v>
      </c>
      <c r="O2119" s="107">
        <v>2.1999999999999999E-2</v>
      </c>
      <c r="P2119" s="104">
        <v>2.73</v>
      </c>
      <c r="Z2119" s="77" t="s">
        <v>40</v>
      </c>
      <c r="AA2119" s="77" t="s">
        <v>39</v>
      </c>
      <c r="AB2119" s="77">
        <v>20</v>
      </c>
    </row>
    <row r="2120" spans="1:28" ht="15.75" customHeight="1" x14ac:dyDescent="0.2">
      <c r="A2120" s="77" t="s">
        <v>48</v>
      </c>
      <c r="B2120" s="77" t="s">
        <v>47</v>
      </c>
      <c r="C2120" s="77" t="s">
        <v>50</v>
      </c>
      <c r="D2120" s="113">
        <v>43468.39604028935</v>
      </c>
      <c r="E2120" s="77" t="s">
        <v>170</v>
      </c>
      <c r="F2120" s="77" t="s">
        <v>45</v>
      </c>
      <c r="G2120" s="77" t="s">
        <v>44</v>
      </c>
      <c r="H2120" s="77" t="s">
        <v>166</v>
      </c>
      <c r="I2120" s="77" t="s">
        <v>158</v>
      </c>
      <c r="J2120" s="77" t="s">
        <v>42</v>
      </c>
      <c r="K2120" s="77">
        <v>2.2000000000000002</v>
      </c>
      <c r="L2120" s="77">
        <v>1690</v>
      </c>
      <c r="M2120" s="77" t="s">
        <v>41</v>
      </c>
      <c r="N2120" s="101">
        <v>46.1</v>
      </c>
      <c r="O2120" s="107">
        <v>2.3E-2</v>
      </c>
      <c r="P2120" s="104">
        <v>0</v>
      </c>
      <c r="Z2120" s="77" t="s">
        <v>40</v>
      </c>
      <c r="AA2120" s="77" t="s">
        <v>39</v>
      </c>
      <c r="AB2120" s="77">
        <v>20</v>
      </c>
    </row>
    <row r="2121" spans="1:28" ht="15.75" customHeight="1" x14ac:dyDescent="0.2">
      <c r="A2121" s="77" t="s">
        <v>48</v>
      </c>
      <c r="B2121" s="77" t="s">
        <v>47</v>
      </c>
      <c r="C2121" s="77" t="s">
        <v>50</v>
      </c>
      <c r="D2121" s="113">
        <v>43468.39604028935</v>
      </c>
      <c r="E2121" s="77" t="s">
        <v>170</v>
      </c>
      <c r="F2121" s="77" t="s">
        <v>45</v>
      </c>
      <c r="G2121" s="77" t="s">
        <v>44</v>
      </c>
      <c r="H2121" s="77" t="s">
        <v>166</v>
      </c>
      <c r="I2121" s="77" t="s">
        <v>43</v>
      </c>
      <c r="J2121" s="77" t="s">
        <v>42</v>
      </c>
      <c r="K2121" s="77">
        <v>2.2000000000000002</v>
      </c>
      <c r="L2121" s="77">
        <v>1690</v>
      </c>
      <c r="M2121" s="77" t="s">
        <v>41</v>
      </c>
      <c r="N2121" s="101">
        <v>1.8</v>
      </c>
      <c r="O2121" s="107">
        <v>0</v>
      </c>
      <c r="P2121" s="104">
        <v>2.64</v>
      </c>
      <c r="Z2121" s="77" t="s">
        <v>40</v>
      </c>
      <c r="AA2121" s="77" t="s">
        <v>39</v>
      </c>
      <c r="AB2121" s="77">
        <v>20</v>
      </c>
    </row>
    <row r="2122" spans="1:28" ht="15.75" customHeight="1" x14ac:dyDescent="0.2">
      <c r="A2122" s="77" t="s">
        <v>48</v>
      </c>
      <c r="B2122" s="77" t="s">
        <v>47</v>
      </c>
      <c r="C2122" s="77" t="s">
        <v>50</v>
      </c>
      <c r="D2122" s="113">
        <v>43468.39604028935</v>
      </c>
      <c r="E2122" s="77" t="s">
        <v>170</v>
      </c>
      <c r="F2122" s="77" t="s">
        <v>45</v>
      </c>
      <c r="G2122" s="77" t="s">
        <v>44</v>
      </c>
      <c r="H2122" s="77" t="s">
        <v>166</v>
      </c>
      <c r="I2122" s="77" t="s">
        <v>159</v>
      </c>
      <c r="J2122" s="77" t="s">
        <v>165</v>
      </c>
      <c r="K2122" s="77">
        <v>2.2000000000000002</v>
      </c>
      <c r="L2122" s="77">
        <v>1690</v>
      </c>
      <c r="M2122" s="77" t="s">
        <v>41</v>
      </c>
      <c r="N2122" s="101">
        <v>16.5</v>
      </c>
      <c r="O2122" s="107">
        <v>1.7999999999999999E-2</v>
      </c>
      <c r="P2122" s="104">
        <v>2.59</v>
      </c>
      <c r="Z2122" s="77" t="s">
        <v>40</v>
      </c>
      <c r="AA2122" s="77" t="s">
        <v>39</v>
      </c>
      <c r="AB2122" s="77">
        <v>20</v>
      </c>
    </row>
    <row r="2123" spans="1:28" ht="15.75" customHeight="1" x14ac:dyDescent="0.2">
      <c r="A2123" s="77" t="s">
        <v>48</v>
      </c>
      <c r="B2123" s="77" t="s">
        <v>47</v>
      </c>
      <c r="C2123" s="77" t="s">
        <v>50</v>
      </c>
      <c r="D2123" s="113">
        <v>43468.39604028935</v>
      </c>
      <c r="E2123" s="77" t="s">
        <v>170</v>
      </c>
      <c r="F2123" s="77" t="s">
        <v>29</v>
      </c>
      <c r="G2123" s="77" t="s">
        <v>44</v>
      </c>
      <c r="H2123" s="77" t="s">
        <v>6</v>
      </c>
      <c r="I2123" s="77" t="s">
        <v>157</v>
      </c>
      <c r="J2123" s="77" t="s">
        <v>42</v>
      </c>
      <c r="K2123" s="77">
        <v>2.33</v>
      </c>
      <c r="L2123" s="77">
        <v>2300</v>
      </c>
      <c r="M2123" s="77" t="s">
        <v>41</v>
      </c>
      <c r="N2123" s="101">
        <v>3.35</v>
      </c>
      <c r="O2123" s="107">
        <v>0</v>
      </c>
      <c r="P2123" s="104">
        <v>4.53</v>
      </c>
      <c r="Z2123" s="77" t="s">
        <v>40</v>
      </c>
      <c r="AA2123" s="77" t="s">
        <v>39</v>
      </c>
      <c r="AB2123" s="77">
        <v>20</v>
      </c>
    </row>
    <row r="2124" spans="1:28" ht="15.75" customHeight="1" x14ac:dyDescent="0.2">
      <c r="A2124" s="77" t="s">
        <v>48</v>
      </c>
      <c r="B2124" s="77" t="s">
        <v>47</v>
      </c>
      <c r="C2124" s="77" t="s">
        <v>50</v>
      </c>
      <c r="D2124" s="113">
        <v>43468.39604028935</v>
      </c>
      <c r="E2124" s="77" t="s">
        <v>170</v>
      </c>
      <c r="F2124" s="77" t="s">
        <v>29</v>
      </c>
      <c r="G2124" s="77" t="s">
        <v>44</v>
      </c>
      <c r="H2124" s="77" t="s">
        <v>6</v>
      </c>
      <c r="I2124" s="77" t="s">
        <v>158</v>
      </c>
      <c r="J2124" s="77" t="s">
        <v>42</v>
      </c>
      <c r="K2124" s="77">
        <v>2.33</v>
      </c>
      <c r="L2124" s="77">
        <v>2300</v>
      </c>
      <c r="M2124" s="77" t="s">
        <v>41</v>
      </c>
      <c r="N2124" s="101">
        <v>46.2</v>
      </c>
      <c r="O2124" s="107">
        <v>0</v>
      </c>
      <c r="P2124" s="104">
        <v>0</v>
      </c>
      <c r="Z2124" s="77" t="s">
        <v>40</v>
      </c>
      <c r="AA2124" s="77" t="s">
        <v>39</v>
      </c>
      <c r="AB2124" s="77">
        <v>20</v>
      </c>
    </row>
    <row r="2125" spans="1:28" ht="15.75" customHeight="1" x14ac:dyDescent="0.2">
      <c r="A2125" s="77" t="s">
        <v>48</v>
      </c>
      <c r="B2125" s="77" t="s">
        <v>47</v>
      </c>
      <c r="C2125" s="77" t="s">
        <v>50</v>
      </c>
      <c r="D2125" s="113">
        <v>43468.39604028935</v>
      </c>
      <c r="E2125" s="77" t="s">
        <v>170</v>
      </c>
      <c r="F2125" s="77" t="s">
        <v>29</v>
      </c>
      <c r="G2125" s="77" t="s">
        <v>44</v>
      </c>
      <c r="H2125" s="77" t="s">
        <v>6</v>
      </c>
      <c r="I2125" s="77" t="s">
        <v>43</v>
      </c>
      <c r="J2125" s="77" t="s">
        <v>42</v>
      </c>
      <c r="K2125" s="77">
        <v>2.33</v>
      </c>
      <c r="L2125" s="77">
        <v>2300</v>
      </c>
      <c r="M2125" s="77" t="s">
        <v>41</v>
      </c>
      <c r="N2125" s="101">
        <v>3.09</v>
      </c>
      <c r="O2125" s="107">
        <v>0</v>
      </c>
      <c r="P2125" s="104">
        <v>4.42</v>
      </c>
      <c r="Z2125" s="77" t="s">
        <v>40</v>
      </c>
      <c r="AA2125" s="77" t="s">
        <v>39</v>
      </c>
      <c r="AB2125" s="77">
        <v>20</v>
      </c>
    </row>
    <row r="2126" spans="1:28" ht="15.75" customHeight="1" x14ac:dyDescent="0.2">
      <c r="A2126" s="77" t="s">
        <v>48</v>
      </c>
      <c r="B2126" s="77" t="s">
        <v>47</v>
      </c>
      <c r="C2126" s="77" t="s">
        <v>50</v>
      </c>
      <c r="D2126" s="113">
        <v>43468.39604028935</v>
      </c>
      <c r="E2126" s="77" t="s">
        <v>170</v>
      </c>
      <c r="F2126" s="77" t="s">
        <v>29</v>
      </c>
      <c r="G2126" s="77" t="s">
        <v>44</v>
      </c>
      <c r="H2126" s="77" t="s">
        <v>6</v>
      </c>
      <c r="I2126" s="77" t="s">
        <v>159</v>
      </c>
      <c r="J2126" s="77" t="s">
        <v>165</v>
      </c>
      <c r="K2126" s="77">
        <v>2.33</v>
      </c>
      <c r="L2126" s="77">
        <v>2300</v>
      </c>
      <c r="M2126" s="77" t="s">
        <v>41</v>
      </c>
      <c r="N2126" s="101">
        <v>3.13</v>
      </c>
      <c r="O2126" s="107">
        <v>0</v>
      </c>
      <c r="P2126" s="104">
        <v>4.42</v>
      </c>
      <c r="Z2126" s="77" t="s">
        <v>40</v>
      </c>
      <c r="AA2126" s="77" t="s">
        <v>39</v>
      </c>
      <c r="AB2126" s="77">
        <v>20</v>
      </c>
    </row>
    <row r="2127" spans="1:28" ht="15.75" customHeight="1" x14ac:dyDescent="0.2">
      <c r="A2127" s="77" t="s">
        <v>48</v>
      </c>
      <c r="B2127" s="77" t="s">
        <v>47</v>
      </c>
      <c r="C2127" s="77" t="s">
        <v>50</v>
      </c>
      <c r="D2127" s="113">
        <v>43468.39604028935</v>
      </c>
      <c r="E2127" s="77" t="s">
        <v>170</v>
      </c>
      <c r="F2127" s="77" t="s">
        <v>29</v>
      </c>
      <c r="G2127" s="77" t="s">
        <v>44</v>
      </c>
      <c r="H2127" s="77" t="s">
        <v>7</v>
      </c>
      <c r="I2127" s="77" t="s">
        <v>157</v>
      </c>
      <c r="J2127" s="77" t="s">
        <v>42</v>
      </c>
      <c r="K2127" s="77">
        <v>2.21</v>
      </c>
      <c r="L2127" s="77">
        <v>1950</v>
      </c>
      <c r="M2127" s="77" t="s">
        <v>41</v>
      </c>
      <c r="N2127" s="101">
        <v>12.3</v>
      </c>
      <c r="O2127" s="107">
        <v>3.0800000000000001E-2</v>
      </c>
      <c r="P2127" s="104">
        <v>5.67</v>
      </c>
      <c r="Z2127" s="77" t="s">
        <v>40</v>
      </c>
      <c r="AA2127" s="77" t="s">
        <v>39</v>
      </c>
      <c r="AB2127" s="77">
        <v>20</v>
      </c>
    </row>
    <row r="2128" spans="1:28" ht="15.75" customHeight="1" x14ac:dyDescent="0.2">
      <c r="A2128" s="77" t="s">
        <v>48</v>
      </c>
      <c r="B2128" s="77" t="s">
        <v>47</v>
      </c>
      <c r="C2128" s="77" t="s">
        <v>50</v>
      </c>
      <c r="D2128" s="113">
        <v>43468.39604028935</v>
      </c>
      <c r="E2128" s="77" t="s">
        <v>170</v>
      </c>
      <c r="F2128" s="77" t="s">
        <v>29</v>
      </c>
      <c r="G2128" s="77" t="s">
        <v>44</v>
      </c>
      <c r="H2128" s="77" t="s">
        <v>7</v>
      </c>
      <c r="I2128" s="77" t="s">
        <v>158</v>
      </c>
      <c r="J2128" s="77" t="s">
        <v>42</v>
      </c>
      <c r="K2128" s="77">
        <v>2.21</v>
      </c>
      <c r="L2128" s="77">
        <v>1950</v>
      </c>
      <c r="M2128" s="77" t="s">
        <v>41</v>
      </c>
      <c r="N2128" s="101">
        <v>74.099999999999994</v>
      </c>
      <c r="O2128" s="107">
        <v>3.1E-2</v>
      </c>
      <c r="P2128" s="104">
        <v>0</v>
      </c>
      <c r="Z2128" s="77" t="s">
        <v>40</v>
      </c>
      <c r="AA2128" s="77" t="s">
        <v>39</v>
      </c>
      <c r="AB2128" s="77">
        <v>20</v>
      </c>
    </row>
    <row r="2129" spans="1:28" ht="15.75" customHeight="1" x14ac:dyDescent="0.2">
      <c r="A2129" s="77" t="s">
        <v>48</v>
      </c>
      <c r="B2129" s="77" t="s">
        <v>47</v>
      </c>
      <c r="C2129" s="77" t="s">
        <v>50</v>
      </c>
      <c r="D2129" s="113">
        <v>43468.39604028935</v>
      </c>
      <c r="E2129" s="77" t="s">
        <v>170</v>
      </c>
      <c r="F2129" s="77" t="s">
        <v>29</v>
      </c>
      <c r="G2129" s="77" t="s">
        <v>44</v>
      </c>
      <c r="H2129" s="77" t="s">
        <v>7</v>
      </c>
      <c r="I2129" s="77" t="s">
        <v>43</v>
      </c>
      <c r="J2129" s="77" t="s">
        <v>42</v>
      </c>
      <c r="K2129" s="77">
        <v>2.21</v>
      </c>
      <c r="L2129" s="77">
        <v>1950</v>
      </c>
      <c r="M2129" s="77" t="s">
        <v>41</v>
      </c>
      <c r="N2129" s="101">
        <v>3.94</v>
      </c>
      <c r="O2129" s="107">
        <v>0</v>
      </c>
      <c r="P2129" s="104">
        <v>5.53</v>
      </c>
      <c r="Z2129" s="77" t="s">
        <v>40</v>
      </c>
      <c r="AA2129" s="77" t="s">
        <v>39</v>
      </c>
      <c r="AB2129" s="77">
        <v>20</v>
      </c>
    </row>
    <row r="2130" spans="1:28" ht="15.75" customHeight="1" x14ac:dyDescent="0.2">
      <c r="A2130" s="77" t="s">
        <v>48</v>
      </c>
      <c r="B2130" s="77" t="s">
        <v>47</v>
      </c>
      <c r="C2130" s="77" t="s">
        <v>50</v>
      </c>
      <c r="D2130" s="113">
        <v>43468.39604028935</v>
      </c>
      <c r="E2130" s="77" t="s">
        <v>170</v>
      </c>
      <c r="F2130" s="77" t="s">
        <v>29</v>
      </c>
      <c r="G2130" s="77" t="s">
        <v>44</v>
      </c>
      <c r="H2130" s="77" t="s">
        <v>7</v>
      </c>
      <c r="I2130" s="77" t="s">
        <v>159</v>
      </c>
      <c r="J2130" s="77" t="s">
        <v>165</v>
      </c>
      <c r="K2130" s="77">
        <v>2.21</v>
      </c>
      <c r="L2130" s="77">
        <v>1950</v>
      </c>
      <c r="M2130" s="77" t="s">
        <v>41</v>
      </c>
      <c r="N2130" s="101">
        <v>8.5500000000000007</v>
      </c>
      <c r="O2130" s="107">
        <v>1.21E-2</v>
      </c>
      <c r="P2130" s="104">
        <v>5.46</v>
      </c>
      <c r="Z2130" s="77" t="s">
        <v>40</v>
      </c>
      <c r="AA2130" s="77" t="s">
        <v>39</v>
      </c>
      <c r="AB2130" s="77">
        <v>20</v>
      </c>
    </row>
    <row r="2131" spans="1:28" ht="15.75" customHeight="1" x14ac:dyDescent="0.2">
      <c r="A2131" s="77" t="s">
        <v>48</v>
      </c>
      <c r="B2131" s="77" t="s">
        <v>47</v>
      </c>
      <c r="C2131" s="77" t="s">
        <v>50</v>
      </c>
      <c r="D2131" s="113">
        <v>43468.39604028935</v>
      </c>
      <c r="E2131" s="77" t="s">
        <v>170</v>
      </c>
      <c r="F2131" s="77" t="s">
        <v>29</v>
      </c>
      <c r="G2131" s="77" t="s">
        <v>44</v>
      </c>
      <c r="H2131" s="77" t="s">
        <v>8</v>
      </c>
      <c r="I2131" s="77" t="s">
        <v>157</v>
      </c>
      <c r="J2131" s="77" t="s">
        <v>42</v>
      </c>
      <c r="K2131" s="77">
        <v>3.23</v>
      </c>
      <c r="L2131" s="77">
        <v>2300</v>
      </c>
      <c r="M2131" s="77" t="s">
        <v>41</v>
      </c>
      <c r="N2131" s="101">
        <v>4.1900000000000004</v>
      </c>
      <c r="O2131" s="107">
        <v>1.1299999999999999E-2</v>
      </c>
      <c r="P2131" s="104">
        <v>3.44</v>
      </c>
      <c r="Z2131" s="77" t="s">
        <v>40</v>
      </c>
      <c r="AA2131" s="77" t="s">
        <v>39</v>
      </c>
      <c r="AB2131" s="77">
        <v>20</v>
      </c>
    </row>
    <row r="2132" spans="1:28" ht="15.75" customHeight="1" x14ac:dyDescent="0.2">
      <c r="A2132" s="77" t="s">
        <v>48</v>
      </c>
      <c r="B2132" s="77" t="s">
        <v>47</v>
      </c>
      <c r="C2132" s="77" t="s">
        <v>50</v>
      </c>
      <c r="D2132" s="113">
        <v>43468.39604028935</v>
      </c>
      <c r="E2132" s="77" t="s">
        <v>170</v>
      </c>
      <c r="F2132" s="77" t="s">
        <v>29</v>
      </c>
      <c r="G2132" s="77" t="s">
        <v>44</v>
      </c>
      <c r="H2132" s="77" t="s">
        <v>8</v>
      </c>
      <c r="I2132" s="77" t="s">
        <v>158</v>
      </c>
      <c r="J2132" s="77" t="s">
        <v>42</v>
      </c>
      <c r="K2132" s="77">
        <v>3.23</v>
      </c>
      <c r="L2132" s="77">
        <v>2300</v>
      </c>
      <c r="M2132" s="77" t="s">
        <v>41</v>
      </c>
      <c r="N2132" s="101">
        <v>31.3</v>
      </c>
      <c r="O2132" s="107">
        <v>1.14E-2</v>
      </c>
      <c r="P2132" s="104">
        <v>0</v>
      </c>
      <c r="Z2132" s="77" t="s">
        <v>40</v>
      </c>
      <c r="AA2132" s="77" t="s">
        <v>39</v>
      </c>
      <c r="AB2132" s="77">
        <v>20</v>
      </c>
    </row>
    <row r="2133" spans="1:28" ht="15.75" customHeight="1" x14ac:dyDescent="0.2">
      <c r="A2133" s="77" t="s">
        <v>48</v>
      </c>
      <c r="B2133" s="77" t="s">
        <v>47</v>
      </c>
      <c r="C2133" s="77" t="s">
        <v>50</v>
      </c>
      <c r="D2133" s="113">
        <v>43468.39604028935</v>
      </c>
      <c r="E2133" s="77" t="s">
        <v>170</v>
      </c>
      <c r="F2133" s="77" t="s">
        <v>29</v>
      </c>
      <c r="G2133" s="77" t="s">
        <v>44</v>
      </c>
      <c r="H2133" s="77" t="s">
        <v>8</v>
      </c>
      <c r="I2133" s="77" t="s">
        <v>43</v>
      </c>
      <c r="J2133" s="77" t="s">
        <v>42</v>
      </c>
      <c r="K2133" s="77">
        <v>3.23</v>
      </c>
      <c r="L2133" s="77">
        <v>2300</v>
      </c>
      <c r="M2133" s="77" t="s">
        <v>41</v>
      </c>
      <c r="N2133" s="101">
        <v>2.14</v>
      </c>
      <c r="O2133" s="107">
        <v>0</v>
      </c>
      <c r="P2133" s="104">
        <v>3.35</v>
      </c>
      <c r="Z2133" s="77" t="s">
        <v>40</v>
      </c>
      <c r="AA2133" s="77" t="s">
        <v>39</v>
      </c>
      <c r="AB2133" s="77">
        <v>20</v>
      </c>
    </row>
    <row r="2134" spans="1:28" ht="15.75" customHeight="1" x14ac:dyDescent="0.2">
      <c r="A2134" s="77" t="s">
        <v>48</v>
      </c>
      <c r="B2134" s="77" t="s">
        <v>47</v>
      </c>
      <c r="C2134" s="77" t="s">
        <v>50</v>
      </c>
      <c r="D2134" s="113">
        <v>43468.39604028935</v>
      </c>
      <c r="E2134" s="77" t="s">
        <v>170</v>
      </c>
      <c r="F2134" s="77" t="s">
        <v>29</v>
      </c>
      <c r="G2134" s="77" t="s">
        <v>44</v>
      </c>
      <c r="H2134" s="77" t="s">
        <v>8</v>
      </c>
      <c r="I2134" s="77" t="s">
        <v>159</v>
      </c>
      <c r="J2134" s="77" t="s">
        <v>165</v>
      </c>
      <c r="K2134" s="77">
        <v>3.23</v>
      </c>
      <c r="L2134" s="77">
        <v>2300</v>
      </c>
      <c r="M2134" s="77" t="s">
        <v>41</v>
      </c>
      <c r="N2134" s="101">
        <v>2.6</v>
      </c>
      <c r="O2134" s="107">
        <v>1.47E-3</v>
      </c>
      <c r="P2134" s="104">
        <v>3.34</v>
      </c>
      <c r="Z2134" s="77" t="s">
        <v>40</v>
      </c>
      <c r="AA2134" s="77" t="s">
        <v>39</v>
      </c>
      <c r="AB2134" s="77">
        <v>20</v>
      </c>
    </row>
    <row r="2135" spans="1:28" ht="15.75" customHeight="1" x14ac:dyDescent="0.2">
      <c r="A2135" s="77" t="s">
        <v>48</v>
      </c>
      <c r="B2135" s="77" t="s">
        <v>47</v>
      </c>
      <c r="C2135" s="77" t="s">
        <v>50</v>
      </c>
      <c r="D2135" s="113">
        <v>43468.39604028935</v>
      </c>
      <c r="E2135" s="77" t="s">
        <v>170</v>
      </c>
      <c r="F2135" s="77" t="s">
        <v>29</v>
      </c>
      <c r="G2135" s="77" t="s">
        <v>44</v>
      </c>
      <c r="H2135" s="77" t="s">
        <v>9</v>
      </c>
      <c r="I2135" s="77" t="s">
        <v>157</v>
      </c>
      <c r="J2135" s="77" t="s">
        <v>42</v>
      </c>
      <c r="K2135" s="77">
        <v>3.17</v>
      </c>
      <c r="L2135" s="77">
        <v>2300</v>
      </c>
      <c r="M2135" s="77" t="s">
        <v>41</v>
      </c>
      <c r="N2135" s="101">
        <v>12.5</v>
      </c>
      <c r="O2135" s="107">
        <v>2.8000000000000001E-2</v>
      </c>
      <c r="P2135" s="104">
        <v>3.53</v>
      </c>
      <c r="Z2135" s="77" t="s">
        <v>40</v>
      </c>
      <c r="AA2135" s="77" t="s">
        <v>39</v>
      </c>
      <c r="AB2135" s="77">
        <v>20</v>
      </c>
    </row>
    <row r="2136" spans="1:28" ht="15.75" customHeight="1" x14ac:dyDescent="0.2">
      <c r="A2136" s="77" t="s">
        <v>48</v>
      </c>
      <c r="B2136" s="77" t="s">
        <v>47</v>
      </c>
      <c r="C2136" s="77" t="s">
        <v>50</v>
      </c>
      <c r="D2136" s="113">
        <v>43468.39604028935</v>
      </c>
      <c r="E2136" s="77" t="s">
        <v>170</v>
      </c>
      <c r="F2136" s="77" t="s">
        <v>29</v>
      </c>
      <c r="G2136" s="77" t="s">
        <v>44</v>
      </c>
      <c r="H2136" s="77" t="s">
        <v>9</v>
      </c>
      <c r="I2136" s="77" t="s">
        <v>158</v>
      </c>
      <c r="J2136" s="77" t="s">
        <v>42</v>
      </c>
      <c r="K2136" s="77">
        <v>3.17</v>
      </c>
      <c r="L2136" s="77">
        <v>2300</v>
      </c>
      <c r="M2136" s="77" t="s">
        <v>41</v>
      </c>
      <c r="N2136" s="101">
        <v>50.9</v>
      </c>
      <c r="O2136" s="107">
        <v>2.9000000000000001E-2</v>
      </c>
      <c r="P2136" s="104">
        <v>0</v>
      </c>
      <c r="Z2136" s="77" t="s">
        <v>40</v>
      </c>
      <c r="AA2136" s="77" t="s">
        <v>39</v>
      </c>
      <c r="AB2136" s="77">
        <v>20</v>
      </c>
    </row>
    <row r="2137" spans="1:28" ht="15.75" customHeight="1" x14ac:dyDescent="0.2">
      <c r="A2137" s="77" t="s">
        <v>48</v>
      </c>
      <c r="B2137" s="77" t="s">
        <v>47</v>
      </c>
      <c r="C2137" s="77" t="s">
        <v>50</v>
      </c>
      <c r="D2137" s="113">
        <v>43468.39604028935</v>
      </c>
      <c r="E2137" s="77" t="s">
        <v>170</v>
      </c>
      <c r="F2137" s="77" t="s">
        <v>29</v>
      </c>
      <c r="G2137" s="77" t="s">
        <v>44</v>
      </c>
      <c r="H2137" s="77" t="s">
        <v>9</v>
      </c>
      <c r="I2137" s="77" t="s">
        <v>43</v>
      </c>
      <c r="J2137" s="77" t="s">
        <v>42</v>
      </c>
      <c r="K2137" s="77">
        <v>3.17</v>
      </c>
      <c r="L2137" s="77">
        <v>2300</v>
      </c>
      <c r="M2137" s="77" t="s">
        <v>41</v>
      </c>
      <c r="N2137" s="101">
        <v>2.21</v>
      </c>
      <c r="O2137" s="107">
        <v>0</v>
      </c>
      <c r="P2137" s="104">
        <v>3.44</v>
      </c>
      <c r="Z2137" s="77" t="s">
        <v>40</v>
      </c>
      <c r="AA2137" s="77" t="s">
        <v>39</v>
      </c>
      <c r="AB2137" s="77">
        <v>20</v>
      </c>
    </row>
    <row r="2138" spans="1:28" ht="15.75" customHeight="1" x14ac:dyDescent="0.2">
      <c r="A2138" s="77" t="s">
        <v>48</v>
      </c>
      <c r="B2138" s="77" t="s">
        <v>47</v>
      </c>
      <c r="C2138" s="77" t="s">
        <v>50</v>
      </c>
      <c r="D2138" s="113">
        <v>43468.39604028935</v>
      </c>
      <c r="E2138" s="77" t="s">
        <v>170</v>
      </c>
      <c r="F2138" s="77" t="s">
        <v>29</v>
      </c>
      <c r="G2138" s="77" t="s">
        <v>44</v>
      </c>
      <c r="H2138" s="77" t="s">
        <v>9</v>
      </c>
      <c r="I2138" s="77" t="s">
        <v>159</v>
      </c>
      <c r="J2138" s="77" t="s">
        <v>165</v>
      </c>
      <c r="K2138" s="77">
        <v>3.17</v>
      </c>
      <c r="L2138" s="77">
        <v>2300</v>
      </c>
      <c r="M2138" s="77" t="s">
        <v>41</v>
      </c>
      <c r="N2138" s="101">
        <v>8.56</v>
      </c>
      <c r="O2138" s="107">
        <v>1.44E-2</v>
      </c>
      <c r="P2138" s="104">
        <v>3.39</v>
      </c>
      <c r="Z2138" s="77" t="s">
        <v>40</v>
      </c>
      <c r="AA2138" s="77" t="s">
        <v>39</v>
      </c>
      <c r="AB2138" s="77">
        <v>20</v>
      </c>
    </row>
    <row r="2139" spans="1:28" ht="15.75" customHeight="1" x14ac:dyDescent="0.2">
      <c r="A2139" s="77" t="s">
        <v>48</v>
      </c>
      <c r="B2139" s="77" t="s">
        <v>47</v>
      </c>
      <c r="C2139" s="77" t="s">
        <v>50</v>
      </c>
      <c r="D2139" s="113">
        <v>43468.39604028935</v>
      </c>
      <c r="E2139" s="77" t="s">
        <v>170</v>
      </c>
      <c r="F2139" s="77" t="s">
        <v>29</v>
      </c>
      <c r="G2139" s="77" t="s">
        <v>44</v>
      </c>
      <c r="H2139" s="77" t="s">
        <v>10</v>
      </c>
      <c r="I2139" s="77" t="s">
        <v>157</v>
      </c>
      <c r="J2139" s="77" t="s">
        <v>42</v>
      </c>
      <c r="K2139" s="77">
        <v>3.55</v>
      </c>
      <c r="L2139" s="77">
        <v>2300</v>
      </c>
      <c r="M2139" s="77" t="s">
        <v>41</v>
      </c>
      <c r="N2139" s="101">
        <v>3.72</v>
      </c>
      <c r="O2139" s="107">
        <v>9.4599999999999997E-3</v>
      </c>
      <c r="P2139" s="104">
        <v>3.71</v>
      </c>
      <c r="Z2139" s="77" t="s">
        <v>40</v>
      </c>
      <c r="AA2139" s="77" t="s">
        <v>39</v>
      </c>
      <c r="AB2139" s="77">
        <v>20</v>
      </c>
    </row>
    <row r="2140" spans="1:28" ht="15.75" customHeight="1" x14ac:dyDescent="0.2">
      <c r="A2140" s="77" t="s">
        <v>48</v>
      </c>
      <c r="B2140" s="77" t="s">
        <v>47</v>
      </c>
      <c r="C2140" s="77" t="s">
        <v>50</v>
      </c>
      <c r="D2140" s="113">
        <v>43468.39604028935</v>
      </c>
      <c r="E2140" s="77" t="s">
        <v>170</v>
      </c>
      <c r="F2140" s="77" t="s">
        <v>29</v>
      </c>
      <c r="G2140" s="77" t="s">
        <v>44</v>
      </c>
      <c r="H2140" s="77" t="s">
        <v>10</v>
      </c>
      <c r="I2140" s="77" t="s">
        <v>158</v>
      </c>
      <c r="J2140" s="77" t="s">
        <v>42</v>
      </c>
      <c r="K2140" s="77">
        <v>3.55</v>
      </c>
      <c r="L2140" s="77">
        <v>2300</v>
      </c>
      <c r="M2140" s="77" t="s">
        <v>41</v>
      </c>
      <c r="N2140" s="101">
        <v>37</v>
      </c>
      <c r="O2140" s="107">
        <v>8.8299999999999993E-3</v>
      </c>
      <c r="P2140" s="104">
        <v>0</v>
      </c>
      <c r="Z2140" s="77" t="s">
        <v>40</v>
      </c>
      <c r="AA2140" s="77" t="s">
        <v>39</v>
      </c>
      <c r="AB2140" s="77">
        <v>20</v>
      </c>
    </row>
    <row r="2141" spans="1:28" ht="15.75" customHeight="1" x14ac:dyDescent="0.2">
      <c r="A2141" s="77" t="s">
        <v>48</v>
      </c>
      <c r="B2141" s="77" t="s">
        <v>47</v>
      </c>
      <c r="C2141" s="77" t="s">
        <v>50</v>
      </c>
      <c r="D2141" s="113">
        <v>43468.39604028935</v>
      </c>
      <c r="E2141" s="77" t="s">
        <v>170</v>
      </c>
      <c r="F2141" s="77" t="s">
        <v>29</v>
      </c>
      <c r="G2141" s="77" t="s">
        <v>44</v>
      </c>
      <c r="H2141" s="77" t="s">
        <v>10</v>
      </c>
      <c r="I2141" s="77" t="s">
        <v>43</v>
      </c>
      <c r="J2141" s="77" t="s">
        <v>42</v>
      </c>
      <c r="K2141" s="77">
        <v>3.55</v>
      </c>
      <c r="L2141" s="77">
        <v>2300</v>
      </c>
      <c r="M2141" s="77" t="s">
        <v>41</v>
      </c>
      <c r="N2141" s="101">
        <v>2.2599999999999998</v>
      </c>
      <c r="O2141" s="107">
        <v>0</v>
      </c>
      <c r="P2141" s="104">
        <v>3.6</v>
      </c>
      <c r="Z2141" s="77" t="s">
        <v>40</v>
      </c>
      <c r="AA2141" s="77" t="s">
        <v>39</v>
      </c>
      <c r="AB2141" s="77">
        <v>20</v>
      </c>
    </row>
    <row r="2142" spans="1:28" ht="15.75" customHeight="1" x14ac:dyDescent="0.2">
      <c r="A2142" s="77" t="s">
        <v>48</v>
      </c>
      <c r="B2142" s="77" t="s">
        <v>47</v>
      </c>
      <c r="C2142" s="77" t="s">
        <v>50</v>
      </c>
      <c r="D2142" s="113">
        <v>43468.39604028935</v>
      </c>
      <c r="E2142" s="77" t="s">
        <v>170</v>
      </c>
      <c r="F2142" s="77" t="s">
        <v>29</v>
      </c>
      <c r="G2142" s="77" t="s">
        <v>44</v>
      </c>
      <c r="H2142" s="77" t="s">
        <v>10</v>
      </c>
      <c r="I2142" s="77" t="s">
        <v>159</v>
      </c>
      <c r="J2142" s="77" t="s">
        <v>165</v>
      </c>
      <c r="K2142" s="77">
        <v>3.55</v>
      </c>
      <c r="L2142" s="77">
        <v>2300</v>
      </c>
      <c r="M2142" s="77" t="s">
        <v>41</v>
      </c>
      <c r="N2142" s="101">
        <v>2.94</v>
      </c>
      <c r="O2142" s="107">
        <v>1.9599999999999999E-3</v>
      </c>
      <c r="P2142" s="104">
        <v>3.58</v>
      </c>
      <c r="Z2142" s="77" t="s">
        <v>40</v>
      </c>
      <c r="AA2142" s="77" t="s">
        <v>39</v>
      </c>
      <c r="AB2142" s="77">
        <v>20</v>
      </c>
    </row>
    <row r="2143" spans="1:28" ht="15.75" customHeight="1" x14ac:dyDescent="0.2">
      <c r="A2143" s="77" t="s">
        <v>48</v>
      </c>
      <c r="B2143" s="77" t="s">
        <v>47</v>
      </c>
      <c r="C2143" s="77" t="s">
        <v>50</v>
      </c>
      <c r="D2143" s="113">
        <v>43468.39604028935</v>
      </c>
      <c r="E2143" s="77" t="s">
        <v>170</v>
      </c>
      <c r="F2143" s="77" t="s">
        <v>29</v>
      </c>
      <c r="G2143" s="77" t="s">
        <v>44</v>
      </c>
      <c r="H2143" s="77" t="s">
        <v>18</v>
      </c>
      <c r="I2143" s="77" t="s">
        <v>157</v>
      </c>
      <c r="J2143" s="77" t="s">
        <v>42</v>
      </c>
      <c r="K2143" s="77">
        <v>2.66</v>
      </c>
      <c r="L2143" s="77">
        <v>1950</v>
      </c>
      <c r="M2143" s="77" t="s">
        <v>41</v>
      </c>
      <c r="N2143" s="101">
        <v>30.7</v>
      </c>
      <c r="O2143" s="107">
        <v>4.48E-2</v>
      </c>
      <c r="P2143" s="104">
        <v>3.22</v>
      </c>
      <c r="Z2143" s="77" t="s">
        <v>40</v>
      </c>
      <c r="AA2143" s="77" t="s">
        <v>39</v>
      </c>
      <c r="AB2143" s="77">
        <v>20</v>
      </c>
    </row>
    <row r="2144" spans="1:28" ht="15.75" customHeight="1" x14ac:dyDescent="0.2">
      <c r="A2144" s="77" t="s">
        <v>48</v>
      </c>
      <c r="B2144" s="77" t="s">
        <v>47</v>
      </c>
      <c r="C2144" s="77" t="s">
        <v>50</v>
      </c>
      <c r="D2144" s="113">
        <v>43468.39604028935</v>
      </c>
      <c r="E2144" s="77" t="s">
        <v>170</v>
      </c>
      <c r="F2144" s="77" t="s">
        <v>29</v>
      </c>
      <c r="G2144" s="77" t="s">
        <v>44</v>
      </c>
      <c r="H2144" s="77" t="s">
        <v>18</v>
      </c>
      <c r="I2144" s="77" t="s">
        <v>158</v>
      </c>
      <c r="J2144" s="77" t="s">
        <v>42</v>
      </c>
      <c r="K2144" s="77">
        <v>2.66</v>
      </c>
      <c r="L2144" s="77">
        <v>1950</v>
      </c>
      <c r="M2144" s="77" t="s">
        <v>41</v>
      </c>
      <c r="N2144" s="101">
        <v>67</v>
      </c>
      <c r="O2144" s="107">
        <v>4.5999999999999999E-2</v>
      </c>
      <c r="P2144" s="104">
        <v>0</v>
      </c>
      <c r="Z2144" s="77" t="s">
        <v>40</v>
      </c>
      <c r="AA2144" s="77" t="s">
        <v>39</v>
      </c>
      <c r="AB2144" s="77">
        <v>20</v>
      </c>
    </row>
    <row r="2145" spans="1:28" ht="15.75" customHeight="1" x14ac:dyDescent="0.2">
      <c r="A2145" s="77" t="s">
        <v>48</v>
      </c>
      <c r="B2145" s="77" t="s">
        <v>47</v>
      </c>
      <c r="C2145" s="77" t="s">
        <v>50</v>
      </c>
      <c r="D2145" s="113">
        <v>43468.39604028935</v>
      </c>
      <c r="E2145" s="77" t="s">
        <v>170</v>
      </c>
      <c r="F2145" s="77" t="s">
        <v>29</v>
      </c>
      <c r="G2145" s="77" t="s">
        <v>44</v>
      </c>
      <c r="H2145" s="77" t="s">
        <v>18</v>
      </c>
      <c r="I2145" s="77" t="s">
        <v>43</v>
      </c>
      <c r="J2145" s="77" t="s">
        <v>42</v>
      </c>
      <c r="K2145" s="77">
        <v>2.66</v>
      </c>
      <c r="L2145" s="77">
        <v>1950</v>
      </c>
      <c r="M2145" s="77" t="s">
        <v>41</v>
      </c>
      <c r="N2145" s="101">
        <v>2.09</v>
      </c>
      <c r="O2145" s="107">
        <v>0</v>
      </c>
      <c r="P2145" s="104">
        <v>3.15</v>
      </c>
      <c r="Z2145" s="77" t="s">
        <v>40</v>
      </c>
      <c r="AA2145" s="77" t="s">
        <v>39</v>
      </c>
      <c r="AB2145" s="77">
        <v>20</v>
      </c>
    </row>
    <row r="2146" spans="1:28" ht="15.75" customHeight="1" x14ac:dyDescent="0.2">
      <c r="A2146" s="77" t="s">
        <v>48</v>
      </c>
      <c r="B2146" s="77" t="s">
        <v>47</v>
      </c>
      <c r="C2146" s="77" t="s">
        <v>50</v>
      </c>
      <c r="D2146" s="113">
        <v>43468.39604028935</v>
      </c>
      <c r="E2146" s="77" t="s">
        <v>170</v>
      </c>
      <c r="F2146" s="77" t="s">
        <v>29</v>
      </c>
      <c r="G2146" s="77" t="s">
        <v>44</v>
      </c>
      <c r="H2146" s="77" t="s">
        <v>18</v>
      </c>
      <c r="I2146" s="77" t="s">
        <v>159</v>
      </c>
      <c r="J2146" s="77" t="s">
        <v>165</v>
      </c>
      <c r="K2146" s="77">
        <v>2.66</v>
      </c>
      <c r="L2146" s="77">
        <v>1950</v>
      </c>
      <c r="M2146" s="77" t="s">
        <v>41</v>
      </c>
      <c r="N2146" s="101">
        <v>30.6</v>
      </c>
      <c r="O2146" s="107">
        <v>4.1799999999999997E-2</v>
      </c>
      <c r="P2146" s="104">
        <v>3.05</v>
      </c>
      <c r="Z2146" s="77" t="s">
        <v>40</v>
      </c>
      <c r="AA2146" s="77" t="s">
        <v>39</v>
      </c>
      <c r="AB2146" s="77">
        <v>20</v>
      </c>
    </row>
    <row r="2147" spans="1:28" ht="15.75" customHeight="1" x14ac:dyDescent="0.2">
      <c r="A2147" s="77" t="s">
        <v>48</v>
      </c>
      <c r="B2147" s="77" t="s">
        <v>47</v>
      </c>
      <c r="C2147" s="77" t="s">
        <v>50</v>
      </c>
      <c r="D2147" s="113">
        <v>43468.39604028935</v>
      </c>
      <c r="E2147" s="77" t="s">
        <v>170</v>
      </c>
      <c r="F2147" s="77" t="s">
        <v>29</v>
      </c>
      <c r="G2147" s="77" t="s">
        <v>44</v>
      </c>
      <c r="H2147" s="77" t="s">
        <v>20</v>
      </c>
      <c r="I2147" s="77" t="s">
        <v>157</v>
      </c>
      <c r="J2147" s="77" t="s">
        <v>42</v>
      </c>
      <c r="K2147" s="77">
        <v>2.4700000000000002</v>
      </c>
      <c r="L2147" s="77">
        <v>1950</v>
      </c>
      <c r="M2147" s="77" t="s">
        <v>41</v>
      </c>
      <c r="N2147" s="101">
        <v>18.899999999999999</v>
      </c>
      <c r="O2147" s="107">
        <v>3.1099999999999999E-2</v>
      </c>
      <c r="P2147" s="104">
        <v>3.98</v>
      </c>
      <c r="Z2147" s="77" t="s">
        <v>40</v>
      </c>
      <c r="AA2147" s="77" t="s">
        <v>39</v>
      </c>
      <c r="AB2147" s="77">
        <v>20</v>
      </c>
    </row>
    <row r="2148" spans="1:28" ht="15.75" customHeight="1" x14ac:dyDescent="0.2">
      <c r="A2148" s="77" t="s">
        <v>48</v>
      </c>
      <c r="B2148" s="77" t="s">
        <v>47</v>
      </c>
      <c r="C2148" s="77" t="s">
        <v>50</v>
      </c>
      <c r="D2148" s="113">
        <v>43468.39604028935</v>
      </c>
      <c r="E2148" s="77" t="s">
        <v>170</v>
      </c>
      <c r="F2148" s="77" t="s">
        <v>29</v>
      </c>
      <c r="G2148" s="77" t="s">
        <v>44</v>
      </c>
      <c r="H2148" s="77" t="s">
        <v>20</v>
      </c>
      <c r="I2148" s="77" t="s">
        <v>158</v>
      </c>
      <c r="J2148" s="77" t="s">
        <v>42</v>
      </c>
      <c r="K2148" s="77">
        <v>2.4700000000000002</v>
      </c>
      <c r="L2148" s="77">
        <v>1950</v>
      </c>
      <c r="M2148" s="77" t="s">
        <v>41</v>
      </c>
      <c r="N2148" s="101">
        <v>61.4</v>
      </c>
      <c r="O2148" s="107">
        <v>3.1199999999999999E-2</v>
      </c>
      <c r="P2148" s="104">
        <v>0</v>
      </c>
      <c r="Z2148" s="77" t="s">
        <v>40</v>
      </c>
      <c r="AA2148" s="77" t="s">
        <v>39</v>
      </c>
      <c r="AB2148" s="77">
        <v>20</v>
      </c>
    </row>
    <row r="2149" spans="1:28" ht="15.75" customHeight="1" x14ac:dyDescent="0.2">
      <c r="A2149" s="77" t="s">
        <v>48</v>
      </c>
      <c r="B2149" s="77" t="s">
        <v>47</v>
      </c>
      <c r="C2149" s="77" t="s">
        <v>50</v>
      </c>
      <c r="D2149" s="113">
        <v>43468.39604028935</v>
      </c>
      <c r="E2149" s="77" t="s">
        <v>170</v>
      </c>
      <c r="F2149" s="77" t="s">
        <v>29</v>
      </c>
      <c r="G2149" s="77" t="s">
        <v>44</v>
      </c>
      <c r="H2149" s="77" t="s">
        <v>20</v>
      </c>
      <c r="I2149" s="77" t="s">
        <v>43</v>
      </c>
      <c r="J2149" s="77" t="s">
        <v>42</v>
      </c>
      <c r="K2149" s="77">
        <v>2.4700000000000002</v>
      </c>
      <c r="L2149" s="77">
        <v>1950</v>
      </c>
      <c r="M2149" s="77" t="s">
        <v>41</v>
      </c>
      <c r="N2149" s="101">
        <v>2.65</v>
      </c>
      <c r="O2149" s="107">
        <v>0</v>
      </c>
      <c r="P2149" s="104">
        <v>3.88</v>
      </c>
      <c r="Z2149" s="77" t="s">
        <v>40</v>
      </c>
      <c r="AA2149" s="77" t="s">
        <v>39</v>
      </c>
      <c r="AB2149" s="77">
        <v>20</v>
      </c>
    </row>
    <row r="2150" spans="1:28" ht="15.75" customHeight="1" x14ac:dyDescent="0.2">
      <c r="A2150" s="77" t="s">
        <v>48</v>
      </c>
      <c r="B2150" s="77" t="s">
        <v>47</v>
      </c>
      <c r="C2150" s="77" t="s">
        <v>50</v>
      </c>
      <c r="D2150" s="113">
        <v>43468.39604028935</v>
      </c>
      <c r="E2150" s="77" t="s">
        <v>170</v>
      </c>
      <c r="F2150" s="77" t="s">
        <v>29</v>
      </c>
      <c r="G2150" s="77" t="s">
        <v>44</v>
      </c>
      <c r="H2150" s="77" t="s">
        <v>20</v>
      </c>
      <c r="I2150" s="77" t="s">
        <v>159</v>
      </c>
      <c r="J2150" s="77" t="s">
        <v>165</v>
      </c>
      <c r="K2150" s="77">
        <v>2.4700000000000002</v>
      </c>
      <c r="L2150" s="77">
        <v>1950</v>
      </c>
      <c r="M2150" s="77" t="s">
        <v>41</v>
      </c>
      <c r="N2150" s="101">
        <v>18.899999999999999</v>
      </c>
      <c r="O2150" s="107">
        <v>2.7300000000000001E-2</v>
      </c>
      <c r="P2150" s="104">
        <v>3.78</v>
      </c>
      <c r="Z2150" s="77" t="s">
        <v>40</v>
      </c>
      <c r="AA2150" s="77" t="s">
        <v>39</v>
      </c>
      <c r="AB2150" s="77">
        <v>20</v>
      </c>
    </row>
    <row r="2151" spans="1:28" ht="15.75" customHeight="1" x14ac:dyDescent="0.2">
      <c r="A2151" s="77" t="s">
        <v>48</v>
      </c>
      <c r="B2151" s="77" t="s">
        <v>47</v>
      </c>
      <c r="C2151" s="77" t="s">
        <v>50</v>
      </c>
      <c r="D2151" s="113">
        <v>43468.39604028935</v>
      </c>
      <c r="E2151" s="77" t="s">
        <v>170</v>
      </c>
      <c r="F2151" s="77" t="s">
        <v>29</v>
      </c>
      <c r="G2151" s="77" t="s">
        <v>44</v>
      </c>
      <c r="H2151" s="77" t="s">
        <v>22</v>
      </c>
      <c r="I2151" s="77" t="s">
        <v>157</v>
      </c>
      <c r="J2151" s="77" t="s">
        <v>42</v>
      </c>
      <c r="K2151" s="77">
        <v>2.5499999999999998</v>
      </c>
      <c r="L2151" s="77">
        <v>1950</v>
      </c>
      <c r="M2151" s="77" t="s">
        <v>41</v>
      </c>
      <c r="N2151" s="101">
        <v>34.5</v>
      </c>
      <c r="O2151" s="107">
        <v>3.4200000000000001E-2</v>
      </c>
      <c r="P2151" s="104">
        <v>3.44</v>
      </c>
      <c r="Z2151" s="77" t="s">
        <v>40</v>
      </c>
      <c r="AA2151" s="77" t="s">
        <v>39</v>
      </c>
      <c r="AB2151" s="77">
        <v>20</v>
      </c>
    </row>
    <row r="2152" spans="1:28" ht="15.75" customHeight="1" x14ac:dyDescent="0.2">
      <c r="A2152" s="77" t="s">
        <v>48</v>
      </c>
      <c r="B2152" s="77" t="s">
        <v>47</v>
      </c>
      <c r="C2152" s="77" t="s">
        <v>50</v>
      </c>
      <c r="D2152" s="113">
        <v>43468.39604028935</v>
      </c>
      <c r="E2152" s="77" t="s">
        <v>170</v>
      </c>
      <c r="F2152" s="77" t="s">
        <v>29</v>
      </c>
      <c r="G2152" s="77" t="s">
        <v>44</v>
      </c>
      <c r="H2152" s="77" t="s">
        <v>22</v>
      </c>
      <c r="I2152" s="77" t="s">
        <v>158</v>
      </c>
      <c r="J2152" s="77" t="s">
        <v>42</v>
      </c>
      <c r="K2152" s="77">
        <v>2.5499999999999998</v>
      </c>
      <c r="L2152" s="77">
        <v>1950</v>
      </c>
      <c r="M2152" s="77" t="s">
        <v>41</v>
      </c>
      <c r="N2152" s="101">
        <v>74.900000000000006</v>
      </c>
      <c r="O2152" s="107">
        <v>3.5999999999999997E-2</v>
      </c>
      <c r="P2152" s="104">
        <v>0</v>
      </c>
      <c r="Z2152" s="77" t="s">
        <v>40</v>
      </c>
      <c r="AA2152" s="77" t="s">
        <v>39</v>
      </c>
      <c r="AB2152" s="77">
        <v>20</v>
      </c>
    </row>
    <row r="2153" spans="1:28" ht="15.75" customHeight="1" x14ac:dyDescent="0.2">
      <c r="A2153" s="77" t="s">
        <v>48</v>
      </c>
      <c r="B2153" s="77" t="s">
        <v>47</v>
      </c>
      <c r="C2153" s="77" t="s">
        <v>50</v>
      </c>
      <c r="D2153" s="113">
        <v>43468.39604028935</v>
      </c>
      <c r="E2153" s="77" t="s">
        <v>170</v>
      </c>
      <c r="F2153" s="77" t="s">
        <v>29</v>
      </c>
      <c r="G2153" s="77" t="s">
        <v>44</v>
      </c>
      <c r="H2153" s="77" t="s">
        <v>22</v>
      </c>
      <c r="I2153" s="77" t="s">
        <v>43</v>
      </c>
      <c r="J2153" s="77" t="s">
        <v>42</v>
      </c>
      <c r="K2153" s="77">
        <v>2.5499999999999998</v>
      </c>
      <c r="L2153" s="77">
        <v>1950</v>
      </c>
      <c r="M2153" s="77" t="s">
        <v>41</v>
      </c>
      <c r="N2153" s="101">
        <v>2.27</v>
      </c>
      <c r="O2153" s="107">
        <v>0</v>
      </c>
      <c r="P2153" s="104">
        <v>3.36</v>
      </c>
      <c r="Z2153" s="77" t="s">
        <v>40</v>
      </c>
      <c r="AA2153" s="77" t="s">
        <v>39</v>
      </c>
      <c r="AB2153" s="77">
        <v>20</v>
      </c>
    </row>
    <row r="2154" spans="1:28" ht="15.75" customHeight="1" x14ac:dyDescent="0.2">
      <c r="A2154" s="77" t="s">
        <v>48</v>
      </c>
      <c r="B2154" s="77" t="s">
        <v>47</v>
      </c>
      <c r="C2154" s="77" t="s">
        <v>50</v>
      </c>
      <c r="D2154" s="113">
        <v>43468.39604028935</v>
      </c>
      <c r="E2154" s="77" t="s">
        <v>170</v>
      </c>
      <c r="F2154" s="77" t="s">
        <v>29</v>
      </c>
      <c r="G2154" s="77" t="s">
        <v>44</v>
      </c>
      <c r="H2154" s="77" t="s">
        <v>22</v>
      </c>
      <c r="I2154" s="77" t="s">
        <v>159</v>
      </c>
      <c r="J2154" s="77" t="s">
        <v>165</v>
      </c>
      <c r="K2154" s="77">
        <v>2.5499999999999998</v>
      </c>
      <c r="L2154" s="77">
        <v>1950</v>
      </c>
      <c r="M2154" s="77" t="s">
        <v>41</v>
      </c>
      <c r="N2154" s="101">
        <v>35.4</v>
      </c>
      <c r="O2154" s="107">
        <v>3.2899999999999999E-2</v>
      </c>
      <c r="P2154" s="104">
        <v>3.26</v>
      </c>
      <c r="Z2154" s="77" t="s">
        <v>40</v>
      </c>
      <c r="AA2154" s="77" t="s">
        <v>39</v>
      </c>
      <c r="AB2154" s="77">
        <v>20</v>
      </c>
    </row>
    <row r="2155" spans="1:28" ht="15.75" customHeight="1" x14ac:dyDescent="0.2">
      <c r="A2155" s="77" t="s">
        <v>48</v>
      </c>
      <c r="B2155" s="77" t="s">
        <v>47</v>
      </c>
      <c r="C2155" s="77" t="s">
        <v>50</v>
      </c>
      <c r="D2155" s="113">
        <v>43468.39604028935</v>
      </c>
      <c r="E2155" s="77" t="s">
        <v>170</v>
      </c>
      <c r="F2155" s="77" t="s">
        <v>29</v>
      </c>
      <c r="G2155" s="77" t="s">
        <v>44</v>
      </c>
      <c r="H2155" s="77" t="s">
        <v>26</v>
      </c>
      <c r="I2155" s="77" t="s">
        <v>157</v>
      </c>
      <c r="J2155" s="77" t="s">
        <v>42</v>
      </c>
      <c r="K2155" s="77">
        <v>3.61</v>
      </c>
      <c r="L2155" s="77">
        <v>2300</v>
      </c>
      <c r="M2155" s="77" t="s">
        <v>41</v>
      </c>
      <c r="N2155" s="101">
        <v>5.82</v>
      </c>
      <c r="O2155" s="107">
        <v>1.1599999999999999E-2</v>
      </c>
      <c r="P2155" s="104">
        <v>3</v>
      </c>
      <c r="Z2155" s="77" t="s">
        <v>40</v>
      </c>
      <c r="AA2155" s="77" t="s">
        <v>39</v>
      </c>
      <c r="AB2155" s="77">
        <v>20</v>
      </c>
    </row>
    <row r="2156" spans="1:28" ht="15.75" customHeight="1" x14ac:dyDescent="0.2">
      <c r="A2156" s="77" t="s">
        <v>48</v>
      </c>
      <c r="B2156" s="77" t="s">
        <v>47</v>
      </c>
      <c r="C2156" s="77" t="s">
        <v>50</v>
      </c>
      <c r="D2156" s="113">
        <v>43468.39604028935</v>
      </c>
      <c r="E2156" s="77" t="s">
        <v>170</v>
      </c>
      <c r="F2156" s="77" t="s">
        <v>29</v>
      </c>
      <c r="G2156" s="77" t="s">
        <v>44</v>
      </c>
      <c r="H2156" s="77" t="s">
        <v>26</v>
      </c>
      <c r="I2156" s="77" t="s">
        <v>158</v>
      </c>
      <c r="J2156" s="77" t="s">
        <v>42</v>
      </c>
      <c r="K2156" s="77">
        <v>3.61</v>
      </c>
      <c r="L2156" s="77">
        <v>2300</v>
      </c>
      <c r="M2156" s="77" t="s">
        <v>41</v>
      </c>
      <c r="N2156" s="101">
        <v>48</v>
      </c>
      <c r="O2156" s="107">
        <v>1.1599999999999999E-2</v>
      </c>
      <c r="P2156" s="104">
        <v>0</v>
      </c>
      <c r="Z2156" s="77" t="s">
        <v>40</v>
      </c>
      <c r="AA2156" s="77" t="s">
        <v>39</v>
      </c>
      <c r="AB2156" s="77">
        <v>20</v>
      </c>
    </row>
    <row r="2157" spans="1:28" ht="15.75" customHeight="1" x14ac:dyDescent="0.2">
      <c r="A2157" s="77" t="s">
        <v>48</v>
      </c>
      <c r="B2157" s="77" t="s">
        <v>47</v>
      </c>
      <c r="C2157" s="77" t="s">
        <v>50</v>
      </c>
      <c r="D2157" s="113">
        <v>43468.39604028935</v>
      </c>
      <c r="E2157" s="77" t="s">
        <v>170</v>
      </c>
      <c r="F2157" s="77" t="s">
        <v>29</v>
      </c>
      <c r="G2157" s="77" t="s">
        <v>44</v>
      </c>
      <c r="H2157" s="77" t="s">
        <v>26</v>
      </c>
      <c r="I2157" s="77" t="s">
        <v>43</v>
      </c>
      <c r="J2157" s="77" t="s">
        <v>42</v>
      </c>
      <c r="K2157" s="77">
        <v>3.61</v>
      </c>
      <c r="L2157" s="77">
        <v>2300</v>
      </c>
      <c r="M2157" s="77" t="s">
        <v>41</v>
      </c>
      <c r="N2157" s="101">
        <v>1.82</v>
      </c>
      <c r="O2157" s="107">
        <v>0</v>
      </c>
      <c r="P2157" s="104">
        <v>2.91</v>
      </c>
      <c r="Z2157" s="77" t="s">
        <v>40</v>
      </c>
      <c r="AA2157" s="77" t="s">
        <v>39</v>
      </c>
      <c r="AB2157" s="77">
        <v>20</v>
      </c>
    </row>
    <row r="2158" spans="1:28" ht="15.75" customHeight="1" x14ac:dyDescent="0.2">
      <c r="A2158" s="77" t="s">
        <v>48</v>
      </c>
      <c r="B2158" s="77" t="s">
        <v>47</v>
      </c>
      <c r="C2158" s="77" t="s">
        <v>50</v>
      </c>
      <c r="D2158" s="113">
        <v>43468.39604028935</v>
      </c>
      <c r="E2158" s="77" t="s">
        <v>170</v>
      </c>
      <c r="F2158" s="77" t="s">
        <v>29</v>
      </c>
      <c r="G2158" s="77" t="s">
        <v>44</v>
      </c>
      <c r="H2158" s="77" t="s">
        <v>26</v>
      </c>
      <c r="I2158" s="77" t="s">
        <v>159</v>
      </c>
      <c r="J2158" s="77" t="s">
        <v>165</v>
      </c>
      <c r="K2158" s="77">
        <v>3.61</v>
      </c>
      <c r="L2158" s="77">
        <v>2300</v>
      </c>
      <c r="M2158" s="77" t="s">
        <v>41</v>
      </c>
      <c r="N2158" s="101">
        <v>5.32</v>
      </c>
      <c r="O2158" s="107">
        <v>6.45E-3</v>
      </c>
      <c r="P2158" s="104">
        <v>2.87</v>
      </c>
      <c r="Z2158" s="77" t="s">
        <v>40</v>
      </c>
      <c r="AA2158" s="77" t="s">
        <v>39</v>
      </c>
      <c r="AB2158" s="77">
        <v>20</v>
      </c>
    </row>
    <row r="2159" spans="1:28" ht="15.75" customHeight="1" x14ac:dyDescent="0.2">
      <c r="A2159" s="77" t="s">
        <v>48</v>
      </c>
      <c r="B2159" s="77" t="s">
        <v>47</v>
      </c>
      <c r="C2159" s="77" t="s">
        <v>50</v>
      </c>
      <c r="D2159" s="113">
        <v>43468.39604028935</v>
      </c>
      <c r="E2159" s="77" t="s">
        <v>170</v>
      </c>
      <c r="F2159" s="77" t="s">
        <v>29</v>
      </c>
      <c r="G2159" s="77" t="s">
        <v>44</v>
      </c>
      <c r="H2159" s="77" t="s">
        <v>166</v>
      </c>
      <c r="I2159" s="77" t="s">
        <v>157</v>
      </c>
      <c r="J2159" s="77" t="s">
        <v>42</v>
      </c>
      <c r="K2159" s="77">
        <v>2.69</v>
      </c>
      <c r="L2159" s="77">
        <v>2050</v>
      </c>
      <c r="M2159" s="77" t="s">
        <v>41</v>
      </c>
      <c r="N2159" s="101">
        <v>19.5</v>
      </c>
      <c r="O2159" s="107">
        <v>2.93E-2</v>
      </c>
      <c r="P2159" s="104">
        <v>3.74</v>
      </c>
      <c r="Z2159" s="77" t="s">
        <v>40</v>
      </c>
      <c r="AA2159" s="77" t="s">
        <v>39</v>
      </c>
      <c r="AB2159" s="77">
        <v>20</v>
      </c>
    </row>
    <row r="2160" spans="1:28" ht="15.75" customHeight="1" x14ac:dyDescent="0.2">
      <c r="A2160" s="77" t="s">
        <v>48</v>
      </c>
      <c r="B2160" s="77" t="s">
        <v>47</v>
      </c>
      <c r="C2160" s="77" t="s">
        <v>50</v>
      </c>
      <c r="D2160" s="113">
        <v>43468.39604028935</v>
      </c>
      <c r="E2160" s="77" t="s">
        <v>170</v>
      </c>
      <c r="F2160" s="77" t="s">
        <v>29</v>
      </c>
      <c r="G2160" s="77" t="s">
        <v>44</v>
      </c>
      <c r="H2160" s="77" t="s">
        <v>166</v>
      </c>
      <c r="I2160" s="77" t="s">
        <v>158</v>
      </c>
      <c r="J2160" s="77" t="s">
        <v>42</v>
      </c>
      <c r="K2160" s="77">
        <v>2.69</v>
      </c>
      <c r="L2160" s="77">
        <v>2050</v>
      </c>
      <c r="M2160" s="77" t="s">
        <v>41</v>
      </c>
      <c r="N2160" s="101">
        <v>59</v>
      </c>
      <c r="O2160" s="107">
        <v>2.9899999999999999E-2</v>
      </c>
      <c r="P2160" s="104">
        <v>0</v>
      </c>
      <c r="Z2160" s="77" t="s">
        <v>40</v>
      </c>
      <c r="AA2160" s="77" t="s">
        <v>39</v>
      </c>
      <c r="AB2160" s="77">
        <v>20</v>
      </c>
    </row>
    <row r="2161" spans="1:28" ht="15.75" customHeight="1" x14ac:dyDescent="0.2">
      <c r="A2161" s="77" t="s">
        <v>48</v>
      </c>
      <c r="B2161" s="77" t="s">
        <v>47</v>
      </c>
      <c r="C2161" s="77" t="s">
        <v>50</v>
      </c>
      <c r="D2161" s="113">
        <v>43468.39604028935</v>
      </c>
      <c r="E2161" s="77" t="s">
        <v>170</v>
      </c>
      <c r="F2161" s="77" t="s">
        <v>29</v>
      </c>
      <c r="G2161" s="77" t="s">
        <v>44</v>
      </c>
      <c r="H2161" s="77" t="s">
        <v>166</v>
      </c>
      <c r="I2161" s="77" t="s">
        <v>43</v>
      </c>
      <c r="J2161" s="77" t="s">
        <v>42</v>
      </c>
      <c r="K2161" s="77">
        <v>2.69</v>
      </c>
      <c r="L2161" s="77">
        <v>2050</v>
      </c>
      <c r="M2161" s="77" t="s">
        <v>41</v>
      </c>
      <c r="N2161" s="101">
        <v>2.4500000000000002</v>
      </c>
      <c r="O2161" s="107">
        <v>0</v>
      </c>
      <c r="P2161" s="104">
        <v>3.65</v>
      </c>
      <c r="Z2161" s="77" t="s">
        <v>40</v>
      </c>
      <c r="AA2161" s="77" t="s">
        <v>39</v>
      </c>
      <c r="AB2161" s="77">
        <v>20</v>
      </c>
    </row>
    <row r="2162" spans="1:28" ht="15.75" customHeight="1" x14ac:dyDescent="0.2">
      <c r="A2162" s="77" t="s">
        <v>48</v>
      </c>
      <c r="B2162" s="77" t="s">
        <v>47</v>
      </c>
      <c r="C2162" s="77" t="s">
        <v>50</v>
      </c>
      <c r="D2162" s="113">
        <v>43468.39604028935</v>
      </c>
      <c r="E2162" s="77" t="s">
        <v>170</v>
      </c>
      <c r="F2162" s="77" t="s">
        <v>29</v>
      </c>
      <c r="G2162" s="77" t="s">
        <v>44</v>
      </c>
      <c r="H2162" s="77" t="s">
        <v>166</v>
      </c>
      <c r="I2162" s="77" t="s">
        <v>159</v>
      </c>
      <c r="J2162" s="77" t="s">
        <v>165</v>
      </c>
      <c r="K2162" s="77">
        <v>2.69</v>
      </c>
      <c r="L2162" s="77">
        <v>2050</v>
      </c>
      <c r="M2162" s="77" t="s">
        <v>41</v>
      </c>
      <c r="N2162" s="101">
        <v>18.8</v>
      </c>
      <c r="O2162" s="107">
        <v>2.3699999999999999E-2</v>
      </c>
      <c r="P2162" s="104">
        <v>3.57</v>
      </c>
      <c r="Z2162" s="77" t="s">
        <v>40</v>
      </c>
      <c r="AA2162" s="77" t="s">
        <v>39</v>
      </c>
      <c r="AB2162" s="77">
        <v>20</v>
      </c>
    </row>
    <row r="2163" spans="1:28" ht="15.75" customHeight="1" x14ac:dyDescent="0.2">
      <c r="A2163" s="77" t="s">
        <v>48</v>
      </c>
      <c r="B2163" s="77" t="s">
        <v>47</v>
      </c>
      <c r="C2163" s="77" t="s">
        <v>50</v>
      </c>
      <c r="D2163" s="113">
        <v>43468.39604028935</v>
      </c>
      <c r="E2163" s="77" t="s">
        <v>169</v>
      </c>
      <c r="F2163" s="77" t="s">
        <v>30</v>
      </c>
      <c r="G2163" s="77" t="s">
        <v>44</v>
      </c>
      <c r="H2163" s="77" t="s">
        <v>10</v>
      </c>
      <c r="I2163" s="77" t="s">
        <v>157</v>
      </c>
      <c r="J2163" s="77" t="s">
        <v>42</v>
      </c>
      <c r="K2163" s="77">
        <v>3.5</v>
      </c>
      <c r="L2163" s="77">
        <v>1240</v>
      </c>
      <c r="M2163" s="77" t="s">
        <v>41</v>
      </c>
      <c r="N2163" s="101">
        <v>71.5</v>
      </c>
      <c r="O2163" s="107">
        <v>3.61E-2</v>
      </c>
      <c r="P2163" s="104">
        <v>2.91</v>
      </c>
      <c r="Z2163" s="77" t="s">
        <v>40</v>
      </c>
      <c r="AA2163" s="77" t="s">
        <v>39</v>
      </c>
      <c r="AB2163" s="77">
        <v>20</v>
      </c>
    </row>
    <row r="2164" spans="1:28" ht="15.75" customHeight="1" x14ac:dyDescent="0.2">
      <c r="A2164" s="77" t="s">
        <v>48</v>
      </c>
      <c r="B2164" s="77" t="s">
        <v>47</v>
      </c>
      <c r="C2164" s="77" t="s">
        <v>50</v>
      </c>
      <c r="D2164" s="113">
        <v>43468.39604028935</v>
      </c>
      <c r="E2164" s="77" t="s">
        <v>169</v>
      </c>
      <c r="F2164" s="77" t="s">
        <v>30</v>
      </c>
      <c r="G2164" s="77" t="s">
        <v>44</v>
      </c>
      <c r="H2164" s="77" t="s">
        <v>10</v>
      </c>
      <c r="I2164" s="77" t="s">
        <v>158</v>
      </c>
      <c r="J2164" s="77" t="s">
        <v>42</v>
      </c>
      <c r="K2164" s="77">
        <v>3.5</v>
      </c>
      <c r="L2164" s="77">
        <v>1240</v>
      </c>
      <c r="M2164" s="77" t="s">
        <v>41</v>
      </c>
      <c r="N2164" s="101">
        <v>95.3</v>
      </c>
      <c r="O2164" s="107">
        <v>3.8899999999999997E-2</v>
      </c>
      <c r="P2164" s="104">
        <v>0</v>
      </c>
      <c r="Z2164" s="77" t="s">
        <v>40</v>
      </c>
      <c r="AA2164" s="77" t="s">
        <v>39</v>
      </c>
      <c r="AB2164" s="77">
        <v>20</v>
      </c>
    </row>
    <row r="2165" spans="1:28" ht="15.75" customHeight="1" x14ac:dyDescent="0.2">
      <c r="A2165" s="77" t="s">
        <v>48</v>
      </c>
      <c r="B2165" s="77" t="s">
        <v>47</v>
      </c>
      <c r="C2165" s="77" t="s">
        <v>50</v>
      </c>
      <c r="D2165" s="113">
        <v>43468.39604028935</v>
      </c>
      <c r="E2165" s="77" t="s">
        <v>169</v>
      </c>
      <c r="F2165" s="77" t="s">
        <v>30</v>
      </c>
      <c r="G2165" s="77" t="s">
        <v>44</v>
      </c>
      <c r="H2165" s="77" t="s">
        <v>10</v>
      </c>
      <c r="I2165" s="77" t="s">
        <v>43</v>
      </c>
      <c r="J2165" s="77" t="s">
        <v>42</v>
      </c>
      <c r="K2165" s="77">
        <v>3.5</v>
      </c>
      <c r="L2165" s="77">
        <v>1240</v>
      </c>
      <c r="M2165" s="77" t="s">
        <v>41</v>
      </c>
      <c r="N2165" s="101">
        <v>1.68</v>
      </c>
      <c r="O2165" s="107">
        <v>0</v>
      </c>
      <c r="P2165" s="104">
        <v>2.6</v>
      </c>
      <c r="Z2165" s="77" t="s">
        <v>40</v>
      </c>
      <c r="AA2165" s="77" t="s">
        <v>39</v>
      </c>
      <c r="AB2165" s="77">
        <v>20</v>
      </c>
    </row>
    <row r="2166" spans="1:28" ht="15.75" customHeight="1" x14ac:dyDescent="0.2">
      <c r="A2166" s="77" t="s">
        <v>48</v>
      </c>
      <c r="B2166" s="77" t="s">
        <v>47</v>
      </c>
      <c r="C2166" s="77" t="s">
        <v>50</v>
      </c>
      <c r="D2166" s="113">
        <v>43468.39604028935</v>
      </c>
      <c r="E2166" s="77" t="s">
        <v>169</v>
      </c>
      <c r="F2166" s="77" t="s">
        <v>30</v>
      </c>
      <c r="G2166" s="77" t="s">
        <v>44</v>
      </c>
      <c r="H2166" s="77" t="s">
        <v>10</v>
      </c>
      <c r="I2166" s="77" t="s">
        <v>159</v>
      </c>
      <c r="J2166" s="77" t="s">
        <v>165</v>
      </c>
      <c r="K2166" s="77">
        <v>3.5</v>
      </c>
      <c r="L2166" s="77">
        <v>1240</v>
      </c>
      <c r="M2166" s="77" t="s">
        <v>41</v>
      </c>
      <c r="N2166" s="101">
        <v>61.9</v>
      </c>
      <c r="O2166" s="107">
        <v>3.0200000000000001E-2</v>
      </c>
      <c r="P2166" s="104">
        <v>2.56</v>
      </c>
      <c r="Z2166" s="77" t="s">
        <v>40</v>
      </c>
      <c r="AA2166" s="77" t="s">
        <v>39</v>
      </c>
      <c r="AB2166" s="77">
        <v>20</v>
      </c>
    </row>
    <row r="2167" spans="1:28" ht="15.75" customHeight="1" x14ac:dyDescent="0.2">
      <c r="A2167" s="77" t="s">
        <v>48</v>
      </c>
      <c r="B2167" s="77" t="s">
        <v>47</v>
      </c>
      <c r="C2167" s="77" t="s">
        <v>50</v>
      </c>
      <c r="D2167" s="113">
        <v>43468.39604028935</v>
      </c>
      <c r="E2167" s="77" t="s">
        <v>169</v>
      </c>
      <c r="F2167" s="77" t="s">
        <v>30</v>
      </c>
      <c r="G2167" s="77" t="s">
        <v>44</v>
      </c>
      <c r="H2167" s="77" t="s">
        <v>11</v>
      </c>
      <c r="I2167" s="77" t="s">
        <v>157</v>
      </c>
      <c r="J2167" s="77" t="s">
        <v>42</v>
      </c>
      <c r="K2167" s="77">
        <v>3.5</v>
      </c>
      <c r="L2167" s="77">
        <v>1240</v>
      </c>
      <c r="M2167" s="77" t="s">
        <v>41</v>
      </c>
      <c r="N2167" s="101">
        <v>115</v>
      </c>
      <c r="O2167" s="107">
        <v>3.3500000000000002E-2</v>
      </c>
      <c r="P2167" s="104">
        <v>1.77</v>
      </c>
      <c r="Z2167" s="77" t="s">
        <v>40</v>
      </c>
      <c r="AA2167" s="77" t="s">
        <v>39</v>
      </c>
      <c r="AB2167" s="77">
        <v>20</v>
      </c>
    </row>
    <row r="2168" spans="1:28" ht="15.75" customHeight="1" x14ac:dyDescent="0.2">
      <c r="A2168" s="77" t="s">
        <v>48</v>
      </c>
      <c r="B2168" s="77" t="s">
        <v>47</v>
      </c>
      <c r="C2168" s="77" t="s">
        <v>50</v>
      </c>
      <c r="D2168" s="113">
        <v>43468.39604028935</v>
      </c>
      <c r="E2168" s="77" t="s">
        <v>169</v>
      </c>
      <c r="F2168" s="77" t="s">
        <v>30</v>
      </c>
      <c r="G2168" s="77" t="s">
        <v>44</v>
      </c>
      <c r="H2168" s="77" t="s">
        <v>11</v>
      </c>
      <c r="I2168" s="77" t="s">
        <v>158</v>
      </c>
      <c r="J2168" s="77" t="s">
        <v>42</v>
      </c>
      <c r="K2168" s="77">
        <v>3.5</v>
      </c>
      <c r="L2168" s="77">
        <v>1240</v>
      </c>
      <c r="M2168" s="77" t="s">
        <v>41</v>
      </c>
      <c r="N2168" s="101">
        <v>132</v>
      </c>
      <c r="O2168" s="107">
        <v>3.8100000000000002E-2</v>
      </c>
      <c r="P2168" s="104">
        <v>0</v>
      </c>
      <c r="Z2168" s="77" t="s">
        <v>40</v>
      </c>
      <c r="AA2168" s="77" t="s">
        <v>39</v>
      </c>
      <c r="AB2168" s="77">
        <v>20</v>
      </c>
    </row>
    <row r="2169" spans="1:28" ht="15.75" customHeight="1" x14ac:dyDescent="0.2">
      <c r="A2169" s="77" t="s">
        <v>48</v>
      </c>
      <c r="B2169" s="77" t="s">
        <v>47</v>
      </c>
      <c r="C2169" s="77" t="s">
        <v>50</v>
      </c>
      <c r="D2169" s="113">
        <v>43468.39604028935</v>
      </c>
      <c r="E2169" s="77" t="s">
        <v>169</v>
      </c>
      <c r="F2169" s="77" t="s">
        <v>30</v>
      </c>
      <c r="G2169" s="77" t="s">
        <v>44</v>
      </c>
      <c r="H2169" s="77" t="s">
        <v>11</v>
      </c>
      <c r="I2169" s="77" t="s">
        <v>43</v>
      </c>
      <c r="J2169" s="77" t="s">
        <v>42</v>
      </c>
      <c r="K2169" s="77">
        <v>3.5</v>
      </c>
      <c r="L2169" s="77">
        <v>1240</v>
      </c>
      <c r="M2169" s="77" t="s">
        <v>41</v>
      </c>
      <c r="N2169" s="101">
        <v>1.02</v>
      </c>
      <c r="O2169" s="107">
        <v>0</v>
      </c>
      <c r="P2169" s="104">
        <v>1.58</v>
      </c>
      <c r="Z2169" s="77" t="s">
        <v>40</v>
      </c>
      <c r="AA2169" s="77" t="s">
        <v>39</v>
      </c>
      <c r="AB2169" s="77">
        <v>20</v>
      </c>
    </row>
    <row r="2170" spans="1:28" ht="15.75" customHeight="1" x14ac:dyDescent="0.2">
      <c r="A2170" s="77" t="s">
        <v>48</v>
      </c>
      <c r="B2170" s="77" t="s">
        <v>47</v>
      </c>
      <c r="C2170" s="77" t="s">
        <v>50</v>
      </c>
      <c r="D2170" s="113">
        <v>43468.39604028935</v>
      </c>
      <c r="E2170" s="77" t="s">
        <v>169</v>
      </c>
      <c r="F2170" s="77" t="s">
        <v>30</v>
      </c>
      <c r="G2170" s="77" t="s">
        <v>44</v>
      </c>
      <c r="H2170" s="77" t="s">
        <v>11</v>
      </c>
      <c r="I2170" s="77" t="s">
        <v>159</v>
      </c>
      <c r="J2170" s="77" t="s">
        <v>165</v>
      </c>
      <c r="K2170" s="77">
        <v>3.5</v>
      </c>
      <c r="L2170" s="77">
        <v>1240</v>
      </c>
      <c r="M2170" s="77" t="s">
        <v>41</v>
      </c>
      <c r="N2170" s="101">
        <v>33.6</v>
      </c>
      <c r="O2170" s="107">
        <v>9.5099999999999994E-3</v>
      </c>
      <c r="P2170" s="104">
        <v>1.57</v>
      </c>
      <c r="Z2170" s="77" t="s">
        <v>40</v>
      </c>
      <c r="AA2170" s="77" t="s">
        <v>39</v>
      </c>
      <c r="AB2170" s="77">
        <v>20</v>
      </c>
    </row>
    <row r="2171" spans="1:28" ht="15.75" customHeight="1" x14ac:dyDescent="0.2">
      <c r="A2171" s="77" t="s">
        <v>48</v>
      </c>
      <c r="B2171" s="77" t="s">
        <v>47</v>
      </c>
      <c r="C2171" s="77" t="s">
        <v>50</v>
      </c>
      <c r="D2171" s="113">
        <v>43468.39604028935</v>
      </c>
      <c r="E2171" s="77" t="s">
        <v>169</v>
      </c>
      <c r="F2171" s="77" t="s">
        <v>30</v>
      </c>
      <c r="G2171" s="77" t="s">
        <v>44</v>
      </c>
      <c r="H2171" s="77" t="s">
        <v>13</v>
      </c>
      <c r="I2171" s="77" t="s">
        <v>157</v>
      </c>
      <c r="J2171" s="77" t="s">
        <v>42</v>
      </c>
      <c r="K2171" s="77">
        <v>3.5</v>
      </c>
      <c r="L2171" s="77">
        <v>1240</v>
      </c>
      <c r="M2171" s="77" t="s">
        <v>41</v>
      </c>
      <c r="N2171" s="101">
        <v>127</v>
      </c>
      <c r="O2171" s="107">
        <v>2.7799999999999998E-2</v>
      </c>
      <c r="P2171" s="104">
        <v>1.6</v>
      </c>
      <c r="Z2171" s="77" t="s">
        <v>40</v>
      </c>
      <c r="AA2171" s="77" t="s">
        <v>39</v>
      </c>
      <c r="AB2171" s="77">
        <v>20</v>
      </c>
    </row>
    <row r="2172" spans="1:28" ht="15.75" customHeight="1" x14ac:dyDescent="0.2">
      <c r="A2172" s="77" t="s">
        <v>48</v>
      </c>
      <c r="B2172" s="77" t="s">
        <v>47</v>
      </c>
      <c r="C2172" s="77" t="s">
        <v>50</v>
      </c>
      <c r="D2172" s="113">
        <v>43468.39604028935</v>
      </c>
      <c r="E2172" s="77" t="s">
        <v>169</v>
      </c>
      <c r="F2172" s="77" t="s">
        <v>30</v>
      </c>
      <c r="G2172" s="77" t="s">
        <v>44</v>
      </c>
      <c r="H2172" s="77" t="s">
        <v>13</v>
      </c>
      <c r="I2172" s="77" t="s">
        <v>158</v>
      </c>
      <c r="J2172" s="77" t="s">
        <v>42</v>
      </c>
      <c r="K2172" s="77">
        <v>3.5</v>
      </c>
      <c r="L2172" s="77">
        <v>1240</v>
      </c>
      <c r="M2172" s="77" t="s">
        <v>41</v>
      </c>
      <c r="N2172" s="101">
        <v>142</v>
      </c>
      <c r="O2172" s="107">
        <v>3.2199999999999999E-2</v>
      </c>
      <c r="P2172" s="104">
        <v>0</v>
      </c>
      <c r="Z2172" s="77" t="s">
        <v>40</v>
      </c>
      <c r="AA2172" s="77" t="s">
        <v>39</v>
      </c>
      <c r="AB2172" s="77">
        <v>20</v>
      </c>
    </row>
    <row r="2173" spans="1:28" ht="15.75" customHeight="1" x14ac:dyDescent="0.2">
      <c r="A2173" s="77" t="s">
        <v>48</v>
      </c>
      <c r="B2173" s="77" t="s">
        <v>47</v>
      </c>
      <c r="C2173" s="77" t="s">
        <v>50</v>
      </c>
      <c r="D2173" s="113">
        <v>43468.39604028935</v>
      </c>
      <c r="E2173" s="77" t="s">
        <v>169</v>
      </c>
      <c r="F2173" s="77" t="s">
        <v>30</v>
      </c>
      <c r="G2173" s="77" t="s">
        <v>44</v>
      </c>
      <c r="H2173" s="77" t="s">
        <v>13</v>
      </c>
      <c r="I2173" s="77" t="s">
        <v>43</v>
      </c>
      <c r="J2173" s="77" t="s">
        <v>42</v>
      </c>
      <c r="K2173" s="77">
        <v>3.5</v>
      </c>
      <c r="L2173" s="77">
        <v>1240</v>
      </c>
      <c r="M2173" s="77" t="s">
        <v>41</v>
      </c>
      <c r="N2173" s="101">
        <v>0.93300000000000005</v>
      </c>
      <c r="O2173" s="107">
        <v>0</v>
      </c>
      <c r="P2173" s="104">
        <v>1.45</v>
      </c>
      <c r="Z2173" s="77" t="s">
        <v>40</v>
      </c>
      <c r="AA2173" s="77" t="s">
        <v>39</v>
      </c>
      <c r="AB2173" s="77">
        <v>20</v>
      </c>
    </row>
    <row r="2174" spans="1:28" ht="15.75" customHeight="1" x14ac:dyDescent="0.2">
      <c r="A2174" s="77" t="s">
        <v>48</v>
      </c>
      <c r="B2174" s="77" t="s">
        <v>47</v>
      </c>
      <c r="C2174" s="77" t="s">
        <v>50</v>
      </c>
      <c r="D2174" s="113">
        <v>43468.39604028935</v>
      </c>
      <c r="E2174" s="77" t="s">
        <v>169</v>
      </c>
      <c r="F2174" s="77" t="s">
        <v>30</v>
      </c>
      <c r="G2174" s="77" t="s">
        <v>44</v>
      </c>
      <c r="H2174" s="77" t="s">
        <v>13</v>
      </c>
      <c r="I2174" s="77" t="s">
        <v>159</v>
      </c>
      <c r="J2174" s="77" t="s">
        <v>165</v>
      </c>
      <c r="K2174" s="77">
        <v>3.5</v>
      </c>
      <c r="L2174" s="77">
        <v>1240</v>
      </c>
      <c r="M2174" s="77" t="s">
        <v>41</v>
      </c>
      <c r="N2174" s="101">
        <v>105</v>
      </c>
      <c r="O2174" s="107">
        <v>2.3099999999999999E-2</v>
      </c>
      <c r="P2174" s="104">
        <v>1.41</v>
      </c>
      <c r="Z2174" s="77" t="s">
        <v>40</v>
      </c>
      <c r="AA2174" s="77" t="s">
        <v>39</v>
      </c>
      <c r="AB2174" s="77">
        <v>20</v>
      </c>
    </row>
    <row r="2175" spans="1:28" ht="15.75" customHeight="1" x14ac:dyDescent="0.2">
      <c r="A2175" s="77" t="s">
        <v>48</v>
      </c>
      <c r="B2175" s="77" t="s">
        <v>47</v>
      </c>
      <c r="C2175" s="77" t="s">
        <v>50</v>
      </c>
      <c r="D2175" s="113">
        <v>43468.39604028935</v>
      </c>
      <c r="E2175" s="77" t="s">
        <v>169</v>
      </c>
      <c r="F2175" s="77" t="s">
        <v>30</v>
      </c>
      <c r="G2175" s="77" t="s">
        <v>44</v>
      </c>
      <c r="H2175" s="77" t="s">
        <v>14</v>
      </c>
      <c r="I2175" s="77" t="s">
        <v>157</v>
      </c>
      <c r="J2175" s="77" t="s">
        <v>42</v>
      </c>
      <c r="K2175" s="77">
        <v>3.5</v>
      </c>
      <c r="L2175" s="77">
        <v>1240</v>
      </c>
      <c r="M2175" s="77" t="s">
        <v>41</v>
      </c>
      <c r="N2175" s="101">
        <v>113</v>
      </c>
      <c r="O2175" s="107">
        <v>5.2400000000000002E-2</v>
      </c>
      <c r="P2175" s="104">
        <v>2.11</v>
      </c>
      <c r="Z2175" s="77" t="s">
        <v>40</v>
      </c>
      <c r="AA2175" s="77" t="s">
        <v>39</v>
      </c>
      <c r="AB2175" s="77">
        <v>20</v>
      </c>
    </row>
    <row r="2176" spans="1:28" ht="15.75" customHeight="1" x14ac:dyDescent="0.2">
      <c r="A2176" s="77" t="s">
        <v>48</v>
      </c>
      <c r="B2176" s="77" t="s">
        <v>47</v>
      </c>
      <c r="C2176" s="77" t="s">
        <v>50</v>
      </c>
      <c r="D2176" s="113">
        <v>43468.39604028935</v>
      </c>
      <c r="E2176" s="77" t="s">
        <v>169</v>
      </c>
      <c r="F2176" s="77" t="s">
        <v>30</v>
      </c>
      <c r="G2176" s="77" t="s">
        <v>44</v>
      </c>
      <c r="H2176" s="77" t="s">
        <v>14</v>
      </c>
      <c r="I2176" s="77" t="s">
        <v>158</v>
      </c>
      <c r="J2176" s="77" t="s">
        <v>42</v>
      </c>
      <c r="K2176" s="77">
        <v>3.5</v>
      </c>
      <c r="L2176" s="77">
        <v>1240</v>
      </c>
      <c r="M2176" s="77" t="s">
        <v>41</v>
      </c>
      <c r="N2176" s="101">
        <v>131</v>
      </c>
      <c r="O2176" s="107">
        <v>5.9499999999999997E-2</v>
      </c>
      <c r="P2176" s="104">
        <v>0</v>
      </c>
      <c r="Z2176" s="77" t="s">
        <v>40</v>
      </c>
      <c r="AA2176" s="77" t="s">
        <v>39</v>
      </c>
      <c r="AB2176" s="77">
        <v>20</v>
      </c>
    </row>
    <row r="2177" spans="1:28" ht="15.75" customHeight="1" x14ac:dyDescent="0.2">
      <c r="A2177" s="77" t="s">
        <v>48</v>
      </c>
      <c r="B2177" s="77" t="s">
        <v>47</v>
      </c>
      <c r="C2177" s="77" t="s">
        <v>50</v>
      </c>
      <c r="D2177" s="113">
        <v>43468.39604028935</v>
      </c>
      <c r="E2177" s="77" t="s">
        <v>169</v>
      </c>
      <c r="F2177" s="77" t="s">
        <v>30</v>
      </c>
      <c r="G2177" s="77" t="s">
        <v>44</v>
      </c>
      <c r="H2177" s="77" t="s">
        <v>14</v>
      </c>
      <c r="I2177" s="77" t="s">
        <v>43</v>
      </c>
      <c r="J2177" s="77" t="s">
        <v>42</v>
      </c>
      <c r="K2177" s="77">
        <v>3.5</v>
      </c>
      <c r="L2177" s="77">
        <v>1240</v>
      </c>
      <c r="M2177" s="77" t="s">
        <v>41</v>
      </c>
      <c r="N2177" s="101">
        <v>1.23</v>
      </c>
      <c r="O2177" s="107">
        <v>0</v>
      </c>
      <c r="P2177" s="104">
        <v>1.9</v>
      </c>
      <c r="Z2177" s="77" t="s">
        <v>40</v>
      </c>
      <c r="AA2177" s="77" t="s">
        <v>39</v>
      </c>
      <c r="AB2177" s="77">
        <v>20</v>
      </c>
    </row>
    <row r="2178" spans="1:28" ht="15.75" customHeight="1" x14ac:dyDescent="0.2">
      <c r="A2178" s="77" t="s">
        <v>48</v>
      </c>
      <c r="B2178" s="77" t="s">
        <v>47</v>
      </c>
      <c r="C2178" s="77" t="s">
        <v>50</v>
      </c>
      <c r="D2178" s="113">
        <v>43468.39604028935</v>
      </c>
      <c r="E2178" s="77" t="s">
        <v>169</v>
      </c>
      <c r="F2178" s="77" t="s">
        <v>30</v>
      </c>
      <c r="G2178" s="77" t="s">
        <v>44</v>
      </c>
      <c r="H2178" s="77" t="s">
        <v>14</v>
      </c>
      <c r="I2178" s="77" t="s">
        <v>159</v>
      </c>
      <c r="J2178" s="77" t="s">
        <v>165</v>
      </c>
      <c r="K2178" s="77">
        <v>3.5</v>
      </c>
      <c r="L2178" s="77">
        <v>1240</v>
      </c>
      <c r="M2178" s="77" t="s">
        <v>41</v>
      </c>
      <c r="N2178" s="101">
        <v>96.5</v>
      </c>
      <c r="O2178" s="107">
        <v>4.4699999999999997E-2</v>
      </c>
      <c r="P2178" s="104">
        <v>1.86</v>
      </c>
      <c r="Z2178" s="77" t="s">
        <v>40</v>
      </c>
      <c r="AA2178" s="77" t="s">
        <v>39</v>
      </c>
      <c r="AB2178" s="77">
        <v>20</v>
      </c>
    </row>
    <row r="2179" spans="1:28" ht="15.75" customHeight="1" x14ac:dyDescent="0.2">
      <c r="A2179" s="77" t="s">
        <v>48</v>
      </c>
      <c r="B2179" s="77" t="s">
        <v>47</v>
      </c>
      <c r="C2179" s="77" t="s">
        <v>50</v>
      </c>
      <c r="D2179" s="113">
        <v>43468.39604028935</v>
      </c>
      <c r="E2179" s="77" t="s">
        <v>169</v>
      </c>
      <c r="F2179" s="77" t="s">
        <v>30</v>
      </c>
      <c r="G2179" s="77" t="s">
        <v>44</v>
      </c>
      <c r="H2179" s="77" t="s">
        <v>16</v>
      </c>
      <c r="I2179" s="77" t="s">
        <v>157</v>
      </c>
      <c r="J2179" s="77" t="s">
        <v>42</v>
      </c>
      <c r="K2179" s="77">
        <v>3.5</v>
      </c>
      <c r="L2179" s="77">
        <v>1240</v>
      </c>
      <c r="M2179" s="77" t="s">
        <v>41</v>
      </c>
      <c r="N2179" s="101">
        <v>119</v>
      </c>
      <c r="O2179" s="107">
        <v>5.3800000000000001E-2</v>
      </c>
      <c r="P2179" s="104">
        <v>1.78</v>
      </c>
      <c r="Z2179" s="77" t="s">
        <v>40</v>
      </c>
      <c r="AA2179" s="77" t="s">
        <v>39</v>
      </c>
      <c r="AB2179" s="77">
        <v>20</v>
      </c>
    </row>
    <row r="2180" spans="1:28" ht="15.75" customHeight="1" x14ac:dyDescent="0.2">
      <c r="A2180" s="77" t="s">
        <v>48</v>
      </c>
      <c r="B2180" s="77" t="s">
        <v>47</v>
      </c>
      <c r="C2180" s="77" t="s">
        <v>50</v>
      </c>
      <c r="D2180" s="113">
        <v>43468.39604028935</v>
      </c>
      <c r="E2180" s="77" t="s">
        <v>169</v>
      </c>
      <c r="F2180" s="77" t="s">
        <v>30</v>
      </c>
      <c r="G2180" s="77" t="s">
        <v>44</v>
      </c>
      <c r="H2180" s="77" t="s">
        <v>16</v>
      </c>
      <c r="I2180" s="77" t="s">
        <v>158</v>
      </c>
      <c r="J2180" s="77" t="s">
        <v>42</v>
      </c>
      <c r="K2180" s="77">
        <v>3.5</v>
      </c>
      <c r="L2180" s="77">
        <v>1240</v>
      </c>
      <c r="M2180" s="77" t="s">
        <v>41</v>
      </c>
      <c r="N2180" s="101">
        <v>138</v>
      </c>
      <c r="O2180" s="107">
        <v>6.0100000000000001E-2</v>
      </c>
      <c r="P2180" s="104">
        <v>0</v>
      </c>
      <c r="Z2180" s="77" t="s">
        <v>40</v>
      </c>
      <c r="AA2180" s="77" t="s">
        <v>39</v>
      </c>
      <c r="AB2180" s="77">
        <v>20</v>
      </c>
    </row>
    <row r="2181" spans="1:28" ht="15.75" customHeight="1" x14ac:dyDescent="0.2">
      <c r="A2181" s="77" t="s">
        <v>48</v>
      </c>
      <c r="B2181" s="77" t="s">
        <v>47</v>
      </c>
      <c r="C2181" s="77" t="s">
        <v>50</v>
      </c>
      <c r="D2181" s="113">
        <v>43468.39604028935</v>
      </c>
      <c r="E2181" s="77" t="s">
        <v>169</v>
      </c>
      <c r="F2181" s="77" t="s">
        <v>30</v>
      </c>
      <c r="G2181" s="77" t="s">
        <v>44</v>
      </c>
      <c r="H2181" s="77" t="s">
        <v>16</v>
      </c>
      <c r="I2181" s="77" t="s">
        <v>43</v>
      </c>
      <c r="J2181" s="77" t="s">
        <v>42</v>
      </c>
      <c r="K2181" s="77">
        <v>3.5</v>
      </c>
      <c r="L2181" s="77">
        <v>1240</v>
      </c>
      <c r="M2181" s="77" t="s">
        <v>41</v>
      </c>
      <c r="N2181" s="101">
        <v>1.02</v>
      </c>
      <c r="O2181" s="107">
        <v>0</v>
      </c>
      <c r="P2181" s="104">
        <v>1.6</v>
      </c>
      <c r="Z2181" s="77" t="s">
        <v>40</v>
      </c>
      <c r="AA2181" s="77" t="s">
        <v>39</v>
      </c>
      <c r="AB2181" s="77">
        <v>20</v>
      </c>
    </row>
    <row r="2182" spans="1:28" ht="15.75" customHeight="1" x14ac:dyDescent="0.2">
      <c r="A2182" s="77" t="s">
        <v>48</v>
      </c>
      <c r="B2182" s="77" t="s">
        <v>47</v>
      </c>
      <c r="C2182" s="77" t="s">
        <v>50</v>
      </c>
      <c r="D2182" s="113">
        <v>43468.39604028935</v>
      </c>
      <c r="E2182" s="77" t="s">
        <v>169</v>
      </c>
      <c r="F2182" s="77" t="s">
        <v>30</v>
      </c>
      <c r="G2182" s="77" t="s">
        <v>44</v>
      </c>
      <c r="H2182" s="77" t="s">
        <v>16</v>
      </c>
      <c r="I2182" s="77" t="s">
        <v>159</v>
      </c>
      <c r="J2182" s="77" t="s">
        <v>165</v>
      </c>
      <c r="K2182" s="77">
        <v>3.5</v>
      </c>
      <c r="L2182" s="77">
        <v>1240</v>
      </c>
      <c r="M2182" s="77" t="s">
        <v>41</v>
      </c>
      <c r="N2182" s="101">
        <v>117</v>
      </c>
      <c r="O2182" s="107">
        <v>5.2600000000000001E-2</v>
      </c>
      <c r="P2182" s="104">
        <v>1.56</v>
      </c>
      <c r="Z2182" s="77" t="s">
        <v>40</v>
      </c>
      <c r="AA2182" s="77" t="s">
        <v>39</v>
      </c>
      <c r="AB2182" s="77">
        <v>20</v>
      </c>
    </row>
    <row r="2183" spans="1:28" ht="15.75" customHeight="1" x14ac:dyDescent="0.2">
      <c r="A2183" s="77" t="s">
        <v>48</v>
      </c>
      <c r="B2183" s="77" t="s">
        <v>47</v>
      </c>
      <c r="C2183" s="77" t="s">
        <v>50</v>
      </c>
      <c r="D2183" s="113">
        <v>43468.39604028935</v>
      </c>
      <c r="E2183" s="77" t="s">
        <v>169</v>
      </c>
      <c r="F2183" s="77" t="s">
        <v>30</v>
      </c>
      <c r="G2183" s="77" t="s">
        <v>44</v>
      </c>
      <c r="H2183" s="77" t="s">
        <v>22</v>
      </c>
      <c r="I2183" s="77" t="s">
        <v>157</v>
      </c>
      <c r="J2183" s="77" t="s">
        <v>42</v>
      </c>
      <c r="K2183" s="77">
        <v>3.5</v>
      </c>
      <c r="L2183" s="77">
        <v>1240</v>
      </c>
      <c r="M2183" s="77" t="s">
        <v>41</v>
      </c>
      <c r="N2183" s="101">
        <v>129</v>
      </c>
      <c r="O2183" s="107">
        <v>3.7999999999999999E-2</v>
      </c>
      <c r="P2183" s="104">
        <v>2.0699999999999998</v>
      </c>
      <c r="Z2183" s="77" t="s">
        <v>40</v>
      </c>
      <c r="AA2183" s="77" t="s">
        <v>39</v>
      </c>
      <c r="AB2183" s="77">
        <v>20</v>
      </c>
    </row>
    <row r="2184" spans="1:28" ht="15.75" customHeight="1" x14ac:dyDescent="0.2">
      <c r="A2184" s="77" t="s">
        <v>48</v>
      </c>
      <c r="B2184" s="77" t="s">
        <v>47</v>
      </c>
      <c r="C2184" s="77" t="s">
        <v>50</v>
      </c>
      <c r="D2184" s="113">
        <v>43468.39604028935</v>
      </c>
      <c r="E2184" s="77" t="s">
        <v>169</v>
      </c>
      <c r="F2184" s="77" t="s">
        <v>30</v>
      </c>
      <c r="G2184" s="77" t="s">
        <v>44</v>
      </c>
      <c r="H2184" s="77" t="s">
        <v>22</v>
      </c>
      <c r="I2184" s="77" t="s">
        <v>158</v>
      </c>
      <c r="J2184" s="77" t="s">
        <v>42</v>
      </c>
      <c r="K2184" s="77">
        <v>3.5</v>
      </c>
      <c r="L2184" s="77">
        <v>1240</v>
      </c>
      <c r="M2184" s="77" t="s">
        <v>41</v>
      </c>
      <c r="N2184" s="101">
        <v>151</v>
      </c>
      <c r="O2184" s="107">
        <v>4.19E-2</v>
      </c>
      <c r="P2184" s="104">
        <v>0</v>
      </c>
      <c r="Z2184" s="77" t="s">
        <v>40</v>
      </c>
      <c r="AA2184" s="77" t="s">
        <v>39</v>
      </c>
      <c r="AB2184" s="77">
        <v>20</v>
      </c>
    </row>
    <row r="2185" spans="1:28" ht="15.75" customHeight="1" x14ac:dyDescent="0.2">
      <c r="A2185" s="77" t="s">
        <v>48</v>
      </c>
      <c r="B2185" s="77" t="s">
        <v>47</v>
      </c>
      <c r="C2185" s="77" t="s">
        <v>50</v>
      </c>
      <c r="D2185" s="113">
        <v>43468.39604028935</v>
      </c>
      <c r="E2185" s="77" t="s">
        <v>169</v>
      </c>
      <c r="F2185" s="77" t="s">
        <v>30</v>
      </c>
      <c r="G2185" s="77" t="s">
        <v>44</v>
      </c>
      <c r="H2185" s="77" t="s">
        <v>22</v>
      </c>
      <c r="I2185" s="77" t="s">
        <v>43</v>
      </c>
      <c r="J2185" s="77" t="s">
        <v>42</v>
      </c>
      <c r="K2185" s="77">
        <v>3.5</v>
      </c>
      <c r="L2185" s="77">
        <v>1240</v>
      </c>
      <c r="M2185" s="77" t="s">
        <v>41</v>
      </c>
      <c r="N2185" s="101">
        <v>1.2</v>
      </c>
      <c r="O2185" s="107">
        <v>0</v>
      </c>
      <c r="P2185" s="104">
        <v>1.86</v>
      </c>
      <c r="Z2185" s="77" t="s">
        <v>40</v>
      </c>
      <c r="AA2185" s="77" t="s">
        <v>39</v>
      </c>
      <c r="AB2185" s="77">
        <v>20</v>
      </c>
    </row>
    <row r="2186" spans="1:28" ht="15.75" customHeight="1" x14ac:dyDescent="0.2">
      <c r="A2186" s="77" t="s">
        <v>48</v>
      </c>
      <c r="B2186" s="77" t="s">
        <v>47</v>
      </c>
      <c r="C2186" s="77" t="s">
        <v>50</v>
      </c>
      <c r="D2186" s="113">
        <v>43468.39604028935</v>
      </c>
      <c r="E2186" s="77" t="s">
        <v>169</v>
      </c>
      <c r="F2186" s="77" t="s">
        <v>30</v>
      </c>
      <c r="G2186" s="77" t="s">
        <v>44</v>
      </c>
      <c r="H2186" s="77" t="s">
        <v>22</v>
      </c>
      <c r="I2186" s="77" t="s">
        <v>159</v>
      </c>
      <c r="J2186" s="77" t="s">
        <v>165</v>
      </c>
      <c r="K2186" s="77">
        <v>3.5</v>
      </c>
      <c r="L2186" s="77">
        <v>1240</v>
      </c>
      <c r="M2186" s="77" t="s">
        <v>41</v>
      </c>
      <c r="N2186" s="101">
        <v>132</v>
      </c>
      <c r="O2186" s="107">
        <v>3.85E-2</v>
      </c>
      <c r="P2186" s="104">
        <v>1.81</v>
      </c>
      <c r="Z2186" s="77" t="s">
        <v>40</v>
      </c>
      <c r="AA2186" s="77" t="s">
        <v>39</v>
      </c>
      <c r="AB2186" s="77">
        <v>20</v>
      </c>
    </row>
    <row r="2187" spans="1:28" ht="15.75" customHeight="1" x14ac:dyDescent="0.2">
      <c r="A2187" s="77" t="s">
        <v>48</v>
      </c>
      <c r="B2187" s="77" t="s">
        <v>47</v>
      </c>
      <c r="C2187" s="77" t="s">
        <v>50</v>
      </c>
      <c r="D2187" s="113">
        <v>43468.39604028935</v>
      </c>
      <c r="E2187" s="77" t="s">
        <v>169</v>
      </c>
      <c r="F2187" s="77" t="s">
        <v>30</v>
      </c>
      <c r="G2187" s="77" t="s">
        <v>44</v>
      </c>
      <c r="H2187" s="77" t="s">
        <v>24</v>
      </c>
      <c r="I2187" s="77" t="s">
        <v>157</v>
      </c>
      <c r="J2187" s="77" t="s">
        <v>42</v>
      </c>
      <c r="K2187" s="77">
        <v>3.5</v>
      </c>
      <c r="L2187" s="77">
        <v>1240</v>
      </c>
      <c r="M2187" s="77" t="s">
        <v>41</v>
      </c>
      <c r="N2187" s="101">
        <v>106</v>
      </c>
      <c r="O2187" s="107">
        <v>5.7099999999999998E-2</v>
      </c>
      <c r="P2187" s="104">
        <v>3</v>
      </c>
      <c r="Z2187" s="77" t="s">
        <v>40</v>
      </c>
      <c r="AA2187" s="77" t="s">
        <v>39</v>
      </c>
      <c r="AB2187" s="77">
        <v>20</v>
      </c>
    </row>
    <row r="2188" spans="1:28" ht="15.75" customHeight="1" x14ac:dyDescent="0.2">
      <c r="A2188" s="77" t="s">
        <v>48</v>
      </c>
      <c r="B2188" s="77" t="s">
        <v>47</v>
      </c>
      <c r="C2188" s="77" t="s">
        <v>50</v>
      </c>
      <c r="D2188" s="113">
        <v>43468.39604028935</v>
      </c>
      <c r="E2188" s="77" t="s">
        <v>169</v>
      </c>
      <c r="F2188" s="77" t="s">
        <v>30</v>
      </c>
      <c r="G2188" s="77" t="s">
        <v>44</v>
      </c>
      <c r="H2188" s="77" t="s">
        <v>24</v>
      </c>
      <c r="I2188" s="77" t="s">
        <v>158</v>
      </c>
      <c r="J2188" s="77" t="s">
        <v>42</v>
      </c>
      <c r="K2188" s="77">
        <v>3.5</v>
      </c>
      <c r="L2188" s="77">
        <v>1240</v>
      </c>
      <c r="M2188" s="77" t="s">
        <v>41</v>
      </c>
      <c r="N2188" s="101">
        <v>141</v>
      </c>
      <c r="O2188" s="107">
        <v>5.8299999999999998E-2</v>
      </c>
      <c r="P2188" s="104">
        <v>0</v>
      </c>
      <c r="Z2188" s="77" t="s">
        <v>40</v>
      </c>
      <c r="AA2188" s="77" t="s">
        <v>39</v>
      </c>
      <c r="AB2188" s="77">
        <v>20</v>
      </c>
    </row>
    <row r="2189" spans="1:28" ht="15.75" customHeight="1" x14ac:dyDescent="0.2">
      <c r="A2189" s="77" t="s">
        <v>48</v>
      </c>
      <c r="B2189" s="77" t="s">
        <v>47</v>
      </c>
      <c r="C2189" s="77" t="s">
        <v>50</v>
      </c>
      <c r="D2189" s="113">
        <v>43468.39604028935</v>
      </c>
      <c r="E2189" s="77" t="s">
        <v>169</v>
      </c>
      <c r="F2189" s="77" t="s">
        <v>30</v>
      </c>
      <c r="G2189" s="77" t="s">
        <v>44</v>
      </c>
      <c r="H2189" s="77" t="s">
        <v>24</v>
      </c>
      <c r="I2189" s="77" t="s">
        <v>43</v>
      </c>
      <c r="J2189" s="77" t="s">
        <v>42</v>
      </c>
      <c r="K2189" s="77">
        <v>3.5</v>
      </c>
      <c r="L2189" s="77">
        <v>1240</v>
      </c>
      <c r="M2189" s="77" t="s">
        <v>41</v>
      </c>
      <c r="N2189" s="101">
        <v>1.7</v>
      </c>
      <c r="O2189" s="107">
        <v>0</v>
      </c>
      <c r="P2189" s="104">
        <v>2.63</v>
      </c>
      <c r="Z2189" s="77" t="s">
        <v>40</v>
      </c>
      <c r="AA2189" s="77" t="s">
        <v>39</v>
      </c>
      <c r="AB2189" s="77">
        <v>20</v>
      </c>
    </row>
    <row r="2190" spans="1:28" ht="15.75" customHeight="1" x14ac:dyDescent="0.2">
      <c r="A2190" s="77" t="s">
        <v>48</v>
      </c>
      <c r="B2190" s="77" t="s">
        <v>47</v>
      </c>
      <c r="C2190" s="77" t="s">
        <v>50</v>
      </c>
      <c r="D2190" s="113">
        <v>43468.39604028935</v>
      </c>
      <c r="E2190" s="77" t="s">
        <v>169</v>
      </c>
      <c r="F2190" s="77" t="s">
        <v>30</v>
      </c>
      <c r="G2190" s="77" t="s">
        <v>44</v>
      </c>
      <c r="H2190" s="77" t="s">
        <v>24</v>
      </c>
      <c r="I2190" s="77" t="s">
        <v>159</v>
      </c>
      <c r="J2190" s="77" t="s">
        <v>165</v>
      </c>
      <c r="K2190" s="77">
        <v>3.5</v>
      </c>
      <c r="L2190" s="77">
        <v>1240</v>
      </c>
      <c r="M2190" s="77" t="s">
        <v>41</v>
      </c>
      <c r="N2190" s="101">
        <v>104</v>
      </c>
      <c r="O2190" s="107">
        <v>5.4100000000000002E-2</v>
      </c>
      <c r="P2190" s="104">
        <v>2.62</v>
      </c>
      <c r="Z2190" s="77" t="s">
        <v>40</v>
      </c>
      <c r="AA2190" s="77" t="s">
        <v>39</v>
      </c>
      <c r="AB2190" s="77">
        <v>20</v>
      </c>
    </row>
    <row r="2191" spans="1:28" ht="15.75" customHeight="1" x14ac:dyDescent="0.2">
      <c r="A2191" s="77" t="s">
        <v>48</v>
      </c>
      <c r="B2191" s="77" t="s">
        <v>47</v>
      </c>
      <c r="C2191" s="77" t="s">
        <v>50</v>
      </c>
      <c r="D2191" s="113">
        <v>43468.39604028935</v>
      </c>
      <c r="E2191" s="77" t="s">
        <v>169</v>
      </c>
      <c r="F2191" s="77" t="s">
        <v>30</v>
      </c>
      <c r="G2191" s="77" t="s">
        <v>44</v>
      </c>
      <c r="H2191" s="77" t="s">
        <v>25</v>
      </c>
      <c r="I2191" s="77" t="s">
        <v>157</v>
      </c>
      <c r="J2191" s="77" t="s">
        <v>42</v>
      </c>
      <c r="K2191" s="77">
        <v>3.5</v>
      </c>
      <c r="L2191" s="77">
        <v>1240</v>
      </c>
      <c r="M2191" s="77" t="s">
        <v>41</v>
      </c>
      <c r="N2191" s="101">
        <v>155</v>
      </c>
      <c r="O2191" s="107">
        <v>5.7700000000000001E-2</v>
      </c>
      <c r="P2191" s="104">
        <v>1.1100000000000001</v>
      </c>
      <c r="Z2191" s="77" t="s">
        <v>40</v>
      </c>
      <c r="AA2191" s="77" t="s">
        <v>39</v>
      </c>
      <c r="AB2191" s="77">
        <v>20</v>
      </c>
    </row>
    <row r="2192" spans="1:28" ht="15.75" customHeight="1" x14ac:dyDescent="0.2">
      <c r="A2192" s="77" t="s">
        <v>48</v>
      </c>
      <c r="B2192" s="77" t="s">
        <v>47</v>
      </c>
      <c r="C2192" s="77" t="s">
        <v>50</v>
      </c>
      <c r="D2192" s="113">
        <v>43468.39604028935</v>
      </c>
      <c r="E2192" s="77" t="s">
        <v>169</v>
      </c>
      <c r="F2192" s="77" t="s">
        <v>30</v>
      </c>
      <c r="G2192" s="77" t="s">
        <v>44</v>
      </c>
      <c r="H2192" s="77" t="s">
        <v>25</v>
      </c>
      <c r="I2192" s="77" t="s">
        <v>158</v>
      </c>
      <c r="J2192" s="77" t="s">
        <v>42</v>
      </c>
      <c r="K2192" s="77">
        <v>3.5</v>
      </c>
      <c r="L2192" s="77">
        <v>1240</v>
      </c>
      <c r="M2192" s="77" t="s">
        <v>41</v>
      </c>
      <c r="N2192" s="101">
        <v>168</v>
      </c>
      <c r="O2192" s="107">
        <v>5.9900000000000002E-2</v>
      </c>
      <c r="P2192" s="104">
        <v>0</v>
      </c>
      <c r="Z2192" s="77" t="s">
        <v>40</v>
      </c>
      <c r="AA2192" s="77" t="s">
        <v>39</v>
      </c>
      <c r="AB2192" s="77">
        <v>20</v>
      </c>
    </row>
    <row r="2193" spans="1:28" ht="15.75" customHeight="1" x14ac:dyDescent="0.2">
      <c r="A2193" s="77" t="s">
        <v>48</v>
      </c>
      <c r="B2193" s="77" t="s">
        <v>47</v>
      </c>
      <c r="C2193" s="77" t="s">
        <v>50</v>
      </c>
      <c r="D2193" s="113">
        <v>43468.39604028935</v>
      </c>
      <c r="E2193" s="77" t="s">
        <v>169</v>
      </c>
      <c r="F2193" s="77" t="s">
        <v>30</v>
      </c>
      <c r="G2193" s="77" t="s">
        <v>44</v>
      </c>
      <c r="H2193" s="77" t="s">
        <v>25</v>
      </c>
      <c r="I2193" s="77" t="s">
        <v>43</v>
      </c>
      <c r="J2193" s="77" t="s">
        <v>42</v>
      </c>
      <c r="K2193" s="77">
        <v>3.5</v>
      </c>
      <c r="L2193" s="77">
        <v>1240</v>
      </c>
      <c r="M2193" s="77" t="s">
        <v>41</v>
      </c>
      <c r="N2193" s="101">
        <v>0.64100000000000001</v>
      </c>
      <c r="O2193" s="107">
        <v>0</v>
      </c>
      <c r="P2193" s="104">
        <v>0.99</v>
      </c>
      <c r="Z2193" s="77" t="s">
        <v>40</v>
      </c>
      <c r="AA2193" s="77" t="s">
        <v>39</v>
      </c>
      <c r="AB2193" s="77">
        <v>20</v>
      </c>
    </row>
    <row r="2194" spans="1:28" ht="15.75" customHeight="1" x14ac:dyDescent="0.2">
      <c r="A2194" s="77" t="s">
        <v>48</v>
      </c>
      <c r="B2194" s="77" t="s">
        <v>47</v>
      </c>
      <c r="C2194" s="77" t="s">
        <v>50</v>
      </c>
      <c r="D2194" s="113">
        <v>43468.39604028935</v>
      </c>
      <c r="E2194" s="77" t="s">
        <v>169</v>
      </c>
      <c r="F2194" s="77" t="s">
        <v>30</v>
      </c>
      <c r="G2194" s="77" t="s">
        <v>44</v>
      </c>
      <c r="H2194" s="77" t="s">
        <v>25</v>
      </c>
      <c r="I2194" s="77" t="s">
        <v>159</v>
      </c>
      <c r="J2194" s="77" t="s">
        <v>165</v>
      </c>
      <c r="K2194" s="77">
        <v>3.5</v>
      </c>
      <c r="L2194" s="77">
        <v>1240</v>
      </c>
      <c r="M2194" s="77" t="s">
        <v>41</v>
      </c>
      <c r="N2194" s="101">
        <v>157</v>
      </c>
      <c r="O2194" s="107">
        <v>5.8000000000000003E-2</v>
      </c>
      <c r="P2194" s="104">
        <v>0.97199999999999998</v>
      </c>
      <c r="Z2194" s="77" t="s">
        <v>40</v>
      </c>
      <c r="AA2194" s="77" t="s">
        <v>39</v>
      </c>
      <c r="AB2194" s="77">
        <v>20</v>
      </c>
    </row>
    <row r="2195" spans="1:28" ht="15.75" customHeight="1" x14ac:dyDescent="0.2">
      <c r="A2195" s="77" t="s">
        <v>48</v>
      </c>
      <c r="B2195" s="77" t="s">
        <v>47</v>
      </c>
      <c r="C2195" s="77" t="s">
        <v>50</v>
      </c>
      <c r="D2195" s="113">
        <v>43468.39604028935</v>
      </c>
      <c r="E2195" s="77" t="s">
        <v>169</v>
      </c>
      <c r="F2195" s="77" t="s">
        <v>30</v>
      </c>
      <c r="G2195" s="77" t="s">
        <v>44</v>
      </c>
      <c r="H2195" s="77" t="s">
        <v>26</v>
      </c>
      <c r="I2195" s="77" t="s">
        <v>157</v>
      </c>
      <c r="J2195" s="77" t="s">
        <v>42</v>
      </c>
      <c r="K2195" s="77">
        <v>3.5</v>
      </c>
      <c r="L2195" s="77">
        <v>1240</v>
      </c>
      <c r="M2195" s="77" t="s">
        <v>41</v>
      </c>
      <c r="N2195" s="101">
        <v>83.7</v>
      </c>
      <c r="O2195" s="107">
        <v>2.5000000000000001E-2</v>
      </c>
      <c r="P2195" s="104">
        <v>4.13</v>
      </c>
      <c r="Z2195" s="77" t="s">
        <v>40</v>
      </c>
      <c r="AA2195" s="77" t="s">
        <v>39</v>
      </c>
      <c r="AB2195" s="77">
        <v>20</v>
      </c>
    </row>
    <row r="2196" spans="1:28" ht="15.75" customHeight="1" x14ac:dyDescent="0.2">
      <c r="A2196" s="77" t="s">
        <v>48</v>
      </c>
      <c r="B2196" s="77" t="s">
        <v>47</v>
      </c>
      <c r="C2196" s="77" t="s">
        <v>50</v>
      </c>
      <c r="D2196" s="113">
        <v>43468.39604028935</v>
      </c>
      <c r="E2196" s="77" t="s">
        <v>169</v>
      </c>
      <c r="F2196" s="77" t="s">
        <v>30</v>
      </c>
      <c r="G2196" s="77" t="s">
        <v>44</v>
      </c>
      <c r="H2196" s="77" t="s">
        <v>26</v>
      </c>
      <c r="I2196" s="77" t="s">
        <v>158</v>
      </c>
      <c r="J2196" s="77" t="s">
        <v>42</v>
      </c>
      <c r="K2196" s="77">
        <v>3.5</v>
      </c>
      <c r="L2196" s="77">
        <v>1240</v>
      </c>
      <c r="M2196" s="77" t="s">
        <v>41</v>
      </c>
      <c r="N2196" s="101">
        <v>138</v>
      </c>
      <c r="O2196" s="107">
        <v>2.86E-2</v>
      </c>
      <c r="P2196" s="104">
        <v>0</v>
      </c>
      <c r="Z2196" s="77" t="s">
        <v>40</v>
      </c>
      <c r="AA2196" s="77" t="s">
        <v>39</v>
      </c>
      <c r="AB2196" s="77">
        <v>20</v>
      </c>
    </row>
    <row r="2197" spans="1:28" ht="15.75" customHeight="1" x14ac:dyDescent="0.2">
      <c r="A2197" s="77" t="s">
        <v>48</v>
      </c>
      <c r="B2197" s="77" t="s">
        <v>47</v>
      </c>
      <c r="C2197" s="77" t="s">
        <v>50</v>
      </c>
      <c r="D2197" s="113">
        <v>43468.39604028935</v>
      </c>
      <c r="E2197" s="77" t="s">
        <v>169</v>
      </c>
      <c r="F2197" s="77" t="s">
        <v>30</v>
      </c>
      <c r="G2197" s="77" t="s">
        <v>44</v>
      </c>
      <c r="H2197" s="77" t="s">
        <v>26</v>
      </c>
      <c r="I2197" s="77" t="s">
        <v>43</v>
      </c>
      <c r="J2197" s="77" t="s">
        <v>42</v>
      </c>
      <c r="K2197" s="77">
        <v>3.5</v>
      </c>
      <c r="L2197" s="77">
        <v>1240</v>
      </c>
      <c r="M2197" s="77" t="s">
        <v>41</v>
      </c>
      <c r="N2197" s="101">
        <v>2.38</v>
      </c>
      <c r="O2197" s="107">
        <v>0</v>
      </c>
      <c r="P2197" s="104">
        <v>3.66</v>
      </c>
      <c r="Z2197" s="77" t="s">
        <v>40</v>
      </c>
      <c r="AA2197" s="77" t="s">
        <v>39</v>
      </c>
      <c r="AB2197" s="77">
        <v>20</v>
      </c>
    </row>
    <row r="2198" spans="1:28" ht="15.75" customHeight="1" x14ac:dyDescent="0.2">
      <c r="A2198" s="77" t="s">
        <v>48</v>
      </c>
      <c r="B2198" s="77" t="s">
        <v>47</v>
      </c>
      <c r="C2198" s="77" t="s">
        <v>50</v>
      </c>
      <c r="D2198" s="113">
        <v>43468.39604028935</v>
      </c>
      <c r="E2198" s="77" t="s">
        <v>169</v>
      </c>
      <c r="F2198" s="77" t="s">
        <v>30</v>
      </c>
      <c r="G2198" s="77" t="s">
        <v>44</v>
      </c>
      <c r="H2198" s="77" t="s">
        <v>26</v>
      </c>
      <c r="I2198" s="77" t="s">
        <v>159</v>
      </c>
      <c r="J2198" s="77" t="s">
        <v>165</v>
      </c>
      <c r="K2198" s="77">
        <v>3.5</v>
      </c>
      <c r="L2198" s="77">
        <v>1240</v>
      </c>
      <c r="M2198" s="77" t="s">
        <v>41</v>
      </c>
      <c r="N2198" s="101">
        <v>90.4</v>
      </c>
      <c r="O2198" s="107">
        <v>2.5399999999999999E-2</v>
      </c>
      <c r="P2198" s="104">
        <v>3.61</v>
      </c>
      <c r="Z2198" s="77" t="s">
        <v>40</v>
      </c>
      <c r="AA2198" s="77" t="s">
        <v>39</v>
      </c>
      <c r="AB2198" s="77">
        <v>20</v>
      </c>
    </row>
    <row r="2199" spans="1:28" ht="15.75" customHeight="1" x14ac:dyDescent="0.2">
      <c r="A2199" s="77" t="s">
        <v>48</v>
      </c>
      <c r="B2199" s="77" t="s">
        <v>47</v>
      </c>
      <c r="C2199" s="77" t="s">
        <v>50</v>
      </c>
      <c r="D2199" s="113">
        <v>43468.39604028935</v>
      </c>
      <c r="E2199" s="77" t="s">
        <v>169</v>
      </c>
      <c r="F2199" s="77" t="s">
        <v>30</v>
      </c>
      <c r="G2199" s="77" t="s">
        <v>44</v>
      </c>
      <c r="H2199" s="77" t="s">
        <v>166</v>
      </c>
      <c r="I2199" s="77" t="s">
        <v>157</v>
      </c>
      <c r="J2199" s="77" t="s">
        <v>42</v>
      </c>
      <c r="K2199" s="77">
        <v>3.5</v>
      </c>
      <c r="L2199" s="77">
        <v>1240</v>
      </c>
      <c r="M2199" s="77" t="s">
        <v>41</v>
      </c>
      <c r="N2199" s="101">
        <v>118</v>
      </c>
      <c r="O2199" s="107">
        <v>4.1300000000000003E-2</v>
      </c>
      <c r="P2199" s="104">
        <v>1.87</v>
      </c>
      <c r="Z2199" s="77" t="s">
        <v>40</v>
      </c>
      <c r="AA2199" s="77" t="s">
        <v>39</v>
      </c>
      <c r="AB2199" s="77">
        <v>20</v>
      </c>
    </row>
    <row r="2200" spans="1:28" ht="15.75" customHeight="1" x14ac:dyDescent="0.2">
      <c r="A2200" s="77" t="s">
        <v>48</v>
      </c>
      <c r="B2200" s="77" t="s">
        <v>47</v>
      </c>
      <c r="C2200" s="77" t="s">
        <v>50</v>
      </c>
      <c r="D2200" s="113">
        <v>43468.39604028935</v>
      </c>
      <c r="E2200" s="77" t="s">
        <v>169</v>
      </c>
      <c r="F2200" s="77" t="s">
        <v>30</v>
      </c>
      <c r="G2200" s="77" t="s">
        <v>44</v>
      </c>
      <c r="H2200" s="77" t="s">
        <v>166</v>
      </c>
      <c r="I2200" s="77" t="s">
        <v>158</v>
      </c>
      <c r="J2200" s="77" t="s">
        <v>42</v>
      </c>
      <c r="K2200" s="77">
        <v>3.5</v>
      </c>
      <c r="L2200" s="77">
        <v>1240</v>
      </c>
      <c r="M2200" s="77" t="s">
        <v>41</v>
      </c>
      <c r="N2200" s="101">
        <v>136</v>
      </c>
      <c r="O2200" s="107">
        <v>4.6300000000000001E-2</v>
      </c>
      <c r="P2200" s="104">
        <v>0</v>
      </c>
      <c r="Z2200" s="77" t="s">
        <v>40</v>
      </c>
      <c r="AA2200" s="77" t="s">
        <v>39</v>
      </c>
      <c r="AB2200" s="77">
        <v>20</v>
      </c>
    </row>
    <row r="2201" spans="1:28" ht="15.75" customHeight="1" x14ac:dyDescent="0.2">
      <c r="A2201" s="77" t="s">
        <v>48</v>
      </c>
      <c r="B2201" s="77" t="s">
        <v>47</v>
      </c>
      <c r="C2201" s="77" t="s">
        <v>50</v>
      </c>
      <c r="D2201" s="113">
        <v>43468.39604028935</v>
      </c>
      <c r="E2201" s="77" t="s">
        <v>169</v>
      </c>
      <c r="F2201" s="77" t="s">
        <v>30</v>
      </c>
      <c r="G2201" s="77" t="s">
        <v>44</v>
      </c>
      <c r="H2201" s="77" t="s">
        <v>166</v>
      </c>
      <c r="I2201" s="77" t="s">
        <v>43</v>
      </c>
      <c r="J2201" s="77" t="s">
        <v>42</v>
      </c>
      <c r="K2201" s="77">
        <v>3.5</v>
      </c>
      <c r="L2201" s="77">
        <v>1240</v>
      </c>
      <c r="M2201" s="77" t="s">
        <v>41</v>
      </c>
      <c r="N2201" s="101">
        <v>1.08</v>
      </c>
      <c r="O2201" s="107">
        <v>0</v>
      </c>
      <c r="P2201" s="104">
        <v>1.68</v>
      </c>
      <c r="Z2201" s="77" t="s">
        <v>40</v>
      </c>
      <c r="AA2201" s="77" t="s">
        <v>39</v>
      </c>
      <c r="AB2201" s="77">
        <v>20</v>
      </c>
    </row>
    <row r="2202" spans="1:28" ht="15.75" customHeight="1" x14ac:dyDescent="0.2">
      <c r="A2202" s="77" t="s">
        <v>48</v>
      </c>
      <c r="B2202" s="77" t="s">
        <v>47</v>
      </c>
      <c r="C2202" s="77" t="s">
        <v>50</v>
      </c>
      <c r="D2202" s="113">
        <v>43468.39604028935</v>
      </c>
      <c r="E2202" s="77" t="s">
        <v>169</v>
      </c>
      <c r="F2202" s="77" t="s">
        <v>30</v>
      </c>
      <c r="G2202" s="77" t="s">
        <v>44</v>
      </c>
      <c r="H2202" s="77" t="s">
        <v>166</v>
      </c>
      <c r="I2202" s="77" t="s">
        <v>159</v>
      </c>
      <c r="J2202" s="77" t="s">
        <v>165</v>
      </c>
      <c r="K2202" s="77">
        <v>3.5</v>
      </c>
      <c r="L2202" s="77">
        <v>1240</v>
      </c>
      <c r="M2202" s="77" t="s">
        <v>41</v>
      </c>
      <c r="N2202" s="101">
        <v>75.5</v>
      </c>
      <c r="O2202" s="107">
        <v>2.8000000000000001E-2</v>
      </c>
      <c r="P2202" s="104">
        <v>1.65</v>
      </c>
      <c r="Z2202" s="77" t="s">
        <v>40</v>
      </c>
      <c r="AA2202" s="77" t="s">
        <v>39</v>
      </c>
      <c r="AB2202" s="77">
        <v>20</v>
      </c>
    </row>
    <row r="2203" spans="1:28" ht="15.75" customHeight="1" x14ac:dyDescent="0.2">
      <c r="A2203" s="77" t="s">
        <v>48</v>
      </c>
      <c r="B2203" s="77" t="s">
        <v>47</v>
      </c>
      <c r="C2203" s="77" t="s">
        <v>50</v>
      </c>
      <c r="D2203" s="113">
        <v>43468.39604028935</v>
      </c>
      <c r="E2203" s="77" t="s">
        <v>169</v>
      </c>
      <c r="F2203" s="77" t="s">
        <v>31</v>
      </c>
      <c r="G2203" s="77" t="s">
        <v>44</v>
      </c>
      <c r="H2203" s="77" t="s">
        <v>10</v>
      </c>
      <c r="I2203" s="77" t="s">
        <v>157</v>
      </c>
      <c r="J2203" s="77" t="s">
        <v>42</v>
      </c>
      <c r="K2203" s="77">
        <v>1.04</v>
      </c>
      <c r="L2203" s="77">
        <v>999</v>
      </c>
      <c r="M2203" s="77" t="s">
        <v>41</v>
      </c>
      <c r="N2203" s="101">
        <v>0.85699999999999998</v>
      </c>
      <c r="O2203" s="107">
        <v>1.1999999999999999E-3</v>
      </c>
      <c r="P2203" s="104">
        <v>0.58499999999999996</v>
      </c>
      <c r="Z2203" s="77" t="s">
        <v>40</v>
      </c>
      <c r="AA2203" s="77" t="s">
        <v>39</v>
      </c>
      <c r="AB2203" s="77">
        <v>20</v>
      </c>
    </row>
    <row r="2204" spans="1:28" ht="15.75" customHeight="1" x14ac:dyDescent="0.2">
      <c r="A2204" s="77" t="s">
        <v>48</v>
      </c>
      <c r="B2204" s="77" t="s">
        <v>47</v>
      </c>
      <c r="C2204" s="77" t="s">
        <v>50</v>
      </c>
      <c r="D2204" s="113">
        <v>43468.39604028935</v>
      </c>
      <c r="E2204" s="77" t="s">
        <v>169</v>
      </c>
      <c r="F2204" s="77" t="s">
        <v>31</v>
      </c>
      <c r="G2204" s="77" t="s">
        <v>44</v>
      </c>
      <c r="H2204" s="77" t="s">
        <v>10</v>
      </c>
      <c r="I2204" s="77" t="s">
        <v>158</v>
      </c>
      <c r="J2204" s="77" t="s">
        <v>42</v>
      </c>
      <c r="K2204" s="77">
        <v>1.04</v>
      </c>
      <c r="L2204" s="77">
        <v>999</v>
      </c>
      <c r="M2204" s="77" t="s">
        <v>41</v>
      </c>
      <c r="N2204" s="101">
        <v>6.86</v>
      </c>
      <c r="O2204" s="107">
        <v>9.6000000000000002E-4</v>
      </c>
      <c r="P2204" s="104">
        <v>0</v>
      </c>
      <c r="Z2204" s="77" t="s">
        <v>40</v>
      </c>
      <c r="AA2204" s="77" t="s">
        <v>39</v>
      </c>
      <c r="AB2204" s="77">
        <v>20</v>
      </c>
    </row>
    <row r="2205" spans="1:28" ht="15.75" customHeight="1" x14ac:dyDescent="0.2">
      <c r="A2205" s="77" t="s">
        <v>48</v>
      </c>
      <c r="B2205" s="77" t="s">
        <v>47</v>
      </c>
      <c r="C2205" s="77" t="s">
        <v>50</v>
      </c>
      <c r="D2205" s="113">
        <v>43468.39604028935</v>
      </c>
      <c r="E2205" s="77" t="s">
        <v>169</v>
      </c>
      <c r="F2205" s="77" t="s">
        <v>31</v>
      </c>
      <c r="G2205" s="77" t="s">
        <v>44</v>
      </c>
      <c r="H2205" s="77" t="s">
        <v>10</v>
      </c>
      <c r="I2205" s="77" t="s">
        <v>43</v>
      </c>
      <c r="J2205" s="77" t="s">
        <v>42</v>
      </c>
      <c r="K2205" s="77">
        <v>1.04</v>
      </c>
      <c r="L2205" s="77">
        <v>999</v>
      </c>
      <c r="M2205" s="77" t="s">
        <v>41</v>
      </c>
      <c r="N2205" s="101">
        <v>0.52600000000000002</v>
      </c>
      <c r="O2205" s="107">
        <v>0</v>
      </c>
      <c r="P2205" s="104">
        <v>0.56100000000000005</v>
      </c>
      <c r="Z2205" s="77" t="s">
        <v>40</v>
      </c>
      <c r="AA2205" s="77" t="s">
        <v>39</v>
      </c>
      <c r="AB2205" s="77">
        <v>20</v>
      </c>
    </row>
    <row r="2206" spans="1:28" ht="15.75" customHeight="1" x14ac:dyDescent="0.2">
      <c r="A2206" s="77" t="s">
        <v>48</v>
      </c>
      <c r="B2206" s="77" t="s">
        <v>47</v>
      </c>
      <c r="C2206" s="77" t="s">
        <v>50</v>
      </c>
      <c r="D2206" s="113">
        <v>43468.39604028935</v>
      </c>
      <c r="E2206" s="77" t="s">
        <v>169</v>
      </c>
      <c r="F2206" s="77" t="s">
        <v>31</v>
      </c>
      <c r="G2206" s="77" t="s">
        <v>44</v>
      </c>
      <c r="H2206" s="77" t="s">
        <v>10</v>
      </c>
      <c r="I2206" s="77" t="s">
        <v>159</v>
      </c>
      <c r="J2206" s="77" t="s">
        <v>165</v>
      </c>
      <c r="K2206" s="77">
        <v>1.04</v>
      </c>
      <c r="L2206" s="77">
        <v>999</v>
      </c>
      <c r="M2206" s="77" t="s">
        <v>41</v>
      </c>
      <c r="N2206" s="101">
        <v>0.52600000000000002</v>
      </c>
      <c r="O2206" s="107">
        <v>0</v>
      </c>
      <c r="P2206" s="104">
        <v>0.56100000000000005</v>
      </c>
      <c r="Z2206" s="77" t="s">
        <v>40</v>
      </c>
      <c r="AA2206" s="77" t="s">
        <v>39</v>
      </c>
      <c r="AB2206" s="77">
        <v>20</v>
      </c>
    </row>
    <row r="2207" spans="1:28" ht="15.75" customHeight="1" x14ac:dyDescent="0.2">
      <c r="A2207" s="77" t="s">
        <v>48</v>
      </c>
      <c r="B2207" s="77" t="s">
        <v>47</v>
      </c>
      <c r="C2207" s="77" t="s">
        <v>50</v>
      </c>
      <c r="D2207" s="113">
        <v>43468.39604028935</v>
      </c>
      <c r="E2207" s="77" t="s">
        <v>169</v>
      </c>
      <c r="F2207" s="77" t="s">
        <v>31</v>
      </c>
      <c r="G2207" s="77" t="s">
        <v>44</v>
      </c>
      <c r="H2207" s="77" t="s">
        <v>11</v>
      </c>
      <c r="I2207" s="77" t="s">
        <v>157</v>
      </c>
      <c r="J2207" s="77" t="s">
        <v>42</v>
      </c>
      <c r="K2207" s="77">
        <v>1.28</v>
      </c>
      <c r="L2207" s="77">
        <v>1210</v>
      </c>
      <c r="M2207" s="77" t="s">
        <v>41</v>
      </c>
      <c r="N2207" s="101">
        <v>2.37</v>
      </c>
      <c r="O2207" s="107">
        <v>4.9300000000000004E-3</v>
      </c>
      <c r="P2207" s="104">
        <v>0.39100000000000001</v>
      </c>
      <c r="Z2207" s="77" t="s">
        <v>40</v>
      </c>
      <c r="AA2207" s="77" t="s">
        <v>39</v>
      </c>
      <c r="AB2207" s="77">
        <v>20</v>
      </c>
    </row>
    <row r="2208" spans="1:28" ht="15.75" customHeight="1" x14ac:dyDescent="0.2">
      <c r="A2208" s="77" t="s">
        <v>48</v>
      </c>
      <c r="B2208" s="77" t="s">
        <v>47</v>
      </c>
      <c r="C2208" s="77" t="s">
        <v>50</v>
      </c>
      <c r="D2208" s="113">
        <v>43468.39604028935</v>
      </c>
      <c r="E2208" s="77" t="s">
        <v>169</v>
      </c>
      <c r="F2208" s="77" t="s">
        <v>31</v>
      </c>
      <c r="G2208" s="77" t="s">
        <v>44</v>
      </c>
      <c r="H2208" s="77" t="s">
        <v>11</v>
      </c>
      <c r="I2208" s="77" t="s">
        <v>158</v>
      </c>
      <c r="J2208" s="77" t="s">
        <v>42</v>
      </c>
      <c r="K2208" s="77">
        <v>1.28</v>
      </c>
      <c r="L2208" s="77">
        <v>1210</v>
      </c>
      <c r="M2208" s="77" t="s">
        <v>41</v>
      </c>
      <c r="N2208" s="101">
        <v>5.92</v>
      </c>
      <c r="O2208" s="107">
        <v>5.5100000000000001E-3</v>
      </c>
      <c r="P2208" s="104">
        <v>0</v>
      </c>
      <c r="Z2208" s="77" t="s">
        <v>40</v>
      </c>
      <c r="AA2208" s="77" t="s">
        <v>39</v>
      </c>
      <c r="AB2208" s="77">
        <v>20</v>
      </c>
    </row>
    <row r="2209" spans="1:28" ht="15.75" customHeight="1" x14ac:dyDescent="0.2">
      <c r="A2209" s="77" t="s">
        <v>48</v>
      </c>
      <c r="B2209" s="77" t="s">
        <v>47</v>
      </c>
      <c r="C2209" s="77" t="s">
        <v>50</v>
      </c>
      <c r="D2209" s="113">
        <v>43468.39604028935</v>
      </c>
      <c r="E2209" s="77" t="s">
        <v>169</v>
      </c>
      <c r="F2209" s="77" t="s">
        <v>31</v>
      </c>
      <c r="G2209" s="77" t="s">
        <v>44</v>
      </c>
      <c r="H2209" s="77" t="s">
        <v>11</v>
      </c>
      <c r="I2209" s="77" t="s">
        <v>43</v>
      </c>
      <c r="J2209" s="77" t="s">
        <v>42</v>
      </c>
      <c r="K2209" s="77">
        <v>1.28</v>
      </c>
      <c r="L2209" s="77">
        <v>1210</v>
      </c>
      <c r="M2209" s="77" t="s">
        <v>41</v>
      </c>
      <c r="N2209" s="101">
        <v>0.32500000000000001</v>
      </c>
      <c r="O2209" s="107">
        <v>0</v>
      </c>
      <c r="P2209" s="104">
        <v>0.375</v>
      </c>
      <c r="Z2209" s="77" t="s">
        <v>40</v>
      </c>
      <c r="AA2209" s="77" t="s">
        <v>39</v>
      </c>
      <c r="AB2209" s="77">
        <v>20</v>
      </c>
    </row>
    <row r="2210" spans="1:28" ht="15.75" customHeight="1" x14ac:dyDescent="0.2">
      <c r="A2210" s="77" t="s">
        <v>48</v>
      </c>
      <c r="B2210" s="77" t="s">
        <v>47</v>
      </c>
      <c r="C2210" s="77" t="s">
        <v>50</v>
      </c>
      <c r="D2210" s="113">
        <v>43468.39604028935</v>
      </c>
      <c r="E2210" s="77" t="s">
        <v>169</v>
      </c>
      <c r="F2210" s="77" t="s">
        <v>31</v>
      </c>
      <c r="G2210" s="77" t="s">
        <v>44</v>
      </c>
      <c r="H2210" s="77" t="s">
        <v>11</v>
      </c>
      <c r="I2210" s="77" t="s">
        <v>159</v>
      </c>
      <c r="J2210" s="77" t="s">
        <v>165</v>
      </c>
      <c r="K2210" s="77">
        <v>1.28</v>
      </c>
      <c r="L2210" s="77">
        <v>1210</v>
      </c>
      <c r="M2210" s="77" t="s">
        <v>41</v>
      </c>
      <c r="N2210" s="101">
        <v>1.25</v>
      </c>
      <c r="O2210" s="107">
        <v>1.8600000000000001E-3</v>
      </c>
      <c r="P2210" s="104">
        <v>0.36299999999999999</v>
      </c>
      <c r="Z2210" s="77" t="s">
        <v>40</v>
      </c>
      <c r="AA2210" s="77" t="s">
        <v>39</v>
      </c>
      <c r="AB2210" s="77">
        <v>20</v>
      </c>
    </row>
    <row r="2211" spans="1:28" ht="15.75" customHeight="1" x14ac:dyDescent="0.2">
      <c r="A2211" s="77" t="s">
        <v>48</v>
      </c>
      <c r="B2211" s="77" t="s">
        <v>47</v>
      </c>
      <c r="C2211" s="77" t="s">
        <v>50</v>
      </c>
      <c r="D2211" s="113">
        <v>43468.39604028935</v>
      </c>
      <c r="E2211" s="77" t="s">
        <v>169</v>
      </c>
      <c r="F2211" s="77" t="s">
        <v>31</v>
      </c>
      <c r="G2211" s="77" t="s">
        <v>44</v>
      </c>
      <c r="H2211" s="77" t="s">
        <v>13</v>
      </c>
      <c r="I2211" s="77" t="s">
        <v>157</v>
      </c>
      <c r="J2211" s="77" t="s">
        <v>42</v>
      </c>
      <c r="K2211" s="77">
        <v>1.19</v>
      </c>
      <c r="L2211" s="77">
        <v>1210</v>
      </c>
      <c r="M2211" s="77" t="s">
        <v>41</v>
      </c>
      <c r="N2211" s="101">
        <v>4.43</v>
      </c>
      <c r="O2211" s="107">
        <v>4.4299999999999999E-3</v>
      </c>
      <c r="P2211" s="104">
        <v>0.33300000000000002</v>
      </c>
      <c r="Z2211" s="77" t="s">
        <v>40</v>
      </c>
      <c r="AA2211" s="77" t="s">
        <v>39</v>
      </c>
      <c r="AB2211" s="77">
        <v>20</v>
      </c>
    </row>
    <row r="2212" spans="1:28" ht="15.75" customHeight="1" x14ac:dyDescent="0.2">
      <c r="A2212" s="77" t="s">
        <v>48</v>
      </c>
      <c r="B2212" s="77" t="s">
        <v>47</v>
      </c>
      <c r="C2212" s="77" t="s">
        <v>50</v>
      </c>
      <c r="D2212" s="113">
        <v>43468.39604028935</v>
      </c>
      <c r="E2212" s="77" t="s">
        <v>169</v>
      </c>
      <c r="F2212" s="77" t="s">
        <v>31</v>
      </c>
      <c r="G2212" s="77" t="s">
        <v>44</v>
      </c>
      <c r="H2212" s="77" t="s">
        <v>13</v>
      </c>
      <c r="I2212" s="77" t="s">
        <v>158</v>
      </c>
      <c r="J2212" s="77" t="s">
        <v>42</v>
      </c>
      <c r="K2212" s="77">
        <v>1.19</v>
      </c>
      <c r="L2212" s="77">
        <v>1210</v>
      </c>
      <c r="M2212" s="77" t="s">
        <v>41</v>
      </c>
      <c r="N2212" s="101">
        <v>7.16</v>
      </c>
      <c r="O2212" s="107">
        <v>4.47E-3</v>
      </c>
      <c r="P2212" s="104">
        <v>0</v>
      </c>
      <c r="Z2212" s="77" t="s">
        <v>40</v>
      </c>
      <c r="AA2212" s="77" t="s">
        <v>39</v>
      </c>
      <c r="AB2212" s="77">
        <v>20</v>
      </c>
    </row>
    <row r="2213" spans="1:28" ht="15.75" customHeight="1" x14ac:dyDescent="0.2">
      <c r="A2213" s="77" t="s">
        <v>48</v>
      </c>
      <c r="B2213" s="77" t="s">
        <v>47</v>
      </c>
      <c r="C2213" s="77" t="s">
        <v>50</v>
      </c>
      <c r="D2213" s="113">
        <v>43468.39604028935</v>
      </c>
      <c r="E2213" s="77" t="s">
        <v>169</v>
      </c>
      <c r="F2213" s="77" t="s">
        <v>31</v>
      </c>
      <c r="G2213" s="77" t="s">
        <v>44</v>
      </c>
      <c r="H2213" s="77" t="s">
        <v>13</v>
      </c>
      <c r="I2213" s="77" t="s">
        <v>43</v>
      </c>
      <c r="J2213" s="77" t="s">
        <v>42</v>
      </c>
      <c r="K2213" s="77">
        <v>1.19</v>
      </c>
      <c r="L2213" s="77">
        <v>1210</v>
      </c>
      <c r="M2213" s="77" t="s">
        <v>41</v>
      </c>
      <c r="N2213" s="101">
        <v>0.28799999999999998</v>
      </c>
      <c r="O2213" s="107">
        <v>0</v>
      </c>
      <c r="P2213" s="104">
        <v>0.32100000000000001</v>
      </c>
      <c r="Z2213" s="77" t="s">
        <v>40</v>
      </c>
      <c r="AA2213" s="77" t="s">
        <v>39</v>
      </c>
      <c r="AB2213" s="77">
        <v>20</v>
      </c>
    </row>
    <row r="2214" spans="1:28" ht="15.75" customHeight="1" x14ac:dyDescent="0.2">
      <c r="A2214" s="77" t="s">
        <v>48</v>
      </c>
      <c r="B2214" s="77" t="s">
        <v>47</v>
      </c>
      <c r="C2214" s="77" t="s">
        <v>50</v>
      </c>
      <c r="D2214" s="113">
        <v>43468.39604028935</v>
      </c>
      <c r="E2214" s="77" t="s">
        <v>169</v>
      </c>
      <c r="F2214" s="77" t="s">
        <v>31</v>
      </c>
      <c r="G2214" s="77" t="s">
        <v>44</v>
      </c>
      <c r="H2214" s="77" t="s">
        <v>13</v>
      </c>
      <c r="I2214" s="77" t="s">
        <v>159</v>
      </c>
      <c r="J2214" s="77" t="s">
        <v>165</v>
      </c>
      <c r="K2214" s="77">
        <v>1.19</v>
      </c>
      <c r="L2214" s="77">
        <v>1210</v>
      </c>
      <c r="M2214" s="77" t="s">
        <v>41</v>
      </c>
      <c r="N2214" s="101">
        <v>2.76</v>
      </c>
      <c r="O2214" s="107">
        <v>2.4499999999999999E-3</v>
      </c>
      <c r="P2214" s="104">
        <v>0.30399999999999999</v>
      </c>
      <c r="Z2214" s="77" t="s">
        <v>40</v>
      </c>
      <c r="AA2214" s="77" t="s">
        <v>39</v>
      </c>
      <c r="AB2214" s="77">
        <v>20</v>
      </c>
    </row>
    <row r="2215" spans="1:28" ht="15.75" customHeight="1" x14ac:dyDescent="0.2">
      <c r="A2215" s="77" t="s">
        <v>48</v>
      </c>
      <c r="B2215" s="77" t="s">
        <v>47</v>
      </c>
      <c r="C2215" s="77" t="s">
        <v>50</v>
      </c>
      <c r="D2215" s="113">
        <v>43468.39604028935</v>
      </c>
      <c r="E2215" s="77" t="s">
        <v>169</v>
      </c>
      <c r="F2215" s="77" t="s">
        <v>31</v>
      </c>
      <c r="G2215" s="77" t="s">
        <v>44</v>
      </c>
      <c r="H2215" s="77" t="s">
        <v>14</v>
      </c>
      <c r="I2215" s="77" t="s">
        <v>157</v>
      </c>
      <c r="J2215" s="77" t="s">
        <v>42</v>
      </c>
      <c r="K2215" s="77">
        <v>1</v>
      </c>
      <c r="L2215" s="77">
        <v>1130</v>
      </c>
      <c r="M2215" s="77" t="s">
        <v>41</v>
      </c>
      <c r="N2215" s="101">
        <v>5.35</v>
      </c>
      <c r="O2215" s="107">
        <v>6.96E-3</v>
      </c>
      <c r="P2215" s="104">
        <v>0.54100000000000004</v>
      </c>
      <c r="Z2215" s="77" t="s">
        <v>40</v>
      </c>
      <c r="AA2215" s="77" t="s">
        <v>39</v>
      </c>
      <c r="AB2215" s="77">
        <v>20</v>
      </c>
    </row>
    <row r="2216" spans="1:28" ht="15.75" customHeight="1" x14ac:dyDescent="0.2">
      <c r="A2216" s="77" t="s">
        <v>48</v>
      </c>
      <c r="B2216" s="77" t="s">
        <v>47</v>
      </c>
      <c r="C2216" s="77" t="s">
        <v>50</v>
      </c>
      <c r="D2216" s="113">
        <v>43468.39604028935</v>
      </c>
      <c r="E2216" s="77" t="s">
        <v>169</v>
      </c>
      <c r="F2216" s="77" t="s">
        <v>31</v>
      </c>
      <c r="G2216" s="77" t="s">
        <v>44</v>
      </c>
      <c r="H2216" s="77" t="s">
        <v>14</v>
      </c>
      <c r="I2216" s="77" t="s">
        <v>158</v>
      </c>
      <c r="J2216" s="77" t="s">
        <v>42</v>
      </c>
      <c r="K2216" s="77">
        <v>1</v>
      </c>
      <c r="L2216" s="77">
        <v>1130</v>
      </c>
      <c r="M2216" s="77" t="s">
        <v>41</v>
      </c>
      <c r="N2216" s="101">
        <v>9.61</v>
      </c>
      <c r="O2216" s="107">
        <v>6.6499999999999997E-3</v>
      </c>
      <c r="P2216" s="104">
        <v>0</v>
      </c>
      <c r="Z2216" s="77" t="s">
        <v>40</v>
      </c>
      <c r="AA2216" s="77" t="s">
        <v>39</v>
      </c>
      <c r="AB2216" s="77">
        <v>20</v>
      </c>
    </row>
    <row r="2217" spans="1:28" ht="15.75" customHeight="1" x14ac:dyDescent="0.2">
      <c r="A2217" s="77" t="s">
        <v>48</v>
      </c>
      <c r="B2217" s="77" t="s">
        <v>47</v>
      </c>
      <c r="C2217" s="77" t="s">
        <v>50</v>
      </c>
      <c r="D2217" s="113">
        <v>43468.39604028935</v>
      </c>
      <c r="E2217" s="77" t="s">
        <v>169</v>
      </c>
      <c r="F2217" s="77" t="s">
        <v>31</v>
      </c>
      <c r="G2217" s="77" t="s">
        <v>44</v>
      </c>
      <c r="H2217" s="77" t="s">
        <v>14</v>
      </c>
      <c r="I2217" s="77" t="s">
        <v>43</v>
      </c>
      <c r="J2217" s="77" t="s">
        <v>42</v>
      </c>
      <c r="K2217" s="77">
        <v>1</v>
      </c>
      <c r="L2217" s="77">
        <v>1130</v>
      </c>
      <c r="M2217" s="77" t="s">
        <v>41</v>
      </c>
      <c r="N2217" s="101">
        <v>0.495</v>
      </c>
      <c r="O2217" s="107">
        <v>0</v>
      </c>
      <c r="P2217" s="104">
        <v>0.51200000000000001</v>
      </c>
      <c r="Z2217" s="77" t="s">
        <v>40</v>
      </c>
      <c r="AA2217" s="77" t="s">
        <v>39</v>
      </c>
      <c r="AB2217" s="77">
        <v>20</v>
      </c>
    </row>
    <row r="2218" spans="1:28" ht="15.75" customHeight="1" x14ac:dyDescent="0.2">
      <c r="A2218" s="77" t="s">
        <v>48</v>
      </c>
      <c r="B2218" s="77" t="s">
        <v>47</v>
      </c>
      <c r="C2218" s="77" t="s">
        <v>50</v>
      </c>
      <c r="D2218" s="113">
        <v>43468.39604028935</v>
      </c>
      <c r="E2218" s="77" t="s">
        <v>169</v>
      </c>
      <c r="F2218" s="77" t="s">
        <v>31</v>
      </c>
      <c r="G2218" s="77" t="s">
        <v>44</v>
      </c>
      <c r="H2218" s="77" t="s">
        <v>14</v>
      </c>
      <c r="I2218" s="77" t="s">
        <v>159</v>
      </c>
      <c r="J2218" s="77" t="s">
        <v>165</v>
      </c>
      <c r="K2218" s="77">
        <v>1</v>
      </c>
      <c r="L2218" s="77">
        <v>1130</v>
      </c>
      <c r="M2218" s="77" t="s">
        <v>41</v>
      </c>
      <c r="N2218" s="101">
        <v>4.8099999999999996</v>
      </c>
      <c r="O2218" s="107">
        <v>5.5300000000000002E-3</v>
      </c>
      <c r="P2218" s="104">
        <v>0.48099999999999998</v>
      </c>
      <c r="Z2218" s="77" t="s">
        <v>40</v>
      </c>
      <c r="AA2218" s="77" t="s">
        <v>39</v>
      </c>
      <c r="AB2218" s="77">
        <v>20</v>
      </c>
    </row>
    <row r="2219" spans="1:28" ht="15.75" customHeight="1" x14ac:dyDescent="0.2">
      <c r="A2219" s="77" t="s">
        <v>48</v>
      </c>
      <c r="B2219" s="77" t="s">
        <v>47</v>
      </c>
      <c r="C2219" s="77" t="s">
        <v>50</v>
      </c>
      <c r="D2219" s="113">
        <v>43468.39604028935</v>
      </c>
      <c r="E2219" s="77" t="s">
        <v>169</v>
      </c>
      <c r="F2219" s="77" t="s">
        <v>31</v>
      </c>
      <c r="G2219" s="77" t="s">
        <v>44</v>
      </c>
      <c r="H2219" s="77" t="s">
        <v>16</v>
      </c>
      <c r="I2219" s="77" t="s">
        <v>157</v>
      </c>
      <c r="J2219" s="77" t="s">
        <v>42</v>
      </c>
      <c r="K2219" s="77">
        <v>1</v>
      </c>
      <c r="L2219" s="77">
        <v>1070</v>
      </c>
      <c r="M2219" s="77" t="s">
        <v>41</v>
      </c>
      <c r="N2219" s="101">
        <v>4.58</v>
      </c>
      <c r="O2219" s="107">
        <v>7.0000000000000001E-3</v>
      </c>
      <c r="P2219" s="104">
        <v>0.35399999999999998</v>
      </c>
      <c r="Z2219" s="77" t="s">
        <v>40</v>
      </c>
      <c r="AA2219" s="77" t="s">
        <v>39</v>
      </c>
      <c r="AB2219" s="77">
        <v>20</v>
      </c>
    </row>
    <row r="2220" spans="1:28" ht="15.75" customHeight="1" x14ac:dyDescent="0.2">
      <c r="A2220" s="77" t="s">
        <v>48</v>
      </c>
      <c r="B2220" s="77" t="s">
        <v>47</v>
      </c>
      <c r="C2220" s="77" t="s">
        <v>50</v>
      </c>
      <c r="D2220" s="113">
        <v>43468.39604028935</v>
      </c>
      <c r="E2220" s="77" t="s">
        <v>169</v>
      </c>
      <c r="F2220" s="77" t="s">
        <v>31</v>
      </c>
      <c r="G2220" s="77" t="s">
        <v>44</v>
      </c>
      <c r="H2220" s="77" t="s">
        <v>16</v>
      </c>
      <c r="I2220" s="77" t="s">
        <v>158</v>
      </c>
      <c r="J2220" s="77" t="s">
        <v>42</v>
      </c>
      <c r="K2220" s="77">
        <v>1</v>
      </c>
      <c r="L2220" s="77">
        <v>1070</v>
      </c>
      <c r="M2220" s="77" t="s">
        <v>41</v>
      </c>
      <c r="N2220" s="101">
        <v>7.73</v>
      </c>
      <c r="O2220" s="107">
        <v>7.0800000000000004E-3</v>
      </c>
      <c r="P2220" s="104">
        <v>0</v>
      </c>
      <c r="Z2220" s="77" t="s">
        <v>40</v>
      </c>
      <c r="AA2220" s="77" t="s">
        <v>39</v>
      </c>
      <c r="AB2220" s="77">
        <v>20</v>
      </c>
    </row>
    <row r="2221" spans="1:28" ht="15.75" customHeight="1" x14ac:dyDescent="0.2">
      <c r="A2221" s="77" t="s">
        <v>48</v>
      </c>
      <c r="B2221" s="77" t="s">
        <v>47</v>
      </c>
      <c r="C2221" s="77" t="s">
        <v>50</v>
      </c>
      <c r="D2221" s="113">
        <v>43468.39604028935</v>
      </c>
      <c r="E2221" s="77" t="s">
        <v>169</v>
      </c>
      <c r="F2221" s="77" t="s">
        <v>31</v>
      </c>
      <c r="G2221" s="77" t="s">
        <v>44</v>
      </c>
      <c r="H2221" s="77" t="s">
        <v>16</v>
      </c>
      <c r="I2221" s="77" t="s">
        <v>43</v>
      </c>
      <c r="J2221" s="77" t="s">
        <v>42</v>
      </c>
      <c r="K2221" s="77">
        <v>1</v>
      </c>
      <c r="L2221" s="77">
        <v>1070</v>
      </c>
      <c r="M2221" s="77" t="s">
        <v>41</v>
      </c>
      <c r="N2221" s="101">
        <v>0.32800000000000001</v>
      </c>
      <c r="O2221" s="107">
        <v>0</v>
      </c>
      <c r="P2221" s="104">
        <v>0.33800000000000002</v>
      </c>
      <c r="Z2221" s="77" t="s">
        <v>40</v>
      </c>
      <c r="AA2221" s="77" t="s">
        <v>39</v>
      </c>
      <c r="AB2221" s="77">
        <v>20</v>
      </c>
    </row>
    <row r="2222" spans="1:28" ht="15.75" customHeight="1" x14ac:dyDescent="0.2">
      <c r="A2222" s="77" t="s">
        <v>48</v>
      </c>
      <c r="B2222" s="77" t="s">
        <v>47</v>
      </c>
      <c r="C2222" s="77" t="s">
        <v>50</v>
      </c>
      <c r="D2222" s="113">
        <v>43468.39604028935</v>
      </c>
      <c r="E2222" s="77" t="s">
        <v>169</v>
      </c>
      <c r="F2222" s="77" t="s">
        <v>31</v>
      </c>
      <c r="G2222" s="77" t="s">
        <v>44</v>
      </c>
      <c r="H2222" s="77" t="s">
        <v>16</v>
      </c>
      <c r="I2222" s="77" t="s">
        <v>159</v>
      </c>
      <c r="J2222" s="77" t="s">
        <v>165</v>
      </c>
      <c r="K2222" s="77">
        <v>1</v>
      </c>
      <c r="L2222" s="77">
        <v>1070</v>
      </c>
      <c r="M2222" s="77" t="s">
        <v>41</v>
      </c>
      <c r="N2222" s="101">
        <v>4.57</v>
      </c>
      <c r="O2222" s="107">
        <v>6.4000000000000003E-3</v>
      </c>
      <c r="P2222" s="104">
        <v>0.312</v>
      </c>
      <c r="Z2222" s="77" t="s">
        <v>40</v>
      </c>
      <c r="AA2222" s="77" t="s">
        <v>39</v>
      </c>
      <c r="AB2222" s="77">
        <v>20</v>
      </c>
    </row>
    <row r="2223" spans="1:28" ht="15.75" customHeight="1" x14ac:dyDescent="0.2">
      <c r="A2223" s="77" t="s">
        <v>48</v>
      </c>
      <c r="B2223" s="77" t="s">
        <v>47</v>
      </c>
      <c r="C2223" s="77" t="s">
        <v>50</v>
      </c>
      <c r="D2223" s="113">
        <v>43468.39604028935</v>
      </c>
      <c r="E2223" s="77" t="s">
        <v>169</v>
      </c>
      <c r="F2223" s="77" t="s">
        <v>31</v>
      </c>
      <c r="G2223" s="77" t="s">
        <v>44</v>
      </c>
      <c r="H2223" s="77" t="s">
        <v>22</v>
      </c>
      <c r="I2223" s="77" t="s">
        <v>157</v>
      </c>
      <c r="J2223" s="77" t="s">
        <v>42</v>
      </c>
      <c r="K2223" s="77">
        <v>1</v>
      </c>
      <c r="L2223" s="77">
        <v>1070</v>
      </c>
      <c r="M2223" s="77" t="s">
        <v>41</v>
      </c>
      <c r="N2223" s="101">
        <v>10.3</v>
      </c>
      <c r="O2223" s="107">
        <v>8.2100000000000003E-3</v>
      </c>
      <c r="P2223" s="104">
        <v>0.76400000000000001</v>
      </c>
      <c r="Z2223" s="77" t="s">
        <v>40</v>
      </c>
      <c r="AA2223" s="77" t="s">
        <v>39</v>
      </c>
      <c r="AB2223" s="77">
        <v>20</v>
      </c>
    </row>
    <row r="2224" spans="1:28" ht="15.75" customHeight="1" x14ac:dyDescent="0.2">
      <c r="A2224" s="77" t="s">
        <v>48</v>
      </c>
      <c r="B2224" s="77" t="s">
        <v>47</v>
      </c>
      <c r="C2224" s="77" t="s">
        <v>50</v>
      </c>
      <c r="D2224" s="113">
        <v>43468.39604028935</v>
      </c>
      <c r="E2224" s="77" t="s">
        <v>169</v>
      </c>
      <c r="F2224" s="77" t="s">
        <v>31</v>
      </c>
      <c r="G2224" s="77" t="s">
        <v>44</v>
      </c>
      <c r="H2224" s="77" t="s">
        <v>22</v>
      </c>
      <c r="I2224" s="77" t="s">
        <v>158</v>
      </c>
      <c r="J2224" s="77" t="s">
        <v>42</v>
      </c>
      <c r="K2224" s="77">
        <v>1</v>
      </c>
      <c r="L2224" s="77">
        <v>1070</v>
      </c>
      <c r="M2224" s="77" t="s">
        <v>41</v>
      </c>
      <c r="N2224" s="101">
        <v>17.899999999999999</v>
      </c>
      <c r="O2224" s="107">
        <v>8.9599999999999992E-3</v>
      </c>
      <c r="P2224" s="104">
        <v>0</v>
      </c>
      <c r="Z2224" s="77" t="s">
        <v>40</v>
      </c>
      <c r="AA2224" s="77" t="s">
        <v>39</v>
      </c>
      <c r="AB2224" s="77">
        <v>20</v>
      </c>
    </row>
    <row r="2225" spans="1:28" ht="15.75" customHeight="1" x14ac:dyDescent="0.2">
      <c r="A2225" s="77" t="s">
        <v>48</v>
      </c>
      <c r="B2225" s="77" t="s">
        <v>47</v>
      </c>
      <c r="C2225" s="77" t="s">
        <v>50</v>
      </c>
      <c r="D2225" s="113">
        <v>43468.39604028935</v>
      </c>
      <c r="E2225" s="77" t="s">
        <v>169</v>
      </c>
      <c r="F2225" s="77" t="s">
        <v>31</v>
      </c>
      <c r="G2225" s="77" t="s">
        <v>44</v>
      </c>
      <c r="H2225" s="77" t="s">
        <v>22</v>
      </c>
      <c r="I2225" s="77" t="s">
        <v>43</v>
      </c>
      <c r="J2225" s="77" t="s">
        <v>42</v>
      </c>
      <c r="K2225" s="77">
        <v>1</v>
      </c>
      <c r="L2225" s="77">
        <v>1070</v>
      </c>
      <c r="M2225" s="77" t="s">
        <v>41</v>
      </c>
      <c r="N2225" s="101">
        <v>0.69699999999999995</v>
      </c>
      <c r="O2225" s="107">
        <v>0</v>
      </c>
      <c r="P2225" s="104">
        <v>0.72499999999999998</v>
      </c>
      <c r="Z2225" s="77" t="s">
        <v>40</v>
      </c>
      <c r="AA2225" s="77" t="s">
        <v>39</v>
      </c>
      <c r="AB2225" s="77">
        <v>20</v>
      </c>
    </row>
    <row r="2226" spans="1:28" ht="15.75" customHeight="1" x14ac:dyDescent="0.2">
      <c r="A2226" s="77" t="s">
        <v>48</v>
      </c>
      <c r="B2226" s="77" t="s">
        <v>47</v>
      </c>
      <c r="C2226" s="77" t="s">
        <v>50</v>
      </c>
      <c r="D2226" s="113">
        <v>43468.39604028935</v>
      </c>
      <c r="E2226" s="77" t="s">
        <v>169</v>
      </c>
      <c r="F2226" s="77" t="s">
        <v>31</v>
      </c>
      <c r="G2226" s="77" t="s">
        <v>44</v>
      </c>
      <c r="H2226" s="77" t="s">
        <v>22</v>
      </c>
      <c r="I2226" s="77" t="s">
        <v>159</v>
      </c>
      <c r="J2226" s="77" t="s">
        <v>165</v>
      </c>
      <c r="K2226" s="77">
        <v>1</v>
      </c>
      <c r="L2226" s="77">
        <v>1070</v>
      </c>
      <c r="M2226" s="77" t="s">
        <v>41</v>
      </c>
      <c r="N2226" s="101">
        <v>10.4</v>
      </c>
      <c r="O2226" s="107">
        <v>7.6E-3</v>
      </c>
      <c r="P2226" s="104">
        <v>0.67300000000000004</v>
      </c>
      <c r="Z2226" s="77" t="s">
        <v>40</v>
      </c>
      <c r="AA2226" s="77" t="s">
        <v>39</v>
      </c>
      <c r="AB2226" s="77">
        <v>20</v>
      </c>
    </row>
    <row r="2227" spans="1:28" ht="15.75" customHeight="1" x14ac:dyDescent="0.2">
      <c r="A2227" s="77" t="s">
        <v>48</v>
      </c>
      <c r="B2227" s="77" t="s">
        <v>47</v>
      </c>
      <c r="C2227" s="77" t="s">
        <v>50</v>
      </c>
      <c r="D2227" s="113">
        <v>43468.39604028935</v>
      </c>
      <c r="E2227" s="77" t="s">
        <v>169</v>
      </c>
      <c r="F2227" s="77" t="s">
        <v>31</v>
      </c>
      <c r="G2227" s="77" t="s">
        <v>44</v>
      </c>
      <c r="H2227" s="77" t="s">
        <v>24</v>
      </c>
      <c r="I2227" s="77" t="s">
        <v>157</v>
      </c>
      <c r="J2227" s="77" t="s">
        <v>42</v>
      </c>
      <c r="K2227" s="77">
        <v>1.07</v>
      </c>
      <c r="L2227" s="77">
        <v>1090</v>
      </c>
      <c r="M2227" s="77" t="s">
        <v>41</v>
      </c>
      <c r="N2227" s="101">
        <v>16</v>
      </c>
      <c r="O2227" s="107">
        <v>9.5899999999999996E-3</v>
      </c>
      <c r="P2227" s="104">
        <v>1.08</v>
      </c>
      <c r="Z2227" s="77" t="s">
        <v>40</v>
      </c>
      <c r="AA2227" s="77" t="s">
        <v>39</v>
      </c>
      <c r="AB2227" s="77">
        <v>20</v>
      </c>
    </row>
    <row r="2228" spans="1:28" ht="15.75" customHeight="1" x14ac:dyDescent="0.2">
      <c r="A2228" s="77" t="s">
        <v>48</v>
      </c>
      <c r="B2228" s="77" t="s">
        <v>47</v>
      </c>
      <c r="C2228" s="77" t="s">
        <v>50</v>
      </c>
      <c r="D2228" s="113">
        <v>43468.39604028935</v>
      </c>
      <c r="E2228" s="77" t="s">
        <v>169</v>
      </c>
      <c r="F2228" s="77" t="s">
        <v>31</v>
      </c>
      <c r="G2228" s="77" t="s">
        <v>44</v>
      </c>
      <c r="H2228" s="77" t="s">
        <v>24</v>
      </c>
      <c r="I2228" s="77" t="s">
        <v>158</v>
      </c>
      <c r="J2228" s="77" t="s">
        <v>42</v>
      </c>
      <c r="K2228" s="77">
        <v>1.07</v>
      </c>
      <c r="L2228" s="77">
        <v>1090</v>
      </c>
      <c r="M2228" s="77" t="s">
        <v>41</v>
      </c>
      <c r="N2228" s="101">
        <v>29</v>
      </c>
      <c r="O2228" s="107">
        <v>1.01E-2</v>
      </c>
      <c r="P2228" s="104">
        <v>0</v>
      </c>
      <c r="Z2228" s="77" t="s">
        <v>40</v>
      </c>
      <c r="AA2228" s="77" t="s">
        <v>39</v>
      </c>
      <c r="AB2228" s="77">
        <v>20</v>
      </c>
    </row>
    <row r="2229" spans="1:28" ht="15.75" customHeight="1" x14ac:dyDescent="0.2">
      <c r="A2229" s="77" t="s">
        <v>48</v>
      </c>
      <c r="B2229" s="77" t="s">
        <v>47</v>
      </c>
      <c r="C2229" s="77" t="s">
        <v>50</v>
      </c>
      <c r="D2229" s="113">
        <v>43468.39604028935</v>
      </c>
      <c r="E2229" s="77" t="s">
        <v>169</v>
      </c>
      <c r="F2229" s="77" t="s">
        <v>31</v>
      </c>
      <c r="G2229" s="77" t="s">
        <v>44</v>
      </c>
      <c r="H2229" s="77" t="s">
        <v>24</v>
      </c>
      <c r="I2229" s="77" t="s">
        <v>43</v>
      </c>
      <c r="J2229" s="77" t="s">
        <v>42</v>
      </c>
      <c r="K2229" s="77">
        <v>1.07</v>
      </c>
      <c r="L2229" s="77">
        <v>1090</v>
      </c>
      <c r="M2229" s="77" t="s">
        <v>41</v>
      </c>
      <c r="N2229" s="101">
        <v>0.95799999999999996</v>
      </c>
      <c r="O2229" s="107">
        <v>0</v>
      </c>
      <c r="P2229" s="104">
        <v>1.04</v>
      </c>
      <c r="Z2229" s="77" t="s">
        <v>40</v>
      </c>
      <c r="AA2229" s="77" t="s">
        <v>39</v>
      </c>
      <c r="AB2229" s="77">
        <v>20</v>
      </c>
    </row>
    <row r="2230" spans="1:28" ht="15.75" customHeight="1" x14ac:dyDescent="0.2">
      <c r="A2230" s="77" t="s">
        <v>48</v>
      </c>
      <c r="B2230" s="77" t="s">
        <v>47</v>
      </c>
      <c r="C2230" s="77" t="s">
        <v>50</v>
      </c>
      <c r="D2230" s="113">
        <v>43468.39604028935</v>
      </c>
      <c r="E2230" s="77" t="s">
        <v>169</v>
      </c>
      <c r="F2230" s="77" t="s">
        <v>31</v>
      </c>
      <c r="G2230" s="77" t="s">
        <v>44</v>
      </c>
      <c r="H2230" s="77" t="s">
        <v>24</v>
      </c>
      <c r="I2230" s="77" t="s">
        <v>159</v>
      </c>
      <c r="J2230" s="77" t="s">
        <v>165</v>
      </c>
      <c r="K2230" s="77">
        <v>1.07</v>
      </c>
      <c r="L2230" s="77">
        <v>1090</v>
      </c>
      <c r="M2230" s="77" t="s">
        <v>41</v>
      </c>
      <c r="N2230" s="101">
        <v>17.600000000000001</v>
      </c>
      <c r="O2230" s="107">
        <v>9.6500000000000006E-3</v>
      </c>
      <c r="P2230" s="104">
        <v>0.94699999999999995</v>
      </c>
      <c r="Z2230" s="77" t="s">
        <v>40</v>
      </c>
      <c r="AA2230" s="77" t="s">
        <v>39</v>
      </c>
      <c r="AB2230" s="77">
        <v>20</v>
      </c>
    </row>
    <row r="2231" spans="1:28" ht="15.75" customHeight="1" x14ac:dyDescent="0.2">
      <c r="A2231" s="77" t="s">
        <v>48</v>
      </c>
      <c r="B2231" s="77" t="s">
        <v>47</v>
      </c>
      <c r="C2231" s="77" t="s">
        <v>50</v>
      </c>
      <c r="D2231" s="113">
        <v>43468.39604028935</v>
      </c>
      <c r="E2231" s="77" t="s">
        <v>169</v>
      </c>
      <c r="F2231" s="77" t="s">
        <v>31</v>
      </c>
      <c r="G2231" s="77" t="s">
        <v>44</v>
      </c>
      <c r="H2231" s="77" t="s">
        <v>25</v>
      </c>
      <c r="I2231" s="77" t="s">
        <v>157</v>
      </c>
      <c r="J2231" s="77" t="s">
        <v>42</v>
      </c>
      <c r="K2231" s="77">
        <v>1.1599999999999999</v>
      </c>
      <c r="L2231" s="77">
        <v>1090</v>
      </c>
      <c r="M2231" s="77" t="s">
        <v>41</v>
      </c>
      <c r="N2231" s="101">
        <v>15.5</v>
      </c>
      <c r="O2231" s="107">
        <v>8.8599999999999998E-3</v>
      </c>
      <c r="P2231" s="104">
        <v>0.32300000000000001</v>
      </c>
      <c r="Z2231" s="77" t="s">
        <v>40</v>
      </c>
      <c r="AA2231" s="77" t="s">
        <v>39</v>
      </c>
      <c r="AB2231" s="77">
        <v>20</v>
      </c>
    </row>
    <row r="2232" spans="1:28" ht="15.75" customHeight="1" x14ac:dyDescent="0.2">
      <c r="A2232" s="77" t="s">
        <v>48</v>
      </c>
      <c r="B2232" s="77" t="s">
        <v>47</v>
      </c>
      <c r="C2232" s="77" t="s">
        <v>50</v>
      </c>
      <c r="D2232" s="113">
        <v>43468.39604028935</v>
      </c>
      <c r="E2232" s="77" t="s">
        <v>169</v>
      </c>
      <c r="F2232" s="77" t="s">
        <v>31</v>
      </c>
      <c r="G2232" s="77" t="s">
        <v>44</v>
      </c>
      <c r="H2232" s="77" t="s">
        <v>25</v>
      </c>
      <c r="I2232" s="77" t="s">
        <v>158</v>
      </c>
      <c r="J2232" s="77" t="s">
        <v>42</v>
      </c>
      <c r="K2232" s="77">
        <v>1.1599999999999999</v>
      </c>
      <c r="L2232" s="77">
        <v>1090</v>
      </c>
      <c r="M2232" s="77" t="s">
        <v>41</v>
      </c>
      <c r="N2232" s="101">
        <v>18.600000000000001</v>
      </c>
      <c r="O2232" s="107">
        <v>9.0699999999999999E-3</v>
      </c>
      <c r="P2232" s="104">
        <v>0</v>
      </c>
      <c r="Z2232" s="77" t="s">
        <v>40</v>
      </c>
      <c r="AA2232" s="77" t="s">
        <v>39</v>
      </c>
      <c r="AB2232" s="77">
        <v>20</v>
      </c>
    </row>
    <row r="2233" spans="1:28" ht="15.75" customHeight="1" x14ac:dyDescent="0.2">
      <c r="A2233" s="77" t="s">
        <v>48</v>
      </c>
      <c r="B2233" s="77" t="s">
        <v>47</v>
      </c>
      <c r="C2233" s="77" t="s">
        <v>50</v>
      </c>
      <c r="D2233" s="113">
        <v>43468.39604028935</v>
      </c>
      <c r="E2233" s="77" t="s">
        <v>169</v>
      </c>
      <c r="F2233" s="77" t="s">
        <v>31</v>
      </c>
      <c r="G2233" s="77" t="s">
        <v>44</v>
      </c>
      <c r="H2233" s="77" t="s">
        <v>25</v>
      </c>
      <c r="I2233" s="77" t="s">
        <v>43</v>
      </c>
      <c r="J2233" s="77" t="s">
        <v>42</v>
      </c>
      <c r="K2233" s="77">
        <v>1.1599999999999999</v>
      </c>
      <c r="L2233" s="77">
        <v>1090</v>
      </c>
      <c r="M2233" s="77" t="s">
        <v>41</v>
      </c>
      <c r="N2233" s="101">
        <v>0.28100000000000003</v>
      </c>
      <c r="O2233" s="107">
        <v>0</v>
      </c>
      <c r="P2233" s="104">
        <v>0.31</v>
      </c>
      <c r="Z2233" s="77" t="s">
        <v>40</v>
      </c>
      <c r="AA2233" s="77" t="s">
        <v>39</v>
      </c>
      <c r="AB2233" s="77">
        <v>20</v>
      </c>
    </row>
    <row r="2234" spans="1:28" ht="15.75" customHeight="1" x14ac:dyDescent="0.2">
      <c r="A2234" s="77" t="s">
        <v>48</v>
      </c>
      <c r="B2234" s="77" t="s">
        <v>47</v>
      </c>
      <c r="C2234" s="77" t="s">
        <v>50</v>
      </c>
      <c r="D2234" s="113">
        <v>43468.39604028935</v>
      </c>
      <c r="E2234" s="77" t="s">
        <v>169</v>
      </c>
      <c r="F2234" s="77" t="s">
        <v>31</v>
      </c>
      <c r="G2234" s="77" t="s">
        <v>44</v>
      </c>
      <c r="H2234" s="77" t="s">
        <v>25</v>
      </c>
      <c r="I2234" s="77" t="s">
        <v>159</v>
      </c>
      <c r="J2234" s="77" t="s">
        <v>165</v>
      </c>
      <c r="K2234" s="77">
        <v>1.1599999999999999</v>
      </c>
      <c r="L2234" s="77">
        <v>1090</v>
      </c>
      <c r="M2234" s="77" t="s">
        <v>41</v>
      </c>
      <c r="N2234" s="101">
        <v>15.7</v>
      </c>
      <c r="O2234" s="107">
        <v>8.8000000000000005E-3</v>
      </c>
      <c r="P2234" s="104">
        <v>0.28299999999999997</v>
      </c>
      <c r="Z2234" s="77" t="s">
        <v>40</v>
      </c>
      <c r="AA2234" s="77" t="s">
        <v>39</v>
      </c>
      <c r="AB2234" s="77">
        <v>20</v>
      </c>
    </row>
    <row r="2235" spans="1:28" ht="15.75" customHeight="1" x14ac:dyDescent="0.2">
      <c r="A2235" s="77" t="s">
        <v>48</v>
      </c>
      <c r="B2235" s="77" t="s">
        <v>47</v>
      </c>
      <c r="C2235" s="77" t="s">
        <v>50</v>
      </c>
      <c r="D2235" s="113">
        <v>43468.39604028935</v>
      </c>
      <c r="E2235" s="77" t="s">
        <v>169</v>
      </c>
      <c r="F2235" s="77" t="s">
        <v>31</v>
      </c>
      <c r="G2235" s="77" t="s">
        <v>44</v>
      </c>
      <c r="H2235" s="77" t="s">
        <v>26</v>
      </c>
      <c r="I2235" s="77" t="s">
        <v>157</v>
      </c>
      <c r="J2235" s="77" t="s">
        <v>42</v>
      </c>
      <c r="K2235" s="77">
        <v>1</v>
      </c>
      <c r="L2235" s="77">
        <v>999</v>
      </c>
      <c r="M2235" s="77" t="s">
        <v>41</v>
      </c>
      <c r="N2235" s="101">
        <v>8.15</v>
      </c>
      <c r="O2235" s="107">
        <v>7.4999999999999997E-3</v>
      </c>
      <c r="P2235" s="104">
        <v>1.9</v>
      </c>
      <c r="Z2235" s="77" t="s">
        <v>40</v>
      </c>
      <c r="AA2235" s="77" t="s">
        <v>39</v>
      </c>
      <c r="AB2235" s="77">
        <v>20</v>
      </c>
    </row>
    <row r="2236" spans="1:28" ht="15.75" customHeight="1" x14ac:dyDescent="0.2">
      <c r="A2236" s="77" t="s">
        <v>48</v>
      </c>
      <c r="B2236" s="77" t="s">
        <v>47</v>
      </c>
      <c r="C2236" s="77" t="s">
        <v>50</v>
      </c>
      <c r="D2236" s="113">
        <v>43468.39604028935</v>
      </c>
      <c r="E2236" s="77" t="s">
        <v>169</v>
      </c>
      <c r="F2236" s="77" t="s">
        <v>31</v>
      </c>
      <c r="G2236" s="77" t="s">
        <v>44</v>
      </c>
      <c r="H2236" s="77" t="s">
        <v>26</v>
      </c>
      <c r="I2236" s="77" t="s">
        <v>158</v>
      </c>
      <c r="J2236" s="77" t="s">
        <v>42</v>
      </c>
      <c r="K2236" s="77">
        <v>1</v>
      </c>
      <c r="L2236" s="77">
        <v>999</v>
      </c>
      <c r="M2236" s="77" t="s">
        <v>41</v>
      </c>
      <c r="N2236" s="101">
        <v>36.799999999999997</v>
      </c>
      <c r="O2236" s="107">
        <v>8.5000000000000006E-3</v>
      </c>
      <c r="P2236" s="104">
        <v>0</v>
      </c>
      <c r="Z2236" s="77" t="s">
        <v>40</v>
      </c>
      <c r="AA2236" s="77" t="s">
        <v>39</v>
      </c>
      <c r="AB2236" s="77">
        <v>20</v>
      </c>
    </row>
    <row r="2237" spans="1:28" ht="15.75" customHeight="1" x14ac:dyDescent="0.2">
      <c r="A2237" s="77" t="s">
        <v>48</v>
      </c>
      <c r="B2237" s="77" t="s">
        <v>47</v>
      </c>
      <c r="C2237" s="77" t="s">
        <v>50</v>
      </c>
      <c r="D2237" s="113">
        <v>43468.39604028935</v>
      </c>
      <c r="E2237" s="77" t="s">
        <v>169</v>
      </c>
      <c r="F2237" s="77" t="s">
        <v>31</v>
      </c>
      <c r="G2237" s="77" t="s">
        <v>44</v>
      </c>
      <c r="H2237" s="77" t="s">
        <v>26</v>
      </c>
      <c r="I2237" s="77" t="s">
        <v>43</v>
      </c>
      <c r="J2237" s="77" t="s">
        <v>42</v>
      </c>
      <c r="K2237" s="77">
        <v>1</v>
      </c>
      <c r="L2237" s="77">
        <v>999</v>
      </c>
      <c r="M2237" s="77" t="s">
        <v>41</v>
      </c>
      <c r="N2237" s="101">
        <v>1.71</v>
      </c>
      <c r="O2237" s="107">
        <v>0</v>
      </c>
      <c r="P2237" s="104">
        <v>1.81</v>
      </c>
      <c r="Z2237" s="77" t="s">
        <v>40</v>
      </c>
      <c r="AA2237" s="77" t="s">
        <v>39</v>
      </c>
      <c r="AB2237" s="77">
        <v>20</v>
      </c>
    </row>
    <row r="2238" spans="1:28" ht="15.75" customHeight="1" x14ac:dyDescent="0.2">
      <c r="A2238" s="77" t="s">
        <v>48</v>
      </c>
      <c r="B2238" s="77" t="s">
        <v>47</v>
      </c>
      <c r="C2238" s="77" t="s">
        <v>50</v>
      </c>
      <c r="D2238" s="113">
        <v>43468.39604028935</v>
      </c>
      <c r="E2238" s="77" t="s">
        <v>169</v>
      </c>
      <c r="F2238" s="77" t="s">
        <v>31</v>
      </c>
      <c r="G2238" s="77" t="s">
        <v>44</v>
      </c>
      <c r="H2238" s="77" t="s">
        <v>26</v>
      </c>
      <c r="I2238" s="77" t="s">
        <v>159</v>
      </c>
      <c r="J2238" s="77" t="s">
        <v>165</v>
      </c>
      <c r="K2238" s="77">
        <v>1</v>
      </c>
      <c r="L2238" s="77">
        <v>999</v>
      </c>
      <c r="M2238" s="77" t="s">
        <v>41</v>
      </c>
      <c r="N2238" s="101">
        <v>9.4700000000000006</v>
      </c>
      <c r="O2238" s="107">
        <v>5.8999999999999999E-3</v>
      </c>
      <c r="P2238" s="104">
        <v>1.7</v>
      </c>
      <c r="Z2238" s="77" t="s">
        <v>40</v>
      </c>
      <c r="AA2238" s="77" t="s">
        <v>39</v>
      </c>
      <c r="AB2238" s="77">
        <v>20</v>
      </c>
    </row>
    <row r="2239" spans="1:28" ht="15.75" customHeight="1" x14ac:dyDescent="0.2">
      <c r="A2239" s="77" t="s">
        <v>48</v>
      </c>
      <c r="B2239" s="77" t="s">
        <v>47</v>
      </c>
      <c r="C2239" s="77" t="s">
        <v>50</v>
      </c>
      <c r="D2239" s="113">
        <v>43468.39604028935</v>
      </c>
      <c r="E2239" s="77" t="s">
        <v>169</v>
      </c>
      <c r="F2239" s="77" t="s">
        <v>31</v>
      </c>
      <c r="G2239" s="77" t="s">
        <v>44</v>
      </c>
      <c r="H2239" s="77" t="s">
        <v>166</v>
      </c>
      <c r="I2239" s="77" t="s">
        <v>157</v>
      </c>
      <c r="J2239" s="77" t="s">
        <v>42</v>
      </c>
      <c r="K2239" s="77">
        <v>1.1499999999999999</v>
      </c>
      <c r="L2239" s="77">
        <v>1180</v>
      </c>
      <c r="M2239" s="77" t="s">
        <v>41</v>
      </c>
      <c r="N2239" s="101">
        <v>4.12</v>
      </c>
      <c r="O2239" s="107">
        <v>5.4299999999999999E-3</v>
      </c>
      <c r="P2239" s="104">
        <v>0.41899999999999998</v>
      </c>
      <c r="Z2239" s="77" t="s">
        <v>40</v>
      </c>
      <c r="AA2239" s="77" t="s">
        <v>39</v>
      </c>
      <c r="AB2239" s="77">
        <v>20</v>
      </c>
    </row>
    <row r="2240" spans="1:28" ht="15.75" customHeight="1" x14ac:dyDescent="0.2">
      <c r="A2240" s="77" t="s">
        <v>48</v>
      </c>
      <c r="B2240" s="77" t="s">
        <v>47</v>
      </c>
      <c r="C2240" s="77" t="s">
        <v>50</v>
      </c>
      <c r="D2240" s="113">
        <v>43468.39604028935</v>
      </c>
      <c r="E2240" s="77" t="s">
        <v>169</v>
      </c>
      <c r="F2240" s="77" t="s">
        <v>31</v>
      </c>
      <c r="G2240" s="77" t="s">
        <v>44</v>
      </c>
      <c r="H2240" s="77" t="s">
        <v>166</v>
      </c>
      <c r="I2240" s="77" t="s">
        <v>158</v>
      </c>
      <c r="J2240" s="77" t="s">
        <v>42</v>
      </c>
      <c r="K2240" s="77">
        <v>1.1499999999999999</v>
      </c>
      <c r="L2240" s="77">
        <v>1180</v>
      </c>
      <c r="M2240" s="77" t="s">
        <v>41</v>
      </c>
      <c r="N2240" s="101">
        <v>7.61</v>
      </c>
      <c r="O2240" s="107">
        <v>5.5300000000000002E-3</v>
      </c>
      <c r="P2240" s="104">
        <v>0</v>
      </c>
      <c r="Z2240" s="77" t="s">
        <v>40</v>
      </c>
      <c r="AA2240" s="77" t="s">
        <v>39</v>
      </c>
      <c r="AB2240" s="77">
        <v>20</v>
      </c>
    </row>
    <row r="2241" spans="1:28" ht="15.75" customHeight="1" x14ac:dyDescent="0.2">
      <c r="A2241" s="77" t="s">
        <v>48</v>
      </c>
      <c r="B2241" s="77" t="s">
        <v>47</v>
      </c>
      <c r="C2241" s="77" t="s">
        <v>50</v>
      </c>
      <c r="D2241" s="113">
        <v>43468.39604028935</v>
      </c>
      <c r="E2241" s="77" t="s">
        <v>169</v>
      </c>
      <c r="F2241" s="77" t="s">
        <v>31</v>
      </c>
      <c r="G2241" s="77" t="s">
        <v>44</v>
      </c>
      <c r="H2241" s="77" t="s">
        <v>166</v>
      </c>
      <c r="I2241" s="77" t="s">
        <v>43</v>
      </c>
      <c r="J2241" s="77" t="s">
        <v>42</v>
      </c>
      <c r="K2241" s="77">
        <v>1.1499999999999999</v>
      </c>
      <c r="L2241" s="77">
        <v>1180</v>
      </c>
      <c r="M2241" s="77" t="s">
        <v>41</v>
      </c>
      <c r="N2241" s="101">
        <v>0.36699999999999999</v>
      </c>
      <c r="O2241" s="107">
        <v>0</v>
      </c>
      <c r="P2241" s="104">
        <v>0.4</v>
      </c>
      <c r="Z2241" s="77" t="s">
        <v>40</v>
      </c>
      <c r="AA2241" s="77" t="s">
        <v>39</v>
      </c>
      <c r="AB2241" s="77">
        <v>20</v>
      </c>
    </row>
    <row r="2242" spans="1:28" ht="15.75" customHeight="1" x14ac:dyDescent="0.2">
      <c r="A2242" s="77" t="s">
        <v>48</v>
      </c>
      <c r="B2242" s="77" t="s">
        <v>47</v>
      </c>
      <c r="C2242" s="77" t="s">
        <v>50</v>
      </c>
      <c r="D2242" s="113">
        <v>43468.39604028935</v>
      </c>
      <c r="E2242" s="77" t="s">
        <v>169</v>
      </c>
      <c r="F2242" s="77" t="s">
        <v>31</v>
      </c>
      <c r="G2242" s="77" t="s">
        <v>44</v>
      </c>
      <c r="H2242" s="77" t="s">
        <v>166</v>
      </c>
      <c r="I2242" s="77" t="s">
        <v>159</v>
      </c>
      <c r="J2242" s="77" t="s">
        <v>165</v>
      </c>
      <c r="K2242" s="77">
        <v>1.1499999999999999</v>
      </c>
      <c r="L2242" s="77">
        <v>1180</v>
      </c>
      <c r="M2242" s="77" t="s">
        <v>41</v>
      </c>
      <c r="N2242" s="101">
        <v>3</v>
      </c>
      <c r="O2242" s="107">
        <v>3.31E-3</v>
      </c>
      <c r="P2242" s="104">
        <v>0.38</v>
      </c>
      <c r="Z2242" s="77" t="s">
        <v>40</v>
      </c>
      <c r="AA2242" s="77" t="s">
        <v>39</v>
      </c>
      <c r="AB2242" s="77">
        <v>20</v>
      </c>
    </row>
    <row r="2243" spans="1:28" ht="15.75" customHeight="1" x14ac:dyDescent="0.2">
      <c r="A2243" s="77" t="s">
        <v>48</v>
      </c>
      <c r="B2243" s="77" t="s">
        <v>47</v>
      </c>
      <c r="C2243" s="77" t="s">
        <v>50</v>
      </c>
      <c r="D2243" s="113">
        <v>43468.39604028935</v>
      </c>
      <c r="E2243" s="77" t="s">
        <v>169</v>
      </c>
      <c r="F2243" s="77" t="s">
        <v>45</v>
      </c>
      <c r="G2243" s="77" t="s">
        <v>44</v>
      </c>
      <c r="H2243" s="77" t="s">
        <v>10</v>
      </c>
      <c r="I2243" s="77" t="s">
        <v>157</v>
      </c>
      <c r="J2243" s="77" t="s">
        <v>42</v>
      </c>
      <c r="K2243" s="77">
        <v>3.5</v>
      </c>
      <c r="L2243" s="77">
        <v>2260</v>
      </c>
      <c r="M2243" s="77" t="s">
        <v>41</v>
      </c>
      <c r="N2243" s="101">
        <v>4.4000000000000004</v>
      </c>
      <c r="O2243" s="107">
        <v>0.01</v>
      </c>
      <c r="P2243" s="104">
        <v>3.63</v>
      </c>
      <c r="Z2243" s="77" t="s">
        <v>40</v>
      </c>
      <c r="AA2243" s="77" t="s">
        <v>39</v>
      </c>
      <c r="AB2243" s="77">
        <v>20</v>
      </c>
    </row>
    <row r="2244" spans="1:28" ht="15.75" customHeight="1" x14ac:dyDescent="0.2">
      <c r="A2244" s="77" t="s">
        <v>48</v>
      </c>
      <c r="B2244" s="77" t="s">
        <v>47</v>
      </c>
      <c r="C2244" s="77" t="s">
        <v>50</v>
      </c>
      <c r="D2244" s="113">
        <v>43468.39604028935</v>
      </c>
      <c r="E2244" s="77" t="s">
        <v>169</v>
      </c>
      <c r="F2244" s="77" t="s">
        <v>45</v>
      </c>
      <c r="G2244" s="77" t="s">
        <v>44</v>
      </c>
      <c r="H2244" s="77" t="s">
        <v>10</v>
      </c>
      <c r="I2244" s="77" t="s">
        <v>158</v>
      </c>
      <c r="J2244" s="77" t="s">
        <v>42</v>
      </c>
      <c r="K2244" s="77">
        <v>3.5</v>
      </c>
      <c r="L2244" s="77">
        <v>2260</v>
      </c>
      <c r="M2244" s="77" t="s">
        <v>41</v>
      </c>
      <c r="N2244" s="101">
        <v>37</v>
      </c>
      <c r="O2244" s="107">
        <v>8.9999999999999993E-3</v>
      </c>
      <c r="P2244" s="104">
        <v>0</v>
      </c>
      <c r="Z2244" s="77" t="s">
        <v>40</v>
      </c>
      <c r="AA2244" s="77" t="s">
        <v>39</v>
      </c>
      <c r="AB2244" s="77">
        <v>20</v>
      </c>
    </row>
    <row r="2245" spans="1:28" ht="15.75" customHeight="1" x14ac:dyDescent="0.2">
      <c r="A2245" s="77" t="s">
        <v>48</v>
      </c>
      <c r="B2245" s="77" t="s">
        <v>47</v>
      </c>
      <c r="C2245" s="77" t="s">
        <v>50</v>
      </c>
      <c r="D2245" s="113">
        <v>43468.39604028935</v>
      </c>
      <c r="E2245" s="77" t="s">
        <v>169</v>
      </c>
      <c r="F2245" s="77" t="s">
        <v>45</v>
      </c>
      <c r="G2245" s="77" t="s">
        <v>44</v>
      </c>
      <c r="H2245" s="77" t="s">
        <v>10</v>
      </c>
      <c r="I2245" s="77" t="s">
        <v>43</v>
      </c>
      <c r="J2245" s="77" t="s">
        <v>42</v>
      </c>
      <c r="K2245" s="77">
        <v>3.5</v>
      </c>
      <c r="L2245" s="77">
        <v>2260</v>
      </c>
      <c r="M2245" s="77" t="s">
        <v>41</v>
      </c>
      <c r="N2245" s="101">
        <v>2.2000000000000002</v>
      </c>
      <c r="O2245" s="107">
        <v>0</v>
      </c>
      <c r="P2245" s="104">
        <v>3.53</v>
      </c>
      <c r="Z2245" s="77" t="s">
        <v>40</v>
      </c>
      <c r="AA2245" s="77" t="s">
        <v>39</v>
      </c>
      <c r="AB2245" s="77">
        <v>20</v>
      </c>
    </row>
    <row r="2246" spans="1:28" ht="15.75" customHeight="1" x14ac:dyDescent="0.2">
      <c r="A2246" s="77" t="s">
        <v>48</v>
      </c>
      <c r="B2246" s="77" t="s">
        <v>47</v>
      </c>
      <c r="C2246" s="77" t="s">
        <v>50</v>
      </c>
      <c r="D2246" s="113">
        <v>43468.39604028935</v>
      </c>
      <c r="E2246" s="77" t="s">
        <v>169</v>
      </c>
      <c r="F2246" s="77" t="s">
        <v>45</v>
      </c>
      <c r="G2246" s="77" t="s">
        <v>44</v>
      </c>
      <c r="H2246" s="77" t="s">
        <v>10</v>
      </c>
      <c r="I2246" s="77" t="s">
        <v>159</v>
      </c>
      <c r="J2246" s="77" t="s">
        <v>165</v>
      </c>
      <c r="K2246" s="77">
        <v>3.5</v>
      </c>
      <c r="L2246" s="77">
        <v>2260</v>
      </c>
      <c r="M2246" s="77" t="s">
        <v>41</v>
      </c>
      <c r="N2246" s="101">
        <v>4.2</v>
      </c>
      <c r="O2246" s="107">
        <v>4.0000000000000001E-3</v>
      </c>
      <c r="P2246" s="104">
        <v>3.49</v>
      </c>
      <c r="Z2246" s="77" t="s">
        <v>40</v>
      </c>
      <c r="AA2246" s="77" t="s">
        <v>39</v>
      </c>
      <c r="AB2246" s="77">
        <v>20</v>
      </c>
    </row>
    <row r="2247" spans="1:28" ht="15.75" customHeight="1" x14ac:dyDescent="0.2">
      <c r="A2247" s="77" t="s">
        <v>48</v>
      </c>
      <c r="B2247" s="77" t="s">
        <v>47</v>
      </c>
      <c r="C2247" s="77" t="s">
        <v>50</v>
      </c>
      <c r="D2247" s="113">
        <v>43468.39604028935</v>
      </c>
      <c r="E2247" s="77" t="s">
        <v>169</v>
      </c>
      <c r="F2247" s="77" t="s">
        <v>45</v>
      </c>
      <c r="G2247" s="77" t="s">
        <v>44</v>
      </c>
      <c r="H2247" s="77" t="s">
        <v>11</v>
      </c>
      <c r="I2247" s="77" t="s">
        <v>157</v>
      </c>
      <c r="J2247" s="77" t="s">
        <v>42</v>
      </c>
      <c r="K2247" s="77">
        <v>3</v>
      </c>
      <c r="L2247" s="77">
        <v>1800</v>
      </c>
      <c r="M2247" s="77" t="s">
        <v>41</v>
      </c>
      <c r="N2247" s="101">
        <v>22.6</v>
      </c>
      <c r="O2247" s="107">
        <v>1.7999999999999999E-2</v>
      </c>
      <c r="P2247" s="104">
        <v>1.1000000000000001</v>
      </c>
      <c r="Z2247" s="77" t="s">
        <v>40</v>
      </c>
      <c r="AA2247" s="77" t="s">
        <v>39</v>
      </c>
      <c r="AB2247" s="77">
        <v>20</v>
      </c>
    </row>
    <row r="2248" spans="1:28" ht="15.75" customHeight="1" x14ac:dyDescent="0.2">
      <c r="A2248" s="77" t="s">
        <v>48</v>
      </c>
      <c r="B2248" s="77" t="s">
        <v>47</v>
      </c>
      <c r="C2248" s="77" t="s">
        <v>50</v>
      </c>
      <c r="D2248" s="113">
        <v>43468.39604028935</v>
      </c>
      <c r="E2248" s="77" t="s">
        <v>169</v>
      </c>
      <c r="F2248" s="77" t="s">
        <v>45</v>
      </c>
      <c r="G2248" s="77" t="s">
        <v>44</v>
      </c>
      <c r="H2248" s="77" t="s">
        <v>11</v>
      </c>
      <c r="I2248" s="77" t="s">
        <v>158</v>
      </c>
      <c r="J2248" s="77" t="s">
        <v>42</v>
      </c>
      <c r="K2248" s="77">
        <v>3</v>
      </c>
      <c r="L2248" s="77">
        <v>1800</v>
      </c>
      <c r="M2248" s="77" t="s">
        <v>41</v>
      </c>
      <c r="N2248" s="101">
        <v>32.700000000000003</v>
      </c>
      <c r="O2248" s="107">
        <v>0.02</v>
      </c>
      <c r="P2248" s="104">
        <v>0</v>
      </c>
      <c r="Z2248" s="77" t="s">
        <v>40</v>
      </c>
      <c r="AA2248" s="77" t="s">
        <v>39</v>
      </c>
      <c r="AB2248" s="77">
        <v>20</v>
      </c>
    </row>
    <row r="2249" spans="1:28" ht="15.75" customHeight="1" x14ac:dyDescent="0.2">
      <c r="A2249" s="77" t="s">
        <v>48</v>
      </c>
      <c r="B2249" s="77" t="s">
        <v>47</v>
      </c>
      <c r="C2249" s="77" t="s">
        <v>50</v>
      </c>
      <c r="D2249" s="113">
        <v>43468.39604028935</v>
      </c>
      <c r="E2249" s="77" t="s">
        <v>169</v>
      </c>
      <c r="F2249" s="77" t="s">
        <v>45</v>
      </c>
      <c r="G2249" s="77" t="s">
        <v>44</v>
      </c>
      <c r="H2249" s="77" t="s">
        <v>11</v>
      </c>
      <c r="I2249" s="77" t="s">
        <v>43</v>
      </c>
      <c r="J2249" s="77" t="s">
        <v>42</v>
      </c>
      <c r="K2249" s="77">
        <v>3</v>
      </c>
      <c r="L2249" s="77">
        <v>1800</v>
      </c>
      <c r="M2249" s="77" t="s">
        <v>41</v>
      </c>
      <c r="N2249" s="101">
        <v>0.7</v>
      </c>
      <c r="O2249" s="107">
        <v>0</v>
      </c>
      <c r="P2249" s="104">
        <v>1.05</v>
      </c>
      <c r="Z2249" s="77" t="s">
        <v>40</v>
      </c>
      <c r="AA2249" s="77" t="s">
        <v>39</v>
      </c>
      <c r="AB2249" s="77">
        <v>20</v>
      </c>
    </row>
    <row r="2250" spans="1:28" ht="15.75" customHeight="1" x14ac:dyDescent="0.2">
      <c r="A2250" s="77" t="s">
        <v>48</v>
      </c>
      <c r="B2250" s="77" t="s">
        <v>47</v>
      </c>
      <c r="C2250" s="77" t="s">
        <v>50</v>
      </c>
      <c r="D2250" s="113">
        <v>43468.39604028935</v>
      </c>
      <c r="E2250" s="77" t="s">
        <v>169</v>
      </c>
      <c r="F2250" s="77" t="s">
        <v>45</v>
      </c>
      <c r="G2250" s="77" t="s">
        <v>44</v>
      </c>
      <c r="H2250" s="77" t="s">
        <v>11</v>
      </c>
      <c r="I2250" s="77" t="s">
        <v>159</v>
      </c>
      <c r="J2250" s="77" t="s">
        <v>165</v>
      </c>
      <c r="K2250" s="77">
        <v>3</v>
      </c>
      <c r="L2250" s="77">
        <v>1800</v>
      </c>
      <c r="M2250" s="77" t="s">
        <v>41</v>
      </c>
      <c r="N2250" s="101">
        <v>7.5</v>
      </c>
      <c r="O2250" s="107">
        <v>6.0000000000000001E-3</v>
      </c>
      <c r="P2250" s="104">
        <v>1.03</v>
      </c>
      <c r="Z2250" s="77" t="s">
        <v>40</v>
      </c>
      <c r="AA2250" s="77" t="s">
        <v>39</v>
      </c>
      <c r="AB2250" s="77">
        <v>20</v>
      </c>
    </row>
    <row r="2251" spans="1:28" ht="15.75" customHeight="1" x14ac:dyDescent="0.2">
      <c r="A2251" s="77" t="s">
        <v>48</v>
      </c>
      <c r="B2251" s="77" t="s">
        <v>47</v>
      </c>
      <c r="C2251" s="77" t="s">
        <v>50</v>
      </c>
      <c r="D2251" s="113">
        <v>43468.39604028935</v>
      </c>
      <c r="E2251" s="77" t="s">
        <v>169</v>
      </c>
      <c r="F2251" s="77" t="s">
        <v>45</v>
      </c>
      <c r="G2251" s="77" t="s">
        <v>44</v>
      </c>
      <c r="H2251" s="77" t="s">
        <v>13</v>
      </c>
      <c r="I2251" s="77" t="s">
        <v>157</v>
      </c>
      <c r="J2251" s="77" t="s">
        <v>42</v>
      </c>
      <c r="K2251" s="77">
        <v>2.5</v>
      </c>
      <c r="L2251" s="77">
        <v>1730</v>
      </c>
      <c r="M2251" s="77" t="s">
        <v>41</v>
      </c>
      <c r="N2251" s="101">
        <v>18.100000000000001</v>
      </c>
      <c r="O2251" s="107">
        <v>1.4999999999999999E-2</v>
      </c>
      <c r="P2251" s="104">
        <v>0.75</v>
      </c>
      <c r="Z2251" s="77" t="s">
        <v>40</v>
      </c>
      <c r="AA2251" s="77" t="s">
        <v>39</v>
      </c>
      <c r="AB2251" s="77">
        <v>20</v>
      </c>
    </row>
    <row r="2252" spans="1:28" ht="15.75" customHeight="1" x14ac:dyDescent="0.2">
      <c r="A2252" s="77" t="s">
        <v>48</v>
      </c>
      <c r="B2252" s="77" t="s">
        <v>47</v>
      </c>
      <c r="C2252" s="77" t="s">
        <v>50</v>
      </c>
      <c r="D2252" s="113">
        <v>43468.39604028935</v>
      </c>
      <c r="E2252" s="77" t="s">
        <v>169</v>
      </c>
      <c r="F2252" s="77" t="s">
        <v>45</v>
      </c>
      <c r="G2252" s="77" t="s">
        <v>44</v>
      </c>
      <c r="H2252" s="77" t="s">
        <v>13</v>
      </c>
      <c r="I2252" s="77" t="s">
        <v>158</v>
      </c>
      <c r="J2252" s="77" t="s">
        <v>42</v>
      </c>
      <c r="K2252" s="77">
        <v>2.5</v>
      </c>
      <c r="L2252" s="77">
        <v>1730</v>
      </c>
      <c r="M2252" s="77" t="s">
        <v>41</v>
      </c>
      <c r="N2252" s="101">
        <v>24.6</v>
      </c>
      <c r="O2252" s="107">
        <v>1.6E-2</v>
      </c>
      <c r="P2252" s="104">
        <v>0</v>
      </c>
      <c r="Z2252" s="77" t="s">
        <v>40</v>
      </c>
      <c r="AA2252" s="77" t="s">
        <v>39</v>
      </c>
      <c r="AB2252" s="77">
        <v>20</v>
      </c>
    </row>
    <row r="2253" spans="1:28" ht="15.75" customHeight="1" x14ac:dyDescent="0.2">
      <c r="A2253" s="77" t="s">
        <v>48</v>
      </c>
      <c r="B2253" s="77" t="s">
        <v>47</v>
      </c>
      <c r="C2253" s="77" t="s">
        <v>50</v>
      </c>
      <c r="D2253" s="113">
        <v>43468.39604028935</v>
      </c>
      <c r="E2253" s="77" t="s">
        <v>169</v>
      </c>
      <c r="F2253" s="77" t="s">
        <v>45</v>
      </c>
      <c r="G2253" s="77" t="s">
        <v>44</v>
      </c>
      <c r="H2253" s="77" t="s">
        <v>13</v>
      </c>
      <c r="I2253" s="77" t="s">
        <v>43</v>
      </c>
      <c r="J2253" s="77" t="s">
        <v>42</v>
      </c>
      <c r="K2253" s="77">
        <v>2.5</v>
      </c>
      <c r="L2253" s="77">
        <v>1730</v>
      </c>
      <c r="M2253" s="77" t="s">
        <v>41</v>
      </c>
      <c r="N2253" s="101">
        <v>0.5</v>
      </c>
      <c r="O2253" s="107">
        <v>0</v>
      </c>
      <c r="P2253" s="104">
        <v>0.72</v>
      </c>
      <c r="Z2253" s="77" t="s">
        <v>40</v>
      </c>
      <c r="AA2253" s="77" t="s">
        <v>39</v>
      </c>
      <c r="AB2253" s="77">
        <v>20</v>
      </c>
    </row>
    <row r="2254" spans="1:28" ht="15.75" customHeight="1" x14ac:dyDescent="0.2">
      <c r="A2254" s="77" t="s">
        <v>48</v>
      </c>
      <c r="B2254" s="77" t="s">
        <v>47</v>
      </c>
      <c r="C2254" s="77" t="s">
        <v>50</v>
      </c>
      <c r="D2254" s="113">
        <v>43468.39604028935</v>
      </c>
      <c r="E2254" s="77" t="s">
        <v>169</v>
      </c>
      <c r="F2254" s="77" t="s">
        <v>45</v>
      </c>
      <c r="G2254" s="77" t="s">
        <v>44</v>
      </c>
      <c r="H2254" s="77" t="s">
        <v>13</v>
      </c>
      <c r="I2254" s="77" t="s">
        <v>159</v>
      </c>
      <c r="J2254" s="77" t="s">
        <v>165</v>
      </c>
      <c r="K2254" s="77">
        <v>2.5</v>
      </c>
      <c r="L2254" s="77">
        <v>1730</v>
      </c>
      <c r="M2254" s="77" t="s">
        <v>41</v>
      </c>
      <c r="N2254" s="101">
        <v>12.2</v>
      </c>
      <c r="O2254" s="107">
        <v>8.9999999999999993E-3</v>
      </c>
      <c r="P2254" s="104">
        <v>0.7</v>
      </c>
      <c r="Z2254" s="77" t="s">
        <v>40</v>
      </c>
      <c r="AA2254" s="77" t="s">
        <v>39</v>
      </c>
      <c r="AB2254" s="77">
        <v>20</v>
      </c>
    </row>
    <row r="2255" spans="1:28" ht="15.75" customHeight="1" x14ac:dyDescent="0.2">
      <c r="A2255" s="77" t="s">
        <v>48</v>
      </c>
      <c r="B2255" s="77" t="s">
        <v>47</v>
      </c>
      <c r="C2255" s="77" t="s">
        <v>50</v>
      </c>
      <c r="D2255" s="113">
        <v>43468.39604028935</v>
      </c>
      <c r="E2255" s="77" t="s">
        <v>169</v>
      </c>
      <c r="F2255" s="77" t="s">
        <v>45</v>
      </c>
      <c r="G2255" s="77" t="s">
        <v>44</v>
      </c>
      <c r="H2255" s="77" t="s">
        <v>14</v>
      </c>
      <c r="I2255" s="77" t="s">
        <v>157</v>
      </c>
      <c r="J2255" s="77" t="s">
        <v>42</v>
      </c>
      <c r="K2255" s="77">
        <v>2.4</v>
      </c>
      <c r="L2255" s="77">
        <v>1740</v>
      </c>
      <c r="M2255" s="77" t="s">
        <v>41</v>
      </c>
      <c r="N2255" s="101">
        <v>24.6</v>
      </c>
      <c r="O2255" s="107">
        <v>2.5999999999999999E-2</v>
      </c>
      <c r="P2255" s="104">
        <v>1.46</v>
      </c>
      <c r="Z2255" s="77" t="s">
        <v>40</v>
      </c>
      <c r="AA2255" s="77" t="s">
        <v>39</v>
      </c>
      <c r="AB2255" s="77">
        <v>20</v>
      </c>
    </row>
    <row r="2256" spans="1:28" ht="15.75" customHeight="1" x14ac:dyDescent="0.2">
      <c r="A2256" s="77" t="s">
        <v>48</v>
      </c>
      <c r="B2256" s="77" t="s">
        <v>47</v>
      </c>
      <c r="C2256" s="77" t="s">
        <v>50</v>
      </c>
      <c r="D2256" s="113">
        <v>43468.39604028935</v>
      </c>
      <c r="E2256" s="77" t="s">
        <v>169</v>
      </c>
      <c r="F2256" s="77" t="s">
        <v>45</v>
      </c>
      <c r="G2256" s="77" t="s">
        <v>44</v>
      </c>
      <c r="H2256" s="77" t="s">
        <v>14</v>
      </c>
      <c r="I2256" s="77" t="s">
        <v>158</v>
      </c>
      <c r="J2256" s="77" t="s">
        <v>42</v>
      </c>
      <c r="K2256" s="77">
        <v>2.4</v>
      </c>
      <c r="L2256" s="77">
        <v>1740</v>
      </c>
      <c r="M2256" s="77" t="s">
        <v>41</v>
      </c>
      <c r="N2256" s="101">
        <v>36.9</v>
      </c>
      <c r="O2256" s="107">
        <v>2.7E-2</v>
      </c>
      <c r="P2256" s="104">
        <v>0</v>
      </c>
      <c r="Z2256" s="77" t="s">
        <v>40</v>
      </c>
      <c r="AA2256" s="77" t="s">
        <v>39</v>
      </c>
      <c r="AB2256" s="77">
        <v>20</v>
      </c>
    </row>
    <row r="2257" spans="1:28" ht="15.75" customHeight="1" x14ac:dyDescent="0.2">
      <c r="A2257" s="77" t="s">
        <v>48</v>
      </c>
      <c r="B2257" s="77" t="s">
        <v>47</v>
      </c>
      <c r="C2257" s="77" t="s">
        <v>50</v>
      </c>
      <c r="D2257" s="113">
        <v>43468.39604028935</v>
      </c>
      <c r="E2257" s="77" t="s">
        <v>169</v>
      </c>
      <c r="F2257" s="77" t="s">
        <v>45</v>
      </c>
      <c r="G2257" s="77" t="s">
        <v>44</v>
      </c>
      <c r="H2257" s="77" t="s">
        <v>14</v>
      </c>
      <c r="I2257" s="77" t="s">
        <v>43</v>
      </c>
      <c r="J2257" s="77" t="s">
        <v>42</v>
      </c>
      <c r="K2257" s="77">
        <v>2.4</v>
      </c>
      <c r="L2257" s="77">
        <v>1740</v>
      </c>
      <c r="M2257" s="77" t="s">
        <v>41</v>
      </c>
      <c r="N2257" s="101">
        <v>1</v>
      </c>
      <c r="O2257" s="107">
        <v>0</v>
      </c>
      <c r="P2257" s="104">
        <v>1.4</v>
      </c>
      <c r="Z2257" s="77" t="s">
        <v>40</v>
      </c>
      <c r="AA2257" s="77" t="s">
        <v>39</v>
      </c>
      <c r="AB2257" s="77">
        <v>20</v>
      </c>
    </row>
    <row r="2258" spans="1:28" ht="15.75" customHeight="1" x14ac:dyDescent="0.2">
      <c r="A2258" s="77" t="s">
        <v>48</v>
      </c>
      <c r="B2258" s="77" t="s">
        <v>47</v>
      </c>
      <c r="C2258" s="77" t="s">
        <v>50</v>
      </c>
      <c r="D2258" s="113">
        <v>43468.39604028935</v>
      </c>
      <c r="E2258" s="77" t="s">
        <v>169</v>
      </c>
      <c r="F2258" s="77" t="s">
        <v>45</v>
      </c>
      <c r="G2258" s="77" t="s">
        <v>44</v>
      </c>
      <c r="H2258" s="77" t="s">
        <v>14</v>
      </c>
      <c r="I2258" s="77" t="s">
        <v>159</v>
      </c>
      <c r="J2258" s="77" t="s">
        <v>165</v>
      </c>
      <c r="K2258" s="77">
        <v>2.4</v>
      </c>
      <c r="L2258" s="77">
        <v>1740</v>
      </c>
      <c r="M2258" s="77" t="s">
        <v>41</v>
      </c>
      <c r="N2258" s="101">
        <v>21.2</v>
      </c>
      <c r="O2258" s="107">
        <v>2.1000000000000001E-2</v>
      </c>
      <c r="P2258" s="104">
        <v>1.35</v>
      </c>
      <c r="Z2258" s="77" t="s">
        <v>40</v>
      </c>
      <c r="AA2258" s="77" t="s">
        <v>39</v>
      </c>
      <c r="AB2258" s="77">
        <v>20</v>
      </c>
    </row>
    <row r="2259" spans="1:28" ht="15.75" customHeight="1" x14ac:dyDescent="0.2">
      <c r="A2259" s="77" t="s">
        <v>48</v>
      </c>
      <c r="B2259" s="77" t="s">
        <v>47</v>
      </c>
      <c r="C2259" s="77" t="s">
        <v>50</v>
      </c>
      <c r="D2259" s="113">
        <v>43468.39604028935</v>
      </c>
      <c r="E2259" s="77" t="s">
        <v>169</v>
      </c>
      <c r="F2259" s="77" t="s">
        <v>45</v>
      </c>
      <c r="G2259" s="77" t="s">
        <v>44</v>
      </c>
      <c r="H2259" s="77" t="s">
        <v>16</v>
      </c>
      <c r="I2259" s="77" t="s">
        <v>157</v>
      </c>
      <c r="J2259" s="77" t="s">
        <v>42</v>
      </c>
      <c r="K2259" s="77">
        <v>2.5</v>
      </c>
      <c r="L2259" s="77">
        <v>1930</v>
      </c>
      <c r="M2259" s="77" t="s">
        <v>41</v>
      </c>
      <c r="N2259" s="101">
        <v>30.8</v>
      </c>
      <c r="O2259" s="107">
        <v>4.1000000000000002E-2</v>
      </c>
      <c r="P2259" s="104">
        <v>3.31</v>
      </c>
      <c r="Z2259" s="77" t="s">
        <v>40</v>
      </c>
      <c r="AA2259" s="77" t="s">
        <v>39</v>
      </c>
      <c r="AB2259" s="77">
        <v>20</v>
      </c>
    </row>
    <row r="2260" spans="1:28" ht="15.75" customHeight="1" x14ac:dyDescent="0.2">
      <c r="A2260" s="77" t="s">
        <v>48</v>
      </c>
      <c r="B2260" s="77" t="s">
        <v>47</v>
      </c>
      <c r="C2260" s="77" t="s">
        <v>50</v>
      </c>
      <c r="D2260" s="113">
        <v>43468.39604028935</v>
      </c>
      <c r="E2260" s="77" t="s">
        <v>169</v>
      </c>
      <c r="F2260" s="77" t="s">
        <v>45</v>
      </c>
      <c r="G2260" s="77" t="s">
        <v>44</v>
      </c>
      <c r="H2260" s="77" t="s">
        <v>16</v>
      </c>
      <c r="I2260" s="77" t="s">
        <v>158</v>
      </c>
      <c r="J2260" s="77" t="s">
        <v>42</v>
      </c>
      <c r="K2260" s="77">
        <v>2.5</v>
      </c>
      <c r="L2260" s="77">
        <v>1930</v>
      </c>
      <c r="M2260" s="77" t="s">
        <v>41</v>
      </c>
      <c r="N2260" s="101">
        <v>65.2</v>
      </c>
      <c r="O2260" s="107">
        <v>4.1000000000000002E-2</v>
      </c>
      <c r="P2260" s="104">
        <v>0</v>
      </c>
      <c r="Z2260" s="77" t="s">
        <v>40</v>
      </c>
      <c r="AA2260" s="77" t="s">
        <v>39</v>
      </c>
      <c r="AB2260" s="77">
        <v>20</v>
      </c>
    </row>
    <row r="2261" spans="1:28" ht="15.75" customHeight="1" x14ac:dyDescent="0.2">
      <c r="A2261" s="77" t="s">
        <v>48</v>
      </c>
      <c r="B2261" s="77" t="s">
        <v>47</v>
      </c>
      <c r="C2261" s="77" t="s">
        <v>50</v>
      </c>
      <c r="D2261" s="113">
        <v>43468.39604028935</v>
      </c>
      <c r="E2261" s="77" t="s">
        <v>169</v>
      </c>
      <c r="F2261" s="77" t="s">
        <v>45</v>
      </c>
      <c r="G2261" s="77" t="s">
        <v>44</v>
      </c>
      <c r="H2261" s="77" t="s">
        <v>16</v>
      </c>
      <c r="I2261" s="77" t="s">
        <v>43</v>
      </c>
      <c r="J2261" s="77" t="s">
        <v>42</v>
      </c>
      <c r="K2261" s="77">
        <v>2.5</v>
      </c>
      <c r="L2261" s="77">
        <v>1930</v>
      </c>
      <c r="M2261" s="77" t="s">
        <v>41</v>
      </c>
      <c r="N2261" s="101">
        <v>2.2000000000000002</v>
      </c>
      <c r="O2261" s="107">
        <v>0</v>
      </c>
      <c r="P2261" s="104">
        <v>3.23</v>
      </c>
      <c r="Z2261" s="77" t="s">
        <v>40</v>
      </c>
      <c r="AA2261" s="77" t="s">
        <v>39</v>
      </c>
      <c r="AB2261" s="77">
        <v>20</v>
      </c>
    </row>
    <row r="2262" spans="1:28" ht="15.75" customHeight="1" x14ac:dyDescent="0.2">
      <c r="A2262" s="77" t="s">
        <v>48</v>
      </c>
      <c r="B2262" s="77" t="s">
        <v>47</v>
      </c>
      <c r="C2262" s="77" t="s">
        <v>50</v>
      </c>
      <c r="D2262" s="113">
        <v>43468.39604028935</v>
      </c>
      <c r="E2262" s="77" t="s">
        <v>169</v>
      </c>
      <c r="F2262" s="77" t="s">
        <v>45</v>
      </c>
      <c r="G2262" s="77" t="s">
        <v>44</v>
      </c>
      <c r="H2262" s="77" t="s">
        <v>16</v>
      </c>
      <c r="I2262" s="77" t="s">
        <v>159</v>
      </c>
      <c r="J2262" s="77" t="s">
        <v>165</v>
      </c>
      <c r="K2262" s="77">
        <v>2.5</v>
      </c>
      <c r="L2262" s="77">
        <v>1930</v>
      </c>
      <c r="M2262" s="77" t="s">
        <v>41</v>
      </c>
      <c r="N2262" s="101">
        <v>31.2</v>
      </c>
      <c r="O2262" s="107">
        <v>3.9E-2</v>
      </c>
      <c r="P2262" s="104">
        <v>3.14</v>
      </c>
      <c r="Z2262" s="77" t="s">
        <v>40</v>
      </c>
      <c r="AA2262" s="77" t="s">
        <v>39</v>
      </c>
      <c r="AB2262" s="77">
        <v>20</v>
      </c>
    </row>
    <row r="2263" spans="1:28" ht="15.75" customHeight="1" x14ac:dyDescent="0.2">
      <c r="A2263" s="77" t="s">
        <v>48</v>
      </c>
      <c r="B2263" s="77" t="s">
        <v>47</v>
      </c>
      <c r="C2263" s="77" t="s">
        <v>50</v>
      </c>
      <c r="D2263" s="113">
        <v>43468.39604028935</v>
      </c>
      <c r="E2263" s="77" t="s">
        <v>169</v>
      </c>
      <c r="F2263" s="77" t="s">
        <v>45</v>
      </c>
      <c r="G2263" s="77" t="s">
        <v>44</v>
      </c>
      <c r="H2263" s="77" t="s">
        <v>22</v>
      </c>
      <c r="I2263" s="77" t="s">
        <v>157</v>
      </c>
      <c r="J2263" s="77" t="s">
        <v>42</v>
      </c>
      <c r="K2263" s="77">
        <v>2.5</v>
      </c>
      <c r="L2263" s="77">
        <v>1920</v>
      </c>
      <c r="M2263" s="77" t="s">
        <v>41</v>
      </c>
      <c r="N2263" s="101">
        <v>33.6</v>
      </c>
      <c r="O2263" s="107">
        <v>3.3000000000000002E-2</v>
      </c>
      <c r="P2263" s="104">
        <v>3.34</v>
      </c>
      <c r="Z2263" s="77" t="s">
        <v>40</v>
      </c>
      <c r="AA2263" s="77" t="s">
        <v>39</v>
      </c>
      <c r="AB2263" s="77">
        <v>20</v>
      </c>
    </row>
    <row r="2264" spans="1:28" ht="15.75" customHeight="1" x14ac:dyDescent="0.2">
      <c r="A2264" s="77" t="s">
        <v>48</v>
      </c>
      <c r="B2264" s="77" t="s">
        <v>47</v>
      </c>
      <c r="C2264" s="77" t="s">
        <v>50</v>
      </c>
      <c r="D2264" s="113">
        <v>43468.39604028935</v>
      </c>
      <c r="E2264" s="77" t="s">
        <v>169</v>
      </c>
      <c r="F2264" s="77" t="s">
        <v>45</v>
      </c>
      <c r="G2264" s="77" t="s">
        <v>44</v>
      </c>
      <c r="H2264" s="77" t="s">
        <v>22</v>
      </c>
      <c r="I2264" s="77" t="s">
        <v>158</v>
      </c>
      <c r="J2264" s="77" t="s">
        <v>42</v>
      </c>
      <c r="K2264" s="77">
        <v>2.5</v>
      </c>
      <c r="L2264" s="77">
        <v>1920</v>
      </c>
      <c r="M2264" s="77" t="s">
        <v>41</v>
      </c>
      <c r="N2264" s="101">
        <v>72.8</v>
      </c>
      <c r="O2264" s="107">
        <v>3.5000000000000003E-2</v>
      </c>
      <c r="P2264" s="104">
        <v>0</v>
      </c>
      <c r="Z2264" s="77" t="s">
        <v>40</v>
      </c>
      <c r="AA2264" s="77" t="s">
        <v>39</v>
      </c>
      <c r="AB2264" s="77">
        <v>20</v>
      </c>
    </row>
    <row r="2265" spans="1:28" ht="15.75" customHeight="1" x14ac:dyDescent="0.2">
      <c r="A2265" s="77" t="s">
        <v>48</v>
      </c>
      <c r="B2265" s="77" t="s">
        <v>47</v>
      </c>
      <c r="C2265" s="77" t="s">
        <v>50</v>
      </c>
      <c r="D2265" s="113">
        <v>43468.39604028935</v>
      </c>
      <c r="E2265" s="77" t="s">
        <v>169</v>
      </c>
      <c r="F2265" s="77" t="s">
        <v>45</v>
      </c>
      <c r="G2265" s="77" t="s">
        <v>44</v>
      </c>
      <c r="H2265" s="77" t="s">
        <v>22</v>
      </c>
      <c r="I2265" s="77" t="s">
        <v>43</v>
      </c>
      <c r="J2265" s="77" t="s">
        <v>42</v>
      </c>
      <c r="K2265" s="77">
        <v>2.5</v>
      </c>
      <c r="L2265" s="77">
        <v>1920</v>
      </c>
      <c r="M2265" s="77" t="s">
        <v>41</v>
      </c>
      <c r="N2265" s="101">
        <v>2.2000000000000002</v>
      </c>
      <c r="O2265" s="107">
        <v>0</v>
      </c>
      <c r="P2265" s="104">
        <v>3.26</v>
      </c>
      <c r="Z2265" s="77" t="s">
        <v>40</v>
      </c>
      <c r="AA2265" s="77" t="s">
        <v>39</v>
      </c>
      <c r="AB2265" s="77">
        <v>20</v>
      </c>
    </row>
    <row r="2266" spans="1:28" ht="15.75" customHeight="1" x14ac:dyDescent="0.2">
      <c r="A2266" s="77" t="s">
        <v>48</v>
      </c>
      <c r="B2266" s="77" t="s">
        <v>47</v>
      </c>
      <c r="C2266" s="77" t="s">
        <v>50</v>
      </c>
      <c r="D2266" s="113">
        <v>43468.39604028935</v>
      </c>
      <c r="E2266" s="77" t="s">
        <v>169</v>
      </c>
      <c r="F2266" s="77" t="s">
        <v>45</v>
      </c>
      <c r="G2266" s="77" t="s">
        <v>44</v>
      </c>
      <c r="H2266" s="77" t="s">
        <v>22</v>
      </c>
      <c r="I2266" s="77" t="s">
        <v>159</v>
      </c>
      <c r="J2266" s="77" t="s">
        <v>165</v>
      </c>
      <c r="K2266" s="77">
        <v>2.5</v>
      </c>
      <c r="L2266" s="77">
        <v>1920</v>
      </c>
      <c r="M2266" s="77" t="s">
        <v>41</v>
      </c>
      <c r="N2266" s="101">
        <v>35.200000000000003</v>
      </c>
      <c r="O2266" s="107">
        <v>3.3000000000000002E-2</v>
      </c>
      <c r="P2266" s="104">
        <v>3.16</v>
      </c>
      <c r="Z2266" s="77" t="s">
        <v>40</v>
      </c>
      <c r="AA2266" s="77" t="s">
        <v>39</v>
      </c>
      <c r="AB2266" s="77">
        <v>20</v>
      </c>
    </row>
    <row r="2267" spans="1:28" ht="15.75" customHeight="1" x14ac:dyDescent="0.2">
      <c r="A2267" s="77" t="s">
        <v>48</v>
      </c>
      <c r="B2267" s="77" t="s">
        <v>47</v>
      </c>
      <c r="C2267" s="77" t="s">
        <v>50</v>
      </c>
      <c r="D2267" s="113">
        <v>43468.39604028935</v>
      </c>
      <c r="E2267" s="77" t="s">
        <v>169</v>
      </c>
      <c r="F2267" s="77" t="s">
        <v>45</v>
      </c>
      <c r="G2267" s="77" t="s">
        <v>44</v>
      </c>
      <c r="H2267" s="77" t="s">
        <v>24</v>
      </c>
      <c r="I2267" s="77" t="s">
        <v>157</v>
      </c>
      <c r="J2267" s="77" t="s">
        <v>42</v>
      </c>
      <c r="K2267" s="77">
        <v>3.2</v>
      </c>
      <c r="L2267" s="77">
        <v>2110</v>
      </c>
      <c r="M2267" s="77" t="s">
        <v>41</v>
      </c>
      <c r="N2267" s="101">
        <v>62.2</v>
      </c>
      <c r="O2267" s="107">
        <v>0.05</v>
      </c>
      <c r="P2267" s="104">
        <v>3.63</v>
      </c>
      <c r="Z2267" s="77" t="s">
        <v>40</v>
      </c>
      <c r="AA2267" s="77" t="s">
        <v>39</v>
      </c>
      <c r="AB2267" s="77">
        <v>20</v>
      </c>
    </row>
    <row r="2268" spans="1:28" ht="15.75" customHeight="1" x14ac:dyDescent="0.2">
      <c r="A2268" s="77" t="s">
        <v>48</v>
      </c>
      <c r="B2268" s="77" t="s">
        <v>47</v>
      </c>
      <c r="C2268" s="77" t="s">
        <v>50</v>
      </c>
      <c r="D2268" s="113">
        <v>43468.39604028935</v>
      </c>
      <c r="E2268" s="77" t="s">
        <v>169</v>
      </c>
      <c r="F2268" s="77" t="s">
        <v>45</v>
      </c>
      <c r="G2268" s="77" t="s">
        <v>44</v>
      </c>
      <c r="H2268" s="77" t="s">
        <v>24</v>
      </c>
      <c r="I2268" s="77" t="s">
        <v>158</v>
      </c>
      <c r="J2268" s="77" t="s">
        <v>42</v>
      </c>
      <c r="K2268" s="77">
        <v>3.2</v>
      </c>
      <c r="L2268" s="77">
        <v>2110</v>
      </c>
      <c r="M2268" s="77" t="s">
        <v>41</v>
      </c>
      <c r="N2268" s="101">
        <v>111</v>
      </c>
      <c r="O2268" s="107">
        <v>5.3999999999999999E-2</v>
      </c>
      <c r="P2268" s="104">
        <v>0</v>
      </c>
      <c r="Z2268" s="77" t="s">
        <v>40</v>
      </c>
      <c r="AA2268" s="77" t="s">
        <v>39</v>
      </c>
      <c r="AB2268" s="77">
        <v>20</v>
      </c>
    </row>
    <row r="2269" spans="1:28" ht="15.75" customHeight="1" x14ac:dyDescent="0.2">
      <c r="A2269" s="77" t="s">
        <v>48</v>
      </c>
      <c r="B2269" s="77" t="s">
        <v>47</v>
      </c>
      <c r="C2269" s="77" t="s">
        <v>50</v>
      </c>
      <c r="D2269" s="113">
        <v>43468.39604028935</v>
      </c>
      <c r="E2269" s="77" t="s">
        <v>169</v>
      </c>
      <c r="F2269" s="77" t="s">
        <v>45</v>
      </c>
      <c r="G2269" s="77" t="s">
        <v>44</v>
      </c>
      <c r="H2269" s="77" t="s">
        <v>24</v>
      </c>
      <c r="I2269" s="77" t="s">
        <v>43</v>
      </c>
      <c r="J2269" s="77" t="s">
        <v>42</v>
      </c>
      <c r="K2269" s="77">
        <v>3.2</v>
      </c>
      <c r="L2269" s="77">
        <v>2110</v>
      </c>
      <c r="M2269" s="77" t="s">
        <v>41</v>
      </c>
      <c r="N2269" s="101">
        <v>2.2999999999999998</v>
      </c>
      <c r="O2269" s="107">
        <v>0</v>
      </c>
      <c r="P2269" s="104">
        <v>3.51</v>
      </c>
      <c r="Z2269" s="77" t="s">
        <v>40</v>
      </c>
      <c r="AA2269" s="77" t="s">
        <v>39</v>
      </c>
      <c r="AB2269" s="77">
        <v>20</v>
      </c>
    </row>
    <row r="2270" spans="1:28" ht="15.75" customHeight="1" x14ac:dyDescent="0.2">
      <c r="A2270" s="77" t="s">
        <v>48</v>
      </c>
      <c r="B2270" s="77" t="s">
        <v>47</v>
      </c>
      <c r="C2270" s="77" t="s">
        <v>50</v>
      </c>
      <c r="D2270" s="113">
        <v>43468.39604028935</v>
      </c>
      <c r="E2270" s="77" t="s">
        <v>169</v>
      </c>
      <c r="F2270" s="77" t="s">
        <v>45</v>
      </c>
      <c r="G2270" s="77" t="s">
        <v>44</v>
      </c>
      <c r="H2270" s="77" t="s">
        <v>24</v>
      </c>
      <c r="I2270" s="77" t="s">
        <v>159</v>
      </c>
      <c r="J2270" s="77" t="s">
        <v>165</v>
      </c>
      <c r="K2270" s="77">
        <v>3.2</v>
      </c>
      <c r="L2270" s="77">
        <v>2110</v>
      </c>
      <c r="M2270" s="77" t="s">
        <v>41</v>
      </c>
      <c r="N2270" s="101">
        <v>62.5</v>
      </c>
      <c r="O2270" s="107">
        <v>4.8000000000000001E-2</v>
      </c>
      <c r="P2270" s="104">
        <v>3.43</v>
      </c>
      <c r="Z2270" s="77" t="s">
        <v>40</v>
      </c>
      <c r="AA2270" s="77" t="s">
        <v>39</v>
      </c>
      <c r="AB2270" s="77">
        <v>20</v>
      </c>
    </row>
    <row r="2271" spans="1:28" ht="15.75" customHeight="1" x14ac:dyDescent="0.2">
      <c r="A2271" s="77" t="s">
        <v>48</v>
      </c>
      <c r="B2271" s="77" t="s">
        <v>47</v>
      </c>
      <c r="C2271" s="77" t="s">
        <v>50</v>
      </c>
      <c r="D2271" s="113">
        <v>43468.39604028935</v>
      </c>
      <c r="E2271" s="77" t="s">
        <v>169</v>
      </c>
      <c r="F2271" s="77" t="s">
        <v>45</v>
      </c>
      <c r="G2271" s="77" t="s">
        <v>44</v>
      </c>
      <c r="H2271" s="77" t="s">
        <v>25</v>
      </c>
      <c r="I2271" s="77" t="s">
        <v>157</v>
      </c>
      <c r="J2271" s="77" t="s">
        <v>42</v>
      </c>
      <c r="K2271" s="77">
        <v>3.4</v>
      </c>
      <c r="L2271" s="77">
        <v>1820</v>
      </c>
      <c r="M2271" s="77" t="s">
        <v>41</v>
      </c>
      <c r="N2271" s="101">
        <v>93</v>
      </c>
      <c r="O2271" s="107">
        <v>4.3999999999999997E-2</v>
      </c>
      <c r="P2271" s="104">
        <v>1.37</v>
      </c>
      <c r="Z2271" s="77" t="s">
        <v>40</v>
      </c>
      <c r="AA2271" s="77" t="s">
        <v>39</v>
      </c>
      <c r="AB2271" s="77">
        <v>20</v>
      </c>
    </row>
    <row r="2272" spans="1:28" ht="15.75" customHeight="1" x14ac:dyDescent="0.2">
      <c r="A2272" s="77" t="s">
        <v>48</v>
      </c>
      <c r="B2272" s="77" t="s">
        <v>47</v>
      </c>
      <c r="C2272" s="77" t="s">
        <v>50</v>
      </c>
      <c r="D2272" s="113">
        <v>43468.39604028935</v>
      </c>
      <c r="E2272" s="77" t="s">
        <v>169</v>
      </c>
      <c r="F2272" s="77" t="s">
        <v>45</v>
      </c>
      <c r="G2272" s="77" t="s">
        <v>44</v>
      </c>
      <c r="H2272" s="77" t="s">
        <v>25</v>
      </c>
      <c r="I2272" s="77" t="s">
        <v>158</v>
      </c>
      <c r="J2272" s="77" t="s">
        <v>42</v>
      </c>
      <c r="K2272" s="77">
        <v>3.4</v>
      </c>
      <c r="L2272" s="77">
        <v>1820</v>
      </c>
      <c r="M2272" s="77" t="s">
        <v>41</v>
      </c>
      <c r="N2272" s="101">
        <v>111</v>
      </c>
      <c r="O2272" s="107">
        <v>4.7E-2</v>
      </c>
      <c r="P2272" s="104">
        <v>0</v>
      </c>
      <c r="Z2272" s="77" t="s">
        <v>40</v>
      </c>
      <c r="AA2272" s="77" t="s">
        <v>39</v>
      </c>
      <c r="AB2272" s="77">
        <v>20</v>
      </c>
    </row>
    <row r="2273" spans="1:28" ht="15.75" customHeight="1" x14ac:dyDescent="0.2">
      <c r="A2273" s="77" t="s">
        <v>48</v>
      </c>
      <c r="B2273" s="77" t="s">
        <v>47</v>
      </c>
      <c r="C2273" s="77" t="s">
        <v>50</v>
      </c>
      <c r="D2273" s="113">
        <v>43468.39604028935</v>
      </c>
      <c r="E2273" s="77" t="s">
        <v>169</v>
      </c>
      <c r="F2273" s="77" t="s">
        <v>45</v>
      </c>
      <c r="G2273" s="77" t="s">
        <v>44</v>
      </c>
      <c r="H2273" s="77" t="s">
        <v>25</v>
      </c>
      <c r="I2273" s="77" t="s">
        <v>43</v>
      </c>
      <c r="J2273" s="77" t="s">
        <v>42</v>
      </c>
      <c r="K2273" s="77">
        <v>3.4</v>
      </c>
      <c r="L2273" s="77">
        <v>1820</v>
      </c>
      <c r="M2273" s="77" t="s">
        <v>41</v>
      </c>
      <c r="N2273" s="101">
        <v>0.8</v>
      </c>
      <c r="O2273" s="107">
        <v>0</v>
      </c>
      <c r="P2273" s="104">
        <v>1.3</v>
      </c>
      <c r="Z2273" s="77" t="s">
        <v>40</v>
      </c>
      <c r="AA2273" s="77" t="s">
        <v>39</v>
      </c>
      <c r="AB2273" s="77">
        <v>20</v>
      </c>
    </row>
    <row r="2274" spans="1:28" ht="15.75" customHeight="1" x14ac:dyDescent="0.2">
      <c r="A2274" s="77" t="s">
        <v>48</v>
      </c>
      <c r="B2274" s="77" t="s">
        <v>47</v>
      </c>
      <c r="C2274" s="77" t="s">
        <v>50</v>
      </c>
      <c r="D2274" s="113">
        <v>43468.39604028935</v>
      </c>
      <c r="E2274" s="77" t="s">
        <v>169</v>
      </c>
      <c r="F2274" s="77" t="s">
        <v>45</v>
      </c>
      <c r="G2274" s="77" t="s">
        <v>44</v>
      </c>
      <c r="H2274" s="77" t="s">
        <v>25</v>
      </c>
      <c r="I2274" s="77" t="s">
        <v>159</v>
      </c>
      <c r="J2274" s="77" t="s">
        <v>165</v>
      </c>
      <c r="K2274" s="77">
        <v>3.4</v>
      </c>
      <c r="L2274" s="77">
        <v>1820</v>
      </c>
      <c r="M2274" s="77" t="s">
        <v>41</v>
      </c>
      <c r="N2274" s="101">
        <v>94.1</v>
      </c>
      <c r="O2274" s="107">
        <v>4.3999999999999997E-2</v>
      </c>
      <c r="P2274" s="104">
        <v>1.27</v>
      </c>
      <c r="Z2274" s="77" t="s">
        <v>40</v>
      </c>
      <c r="AA2274" s="77" t="s">
        <v>39</v>
      </c>
      <c r="AB2274" s="77">
        <v>20</v>
      </c>
    </row>
    <row r="2275" spans="1:28" ht="15.75" customHeight="1" x14ac:dyDescent="0.2">
      <c r="A2275" s="77" t="s">
        <v>48</v>
      </c>
      <c r="B2275" s="77" t="s">
        <v>47</v>
      </c>
      <c r="C2275" s="77" t="s">
        <v>50</v>
      </c>
      <c r="D2275" s="113">
        <v>43468.39604028935</v>
      </c>
      <c r="E2275" s="77" t="s">
        <v>169</v>
      </c>
      <c r="F2275" s="77" t="s">
        <v>45</v>
      </c>
      <c r="G2275" s="77" t="s">
        <v>44</v>
      </c>
      <c r="H2275" s="77" t="s">
        <v>26</v>
      </c>
      <c r="I2275" s="77" t="s">
        <v>157</v>
      </c>
      <c r="J2275" s="77" t="s">
        <v>42</v>
      </c>
      <c r="K2275" s="77">
        <v>3.6</v>
      </c>
      <c r="L2275" s="77">
        <v>2220</v>
      </c>
      <c r="M2275" s="77" t="s">
        <v>41</v>
      </c>
      <c r="N2275" s="101">
        <v>11.8</v>
      </c>
      <c r="O2275" s="107">
        <v>1.2999999999999999E-2</v>
      </c>
      <c r="P2275" s="104">
        <v>3.09</v>
      </c>
      <c r="Z2275" s="77" t="s">
        <v>40</v>
      </c>
      <c r="AA2275" s="77" t="s">
        <v>39</v>
      </c>
      <c r="AB2275" s="77">
        <v>20</v>
      </c>
    </row>
    <row r="2276" spans="1:28" ht="15.75" customHeight="1" x14ac:dyDescent="0.2">
      <c r="A2276" s="77" t="s">
        <v>48</v>
      </c>
      <c r="B2276" s="77" t="s">
        <v>47</v>
      </c>
      <c r="C2276" s="77" t="s">
        <v>50</v>
      </c>
      <c r="D2276" s="113">
        <v>43468.39604028935</v>
      </c>
      <c r="E2276" s="77" t="s">
        <v>169</v>
      </c>
      <c r="F2276" s="77" t="s">
        <v>45</v>
      </c>
      <c r="G2276" s="77" t="s">
        <v>44</v>
      </c>
      <c r="H2276" s="77" t="s">
        <v>26</v>
      </c>
      <c r="I2276" s="77" t="s">
        <v>158</v>
      </c>
      <c r="J2276" s="77" t="s">
        <v>42</v>
      </c>
      <c r="K2276" s="77">
        <v>3.6</v>
      </c>
      <c r="L2276" s="77">
        <v>2220</v>
      </c>
      <c r="M2276" s="77" t="s">
        <v>41</v>
      </c>
      <c r="N2276" s="101">
        <v>54.9</v>
      </c>
      <c r="O2276" s="107">
        <v>1.2999999999999999E-2</v>
      </c>
      <c r="P2276" s="104">
        <v>0</v>
      </c>
      <c r="Z2276" s="77" t="s">
        <v>40</v>
      </c>
      <c r="AA2276" s="77" t="s">
        <v>39</v>
      </c>
      <c r="AB2276" s="77">
        <v>20</v>
      </c>
    </row>
    <row r="2277" spans="1:28" ht="15.75" customHeight="1" x14ac:dyDescent="0.2">
      <c r="A2277" s="77" t="s">
        <v>48</v>
      </c>
      <c r="B2277" s="77" t="s">
        <v>47</v>
      </c>
      <c r="C2277" s="77" t="s">
        <v>50</v>
      </c>
      <c r="D2277" s="113">
        <v>43468.39604028935</v>
      </c>
      <c r="E2277" s="77" t="s">
        <v>169</v>
      </c>
      <c r="F2277" s="77" t="s">
        <v>45</v>
      </c>
      <c r="G2277" s="77" t="s">
        <v>44</v>
      </c>
      <c r="H2277" s="77" t="s">
        <v>26</v>
      </c>
      <c r="I2277" s="77" t="s">
        <v>43</v>
      </c>
      <c r="J2277" s="77" t="s">
        <v>42</v>
      </c>
      <c r="K2277" s="77">
        <v>3.6</v>
      </c>
      <c r="L2277" s="77">
        <v>2220</v>
      </c>
      <c r="M2277" s="77" t="s">
        <v>41</v>
      </c>
      <c r="N2277" s="101">
        <v>1.9</v>
      </c>
      <c r="O2277" s="107">
        <v>0</v>
      </c>
      <c r="P2277" s="104">
        <v>2.97</v>
      </c>
      <c r="Z2277" s="77" t="s">
        <v>40</v>
      </c>
      <c r="AA2277" s="77" t="s">
        <v>39</v>
      </c>
      <c r="AB2277" s="77">
        <v>20</v>
      </c>
    </row>
    <row r="2278" spans="1:28" ht="15.75" customHeight="1" x14ac:dyDescent="0.2">
      <c r="A2278" s="77" t="s">
        <v>48</v>
      </c>
      <c r="B2278" s="77" t="s">
        <v>47</v>
      </c>
      <c r="C2278" s="77" t="s">
        <v>50</v>
      </c>
      <c r="D2278" s="113">
        <v>43468.39604028935</v>
      </c>
      <c r="E2278" s="77" t="s">
        <v>169</v>
      </c>
      <c r="F2278" s="77" t="s">
        <v>45</v>
      </c>
      <c r="G2278" s="77" t="s">
        <v>44</v>
      </c>
      <c r="H2278" s="77" t="s">
        <v>26</v>
      </c>
      <c r="I2278" s="77" t="s">
        <v>159</v>
      </c>
      <c r="J2278" s="77" t="s">
        <v>165</v>
      </c>
      <c r="K2278" s="77">
        <v>3.6</v>
      </c>
      <c r="L2278" s="77">
        <v>2220</v>
      </c>
      <c r="M2278" s="77" t="s">
        <v>41</v>
      </c>
      <c r="N2278" s="101">
        <v>12.6</v>
      </c>
      <c r="O2278" s="107">
        <v>8.9999999999999993E-3</v>
      </c>
      <c r="P2278" s="104">
        <v>2.92</v>
      </c>
      <c r="Z2278" s="77" t="s">
        <v>40</v>
      </c>
      <c r="AA2278" s="77" t="s">
        <v>39</v>
      </c>
      <c r="AB2278" s="77">
        <v>20</v>
      </c>
    </row>
    <row r="2279" spans="1:28" ht="15.75" customHeight="1" x14ac:dyDescent="0.2">
      <c r="A2279" s="77" t="s">
        <v>48</v>
      </c>
      <c r="B2279" s="77" t="s">
        <v>47</v>
      </c>
      <c r="C2279" s="77" t="s">
        <v>50</v>
      </c>
      <c r="D2279" s="113">
        <v>43468.39604028935</v>
      </c>
      <c r="E2279" s="77" t="s">
        <v>169</v>
      </c>
      <c r="F2279" s="77" t="s">
        <v>45</v>
      </c>
      <c r="G2279" s="77" t="s">
        <v>44</v>
      </c>
      <c r="H2279" s="77" t="s">
        <v>166</v>
      </c>
      <c r="I2279" s="77" t="s">
        <v>157</v>
      </c>
      <c r="J2279" s="77" t="s">
        <v>42</v>
      </c>
      <c r="K2279" s="77">
        <v>2.6</v>
      </c>
      <c r="L2279" s="77">
        <v>1840</v>
      </c>
      <c r="M2279" s="77" t="s">
        <v>41</v>
      </c>
      <c r="N2279" s="101">
        <v>27.7</v>
      </c>
      <c r="O2279" s="107">
        <v>2.8000000000000001E-2</v>
      </c>
      <c r="P2279" s="104">
        <v>2.02</v>
      </c>
      <c r="Z2279" s="77" t="s">
        <v>40</v>
      </c>
      <c r="AA2279" s="77" t="s">
        <v>39</v>
      </c>
      <c r="AB2279" s="77">
        <v>20</v>
      </c>
    </row>
    <row r="2280" spans="1:28" ht="15.75" customHeight="1" x14ac:dyDescent="0.2">
      <c r="A2280" s="77" t="s">
        <v>48</v>
      </c>
      <c r="B2280" s="77" t="s">
        <v>47</v>
      </c>
      <c r="C2280" s="77" t="s">
        <v>50</v>
      </c>
      <c r="D2280" s="113">
        <v>43468.39604028935</v>
      </c>
      <c r="E2280" s="77" t="s">
        <v>169</v>
      </c>
      <c r="F2280" s="77" t="s">
        <v>45</v>
      </c>
      <c r="G2280" s="77" t="s">
        <v>44</v>
      </c>
      <c r="H2280" s="77" t="s">
        <v>166</v>
      </c>
      <c r="I2280" s="77" t="s">
        <v>158</v>
      </c>
      <c r="J2280" s="77" t="s">
        <v>42</v>
      </c>
      <c r="K2280" s="77">
        <v>2.6</v>
      </c>
      <c r="L2280" s="77">
        <v>1840</v>
      </c>
      <c r="M2280" s="77" t="s">
        <v>41</v>
      </c>
      <c r="N2280" s="101">
        <v>48.6</v>
      </c>
      <c r="O2280" s="107">
        <v>2.9000000000000001E-2</v>
      </c>
      <c r="P2280" s="104">
        <v>0</v>
      </c>
      <c r="Z2280" s="77" t="s">
        <v>40</v>
      </c>
      <c r="AA2280" s="77" t="s">
        <v>39</v>
      </c>
      <c r="AB2280" s="77">
        <v>20</v>
      </c>
    </row>
    <row r="2281" spans="1:28" ht="15.75" customHeight="1" x14ac:dyDescent="0.2">
      <c r="A2281" s="77" t="s">
        <v>48</v>
      </c>
      <c r="B2281" s="77" t="s">
        <v>47</v>
      </c>
      <c r="C2281" s="77" t="s">
        <v>50</v>
      </c>
      <c r="D2281" s="113">
        <v>43468.39604028935</v>
      </c>
      <c r="E2281" s="77" t="s">
        <v>169</v>
      </c>
      <c r="F2281" s="77" t="s">
        <v>45</v>
      </c>
      <c r="G2281" s="77" t="s">
        <v>44</v>
      </c>
      <c r="H2281" s="77" t="s">
        <v>166</v>
      </c>
      <c r="I2281" s="77" t="s">
        <v>43</v>
      </c>
      <c r="J2281" s="77" t="s">
        <v>42</v>
      </c>
      <c r="K2281" s="77">
        <v>2.6</v>
      </c>
      <c r="L2281" s="77">
        <v>1840</v>
      </c>
      <c r="M2281" s="77" t="s">
        <v>41</v>
      </c>
      <c r="N2281" s="101">
        <v>1.3</v>
      </c>
      <c r="O2281" s="107">
        <v>0</v>
      </c>
      <c r="P2281" s="104">
        <v>1.95</v>
      </c>
      <c r="Z2281" s="77" t="s">
        <v>40</v>
      </c>
      <c r="AA2281" s="77" t="s">
        <v>39</v>
      </c>
      <c r="AB2281" s="77">
        <v>20</v>
      </c>
    </row>
    <row r="2282" spans="1:28" ht="15.75" customHeight="1" x14ac:dyDescent="0.2">
      <c r="A2282" s="77" t="s">
        <v>48</v>
      </c>
      <c r="B2282" s="77" t="s">
        <v>47</v>
      </c>
      <c r="C2282" s="77" t="s">
        <v>50</v>
      </c>
      <c r="D2282" s="113">
        <v>43468.39604028935</v>
      </c>
      <c r="E2282" s="77" t="s">
        <v>169</v>
      </c>
      <c r="F2282" s="77" t="s">
        <v>45</v>
      </c>
      <c r="G2282" s="77" t="s">
        <v>44</v>
      </c>
      <c r="H2282" s="77" t="s">
        <v>166</v>
      </c>
      <c r="I2282" s="77" t="s">
        <v>159</v>
      </c>
      <c r="J2282" s="77" t="s">
        <v>165</v>
      </c>
      <c r="K2282" s="77">
        <v>2.6</v>
      </c>
      <c r="L2282" s="77">
        <v>1840</v>
      </c>
      <c r="M2282" s="77" t="s">
        <v>41</v>
      </c>
      <c r="N2282" s="101">
        <v>23</v>
      </c>
      <c r="O2282" s="107">
        <v>2.3E-2</v>
      </c>
      <c r="P2282" s="104">
        <v>1.9</v>
      </c>
      <c r="Z2282" s="77" t="s">
        <v>40</v>
      </c>
      <c r="AA2282" s="77" t="s">
        <v>39</v>
      </c>
      <c r="AB2282" s="77">
        <v>20</v>
      </c>
    </row>
    <row r="2283" spans="1:28" ht="15.75" customHeight="1" x14ac:dyDescent="0.2">
      <c r="A2283" s="77" t="s">
        <v>48</v>
      </c>
      <c r="B2283" s="77" t="s">
        <v>47</v>
      </c>
      <c r="C2283" s="77" t="s">
        <v>50</v>
      </c>
      <c r="D2283" s="113">
        <v>43468.39604028935</v>
      </c>
      <c r="E2283" s="77" t="s">
        <v>169</v>
      </c>
      <c r="F2283" s="77" t="s">
        <v>29</v>
      </c>
      <c r="G2283" s="77" t="s">
        <v>44</v>
      </c>
      <c r="H2283" s="77" t="s">
        <v>10</v>
      </c>
      <c r="I2283" s="77" t="s">
        <v>157</v>
      </c>
      <c r="J2283" s="77" t="s">
        <v>42</v>
      </c>
      <c r="K2283" s="77">
        <v>3.55</v>
      </c>
      <c r="L2283" s="77">
        <v>2300</v>
      </c>
      <c r="M2283" s="77" t="s">
        <v>41</v>
      </c>
      <c r="N2283" s="101">
        <v>3.73</v>
      </c>
      <c r="O2283" s="107">
        <v>9.4699999999999993E-3</v>
      </c>
      <c r="P2283" s="104">
        <v>3.71</v>
      </c>
      <c r="Z2283" s="77" t="s">
        <v>40</v>
      </c>
      <c r="AA2283" s="77" t="s">
        <v>39</v>
      </c>
      <c r="AB2283" s="77">
        <v>20</v>
      </c>
    </row>
    <row r="2284" spans="1:28" ht="15.75" customHeight="1" x14ac:dyDescent="0.2">
      <c r="A2284" s="77" t="s">
        <v>48</v>
      </c>
      <c r="B2284" s="77" t="s">
        <v>47</v>
      </c>
      <c r="C2284" s="77" t="s">
        <v>50</v>
      </c>
      <c r="D2284" s="113">
        <v>43468.39604028935</v>
      </c>
      <c r="E2284" s="77" t="s">
        <v>169</v>
      </c>
      <c r="F2284" s="77" t="s">
        <v>29</v>
      </c>
      <c r="G2284" s="77" t="s">
        <v>44</v>
      </c>
      <c r="H2284" s="77" t="s">
        <v>10</v>
      </c>
      <c r="I2284" s="77" t="s">
        <v>158</v>
      </c>
      <c r="J2284" s="77" t="s">
        <v>42</v>
      </c>
      <c r="K2284" s="77">
        <v>3.55</v>
      </c>
      <c r="L2284" s="77">
        <v>2300</v>
      </c>
      <c r="M2284" s="77" t="s">
        <v>41</v>
      </c>
      <c r="N2284" s="101">
        <v>37</v>
      </c>
      <c r="O2284" s="107">
        <v>8.8400000000000006E-3</v>
      </c>
      <c r="P2284" s="104">
        <v>0</v>
      </c>
      <c r="Z2284" s="77" t="s">
        <v>40</v>
      </c>
      <c r="AA2284" s="77" t="s">
        <v>39</v>
      </c>
      <c r="AB2284" s="77">
        <v>20</v>
      </c>
    </row>
    <row r="2285" spans="1:28" ht="15.75" customHeight="1" x14ac:dyDescent="0.2">
      <c r="A2285" s="77" t="s">
        <v>48</v>
      </c>
      <c r="B2285" s="77" t="s">
        <v>47</v>
      </c>
      <c r="C2285" s="77" t="s">
        <v>50</v>
      </c>
      <c r="D2285" s="113">
        <v>43468.39604028935</v>
      </c>
      <c r="E2285" s="77" t="s">
        <v>169</v>
      </c>
      <c r="F2285" s="77" t="s">
        <v>29</v>
      </c>
      <c r="G2285" s="77" t="s">
        <v>44</v>
      </c>
      <c r="H2285" s="77" t="s">
        <v>10</v>
      </c>
      <c r="I2285" s="77" t="s">
        <v>43</v>
      </c>
      <c r="J2285" s="77" t="s">
        <v>42</v>
      </c>
      <c r="K2285" s="77">
        <v>3.55</v>
      </c>
      <c r="L2285" s="77">
        <v>2300</v>
      </c>
      <c r="M2285" s="77" t="s">
        <v>41</v>
      </c>
      <c r="N2285" s="101">
        <v>2.2599999999999998</v>
      </c>
      <c r="O2285" s="107">
        <v>0</v>
      </c>
      <c r="P2285" s="104">
        <v>3.6</v>
      </c>
      <c r="Z2285" s="77" t="s">
        <v>40</v>
      </c>
      <c r="AA2285" s="77" t="s">
        <v>39</v>
      </c>
      <c r="AB2285" s="77">
        <v>20</v>
      </c>
    </row>
    <row r="2286" spans="1:28" ht="15.75" customHeight="1" x14ac:dyDescent="0.2">
      <c r="A2286" s="77" t="s">
        <v>48</v>
      </c>
      <c r="B2286" s="77" t="s">
        <v>47</v>
      </c>
      <c r="C2286" s="77" t="s">
        <v>50</v>
      </c>
      <c r="D2286" s="113">
        <v>43468.39604028935</v>
      </c>
      <c r="E2286" s="77" t="s">
        <v>169</v>
      </c>
      <c r="F2286" s="77" t="s">
        <v>29</v>
      </c>
      <c r="G2286" s="77" t="s">
        <v>44</v>
      </c>
      <c r="H2286" s="77" t="s">
        <v>10</v>
      </c>
      <c r="I2286" s="77" t="s">
        <v>159</v>
      </c>
      <c r="J2286" s="77" t="s">
        <v>165</v>
      </c>
      <c r="K2286" s="77">
        <v>3.55</v>
      </c>
      <c r="L2286" s="77">
        <v>2300</v>
      </c>
      <c r="M2286" s="77" t="s">
        <v>41</v>
      </c>
      <c r="N2286" s="101">
        <v>3.59</v>
      </c>
      <c r="O2286" s="107">
        <v>3.82E-3</v>
      </c>
      <c r="P2286" s="104">
        <v>3.57</v>
      </c>
      <c r="Z2286" s="77" t="s">
        <v>40</v>
      </c>
      <c r="AA2286" s="77" t="s">
        <v>39</v>
      </c>
      <c r="AB2286" s="77">
        <v>20</v>
      </c>
    </row>
    <row r="2287" spans="1:28" ht="15.75" customHeight="1" x14ac:dyDescent="0.2">
      <c r="A2287" s="77" t="s">
        <v>48</v>
      </c>
      <c r="B2287" s="77" t="s">
        <v>47</v>
      </c>
      <c r="C2287" s="77" t="s">
        <v>50</v>
      </c>
      <c r="D2287" s="113">
        <v>43468.39604028935</v>
      </c>
      <c r="E2287" s="77" t="s">
        <v>169</v>
      </c>
      <c r="F2287" s="77" t="s">
        <v>29</v>
      </c>
      <c r="G2287" s="77" t="s">
        <v>44</v>
      </c>
      <c r="H2287" s="77" t="s">
        <v>11</v>
      </c>
      <c r="I2287" s="77" t="s">
        <v>157</v>
      </c>
      <c r="J2287" s="77" t="s">
        <v>42</v>
      </c>
      <c r="K2287" s="77">
        <v>4.01</v>
      </c>
      <c r="L2287" s="77">
        <v>2390</v>
      </c>
      <c r="M2287" s="77" t="s">
        <v>41</v>
      </c>
      <c r="N2287" s="101">
        <v>8.1199999999999992</v>
      </c>
      <c r="O2287" s="107">
        <v>2.29E-2</v>
      </c>
      <c r="P2287" s="104">
        <v>1.4</v>
      </c>
      <c r="Z2287" s="77" t="s">
        <v>40</v>
      </c>
      <c r="AA2287" s="77" t="s">
        <v>39</v>
      </c>
      <c r="AB2287" s="77">
        <v>20</v>
      </c>
    </row>
    <row r="2288" spans="1:28" ht="15.75" customHeight="1" x14ac:dyDescent="0.2">
      <c r="A2288" s="77" t="s">
        <v>48</v>
      </c>
      <c r="B2288" s="77" t="s">
        <v>47</v>
      </c>
      <c r="C2288" s="77" t="s">
        <v>50</v>
      </c>
      <c r="D2288" s="113">
        <v>43468.39604028935</v>
      </c>
      <c r="E2288" s="77" t="s">
        <v>169</v>
      </c>
      <c r="F2288" s="77" t="s">
        <v>29</v>
      </c>
      <c r="G2288" s="77" t="s">
        <v>44</v>
      </c>
      <c r="H2288" s="77" t="s">
        <v>11</v>
      </c>
      <c r="I2288" s="77" t="s">
        <v>158</v>
      </c>
      <c r="J2288" s="77" t="s">
        <v>42</v>
      </c>
      <c r="K2288" s="77">
        <v>4.01</v>
      </c>
      <c r="L2288" s="77">
        <v>2390</v>
      </c>
      <c r="M2288" s="77" t="s">
        <v>41</v>
      </c>
      <c r="N2288" s="101">
        <v>20.6</v>
      </c>
      <c r="O2288" s="107">
        <v>2.3800000000000002E-2</v>
      </c>
      <c r="P2288" s="104">
        <v>0</v>
      </c>
      <c r="Z2288" s="77" t="s">
        <v>40</v>
      </c>
      <c r="AA2288" s="77" t="s">
        <v>39</v>
      </c>
      <c r="AB2288" s="77">
        <v>20</v>
      </c>
    </row>
    <row r="2289" spans="1:28" ht="15.75" customHeight="1" x14ac:dyDescent="0.2">
      <c r="A2289" s="77" t="s">
        <v>48</v>
      </c>
      <c r="B2289" s="77" t="s">
        <v>47</v>
      </c>
      <c r="C2289" s="77" t="s">
        <v>50</v>
      </c>
      <c r="D2289" s="113">
        <v>43468.39604028935</v>
      </c>
      <c r="E2289" s="77" t="s">
        <v>169</v>
      </c>
      <c r="F2289" s="77" t="s">
        <v>29</v>
      </c>
      <c r="G2289" s="77" t="s">
        <v>44</v>
      </c>
      <c r="H2289" s="77" t="s">
        <v>11</v>
      </c>
      <c r="I2289" s="77" t="s">
        <v>43</v>
      </c>
      <c r="J2289" s="77" t="s">
        <v>42</v>
      </c>
      <c r="K2289" s="77">
        <v>4.01</v>
      </c>
      <c r="L2289" s="77">
        <v>2390</v>
      </c>
      <c r="M2289" s="77" t="s">
        <v>41</v>
      </c>
      <c r="N2289" s="101">
        <v>0.82799999999999996</v>
      </c>
      <c r="O2289" s="107">
        <v>0</v>
      </c>
      <c r="P2289" s="104">
        <v>1.36</v>
      </c>
      <c r="Z2289" s="77" t="s">
        <v>40</v>
      </c>
      <c r="AA2289" s="77" t="s">
        <v>39</v>
      </c>
      <c r="AB2289" s="77">
        <v>20</v>
      </c>
    </row>
    <row r="2290" spans="1:28" ht="15.75" customHeight="1" x14ac:dyDescent="0.2">
      <c r="A2290" s="77" t="s">
        <v>48</v>
      </c>
      <c r="B2290" s="77" t="s">
        <v>47</v>
      </c>
      <c r="C2290" s="77" t="s">
        <v>50</v>
      </c>
      <c r="D2290" s="113">
        <v>43468.39604028935</v>
      </c>
      <c r="E2290" s="77" t="s">
        <v>169</v>
      </c>
      <c r="F2290" s="77" t="s">
        <v>29</v>
      </c>
      <c r="G2290" s="77" t="s">
        <v>44</v>
      </c>
      <c r="H2290" s="77" t="s">
        <v>11</v>
      </c>
      <c r="I2290" s="77" t="s">
        <v>159</v>
      </c>
      <c r="J2290" s="77" t="s">
        <v>165</v>
      </c>
      <c r="K2290" s="77">
        <v>4.01</v>
      </c>
      <c r="L2290" s="77">
        <v>2390</v>
      </c>
      <c r="M2290" s="77" t="s">
        <v>41</v>
      </c>
      <c r="N2290" s="101">
        <v>3.9</v>
      </c>
      <c r="O2290" s="107">
        <v>8.8400000000000006E-3</v>
      </c>
      <c r="P2290" s="104">
        <v>1.34</v>
      </c>
      <c r="Z2290" s="77" t="s">
        <v>40</v>
      </c>
      <c r="AA2290" s="77" t="s">
        <v>39</v>
      </c>
      <c r="AB2290" s="77">
        <v>20</v>
      </c>
    </row>
    <row r="2291" spans="1:28" ht="15.75" customHeight="1" x14ac:dyDescent="0.2">
      <c r="A2291" s="77" t="s">
        <v>48</v>
      </c>
      <c r="B2291" s="77" t="s">
        <v>47</v>
      </c>
      <c r="C2291" s="77" t="s">
        <v>50</v>
      </c>
      <c r="D2291" s="113">
        <v>43468.39604028935</v>
      </c>
      <c r="E2291" s="77" t="s">
        <v>169</v>
      </c>
      <c r="F2291" s="77" t="s">
        <v>29</v>
      </c>
      <c r="G2291" s="77" t="s">
        <v>44</v>
      </c>
      <c r="H2291" s="77" t="s">
        <v>13</v>
      </c>
      <c r="I2291" s="77" t="s">
        <v>157</v>
      </c>
      <c r="J2291" s="77" t="s">
        <v>42</v>
      </c>
      <c r="K2291" s="77">
        <v>3.77</v>
      </c>
      <c r="L2291" s="77">
        <v>2390</v>
      </c>
      <c r="M2291" s="77" t="s">
        <v>41</v>
      </c>
      <c r="N2291" s="101">
        <v>21</v>
      </c>
      <c r="O2291" s="107">
        <v>2.58E-2</v>
      </c>
      <c r="P2291" s="104">
        <v>1.1200000000000001</v>
      </c>
      <c r="Z2291" s="77" t="s">
        <v>40</v>
      </c>
      <c r="AA2291" s="77" t="s">
        <v>39</v>
      </c>
      <c r="AB2291" s="77">
        <v>20</v>
      </c>
    </row>
    <row r="2292" spans="1:28" ht="15.75" customHeight="1" x14ac:dyDescent="0.2">
      <c r="A2292" s="77" t="s">
        <v>48</v>
      </c>
      <c r="B2292" s="77" t="s">
        <v>47</v>
      </c>
      <c r="C2292" s="77" t="s">
        <v>50</v>
      </c>
      <c r="D2292" s="113">
        <v>43468.39604028935</v>
      </c>
      <c r="E2292" s="77" t="s">
        <v>169</v>
      </c>
      <c r="F2292" s="77" t="s">
        <v>29</v>
      </c>
      <c r="G2292" s="77" t="s">
        <v>44</v>
      </c>
      <c r="H2292" s="77" t="s">
        <v>13</v>
      </c>
      <c r="I2292" s="77" t="s">
        <v>158</v>
      </c>
      <c r="J2292" s="77" t="s">
        <v>42</v>
      </c>
      <c r="K2292" s="77">
        <v>3.77</v>
      </c>
      <c r="L2292" s="77">
        <v>2390</v>
      </c>
      <c r="M2292" s="77" t="s">
        <v>41</v>
      </c>
      <c r="N2292" s="101">
        <v>30.8</v>
      </c>
      <c r="O2292" s="107">
        <v>2.7199999999999998E-2</v>
      </c>
      <c r="P2292" s="104">
        <v>0</v>
      </c>
      <c r="Z2292" s="77" t="s">
        <v>40</v>
      </c>
      <c r="AA2292" s="77" t="s">
        <v>39</v>
      </c>
      <c r="AB2292" s="77">
        <v>20</v>
      </c>
    </row>
    <row r="2293" spans="1:28" ht="15.75" customHeight="1" x14ac:dyDescent="0.2">
      <c r="A2293" s="77" t="s">
        <v>48</v>
      </c>
      <c r="B2293" s="77" t="s">
        <v>47</v>
      </c>
      <c r="C2293" s="77" t="s">
        <v>50</v>
      </c>
      <c r="D2293" s="113">
        <v>43468.39604028935</v>
      </c>
      <c r="E2293" s="77" t="s">
        <v>169</v>
      </c>
      <c r="F2293" s="77" t="s">
        <v>29</v>
      </c>
      <c r="G2293" s="77" t="s">
        <v>44</v>
      </c>
      <c r="H2293" s="77" t="s">
        <v>13</v>
      </c>
      <c r="I2293" s="77" t="s">
        <v>43</v>
      </c>
      <c r="J2293" s="77" t="s">
        <v>42</v>
      </c>
      <c r="K2293" s="77">
        <v>3.77</v>
      </c>
      <c r="L2293" s="77">
        <v>2390</v>
      </c>
      <c r="M2293" s="77" t="s">
        <v>41</v>
      </c>
      <c r="N2293" s="101">
        <v>0.67800000000000005</v>
      </c>
      <c r="O2293" s="107">
        <v>0</v>
      </c>
      <c r="P2293" s="104">
        <v>1.1000000000000001</v>
      </c>
      <c r="Z2293" s="77" t="s">
        <v>40</v>
      </c>
      <c r="AA2293" s="77" t="s">
        <v>39</v>
      </c>
      <c r="AB2293" s="77">
        <v>20</v>
      </c>
    </row>
    <row r="2294" spans="1:28" ht="15.75" customHeight="1" x14ac:dyDescent="0.2">
      <c r="A2294" s="77" t="s">
        <v>48</v>
      </c>
      <c r="B2294" s="77" t="s">
        <v>47</v>
      </c>
      <c r="C2294" s="77" t="s">
        <v>50</v>
      </c>
      <c r="D2294" s="113">
        <v>43468.39604028935</v>
      </c>
      <c r="E2294" s="77" t="s">
        <v>169</v>
      </c>
      <c r="F2294" s="77" t="s">
        <v>29</v>
      </c>
      <c r="G2294" s="77" t="s">
        <v>44</v>
      </c>
      <c r="H2294" s="77" t="s">
        <v>13</v>
      </c>
      <c r="I2294" s="77" t="s">
        <v>159</v>
      </c>
      <c r="J2294" s="77" t="s">
        <v>165</v>
      </c>
      <c r="K2294" s="77">
        <v>3.77</v>
      </c>
      <c r="L2294" s="77">
        <v>2390</v>
      </c>
      <c r="M2294" s="77" t="s">
        <v>41</v>
      </c>
      <c r="N2294" s="101">
        <v>12</v>
      </c>
      <c r="O2294" s="107">
        <v>1.41E-2</v>
      </c>
      <c r="P2294" s="104">
        <v>1.08</v>
      </c>
      <c r="Z2294" s="77" t="s">
        <v>40</v>
      </c>
      <c r="AA2294" s="77" t="s">
        <v>39</v>
      </c>
      <c r="AB2294" s="77">
        <v>20</v>
      </c>
    </row>
    <row r="2295" spans="1:28" ht="15.75" customHeight="1" x14ac:dyDescent="0.2">
      <c r="A2295" s="77" t="s">
        <v>48</v>
      </c>
      <c r="B2295" s="77" t="s">
        <v>47</v>
      </c>
      <c r="C2295" s="77" t="s">
        <v>50</v>
      </c>
      <c r="D2295" s="113">
        <v>43468.39604028935</v>
      </c>
      <c r="E2295" s="77" t="s">
        <v>169</v>
      </c>
      <c r="F2295" s="77" t="s">
        <v>29</v>
      </c>
      <c r="G2295" s="77" t="s">
        <v>44</v>
      </c>
      <c r="H2295" s="77" t="s">
        <v>14</v>
      </c>
      <c r="I2295" s="77" t="s">
        <v>157</v>
      </c>
      <c r="J2295" s="77" t="s">
        <v>42</v>
      </c>
      <c r="K2295" s="77">
        <v>3.37</v>
      </c>
      <c r="L2295" s="77">
        <v>2420</v>
      </c>
      <c r="M2295" s="77" t="s">
        <v>41</v>
      </c>
      <c r="N2295" s="101">
        <v>22.1</v>
      </c>
      <c r="O2295" s="107">
        <v>3.7499999999999999E-2</v>
      </c>
      <c r="P2295" s="104">
        <v>2.15</v>
      </c>
      <c r="Z2295" s="77" t="s">
        <v>40</v>
      </c>
      <c r="AA2295" s="77" t="s">
        <v>39</v>
      </c>
      <c r="AB2295" s="77">
        <v>20</v>
      </c>
    </row>
    <row r="2296" spans="1:28" ht="15.75" customHeight="1" x14ac:dyDescent="0.2">
      <c r="A2296" s="77" t="s">
        <v>48</v>
      </c>
      <c r="B2296" s="77" t="s">
        <v>47</v>
      </c>
      <c r="C2296" s="77" t="s">
        <v>50</v>
      </c>
      <c r="D2296" s="113">
        <v>43468.39604028935</v>
      </c>
      <c r="E2296" s="77" t="s">
        <v>169</v>
      </c>
      <c r="F2296" s="77" t="s">
        <v>29</v>
      </c>
      <c r="G2296" s="77" t="s">
        <v>44</v>
      </c>
      <c r="H2296" s="77" t="s">
        <v>14</v>
      </c>
      <c r="I2296" s="77" t="s">
        <v>158</v>
      </c>
      <c r="J2296" s="77" t="s">
        <v>42</v>
      </c>
      <c r="K2296" s="77">
        <v>3.37</v>
      </c>
      <c r="L2296" s="77">
        <v>2420</v>
      </c>
      <c r="M2296" s="77" t="s">
        <v>41</v>
      </c>
      <c r="N2296" s="101">
        <v>40.5</v>
      </c>
      <c r="O2296" s="107">
        <v>3.9199999999999999E-2</v>
      </c>
      <c r="P2296" s="104">
        <v>0</v>
      </c>
      <c r="Z2296" s="77" t="s">
        <v>40</v>
      </c>
      <c r="AA2296" s="77" t="s">
        <v>39</v>
      </c>
      <c r="AB2296" s="77">
        <v>20</v>
      </c>
    </row>
    <row r="2297" spans="1:28" ht="15.75" customHeight="1" x14ac:dyDescent="0.2">
      <c r="A2297" s="77" t="s">
        <v>48</v>
      </c>
      <c r="B2297" s="77" t="s">
        <v>47</v>
      </c>
      <c r="C2297" s="77" t="s">
        <v>50</v>
      </c>
      <c r="D2297" s="113">
        <v>43468.39604028935</v>
      </c>
      <c r="E2297" s="77" t="s">
        <v>169</v>
      </c>
      <c r="F2297" s="77" t="s">
        <v>29</v>
      </c>
      <c r="G2297" s="77" t="s">
        <v>44</v>
      </c>
      <c r="H2297" s="77" t="s">
        <v>14</v>
      </c>
      <c r="I2297" s="77" t="s">
        <v>43</v>
      </c>
      <c r="J2297" s="77" t="s">
        <v>42</v>
      </c>
      <c r="K2297" s="77">
        <v>3.37</v>
      </c>
      <c r="L2297" s="77">
        <v>2420</v>
      </c>
      <c r="M2297" s="77" t="s">
        <v>41</v>
      </c>
      <c r="N2297" s="101">
        <v>1.32</v>
      </c>
      <c r="O2297" s="107">
        <v>0</v>
      </c>
      <c r="P2297" s="104">
        <v>2.1</v>
      </c>
      <c r="Z2297" s="77" t="s">
        <v>40</v>
      </c>
      <c r="AA2297" s="77" t="s">
        <v>39</v>
      </c>
      <c r="AB2297" s="77">
        <v>20</v>
      </c>
    </row>
    <row r="2298" spans="1:28" ht="15.75" customHeight="1" x14ac:dyDescent="0.2">
      <c r="A2298" s="77" t="s">
        <v>48</v>
      </c>
      <c r="B2298" s="77" t="s">
        <v>47</v>
      </c>
      <c r="C2298" s="77" t="s">
        <v>50</v>
      </c>
      <c r="D2298" s="113">
        <v>43468.39604028935</v>
      </c>
      <c r="E2298" s="77" t="s">
        <v>169</v>
      </c>
      <c r="F2298" s="77" t="s">
        <v>29</v>
      </c>
      <c r="G2298" s="77" t="s">
        <v>44</v>
      </c>
      <c r="H2298" s="77" t="s">
        <v>14</v>
      </c>
      <c r="I2298" s="77" t="s">
        <v>159</v>
      </c>
      <c r="J2298" s="77" t="s">
        <v>165</v>
      </c>
      <c r="K2298" s="77">
        <v>3.37</v>
      </c>
      <c r="L2298" s="77">
        <v>2420</v>
      </c>
      <c r="M2298" s="77" t="s">
        <v>41</v>
      </c>
      <c r="N2298" s="101">
        <v>19.100000000000001</v>
      </c>
      <c r="O2298" s="107">
        <v>3.0700000000000002E-2</v>
      </c>
      <c r="P2298" s="104">
        <v>2.0499999999999998</v>
      </c>
      <c r="Z2298" s="77" t="s">
        <v>40</v>
      </c>
      <c r="AA2298" s="77" t="s">
        <v>39</v>
      </c>
      <c r="AB2298" s="77">
        <v>20</v>
      </c>
    </row>
    <row r="2299" spans="1:28" ht="15.75" customHeight="1" x14ac:dyDescent="0.2">
      <c r="A2299" s="77" t="s">
        <v>48</v>
      </c>
      <c r="B2299" s="77" t="s">
        <v>47</v>
      </c>
      <c r="C2299" s="77" t="s">
        <v>50</v>
      </c>
      <c r="D2299" s="113">
        <v>43468.39604028935</v>
      </c>
      <c r="E2299" s="77" t="s">
        <v>169</v>
      </c>
      <c r="F2299" s="77" t="s">
        <v>29</v>
      </c>
      <c r="G2299" s="77" t="s">
        <v>44</v>
      </c>
      <c r="H2299" s="77" t="s">
        <v>16</v>
      </c>
      <c r="I2299" s="77" t="s">
        <v>157</v>
      </c>
      <c r="J2299" s="77" t="s">
        <v>42</v>
      </c>
      <c r="K2299" s="77">
        <v>2.5299999999999998</v>
      </c>
      <c r="L2299" s="77">
        <v>1950</v>
      </c>
      <c r="M2299" s="77" t="s">
        <v>41</v>
      </c>
      <c r="N2299" s="101">
        <v>29.5</v>
      </c>
      <c r="O2299" s="107">
        <v>4.1000000000000002E-2</v>
      </c>
      <c r="P2299" s="104">
        <v>3.37</v>
      </c>
      <c r="Z2299" s="77" t="s">
        <v>40</v>
      </c>
      <c r="AA2299" s="77" t="s">
        <v>39</v>
      </c>
      <c r="AB2299" s="77">
        <v>20</v>
      </c>
    </row>
    <row r="2300" spans="1:28" ht="15.75" customHeight="1" x14ac:dyDescent="0.2">
      <c r="A2300" s="77" t="s">
        <v>48</v>
      </c>
      <c r="B2300" s="77" t="s">
        <v>47</v>
      </c>
      <c r="C2300" s="77" t="s">
        <v>50</v>
      </c>
      <c r="D2300" s="113">
        <v>43468.39604028935</v>
      </c>
      <c r="E2300" s="77" t="s">
        <v>169</v>
      </c>
      <c r="F2300" s="77" t="s">
        <v>29</v>
      </c>
      <c r="G2300" s="77" t="s">
        <v>44</v>
      </c>
      <c r="H2300" s="77" t="s">
        <v>16</v>
      </c>
      <c r="I2300" s="77" t="s">
        <v>158</v>
      </c>
      <c r="J2300" s="77" t="s">
        <v>42</v>
      </c>
      <c r="K2300" s="77">
        <v>2.5299999999999998</v>
      </c>
      <c r="L2300" s="77">
        <v>1950</v>
      </c>
      <c r="M2300" s="77" t="s">
        <v>41</v>
      </c>
      <c r="N2300" s="101">
        <v>64.5</v>
      </c>
      <c r="O2300" s="107">
        <v>4.1300000000000003E-2</v>
      </c>
      <c r="P2300" s="104">
        <v>0</v>
      </c>
      <c r="Z2300" s="77" t="s">
        <v>40</v>
      </c>
      <c r="AA2300" s="77" t="s">
        <v>39</v>
      </c>
      <c r="AB2300" s="77">
        <v>20</v>
      </c>
    </row>
    <row r="2301" spans="1:28" ht="15.75" customHeight="1" x14ac:dyDescent="0.2">
      <c r="A2301" s="77" t="s">
        <v>48</v>
      </c>
      <c r="B2301" s="77" t="s">
        <v>47</v>
      </c>
      <c r="C2301" s="77" t="s">
        <v>50</v>
      </c>
      <c r="D2301" s="113">
        <v>43468.39604028935</v>
      </c>
      <c r="E2301" s="77" t="s">
        <v>169</v>
      </c>
      <c r="F2301" s="77" t="s">
        <v>29</v>
      </c>
      <c r="G2301" s="77" t="s">
        <v>44</v>
      </c>
      <c r="H2301" s="77" t="s">
        <v>16</v>
      </c>
      <c r="I2301" s="77" t="s">
        <v>43</v>
      </c>
      <c r="J2301" s="77" t="s">
        <v>42</v>
      </c>
      <c r="K2301" s="77">
        <v>2.5299999999999998</v>
      </c>
      <c r="L2301" s="77">
        <v>1950</v>
      </c>
      <c r="M2301" s="77" t="s">
        <v>41</v>
      </c>
      <c r="N2301" s="101">
        <v>2.2200000000000002</v>
      </c>
      <c r="O2301" s="107">
        <v>0</v>
      </c>
      <c r="P2301" s="104">
        <v>3.29</v>
      </c>
      <c r="Z2301" s="77" t="s">
        <v>40</v>
      </c>
      <c r="AA2301" s="77" t="s">
        <v>39</v>
      </c>
      <c r="AB2301" s="77">
        <v>20</v>
      </c>
    </row>
    <row r="2302" spans="1:28" ht="15.75" customHeight="1" x14ac:dyDescent="0.2">
      <c r="A2302" s="77" t="s">
        <v>48</v>
      </c>
      <c r="B2302" s="77" t="s">
        <v>47</v>
      </c>
      <c r="C2302" s="77" t="s">
        <v>50</v>
      </c>
      <c r="D2302" s="113">
        <v>43468.39604028935</v>
      </c>
      <c r="E2302" s="77" t="s">
        <v>169</v>
      </c>
      <c r="F2302" s="77" t="s">
        <v>29</v>
      </c>
      <c r="G2302" s="77" t="s">
        <v>44</v>
      </c>
      <c r="H2302" s="77" t="s">
        <v>16</v>
      </c>
      <c r="I2302" s="77" t="s">
        <v>159</v>
      </c>
      <c r="J2302" s="77" t="s">
        <v>165</v>
      </c>
      <c r="K2302" s="77">
        <v>2.5299999999999998</v>
      </c>
      <c r="L2302" s="77">
        <v>1950</v>
      </c>
      <c r="M2302" s="77" t="s">
        <v>41</v>
      </c>
      <c r="N2302" s="101">
        <v>29.9</v>
      </c>
      <c r="O2302" s="107">
        <v>3.9E-2</v>
      </c>
      <c r="P2302" s="104">
        <v>3.19</v>
      </c>
      <c r="Z2302" s="77" t="s">
        <v>40</v>
      </c>
      <c r="AA2302" s="77" t="s">
        <v>39</v>
      </c>
      <c r="AB2302" s="77">
        <v>20</v>
      </c>
    </row>
    <row r="2303" spans="1:28" ht="15.75" customHeight="1" x14ac:dyDescent="0.2">
      <c r="A2303" s="77" t="s">
        <v>48</v>
      </c>
      <c r="B2303" s="77" t="s">
        <v>47</v>
      </c>
      <c r="C2303" s="77" t="s">
        <v>50</v>
      </c>
      <c r="D2303" s="113">
        <v>43468.39604028935</v>
      </c>
      <c r="E2303" s="77" t="s">
        <v>169</v>
      </c>
      <c r="F2303" s="77" t="s">
        <v>29</v>
      </c>
      <c r="G2303" s="77" t="s">
        <v>44</v>
      </c>
      <c r="H2303" s="77" t="s">
        <v>22</v>
      </c>
      <c r="I2303" s="77" t="s">
        <v>157</v>
      </c>
      <c r="J2303" s="77" t="s">
        <v>42</v>
      </c>
      <c r="K2303" s="77">
        <v>2.5499999999999998</v>
      </c>
      <c r="L2303" s="77">
        <v>1950</v>
      </c>
      <c r="M2303" s="77" t="s">
        <v>41</v>
      </c>
      <c r="N2303" s="101">
        <v>34.5</v>
      </c>
      <c r="O2303" s="107">
        <v>3.4200000000000001E-2</v>
      </c>
      <c r="P2303" s="104">
        <v>3.44</v>
      </c>
      <c r="Z2303" s="77" t="s">
        <v>40</v>
      </c>
      <c r="AA2303" s="77" t="s">
        <v>39</v>
      </c>
      <c r="AB2303" s="77">
        <v>20</v>
      </c>
    </row>
    <row r="2304" spans="1:28" ht="15.75" customHeight="1" x14ac:dyDescent="0.2">
      <c r="A2304" s="77" t="s">
        <v>48</v>
      </c>
      <c r="B2304" s="77" t="s">
        <v>47</v>
      </c>
      <c r="C2304" s="77" t="s">
        <v>50</v>
      </c>
      <c r="D2304" s="113">
        <v>43468.39604028935</v>
      </c>
      <c r="E2304" s="77" t="s">
        <v>169</v>
      </c>
      <c r="F2304" s="77" t="s">
        <v>29</v>
      </c>
      <c r="G2304" s="77" t="s">
        <v>44</v>
      </c>
      <c r="H2304" s="77" t="s">
        <v>22</v>
      </c>
      <c r="I2304" s="77" t="s">
        <v>158</v>
      </c>
      <c r="J2304" s="77" t="s">
        <v>42</v>
      </c>
      <c r="K2304" s="77">
        <v>2.5499999999999998</v>
      </c>
      <c r="L2304" s="77">
        <v>1950</v>
      </c>
      <c r="M2304" s="77" t="s">
        <v>41</v>
      </c>
      <c r="N2304" s="101">
        <v>74.900000000000006</v>
      </c>
      <c r="O2304" s="107">
        <v>3.5999999999999997E-2</v>
      </c>
      <c r="P2304" s="104">
        <v>0</v>
      </c>
      <c r="Z2304" s="77" t="s">
        <v>40</v>
      </c>
      <c r="AA2304" s="77" t="s">
        <v>39</v>
      </c>
      <c r="AB2304" s="77">
        <v>20</v>
      </c>
    </row>
    <row r="2305" spans="1:28" ht="15.75" customHeight="1" x14ac:dyDescent="0.2">
      <c r="A2305" s="77" t="s">
        <v>48</v>
      </c>
      <c r="B2305" s="77" t="s">
        <v>47</v>
      </c>
      <c r="C2305" s="77" t="s">
        <v>50</v>
      </c>
      <c r="D2305" s="113">
        <v>43468.39604028935</v>
      </c>
      <c r="E2305" s="77" t="s">
        <v>169</v>
      </c>
      <c r="F2305" s="77" t="s">
        <v>29</v>
      </c>
      <c r="G2305" s="77" t="s">
        <v>44</v>
      </c>
      <c r="H2305" s="77" t="s">
        <v>22</v>
      </c>
      <c r="I2305" s="77" t="s">
        <v>43</v>
      </c>
      <c r="J2305" s="77" t="s">
        <v>42</v>
      </c>
      <c r="K2305" s="77">
        <v>2.5499999999999998</v>
      </c>
      <c r="L2305" s="77">
        <v>1950</v>
      </c>
      <c r="M2305" s="77" t="s">
        <v>41</v>
      </c>
      <c r="N2305" s="101">
        <v>2.27</v>
      </c>
      <c r="O2305" s="107">
        <v>0</v>
      </c>
      <c r="P2305" s="104">
        <v>3.36</v>
      </c>
      <c r="Z2305" s="77" t="s">
        <v>40</v>
      </c>
      <c r="AA2305" s="77" t="s">
        <v>39</v>
      </c>
      <c r="AB2305" s="77">
        <v>20</v>
      </c>
    </row>
    <row r="2306" spans="1:28" ht="15.75" customHeight="1" x14ac:dyDescent="0.2">
      <c r="A2306" s="77" t="s">
        <v>48</v>
      </c>
      <c r="B2306" s="77" t="s">
        <v>47</v>
      </c>
      <c r="C2306" s="77" t="s">
        <v>50</v>
      </c>
      <c r="D2306" s="113">
        <v>43468.39604028935</v>
      </c>
      <c r="E2306" s="77" t="s">
        <v>169</v>
      </c>
      <c r="F2306" s="77" t="s">
        <v>29</v>
      </c>
      <c r="G2306" s="77" t="s">
        <v>44</v>
      </c>
      <c r="H2306" s="77" t="s">
        <v>22</v>
      </c>
      <c r="I2306" s="77" t="s">
        <v>159</v>
      </c>
      <c r="J2306" s="77" t="s">
        <v>165</v>
      </c>
      <c r="K2306" s="77">
        <v>2.5499999999999998</v>
      </c>
      <c r="L2306" s="77">
        <v>1950</v>
      </c>
      <c r="M2306" s="77" t="s">
        <v>41</v>
      </c>
      <c r="N2306" s="101">
        <v>36.1</v>
      </c>
      <c r="O2306" s="107">
        <v>3.3599999999999998E-2</v>
      </c>
      <c r="P2306" s="104">
        <v>3.26</v>
      </c>
      <c r="Z2306" s="77" t="s">
        <v>40</v>
      </c>
      <c r="AA2306" s="77" t="s">
        <v>39</v>
      </c>
      <c r="AB2306" s="77">
        <v>20</v>
      </c>
    </row>
    <row r="2307" spans="1:28" ht="15.75" customHeight="1" x14ac:dyDescent="0.2">
      <c r="A2307" s="77" t="s">
        <v>48</v>
      </c>
      <c r="B2307" s="77" t="s">
        <v>47</v>
      </c>
      <c r="C2307" s="77" t="s">
        <v>50</v>
      </c>
      <c r="D2307" s="113">
        <v>43468.39604028935</v>
      </c>
      <c r="E2307" s="77" t="s">
        <v>169</v>
      </c>
      <c r="F2307" s="77" t="s">
        <v>29</v>
      </c>
      <c r="G2307" s="77" t="s">
        <v>44</v>
      </c>
      <c r="H2307" s="77" t="s">
        <v>24</v>
      </c>
      <c r="I2307" s="77" t="s">
        <v>157</v>
      </c>
      <c r="J2307" s="77" t="s">
        <v>42</v>
      </c>
      <c r="K2307" s="77">
        <v>3.16</v>
      </c>
      <c r="L2307" s="77">
        <v>2160</v>
      </c>
      <c r="M2307" s="77" t="s">
        <v>41</v>
      </c>
      <c r="N2307" s="101">
        <v>59.9</v>
      </c>
      <c r="O2307" s="107">
        <v>4.9200000000000001E-2</v>
      </c>
      <c r="P2307" s="104">
        <v>3.67</v>
      </c>
      <c r="Z2307" s="77" t="s">
        <v>40</v>
      </c>
      <c r="AA2307" s="77" t="s">
        <v>39</v>
      </c>
      <c r="AB2307" s="77">
        <v>20</v>
      </c>
    </row>
    <row r="2308" spans="1:28" ht="15.75" customHeight="1" x14ac:dyDescent="0.2">
      <c r="A2308" s="77" t="s">
        <v>48</v>
      </c>
      <c r="B2308" s="77" t="s">
        <v>47</v>
      </c>
      <c r="C2308" s="77" t="s">
        <v>50</v>
      </c>
      <c r="D2308" s="113">
        <v>43468.39604028935</v>
      </c>
      <c r="E2308" s="77" t="s">
        <v>169</v>
      </c>
      <c r="F2308" s="77" t="s">
        <v>29</v>
      </c>
      <c r="G2308" s="77" t="s">
        <v>44</v>
      </c>
      <c r="H2308" s="77" t="s">
        <v>24</v>
      </c>
      <c r="I2308" s="77" t="s">
        <v>158</v>
      </c>
      <c r="J2308" s="77" t="s">
        <v>42</v>
      </c>
      <c r="K2308" s="77">
        <v>3.16</v>
      </c>
      <c r="L2308" s="77">
        <v>2160</v>
      </c>
      <c r="M2308" s="77" t="s">
        <v>41</v>
      </c>
      <c r="N2308" s="101">
        <v>109</v>
      </c>
      <c r="O2308" s="107">
        <v>5.3800000000000001E-2</v>
      </c>
      <c r="P2308" s="104">
        <v>0</v>
      </c>
      <c r="Z2308" s="77" t="s">
        <v>40</v>
      </c>
      <c r="AA2308" s="77" t="s">
        <v>39</v>
      </c>
      <c r="AB2308" s="77">
        <v>20</v>
      </c>
    </row>
    <row r="2309" spans="1:28" ht="15.75" customHeight="1" x14ac:dyDescent="0.2">
      <c r="A2309" s="77" t="s">
        <v>48</v>
      </c>
      <c r="B2309" s="77" t="s">
        <v>47</v>
      </c>
      <c r="C2309" s="77" t="s">
        <v>50</v>
      </c>
      <c r="D2309" s="113">
        <v>43468.39604028935</v>
      </c>
      <c r="E2309" s="77" t="s">
        <v>169</v>
      </c>
      <c r="F2309" s="77" t="s">
        <v>29</v>
      </c>
      <c r="G2309" s="77" t="s">
        <v>44</v>
      </c>
      <c r="H2309" s="77" t="s">
        <v>24</v>
      </c>
      <c r="I2309" s="77" t="s">
        <v>43</v>
      </c>
      <c r="J2309" s="77" t="s">
        <v>42</v>
      </c>
      <c r="K2309" s="77">
        <v>3.16</v>
      </c>
      <c r="L2309" s="77">
        <v>2160</v>
      </c>
      <c r="M2309" s="77" t="s">
        <v>41</v>
      </c>
      <c r="N2309" s="101">
        <v>2.29</v>
      </c>
      <c r="O2309" s="107">
        <v>0</v>
      </c>
      <c r="P2309" s="104">
        <v>3.56</v>
      </c>
      <c r="Z2309" s="77" t="s">
        <v>40</v>
      </c>
      <c r="AA2309" s="77" t="s">
        <v>39</v>
      </c>
      <c r="AB2309" s="77">
        <v>20</v>
      </c>
    </row>
    <row r="2310" spans="1:28" ht="15.75" customHeight="1" x14ac:dyDescent="0.2">
      <c r="A2310" s="77" t="s">
        <v>48</v>
      </c>
      <c r="B2310" s="77" t="s">
        <v>47</v>
      </c>
      <c r="C2310" s="77" t="s">
        <v>50</v>
      </c>
      <c r="D2310" s="113">
        <v>43468.39604028935</v>
      </c>
      <c r="E2310" s="77" t="s">
        <v>169</v>
      </c>
      <c r="F2310" s="77" t="s">
        <v>29</v>
      </c>
      <c r="G2310" s="77" t="s">
        <v>44</v>
      </c>
      <c r="H2310" s="77" t="s">
        <v>24</v>
      </c>
      <c r="I2310" s="77" t="s">
        <v>159</v>
      </c>
      <c r="J2310" s="77" t="s">
        <v>165</v>
      </c>
      <c r="K2310" s="77">
        <v>3.16</v>
      </c>
      <c r="L2310" s="77">
        <v>2160</v>
      </c>
      <c r="M2310" s="77" t="s">
        <v>41</v>
      </c>
      <c r="N2310" s="101">
        <v>60.3</v>
      </c>
      <c r="O2310" s="107">
        <v>4.7500000000000001E-2</v>
      </c>
      <c r="P2310" s="104">
        <v>3.47</v>
      </c>
      <c r="Z2310" s="77" t="s">
        <v>40</v>
      </c>
      <c r="AA2310" s="77" t="s">
        <v>39</v>
      </c>
      <c r="AB2310" s="77">
        <v>20</v>
      </c>
    </row>
    <row r="2311" spans="1:28" ht="15.75" customHeight="1" x14ac:dyDescent="0.2">
      <c r="A2311" s="77" t="s">
        <v>48</v>
      </c>
      <c r="B2311" s="77" t="s">
        <v>47</v>
      </c>
      <c r="C2311" s="77" t="s">
        <v>50</v>
      </c>
      <c r="D2311" s="113">
        <v>43468.39604028935</v>
      </c>
      <c r="E2311" s="77" t="s">
        <v>169</v>
      </c>
      <c r="F2311" s="77" t="s">
        <v>29</v>
      </c>
      <c r="G2311" s="77" t="s">
        <v>44</v>
      </c>
      <c r="H2311" s="77" t="s">
        <v>25</v>
      </c>
      <c r="I2311" s="77" t="s">
        <v>157</v>
      </c>
      <c r="J2311" s="77" t="s">
        <v>42</v>
      </c>
      <c r="K2311" s="77">
        <v>3.4</v>
      </c>
      <c r="L2311" s="77">
        <v>2160</v>
      </c>
      <c r="M2311" s="77" t="s">
        <v>41</v>
      </c>
      <c r="N2311" s="101">
        <v>56.2</v>
      </c>
      <c r="O2311" s="107">
        <v>3.6200000000000003E-2</v>
      </c>
      <c r="P2311" s="104">
        <v>1.53</v>
      </c>
      <c r="Z2311" s="77" t="s">
        <v>40</v>
      </c>
      <c r="AA2311" s="77" t="s">
        <v>39</v>
      </c>
      <c r="AB2311" s="77">
        <v>20</v>
      </c>
    </row>
    <row r="2312" spans="1:28" ht="15.75" customHeight="1" x14ac:dyDescent="0.2">
      <c r="A2312" s="77" t="s">
        <v>48</v>
      </c>
      <c r="B2312" s="77" t="s">
        <v>47</v>
      </c>
      <c r="C2312" s="77" t="s">
        <v>50</v>
      </c>
      <c r="D2312" s="113">
        <v>43468.39604028935</v>
      </c>
      <c r="E2312" s="77" t="s">
        <v>169</v>
      </c>
      <c r="F2312" s="77" t="s">
        <v>29</v>
      </c>
      <c r="G2312" s="77" t="s">
        <v>44</v>
      </c>
      <c r="H2312" s="77" t="s">
        <v>25</v>
      </c>
      <c r="I2312" s="77" t="s">
        <v>158</v>
      </c>
      <c r="J2312" s="77" t="s">
        <v>42</v>
      </c>
      <c r="K2312" s="77">
        <v>3.4</v>
      </c>
      <c r="L2312" s="77">
        <v>2160</v>
      </c>
      <c r="M2312" s="77" t="s">
        <v>41</v>
      </c>
      <c r="N2312" s="101">
        <v>77.599999999999994</v>
      </c>
      <c r="O2312" s="107">
        <v>3.9600000000000003E-2</v>
      </c>
      <c r="P2312" s="104">
        <v>0</v>
      </c>
      <c r="Z2312" s="77" t="s">
        <v>40</v>
      </c>
      <c r="AA2312" s="77" t="s">
        <v>39</v>
      </c>
      <c r="AB2312" s="77">
        <v>20</v>
      </c>
    </row>
    <row r="2313" spans="1:28" ht="15.75" customHeight="1" x14ac:dyDescent="0.2">
      <c r="A2313" s="77" t="s">
        <v>48</v>
      </c>
      <c r="B2313" s="77" t="s">
        <v>47</v>
      </c>
      <c r="C2313" s="77" t="s">
        <v>50</v>
      </c>
      <c r="D2313" s="113">
        <v>43468.39604028935</v>
      </c>
      <c r="E2313" s="77" t="s">
        <v>169</v>
      </c>
      <c r="F2313" s="77" t="s">
        <v>29</v>
      </c>
      <c r="G2313" s="77" t="s">
        <v>44</v>
      </c>
      <c r="H2313" s="77" t="s">
        <v>25</v>
      </c>
      <c r="I2313" s="77" t="s">
        <v>43</v>
      </c>
      <c r="J2313" s="77" t="s">
        <v>42</v>
      </c>
      <c r="K2313" s="77">
        <v>3.4</v>
      </c>
      <c r="L2313" s="77">
        <v>2160</v>
      </c>
      <c r="M2313" s="77" t="s">
        <v>41</v>
      </c>
      <c r="N2313" s="101">
        <v>0.93500000000000005</v>
      </c>
      <c r="O2313" s="107">
        <v>0</v>
      </c>
      <c r="P2313" s="104">
        <v>1.49</v>
      </c>
      <c r="Z2313" s="77" t="s">
        <v>40</v>
      </c>
      <c r="AA2313" s="77" t="s">
        <v>39</v>
      </c>
      <c r="AB2313" s="77">
        <v>20</v>
      </c>
    </row>
    <row r="2314" spans="1:28" ht="15.75" customHeight="1" x14ac:dyDescent="0.2">
      <c r="A2314" s="77" t="s">
        <v>48</v>
      </c>
      <c r="B2314" s="77" t="s">
        <v>47</v>
      </c>
      <c r="C2314" s="77" t="s">
        <v>50</v>
      </c>
      <c r="D2314" s="113">
        <v>43468.39604028935</v>
      </c>
      <c r="E2314" s="77" t="s">
        <v>169</v>
      </c>
      <c r="F2314" s="77" t="s">
        <v>29</v>
      </c>
      <c r="G2314" s="77" t="s">
        <v>44</v>
      </c>
      <c r="H2314" s="77" t="s">
        <v>25</v>
      </c>
      <c r="I2314" s="77" t="s">
        <v>159</v>
      </c>
      <c r="J2314" s="77" t="s">
        <v>165</v>
      </c>
      <c r="K2314" s="77">
        <v>3.4</v>
      </c>
      <c r="L2314" s="77">
        <v>2160</v>
      </c>
      <c r="M2314" s="77" t="s">
        <v>41</v>
      </c>
      <c r="N2314" s="101">
        <v>57</v>
      </c>
      <c r="O2314" s="107">
        <v>3.6200000000000003E-2</v>
      </c>
      <c r="P2314" s="104">
        <v>1.44</v>
      </c>
      <c r="Z2314" s="77" t="s">
        <v>40</v>
      </c>
      <c r="AA2314" s="77" t="s">
        <v>39</v>
      </c>
      <c r="AB2314" s="77">
        <v>20</v>
      </c>
    </row>
    <row r="2315" spans="1:28" ht="15.75" customHeight="1" x14ac:dyDescent="0.2">
      <c r="A2315" s="77" t="s">
        <v>48</v>
      </c>
      <c r="B2315" s="77" t="s">
        <v>47</v>
      </c>
      <c r="C2315" s="77" t="s">
        <v>50</v>
      </c>
      <c r="D2315" s="113">
        <v>43468.39604028935</v>
      </c>
      <c r="E2315" s="77" t="s">
        <v>169</v>
      </c>
      <c r="F2315" s="77" t="s">
        <v>29</v>
      </c>
      <c r="G2315" s="77" t="s">
        <v>44</v>
      </c>
      <c r="H2315" s="77" t="s">
        <v>26</v>
      </c>
      <c r="I2315" s="77" t="s">
        <v>157</v>
      </c>
      <c r="J2315" s="77" t="s">
        <v>42</v>
      </c>
      <c r="K2315" s="77">
        <v>3.61</v>
      </c>
      <c r="L2315" s="77">
        <v>2300</v>
      </c>
      <c r="M2315" s="77" t="s">
        <v>41</v>
      </c>
      <c r="N2315" s="101">
        <v>5.82</v>
      </c>
      <c r="O2315" s="107">
        <v>1.1599999999999999E-2</v>
      </c>
      <c r="P2315" s="104">
        <v>3</v>
      </c>
      <c r="Z2315" s="77" t="s">
        <v>40</v>
      </c>
      <c r="AA2315" s="77" t="s">
        <v>39</v>
      </c>
      <c r="AB2315" s="77">
        <v>20</v>
      </c>
    </row>
    <row r="2316" spans="1:28" ht="15.75" customHeight="1" x14ac:dyDescent="0.2">
      <c r="A2316" s="77" t="s">
        <v>48</v>
      </c>
      <c r="B2316" s="77" t="s">
        <v>47</v>
      </c>
      <c r="C2316" s="77" t="s">
        <v>50</v>
      </c>
      <c r="D2316" s="113">
        <v>43468.39604028935</v>
      </c>
      <c r="E2316" s="77" t="s">
        <v>169</v>
      </c>
      <c r="F2316" s="77" t="s">
        <v>29</v>
      </c>
      <c r="G2316" s="77" t="s">
        <v>44</v>
      </c>
      <c r="H2316" s="77" t="s">
        <v>26</v>
      </c>
      <c r="I2316" s="77" t="s">
        <v>158</v>
      </c>
      <c r="J2316" s="77" t="s">
        <v>42</v>
      </c>
      <c r="K2316" s="77">
        <v>3.61</v>
      </c>
      <c r="L2316" s="77">
        <v>2300</v>
      </c>
      <c r="M2316" s="77" t="s">
        <v>41</v>
      </c>
      <c r="N2316" s="101">
        <v>48</v>
      </c>
      <c r="O2316" s="107">
        <v>1.1599999999999999E-2</v>
      </c>
      <c r="P2316" s="104">
        <v>0</v>
      </c>
      <c r="Z2316" s="77" t="s">
        <v>40</v>
      </c>
      <c r="AA2316" s="77" t="s">
        <v>39</v>
      </c>
      <c r="AB2316" s="77">
        <v>20</v>
      </c>
    </row>
    <row r="2317" spans="1:28" ht="15.75" customHeight="1" x14ac:dyDescent="0.2">
      <c r="A2317" s="77" t="s">
        <v>48</v>
      </c>
      <c r="B2317" s="77" t="s">
        <v>47</v>
      </c>
      <c r="C2317" s="77" t="s">
        <v>50</v>
      </c>
      <c r="D2317" s="113">
        <v>43468.39604028935</v>
      </c>
      <c r="E2317" s="77" t="s">
        <v>169</v>
      </c>
      <c r="F2317" s="77" t="s">
        <v>29</v>
      </c>
      <c r="G2317" s="77" t="s">
        <v>44</v>
      </c>
      <c r="H2317" s="77" t="s">
        <v>26</v>
      </c>
      <c r="I2317" s="77" t="s">
        <v>43</v>
      </c>
      <c r="J2317" s="77" t="s">
        <v>42</v>
      </c>
      <c r="K2317" s="77">
        <v>3.61</v>
      </c>
      <c r="L2317" s="77">
        <v>2300</v>
      </c>
      <c r="M2317" s="77" t="s">
        <v>41</v>
      </c>
      <c r="N2317" s="101">
        <v>1.82</v>
      </c>
      <c r="O2317" s="107">
        <v>0</v>
      </c>
      <c r="P2317" s="104">
        <v>2.91</v>
      </c>
      <c r="Z2317" s="77" t="s">
        <v>40</v>
      </c>
      <c r="AA2317" s="77" t="s">
        <v>39</v>
      </c>
      <c r="AB2317" s="77">
        <v>20</v>
      </c>
    </row>
    <row r="2318" spans="1:28" ht="15.75" customHeight="1" x14ac:dyDescent="0.2">
      <c r="A2318" s="77" t="s">
        <v>48</v>
      </c>
      <c r="B2318" s="77" t="s">
        <v>47</v>
      </c>
      <c r="C2318" s="77" t="s">
        <v>50</v>
      </c>
      <c r="D2318" s="113">
        <v>43468.39604028935</v>
      </c>
      <c r="E2318" s="77" t="s">
        <v>169</v>
      </c>
      <c r="F2318" s="77" t="s">
        <v>29</v>
      </c>
      <c r="G2318" s="77" t="s">
        <v>44</v>
      </c>
      <c r="H2318" s="77" t="s">
        <v>26</v>
      </c>
      <c r="I2318" s="77" t="s">
        <v>159</v>
      </c>
      <c r="J2318" s="77" t="s">
        <v>165</v>
      </c>
      <c r="K2318" s="77">
        <v>3.61</v>
      </c>
      <c r="L2318" s="77">
        <v>2300</v>
      </c>
      <c r="M2318" s="77" t="s">
        <v>41</v>
      </c>
      <c r="N2318" s="101">
        <v>6.06</v>
      </c>
      <c r="O2318" s="107">
        <v>7.8100000000000001E-3</v>
      </c>
      <c r="P2318" s="104">
        <v>2.86</v>
      </c>
      <c r="Z2318" s="77" t="s">
        <v>40</v>
      </c>
      <c r="AA2318" s="77" t="s">
        <v>39</v>
      </c>
      <c r="AB2318" s="77">
        <v>20</v>
      </c>
    </row>
    <row r="2319" spans="1:28" ht="15.75" customHeight="1" x14ac:dyDescent="0.2">
      <c r="A2319" s="77" t="s">
        <v>48</v>
      </c>
      <c r="B2319" s="77" t="s">
        <v>47</v>
      </c>
      <c r="C2319" s="77" t="s">
        <v>50</v>
      </c>
      <c r="D2319" s="113">
        <v>43468.39604028935</v>
      </c>
      <c r="E2319" s="77" t="s">
        <v>169</v>
      </c>
      <c r="F2319" s="77" t="s">
        <v>29</v>
      </c>
      <c r="G2319" s="77" t="s">
        <v>44</v>
      </c>
      <c r="H2319" s="77" t="s">
        <v>166</v>
      </c>
      <c r="I2319" s="77" t="s">
        <v>157</v>
      </c>
      <c r="J2319" s="77" t="s">
        <v>42</v>
      </c>
      <c r="K2319" s="77">
        <v>3.1</v>
      </c>
      <c r="L2319" s="77">
        <v>2160</v>
      </c>
      <c r="M2319" s="77" t="s">
        <v>41</v>
      </c>
      <c r="N2319" s="101">
        <v>26.2</v>
      </c>
      <c r="O2319" s="107">
        <v>3.5299999999999998E-2</v>
      </c>
      <c r="P2319" s="104">
        <v>2.63</v>
      </c>
      <c r="Z2319" s="77" t="s">
        <v>40</v>
      </c>
      <c r="AA2319" s="77" t="s">
        <v>39</v>
      </c>
      <c r="AB2319" s="77">
        <v>20</v>
      </c>
    </row>
    <row r="2320" spans="1:28" ht="15.75" customHeight="1" x14ac:dyDescent="0.2">
      <c r="A2320" s="77" t="s">
        <v>48</v>
      </c>
      <c r="B2320" s="77" t="s">
        <v>47</v>
      </c>
      <c r="C2320" s="77" t="s">
        <v>50</v>
      </c>
      <c r="D2320" s="113">
        <v>43468.39604028935</v>
      </c>
      <c r="E2320" s="77" t="s">
        <v>169</v>
      </c>
      <c r="F2320" s="77" t="s">
        <v>29</v>
      </c>
      <c r="G2320" s="77" t="s">
        <v>44</v>
      </c>
      <c r="H2320" s="77" t="s">
        <v>166</v>
      </c>
      <c r="I2320" s="77" t="s">
        <v>158</v>
      </c>
      <c r="J2320" s="77" t="s">
        <v>42</v>
      </c>
      <c r="K2320" s="77">
        <v>3.1</v>
      </c>
      <c r="L2320" s="77">
        <v>2160</v>
      </c>
      <c r="M2320" s="77" t="s">
        <v>41</v>
      </c>
      <c r="N2320" s="101">
        <v>53.8</v>
      </c>
      <c r="O2320" s="107">
        <v>3.6400000000000002E-2</v>
      </c>
      <c r="P2320" s="104">
        <v>0</v>
      </c>
      <c r="Z2320" s="77" t="s">
        <v>40</v>
      </c>
      <c r="AA2320" s="77" t="s">
        <v>39</v>
      </c>
      <c r="AB2320" s="77">
        <v>20</v>
      </c>
    </row>
    <row r="2321" spans="1:28" ht="15.75" customHeight="1" x14ac:dyDescent="0.2">
      <c r="A2321" s="77" t="s">
        <v>48</v>
      </c>
      <c r="B2321" s="77" t="s">
        <v>47</v>
      </c>
      <c r="C2321" s="77" t="s">
        <v>50</v>
      </c>
      <c r="D2321" s="113">
        <v>43468.39604028935</v>
      </c>
      <c r="E2321" s="77" t="s">
        <v>169</v>
      </c>
      <c r="F2321" s="77" t="s">
        <v>29</v>
      </c>
      <c r="G2321" s="77" t="s">
        <v>44</v>
      </c>
      <c r="H2321" s="77" t="s">
        <v>166</v>
      </c>
      <c r="I2321" s="77" t="s">
        <v>43</v>
      </c>
      <c r="J2321" s="77" t="s">
        <v>42</v>
      </c>
      <c r="K2321" s="77">
        <v>3.1</v>
      </c>
      <c r="L2321" s="77">
        <v>2160</v>
      </c>
      <c r="M2321" s="77" t="s">
        <v>41</v>
      </c>
      <c r="N2321" s="101">
        <v>1.68</v>
      </c>
      <c r="O2321" s="107">
        <v>0</v>
      </c>
      <c r="P2321" s="104">
        <v>2.56</v>
      </c>
      <c r="Z2321" s="77" t="s">
        <v>40</v>
      </c>
      <c r="AA2321" s="77" t="s">
        <v>39</v>
      </c>
      <c r="AB2321" s="77">
        <v>20</v>
      </c>
    </row>
    <row r="2322" spans="1:28" ht="15.75" customHeight="1" x14ac:dyDescent="0.2">
      <c r="A2322" s="77" t="s">
        <v>48</v>
      </c>
      <c r="B2322" s="77" t="s">
        <v>47</v>
      </c>
      <c r="C2322" s="77" t="s">
        <v>50</v>
      </c>
      <c r="D2322" s="113">
        <v>43468.39604028935</v>
      </c>
      <c r="E2322" s="77" t="s">
        <v>169</v>
      </c>
      <c r="F2322" s="77" t="s">
        <v>29</v>
      </c>
      <c r="G2322" s="77" t="s">
        <v>44</v>
      </c>
      <c r="H2322" s="77" t="s">
        <v>166</v>
      </c>
      <c r="I2322" s="77" t="s">
        <v>159</v>
      </c>
      <c r="J2322" s="77" t="s">
        <v>165</v>
      </c>
      <c r="K2322" s="77">
        <v>3.1</v>
      </c>
      <c r="L2322" s="77">
        <v>2160</v>
      </c>
      <c r="M2322" s="77" t="s">
        <v>41</v>
      </c>
      <c r="N2322" s="101">
        <v>24.4</v>
      </c>
      <c r="O2322" s="107">
        <v>2.9700000000000001E-2</v>
      </c>
      <c r="P2322" s="104">
        <v>2.4900000000000002</v>
      </c>
      <c r="Z2322" s="77" t="s">
        <v>40</v>
      </c>
      <c r="AA2322" s="77" t="s">
        <v>39</v>
      </c>
      <c r="AB2322" s="77">
        <v>20</v>
      </c>
    </row>
    <row r="2323" spans="1:28" ht="15.75" customHeight="1" x14ac:dyDescent="0.2">
      <c r="A2323" s="77" t="s">
        <v>48</v>
      </c>
      <c r="B2323" s="77" t="s">
        <v>47</v>
      </c>
      <c r="C2323" s="77" t="s">
        <v>50</v>
      </c>
      <c r="D2323" s="113">
        <v>43468.39604028935</v>
      </c>
      <c r="E2323" s="77" t="s">
        <v>168</v>
      </c>
      <c r="F2323" s="77" t="s">
        <v>30</v>
      </c>
      <c r="G2323" s="77" t="s">
        <v>44</v>
      </c>
      <c r="H2323" s="77" t="s">
        <v>10</v>
      </c>
      <c r="I2323" s="77" t="s">
        <v>157</v>
      </c>
      <c r="J2323" s="77" t="s">
        <v>42</v>
      </c>
      <c r="K2323" s="77">
        <v>3.5</v>
      </c>
      <c r="L2323" s="77">
        <v>1240</v>
      </c>
      <c r="M2323" s="77" t="s">
        <v>41</v>
      </c>
      <c r="N2323" s="101">
        <v>45.6</v>
      </c>
      <c r="O2323" s="107">
        <v>2.8299999999999999E-2</v>
      </c>
      <c r="P2323" s="104">
        <v>4.0999999999999996</v>
      </c>
      <c r="Z2323" s="77" t="s">
        <v>40</v>
      </c>
      <c r="AA2323" s="77" t="s">
        <v>39</v>
      </c>
      <c r="AB2323" s="77">
        <v>20</v>
      </c>
    </row>
    <row r="2324" spans="1:28" ht="15.75" customHeight="1" x14ac:dyDescent="0.2">
      <c r="A2324" s="77" t="s">
        <v>48</v>
      </c>
      <c r="B2324" s="77" t="s">
        <v>47</v>
      </c>
      <c r="C2324" s="77" t="s">
        <v>50</v>
      </c>
      <c r="D2324" s="113">
        <v>43468.39604028935</v>
      </c>
      <c r="E2324" s="77" t="s">
        <v>168</v>
      </c>
      <c r="F2324" s="77" t="s">
        <v>30</v>
      </c>
      <c r="G2324" s="77" t="s">
        <v>44</v>
      </c>
      <c r="H2324" s="77" t="s">
        <v>10</v>
      </c>
      <c r="I2324" s="77" t="s">
        <v>158</v>
      </c>
      <c r="J2324" s="77" t="s">
        <v>42</v>
      </c>
      <c r="K2324" s="77">
        <v>3.5</v>
      </c>
      <c r="L2324" s="77">
        <v>1240</v>
      </c>
      <c r="M2324" s="77" t="s">
        <v>41</v>
      </c>
      <c r="N2324" s="101">
        <v>78.7</v>
      </c>
      <c r="O2324" s="107">
        <v>3.1300000000000001E-2</v>
      </c>
      <c r="P2324" s="104">
        <v>0</v>
      </c>
      <c r="Z2324" s="77" t="s">
        <v>40</v>
      </c>
      <c r="AA2324" s="77" t="s">
        <v>39</v>
      </c>
      <c r="AB2324" s="77">
        <v>20</v>
      </c>
    </row>
    <row r="2325" spans="1:28" ht="15.75" customHeight="1" x14ac:dyDescent="0.2">
      <c r="A2325" s="77" t="s">
        <v>48</v>
      </c>
      <c r="B2325" s="77" t="s">
        <v>47</v>
      </c>
      <c r="C2325" s="77" t="s">
        <v>50</v>
      </c>
      <c r="D2325" s="113">
        <v>43468.39604028935</v>
      </c>
      <c r="E2325" s="77" t="s">
        <v>168</v>
      </c>
      <c r="F2325" s="77" t="s">
        <v>30</v>
      </c>
      <c r="G2325" s="77" t="s">
        <v>44</v>
      </c>
      <c r="H2325" s="77" t="s">
        <v>10</v>
      </c>
      <c r="I2325" s="77" t="s">
        <v>43</v>
      </c>
      <c r="J2325" s="77" t="s">
        <v>42</v>
      </c>
      <c r="K2325" s="77">
        <v>3.5</v>
      </c>
      <c r="L2325" s="77">
        <v>1240</v>
      </c>
      <c r="M2325" s="77" t="s">
        <v>41</v>
      </c>
      <c r="N2325" s="101">
        <v>2.36</v>
      </c>
      <c r="O2325" s="107">
        <v>0</v>
      </c>
      <c r="P2325" s="104">
        <v>3.67</v>
      </c>
      <c r="Z2325" s="77" t="s">
        <v>40</v>
      </c>
      <c r="AA2325" s="77" t="s">
        <v>39</v>
      </c>
      <c r="AB2325" s="77">
        <v>20</v>
      </c>
    </row>
    <row r="2326" spans="1:28" ht="15.75" customHeight="1" x14ac:dyDescent="0.2">
      <c r="A2326" s="77" t="s">
        <v>48</v>
      </c>
      <c r="B2326" s="77" t="s">
        <v>47</v>
      </c>
      <c r="C2326" s="77" t="s">
        <v>50</v>
      </c>
      <c r="D2326" s="113">
        <v>43468.39604028935</v>
      </c>
      <c r="E2326" s="77" t="s">
        <v>168</v>
      </c>
      <c r="F2326" s="77" t="s">
        <v>30</v>
      </c>
      <c r="G2326" s="77" t="s">
        <v>44</v>
      </c>
      <c r="H2326" s="77" t="s">
        <v>10</v>
      </c>
      <c r="I2326" s="77" t="s">
        <v>159</v>
      </c>
      <c r="J2326" s="77" t="s">
        <v>165</v>
      </c>
      <c r="K2326" s="77">
        <v>3.5</v>
      </c>
      <c r="L2326" s="77">
        <v>1240</v>
      </c>
      <c r="M2326" s="77" t="s">
        <v>41</v>
      </c>
      <c r="N2326" s="101">
        <v>17.3</v>
      </c>
      <c r="O2326" s="107">
        <v>9.0500000000000008E-3</v>
      </c>
      <c r="P2326" s="104">
        <v>3.64</v>
      </c>
      <c r="Z2326" s="77" t="s">
        <v>40</v>
      </c>
      <c r="AA2326" s="77" t="s">
        <v>39</v>
      </c>
      <c r="AB2326" s="77">
        <v>20</v>
      </c>
    </row>
    <row r="2327" spans="1:28" ht="15.75" customHeight="1" x14ac:dyDescent="0.2">
      <c r="A2327" s="77" t="s">
        <v>48</v>
      </c>
      <c r="B2327" s="77" t="s">
        <v>47</v>
      </c>
      <c r="C2327" s="77" t="s">
        <v>50</v>
      </c>
      <c r="D2327" s="113">
        <v>43468.39604028935</v>
      </c>
      <c r="E2327" s="77" t="s">
        <v>168</v>
      </c>
      <c r="F2327" s="77" t="s">
        <v>30</v>
      </c>
      <c r="G2327" s="77" t="s">
        <v>44</v>
      </c>
      <c r="H2327" s="77" t="s">
        <v>11</v>
      </c>
      <c r="I2327" s="77" t="s">
        <v>157</v>
      </c>
      <c r="J2327" s="77" t="s">
        <v>42</v>
      </c>
      <c r="K2327" s="77">
        <v>3.5</v>
      </c>
      <c r="L2327" s="77">
        <v>1240</v>
      </c>
      <c r="M2327" s="77" t="s">
        <v>41</v>
      </c>
      <c r="N2327" s="101">
        <v>115</v>
      </c>
      <c r="O2327" s="107">
        <v>3.3500000000000002E-2</v>
      </c>
      <c r="P2327" s="104">
        <v>1.77</v>
      </c>
      <c r="Z2327" s="77" t="s">
        <v>40</v>
      </c>
      <c r="AA2327" s="77" t="s">
        <v>39</v>
      </c>
      <c r="AB2327" s="77">
        <v>20</v>
      </c>
    </row>
    <row r="2328" spans="1:28" ht="15.75" customHeight="1" x14ac:dyDescent="0.2">
      <c r="A2328" s="77" t="s">
        <v>48</v>
      </c>
      <c r="B2328" s="77" t="s">
        <v>47</v>
      </c>
      <c r="C2328" s="77" t="s">
        <v>50</v>
      </c>
      <c r="D2328" s="113">
        <v>43468.39604028935</v>
      </c>
      <c r="E2328" s="77" t="s">
        <v>168</v>
      </c>
      <c r="F2328" s="77" t="s">
        <v>30</v>
      </c>
      <c r="G2328" s="77" t="s">
        <v>44</v>
      </c>
      <c r="H2328" s="77" t="s">
        <v>11</v>
      </c>
      <c r="I2328" s="77" t="s">
        <v>158</v>
      </c>
      <c r="J2328" s="77" t="s">
        <v>42</v>
      </c>
      <c r="K2328" s="77">
        <v>3.5</v>
      </c>
      <c r="L2328" s="77">
        <v>1240</v>
      </c>
      <c r="M2328" s="77" t="s">
        <v>41</v>
      </c>
      <c r="N2328" s="101">
        <v>132</v>
      </c>
      <c r="O2328" s="107">
        <v>3.8100000000000002E-2</v>
      </c>
      <c r="P2328" s="104">
        <v>0</v>
      </c>
      <c r="Z2328" s="77" t="s">
        <v>40</v>
      </c>
      <c r="AA2328" s="77" t="s">
        <v>39</v>
      </c>
      <c r="AB2328" s="77">
        <v>20</v>
      </c>
    </row>
    <row r="2329" spans="1:28" ht="15.75" customHeight="1" x14ac:dyDescent="0.2">
      <c r="A2329" s="77" t="s">
        <v>48</v>
      </c>
      <c r="B2329" s="77" t="s">
        <v>47</v>
      </c>
      <c r="C2329" s="77" t="s">
        <v>50</v>
      </c>
      <c r="D2329" s="113">
        <v>43468.39604028935</v>
      </c>
      <c r="E2329" s="77" t="s">
        <v>168</v>
      </c>
      <c r="F2329" s="77" t="s">
        <v>30</v>
      </c>
      <c r="G2329" s="77" t="s">
        <v>44</v>
      </c>
      <c r="H2329" s="77" t="s">
        <v>11</v>
      </c>
      <c r="I2329" s="77" t="s">
        <v>43</v>
      </c>
      <c r="J2329" s="77" t="s">
        <v>42</v>
      </c>
      <c r="K2329" s="77">
        <v>3.5</v>
      </c>
      <c r="L2329" s="77">
        <v>1240</v>
      </c>
      <c r="M2329" s="77" t="s">
        <v>41</v>
      </c>
      <c r="N2329" s="101">
        <v>1.02</v>
      </c>
      <c r="O2329" s="107">
        <v>0</v>
      </c>
      <c r="P2329" s="104">
        <v>1.58</v>
      </c>
      <c r="Z2329" s="77" t="s">
        <v>40</v>
      </c>
      <c r="AA2329" s="77" t="s">
        <v>39</v>
      </c>
      <c r="AB2329" s="77">
        <v>20</v>
      </c>
    </row>
    <row r="2330" spans="1:28" ht="15.75" customHeight="1" x14ac:dyDescent="0.2">
      <c r="A2330" s="77" t="s">
        <v>48</v>
      </c>
      <c r="B2330" s="77" t="s">
        <v>47</v>
      </c>
      <c r="C2330" s="77" t="s">
        <v>50</v>
      </c>
      <c r="D2330" s="113">
        <v>43468.39604028935</v>
      </c>
      <c r="E2330" s="77" t="s">
        <v>168</v>
      </c>
      <c r="F2330" s="77" t="s">
        <v>30</v>
      </c>
      <c r="G2330" s="77" t="s">
        <v>44</v>
      </c>
      <c r="H2330" s="77" t="s">
        <v>11</v>
      </c>
      <c r="I2330" s="77" t="s">
        <v>159</v>
      </c>
      <c r="J2330" s="77" t="s">
        <v>165</v>
      </c>
      <c r="K2330" s="77">
        <v>3.5</v>
      </c>
      <c r="L2330" s="77">
        <v>1240</v>
      </c>
      <c r="M2330" s="77" t="s">
        <v>41</v>
      </c>
      <c r="N2330" s="101">
        <v>18</v>
      </c>
      <c r="O2330" s="107">
        <v>4.9699999999999996E-3</v>
      </c>
      <c r="P2330" s="104">
        <v>1.58</v>
      </c>
      <c r="Z2330" s="77" t="s">
        <v>40</v>
      </c>
      <c r="AA2330" s="77" t="s">
        <v>39</v>
      </c>
      <c r="AB2330" s="77">
        <v>20</v>
      </c>
    </row>
    <row r="2331" spans="1:28" ht="15.75" customHeight="1" x14ac:dyDescent="0.2">
      <c r="A2331" s="77" t="s">
        <v>48</v>
      </c>
      <c r="B2331" s="77" t="s">
        <v>47</v>
      </c>
      <c r="C2331" s="77" t="s">
        <v>50</v>
      </c>
      <c r="D2331" s="113">
        <v>43468.39604028935</v>
      </c>
      <c r="E2331" s="77" t="s">
        <v>168</v>
      </c>
      <c r="F2331" s="77" t="s">
        <v>30</v>
      </c>
      <c r="G2331" s="77" t="s">
        <v>44</v>
      </c>
      <c r="H2331" s="77" t="s">
        <v>13</v>
      </c>
      <c r="I2331" s="77" t="s">
        <v>157</v>
      </c>
      <c r="J2331" s="77" t="s">
        <v>42</v>
      </c>
      <c r="K2331" s="77">
        <v>3.5</v>
      </c>
      <c r="L2331" s="77">
        <v>1240</v>
      </c>
      <c r="M2331" s="77" t="s">
        <v>41</v>
      </c>
      <c r="N2331" s="101">
        <v>126</v>
      </c>
      <c r="O2331" s="107">
        <v>2.7900000000000001E-2</v>
      </c>
      <c r="P2331" s="104">
        <v>1.6</v>
      </c>
      <c r="Z2331" s="77" t="s">
        <v>40</v>
      </c>
      <c r="AA2331" s="77" t="s">
        <v>39</v>
      </c>
      <c r="AB2331" s="77">
        <v>20</v>
      </c>
    </row>
    <row r="2332" spans="1:28" ht="15.75" customHeight="1" x14ac:dyDescent="0.2">
      <c r="A2332" s="77" t="s">
        <v>48</v>
      </c>
      <c r="B2332" s="77" t="s">
        <v>47</v>
      </c>
      <c r="C2332" s="77" t="s">
        <v>50</v>
      </c>
      <c r="D2332" s="113">
        <v>43468.39604028935</v>
      </c>
      <c r="E2332" s="77" t="s">
        <v>168</v>
      </c>
      <c r="F2332" s="77" t="s">
        <v>30</v>
      </c>
      <c r="G2332" s="77" t="s">
        <v>44</v>
      </c>
      <c r="H2332" s="77" t="s">
        <v>13</v>
      </c>
      <c r="I2332" s="77" t="s">
        <v>158</v>
      </c>
      <c r="J2332" s="77" t="s">
        <v>42</v>
      </c>
      <c r="K2332" s="77">
        <v>3.5</v>
      </c>
      <c r="L2332" s="77">
        <v>1240</v>
      </c>
      <c r="M2332" s="77" t="s">
        <v>41</v>
      </c>
      <c r="N2332" s="101">
        <v>141</v>
      </c>
      <c r="O2332" s="107">
        <v>3.2199999999999999E-2</v>
      </c>
      <c r="P2332" s="104">
        <v>0</v>
      </c>
      <c r="Z2332" s="77" t="s">
        <v>40</v>
      </c>
      <c r="AA2332" s="77" t="s">
        <v>39</v>
      </c>
      <c r="AB2332" s="77">
        <v>20</v>
      </c>
    </row>
    <row r="2333" spans="1:28" ht="15.75" customHeight="1" x14ac:dyDescent="0.2">
      <c r="A2333" s="77" t="s">
        <v>48</v>
      </c>
      <c r="B2333" s="77" t="s">
        <v>47</v>
      </c>
      <c r="C2333" s="77" t="s">
        <v>50</v>
      </c>
      <c r="D2333" s="113">
        <v>43468.39604028935</v>
      </c>
      <c r="E2333" s="77" t="s">
        <v>168</v>
      </c>
      <c r="F2333" s="77" t="s">
        <v>30</v>
      </c>
      <c r="G2333" s="77" t="s">
        <v>44</v>
      </c>
      <c r="H2333" s="77" t="s">
        <v>13</v>
      </c>
      <c r="I2333" s="77" t="s">
        <v>43</v>
      </c>
      <c r="J2333" s="77" t="s">
        <v>42</v>
      </c>
      <c r="K2333" s="77">
        <v>3.5</v>
      </c>
      <c r="L2333" s="77">
        <v>1240</v>
      </c>
      <c r="M2333" s="77" t="s">
        <v>41</v>
      </c>
      <c r="N2333" s="101">
        <v>0.93500000000000005</v>
      </c>
      <c r="O2333" s="107">
        <v>0</v>
      </c>
      <c r="P2333" s="104">
        <v>1.45</v>
      </c>
      <c r="Z2333" s="77" t="s">
        <v>40</v>
      </c>
      <c r="AA2333" s="77" t="s">
        <v>39</v>
      </c>
      <c r="AB2333" s="77">
        <v>20</v>
      </c>
    </row>
    <row r="2334" spans="1:28" ht="15.75" customHeight="1" x14ac:dyDescent="0.2">
      <c r="A2334" s="77" t="s">
        <v>48</v>
      </c>
      <c r="B2334" s="77" t="s">
        <v>47</v>
      </c>
      <c r="C2334" s="77" t="s">
        <v>50</v>
      </c>
      <c r="D2334" s="113">
        <v>43468.39604028935</v>
      </c>
      <c r="E2334" s="77" t="s">
        <v>168</v>
      </c>
      <c r="F2334" s="77" t="s">
        <v>30</v>
      </c>
      <c r="G2334" s="77" t="s">
        <v>44</v>
      </c>
      <c r="H2334" s="77" t="s">
        <v>13</v>
      </c>
      <c r="I2334" s="77" t="s">
        <v>159</v>
      </c>
      <c r="J2334" s="77" t="s">
        <v>165</v>
      </c>
      <c r="K2334" s="77">
        <v>3.5</v>
      </c>
      <c r="L2334" s="77">
        <v>1240</v>
      </c>
      <c r="M2334" s="77" t="s">
        <v>41</v>
      </c>
      <c r="N2334" s="101">
        <v>88.2</v>
      </c>
      <c r="O2334" s="107">
        <v>1.95E-2</v>
      </c>
      <c r="P2334" s="104">
        <v>1.42</v>
      </c>
      <c r="Z2334" s="77" t="s">
        <v>40</v>
      </c>
      <c r="AA2334" s="77" t="s">
        <v>39</v>
      </c>
      <c r="AB2334" s="77">
        <v>20</v>
      </c>
    </row>
    <row r="2335" spans="1:28" ht="15.75" customHeight="1" x14ac:dyDescent="0.2">
      <c r="A2335" s="77" t="s">
        <v>48</v>
      </c>
      <c r="B2335" s="77" t="s">
        <v>47</v>
      </c>
      <c r="C2335" s="77" t="s">
        <v>50</v>
      </c>
      <c r="D2335" s="113">
        <v>43468.39604028935</v>
      </c>
      <c r="E2335" s="77" t="s">
        <v>168</v>
      </c>
      <c r="F2335" s="77" t="s">
        <v>30</v>
      </c>
      <c r="G2335" s="77" t="s">
        <v>44</v>
      </c>
      <c r="H2335" s="77" t="s">
        <v>14</v>
      </c>
      <c r="I2335" s="77" t="s">
        <v>157</v>
      </c>
      <c r="J2335" s="77" t="s">
        <v>42</v>
      </c>
      <c r="K2335" s="77">
        <v>3.5</v>
      </c>
      <c r="L2335" s="77">
        <v>1240</v>
      </c>
      <c r="M2335" s="77" t="s">
        <v>41</v>
      </c>
      <c r="N2335" s="101">
        <v>113</v>
      </c>
      <c r="O2335" s="107">
        <v>5.2400000000000002E-2</v>
      </c>
      <c r="P2335" s="104">
        <v>2.11</v>
      </c>
      <c r="Z2335" s="77" t="s">
        <v>40</v>
      </c>
      <c r="AA2335" s="77" t="s">
        <v>39</v>
      </c>
      <c r="AB2335" s="77">
        <v>20</v>
      </c>
    </row>
    <row r="2336" spans="1:28" ht="15.75" customHeight="1" x14ac:dyDescent="0.2">
      <c r="A2336" s="77" t="s">
        <v>48</v>
      </c>
      <c r="B2336" s="77" t="s">
        <v>47</v>
      </c>
      <c r="C2336" s="77" t="s">
        <v>50</v>
      </c>
      <c r="D2336" s="113">
        <v>43468.39604028935</v>
      </c>
      <c r="E2336" s="77" t="s">
        <v>168</v>
      </c>
      <c r="F2336" s="77" t="s">
        <v>30</v>
      </c>
      <c r="G2336" s="77" t="s">
        <v>44</v>
      </c>
      <c r="H2336" s="77" t="s">
        <v>14</v>
      </c>
      <c r="I2336" s="77" t="s">
        <v>158</v>
      </c>
      <c r="J2336" s="77" t="s">
        <v>42</v>
      </c>
      <c r="K2336" s="77">
        <v>3.5</v>
      </c>
      <c r="L2336" s="77">
        <v>1240</v>
      </c>
      <c r="M2336" s="77" t="s">
        <v>41</v>
      </c>
      <c r="N2336" s="101">
        <v>131</v>
      </c>
      <c r="O2336" s="107">
        <v>5.9499999999999997E-2</v>
      </c>
      <c r="P2336" s="104">
        <v>0</v>
      </c>
      <c r="Z2336" s="77" t="s">
        <v>40</v>
      </c>
      <c r="AA2336" s="77" t="s">
        <v>39</v>
      </c>
      <c r="AB2336" s="77">
        <v>20</v>
      </c>
    </row>
    <row r="2337" spans="1:28" ht="15.75" customHeight="1" x14ac:dyDescent="0.2">
      <c r="A2337" s="77" t="s">
        <v>48</v>
      </c>
      <c r="B2337" s="77" t="s">
        <v>47</v>
      </c>
      <c r="C2337" s="77" t="s">
        <v>50</v>
      </c>
      <c r="D2337" s="113">
        <v>43468.39604028935</v>
      </c>
      <c r="E2337" s="77" t="s">
        <v>168</v>
      </c>
      <c r="F2337" s="77" t="s">
        <v>30</v>
      </c>
      <c r="G2337" s="77" t="s">
        <v>44</v>
      </c>
      <c r="H2337" s="77" t="s">
        <v>14</v>
      </c>
      <c r="I2337" s="77" t="s">
        <v>43</v>
      </c>
      <c r="J2337" s="77" t="s">
        <v>42</v>
      </c>
      <c r="K2337" s="77">
        <v>3.5</v>
      </c>
      <c r="L2337" s="77">
        <v>1240</v>
      </c>
      <c r="M2337" s="77" t="s">
        <v>41</v>
      </c>
      <c r="N2337" s="101">
        <v>1.23</v>
      </c>
      <c r="O2337" s="107">
        <v>0</v>
      </c>
      <c r="P2337" s="104">
        <v>1.9</v>
      </c>
      <c r="Z2337" s="77" t="s">
        <v>40</v>
      </c>
      <c r="AA2337" s="77" t="s">
        <v>39</v>
      </c>
      <c r="AB2337" s="77">
        <v>20</v>
      </c>
    </row>
    <row r="2338" spans="1:28" ht="15.75" customHeight="1" x14ac:dyDescent="0.2">
      <c r="A2338" s="77" t="s">
        <v>48</v>
      </c>
      <c r="B2338" s="77" t="s">
        <v>47</v>
      </c>
      <c r="C2338" s="77" t="s">
        <v>50</v>
      </c>
      <c r="D2338" s="113">
        <v>43468.39604028935</v>
      </c>
      <c r="E2338" s="77" t="s">
        <v>168</v>
      </c>
      <c r="F2338" s="77" t="s">
        <v>30</v>
      </c>
      <c r="G2338" s="77" t="s">
        <v>44</v>
      </c>
      <c r="H2338" s="77" t="s">
        <v>14</v>
      </c>
      <c r="I2338" s="77" t="s">
        <v>159</v>
      </c>
      <c r="J2338" s="77" t="s">
        <v>165</v>
      </c>
      <c r="K2338" s="77">
        <v>3.5</v>
      </c>
      <c r="L2338" s="77">
        <v>1240</v>
      </c>
      <c r="M2338" s="77" t="s">
        <v>41</v>
      </c>
      <c r="N2338" s="101">
        <v>85.6</v>
      </c>
      <c r="O2338" s="107">
        <v>3.9600000000000003E-2</v>
      </c>
      <c r="P2338" s="104">
        <v>1.86</v>
      </c>
      <c r="Z2338" s="77" t="s">
        <v>40</v>
      </c>
      <c r="AA2338" s="77" t="s">
        <v>39</v>
      </c>
      <c r="AB2338" s="77">
        <v>20</v>
      </c>
    </row>
    <row r="2339" spans="1:28" ht="15.75" customHeight="1" x14ac:dyDescent="0.2">
      <c r="A2339" s="77" t="s">
        <v>48</v>
      </c>
      <c r="B2339" s="77" t="s">
        <v>47</v>
      </c>
      <c r="C2339" s="77" t="s">
        <v>50</v>
      </c>
      <c r="D2339" s="113">
        <v>43468.39604028935</v>
      </c>
      <c r="E2339" s="77" t="s">
        <v>168</v>
      </c>
      <c r="F2339" s="77" t="s">
        <v>30</v>
      </c>
      <c r="G2339" s="77" t="s">
        <v>44</v>
      </c>
      <c r="H2339" s="77" t="s">
        <v>16</v>
      </c>
      <c r="I2339" s="77" t="s">
        <v>157</v>
      </c>
      <c r="J2339" s="77" t="s">
        <v>42</v>
      </c>
      <c r="K2339" s="77">
        <v>3.5</v>
      </c>
      <c r="L2339" s="77">
        <v>1240</v>
      </c>
      <c r="M2339" s="77" t="s">
        <v>41</v>
      </c>
      <c r="N2339" s="101">
        <v>119</v>
      </c>
      <c r="O2339" s="107">
        <v>5.3800000000000001E-2</v>
      </c>
      <c r="P2339" s="104">
        <v>1.78</v>
      </c>
      <c r="Z2339" s="77" t="s">
        <v>40</v>
      </c>
      <c r="AA2339" s="77" t="s">
        <v>39</v>
      </c>
      <c r="AB2339" s="77">
        <v>20</v>
      </c>
    </row>
    <row r="2340" spans="1:28" ht="15.75" customHeight="1" x14ac:dyDescent="0.2">
      <c r="A2340" s="77" t="s">
        <v>48</v>
      </c>
      <c r="B2340" s="77" t="s">
        <v>47</v>
      </c>
      <c r="C2340" s="77" t="s">
        <v>50</v>
      </c>
      <c r="D2340" s="113">
        <v>43468.39604028935</v>
      </c>
      <c r="E2340" s="77" t="s">
        <v>168</v>
      </c>
      <c r="F2340" s="77" t="s">
        <v>30</v>
      </c>
      <c r="G2340" s="77" t="s">
        <v>44</v>
      </c>
      <c r="H2340" s="77" t="s">
        <v>16</v>
      </c>
      <c r="I2340" s="77" t="s">
        <v>158</v>
      </c>
      <c r="J2340" s="77" t="s">
        <v>42</v>
      </c>
      <c r="K2340" s="77">
        <v>3.5</v>
      </c>
      <c r="L2340" s="77">
        <v>1240</v>
      </c>
      <c r="M2340" s="77" t="s">
        <v>41</v>
      </c>
      <c r="N2340" s="101">
        <v>138</v>
      </c>
      <c r="O2340" s="107">
        <v>6.0100000000000001E-2</v>
      </c>
      <c r="P2340" s="104">
        <v>0</v>
      </c>
      <c r="Z2340" s="77" t="s">
        <v>40</v>
      </c>
      <c r="AA2340" s="77" t="s">
        <v>39</v>
      </c>
      <c r="AB2340" s="77">
        <v>20</v>
      </c>
    </row>
    <row r="2341" spans="1:28" ht="15.75" customHeight="1" x14ac:dyDescent="0.2">
      <c r="A2341" s="77" t="s">
        <v>48</v>
      </c>
      <c r="B2341" s="77" t="s">
        <v>47</v>
      </c>
      <c r="C2341" s="77" t="s">
        <v>50</v>
      </c>
      <c r="D2341" s="113">
        <v>43468.39604028935</v>
      </c>
      <c r="E2341" s="77" t="s">
        <v>168</v>
      </c>
      <c r="F2341" s="77" t="s">
        <v>30</v>
      </c>
      <c r="G2341" s="77" t="s">
        <v>44</v>
      </c>
      <c r="H2341" s="77" t="s">
        <v>16</v>
      </c>
      <c r="I2341" s="77" t="s">
        <v>43</v>
      </c>
      <c r="J2341" s="77" t="s">
        <v>42</v>
      </c>
      <c r="K2341" s="77">
        <v>3.5</v>
      </c>
      <c r="L2341" s="77">
        <v>1240</v>
      </c>
      <c r="M2341" s="77" t="s">
        <v>41</v>
      </c>
      <c r="N2341" s="101">
        <v>1.02</v>
      </c>
      <c r="O2341" s="107">
        <v>0</v>
      </c>
      <c r="P2341" s="104">
        <v>1.6</v>
      </c>
      <c r="Z2341" s="77" t="s">
        <v>40</v>
      </c>
      <c r="AA2341" s="77" t="s">
        <v>39</v>
      </c>
      <c r="AB2341" s="77">
        <v>20</v>
      </c>
    </row>
    <row r="2342" spans="1:28" ht="15.75" customHeight="1" x14ac:dyDescent="0.2">
      <c r="A2342" s="77" t="s">
        <v>48</v>
      </c>
      <c r="B2342" s="77" t="s">
        <v>47</v>
      </c>
      <c r="C2342" s="77" t="s">
        <v>50</v>
      </c>
      <c r="D2342" s="113">
        <v>43468.39604028935</v>
      </c>
      <c r="E2342" s="77" t="s">
        <v>168</v>
      </c>
      <c r="F2342" s="77" t="s">
        <v>30</v>
      </c>
      <c r="G2342" s="77" t="s">
        <v>44</v>
      </c>
      <c r="H2342" s="77" t="s">
        <v>16</v>
      </c>
      <c r="I2342" s="77" t="s">
        <v>159</v>
      </c>
      <c r="J2342" s="77" t="s">
        <v>165</v>
      </c>
      <c r="K2342" s="77">
        <v>3.5</v>
      </c>
      <c r="L2342" s="77">
        <v>1240</v>
      </c>
      <c r="M2342" s="77" t="s">
        <v>41</v>
      </c>
      <c r="N2342" s="101">
        <v>118</v>
      </c>
      <c r="O2342" s="107">
        <v>5.3400000000000003E-2</v>
      </c>
      <c r="P2342" s="104">
        <v>1.56</v>
      </c>
      <c r="Z2342" s="77" t="s">
        <v>40</v>
      </c>
      <c r="AA2342" s="77" t="s">
        <v>39</v>
      </c>
      <c r="AB2342" s="77">
        <v>20</v>
      </c>
    </row>
    <row r="2343" spans="1:28" ht="15.75" customHeight="1" x14ac:dyDescent="0.2">
      <c r="A2343" s="77" t="s">
        <v>48</v>
      </c>
      <c r="B2343" s="77" t="s">
        <v>47</v>
      </c>
      <c r="C2343" s="77" t="s">
        <v>50</v>
      </c>
      <c r="D2343" s="113">
        <v>43468.39604028935</v>
      </c>
      <c r="E2343" s="77" t="s">
        <v>168</v>
      </c>
      <c r="F2343" s="77" t="s">
        <v>30</v>
      </c>
      <c r="G2343" s="77" t="s">
        <v>44</v>
      </c>
      <c r="H2343" s="77" t="s">
        <v>25</v>
      </c>
      <c r="I2343" s="77" t="s">
        <v>157</v>
      </c>
      <c r="J2343" s="77" t="s">
        <v>42</v>
      </c>
      <c r="K2343" s="77">
        <v>3.5</v>
      </c>
      <c r="L2343" s="77">
        <v>1240</v>
      </c>
      <c r="M2343" s="77" t="s">
        <v>41</v>
      </c>
      <c r="N2343" s="101">
        <v>155</v>
      </c>
      <c r="O2343" s="107">
        <v>5.7799999999999997E-2</v>
      </c>
      <c r="P2343" s="104">
        <v>1.1100000000000001</v>
      </c>
      <c r="Z2343" s="77" t="s">
        <v>40</v>
      </c>
      <c r="AA2343" s="77" t="s">
        <v>39</v>
      </c>
      <c r="AB2343" s="77">
        <v>20</v>
      </c>
    </row>
    <row r="2344" spans="1:28" ht="15.75" customHeight="1" x14ac:dyDescent="0.2">
      <c r="A2344" s="77" t="s">
        <v>48</v>
      </c>
      <c r="B2344" s="77" t="s">
        <v>47</v>
      </c>
      <c r="C2344" s="77" t="s">
        <v>50</v>
      </c>
      <c r="D2344" s="113">
        <v>43468.39604028935</v>
      </c>
      <c r="E2344" s="77" t="s">
        <v>168</v>
      </c>
      <c r="F2344" s="77" t="s">
        <v>30</v>
      </c>
      <c r="G2344" s="77" t="s">
        <v>44</v>
      </c>
      <c r="H2344" s="77" t="s">
        <v>25</v>
      </c>
      <c r="I2344" s="77" t="s">
        <v>158</v>
      </c>
      <c r="J2344" s="77" t="s">
        <v>42</v>
      </c>
      <c r="K2344" s="77">
        <v>3.5</v>
      </c>
      <c r="L2344" s="77">
        <v>1240</v>
      </c>
      <c r="M2344" s="77" t="s">
        <v>41</v>
      </c>
      <c r="N2344" s="101">
        <v>168</v>
      </c>
      <c r="O2344" s="107">
        <v>0.06</v>
      </c>
      <c r="P2344" s="104">
        <v>0</v>
      </c>
      <c r="Z2344" s="77" t="s">
        <v>40</v>
      </c>
      <c r="AA2344" s="77" t="s">
        <v>39</v>
      </c>
      <c r="AB2344" s="77">
        <v>20</v>
      </c>
    </row>
    <row r="2345" spans="1:28" ht="15.75" customHeight="1" x14ac:dyDescent="0.2">
      <c r="A2345" s="77" t="s">
        <v>48</v>
      </c>
      <c r="B2345" s="77" t="s">
        <v>47</v>
      </c>
      <c r="C2345" s="77" t="s">
        <v>50</v>
      </c>
      <c r="D2345" s="113">
        <v>43468.39604028935</v>
      </c>
      <c r="E2345" s="77" t="s">
        <v>168</v>
      </c>
      <c r="F2345" s="77" t="s">
        <v>30</v>
      </c>
      <c r="G2345" s="77" t="s">
        <v>44</v>
      </c>
      <c r="H2345" s="77" t="s">
        <v>25</v>
      </c>
      <c r="I2345" s="77" t="s">
        <v>43</v>
      </c>
      <c r="J2345" s="77" t="s">
        <v>42</v>
      </c>
      <c r="K2345" s="77">
        <v>3.5</v>
      </c>
      <c r="L2345" s="77">
        <v>1240</v>
      </c>
      <c r="M2345" s="77" t="s">
        <v>41</v>
      </c>
      <c r="N2345" s="101">
        <v>0.64200000000000002</v>
      </c>
      <c r="O2345" s="107">
        <v>0</v>
      </c>
      <c r="P2345" s="104">
        <v>0.99099999999999999</v>
      </c>
      <c r="Z2345" s="77" t="s">
        <v>40</v>
      </c>
      <c r="AA2345" s="77" t="s">
        <v>39</v>
      </c>
      <c r="AB2345" s="77">
        <v>20</v>
      </c>
    </row>
    <row r="2346" spans="1:28" ht="15.75" customHeight="1" x14ac:dyDescent="0.2">
      <c r="A2346" s="77" t="s">
        <v>48</v>
      </c>
      <c r="B2346" s="77" t="s">
        <v>47</v>
      </c>
      <c r="C2346" s="77" t="s">
        <v>50</v>
      </c>
      <c r="D2346" s="113">
        <v>43468.39604028935</v>
      </c>
      <c r="E2346" s="77" t="s">
        <v>168</v>
      </c>
      <c r="F2346" s="77" t="s">
        <v>30</v>
      </c>
      <c r="G2346" s="77" t="s">
        <v>44</v>
      </c>
      <c r="H2346" s="77" t="s">
        <v>25</v>
      </c>
      <c r="I2346" s="77" t="s">
        <v>159</v>
      </c>
      <c r="J2346" s="77" t="s">
        <v>165</v>
      </c>
      <c r="K2346" s="77">
        <v>3.5</v>
      </c>
      <c r="L2346" s="77">
        <v>1240</v>
      </c>
      <c r="M2346" s="77" t="s">
        <v>41</v>
      </c>
      <c r="N2346" s="101">
        <v>157</v>
      </c>
      <c r="O2346" s="107">
        <v>5.8099999999999999E-2</v>
      </c>
      <c r="P2346" s="104">
        <v>0.97299999999999998</v>
      </c>
      <c r="Z2346" s="77" t="s">
        <v>40</v>
      </c>
      <c r="AA2346" s="77" t="s">
        <v>39</v>
      </c>
      <c r="AB2346" s="77">
        <v>20</v>
      </c>
    </row>
    <row r="2347" spans="1:28" ht="15.75" customHeight="1" x14ac:dyDescent="0.2">
      <c r="A2347" s="77" t="s">
        <v>48</v>
      </c>
      <c r="B2347" s="77" t="s">
        <v>47</v>
      </c>
      <c r="C2347" s="77" t="s">
        <v>50</v>
      </c>
      <c r="D2347" s="113">
        <v>43468.39604028935</v>
      </c>
      <c r="E2347" s="77" t="s">
        <v>168</v>
      </c>
      <c r="F2347" s="77" t="s">
        <v>30</v>
      </c>
      <c r="G2347" s="77" t="s">
        <v>44</v>
      </c>
      <c r="H2347" s="77" t="s">
        <v>26</v>
      </c>
      <c r="I2347" s="77" t="s">
        <v>157</v>
      </c>
      <c r="J2347" s="77" t="s">
        <v>42</v>
      </c>
      <c r="K2347" s="77">
        <v>3.5</v>
      </c>
      <c r="L2347" s="77">
        <v>1240</v>
      </c>
      <c r="M2347" s="77" t="s">
        <v>41</v>
      </c>
      <c r="N2347" s="101">
        <v>83.7</v>
      </c>
      <c r="O2347" s="107">
        <v>2.5000000000000001E-2</v>
      </c>
      <c r="P2347" s="104">
        <v>4.13</v>
      </c>
      <c r="Z2347" s="77" t="s">
        <v>40</v>
      </c>
      <c r="AA2347" s="77" t="s">
        <v>39</v>
      </c>
      <c r="AB2347" s="77">
        <v>20</v>
      </c>
    </row>
    <row r="2348" spans="1:28" ht="15.75" customHeight="1" x14ac:dyDescent="0.2">
      <c r="A2348" s="77" t="s">
        <v>48</v>
      </c>
      <c r="B2348" s="77" t="s">
        <v>47</v>
      </c>
      <c r="C2348" s="77" t="s">
        <v>50</v>
      </c>
      <c r="D2348" s="113">
        <v>43468.39604028935</v>
      </c>
      <c r="E2348" s="77" t="s">
        <v>168</v>
      </c>
      <c r="F2348" s="77" t="s">
        <v>30</v>
      </c>
      <c r="G2348" s="77" t="s">
        <v>44</v>
      </c>
      <c r="H2348" s="77" t="s">
        <v>26</v>
      </c>
      <c r="I2348" s="77" t="s">
        <v>158</v>
      </c>
      <c r="J2348" s="77" t="s">
        <v>42</v>
      </c>
      <c r="K2348" s="77">
        <v>3.5</v>
      </c>
      <c r="L2348" s="77">
        <v>1240</v>
      </c>
      <c r="M2348" s="77" t="s">
        <v>41</v>
      </c>
      <c r="N2348" s="101">
        <v>138</v>
      </c>
      <c r="O2348" s="107">
        <v>2.86E-2</v>
      </c>
      <c r="P2348" s="104">
        <v>0</v>
      </c>
      <c r="Z2348" s="77" t="s">
        <v>40</v>
      </c>
      <c r="AA2348" s="77" t="s">
        <v>39</v>
      </c>
      <c r="AB2348" s="77">
        <v>20</v>
      </c>
    </row>
    <row r="2349" spans="1:28" ht="15.75" customHeight="1" x14ac:dyDescent="0.2">
      <c r="A2349" s="77" t="s">
        <v>48</v>
      </c>
      <c r="B2349" s="77" t="s">
        <v>47</v>
      </c>
      <c r="C2349" s="77" t="s">
        <v>50</v>
      </c>
      <c r="D2349" s="113">
        <v>43468.39604028935</v>
      </c>
      <c r="E2349" s="77" t="s">
        <v>168</v>
      </c>
      <c r="F2349" s="77" t="s">
        <v>30</v>
      </c>
      <c r="G2349" s="77" t="s">
        <v>44</v>
      </c>
      <c r="H2349" s="77" t="s">
        <v>26</v>
      </c>
      <c r="I2349" s="77" t="s">
        <v>43</v>
      </c>
      <c r="J2349" s="77" t="s">
        <v>42</v>
      </c>
      <c r="K2349" s="77">
        <v>3.5</v>
      </c>
      <c r="L2349" s="77">
        <v>1240</v>
      </c>
      <c r="M2349" s="77" t="s">
        <v>41</v>
      </c>
      <c r="N2349" s="101">
        <v>2.38</v>
      </c>
      <c r="O2349" s="107">
        <v>0</v>
      </c>
      <c r="P2349" s="104">
        <v>3.66</v>
      </c>
      <c r="Z2349" s="77" t="s">
        <v>40</v>
      </c>
      <c r="AA2349" s="77" t="s">
        <v>39</v>
      </c>
      <c r="AB2349" s="77">
        <v>20</v>
      </c>
    </row>
    <row r="2350" spans="1:28" ht="15.75" customHeight="1" x14ac:dyDescent="0.2">
      <c r="A2350" s="77" t="s">
        <v>48</v>
      </c>
      <c r="B2350" s="77" t="s">
        <v>47</v>
      </c>
      <c r="C2350" s="77" t="s">
        <v>50</v>
      </c>
      <c r="D2350" s="113">
        <v>43468.39604028935</v>
      </c>
      <c r="E2350" s="77" t="s">
        <v>168</v>
      </c>
      <c r="F2350" s="77" t="s">
        <v>30</v>
      </c>
      <c r="G2350" s="77" t="s">
        <v>44</v>
      </c>
      <c r="H2350" s="77" t="s">
        <v>26</v>
      </c>
      <c r="I2350" s="77" t="s">
        <v>159</v>
      </c>
      <c r="J2350" s="77" t="s">
        <v>165</v>
      </c>
      <c r="K2350" s="77">
        <v>3.5</v>
      </c>
      <c r="L2350" s="77">
        <v>1240</v>
      </c>
      <c r="M2350" s="77" t="s">
        <v>41</v>
      </c>
      <c r="N2350" s="101">
        <v>90.4</v>
      </c>
      <c r="O2350" s="107">
        <v>2.5399999999999999E-2</v>
      </c>
      <c r="P2350" s="104">
        <v>3.61</v>
      </c>
      <c r="Z2350" s="77" t="s">
        <v>40</v>
      </c>
      <c r="AA2350" s="77" t="s">
        <v>39</v>
      </c>
      <c r="AB2350" s="77">
        <v>20</v>
      </c>
    </row>
    <row r="2351" spans="1:28" ht="15.75" customHeight="1" x14ac:dyDescent="0.2">
      <c r="A2351" s="77" t="s">
        <v>48</v>
      </c>
      <c r="B2351" s="77" t="s">
        <v>47</v>
      </c>
      <c r="C2351" s="77" t="s">
        <v>50</v>
      </c>
      <c r="D2351" s="113">
        <v>43468.39604028935</v>
      </c>
      <c r="E2351" s="77" t="s">
        <v>168</v>
      </c>
      <c r="F2351" s="77" t="s">
        <v>30</v>
      </c>
      <c r="G2351" s="77" t="s">
        <v>44</v>
      </c>
      <c r="H2351" s="77" t="s">
        <v>166</v>
      </c>
      <c r="I2351" s="77" t="s">
        <v>157</v>
      </c>
      <c r="J2351" s="77" t="s">
        <v>42</v>
      </c>
      <c r="K2351" s="77">
        <v>3.5</v>
      </c>
      <c r="L2351" s="77">
        <v>1240</v>
      </c>
      <c r="M2351" s="77" t="s">
        <v>41</v>
      </c>
      <c r="N2351" s="101">
        <v>114</v>
      </c>
      <c r="O2351" s="107">
        <v>3.7600000000000001E-2</v>
      </c>
      <c r="P2351" s="104">
        <v>1.98</v>
      </c>
      <c r="Z2351" s="77" t="s">
        <v>40</v>
      </c>
      <c r="AA2351" s="77" t="s">
        <v>39</v>
      </c>
      <c r="AB2351" s="77">
        <v>20</v>
      </c>
    </row>
    <row r="2352" spans="1:28" ht="15.75" customHeight="1" x14ac:dyDescent="0.2">
      <c r="A2352" s="77" t="s">
        <v>48</v>
      </c>
      <c r="B2352" s="77" t="s">
        <v>47</v>
      </c>
      <c r="C2352" s="77" t="s">
        <v>50</v>
      </c>
      <c r="D2352" s="113">
        <v>43468.39604028935</v>
      </c>
      <c r="E2352" s="77" t="s">
        <v>168</v>
      </c>
      <c r="F2352" s="77" t="s">
        <v>30</v>
      </c>
      <c r="G2352" s="77" t="s">
        <v>44</v>
      </c>
      <c r="H2352" s="77" t="s">
        <v>166</v>
      </c>
      <c r="I2352" s="77" t="s">
        <v>158</v>
      </c>
      <c r="J2352" s="77" t="s">
        <v>42</v>
      </c>
      <c r="K2352" s="77">
        <v>3.5</v>
      </c>
      <c r="L2352" s="77">
        <v>1240</v>
      </c>
      <c r="M2352" s="77" t="s">
        <v>41</v>
      </c>
      <c r="N2352" s="101">
        <v>133</v>
      </c>
      <c r="O2352" s="107">
        <v>4.24E-2</v>
      </c>
      <c r="P2352" s="104">
        <v>0</v>
      </c>
      <c r="Z2352" s="77" t="s">
        <v>40</v>
      </c>
      <c r="AA2352" s="77" t="s">
        <v>39</v>
      </c>
      <c r="AB2352" s="77">
        <v>20</v>
      </c>
    </row>
    <row r="2353" spans="1:28" ht="15.75" customHeight="1" x14ac:dyDescent="0.2">
      <c r="A2353" s="77" t="s">
        <v>48</v>
      </c>
      <c r="B2353" s="77" t="s">
        <v>47</v>
      </c>
      <c r="C2353" s="77" t="s">
        <v>50</v>
      </c>
      <c r="D2353" s="113">
        <v>43468.39604028935</v>
      </c>
      <c r="E2353" s="77" t="s">
        <v>168</v>
      </c>
      <c r="F2353" s="77" t="s">
        <v>30</v>
      </c>
      <c r="G2353" s="77" t="s">
        <v>44</v>
      </c>
      <c r="H2353" s="77" t="s">
        <v>166</v>
      </c>
      <c r="I2353" s="77" t="s">
        <v>43</v>
      </c>
      <c r="J2353" s="77" t="s">
        <v>42</v>
      </c>
      <c r="K2353" s="77">
        <v>3.5</v>
      </c>
      <c r="L2353" s="77">
        <v>1240</v>
      </c>
      <c r="M2353" s="77" t="s">
        <v>41</v>
      </c>
      <c r="N2353" s="101">
        <v>1.1399999999999999</v>
      </c>
      <c r="O2353" s="107">
        <v>0</v>
      </c>
      <c r="P2353" s="104">
        <v>1.78</v>
      </c>
      <c r="Z2353" s="77" t="s">
        <v>40</v>
      </c>
      <c r="AA2353" s="77" t="s">
        <v>39</v>
      </c>
      <c r="AB2353" s="77">
        <v>20</v>
      </c>
    </row>
    <row r="2354" spans="1:28" ht="15.75" customHeight="1" x14ac:dyDescent="0.2">
      <c r="A2354" s="77" t="s">
        <v>48</v>
      </c>
      <c r="B2354" s="77" t="s">
        <v>47</v>
      </c>
      <c r="C2354" s="77" t="s">
        <v>50</v>
      </c>
      <c r="D2354" s="113">
        <v>43468.39604028935</v>
      </c>
      <c r="E2354" s="77" t="s">
        <v>168</v>
      </c>
      <c r="F2354" s="77" t="s">
        <v>30</v>
      </c>
      <c r="G2354" s="77" t="s">
        <v>44</v>
      </c>
      <c r="H2354" s="77" t="s">
        <v>166</v>
      </c>
      <c r="I2354" s="77" t="s">
        <v>159</v>
      </c>
      <c r="J2354" s="77" t="s">
        <v>165</v>
      </c>
      <c r="K2354" s="77">
        <v>3.5</v>
      </c>
      <c r="L2354" s="77">
        <v>1240</v>
      </c>
      <c r="M2354" s="77" t="s">
        <v>41</v>
      </c>
      <c r="N2354" s="101">
        <v>47.4</v>
      </c>
      <c r="O2354" s="107">
        <v>1.7100000000000001E-2</v>
      </c>
      <c r="P2354" s="104">
        <v>1.76</v>
      </c>
      <c r="Z2354" s="77" t="s">
        <v>40</v>
      </c>
      <c r="AA2354" s="77" t="s">
        <v>39</v>
      </c>
      <c r="AB2354" s="77">
        <v>20</v>
      </c>
    </row>
    <row r="2355" spans="1:28" ht="15.75" customHeight="1" x14ac:dyDescent="0.2">
      <c r="A2355" s="77" t="s">
        <v>48</v>
      </c>
      <c r="B2355" s="77" t="s">
        <v>47</v>
      </c>
      <c r="C2355" s="77" t="s">
        <v>50</v>
      </c>
      <c r="D2355" s="113">
        <v>43468.39604028935</v>
      </c>
      <c r="E2355" s="77" t="s">
        <v>168</v>
      </c>
      <c r="F2355" s="77" t="s">
        <v>31</v>
      </c>
      <c r="G2355" s="77" t="s">
        <v>44</v>
      </c>
      <c r="H2355" s="77" t="s">
        <v>11</v>
      </c>
      <c r="I2355" s="77" t="s">
        <v>157</v>
      </c>
      <c r="J2355" s="77" t="s">
        <v>42</v>
      </c>
      <c r="K2355" s="77">
        <v>1.28</v>
      </c>
      <c r="L2355" s="77">
        <v>1210</v>
      </c>
      <c r="M2355" s="77" t="s">
        <v>41</v>
      </c>
      <c r="N2355" s="101">
        <v>2.37</v>
      </c>
      <c r="O2355" s="107">
        <v>4.9300000000000004E-3</v>
      </c>
      <c r="P2355" s="104">
        <v>0.39100000000000001</v>
      </c>
      <c r="Z2355" s="77" t="s">
        <v>40</v>
      </c>
      <c r="AA2355" s="77" t="s">
        <v>39</v>
      </c>
      <c r="AB2355" s="77">
        <v>20</v>
      </c>
    </row>
    <row r="2356" spans="1:28" ht="15.75" customHeight="1" x14ac:dyDescent="0.2">
      <c r="A2356" s="77" t="s">
        <v>48</v>
      </c>
      <c r="B2356" s="77" t="s">
        <v>47</v>
      </c>
      <c r="C2356" s="77" t="s">
        <v>50</v>
      </c>
      <c r="D2356" s="113">
        <v>43468.39604028935</v>
      </c>
      <c r="E2356" s="77" t="s">
        <v>168</v>
      </c>
      <c r="F2356" s="77" t="s">
        <v>31</v>
      </c>
      <c r="G2356" s="77" t="s">
        <v>44</v>
      </c>
      <c r="H2356" s="77" t="s">
        <v>11</v>
      </c>
      <c r="I2356" s="77" t="s">
        <v>158</v>
      </c>
      <c r="J2356" s="77" t="s">
        <v>42</v>
      </c>
      <c r="K2356" s="77">
        <v>1.28</v>
      </c>
      <c r="L2356" s="77">
        <v>1210</v>
      </c>
      <c r="M2356" s="77" t="s">
        <v>41</v>
      </c>
      <c r="N2356" s="101">
        <v>5.92</v>
      </c>
      <c r="O2356" s="107">
        <v>5.5100000000000001E-3</v>
      </c>
      <c r="P2356" s="104">
        <v>0</v>
      </c>
      <c r="Z2356" s="77" t="s">
        <v>40</v>
      </c>
      <c r="AA2356" s="77" t="s">
        <v>39</v>
      </c>
      <c r="AB2356" s="77">
        <v>20</v>
      </c>
    </row>
    <row r="2357" spans="1:28" ht="15.75" customHeight="1" x14ac:dyDescent="0.2">
      <c r="A2357" s="77" t="s">
        <v>48</v>
      </c>
      <c r="B2357" s="77" t="s">
        <v>47</v>
      </c>
      <c r="C2357" s="77" t="s">
        <v>50</v>
      </c>
      <c r="D2357" s="113">
        <v>43468.39604028935</v>
      </c>
      <c r="E2357" s="77" t="s">
        <v>168</v>
      </c>
      <c r="F2357" s="77" t="s">
        <v>31</v>
      </c>
      <c r="G2357" s="77" t="s">
        <v>44</v>
      </c>
      <c r="H2357" s="77" t="s">
        <v>11</v>
      </c>
      <c r="I2357" s="77" t="s">
        <v>43</v>
      </c>
      <c r="J2357" s="77" t="s">
        <v>42</v>
      </c>
      <c r="K2357" s="77">
        <v>1.28</v>
      </c>
      <c r="L2357" s="77">
        <v>1210</v>
      </c>
      <c r="M2357" s="77" t="s">
        <v>41</v>
      </c>
      <c r="N2357" s="101">
        <v>0.32500000000000001</v>
      </c>
      <c r="O2357" s="107">
        <v>0</v>
      </c>
      <c r="P2357" s="104">
        <v>0.375</v>
      </c>
      <c r="Z2357" s="77" t="s">
        <v>40</v>
      </c>
      <c r="AA2357" s="77" t="s">
        <v>39</v>
      </c>
      <c r="AB2357" s="77">
        <v>20</v>
      </c>
    </row>
    <row r="2358" spans="1:28" ht="15.75" customHeight="1" x14ac:dyDescent="0.2">
      <c r="A2358" s="77" t="s">
        <v>48</v>
      </c>
      <c r="B2358" s="77" t="s">
        <v>47</v>
      </c>
      <c r="C2358" s="77" t="s">
        <v>50</v>
      </c>
      <c r="D2358" s="113">
        <v>43468.39604028935</v>
      </c>
      <c r="E2358" s="77" t="s">
        <v>168</v>
      </c>
      <c r="F2358" s="77" t="s">
        <v>31</v>
      </c>
      <c r="G2358" s="77" t="s">
        <v>44</v>
      </c>
      <c r="H2358" s="77" t="s">
        <v>11</v>
      </c>
      <c r="I2358" s="77" t="s">
        <v>159</v>
      </c>
      <c r="J2358" s="77" t="s">
        <v>165</v>
      </c>
      <c r="K2358" s="77">
        <v>1.28</v>
      </c>
      <c r="L2358" s="77">
        <v>1210</v>
      </c>
      <c r="M2358" s="77" t="s">
        <v>41</v>
      </c>
      <c r="N2358" s="101">
        <v>1.5</v>
      </c>
      <c r="O2358" s="107">
        <v>2.3700000000000001E-3</v>
      </c>
      <c r="P2358" s="104">
        <v>0.35899999999999999</v>
      </c>
      <c r="Z2358" s="77" t="s">
        <v>40</v>
      </c>
      <c r="AA2358" s="77" t="s">
        <v>39</v>
      </c>
      <c r="AB2358" s="77">
        <v>20</v>
      </c>
    </row>
    <row r="2359" spans="1:28" ht="15.75" customHeight="1" x14ac:dyDescent="0.2">
      <c r="A2359" s="77" t="s">
        <v>48</v>
      </c>
      <c r="B2359" s="77" t="s">
        <v>47</v>
      </c>
      <c r="C2359" s="77" t="s">
        <v>50</v>
      </c>
      <c r="D2359" s="113">
        <v>43468.39604028935</v>
      </c>
      <c r="E2359" s="77" t="s">
        <v>168</v>
      </c>
      <c r="F2359" s="77" t="s">
        <v>31</v>
      </c>
      <c r="G2359" s="77" t="s">
        <v>44</v>
      </c>
      <c r="H2359" s="77" t="s">
        <v>13</v>
      </c>
      <c r="I2359" s="77" t="s">
        <v>157</v>
      </c>
      <c r="J2359" s="77" t="s">
        <v>42</v>
      </c>
      <c r="K2359" s="77">
        <v>1.19</v>
      </c>
      <c r="L2359" s="77">
        <v>1210</v>
      </c>
      <c r="M2359" s="77" t="s">
        <v>41</v>
      </c>
      <c r="N2359" s="101">
        <v>4.43</v>
      </c>
      <c r="O2359" s="107">
        <v>4.4299999999999999E-3</v>
      </c>
      <c r="P2359" s="104">
        <v>0.33300000000000002</v>
      </c>
      <c r="Z2359" s="77" t="s">
        <v>40</v>
      </c>
      <c r="AA2359" s="77" t="s">
        <v>39</v>
      </c>
      <c r="AB2359" s="77">
        <v>20</v>
      </c>
    </row>
    <row r="2360" spans="1:28" ht="15.75" customHeight="1" x14ac:dyDescent="0.2">
      <c r="A2360" s="77" t="s">
        <v>48</v>
      </c>
      <c r="B2360" s="77" t="s">
        <v>47</v>
      </c>
      <c r="C2360" s="77" t="s">
        <v>50</v>
      </c>
      <c r="D2360" s="113">
        <v>43468.39604028935</v>
      </c>
      <c r="E2360" s="77" t="s">
        <v>168</v>
      </c>
      <c r="F2360" s="77" t="s">
        <v>31</v>
      </c>
      <c r="G2360" s="77" t="s">
        <v>44</v>
      </c>
      <c r="H2360" s="77" t="s">
        <v>13</v>
      </c>
      <c r="I2360" s="77" t="s">
        <v>158</v>
      </c>
      <c r="J2360" s="77" t="s">
        <v>42</v>
      </c>
      <c r="K2360" s="77">
        <v>1.19</v>
      </c>
      <c r="L2360" s="77">
        <v>1210</v>
      </c>
      <c r="M2360" s="77" t="s">
        <v>41</v>
      </c>
      <c r="N2360" s="101">
        <v>7.16</v>
      </c>
      <c r="O2360" s="107">
        <v>4.47E-3</v>
      </c>
      <c r="P2360" s="104">
        <v>0</v>
      </c>
      <c r="Z2360" s="77" t="s">
        <v>40</v>
      </c>
      <c r="AA2360" s="77" t="s">
        <v>39</v>
      </c>
      <c r="AB2360" s="77">
        <v>20</v>
      </c>
    </row>
    <row r="2361" spans="1:28" ht="15.75" customHeight="1" x14ac:dyDescent="0.2">
      <c r="A2361" s="77" t="s">
        <v>48</v>
      </c>
      <c r="B2361" s="77" t="s">
        <v>47</v>
      </c>
      <c r="C2361" s="77" t="s">
        <v>50</v>
      </c>
      <c r="D2361" s="113">
        <v>43468.39604028935</v>
      </c>
      <c r="E2361" s="77" t="s">
        <v>168</v>
      </c>
      <c r="F2361" s="77" t="s">
        <v>31</v>
      </c>
      <c r="G2361" s="77" t="s">
        <v>44</v>
      </c>
      <c r="H2361" s="77" t="s">
        <v>13</v>
      </c>
      <c r="I2361" s="77" t="s">
        <v>43</v>
      </c>
      <c r="J2361" s="77" t="s">
        <v>42</v>
      </c>
      <c r="K2361" s="77">
        <v>1.19</v>
      </c>
      <c r="L2361" s="77">
        <v>1210</v>
      </c>
      <c r="M2361" s="77" t="s">
        <v>41</v>
      </c>
      <c r="N2361" s="101">
        <v>0.28799999999999998</v>
      </c>
      <c r="O2361" s="107">
        <v>0</v>
      </c>
      <c r="P2361" s="104">
        <v>0.32100000000000001</v>
      </c>
      <c r="Z2361" s="77" t="s">
        <v>40</v>
      </c>
      <c r="AA2361" s="77" t="s">
        <v>39</v>
      </c>
      <c r="AB2361" s="77">
        <v>20</v>
      </c>
    </row>
    <row r="2362" spans="1:28" ht="15.75" customHeight="1" x14ac:dyDescent="0.2">
      <c r="A2362" s="77" t="s">
        <v>48</v>
      </c>
      <c r="B2362" s="77" t="s">
        <v>47</v>
      </c>
      <c r="C2362" s="77" t="s">
        <v>50</v>
      </c>
      <c r="D2362" s="113">
        <v>43468.39604028935</v>
      </c>
      <c r="E2362" s="77" t="s">
        <v>168</v>
      </c>
      <c r="F2362" s="77" t="s">
        <v>31</v>
      </c>
      <c r="G2362" s="77" t="s">
        <v>44</v>
      </c>
      <c r="H2362" s="77" t="s">
        <v>13</v>
      </c>
      <c r="I2362" s="77" t="s">
        <v>159</v>
      </c>
      <c r="J2362" s="77" t="s">
        <v>165</v>
      </c>
      <c r="K2362" s="77">
        <v>1.19</v>
      </c>
      <c r="L2362" s="77">
        <v>1210</v>
      </c>
      <c r="M2362" s="77" t="s">
        <v>41</v>
      </c>
      <c r="N2362" s="101">
        <v>2.41</v>
      </c>
      <c r="O2362" s="107">
        <v>2.0999999999999999E-3</v>
      </c>
      <c r="P2362" s="104">
        <v>0.307</v>
      </c>
      <c r="Z2362" s="77" t="s">
        <v>40</v>
      </c>
      <c r="AA2362" s="77" t="s">
        <v>39</v>
      </c>
      <c r="AB2362" s="77">
        <v>20</v>
      </c>
    </row>
    <row r="2363" spans="1:28" ht="15.75" customHeight="1" x14ac:dyDescent="0.2">
      <c r="A2363" s="77" t="s">
        <v>48</v>
      </c>
      <c r="B2363" s="77" t="s">
        <v>47</v>
      </c>
      <c r="C2363" s="77" t="s">
        <v>50</v>
      </c>
      <c r="D2363" s="113">
        <v>43468.39604028935</v>
      </c>
      <c r="E2363" s="77" t="s">
        <v>168</v>
      </c>
      <c r="F2363" s="77" t="s">
        <v>31</v>
      </c>
      <c r="G2363" s="77" t="s">
        <v>44</v>
      </c>
      <c r="H2363" s="77" t="s">
        <v>14</v>
      </c>
      <c r="I2363" s="77" t="s">
        <v>157</v>
      </c>
      <c r="J2363" s="77" t="s">
        <v>42</v>
      </c>
      <c r="K2363" s="77">
        <v>1</v>
      </c>
      <c r="L2363" s="77">
        <v>1130</v>
      </c>
      <c r="M2363" s="77" t="s">
        <v>41</v>
      </c>
      <c r="N2363" s="101">
        <v>5.35</v>
      </c>
      <c r="O2363" s="107">
        <v>6.96E-3</v>
      </c>
      <c r="P2363" s="104">
        <v>0.54100000000000004</v>
      </c>
      <c r="Z2363" s="77" t="s">
        <v>40</v>
      </c>
      <c r="AA2363" s="77" t="s">
        <v>39</v>
      </c>
      <c r="AB2363" s="77">
        <v>20</v>
      </c>
    </row>
    <row r="2364" spans="1:28" ht="15.75" customHeight="1" x14ac:dyDescent="0.2">
      <c r="A2364" s="77" t="s">
        <v>48</v>
      </c>
      <c r="B2364" s="77" t="s">
        <v>47</v>
      </c>
      <c r="C2364" s="77" t="s">
        <v>50</v>
      </c>
      <c r="D2364" s="113">
        <v>43468.39604028935</v>
      </c>
      <c r="E2364" s="77" t="s">
        <v>168</v>
      </c>
      <c r="F2364" s="77" t="s">
        <v>31</v>
      </c>
      <c r="G2364" s="77" t="s">
        <v>44</v>
      </c>
      <c r="H2364" s="77" t="s">
        <v>14</v>
      </c>
      <c r="I2364" s="77" t="s">
        <v>158</v>
      </c>
      <c r="J2364" s="77" t="s">
        <v>42</v>
      </c>
      <c r="K2364" s="77">
        <v>1</v>
      </c>
      <c r="L2364" s="77">
        <v>1130</v>
      </c>
      <c r="M2364" s="77" t="s">
        <v>41</v>
      </c>
      <c r="N2364" s="101">
        <v>9.61</v>
      </c>
      <c r="O2364" s="107">
        <v>6.6499999999999997E-3</v>
      </c>
      <c r="P2364" s="104">
        <v>0</v>
      </c>
      <c r="Z2364" s="77" t="s">
        <v>40</v>
      </c>
      <c r="AA2364" s="77" t="s">
        <v>39</v>
      </c>
      <c r="AB2364" s="77">
        <v>20</v>
      </c>
    </row>
    <row r="2365" spans="1:28" ht="15.75" customHeight="1" x14ac:dyDescent="0.2">
      <c r="A2365" s="77" t="s">
        <v>48</v>
      </c>
      <c r="B2365" s="77" t="s">
        <v>47</v>
      </c>
      <c r="C2365" s="77" t="s">
        <v>50</v>
      </c>
      <c r="D2365" s="113">
        <v>43468.39604028935</v>
      </c>
      <c r="E2365" s="77" t="s">
        <v>168</v>
      </c>
      <c r="F2365" s="77" t="s">
        <v>31</v>
      </c>
      <c r="G2365" s="77" t="s">
        <v>44</v>
      </c>
      <c r="H2365" s="77" t="s">
        <v>14</v>
      </c>
      <c r="I2365" s="77" t="s">
        <v>43</v>
      </c>
      <c r="J2365" s="77" t="s">
        <v>42</v>
      </c>
      <c r="K2365" s="77">
        <v>1</v>
      </c>
      <c r="L2365" s="77">
        <v>1130</v>
      </c>
      <c r="M2365" s="77" t="s">
        <v>41</v>
      </c>
      <c r="N2365" s="101">
        <v>0.495</v>
      </c>
      <c r="O2365" s="107">
        <v>0</v>
      </c>
      <c r="P2365" s="104">
        <v>0.51200000000000001</v>
      </c>
      <c r="Z2365" s="77" t="s">
        <v>40</v>
      </c>
      <c r="AA2365" s="77" t="s">
        <v>39</v>
      </c>
      <c r="AB2365" s="77">
        <v>20</v>
      </c>
    </row>
    <row r="2366" spans="1:28" ht="15.75" customHeight="1" x14ac:dyDescent="0.2">
      <c r="A2366" s="77" t="s">
        <v>48</v>
      </c>
      <c r="B2366" s="77" t="s">
        <v>47</v>
      </c>
      <c r="C2366" s="77" t="s">
        <v>50</v>
      </c>
      <c r="D2366" s="113">
        <v>43468.39604028935</v>
      </c>
      <c r="E2366" s="77" t="s">
        <v>168</v>
      </c>
      <c r="F2366" s="77" t="s">
        <v>31</v>
      </c>
      <c r="G2366" s="77" t="s">
        <v>44</v>
      </c>
      <c r="H2366" s="77" t="s">
        <v>14</v>
      </c>
      <c r="I2366" s="77" t="s">
        <v>159</v>
      </c>
      <c r="J2366" s="77" t="s">
        <v>165</v>
      </c>
      <c r="K2366" s="77">
        <v>1</v>
      </c>
      <c r="L2366" s="77">
        <v>1130</v>
      </c>
      <c r="M2366" s="77" t="s">
        <v>41</v>
      </c>
      <c r="N2366" s="101">
        <v>4.25</v>
      </c>
      <c r="O2366" s="107">
        <v>4.8199999999999996E-3</v>
      </c>
      <c r="P2366" s="104">
        <v>0.48499999999999999</v>
      </c>
      <c r="Z2366" s="77" t="s">
        <v>40</v>
      </c>
      <c r="AA2366" s="77" t="s">
        <v>39</v>
      </c>
      <c r="AB2366" s="77">
        <v>20</v>
      </c>
    </row>
    <row r="2367" spans="1:28" ht="15.75" customHeight="1" x14ac:dyDescent="0.2">
      <c r="A2367" s="77" t="s">
        <v>48</v>
      </c>
      <c r="B2367" s="77" t="s">
        <v>47</v>
      </c>
      <c r="C2367" s="77" t="s">
        <v>50</v>
      </c>
      <c r="D2367" s="113">
        <v>43468.39604028935</v>
      </c>
      <c r="E2367" s="77" t="s">
        <v>168</v>
      </c>
      <c r="F2367" s="77" t="s">
        <v>31</v>
      </c>
      <c r="G2367" s="77" t="s">
        <v>44</v>
      </c>
      <c r="H2367" s="77" t="s">
        <v>16</v>
      </c>
      <c r="I2367" s="77" t="s">
        <v>157</v>
      </c>
      <c r="J2367" s="77" t="s">
        <v>42</v>
      </c>
      <c r="K2367" s="77">
        <v>1</v>
      </c>
      <c r="L2367" s="77">
        <v>1070</v>
      </c>
      <c r="M2367" s="77" t="s">
        <v>41</v>
      </c>
      <c r="N2367" s="101">
        <v>4.58</v>
      </c>
      <c r="O2367" s="107">
        <v>7.0000000000000001E-3</v>
      </c>
      <c r="P2367" s="104">
        <v>0.35399999999999998</v>
      </c>
      <c r="Z2367" s="77" t="s">
        <v>40</v>
      </c>
      <c r="AA2367" s="77" t="s">
        <v>39</v>
      </c>
      <c r="AB2367" s="77">
        <v>20</v>
      </c>
    </row>
    <row r="2368" spans="1:28" ht="15.75" customHeight="1" x14ac:dyDescent="0.2">
      <c r="A2368" s="77" t="s">
        <v>48</v>
      </c>
      <c r="B2368" s="77" t="s">
        <v>47</v>
      </c>
      <c r="C2368" s="77" t="s">
        <v>50</v>
      </c>
      <c r="D2368" s="113">
        <v>43468.39604028935</v>
      </c>
      <c r="E2368" s="77" t="s">
        <v>168</v>
      </c>
      <c r="F2368" s="77" t="s">
        <v>31</v>
      </c>
      <c r="G2368" s="77" t="s">
        <v>44</v>
      </c>
      <c r="H2368" s="77" t="s">
        <v>16</v>
      </c>
      <c r="I2368" s="77" t="s">
        <v>158</v>
      </c>
      <c r="J2368" s="77" t="s">
        <v>42</v>
      </c>
      <c r="K2368" s="77">
        <v>1</v>
      </c>
      <c r="L2368" s="77">
        <v>1070</v>
      </c>
      <c r="M2368" s="77" t="s">
        <v>41</v>
      </c>
      <c r="N2368" s="101">
        <v>7.73</v>
      </c>
      <c r="O2368" s="107">
        <v>7.0800000000000004E-3</v>
      </c>
      <c r="P2368" s="104">
        <v>0</v>
      </c>
      <c r="Z2368" s="77" t="s">
        <v>40</v>
      </c>
      <c r="AA2368" s="77" t="s">
        <v>39</v>
      </c>
      <c r="AB2368" s="77">
        <v>20</v>
      </c>
    </row>
    <row r="2369" spans="1:28" ht="15.75" customHeight="1" x14ac:dyDescent="0.2">
      <c r="A2369" s="77" t="s">
        <v>48</v>
      </c>
      <c r="B2369" s="77" t="s">
        <v>47</v>
      </c>
      <c r="C2369" s="77" t="s">
        <v>50</v>
      </c>
      <c r="D2369" s="113">
        <v>43468.39604028935</v>
      </c>
      <c r="E2369" s="77" t="s">
        <v>168</v>
      </c>
      <c r="F2369" s="77" t="s">
        <v>31</v>
      </c>
      <c r="G2369" s="77" t="s">
        <v>44</v>
      </c>
      <c r="H2369" s="77" t="s">
        <v>16</v>
      </c>
      <c r="I2369" s="77" t="s">
        <v>43</v>
      </c>
      <c r="J2369" s="77" t="s">
        <v>42</v>
      </c>
      <c r="K2369" s="77">
        <v>1</v>
      </c>
      <c r="L2369" s="77">
        <v>1070</v>
      </c>
      <c r="M2369" s="77" t="s">
        <v>41</v>
      </c>
      <c r="N2369" s="101">
        <v>0.32800000000000001</v>
      </c>
      <c r="O2369" s="107">
        <v>0</v>
      </c>
      <c r="P2369" s="104">
        <v>0.33800000000000002</v>
      </c>
      <c r="Z2369" s="77" t="s">
        <v>40</v>
      </c>
      <c r="AA2369" s="77" t="s">
        <v>39</v>
      </c>
      <c r="AB2369" s="77">
        <v>20</v>
      </c>
    </row>
    <row r="2370" spans="1:28" ht="15.75" customHeight="1" x14ac:dyDescent="0.2">
      <c r="A2370" s="77" t="s">
        <v>48</v>
      </c>
      <c r="B2370" s="77" t="s">
        <v>47</v>
      </c>
      <c r="C2370" s="77" t="s">
        <v>50</v>
      </c>
      <c r="D2370" s="113">
        <v>43468.39604028935</v>
      </c>
      <c r="E2370" s="77" t="s">
        <v>168</v>
      </c>
      <c r="F2370" s="77" t="s">
        <v>31</v>
      </c>
      <c r="G2370" s="77" t="s">
        <v>44</v>
      </c>
      <c r="H2370" s="77" t="s">
        <v>16</v>
      </c>
      <c r="I2370" s="77" t="s">
        <v>159</v>
      </c>
      <c r="J2370" s="77" t="s">
        <v>165</v>
      </c>
      <c r="K2370" s="77">
        <v>1</v>
      </c>
      <c r="L2370" s="77">
        <v>1070</v>
      </c>
      <c r="M2370" s="77" t="s">
        <v>41</v>
      </c>
      <c r="N2370" s="101">
        <v>4.62</v>
      </c>
      <c r="O2370" s="107">
        <v>6.4700000000000001E-3</v>
      </c>
      <c r="P2370" s="104">
        <v>0.311</v>
      </c>
      <c r="Z2370" s="77" t="s">
        <v>40</v>
      </c>
      <c r="AA2370" s="77" t="s">
        <v>39</v>
      </c>
      <c r="AB2370" s="77">
        <v>20</v>
      </c>
    </row>
    <row r="2371" spans="1:28" ht="15.75" customHeight="1" x14ac:dyDescent="0.2">
      <c r="A2371" s="77" t="s">
        <v>48</v>
      </c>
      <c r="B2371" s="77" t="s">
        <v>47</v>
      </c>
      <c r="C2371" s="77" t="s">
        <v>50</v>
      </c>
      <c r="D2371" s="113">
        <v>43468.39604028935</v>
      </c>
      <c r="E2371" s="77" t="s">
        <v>168</v>
      </c>
      <c r="F2371" s="77" t="s">
        <v>31</v>
      </c>
      <c r="G2371" s="77" t="s">
        <v>44</v>
      </c>
      <c r="H2371" s="77" t="s">
        <v>22</v>
      </c>
      <c r="I2371" s="77" t="s">
        <v>157</v>
      </c>
      <c r="J2371" s="77" t="s">
        <v>42</v>
      </c>
      <c r="K2371" s="77">
        <v>1</v>
      </c>
      <c r="L2371" s="77">
        <v>1070</v>
      </c>
      <c r="M2371" s="77" t="s">
        <v>41</v>
      </c>
      <c r="N2371" s="101">
        <v>10.3</v>
      </c>
      <c r="O2371" s="107">
        <v>8.2100000000000003E-3</v>
      </c>
      <c r="P2371" s="104">
        <v>0.76400000000000001</v>
      </c>
      <c r="Z2371" s="77" t="s">
        <v>40</v>
      </c>
      <c r="AA2371" s="77" t="s">
        <v>39</v>
      </c>
      <c r="AB2371" s="77">
        <v>20</v>
      </c>
    </row>
    <row r="2372" spans="1:28" ht="15.75" customHeight="1" x14ac:dyDescent="0.2">
      <c r="A2372" s="77" t="s">
        <v>48</v>
      </c>
      <c r="B2372" s="77" t="s">
        <v>47</v>
      </c>
      <c r="C2372" s="77" t="s">
        <v>50</v>
      </c>
      <c r="D2372" s="113">
        <v>43468.39604028935</v>
      </c>
      <c r="E2372" s="77" t="s">
        <v>168</v>
      </c>
      <c r="F2372" s="77" t="s">
        <v>31</v>
      </c>
      <c r="G2372" s="77" t="s">
        <v>44</v>
      </c>
      <c r="H2372" s="77" t="s">
        <v>22</v>
      </c>
      <c r="I2372" s="77" t="s">
        <v>158</v>
      </c>
      <c r="J2372" s="77" t="s">
        <v>42</v>
      </c>
      <c r="K2372" s="77">
        <v>1</v>
      </c>
      <c r="L2372" s="77">
        <v>1070</v>
      </c>
      <c r="M2372" s="77" t="s">
        <v>41</v>
      </c>
      <c r="N2372" s="101">
        <v>17.899999999999999</v>
      </c>
      <c r="O2372" s="107">
        <v>8.9599999999999992E-3</v>
      </c>
      <c r="P2372" s="104">
        <v>0</v>
      </c>
      <c r="Z2372" s="77" t="s">
        <v>40</v>
      </c>
      <c r="AA2372" s="77" t="s">
        <v>39</v>
      </c>
      <c r="AB2372" s="77">
        <v>20</v>
      </c>
    </row>
    <row r="2373" spans="1:28" ht="15.75" customHeight="1" x14ac:dyDescent="0.2">
      <c r="A2373" s="77" t="s">
        <v>48</v>
      </c>
      <c r="B2373" s="77" t="s">
        <v>47</v>
      </c>
      <c r="C2373" s="77" t="s">
        <v>50</v>
      </c>
      <c r="D2373" s="113">
        <v>43468.39604028935</v>
      </c>
      <c r="E2373" s="77" t="s">
        <v>168</v>
      </c>
      <c r="F2373" s="77" t="s">
        <v>31</v>
      </c>
      <c r="G2373" s="77" t="s">
        <v>44</v>
      </c>
      <c r="H2373" s="77" t="s">
        <v>22</v>
      </c>
      <c r="I2373" s="77" t="s">
        <v>43</v>
      </c>
      <c r="J2373" s="77" t="s">
        <v>42</v>
      </c>
      <c r="K2373" s="77">
        <v>1</v>
      </c>
      <c r="L2373" s="77">
        <v>1070</v>
      </c>
      <c r="M2373" s="77" t="s">
        <v>41</v>
      </c>
      <c r="N2373" s="101">
        <v>0.69699999999999995</v>
      </c>
      <c r="O2373" s="107">
        <v>0</v>
      </c>
      <c r="P2373" s="104">
        <v>0.72499999999999998</v>
      </c>
      <c r="Z2373" s="77" t="s">
        <v>40</v>
      </c>
      <c r="AA2373" s="77" t="s">
        <v>39</v>
      </c>
      <c r="AB2373" s="77">
        <v>20</v>
      </c>
    </row>
    <row r="2374" spans="1:28" ht="15.75" customHeight="1" x14ac:dyDescent="0.2">
      <c r="A2374" s="77" t="s">
        <v>48</v>
      </c>
      <c r="B2374" s="77" t="s">
        <v>47</v>
      </c>
      <c r="C2374" s="77" t="s">
        <v>50</v>
      </c>
      <c r="D2374" s="113">
        <v>43468.39604028935</v>
      </c>
      <c r="E2374" s="77" t="s">
        <v>168</v>
      </c>
      <c r="F2374" s="77" t="s">
        <v>31</v>
      </c>
      <c r="G2374" s="77" t="s">
        <v>44</v>
      </c>
      <c r="H2374" s="77" t="s">
        <v>22</v>
      </c>
      <c r="I2374" s="77" t="s">
        <v>159</v>
      </c>
      <c r="J2374" s="77" t="s">
        <v>165</v>
      </c>
      <c r="K2374" s="77">
        <v>1</v>
      </c>
      <c r="L2374" s="77">
        <v>1070</v>
      </c>
      <c r="M2374" s="77" t="s">
        <v>41</v>
      </c>
      <c r="N2374" s="101">
        <v>10.5</v>
      </c>
      <c r="O2374" s="107">
        <v>7.7299999999999999E-3</v>
      </c>
      <c r="P2374" s="104">
        <v>0.67200000000000004</v>
      </c>
      <c r="Z2374" s="77" t="s">
        <v>40</v>
      </c>
      <c r="AA2374" s="77" t="s">
        <v>39</v>
      </c>
      <c r="AB2374" s="77">
        <v>20</v>
      </c>
    </row>
    <row r="2375" spans="1:28" ht="15.75" customHeight="1" x14ac:dyDescent="0.2">
      <c r="A2375" s="77" t="s">
        <v>48</v>
      </c>
      <c r="B2375" s="77" t="s">
        <v>47</v>
      </c>
      <c r="C2375" s="77" t="s">
        <v>50</v>
      </c>
      <c r="D2375" s="113">
        <v>43468.39604028935</v>
      </c>
      <c r="E2375" s="77" t="s">
        <v>168</v>
      </c>
      <c r="F2375" s="77" t="s">
        <v>31</v>
      </c>
      <c r="G2375" s="77" t="s">
        <v>44</v>
      </c>
      <c r="H2375" s="77" t="s">
        <v>166</v>
      </c>
      <c r="I2375" s="77" t="s">
        <v>157</v>
      </c>
      <c r="J2375" s="77" t="s">
        <v>42</v>
      </c>
      <c r="K2375" s="77">
        <v>1.1599999999999999</v>
      </c>
      <c r="L2375" s="77">
        <v>1180</v>
      </c>
      <c r="M2375" s="77" t="s">
        <v>41</v>
      </c>
      <c r="N2375" s="101">
        <v>4.05</v>
      </c>
      <c r="O2375" s="107">
        <v>5.45E-3</v>
      </c>
      <c r="P2375" s="104">
        <v>0.42199999999999999</v>
      </c>
      <c r="Z2375" s="77" t="s">
        <v>40</v>
      </c>
      <c r="AA2375" s="77" t="s">
        <v>39</v>
      </c>
      <c r="AB2375" s="77">
        <v>20</v>
      </c>
    </row>
    <row r="2376" spans="1:28" ht="15.75" customHeight="1" x14ac:dyDescent="0.2">
      <c r="A2376" s="77" t="s">
        <v>48</v>
      </c>
      <c r="B2376" s="77" t="s">
        <v>47</v>
      </c>
      <c r="C2376" s="77" t="s">
        <v>50</v>
      </c>
      <c r="D2376" s="113">
        <v>43468.39604028935</v>
      </c>
      <c r="E2376" s="77" t="s">
        <v>168</v>
      </c>
      <c r="F2376" s="77" t="s">
        <v>31</v>
      </c>
      <c r="G2376" s="77" t="s">
        <v>44</v>
      </c>
      <c r="H2376" s="77" t="s">
        <v>166</v>
      </c>
      <c r="I2376" s="77" t="s">
        <v>158</v>
      </c>
      <c r="J2376" s="77" t="s">
        <v>42</v>
      </c>
      <c r="K2376" s="77">
        <v>1.1599999999999999</v>
      </c>
      <c r="L2376" s="77">
        <v>1180</v>
      </c>
      <c r="M2376" s="77" t="s">
        <v>41</v>
      </c>
      <c r="N2376" s="101">
        <v>7.58</v>
      </c>
      <c r="O2376" s="107">
        <v>5.5700000000000003E-3</v>
      </c>
      <c r="P2376" s="104">
        <v>0</v>
      </c>
      <c r="Z2376" s="77" t="s">
        <v>40</v>
      </c>
      <c r="AA2376" s="77" t="s">
        <v>39</v>
      </c>
      <c r="AB2376" s="77">
        <v>20</v>
      </c>
    </row>
    <row r="2377" spans="1:28" ht="15.75" customHeight="1" x14ac:dyDescent="0.2">
      <c r="A2377" s="77" t="s">
        <v>48</v>
      </c>
      <c r="B2377" s="77" t="s">
        <v>47</v>
      </c>
      <c r="C2377" s="77" t="s">
        <v>50</v>
      </c>
      <c r="D2377" s="113">
        <v>43468.39604028935</v>
      </c>
      <c r="E2377" s="77" t="s">
        <v>168</v>
      </c>
      <c r="F2377" s="77" t="s">
        <v>31</v>
      </c>
      <c r="G2377" s="77" t="s">
        <v>44</v>
      </c>
      <c r="H2377" s="77" t="s">
        <v>166</v>
      </c>
      <c r="I2377" s="77" t="s">
        <v>43</v>
      </c>
      <c r="J2377" s="77" t="s">
        <v>42</v>
      </c>
      <c r="K2377" s="77">
        <v>1.1599999999999999</v>
      </c>
      <c r="L2377" s="77">
        <v>1180</v>
      </c>
      <c r="M2377" s="77" t="s">
        <v>41</v>
      </c>
      <c r="N2377" s="101">
        <v>0.36899999999999999</v>
      </c>
      <c r="O2377" s="107">
        <v>0</v>
      </c>
      <c r="P2377" s="104">
        <v>0.40300000000000002</v>
      </c>
      <c r="Z2377" s="77" t="s">
        <v>40</v>
      </c>
      <c r="AA2377" s="77" t="s">
        <v>39</v>
      </c>
      <c r="AB2377" s="77">
        <v>20</v>
      </c>
    </row>
    <row r="2378" spans="1:28" ht="15.75" customHeight="1" x14ac:dyDescent="0.2">
      <c r="A2378" s="77" t="s">
        <v>48</v>
      </c>
      <c r="B2378" s="77" t="s">
        <v>47</v>
      </c>
      <c r="C2378" s="77" t="s">
        <v>50</v>
      </c>
      <c r="D2378" s="113">
        <v>43468.39604028935</v>
      </c>
      <c r="E2378" s="77" t="s">
        <v>168</v>
      </c>
      <c r="F2378" s="77" t="s">
        <v>31</v>
      </c>
      <c r="G2378" s="77" t="s">
        <v>44</v>
      </c>
      <c r="H2378" s="77" t="s">
        <v>166</v>
      </c>
      <c r="I2378" s="77" t="s">
        <v>159</v>
      </c>
      <c r="J2378" s="77" t="s">
        <v>165</v>
      </c>
      <c r="K2378" s="77">
        <v>1.1599999999999999</v>
      </c>
      <c r="L2378" s="77">
        <v>1180</v>
      </c>
      <c r="M2378" s="77" t="s">
        <v>41</v>
      </c>
      <c r="N2378" s="101">
        <v>2.75</v>
      </c>
      <c r="O2378" s="107">
        <v>3.13E-3</v>
      </c>
      <c r="P2378" s="104">
        <v>0.38400000000000001</v>
      </c>
      <c r="Z2378" s="77" t="s">
        <v>40</v>
      </c>
      <c r="AA2378" s="77" t="s">
        <v>39</v>
      </c>
      <c r="AB2378" s="77">
        <v>20</v>
      </c>
    </row>
    <row r="2379" spans="1:28" ht="15.75" customHeight="1" x14ac:dyDescent="0.2">
      <c r="A2379" s="77" t="s">
        <v>48</v>
      </c>
      <c r="B2379" s="77" t="s">
        <v>47</v>
      </c>
      <c r="C2379" s="77" t="s">
        <v>50</v>
      </c>
      <c r="D2379" s="113">
        <v>43468.39604028935</v>
      </c>
      <c r="E2379" s="77" t="s">
        <v>168</v>
      </c>
      <c r="F2379" s="77" t="s">
        <v>45</v>
      </c>
      <c r="G2379" s="77" t="s">
        <v>44</v>
      </c>
      <c r="H2379" s="77" t="s">
        <v>9</v>
      </c>
      <c r="I2379" s="77" t="s">
        <v>157</v>
      </c>
      <c r="J2379" s="77" t="s">
        <v>42</v>
      </c>
      <c r="K2379" s="77">
        <v>3.2</v>
      </c>
      <c r="L2379" s="77">
        <v>2300</v>
      </c>
      <c r="M2379" s="77" t="s">
        <v>41</v>
      </c>
      <c r="N2379" s="101">
        <v>12.5</v>
      </c>
      <c r="O2379" s="107">
        <v>2.8000000000000001E-2</v>
      </c>
      <c r="P2379" s="104">
        <v>3.53</v>
      </c>
      <c r="Z2379" s="77" t="s">
        <v>40</v>
      </c>
      <c r="AA2379" s="77" t="s">
        <v>39</v>
      </c>
      <c r="AB2379" s="77">
        <v>20</v>
      </c>
    </row>
    <row r="2380" spans="1:28" ht="15.75" customHeight="1" x14ac:dyDescent="0.2">
      <c r="A2380" s="77" t="s">
        <v>48</v>
      </c>
      <c r="B2380" s="77" t="s">
        <v>47</v>
      </c>
      <c r="C2380" s="77" t="s">
        <v>50</v>
      </c>
      <c r="D2380" s="113">
        <v>43468.39604028935</v>
      </c>
      <c r="E2380" s="77" t="s">
        <v>168</v>
      </c>
      <c r="F2380" s="77" t="s">
        <v>45</v>
      </c>
      <c r="G2380" s="77" t="s">
        <v>44</v>
      </c>
      <c r="H2380" s="77" t="s">
        <v>9</v>
      </c>
      <c r="I2380" s="77" t="s">
        <v>158</v>
      </c>
      <c r="J2380" s="77" t="s">
        <v>42</v>
      </c>
      <c r="K2380" s="77">
        <v>3.2</v>
      </c>
      <c r="L2380" s="77">
        <v>2300</v>
      </c>
      <c r="M2380" s="77" t="s">
        <v>41</v>
      </c>
      <c r="N2380" s="101">
        <v>50.9</v>
      </c>
      <c r="O2380" s="107">
        <v>2.9000000000000001E-2</v>
      </c>
      <c r="P2380" s="104">
        <v>0</v>
      </c>
      <c r="Z2380" s="77" t="s">
        <v>40</v>
      </c>
      <c r="AA2380" s="77" t="s">
        <v>39</v>
      </c>
      <c r="AB2380" s="77">
        <v>20</v>
      </c>
    </row>
    <row r="2381" spans="1:28" ht="15.75" customHeight="1" x14ac:dyDescent="0.2">
      <c r="A2381" s="77" t="s">
        <v>48</v>
      </c>
      <c r="B2381" s="77" t="s">
        <v>47</v>
      </c>
      <c r="C2381" s="77" t="s">
        <v>50</v>
      </c>
      <c r="D2381" s="113">
        <v>43468.39604028935</v>
      </c>
      <c r="E2381" s="77" t="s">
        <v>168</v>
      </c>
      <c r="F2381" s="77" t="s">
        <v>45</v>
      </c>
      <c r="G2381" s="77" t="s">
        <v>44</v>
      </c>
      <c r="H2381" s="77" t="s">
        <v>9</v>
      </c>
      <c r="I2381" s="77" t="s">
        <v>43</v>
      </c>
      <c r="J2381" s="77" t="s">
        <v>42</v>
      </c>
      <c r="K2381" s="77">
        <v>3.2</v>
      </c>
      <c r="L2381" s="77">
        <v>2300</v>
      </c>
      <c r="M2381" s="77" t="s">
        <v>41</v>
      </c>
      <c r="N2381" s="101">
        <v>2.2000000000000002</v>
      </c>
      <c r="O2381" s="107">
        <v>0</v>
      </c>
      <c r="P2381" s="104">
        <v>3.44</v>
      </c>
      <c r="Z2381" s="77" t="s">
        <v>40</v>
      </c>
      <c r="AA2381" s="77" t="s">
        <v>39</v>
      </c>
      <c r="AB2381" s="77">
        <v>20</v>
      </c>
    </row>
    <row r="2382" spans="1:28" ht="15.75" customHeight="1" x14ac:dyDescent="0.2">
      <c r="A2382" s="77" t="s">
        <v>48</v>
      </c>
      <c r="B2382" s="77" t="s">
        <v>47</v>
      </c>
      <c r="C2382" s="77" t="s">
        <v>50</v>
      </c>
      <c r="D2382" s="113">
        <v>43468.39604028935</v>
      </c>
      <c r="E2382" s="77" t="s">
        <v>168</v>
      </c>
      <c r="F2382" s="77" t="s">
        <v>45</v>
      </c>
      <c r="G2382" s="77" t="s">
        <v>44</v>
      </c>
      <c r="H2382" s="77" t="s">
        <v>9</v>
      </c>
      <c r="I2382" s="77" t="s">
        <v>159</v>
      </c>
      <c r="J2382" s="77" t="s">
        <v>165</v>
      </c>
      <c r="K2382" s="77">
        <v>3.2</v>
      </c>
      <c r="L2382" s="77">
        <v>2300</v>
      </c>
      <c r="M2382" s="77" t="s">
        <v>41</v>
      </c>
      <c r="N2382" s="101">
        <v>11.9</v>
      </c>
      <c r="O2382" s="107">
        <v>2.1999999999999999E-2</v>
      </c>
      <c r="P2382" s="104">
        <v>3.36</v>
      </c>
      <c r="Z2382" s="77" t="s">
        <v>40</v>
      </c>
      <c r="AA2382" s="77" t="s">
        <v>39</v>
      </c>
      <c r="AB2382" s="77">
        <v>20</v>
      </c>
    </row>
    <row r="2383" spans="1:28" ht="15.75" customHeight="1" x14ac:dyDescent="0.2">
      <c r="A2383" s="77" t="s">
        <v>48</v>
      </c>
      <c r="B2383" s="77" t="s">
        <v>47</v>
      </c>
      <c r="C2383" s="77" t="s">
        <v>50</v>
      </c>
      <c r="D2383" s="113">
        <v>43468.39604028935</v>
      </c>
      <c r="E2383" s="77" t="s">
        <v>168</v>
      </c>
      <c r="F2383" s="77" t="s">
        <v>45</v>
      </c>
      <c r="G2383" s="77" t="s">
        <v>44</v>
      </c>
      <c r="H2383" s="77" t="s">
        <v>10</v>
      </c>
      <c r="I2383" s="77" t="s">
        <v>157</v>
      </c>
      <c r="J2383" s="77" t="s">
        <v>42</v>
      </c>
      <c r="K2383" s="77">
        <v>3.5</v>
      </c>
      <c r="L2383" s="77">
        <v>2220</v>
      </c>
      <c r="M2383" s="77" t="s">
        <v>41</v>
      </c>
      <c r="N2383" s="101">
        <v>6.9</v>
      </c>
      <c r="O2383" s="107">
        <v>1.0999999999999999E-2</v>
      </c>
      <c r="P2383" s="104">
        <v>3.74</v>
      </c>
      <c r="Z2383" s="77" t="s">
        <v>40</v>
      </c>
      <c r="AA2383" s="77" t="s">
        <v>39</v>
      </c>
      <c r="AB2383" s="77">
        <v>20</v>
      </c>
    </row>
    <row r="2384" spans="1:28" ht="15.75" customHeight="1" x14ac:dyDescent="0.2">
      <c r="A2384" s="77" t="s">
        <v>48</v>
      </c>
      <c r="B2384" s="77" t="s">
        <v>47</v>
      </c>
      <c r="C2384" s="77" t="s">
        <v>50</v>
      </c>
      <c r="D2384" s="113">
        <v>43468.39604028935</v>
      </c>
      <c r="E2384" s="77" t="s">
        <v>168</v>
      </c>
      <c r="F2384" s="77" t="s">
        <v>45</v>
      </c>
      <c r="G2384" s="77" t="s">
        <v>44</v>
      </c>
      <c r="H2384" s="77" t="s">
        <v>10</v>
      </c>
      <c r="I2384" s="77" t="s">
        <v>158</v>
      </c>
      <c r="J2384" s="77" t="s">
        <v>42</v>
      </c>
      <c r="K2384" s="77">
        <v>3.5</v>
      </c>
      <c r="L2384" s="77">
        <v>2220</v>
      </c>
      <c r="M2384" s="77" t="s">
        <v>41</v>
      </c>
      <c r="N2384" s="101">
        <v>40.1</v>
      </c>
      <c r="O2384" s="107">
        <v>1.0999999999999999E-2</v>
      </c>
      <c r="P2384" s="104">
        <v>0</v>
      </c>
      <c r="Z2384" s="77" t="s">
        <v>40</v>
      </c>
      <c r="AA2384" s="77" t="s">
        <v>39</v>
      </c>
      <c r="AB2384" s="77">
        <v>20</v>
      </c>
    </row>
    <row r="2385" spans="1:28" ht="15.75" customHeight="1" x14ac:dyDescent="0.2">
      <c r="A2385" s="77" t="s">
        <v>48</v>
      </c>
      <c r="B2385" s="77" t="s">
        <v>47</v>
      </c>
      <c r="C2385" s="77" t="s">
        <v>50</v>
      </c>
      <c r="D2385" s="113">
        <v>43468.39604028935</v>
      </c>
      <c r="E2385" s="77" t="s">
        <v>168</v>
      </c>
      <c r="F2385" s="77" t="s">
        <v>45</v>
      </c>
      <c r="G2385" s="77" t="s">
        <v>44</v>
      </c>
      <c r="H2385" s="77" t="s">
        <v>10</v>
      </c>
      <c r="I2385" s="77" t="s">
        <v>43</v>
      </c>
      <c r="J2385" s="77" t="s">
        <v>42</v>
      </c>
      <c r="K2385" s="77">
        <v>3.5</v>
      </c>
      <c r="L2385" s="77">
        <v>2220</v>
      </c>
      <c r="M2385" s="77" t="s">
        <v>41</v>
      </c>
      <c r="N2385" s="101">
        <v>2.2999999999999998</v>
      </c>
      <c r="O2385" s="107">
        <v>0</v>
      </c>
      <c r="P2385" s="104">
        <v>3.6</v>
      </c>
      <c r="Z2385" s="77" t="s">
        <v>40</v>
      </c>
      <c r="AA2385" s="77" t="s">
        <v>39</v>
      </c>
      <c r="AB2385" s="77">
        <v>20</v>
      </c>
    </row>
    <row r="2386" spans="1:28" ht="15.75" customHeight="1" x14ac:dyDescent="0.2">
      <c r="A2386" s="77" t="s">
        <v>48</v>
      </c>
      <c r="B2386" s="77" t="s">
        <v>47</v>
      </c>
      <c r="C2386" s="77" t="s">
        <v>50</v>
      </c>
      <c r="D2386" s="113">
        <v>43468.39604028935</v>
      </c>
      <c r="E2386" s="77" t="s">
        <v>168</v>
      </c>
      <c r="F2386" s="77" t="s">
        <v>45</v>
      </c>
      <c r="G2386" s="77" t="s">
        <v>44</v>
      </c>
      <c r="H2386" s="77" t="s">
        <v>10</v>
      </c>
      <c r="I2386" s="77" t="s">
        <v>159</v>
      </c>
      <c r="J2386" s="77" t="s">
        <v>165</v>
      </c>
      <c r="K2386" s="77">
        <v>3.5</v>
      </c>
      <c r="L2386" s="77">
        <v>2220</v>
      </c>
      <c r="M2386" s="77" t="s">
        <v>41</v>
      </c>
      <c r="N2386" s="101">
        <v>3.8</v>
      </c>
      <c r="O2386" s="107">
        <v>2E-3</v>
      </c>
      <c r="P2386" s="104">
        <v>3.59</v>
      </c>
      <c r="Z2386" s="77" t="s">
        <v>40</v>
      </c>
      <c r="AA2386" s="77" t="s">
        <v>39</v>
      </c>
      <c r="AB2386" s="77">
        <v>20</v>
      </c>
    </row>
    <row r="2387" spans="1:28" ht="15.75" customHeight="1" x14ac:dyDescent="0.2">
      <c r="A2387" s="77" t="s">
        <v>48</v>
      </c>
      <c r="B2387" s="77" t="s">
        <v>47</v>
      </c>
      <c r="C2387" s="77" t="s">
        <v>50</v>
      </c>
      <c r="D2387" s="113">
        <v>43468.39604028935</v>
      </c>
      <c r="E2387" s="77" t="s">
        <v>168</v>
      </c>
      <c r="F2387" s="77" t="s">
        <v>45</v>
      </c>
      <c r="G2387" s="77" t="s">
        <v>44</v>
      </c>
      <c r="H2387" s="77" t="s">
        <v>11</v>
      </c>
      <c r="I2387" s="77" t="s">
        <v>157</v>
      </c>
      <c r="J2387" s="77" t="s">
        <v>42</v>
      </c>
      <c r="K2387" s="77">
        <v>3</v>
      </c>
      <c r="L2387" s="77">
        <v>1920</v>
      </c>
      <c r="M2387" s="77" t="s">
        <v>41</v>
      </c>
      <c r="N2387" s="101">
        <v>12</v>
      </c>
      <c r="O2387" s="107">
        <v>1.7000000000000001E-2</v>
      </c>
      <c r="P2387" s="104">
        <v>1.07</v>
      </c>
      <c r="Z2387" s="77" t="s">
        <v>40</v>
      </c>
      <c r="AA2387" s="77" t="s">
        <v>39</v>
      </c>
      <c r="AB2387" s="77">
        <v>20</v>
      </c>
    </row>
    <row r="2388" spans="1:28" ht="15.75" customHeight="1" x14ac:dyDescent="0.2">
      <c r="A2388" s="77" t="s">
        <v>48</v>
      </c>
      <c r="B2388" s="77" t="s">
        <v>47</v>
      </c>
      <c r="C2388" s="77" t="s">
        <v>50</v>
      </c>
      <c r="D2388" s="113">
        <v>43468.39604028935</v>
      </c>
      <c r="E2388" s="77" t="s">
        <v>168</v>
      </c>
      <c r="F2388" s="77" t="s">
        <v>45</v>
      </c>
      <c r="G2388" s="77" t="s">
        <v>44</v>
      </c>
      <c r="H2388" s="77" t="s">
        <v>11</v>
      </c>
      <c r="I2388" s="77" t="s">
        <v>158</v>
      </c>
      <c r="J2388" s="77" t="s">
        <v>42</v>
      </c>
      <c r="K2388" s="77">
        <v>3</v>
      </c>
      <c r="L2388" s="77">
        <v>1920</v>
      </c>
      <c r="M2388" s="77" t="s">
        <v>41</v>
      </c>
      <c r="N2388" s="101">
        <v>21.6</v>
      </c>
      <c r="O2388" s="107">
        <v>1.7999999999999999E-2</v>
      </c>
      <c r="P2388" s="104">
        <v>0</v>
      </c>
      <c r="Z2388" s="77" t="s">
        <v>40</v>
      </c>
      <c r="AA2388" s="77" t="s">
        <v>39</v>
      </c>
      <c r="AB2388" s="77">
        <v>20</v>
      </c>
    </row>
    <row r="2389" spans="1:28" ht="15.75" customHeight="1" x14ac:dyDescent="0.2">
      <c r="A2389" s="77" t="s">
        <v>48</v>
      </c>
      <c r="B2389" s="77" t="s">
        <v>47</v>
      </c>
      <c r="C2389" s="77" t="s">
        <v>50</v>
      </c>
      <c r="D2389" s="113">
        <v>43468.39604028935</v>
      </c>
      <c r="E2389" s="77" t="s">
        <v>168</v>
      </c>
      <c r="F2389" s="77" t="s">
        <v>45</v>
      </c>
      <c r="G2389" s="77" t="s">
        <v>44</v>
      </c>
      <c r="H2389" s="77" t="s">
        <v>11</v>
      </c>
      <c r="I2389" s="77" t="s">
        <v>43</v>
      </c>
      <c r="J2389" s="77" t="s">
        <v>42</v>
      </c>
      <c r="K2389" s="77">
        <v>3</v>
      </c>
      <c r="L2389" s="77">
        <v>1920</v>
      </c>
      <c r="M2389" s="77" t="s">
        <v>41</v>
      </c>
      <c r="N2389" s="101">
        <v>0.7</v>
      </c>
      <c r="O2389" s="107">
        <v>0</v>
      </c>
      <c r="P2389" s="104">
        <v>1.03</v>
      </c>
      <c r="Z2389" s="77" t="s">
        <v>40</v>
      </c>
      <c r="AA2389" s="77" t="s">
        <v>39</v>
      </c>
      <c r="AB2389" s="77">
        <v>20</v>
      </c>
    </row>
    <row r="2390" spans="1:28" ht="15.75" customHeight="1" x14ac:dyDescent="0.2">
      <c r="A2390" s="77" t="s">
        <v>48</v>
      </c>
      <c r="B2390" s="77" t="s">
        <v>47</v>
      </c>
      <c r="C2390" s="77" t="s">
        <v>50</v>
      </c>
      <c r="D2390" s="113">
        <v>43468.39604028935</v>
      </c>
      <c r="E2390" s="77" t="s">
        <v>168</v>
      </c>
      <c r="F2390" s="77" t="s">
        <v>45</v>
      </c>
      <c r="G2390" s="77" t="s">
        <v>44</v>
      </c>
      <c r="H2390" s="77" t="s">
        <v>11</v>
      </c>
      <c r="I2390" s="77" t="s">
        <v>159</v>
      </c>
      <c r="J2390" s="77" t="s">
        <v>165</v>
      </c>
      <c r="K2390" s="77">
        <v>3</v>
      </c>
      <c r="L2390" s="77">
        <v>1920</v>
      </c>
      <c r="M2390" s="77" t="s">
        <v>41</v>
      </c>
      <c r="N2390" s="101">
        <v>4</v>
      </c>
      <c r="O2390" s="107">
        <v>7.0000000000000001E-3</v>
      </c>
      <c r="P2390" s="104">
        <v>1.02</v>
      </c>
      <c r="Z2390" s="77" t="s">
        <v>40</v>
      </c>
      <c r="AA2390" s="77" t="s">
        <v>39</v>
      </c>
      <c r="AB2390" s="77">
        <v>20</v>
      </c>
    </row>
    <row r="2391" spans="1:28" ht="15.75" customHeight="1" x14ac:dyDescent="0.2">
      <c r="A2391" s="77" t="s">
        <v>48</v>
      </c>
      <c r="B2391" s="77" t="s">
        <v>47</v>
      </c>
      <c r="C2391" s="77" t="s">
        <v>50</v>
      </c>
      <c r="D2391" s="113">
        <v>43468.39604028935</v>
      </c>
      <c r="E2391" s="77" t="s">
        <v>168</v>
      </c>
      <c r="F2391" s="77" t="s">
        <v>45</v>
      </c>
      <c r="G2391" s="77" t="s">
        <v>44</v>
      </c>
      <c r="H2391" s="77" t="s">
        <v>13</v>
      </c>
      <c r="I2391" s="77" t="s">
        <v>157</v>
      </c>
      <c r="J2391" s="77" t="s">
        <v>42</v>
      </c>
      <c r="K2391" s="77">
        <v>2.4</v>
      </c>
      <c r="L2391" s="77">
        <v>1760</v>
      </c>
      <c r="M2391" s="77" t="s">
        <v>41</v>
      </c>
      <c r="N2391" s="101">
        <v>13.1</v>
      </c>
      <c r="O2391" s="107">
        <v>1.4999999999999999E-2</v>
      </c>
      <c r="P2391" s="104">
        <v>0.71</v>
      </c>
      <c r="Z2391" s="77" t="s">
        <v>40</v>
      </c>
      <c r="AA2391" s="77" t="s">
        <v>39</v>
      </c>
      <c r="AB2391" s="77">
        <v>20</v>
      </c>
    </row>
    <row r="2392" spans="1:28" ht="15.75" customHeight="1" x14ac:dyDescent="0.2">
      <c r="A2392" s="77" t="s">
        <v>48</v>
      </c>
      <c r="B2392" s="77" t="s">
        <v>47</v>
      </c>
      <c r="C2392" s="77" t="s">
        <v>50</v>
      </c>
      <c r="D2392" s="113">
        <v>43468.39604028935</v>
      </c>
      <c r="E2392" s="77" t="s">
        <v>168</v>
      </c>
      <c r="F2392" s="77" t="s">
        <v>45</v>
      </c>
      <c r="G2392" s="77" t="s">
        <v>44</v>
      </c>
      <c r="H2392" s="77" t="s">
        <v>13</v>
      </c>
      <c r="I2392" s="77" t="s">
        <v>158</v>
      </c>
      <c r="J2392" s="77" t="s">
        <v>42</v>
      </c>
      <c r="K2392" s="77">
        <v>2.4</v>
      </c>
      <c r="L2392" s="77">
        <v>1760</v>
      </c>
      <c r="M2392" s="77" t="s">
        <v>41</v>
      </c>
      <c r="N2392" s="101">
        <v>19.3</v>
      </c>
      <c r="O2392" s="107">
        <v>1.4999999999999999E-2</v>
      </c>
      <c r="P2392" s="104">
        <v>0</v>
      </c>
      <c r="Z2392" s="77" t="s">
        <v>40</v>
      </c>
      <c r="AA2392" s="77" t="s">
        <v>39</v>
      </c>
      <c r="AB2392" s="77">
        <v>20</v>
      </c>
    </row>
    <row r="2393" spans="1:28" ht="15.75" customHeight="1" x14ac:dyDescent="0.2">
      <c r="A2393" s="77" t="s">
        <v>48</v>
      </c>
      <c r="B2393" s="77" t="s">
        <v>47</v>
      </c>
      <c r="C2393" s="77" t="s">
        <v>50</v>
      </c>
      <c r="D2393" s="113">
        <v>43468.39604028935</v>
      </c>
      <c r="E2393" s="77" t="s">
        <v>168</v>
      </c>
      <c r="F2393" s="77" t="s">
        <v>45</v>
      </c>
      <c r="G2393" s="77" t="s">
        <v>44</v>
      </c>
      <c r="H2393" s="77" t="s">
        <v>13</v>
      </c>
      <c r="I2393" s="77" t="s">
        <v>43</v>
      </c>
      <c r="J2393" s="77" t="s">
        <v>42</v>
      </c>
      <c r="K2393" s="77">
        <v>2.4</v>
      </c>
      <c r="L2393" s="77">
        <v>1760</v>
      </c>
      <c r="M2393" s="77" t="s">
        <v>41</v>
      </c>
      <c r="N2393" s="101">
        <v>0.5</v>
      </c>
      <c r="O2393" s="107">
        <v>0</v>
      </c>
      <c r="P2393" s="104">
        <v>0.69</v>
      </c>
      <c r="Z2393" s="77" t="s">
        <v>40</v>
      </c>
      <c r="AA2393" s="77" t="s">
        <v>39</v>
      </c>
      <c r="AB2393" s="77">
        <v>20</v>
      </c>
    </row>
    <row r="2394" spans="1:28" ht="15.75" customHeight="1" x14ac:dyDescent="0.2">
      <c r="A2394" s="77" t="s">
        <v>48</v>
      </c>
      <c r="B2394" s="77" t="s">
        <v>47</v>
      </c>
      <c r="C2394" s="77" t="s">
        <v>50</v>
      </c>
      <c r="D2394" s="113">
        <v>43468.39604028935</v>
      </c>
      <c r="E2394" s="77" t="s">
        <v>168</v>
      </c>
      <c r="F2394" s="77" t="s">
        <v>45</v>
      </c>
      <c r="G2394" s="77" t="s">
        <v>44</v>
      </c>
      <c r="H2394" s="77" t="s">
        <v>13</v>
      </c>
      <c r="I2394" s="77" t="s">
        <v>159</v>
      </c>
      <c r="J2394" s="77" t="s">
        <v>165</v>
      </c>
      <c r="K2394" s="77">
        <v>2.4</v>
      </c>
      <c r="L2394" s="77">
        <v>1760</v>
      </c>
      <c r="M2394" s="77" t="s">
        <v>41</v>
      </c>
      <c r="N2394" s="101">
        <v>7.1</v>
      </c>
      <c r="O2394" s="107">
        <v>7.0000000000000001E-3</v>
      </c>
      <c r="P2394" s="104">
        <v>0.68</v>
      </c>
      <c r="Z2394" s="77" t="s">
        <v>40</v>
      </c>
      <c r="AA2394" s="77" t="s">
        <v>39</v>
      </c>
      <c r="AB2394" s="77">
        <v>20</v>
      </c>
    </row>
    <row r="2395" spans="1:28" ht="15.75" customHeight="1" x14ac:dyDescent="0.2">
      <c r="A2395" s="77" t="s">
        <v>48</v>
      </c>
      <c r="B2395" s="77" t="s">
        <v>47</v>
      </c>
      <c r="C2395" s="77" t="s">
        <v>50</v>
      </c>
      <c r="D2395" s="113">
        <v>43468.39604028935</v>
      </c>
      <c r="E2395" s="77" t="s">
        <v>168</v>
      </c>
      <c r="F2395" s="77" t="s">
        <v>45</v>
      </c>
      <c r="G2395" s="77" t="s">
        <v>44</v>
      </c>
      <c r="H2395" s="77" t="s">
        <v>14</v>
      </c>
      <c r="I2395" s="77" t="s">
        <v>157</v>
      </c>
      <c r="J2395" s="77" t="s">
        <v>42</v>
      </c>
      <c r="K2395" s="77">
        <v>2.2000000000000002</v>
      </c>
      <c r="L2395" s="77">
        <v>1740</v>
      </c>
      <c r="M2395" s="77" t="s">
        <v>41</v>
      </c>
      <c r="N2395" s="101">
        <v>15.5</v>
      </c>
      <c r="O2395" s="107">
        <v>2.1999999999999999E-2</v>
      </c>
      <c r="P2395" s="104">
        <v>1.33</v>
      </c>
      <c r="Z2395" s="77" t="s">
        <v>40</v>
      </c>
      <c r="AA2395" s="77" t="s">
        <v>39</v>
      </c>
      <c r="AB2395" s="77">
        <v>20</v>
      </c>
    </row>
    <row r="2396" spans="1:28" ht="15.75" customHeight="1" x14ac:dyDescent="0.2">
      <c r="A2396" s="77" t="s">
        <v>48</v>
      </c>
      <c r="B2396" s="77" t="s">
        <v>47</v>
      </c>
      <c r="C2396" s="77" t="s">
        <v>50</v>
      </c>
      <c r="D2396" s="113">
        <v>43468.39604028935</v>
      </c>
      <c r="E2396" s="77" t="s">
        <v>168</v>
      </c>
      <c r="F2396" s="77" t="s">
        <v>45</v>
      </c>
      <c r="G2396" s="77" t="s">
        <v>44</v>
      </c>
      <c r="H2396" s="77" t="s">
        <v>14</v>
      </c>
      <c r="I2396" s="77" t="s">
        <v>158</v>
      </c>
      <c r="J2396" s="77" t="s">
        <v>42</v>
      </c>
      <c r="K2396" s="77">
        <v>2.2000000000000002</v>
      </c>
      <c r="L2396" s="77">
        <v>1740</v>
      </c>
      <c r="M2396" s="77" t="s">
        <v>41</v>
      </c>
      <c r="N2396" s="101">
        <v>26.7</v>
      </c>
      <c r="O2396" s="107">
        <v>2.3E-2</v>
      </c>
      <c r="P2396" s="104">
        <v>0</v>
      </c>
      <c r="Z2396" s="77" t="s">
        <v>40</v>
      </c>
      <c r="AA2396" s="77" t="s">
        <v>39</v>
      </c>
      <c r="AB2396" s="77">
        <v>20</v>
      </c>
    </row>
    <row r="2397" spans="1:28" ht="15.75" customHeight="1" x14ac:dyDescent="0.2">
      <c r="A2397" s="77" t="s">
        <v>48</v>
      </c>
      <c r="B2397" s="77" t="s">
        <v>47</v>
      </c>
      <c r="C2397" s="77" t="s">
        <v>50</v>
      </c>
      <c r="D2397" s="113">
        <v>43468.39604028935</v>
      </c>
      <c r="E2397" s="77" t="s">
        <v>168</v>
      </c>
      <c r="F2397" s="77" t="s">
        <v>45</v>
      </c>
      <c r="G2397" s="77" t="s">
        <v>44</v>
      </c>
      <c r="H2397" s="77" t="s">
        <v>14</v>
      </c>
      <c r="I2397" s="77" t="s">
        <v>43</v>
      </c>
      <c r="J2397" s="77" t="s">
        <v>42</v>
      </c>
      <c r="K2397" s="77">
        <v>2.2000000000000002</v>
      </c>
      <c r="L2397" s="77">
        <v>1740</v>
      </c>
      <c r="M2397" s="77" t="s">
        <v>41</v>
      </c>
      <c r="N2397" s="101">
        <v>0.9</v>
      </c>
      <c r="O2397" s="107">
        <v>0</v>
      </c>
      <c r="P2397" s="104">
        <v>1.28</v>
      </c>
      <c r="Z2397" s="77" t="s">
        <v>40</v>
      </c>
      <c r="AA2397" s="77" t="s">
        <v>39</v>
      </c>
      <c r="AB2397" s="77">
        <v>20</v>
      </c>
    </row>
    <row r="2398" spans="1:28" ht="15.75" customHeight="1" x14ac:dyDescent="0.2">
      <c r="A2398" s="77" t="s">
        <v>48</v>
      </c>
      <c r="B2398" s="77" t="s">
        <v>47</v>
      </c>
      <c r="C2398" s="77" t="s">
        <v>50</v>
      </c>
      <c r="D2398" s="113">
        <v>43468.39604028935</v>
      </c>
      <c r="E2398" s="77" t="s">
        <v>168</v>
      </c>
      <c r="F2398" s="77" t="s">
        <v>45</v>
      </c>
      <c r="G2398" s="77" t="s">
        <v>44</v>
      </c>
      <c r="H2398" s="77" t="s">
        <v>14</v>
      </c>
      <c r="I2398" s="77" t="s">
        <v>159</v>
      </c>
      <c r="J2398" s="77" t="s">
        <v>165</v>
      </c>
      <c r="K2398" s="77">
        <v>2.2000000000000002</v>
      </c>
      <c r="L2398" s="77">
        <v>1740</v>
      </c>
      <c r="M2398" s="77" t="s">
        <v>41</v>
      </c>
      <c r="N2398" s="101">
        <v>12.6</v>
      </c>
      <c r="O2398" s="107">
        <v>1.7000000000000001E-2</v>
      </c>
      <c r="P2398" s="104">
        <v>1.24</v>
      </c>
      <c r="Z2398" s="77" t="s">
        <v>40</v>
      </c>
      <c r="AA2398" s="77" t="s">
        <v>39</v>
      </c>
      <c r="AB2398" s="77">
        <v>20</v>
      </c>
    </row>
    <row r="2399" spans="1:28" ht="15.75" customHeight="1" x14ac:dyDescent="0.2">
      <c r="A2399" s="77" t="s">
        <v>48</v>
      </c>
      <c r="B2399" s="77" t="s">
        <v>47</v>
      </c>
      <c r="C2399" s="77" t="s">
        <v>50</v>
      </c>
      <c r="D2399" s="113">
        <v>43468.39604028935</v>
      </c>
      <c r="E2399" s="77" t="s">
        <v>168</v>
      </c>
      <c r="F2399" s="77" t="s">
        <v>45</v>
      </c>
      <c r="G2399" s="77" t="s">
        <v>44</v>
      </c>
      <c r="H2399" s="77" t="s">
        <v>16</v>
      </c>
      <c r="I2399" s="77" t="s">
        <v>157</v>
      </c>
      <c r="J2399" s="77" t="s">
        <v>42</v>
      </c>
      <c r="K2399" s="77">
        <v>2.5</v>
      </c>
      <c r="L2399" s="77">
        <v>1940</v>
      </c>
      <c r="M2399" s="77" t="s">
        <v>41</v>
      </c>
      <c r="N2399" s="101">
        <v>29.6</v>
      </c>
      <c r="O2399" s="107">
        <v>4.1000000000000002E-2</v>
      </c>
      <c r="P2399" s="104">
        <v>3.33</v>
      </c>
      <c r="Z2399" s="77" t="s">
        <v>40</v>
      </c>
      <c r="AA2399" s="77" t="s">
        <v>39</v>
      </c>
      <c r="AB2399" s="77">
        <v>20</v>
      </c>
    </row>
    <row r="2400" spans="1:28" ht="15.75" customHeight="1" x14ac:dyDescent="0.2">
      <c r="A2400" s="77" t="s">
        <v>48</v>
      </c>
      <c r="B2400" s="77" t="s">
        <v>47</v>
      </c>
      <c r="C2400" s="77" t="s">
        <v>50</v>
      </c>
      <c r="D2400" s="113">
        <v>43468.39604028935</v>
      </c>
      <c r="E2400" s="77" t="s">
        <v>168</v>
      </c>
      <c r="F2400" s="77" t="s">
        <v>45</v>
      </c>
      <c r="G2400" s="77" t="s">
        <v>44</v>
      </c>
      <c r="H2400" s="77" t="s">
        <v>16</v>
      </c>
      <c r="I2400" s="77" t="s">
        <v>158</v>
      </c>
      <c r="J2400" s="77" t="s">
        <v>42</v>
      </c>
      <c r="K2400" s="77">
        <v>2.5</v>
      </c>
      <c r="L2400" s="77">
        <v>1940</v>
      </c>
      <c r="M2400" s="77" t="s">
        <v>41</v>
      </c>
      <c r="N2400" s="101">
        <v>64.3</v>
      </c>
      <c r="O2400" s="107">
        <v>4.1000000000000002E-2</v>
      </c>
      <c r="P2400" s="104">
        <v>0</v>
      </c>
      <c r="Z2400" s="77" t="s">
        <v>40</v>
      </c>
      <c r="AA2400" s="77" t="s">
        <v>39</v>
      </c>
      <c r="AB2400" s="77">
        <v>20</v>
      </c>
    </row>
    <row r="2401" spans="1:28" ht="15.75" customHeight="1" x14ac:dyDescent="0.2">
      <c r="A2401" s="77" t="s">
        <v>48</v>
      </c>
      <c r="B2401" s="77" t="s">
        <v>47</v>
      </c>
      <c r="C2401" s="77" t="s">
        <v>50</v>
      </c>
      <c r="D2401" s="113">
        <v>43468.39604028935</v>
      </c>
      <c r="E2401" s="77" t="s">
        <v>168</v>
      </c>
      <c r="F2401" s="77" t="s">
        <v>45</v>
      </c>
      <c r="G2401" s="77" t="s">
        <v>44</v>
      </c>
      <c r="H2401" s="77" t="s">
        <v>16</v>
      </c>
      <c r="I2401" s="77" t="s">
        <v>43</v>
      </c>
      <c r="J2401" s="77" t="s">
        <v>42</v>
      </c>
      <c r="K2401" s="77">
        <v>2.5</v>
      </c>
      <c r="L2401" s="77">
        <v>1940</v>
      </c>
      <c r="M2401" s="77" t="s">
        <v>41</v>
      </c>
      <c r="N2401" s="101">
        <v>2.2000000000000002</v>
      </c>
      <c r="O2401" s="107">
        <v>0</v>
      </c>
      <c r="P2401" s="104">
        <v>3.25</v>
      </c>
      <c r="Z2401" s="77" t="s">
        <v>40</v>
      </c>
      <c r="AA2401" s="77" t="s">
        <v>39</v>
      </c>
      <c r="AB2401" s="77">
        <v>20</v>
      </c>
    </row>
    <row r="2402" spans="1:28" ht="15.75" customHeight="1" x14ac:dyDescent="0.2">
      <c r="A2402" s="77" t="s">
        <v>48</v>
      </c>
      <c r="B2402" s="77" t="s">
        <v>47</v>
      </c>
      <c r="C2402" s="77" t="s">
        <v>50</v>
      </c>
      <c r="D2402" s="113">
        <v>43468.39604028935</v>
      </c>
      <c r="E2402" s="77" t="s">
        <v>168</v>
      </c>
      <c r="F2402" s="77" t="s">
        <v>45</v>
      </c>
      <c r="G2402" s="77" t="s">
        <v>44</v>
      </c>
      <c r="H2402" s="77" t="s">
        <v>16</v>
      </c>
      <c r="I2402" s="77" t="s">
        <v>159</v>
      </c>
      <c r="J2402" s="77" t="s">
        <v>165</v>
      </c>
      <c r="K2402" s="77">
        <v>2.5</v>
      </c>
      <c r="L2402" s="77">
        <v>1940</v>
      </c>
      <c r="M2402" s="77" t="s">
        <v>41</v>
      </c>
      <c r="N2402" s="101">
        <v>30</v>
      </c>
      <c r="O2402" s="107">
        <v>3.9E-2</v>
      </c>
      <c r="P2402" s="104">
        <v>3.15</v>
      </c>
      <c r="Z2402" s="77" t="s">
        <v>40</v>
      </c>
      <c r="AA2402" s="77" t="s">
        <v>39</v>
      </c>
      <c r="AB2402" s="77">
        <v>20</v>
      </c>
    </row>
    <row r="2403" spans="1:28" ht="15.75" customHeight="1" x14ac:dyDescent="0.2">
      <c r="A2403" s="77" t="s">
        <v>48</v>
      </c>
      <c r="B2403" s="77" t="s">
        <v>47</v>
      </c>
      <c r="C2403" s="77" t="s">
        <v>50</v>
      </c>
      <c r="D2403" s="113">
        <v>43468.39604028935</v>
      </c>
      <c r="E2403" s="77" t="s">
        <v>168</v>
      </c>
      <c r="F2403" s="77" t="s">
        <v>45</v>
      </c>
      <c r="G2403" s="77" t="s">
        <v>44</v>
      </c>
      <c r="H2403" s="77" t="s">
        <v>22</v>
      </c>
      <c r="I2403" s="77" t="s">
        <v>157</v>
      </c>
      <c r="J2403" s="77" t="s">
        <v>42</v>
      </c>
      <c r="K2403" s="77">
        <v>2.5</v>
      </c>
      <c r="L2403" s="77">
        <v>1910</v>
      </c>
      <c r="M2403" s="77" t="s">
        <v>41</v>
      </c>
      <c r="N2403" s="101">
        <v>33.299999999999997</v>
      </c>
      <c r="O2403" s="107">
        <v>3.3000000000000002E-2</v>
      </c>
      <c r="P2403" s="104">
        <v>3.31</v>
      </c>
      <c r="Z2403" s="77" t="s">
        <v>40</v>
      </c>
      <c r="AA2403" s="77" t="s">
        <v>39</v>
      </c>
      <c r="AB2403" s="77">
        <v>20</v>
      </c>
    </row>
    <row r="2404" spans="1:28" ht="15.75" customHeight="1" x14ac:dyDescent="0.2">
      <c r="A2404" s="77" t="s">
        <v>48</v>
      </c>
      <c r="B2404" s="77" t="s">
        <v>47</v>
      </c>
      <c r="C2404" s="77" t="s">
        <v>50</v>
      </c>
      <c r="D2404" s="113">
        <v>43468.39604028935</v>
      </c>
      <c r="E2404" s="77" t="s">
        <v>168</v>
      </c>
      <c r="F2404" s="77" t="s">
        <v>45</v>
      </c>
      <c r="G2404" s="77" t="s">
        <v>44</v>
      </c>
      <c r="H2404" s="77" t="s">
        <v>22</v>
      </c>
      <c r="I2404" s="77" t="s">
        <v>158</v>
      </c>
      <c r="J2404" s="77" t="s">
        <v>42</v>
      </c>
      <c r="K2404" s="77">
        <v>2.5</v>
      </c>
      <c r="L2404" s="77">
        <v>1910</v>
      </c>
      <c r="M2404" s="77" t="s">
        <v>41</v>
      </c>
      <c r="N2404" s="101">
        <v>72</v>
      </c>
      <c r="O2404" s="107">
        <v>3.5000000000000003E-2</v>
      </c>
      <c r="P2404" s="104">
        <v>0</v>
      </c>
      <c r="Z2404" s="77" t="s">
        <v>40</v>
      </c>
      <c r="AA2404" s="77" t="s">
        <v>39</v>
      </c>
      <c r="AB2404" s="77">
        <v>20</v>
      </c>
    </row>
    <row r="2405" spans="1:28" ht="15.75" customHeight="1" x14ac:dyDescent="0.2">
      <c r="A2405" s="77" t="s">
        <v>48</v>
      </c>
      <c r="B2405" s="77" t="s">
        <v>47</v>
      </c>
      <c r="C2405" s="77" t="s">
        <v>50</v>
      </c>
      <c r="D2405" s="113">
        <v>43468.39604028935</v>
      </c>
      <c r="E2405" s="77" t="s">
        <v>168</v>
      </c>
      <c r="F2405" s="77" t="s">
        <v>45</v>
      </c>
      <c r="G2405" s="77" t="s">
        <v>44</v>
      </c>
      <c r="H2405" s="77" t="s">
        <v>22</v>
      </c>
      <c r="I2405" s="77" t="s">
        <v>43</v>
      </c>
      <c r="J2405" s="77" t="s">
        <v>42</v>
      </c>
      <c r="K2405" s="77">
        <v>2.5</v>
      </c>
      <c r="L2405" s="77">
        <v>1910</v>
      </c>
      <c r="M2405" s="77" t="s">
        <v>41</v>
      </c>
      <c r="N2405" s="101">
        <v>2.2000000000000002</v>
      </c>
      <c r="O2405" s="107">
        <v>0</v>
      </c>
      <c r="P2405" s="104">
        <v>3.23</v>
      </c>
      <c r="Z2405" s="77" t="s">
        <v>40</v>
      </c>
      <c r="AA2405" s="77" t="s">
        <v>39</v>
      </c>
      <c r="AB2405" s="77">
        <v>20</v>
      </c>
    </row>
    <row r="2406" spans="1:28" ht="15.75" customHeight="1" x14ac:dyDescent="0.2">
      <c r="A2406" s="77" t="s">
        <v>48</v>
      </c>
      <c r="B2406" s="77" t="s">
        <v>47</v>
      </c>
      <c r="C2406" s="77" t="s">
        <v>50</v>
      </c>
      <c r="D2406" s="113">
        <v>43468.39604028935</v>
      </c>
      <c r="E2406" s="77" t="s">
        <v>168</v>
      </c>
      <c r="F2406" s="77" t="s">
        <v>45</v>
      </c>
      <c r="G2406" s="77" t="s">
        <v>44</v>
      </c>
      <c r="H2406" s="77" t="s">
        <v>22</v>
      </c>
      <c r="I2406" s="77" t="s">
        <v>159</v>
      </c>
      <c r="J2406" s="77" t="s">
        <v>165</v>
      </c>
      <c r="K2406" s="77">
        <v>2.5</v>
      </c>
      <c r="L2406" s="77">
        <v>1910</v>
      </c>
      <c r="M2406" s="77" t="s">
        <v>41</v>
      </c>
      <c r="N2406" s="101">
        <v>34.6</v>
      </c>
      <c r="O2406" s="107">
        <v>3.2000000000000001E-2</v>
      </c>
      <c r="P2406" s="104">
        <v>3.13</v>
      </c>
      <c r="Z2406" s="77" t="s">
        <v>40</v>
      </c>
      <c r="AA2406" s="77" t="s">
        <v>39</v>
      </c>
      <c r="AB2406" s="77">
        <v>20</v>
      </c>
    </row>
    <row r="2407" spans="1:28" ht="15.75" customHeight="1" x14ac:dyDescent="0.2">
      <c r="A2407" s="77" t="s">
        <v>48</v>
      </c>
      <c r="B2407" s="77" t="s">
        <v>47</v>
      </c>
      <c r="C2407" s="77" t="s">
        <v>50</v>
      </c>
      <c r="D2407" s="113">
        <v>43468.39604028935</v>
      </c>
      <c r="E2407" s="77" t="s">
        <v>168</v>
      </c>
      <c r="F2407" s="77" t="s">
        <v>45</v>
      </c>
      <c r="G2407" s="77" t="s">
        <v>44</v>
      </c>
      <c r="H2407" s="77" t="s">
        <v>24</v>
      </c>
      <c r="I2407" s="77" t="s">
        <v>157</v>
      </c>
      <c r="J2407" s="77" t="s">
        <v>42</v>
      </c>
      <c r="K2407" s="77">
        <v>3.2</v>
      </c>
      <c r="L2407" s="77">
        <v>2160</v>
      </c>
      <c r="M2407" s="77" t="s">
        <v>41</v>
      </c>
      <c r="N2407" s="101">
        <v>59.9</v>
      </c>
      <c r="O2407" s="107">
        <v>4.9000000000000002E-2</v>
      </c>
      <c r="P2407" s="104">
        <v>3.67</v>
      </c>
      <c r="Z2407" s="77" t="s">
        <v>40</v>
      </c>
      <c r="AA2407" s="77" t="s">
        <v>39</v>
      </c>
      <c r="AB2407" s="77">
        <v>20</v>
      </c>
    </row>
    <row r="2408" spans="1:28" ht="15.75" customHeight="1" x14ac:dyDescent="0.2">
      <c r="A2408" s="77" t="s">
        <v>48</v>
      </c>
      <c r="B2408" s="77" t="s">
        <v>47</v>
      </c>
      <c r="C2408" s="77" t="s">
        <v>50</v>
      </c>
      <c r="D2408" s="113">
        <v>43468.39604028935</v>
      </c>
      <c r="E2408" s="77" t="s">
        <v>168</v>
      </c>
      <c r="F2408" s="77" t="s">
        <v>45</v>
      </c>
      <c r="G2408" s="77" t="s">
        <v>44</v>
      </c>
      <c r="H2408" s="77" t="s">
        <v>24</v>
      </c>
      <c r="I2408" s="77" t="s">
        <v>158</v>
      </c>
      <c r="J2408" s="77" t="s">
        <v>42</v>
      </c>
      <c r="K2408" s="77">
        <v>3.2</v>
      </c>
      <c r="L2408" s="77">
        <v>2160</v>
      </c>
      <c r="M2408" s="77" t="s">
        <v>41</v>
      </c>
      <c r="N2408" s="101">
        <v>109</v>
      </c>
      <c r="O2408" s="107">
        <v>5.3999999999999999E-2</v>
      </c>
      <c r="P2408" s="104">
        <v>0</v>
      </c>
      <c r="Z2408" s="77" t="s">
        <v>40</v>
      </c>
      <c r="AA2408" s="77" t="s">
        <v>39</v>
      </c>
      <c r="AB2408" s="77">
        <v>20</v>
      </c>
    </row>
    <row r="2409" spans="1:28" ht="15.75" customHeight="1" x14ac:dyDescent="0.2">
      <c r="A2409" s="77" t="s">
        <v>48</v>
      </c>
      <c r="B2409" s="77" t="s">
        <v>47</v>
      </c>
      <c r="C2409" s="77" t="s">
        <v>50</v>
      </c>
      <c r="D2409" s="113">
        <v>43468.39604028935</v>
      </c>
      <c r="E2409" s="77" t="s">
        <v>168</v>
      </c>
      <c r="F2409" s="77" t="s">
        <v>45</v>
      </c>
      <c r="G2409" s="77" t="s">
        <v>44</v>
      </c>
      <c r="H2409" s="77" t="s">
        <v>24</v>
      </c>
      <c r="I2409" s="77" t="s">
        <v>43</v>
      </c>
      <c r="J2409" s="77" t="s">
        <v>42</v>
      </c>
      <c r="K2409" s="77">
        <v>3.2</v>
      </c>
      <c r="L2409" s="77">
        <v>2160</v>
      </c>
      <c r="M2409" s="77" t="s">
        <v>41</v>
      </c>
      <c r="N2409" s="101">
        <v>2.2999999999999998</v>
      </c>
      <c r="O2409" s="107">
        <v>0</v>
      </c>
      <c r="P2409" s="104">
        <v>3.56</v>
      </c>
      <c r="Z2409" s="77" t="s">
        <v>40</v>
      </c>
      <c r="AA2409" s="77" t="s">
        <v>39</v>
      </c>
      <c r="AB2409" s="77">
        <v>20</v>
      </c>
    </row>
    <row r="2410" spans="1:28" ht="15.75" customHeight="1" x14ac:dyDescent="0.2">
      <c r="A2410" s="77" t="s">
        <v>48</v>
      </c>
      <c r="B2410" s="77" t="s">
        <v>47</v>
      </c>
      <c r="C2410" s="77" t="s">
        <v>50</v>
      </c>
      <c r="D2410" s="113">
        <v>43468.39604028935</v>
      </c>
      <c r="E2410" s="77" t="s">
        <v>168</v>
      </c>
      <c r="F2410" s="77" t="s">
        <v>45</v>
      </c>
      <c r="G2410" s="77" t="s">
        <v>44</v>
      </c>
      <c r="H2410" s="77" t="s">
        <v>24</v>
      </c>
      <c r="I2410" s="77" t="s">
        <v>159</v>
      </c>
      <c r="J2410" s="77" t="s">
        <v>165</v>
      </c>
      <c r="K2410" s="77">
        <v>3.2</v>
      </c>
      <c r="L2410" s="77">
        <v>2160</v>
      </c>
      <c r="M2410" s="77" t="s">
        <v>41</v>
      </c>
      <c r="N2410" s="101">
        <v>62.2</v>
      </c>
      <c r="O2410" s="107">
        <v>4.9000000000000002E-2</v>
      </c>
      <c r="P2410" s="104">
        <v>3.47</v>
      </c>
      <c r="Z2410" s="77" t="s">
        <v>40</v>
      </c>
      <c r="AA2410" s="77" t="s">
        <v>39</v>
      </c>
      <c r="AB2410" s="77">
        <v>20</v>
      </c>
    </row>
    <row r="2411" spans="1:28" ht="15.75" customHeight="1" x14ac:dyDescent="0.2">
      <c r="A2411" s="77" t="s">
        <v>48</v>
      </c>
      <c r="B2411" s="77" t="s">
        <v>47</v>
      </c>
      <c r="C2411" s="77" t="s">
        <v>50</v>
      </c>
      <c r="D2411" s="113">
        <v>43468.39604028935</v>
      </c>
      <c r="E2411" s="77" t="s">
        <v>168</v>
      </c>
      <c r="F2411" s="77" t="s">
        <v>45</v>
      </c>
      <c r="G2411" s="77" t="s">
        <v>44</v>
      </c>
      <c r="H2411" s="77" t="s">
        <v>25</v>
      </c>
      <c r="I2411" s="77" t="s">
        <v>157</v>
      </c>
      <c r="J2411" s="77" t="s">
        <v>42</v>
      </c>
      <c r="K2411" s="77">
        <v>3.4</v>
      </c>
      <c r="L2411" s="77">
        <v>2010</v>
      </c>
      <c r="M2411" s="77" t="s">
        <v>41</v>
      </c>
      <c r="N2411" s="101">
        <v>72.599999999999994</v>
      </c>
      <c r="O2411" s="107">
        <v>0.04</v>
      </c>
      <c r="P2411" s="104">
        <v>1.46</v>
      </c>
      <c r="Z2411" s="77" t="s">
        <v>40</v>
      </c>
      <c r="AA2411" s="77" t="s">
        <v>39</v>
      </c>
      <c r="AB2411" s="77">
        <v>20</v>
      </c>
    </row>
    <row r="2412" spans="1:28" ht="15.75" customHeight="1" x14ac:dyDescent="0.2">
      <c r="A2412" s="77" t="s">
        <v>48</v>
      </c>
      <c r="B2412" s="77" t="s">
        <v>47</v>
      </c>
      <c r="C2412" s="77" t="s">
        <v>50</v>
      </c>
      <c r="D2412" s="113">
        <v>43468.39604028935</v>
      </c>
      <c r="E2412" s="77" t="s">
        <v>168</v>
      </c>
      <c r="F2412" s="77" t="s">
        <v>45</v>
      </c>
      <c r="G2412" s="77" t="s">
        <v>44</v>
      </c>
      <c r="H2412" s="77" t="s">
        <v>25</v>
      </c>
      <c r="I2412" s="77" t="s">
        <v>158</v>
      </c>
      <c r="J2412" s="77" t="s">
        <v>42</v>
      </c>
      <c r="K2412" s="77">
        <v>3.4</v>
      </c>
      <c r="L2412" s="77">
        <v>2010</v>
      </c>
      <c r="M2412" s="77" t="s">
        <v>41</v>
      </c>
      <c r="N2412" s="101">
        <v>92.5</v>
      </c>
      <c r="O2412" s="107">
        <v>4.2999999999999997E-2</v>
      </c>
      <c r="P2412" s="104">
        <v>0</v>
      </c>
      <c r="Z2412" s="77" t="s">
        <v>40</v>
      </c>
      <c r="AA2412" s="77" t="s">
        <v>39</v>
      </c>
      <c r="AB2412" s="77">
        <v>20</v>
      </c>
    </row>
    <row r="2413" spans="1:28" ht="15.75" customHeight="1" x14ac:dyDescent="0.2">
      <c r="A2413" s="77" t="s">
        <v>48</v>
      </c>
      <c r="B2413" s="77" t="s">
        <v>47</v>
      </c>
      <c r="C2413" s="77" t="s">
        <v>50</v>
      </c>
      <c r="D2413" s="113">
        <v>43468.39604028935</v>
      </c>
      <c r="E2413" s="77" t="s">
        <v>168</v>
      </c>
      <c r="F2413" s="77" t="s">
        <v>45</v>
      </c>
      <c r="G2413" s="77" t="s">
        <v>44</v>
      </c>
      <c r="H2413" s="77" t="s">
        <v>25</v>
      </c>
      <c r="I2413" s="77" t="s">
        <v>43</v>
      </c>
      <c r="J2413" s="77" t="s">
        <v>42</v>
      </c>
      <c r="K2413" s="77">
        <v>3.4</v>
      </c>
      <c r="L2413" s="77">
        <v>2010</v>
      </c>
      <c r="M2413" s="77" t="s">
        <v>41</v>
      </c>
      <c r="N2413" s="101">
        <v>0.9</v>
      </c>
      <c r="O2413" s="107">
        <v>0</v>
      </c>
      <c r="P2413" s="104">
        <v>1.41</v>
      </c>
      <c r="Z2413" s="77" t="s">
        <v>40</v>
      </c>
      <c r="AA2413" s="77" t="s">
        <v>39</v>
      </c>
      <c r="AB2413" s="77">
        <v>20</v>
      </c>
    </row>
    <row r="2414" spans="1:28" ht="15.75" customHeight="1" x14ac:dyDescent="0.2">
      <c r="A2414" s="77" t="s">
        <v>48</v>
      </c>
      <c r="B2414" s="77" t="s">
        <v>47</v>
      </c>
      <c r="C2414" s="77" t="s">
        <v>50</v>
      </c>
      <c r="D2414" s="113">
        <v>43468.39604028935</v>
      </c>
      <c r="E2414" s="77" t="s">
        <v>168</v>
      </c>
      <c r="F2414" s="77" t="s">
        <v>45</v>
      </c>
      <c r="G2414" s="77" t="s">
        <v>44</v>
      </c>
      <c r="H2414" s="77" t="s">
        <v>25</v>
      </c>
      <c r="I2414" s="77" t="s">
        <v>159</v>
      </c>
      <c r="J2414" s="77" t="s">
        <v>165</v>
      </c>
      <c r="K2414" s="77">
        <v>3.4</v>
      </c>
      <c r="L2414" s="77">
        <v>2010</v>
      </c>
      <c r="M2414" s="77" t="s">
        <v>41</v>
      </c>
      <c r="N2414" s="101">
        <v>73.099999999999994</v>
      </c>
      <c r="O2414" s="107">
        <v>0.04</v>
      </c>
      <c r="P2414" s="104">
        <v>1.37</v>
      </c>
      <c r="Z2414" s="77" t="s">
        <v>40</v>
      </c>
      <c r="AA2414" s="77" t="s">
        <v>39</v>
      </c>
      <c r="AB2414" s="77">
        <v>20</v>
      </c>
    </row>
    <row r="2415" spans="1:28" ht="15.75" customHeight="1" x14ac:dyDescent="0.2">
      <c r="A2415" s="77" t="s">
        <v>48</v>
      </c>
      <c r="B2415" s="77" t="s">
        <v>47</v>
      </c>
      <c r="C2415" s="77" t="s">
        <v>50</v>
      </c>
      <c r="D2415" s="113">
        <v>43468.39604028935</v>
      </c>
      <c r="E2415" s="77" t="s">
        <v>168</v>
      </c>
      <c r="F2415" s="77" t="s">
        <v>45</v>
      </c>
      <c r="G2415" s="77" t="s">
        <v>44</v>
      </c>
      <c r="H2415" s="77" t="s">
        <v>26</v>
      </c>
      <c r="I2415" s="77" t="s">
        <v>157</v>
      </c>
      <c r="J2415" s="77" t="s">
        <v>42</v>
      </c>
      <c r="K2415" s="77">
        <v>3.6</v>
      </c>
      <c r="L2415" s="77">
        <v>1860</v>
      </c>
      <c r="M2415" s="77" t="s">
        <v>41</v>
      </c>
      <c r="N2415" s="101">
        <v>38.1</v>
      </c>
      <c r="O2415" s="107">
        <v>1.7000000000000001E-2</v>
      </c>
      <c r="P2415" s="104">
        <v>3.47</v>
      </c>
      <c r="Z2415" s="77" t="s">
        <v>40</v>
      </c>
      <c r="AA2415" s="77" t="s">
        <v>39</v>
      </c>
      <c r="AB2415" s="77">
        <v>20</v>
      </c>
    </row>
    <row r="2416" spans="1:28" ht="15.75" customHeight="1" x14ac:dyDescent="0.2">
      <c r="A2416" s="77" t="s">
        <v>48</v>
      </c>
      <c r="B2416" s="77" t="s">
        <v>47</v>
      </c>
      <c r="C2416" s="77" t="s">
        <v>50</v>
      </c>
      <c r="D2416" s="113">
        <v>43468.39604028935</v>
      </c>
      <c r="E2416" s="77" t="s">
        <v>168</v>
      </c>
      <c r="F2416" s="77" t="s">
        <v>45</v>
      </c>
      <c r="G2416" s="77" t="s">
        <v>44</v>
      </c>
      <c r="H2416" s="77" t="s">
        <v>26</v>
      </c>
      <c r="I2416" s="77" t="s">
        <v>158</v>
      </c>
      <c r="J2416" s="77" t="s">
        <v>42</v>
      </c>
      <c r="K2416" s="77">
        <v>3.6</v>
      </c>
      <c r="L2416" s="77">
        <v>1860</v>
      </c>
      <c r="M2416" s="77" t="s">
        <v>41</v>
      </c>
      <c r="N2416" s="101">
        <v>85.3</v>
      </c>
      <c r="O2416" s="107">
        <v>1.9E-2</v>
      </c>
      <c r="P2416" s="104">
        <v>0</v>
      </c>
      <c r="Z2416" s="77" t="s">
        <v>40</v>
      </c>
      <c r="AA2416" s="77" t="s">
        <v>39</v>
      </c>
      <c r="AB2416" s="77">
        <v>20</v>
      </c>
    </row>
    <row r="2417" spans="1:28" ht="15.75" customHeight="1" x14ac:dyDescent="0.2">
      <c r="A2417" s="77" t="s">
        <v>48</v>
      </c>
      <c r="B2417" s="77" t="s">
        <v>47</v>
      </c>
      <c r="C2417" s="77" t="s">
        <v>50</v>
      </c>
      <c r="D2417" s="113">
        <v>43468.39604028935</v>
      </c>
      <c r="E2417" s="77" t="s">
        <v>168</v>
      </c>
      <c r="F2417" s="77" t="s">
        <v>45</v>
      </c>
      <c r="G2417" s="77" t="s">
        <v>44</v>
      </c>
      <c r="H2417" s="77" t="s">
        <v>26</v>
      </c>
      <c r="I2417" s="77" t="s">
        <v>43</v>
      </c>
      <c r="J2417" s="77" t="s">
        <v>42</v>
      </c>
      <c r="K2417" s="77">
        <v>3.6</v>
      </c>
      <c r="L2417" s="77">
        <v>1860</v>
      </c>
      <c r="M2417" s="77" t="s">
        <v>41</v>
      </c>
      <c r="N2417" s="101">
        <v>2.1</v>
      </c>
      <c r="O2417" s="107">
        <v>0</v>
      </c>
      <c r="P2417" s="104">
        <v>3.22</v>
      </c>
      <c r="Z2417" s="77" t="s">
        <v>40</v>
      </c>
      <c r="AA2417" s="77" t="s">
        <v>39</v>
      </c>
      <c r="AB2417" s="77">
        <v>20</v>
      </c>
    </row>
    <row r="2418" spans="1:28" ht="15.75" customHeight="1" x14ac:dyDescent="0.2">
      <c r="A2418" s="77" t="s">
        <v>48</v>
      </c>
      <c r="B2418" s="77" t="s">
        <v>47</v>
      </c>
      <c r="C2418" s="77" t="s">
        <v>50</v>
      </c>
      <c r="D2418" s="113">
        <v>43468.39604028935</v>
      </c>
      <c r="E2418" s="77" t="s">
        <v>168</v>
      </c>
      <c r="F2418" s="77" t="s">
        <v>45</v>
      </c>
      <c r="G2418" s="77" t="s">
        <v>44</v>
      </c>
      <c r="H2418" s="77" t="s">
        <v>26</v>
      </c>
      <c r="I2418" s="77" t="s">
        <v>159</v>
      </c>
      <c r="J2418" s="77" t="s">
        <v>165</v>
      </c>
      <c r="K2418" s="77">
        <v>3.6</v>
      </c>
      <c r="L2418" s="77">
        <v>1860</v>
      </c>
      <c r="M2418" s="77" t="s">
        <v>41</v>
      </c>
      <c r="N2418" s="101">
        <v>41</v>
      </c>
      <c r="O2418" s="107">
        <v>1.4999999999999999E-2</v>
      </c>
      <c r="P2418" s="104">
        <v>3.17</v>
      </c>
      <c r="Z2418" s="77" t="s">
        <v>40</v>
      </c>
      <c r="AA2418" s="77" t="s">
        <v>39</v>
      </c>
      <c r="AB2418" s="77">
        <v>20</v>
      </c>
    </row>
    <row r="2419" spans="1:28" ht="15.75" customHeight="1" x14ac:dyDescent="0.2">
      <c r="A2419" s="77" t="s">
        <v>48</v>
      </c>
      <c r="B2419" s="77" t="s">
        <v>47</v>
      </c>
      <c r="C2419" s="77" t="s">
        <v>50</v>
      </c>
      <c r="D2419" s="113">
        <v>43468.39604028935</v>
      </c>
      <c r="E2419" s="77" t="s">
        <v>168</v>
      </c>
      <c r="F2419" s="77" t="s">
        <v>45</v>
      </c>
      <c r="G2419" s="77" t="s">
        <v>44</v>
      </c>
      <c r="H2419" s="77" t="s">
        <v>166</v>
      </c>
      <c r="I2419" s="77" t="s">
        <v>157</v>
      </c>
      <c r="J2419" s="77" t="s">
        <v>42</v>
      </c>
      <c r="K2419" s="77">
        <v>2.6</v>
      </c>
      <c r="L2419" s="77">
        <v>1890</v>
      </c>
      <c r="M2419" s="77" t="s">
        <v>41</v>
      </c>
      <c r="N2419" s="101">
        <v>19.7</v>
      </c>
      <c r="O2419" s="107">
        <v>2.5999999999999999E-2</v>
      </c>
      <c r="P2419" s="104">
        <v>1.9</v>
      </c>
      <c r="Z2419" s="77" t="s">
        <v>40</v>
      </c>
      <c r="AA2419" s="77" t="s">
        <v>39</v>
      </c>
      <c r="AB2419" s="77">
        <v>20</v>
      </c>
    </row>
    <row r="2420" spans="1:28" ht="15.75" customHeight="1" x14ac:dyDescent="0.2">
      <c r="A2420" s="77" t="s">
        <v>48</v>
      </c>
      <c r="B2420" s="77" t="s">
        <v>47</v>
      </c>
      <c r="C2420" s="77" t="s">
        <v>50</v>
      </c>
      <c r="D2420" s="113">
        <v>43468.39604028935</v>
      </c>
      <c r="E2420" s="77" t="s">
        <v>168</v>
      </c>
      <c r="F2420" s="77" t="s">
        <v>45</v>
      </c>
      <c r="G2420" s="77" t="s">
        <v>44</v>
      </c>
      <c r="H2420" s="77" t="s">
        <v>166</v>
      </c>
      <c r="I2420" s="77" t="s">
        <v>158</v>
      </c>
      <c r="J2420" s="77" t="s">
        <v>42</v>
      </c>
      <c r="K2420" s="77">
        <v>2.6</v>
      </c>
      <c r="L2420" s="77">
        <v>1890</v>
      </c>
      <c r="M2420" s="77" t="s">
        <v>41</v>
      </c>
      <c r="N2420" s="101">
        <v>38.9</v>
      </c>
      <c r="O2420" s="107">
        <v>2.5999999999999999E-2</v>
      </c>
      <c r="P2420" s="104">
        <v>0</v>
      </c>
      <c r="Z2420" s="77" t="s">
        <v>40</v>
      </c>
      <c r="AA2420" s="77" t="s">
        <v>39</v>
      </c>
      <c r="AB2420" s="77">
        <v>20</v>
      </c>
    </row>
    <row r="2421" spans="1:28" ht="15.75" customHeight="1" x14ac:dyDescent="0.2">
      <c r="A2421" s="77" t="s">
        <v>48</v>
      </c>
      <c r="B2421" s="77" t="s">
        <v>47</v>
      </c>
      <c r="C2421" s="77" t="s">
        <v>50</v>
      </c>
      <c r="D2421" s="113">
        <v>43468.39604028935</v>
      </c>
      <c r="E2421" s="77" t="s">
        <v>168</v>
      </c>
      <c r="F2421" s="77" t="s">
        <v>45</v>
      </c>
      <c r="G2421" s="77" t="s">
        <v>44</v>
      </c>
      <c r="H2421" s="77" t="s">
        <v>166</v>
      </c>
      <c r="I2421" s="77" t="s">
        <v>43</v>
      </c>
      <c r="J2421" s="77" t="s">
        <v>42</v>
      </c>
      <c r="K2421" s="77">
        <v>2.6</v>
      </c>
      <c r="L2421" s="77">
        <v>1890</v>
      </c>
      <c r="M2421" s="77" t="s">
        <v>41</v>
      </c>
      <c r="N2421" s="101">
        <v>1.2</v>
      </c>
      <c r="O2421" s="107">
        <v>0</v>
      </c>
      <c r="P2421" s="104">
        <v>1.85</v>
      </c>
      <c r="Z2421" s="77" t="s">
        <v>40</v>
      </c>
      <c r="AA2421" s="77" t="s">
        <v>39</v>
      </c>
      <c r="AB2421" s="77">
        <v>20</v>
      </c>
    </row>
    <row r="2422" spans="1:28" ht="15.75" customHeight="1" x14ac:dyDescent="0.2">
      <c r="A2422" s="77" t="s">
        <v>48</v>
      </c>
      <c r="B2422" s="77" t="s">
        <v>47</v>
      </c>
      <c r="C2422" s="77" t="s">
        <v>50</v>
      </c>
      <c r="D2422" s="113">
        <v>43468.39604028935</v>
      </c>
      <c r="E2422" s="77" t="s">
        <v>168</v>
      </c>
      <c r="F2422" s="77" t="s">
        <v>45</v>
      </c>
      <c r="G2422" s="77" t="s">
        <v>44</v>
      </c>
      <c r="H2422" s="77" t="s">
        <v>166</v>
      </c>
      <c r="I2422" s="77" t="s">
        <v>159</v>
      </c>
      <c r="J2422" s="77" t="s">
        <v>165</v>
      </c>
      <c r="K2422" s="77">
        <v>2.6</v>
      </c>
      <c r="L2422" s="77">
        <v>1890</v>
      </c>
      <c r="M2422" s="77" t="s">
        <v>41</v>
      </c>
      <c r="N2422" s="101">
        <v>16.100000000000001</v>
      </c>
      <c r="O2422" s="107">
        <v>0.02</v>
      </c>
      <c r="P2422" s="104">
        <v>1.8</v>
      </c>
      <c r="Z2422" s="77" t="s">
        <v>40</v>
      </c>
      <c r="AA2422" s="77" t="s">
        <v>39</v>
      </c>
      <c r="AB2422" s="77">
        <v>20</v>
      </c>
    </row>
    <row r="2423" spans="1:28" ht="15.75" customHeight="1" x14ac:dyDescent="0.2">
      <c r="A2423" s="77" t="s">
        <v>48</v>
      </c>
      <c r="B2423" s="77" t="s">
        <v>47</v>
      </c>
      <c r="C2423" s="77" t="s">
        <v>50</v>
      </c>
      <c r="D2423" s="113">
        <v>43468.39604028935</v>
      </c>
      <c r="E2423" s="77" t="s">
        <v>168</v>
      </c>
      <c r="F2423" s="77" t="s">
        <v>29</v>
      </c>
      <c r="G2423" s="77" t="s">
        <v>44</v>
      </c>
      <c r="H2423" s="77" t="s">
        <v>9</v>
      </c>
      <c r="I2423" s="77" t="s">
        <v>157</v>
      </c>
      <c r="J2423" s="77" t="s">
        <v>42</v>
      </c>
      <c r="K2423" s="77">
        <v>3.17</v>
      </c>
      <c r="L2423" s="77">
        <v>2300</v>
      </c>
      <c r="M2423" s="77" t="s">
        <v>41</v>
      </c>
      <c r="N2423" s="101">
        <v>12.5</v>
      </c>
      <c r="O2423" s="107">
        <v>2.8000000000000001E-2</v>
      </c>
      <c r="P2423" s="104">
        <v>3.53</v>
      </c>
      <c r="Z2423" s="77" t="s">
        <v>40</v>
      </c>
      <c r="AA2423" s="77" t="s">
        <v>39</v>
      </c>
      <c r="AB2423" s="77">
        <v>20</v>
      </c>
    </row>
    <row r="2424" spans="1:28" ht="15.75" customHeight="1" x14ac:dyDescent="0.2">
      <c r="A2424" s="77" t="s">
        <v>48</v>
      </c>
      <c r="B2424" s="77" t="s">
        <v>47</v>
      </c>
      <c r="C2424" s="77" t="s">
        <v>50</v>
      </c>
      <c r="D2424" s="113">
        <v>43468.39604028935</v>
      </c>
      <c r="E2424" s="77" t="s">
        <v>168</v>
      </c>
      <c r="F2424" s="77" t="s">
        <v>29</v>
      </c>
      <c r="G2424" s="77" t="s">
        <v>44</v>
      </c>
      <c r="H2424" s="77" t="s">
        <v>9</v>
      </c>
      <c r="I2424" s="77" t="s">
        <v>158</v>
      </c>
      <c r="J2424" s="77" t="s">
        <v>42</v>
      </c>
      <c r="K2424" s="77">
        <v>3.17</v>
      </c>
      <c r="L2424" s="77">
        <v>2300</v>
      </c>
      <c r="M2424" s="77" t="s">
        <v>41</v>
      </c>
      <c r="N2424" s="101">
        <v>50.9</v>
      </c>
      <c r="O2424" s="107">
        <v>2.9000000000000001E-2</v>
      </c>
      <c r="P2424" s="104">
        <v>0</v>
      </c>
      <c r="Z2424" s="77" t="s">
        <v>40</v>
      </c>
      <c r="AA2424" s="77" t="s">
        <v>39</v>
      </c>
      <c r="AB2424" s="77">
        <v>20</v>
      </c>
    </row>
    <row r="2425" spans="1:28" ht="15.75" customHeight="1" x14ac:dyDescent="0.2">
      <c r="A2425" s="77" t="s">
        <v>48</v>
      </c>
      <c r="B2425" s="77" t="s">
        <v>47</v>
      </c>
      <c r="C2425" s="77" t="s">
        <v>50</v>
      </c>
      <c r="D2425" s="113">
        <v>43468.39604028935</v>
      </c>
      <c r="E2425" s="77" t="s">
        <v>168</v>
      </c>
      <c r="F2425" s="77" t="s">
        <v>29</v>
      </c>
      <c r="G2425" s="77" t="s">
        <v>44</v>
      </c>
      <c r="H2425" s="77" t="s">
        <v>9</v>
      </c>
      <c r="I2425" s="77" t="s">
        <v>43</v>
      </c>
      <c r="J2425" s="77" t="s">
        <v>42</v>
      </c>
      <c r="K2425" s="77">
        <v>3.17</v>
      </c>
      <c r="L2425" s="77">
        <v>2300</v>
      </c>
      <c r="M2425" s="77" t="s">
        <v>41</v>
      </c>
      <c r="N2425" s="101">
        <v>2.21</v>
      </c>
      <c r="O2425" s="107">
        <v>0</v>
      </c>
      <c r="P2425" s="104">
        <v>3.44</v>
      </c>
      <c r="Z2425" s="77" t="s">
        <v>40</v>
      </c>
      <c r="AA2425" s="77" t="s">
        <v>39</v>
      </c>
      <c r="AB2425" s="77">
        <v>20</v>
      </c>
    </row>
    <row r="2426" spans="1:28" ht="15.75" customHeight="1" x14ac:dyDescent="0.2">
      <c r="A2426" s="77" t="s">
        <v>48</v>
      </c>
      <c r="B2426" s="77" t="s">
        <v>47</v>
      </c>
      <c r="C2426" s="77" t="s">
        <v>50</v>
      </c>
      <c r="D2426" s="113">
        <v>43468.39604028935</v>
      </c>
      <c r="E2426" s="77" t="s">
        <v>168</v>
      </c>
      <c r="F2426" s="77" t="s">
        <v>29</v>
      </c>
      <c r="G2426" s="77" t="s">
        <v>44</v>
      </c>
      <c r="H2426" s="77" t="s">
        <v>9</v>
      </c>
      <c r="I2426" s="77" t="s">
        <v>159</v>
      </c>
      <c r="J2426" s="77" t="s">
        <v>165</v>
      </c>
      <c r="K2426" s="77">
        <v>3.17</v>
      </c>
      <c r="L2426" s="77">
        <v>2300</v>
      </c>
      <c r="M2426" s="77" t="s">
        <v>41</v>
      </c>
      <c r="N2426" s="101">
        <v>11.9</v>
      </c>
      <c r="O2426" s="107">
        <v>2.2100000000000002E-2</v>
      </c>
      <c r="P2426" s="104">
        <v>3.36</v>
      </c>
      <c r="Z2426" s="77" t="s">
        <v>40</v>
      </c>
      <c r="AA2426" s="77" t="s">
        <v>39</v>
      </c>
      <c r="AB2426" s="77">
        <v>20</v>
      </c>
    </row>
    <row r="2427" spans="1:28" ht="15.75" customHeight="1" x14ac:dyDescent="0.2">
      <c r="A2427" s="77" t="s">
        <v>48</v>
      </c>
      <c r="B2427" s="77" t="s">
        <v>47</v>
      </c>
      <c r="C2427" s="77" t="s">
        <v>50</v>
      </c>
      <c r="D2427" s="113">
        <v>43468.39604028935</v>
      </c>
      <c r="E2427" s="77" t="s">
        <v>168</v>
      </c>
      <c r="F2427" s="77" t="s">
        <v>29</v>
      </c>
      <c r="G2427" s="77" t="s">
        <v>44</v>
      </c>
      <c r="H2427" s="77" t="s">
        <v>10</v>
      </c>
      <c r="I2427" s="77" t="s">
        <v>157</v>
      </c>
      <c r="J2427" s="77" t="s">
        <v>42</v>
      </c>
      <c r="K2427" s="77">
        <v>3.55</v>
      </c>
      <c r="L2427" s="77">
        <v>2300</v>
      </c>
      <c r="M2427" s="77" t="s">
        <v>41</v>
      </c>
      <c r="N2427" s="101">
        <v>3.72</v>
      </c>
      <c r="O2427" s="107">
        <v>9.4599999999999997E-3</v>
      </c>
      <c r="P2427" s="104">
        <v>3.71</v>
      </c>
      <c r="Z2427" s="77" t="s">
        <v>40</v>
      </c>
      <c r="AA2427" s="77" t="s">
        <v>39</v>
      </c>
      <c r="AB2427" s="77">
        <v>20</v>
      </c>
    </row>
    <row r="2428" spans="1:28" ht="15.75" customHeight="1" x14ac:dyDescent="0.2">
      <c r="A2428" s="77" t="s">
        <v>48</v>
      </c>
      <c r="B2428" s="77" t="s">
        <v>47</v>
      </c>
      <c r="C2428" s="77" t="s">
        <v>50</v>
      </c>
      <c r="D2428" s="113">
        <v>43468.39604028935</v>
      </c>
      <c r="E2428" s="77" t="s">
        <v>168</v>
      </c>
      <c r="F2428" s="77" t="s">
        <v>29</v>
      </c>
      <c r="G2428" s="77" t="s">
        <v>44</v>
      </c>
      <c r="H2428" s="77" t="s">
        <v>10</v>
      </c>
      <c r="I2428" s="77" t="s">
        <v>158</v>
      </c>
      <c r="J2428" s="77" t="s">
        <v>42</v>
      </c>
      <c r="K2428" s="77">
        <v>3.55</v>
      </c>
      <c r="L2428" s="77">
        <v>2300</v>
      </c>
      <c r="M2428" s="77" t="s">
        <v>41</v>
      </c>
      <c r="N2428" s="101">
        <v>37</v>
      </c>
      <c r="O2428" s="107">
        <v>8.8299999999999993E-3</v>
      </c>
      <c r="P2428" s="104">
        <v>0</v>
      </c>
      <c r="Z2428" s="77" t="s">
        <v>40</v>
      </c>
      <c r="AA2428" s="77" t="s">
        <v>39</v>
      </c>
      <c r="AB2428" s="77">
        <v>20</v>
      </c>
    </row>
    <row r="2429" spans="1:28" ht="15.75" customHeight="1" x14ac:dyDescent="0.2">
      <c r="A2429" s="77" t="s">
        <v>48</v>
      </c>
      <c r="B2429" s="77" t="s">
        <v>47</v>
      </c>
      <c r="C2429" s="77" t="s">
        <v>50</v>
      </c>
      <c r="D2429" s="113">
        <v>43468.39604028935</v>
      </c>
      <c r="E2429" s="77" t="s">
        <v>168</v>
      </c>
      <c r="F2429" s="77" t="s">
        <v>29</v>
      </c>
      <c r="G2429" s="77" t="s">
        <v>44</v>
      </c>
      <c r="H2429" s="77" t="s">
        <v>10</v>
      </c>
      <c r="I2429" s="77" t="s">
        <v>43</v>
      </c>
      <c r="J2429" s="77" t="s">
        <v>42</v>
      </c>
      <c r="K2429" s="77">
        <v>3.55</v>
      </c>
      <c r="L2429" s="77">
        <v>2300</v>
      </c>
      <c r="M2429" s="77" t="s">
        <v>41</v>
      </c>
      <c r="N2429" s="101">
        <v>2.2599999999999998</v>
      </c>
      <c r="O2429" s="107">
        <v>0</v>
      </c>
      <c r="P2429" s="104">
        <v>3.6</v>
      </c>
      <c r="Z2429" s="77" t="s">
        <v>40</v>
      </c>
      <c r="AA2429" s="77" t="s">
        <v>39</v>
      </c>
      <c r="AB2429" s="77">
        <v>20</v>
      </c>
    </row>
    <row r="2430" spans="1:28" ht="15.75" customHeight="1" x14ac:dyDescent="0.2">
      <c r="A2430" s="77" t="s">
        <v>48</v>
      </c>
      <c r="B2430" s="77" t="s">
        <v>47</v>
      </c>
      <c r="C2430" s="77" t="s">
        <v>50</v>
      </c>
      <c r="D2430" s="113">
        <v>43468.39604028935</v>
      </c>
      <c r="E2430" s="77" t="s">
        <v>168</v>
      </c>
      <c r="F2430" s="77" t="s">
        <v>29</v>
      </c>
      <c r="G2430" s="77" t="s">
        <v>44</v>
      </c>
      <c r="H2430" s="77" t="s">
        <v>10</v>
      </c>
      <c r="I2430" s="77" t="s">
        <v>159</v>
      </c>
      <c r="J2430" s="77" t="s">
        <v>165</v>
      </c>
      <c r="K2430" s="77">
        <v>3.55</v>
      </c>
      <c r="L2430" s="77">
        <v>2300</v>
      </c>
      <c r="M2430" s="77" t="s">
        <v>41</v>
      </c>
      <c r="N2430" s="101">
        <v>2.7</v>
      </c>
      <c r="O2430" s="107">
        <v>1.2700000000000001E-3</v>
      </c>
      <c r="P2430" s="104">
        <v>3.59</v>
      </c>
      <c r="Z2430" s="77" t="s">
        <v>40</v>
      </c>
      <c r="AA2430" s="77" t="s">
        <v>39</v>
      </c>
      <c r="AB2430" s="77">
        <v>20</v>
      </c>
    </row>
    <row r="2431" spans="1:28" ht="15.75" customHeight="1" x14ac:dyDescent="0.2">
      <c r="A2431" s="77" t="s">
        <v>48</v>
      </c>
      <c r="B2431" s="77" t="s">
        <v>47</v>
      </c>
      <c r="C2431" s="77" t="s">
        <v>50</v>
      </c>
      <c r="D2431" s="113">
        <v>43468.39604028935</v>
      </c>
      <c r="E2431" s="77" t="s">
        <v>168</v>
      </c>
      <c r="F2431" s="77" t="s">
        <v>29</v>
      </c>
      <c r="G2431" s="77" t="s">
        <v>44</v>
      </c>
      <c r="H2431" s="77" t="s">
        <v>11</v>
      </c>
      <c r="I2431" s="77" t="s">
        <v>157</v>
      </c>
      <c r="J2431" s="77" t="s">
        <v>42</v>
      </c>
      <c r="K2431" s="77">
        <v>4.01</v>
      </c>
      <c r="L2431" s="77">
        <v>2390</v>
      </c>
      <c r="M2431" s="77" t="s">
        <v>41</v>
      </c>
      <c r="N2431" s="101">
        <v>8.1199999999999992</v>
      </c>
      <c r="O2431" s="107">
        <v>2.29E-2</v>
      </c>
      <c r="P2431" s="104">
        <v>1.4</v>
      </c>
      <c r="Z2431" s="77" t="s">
        <v>40</v>
      </c>
      <c r="AA2431" s="77" t="s">
        <v>39</v>
      </c>
      <c r="AB2431" s="77">
        <v>20</v>
      </c>
    </row>
    <row r="2432" spans="1:28" ht="15.75" customHeight="1" x14ac:dyDescent="0.2">
      <c r="A2432" s="77" t="s">
        <v>48</v>
      </c>
      <c r="B2432" s="77" t="s">
        <v>47</v>
      </c>
      <c r="C2432" s="77" t="s">
        <v>50</v>
      </c>
      <c r="D2432" s="113">
        <v>43468.39604028935</v>
      </c>
      <c r="E2432" s="77" t="s">
        <v>168</v>
      </c>
      <c r="F2432" s="77" t="s">
        <v>29</v>
      </c>
      <c r="G2432" s="77" t="s">
        <v>44</v>
      </c>
      <c r="H2432" s="77" t="s">
        <v>11</v>
      </c>
      <c r="I2432" s="77" t="s">
        <v>158</v>
      </c>
      <c r="J2432" s="77" t="s">
        <v>42</v>
      </c>
      <c r="K2432" s="77">
        <v>4.01</v>
      </c>
      <c r="L2432" s="77">
        <v>2390</v>
      </c>
      <c r="M2432" s="77" t="s">
        <v>41</v>
      </c>
      <c r="N2432" s="101">
        <v>20.6</v>
      </c>
      <c r="O2432" s="107">
        <v>2.3800000000000002E-2</v>
      </c>
      <c r="P2432" s="104">
        <v>0</v>
      </c>
      <c r="Z2432" s="77" t="s">
        <v>40</v>
      </c>
      <c r="AA2432" s="77" t="s">
        <v>39</v>
      </c>
      <c r="AB2432" s="77">
        <v>20</v>
      </c>
    </row>
    <row r="2433" spans="1:28" ht="15.75" customHeight="1" x14ac:dyDescent="0.2">
      <c r="A2433" s="77" t="s">
        <v>48</v>
      </c>
      <c r="B2433" s="77" t="s">
        <v>47</v>
      </c>
      <c r="C2433" s="77" t="s">
        <v>50</v>
      </c>
      <c r="D2433" s="113">
        <v>43468.39604028935</v>
      </c>
      <c r="E2433" s="77" t="s">
        <v>168</v>
      </c>
      <c r="F2433" s="77" t="s">
        <v>29</v>
      </c>
      <c r="G2433" s="77" t="s">
        <v>44</v>
      </c>
      <c r="H2433" s="77" t="s">
        <v>11</v>
      </c>
      <c r="I2433" s="77" t="s">
        <v>43</v>
      </c>
      <c r="J2433" s="77" t="s">
        <v>42</v>
      </c>
      <c r="K2433" s="77">
        <v>4.01</v>
      </c>
      <c r="L2433" s="77">
        <v>2390</v>
      </c>
      <c r="M2433" s="77" t="s">
        <v>41</v>
      </c>
      <c r="N2433" s="101">
        <v>0.82799999999999996</v>
      </c>
      <c r="O2433" s="107">
        <v>0</v>
      </c>
      <c r="P2433" s="104">
        <v>1.36</v>
      </c>
      <c r="Z2433" s="77" t="s">
        <v>40</v>
      </c>
      <c r="AA2433" s="77" t="s">
        <v>39</v>
      </c>
      <c r="AB2433" s="77">
        <v>20</v>
      </c>
    </row>
    <row r="2434" spans="1:28" ht="15.75" customHeight="1" x14ac:dyDescent="0.2">
      <c r="A2434" s="77" t="s">
        <v>48</v>
      </c>
      <c r="B2434" s="77" t="s">
        <v>47</v>
      </c>
      <c r="C2434" s="77" t="s">
        <v>50</v>
      </c>
      <c r="D2434" s="113">
        <v>43468.39604028935</v>
      </c>
      <c r="E2434" s="77" t="s">
        <v>168</v>
      </c>
      <c r="F2434" s="77" t="s">
        <v>29</v>
      </c>
      <c r="G2434" s="77" t="s">
        <v>44</v>
      </c>
      <c r="H2434" s="77" t="s">
        <v>11</v>
      </c>
      <c r="I2434" s="77" t="s">
        <v>159</v>
      </c>
      <c r="J2434" s="77" t="s">
        <v>165</v>
      </c>
      <c r="K2434" s="77">
        <v>4.01</v>
      </c>
      <c r="L2434" s="77">
        <v>2390</v>
      </c>
      <c r="M2434" s="77" t="s">
        <v>41</v>
      </c>
      <c r="N2434" s="101">
        <v>4.13</v>
      </c>
      <c r="O2434" s="107">
        <v>9.5099999999999994E-3</v>
      </c>
      <c r="P2434" s="104">
        <v>1.34</v>
      </c>
      <c r="Z2434" s="77" t="s">
        <v>40</v>
      </c>
      <c r="AA2434" s="77" t="s">
        <v>39</v>
      </c>
      <c r="AB2434" s="77">
        <v>20</v>
      </c>
    </row>
    <row r="2435" spans="1:28" ht="15.75" customHeight="1" x14ac:dyDescent="0.2">
      <c r="A2435" s="77" t="s">
        <v>48</v>
      </c>
      <c r="B2435" s="77" t="s">
        <v>47</v>
      </c>
      <c r="C2435" s="77" t="s">
        <v>50</v>
      </c>
      <c r="D2435" s="113">
        <v>43468.39604028935</v>
      </c>
      <c r="E2435" s="77" t="s">
        <v>168</v>
      </c>
      <c r="F2435" s="77" t="s">
        <v>29</v>
      </c>
      <c r="G2435" s="77" t="s">
        <v>44</v>
      </c>
      <c r="H2435" s="77" t="s">
        <v>13</v>
      </c>
      <c r="I2435" s="77" t="s">
        <v>157</v>
      </c>
      <c r="J2435" s="77" t="s">
        <v>42</v>
      </c>
      <c r="K2435" s="77">
        <v>3.77</v>
      </c>
      <c r="L2435" s="77">
        <v>2390</v>
      </c>
      <c r="M2435" s="77" t="s">
        <v>41</v>
      </c>
      <c r="N2435" s="101">
        <v>21</v>
      </c>
      <c r="O2435" s="107">
        <v>2.58E-2</v>
      </c>
      <c r="P2435" s="104">
        <v>1.1200000000000001</v>
      </c>
      <c r="Z2435" s="77" t="s">
        <v>40</v>
      </c>
      <c r="AA2435" s="77" t="s">
        <v>39</v>
      </c>
      <c r="AB2435" s="77">
        <v>20</v>
      </c>
    </row>
    <row r="2436" spans="1:28" ht="15.75" customHeight="1" x14ac:dyDescent="0.2">
      <c r="A2436" s="77" t="s">
        <v>48</v>
      </c>
      <c r="B2436" s="77" t="s">
        <v>47</v>
      </c>
      <c r="C2436" s="77" t="s">
        <v>50</v>
      </c>
      <c r="D2436" s="113">
        <v>43468.39604028935</v>
      </c>
      <c r="E2436" s="77" t="s">
        <v>168</v>
      </c>
      <c r="F2436" s="77" t="s">
        <v>29</v>
      </c>
      <c r="G2436" s="77" t="s">
        <v>44</v>
      </c>
      <c r="H2436" s="77" t="s">
        <v>13</v>
      </c>
      <c r="I2436" s="77" t="s">
        <v>158</v>
      </c>
      <c r="J2436" s="77" t="s">
        <v>42</v>
      </c>
      <c r="K2436" s="77">
        <v>3.77</v>
      </c>
      <c r="L2436" s="77">
        <v>2390</v>
      </c>
      <c r="M2436" s="77" t="s">
        <v>41</v>
      </c>
      <c r="N2436" s="101">
        <v>30.8</v>
      </c>
      <c r="O2436" s="107">
        <v>2.7199999999999998E-2</v>
      </c>
      <c r="P2436" s="104">
        <v>0</v>
      </c>
      <c r="Z2436" s="77" t="s">
        <v>40</v>
      </c>
      <c r="AA2436" s="77" t="s">
        <v>39</v>
      </c>
      <c r="AB2436" s="77">
        <v>20</v>
      </c>
    </row>
    <row r="2437" spans="1:28" ht="15.75" customHeight="1" x14ac:dyDescent="0.2">
      <c r="A2437" s="77" t="s">
        <v>48</v>
      </c>
      <c r="B2437" s="77" t="s">
        <v>47</v>
      </c>
      <c r="C2437" s="77" t="s">
        <v>50</v>
      </c>
      <c r="D2437" s="113">
        <v>43468.39604028935</v>
      </c>
      <c r="E2437" s="77" t="s">
        <v>168</v>
      </c>
      <c r="F2437" s="77" t="s">
        <v>29</v>
      </c>
      <c r="G2437" s="77" t="s">
        <v>44</v>
      </c>
      <c r="H2437" s="77" t="s">
        <v>13</v>
      </c>
      <c r="I2437" s="77" t="s">
        <v>43</v>
      </c>
      <c r="J2437" s="77" t="s">
        <v>42</v>
      </c>
      <c r="K2437" s="77">
        <v>3.77</v>
      </c>
      <c r="L2437" s="77">
        <v>2390</v>
      </c>
      <c r="M2437" s="77" t="s">
        <v>41</v>
      </c>
      <c r="N2437" s="101">
        <v>0.67800000000000005</v>
      </c>
      <c r="O2437" s="107">
        <v>0</v>
      </c>
      <c r="P2437" s="104">
        <v>1.1000000000000001</v>
      </c>
      <c r="Z2437" s="77" t="s">
        <v>40</v>
      </c>
      <c r="AA2437" s="77" t="s">
        <v>39</v>
      </c>
      <c r="AB2437" s="77">
        <v>20</v>
      </c>
    </row>
    <row r="2438" spans="1:28" ht="15.75" customHeight="1" x14ac:dyDescent="0.2">
      <c r="A2438" s="77" t="s">
        <v>48</v>
      </c>
      <c r="B2438" s="77" t="s">
        <v>47</v>
      </c>
      <c r="C2438" s="77" t="s">
        <v>50</v>
      </c>
      <c r="D2438" s="113">
        <v>43468.39604028935</v>
      </c>
      <c r="E2438" s="77" t="s">
        <v>168</v>
      </c>
      <c r="F2438" s="77" t="s">
        <v>29</v>
      </c>
      <c r="G2438" s="77" t="s">
        <v>44</v>
      </c>
      <c r="H2438" s="77" t="s">
        <v>13</v>
      </c>
      <c r="I2438" s="77" t="s">
        <v>159</v>
      </c>
      <c r="J2438" s="77" t="s">
        <v>165</v>
      </c>
      <c r="K2438" s="77">
        <v>3.77</v>
      </c>
      <c r="L2438" s="77">
        <v>2390</v>
      </c>
      <c r="M2438" s="77" t="s">
        <v>41</v>
      </c>
      <c r="N2438" s="101">
        <v>11.1</v>
      </c>
      <c r="O2438" s="107">
        <v>1.29E-2</v>
      </c>
      <c r="P2438" s="104">
        <v>1.08</v>
      </c>
      <c r="Z2438" s="77" t="s">
        <v>40</v>
      </c>
      <c r="AA2438" s="77" t="s">
        <v>39</v>
      </c>
      <c r="AB2438" s="77">
        <v>20</v>
      </c>
    </row>
    <row r="2439" spans="1:28" ht="15.75" customHeight="1" x14ac:dyDescent="0.2">
      <c r="A2439" s="77" t="s">
        <v>48</v>
      </c>
      <c r="B2439" s="77" t="s">
        <v>47</v>
      </c>
      <c r="C2439" s="77" t="s">
        <v>50</v>
      </c>
      <c r="D2439" s="113">
        <v>43468.39604028935</v>
      </c>
      <c r="E2439" s="77" t="s">
        <v>168</v>
      </c>
      <c r="F2439" s="77" t="s">
        <v>29</v>
      </c>
      <c r="G2439" s="77" t="s">
        <v>44</v>
      </c>
      <c r="H2439" s="77" t="s">
        <v>14</v>
      </c>
      <c r="I2439" s="77" t="s">
        <v>157</v>
      </c>
      <c r="J2439" s="77" t="s">
        <v>42</v>
      </c>
      <c r="K2439" s="77">
        <v>3.37</v>
      </c>
      <c r="L2439" s="77">
        <v>2420</v>
      </c>
      <c r="M2439" s="77" t="s">
        <v>41</v>
      </c>
      <c r="N2439" s="101">
        <v>22.1</v>
      </c>
      <c r="O2439" s="107">
        <v>3.7499999999999999E-2</v>
      </c>
      <c r="P2439" s="104">
        <v>2.15</v>
      </c>
      <c r="Z2439" s="77" t="s">
        <v>40</v>
      </c>
      <c r="AA2439" s="77" t="s">
        <v>39</v>
      </c>
      <c r="AB2439" s="77">
        <v>20</v>
      </c>
    </row>
    <row r="2440" spans="1:28" ht="15.75" customHeight="1" x14ac:dyDescent="0.2">
      <c r="A2440" s="77" t="s">
        <v>48</v>
      </c>
      <c r="B2440" s="77" t="s">
        <v>47</v>
      </c>
      <c r="C2440" s="77" t="s">
        <v>50</v>
      </c>
      <c r="D2440" s="113">
        <v>43468.39604028935</v>
      </c>
      <c r="E2440" s="77" t="s">
        <v>168</v>
      </c>
      <c r="F2440" s="77" t="s">
        <v>29</v>
      </c>
      <c r="G2440" s="77" t="s">
        <v>44</v>
      </c>
      <c r="H2440" s="77" t="s">
        <v>14</v>
      </c>
      <c r="I2440" s="77" t="s">
        <v>158</v>
      </c>
      <c r="J2440" s="77" t="s">
        <v>42</v>
      </c>
      <c r="K2440" s="77">
        <v>3.37</v>
      </c>
      <c r="L2440" s="77">
        <v>2420</v>
      </c>
      <c r="M2440" s="77" t="s">
        <v>41</v>
      </c>
      <c r="N2440" s="101">
        <v>40.5</v>
      </c>
      <c r="O2440" s="107">
        <v>3.9199999999999999E-2</v>
      </c>
      <c r="P2440" s="104">
        <v>0</v>
      </c>
      <c r="Z2440" s="77" t="s">
        <v>40</v>
      </c>
      <c r="AA2440" s="77" t="s">
        <v>39</v>
      </c>
      <c r="AB2440" s="77">
        <v>20</v>
      </c>
    </row>
    <row r="2441" spans="1:28" ht="15.75" customHeight="1" x14ac:dyDescent="0.2">
      <c r="A2441" s="77" t="s">
        <v>48</v>
      </c>
      <c r="B2441" s="77" t="s">
        <v>47</v>
      </c>
      <c r="C2441" s="77" t="s">
        <v>50</v>
      </c>
      <c r="D2441" s="113">
        <v>43468.39604028935</v>
      </c>
      <c r="E2441" s="77" t="s">
        <v>168</v>
      </c>
      <c r="F2441" s="77" t="s">
        <v>29</v>
      </c>
      <c r="G2441" s="77" t="s">
        <v>44</v>
      </c>
      <c r="H2441" s="77" t="s">
        <v>14</v>
      </c>
      <c r="I2441" s="77" t="s">
        <v>43</v>
      </c>
      <c r="J2441" s="77" t="s">
        <v>42</v>
      </c>
      <c r="K2441" s="77">
        <v>3.37</v>
      </c>
      <c r="L2441" s="77">
        <v>2420</v>
      </c>
      <c r="M2441" s="77" t="s">
        <v>41</v>
      </c>
      <c r="N2441" s="101">
        <v>1.32</v>
      </c>
      <c r="O2441" s="107">
        <v>0</v>
      </c>
      <c r="P2441" s="104">
        <v>2.1</v>
      </c>
      <c r="Z2441" s="77" t="s">
        <v>40</v>
      </c>
      <c r="AA2441" s="77" t="s">
        <v>39</v>
      </c>
      <c r="AB2441" s="77">
        <v>20</v>
      </c>
    </row>
    <row r="2442" spans="1:28" ht="15.75" customHeight="1" x14ac:dyDescent="0.2">
      <c r="A2442" s="77" t="s">
        <v>48</v>
      </c>
      <c r="B2442" s="77" t="s">
        <v>47</v>
      </c>
      <c r="C2442" s="77" t="s">
        <v>50</v>
      </c>
      <c r="D2442" s="113">
        <v>43468.39604028935</v>
      </c>
      <c r="E2442" s="77" t="s">
        <v>168</v>
      </c>
      <c r="F2442" s="77" t="s">
        <v>29</v>
      </c>
      <c r="G2442" s="77" t="s">
        <v>44</v>
      </c>
      <c r="H2442" s="77" t="s">
        <v>14</v>
      </c>
      <c r="I2442" s="77" t="s">
        <v>159</v>
      </c>
      <c r="J2442" s="77" t="s">
        <v>165</v>
      </c>
      <c r="K2442" s="77">
        <v>3.37</v>
      </c>
      <c r="L2442" s="77">
        <v>2420</v>
      </c>
      <c r="M2442" s="77" t="s">
        <v>41</v>
      </c>
      <c r="N2442" s="101">
        <v>18.399999999999999</v>
      </c>
      <c r="O2442" s="107">
        <v>2.9499999999999998E-2</v>
      </c>
      <c r="P2442" s="104">
        <v>2.0499999999999998</v>
      </c>
      <c r="Z2442" s="77" t="s">
        <v>40</v>
      </c>
      <c r="AA2442" s="77" t="s">
        <v>39</v>
      </c>
      <c r="AB2442" s="77">
        <v>20</v>
      </c>
    </row>
    <row r="2443" spans="1:28" ht="15.75" customHeight="1" x14ac:dyDescent="0.2">
      <c r="A2443" s="77" t="s">
        <v>48</v>
      </c>
      <c r="B2443" s="77" t="s">
        <v>47</v>
      </c>
      <c r="C2443" s="77" t="s">
        <v>50</v>
      </c>
      <c r="D2443" s="113">
        <v>43468.39604028935</v>
      </c>
      <c r="E2443" s="77" t="s">
        <v>168</v>
      </c>
      <c r="F2443" s="77" t="s">
        <v>29</v>
      </c>
      <c r="G2443" s="77" t="s">
        <v>44</v>
      </c>
      <c r="H2443" s="77" t="s">
        <v>16</v>
      </c>
      <c r="I2443" s="77" t="s">
        <v>157</v>
      </c>
      <c r="J2443" s="77" t="s">
        <v>42</v>
      </c>
      <c r="K2443" s="77">
        <v>2.5299999999999998</v>
      </c>
      <c r="L2443" s="77">
        <v>1950</v>
      </c>
      <c r="M2443" s="77" t="s">
        <v>41</v>
      </c>
      <c r="N2443" s="101">
        <v>29.5</v>
      </c>
      <c r="O2443" s="107">
        <v>4.1000000000000002E-2</v>
      </c>
      <c r="P2443" s="104">
        <v>3.37</v>
      </c>
      <c r="Z2443" s="77" t="s">
        <v>40</v>
      </c>
      <c r="AA2443" s="77" t="s">
        <v>39</v>
      </c>
      <c r="AB2443" s="77">
        <v>20</v>
      </c>
    </row>
    <row r="2444" spans="1:28" ht="15.75" customHeight="1" x14ac:dyDescent="0.2">
      <c r="A2444" s="77" t="s">
        <v>48</v>
      </c>
      <c r="B2444" s="77" t="s">
        <v>47</v>
      </c>
      <c r="C2444" s="77" t="s">
        <v>50</v>
      </c>
      <c r="D2444" s="113">
        <v>43468.39604028935</v>
      </c>
      <c r="E2444" s="77" t="s">
        <v>168</v>
      </c>
      <c r="F2444" s="77" t="s">
        <v>29</v>
      </c>
      <c r="G2444" s="77" t="s">
        <v>44</v>
      </c>
      <c r="H2444" s="77" t="s">
        <v>16</v>
      </c>
      <c r="I2444" s="77" t="s">
        <v>158</v>
      </c>
      <c r="J2444" s="77" t="s">
        <v>42</v>
      </c>
      <c r="K2444" s="77">
        <v>2.5299999999999998</v>
      </c>
      <c r="L2444" s="77">
        <v>1950</v>
      </c>
      <c r="M2444" s="77" t="s">
        <v>41</v>
      </c>
      <c r="N2444" s="101">
        <v>64.5</v>
      </c>
      <c r="O2444" s="107">
        <v>4.1300000000000003E-2</v>
      </c>
      <c r="P2444" s="104">
        <v>0</v>
      </c>
      <c r="Z2444" s="77" t="s">
        <v>40</v>
      </c>
      <c r="AA2444" s="77" t="s">
        <v>39</v>
      </c>
      <c r="AB2444" s="77">
        <v>20</v>
      </c>
    </row>
    <row r="2445" spans="1:28" ht="15.75" customHeight="1" x14ac:dyDescent="0.2">
      <c r="A2445" s="77" t="s">
        <v>48</v>
      </c>
      <c r="B2445" s="77" t="s">
        <v>47</v>
      </c>
      <c r="C2445" s="77" t="s">
        <v>50</v>
      </c>
      <c r="D2445" s="113">
        <v>43468.39604028935</v>
      </c>
      <c r="E2445" s="77" t="s">
        <v>168</v>
      </c>
      <c r="F2445" s="77" t="s">
        <v>29</v>
      </c>
      <c r="G2445" s="77" t="s">
        <v>44</v>
      </c>
      <c r="H2445" s="77" t="s">
        <v>16</v>
      </c>
      <c r="I2445" s="77" t="s">
        <v>43</v>
      </c>
      <c r="J2445" s="77" t="s">
        <v>42</v>
      </c>
      <c r="K2445" s="77">
        <v>2.5299999999999998</v>
      </c>
      <c r="L2445" s="77">
        <v>1950</v>
      </c>
      <c r="M2445" s="77" t="s">
        <v>41</v>
      </c>
      <c r="N2445" s="101">
        <v>2.2200000000000002</v>
      </c>
      <c r="O2445" s="107">
        <v>0</v>
      </c>
      <c r="P2445" s="104">
        <v>3.29</v>
      </c>
      <c r="Z2445" s="77" t="s">
        <v>40</v>
      </c>
      <c r="AA2445" s="77" t="s">
        <v>39</v>
      </c>
      <c r="AB2445" s="77">
        <v>20</v>
      </c>
    </row>
    <row r="2446" spans="1:28" ht="15.75" customHeight="1" x14ac:dyDescent="0.2">
      <c r="A2446" s="77" t="s">
        <v>48</v>
      </c>
      <c r="B2446" s="77" t="s">
        <v>47</v>
      </c>
      <c r="C2446" s="77" t="s">
        <v>50</v>
      </c>
      <c r="D2446" s="113">
        <v>43468.39604028935</v>
      </c>
      <c r="E2446" s="77" t="s">
        <v>168</v>
      </c>
      <c r="F2446" s="77" t="s">
        <v>29</v>
      </c>
      <c r="G2446" s="77" t="s">
        <v>44</v>
      </c>
      <c r="H2446" s="77" t="s">
        <v>16</v>
      </c>
      <c r="I2446" s="77" t="s">
        <v>159</v>
      </c>
      <c r="J2446" s="77" t="s">
        <v>165</v>
      </c>
      <c r="K2446" s="77">
        <v>2.5299999999999998</v>
      </c>
      <c r="L2446" s="77">
        <v>1950</v>
      </c>
      <c r="M2446" s="77" t="s">
        <v>41</v>
      </c>
      <c r="N2446" s="101">
        <v>29.8</v>
      </c>
      <c r="O2446" s="107">
        <v>3.8800000000000001E-2</v>
      </c>
      <c r="P2446" s="104">
        <v>3.19</v>
      </c>
      <c r="Z2446" s="77" t="s">
        <v>40</v>
      </c>
      <c r="AA2446" s="77" t="s">
        <v>39</v>
      </c>
      <c r="AB2446" s="77">
        <v>20</v>
      </c>
    </row>
    <row r="2447" spans="1:28" ht="15.75" customHeight="1" x14ac:dyDescent="0.2">
      <c r="A2447" s="77" t="s">
        <v>48</v>
      </c>
      <c r="B2447" s="77" t="s">
        <v>47</v>
      </c>
      <c r="C2447" s="77" t="s">
        <v>50</v>
      </c>
      <c r="D2447" s="113">
        <v>43468.39604028935</v>
      </c>
      <c r="E2447" s="77" t="s">
        <v>168</v>
      </c>
      <c r="F2447" s="77" t="s">
        <v>29</v>
      </c>
      <c r="G2447" s="77" t="s">
        <v>44</v>
      </c>
      <c r="H2447" s="77" t="s">
        <v>22</v>
      </c>
      <c r="I2447" s="77" t="s">
        <v>157</v>
      </c>
      <c r="J2447" s="77" t="s">
        <v>42</v>
      </c>
      <c r="K2447" s="77">
        <v>2.5499999999999998</v>
      </c>
      <c r="L2447" s="77">
        <v>1950</v>
      </c>
      <c r="M2447" s="77" t="s">
        <v>41</v>
      </c>
      <c r="N2447" s="101">
        <v>34.5</v>
      </c>
      <c r="O2447" s="107">
        <v>3.4200000000000001E-2</v>
      </c>
      <c r="P2447" s="104">
        <v>3.44</v>
      </c>
      <c r="Z2447" s="77" t="s">
        <v>40</v>
      </c>
      <c r="AA2447" s="77" t="s">
        <v>39</v>
      </c>
      <c r="AB2447" s="77">
        <v>20</v>
      </c>
    </row>
    <row r="2448" spans="1:28" ht="15.75" customHeight="1" x14ac:dyDescent="0.2">
      <c r="A2448" s="77" t="s">
        <v>48</v>
      </c>
      <c r="B2448" s="77" t="s">
        <v>47</v>
      </c>
      <c r="C2448" s="77" t="s">
        <v>50</v>
      </c>
      <c r="D2448" s="113">
        <v>43468.39604028935</v>
      </c>
      <c r="E2448" s="77" t="s">
        <v>168</v>
      </c>
      <c r="F2448" s="77" t="s">
        <v>29</v>
      </c>
      <c r="G2448" s="77" t="s">
        <v>44</v>
      </c>
      <c r="H2448" s="77" t="s">
        <v>22</v>
      </c>
      <c r="I2448" s="77" t="s">
        <v>158</v>
      </c>
      <c r="J2448" s="77" t="s">
        <v>42</v>
      </c>
      <c r="K2448" s="77">
        <v>2.5499999999999998</v>
      </c>
      <c r="L2448" s="77">
        <v>1950</v>
      </c>
      <c r="M2448" s="77" t="s">
        <v>41</v>
      </c>
      <c r="N2448" s="101">
        <v>74.900000000000006</v>
      </c>
      <c r="O2448" s="107">
        <v>3.5999999999999997E-2</v>
      </c>
      <c r="P2448" s="104">
        <v>0</v>
      </c>
      <c r="Z2448" s="77" t="s">
        <v>40</v>
      </c>
      <c r="AA2448" s="77" t="s">
        <v>39</v>
      </c>
      <c r="AB2448" s="77">
        <v>20</v>
      </c>
    </row>
    <row r="2449" spans="1:28" ht="15.75" customHeight="1" x14ac:dyDescent="0.2">
      <c r="A2449" s="77" t="s">
        <v>48</v>
      </c>
      <c r="B2449" s="77" t="s">
        <v>47</v>
      </c>
      <c r="C2449" s="77" t="s">
        <v>50</v>
      </c>
      <c r="D2449" s="113">
        <v>43468.39604028935</v>
      </c>
      <c r="E2449" s="77" t="s">
        <v>168</v>
      </c>
      <c r="F2449" s="77" t="s">
        <v>29</v>
      </c>
      <c r="G2449" s="77" t="s">
        <v>44</v>
      </c>
      <c r="H2449" s="77" t="s">
        <v>22</v>
      </c>
      <c r="I2449" s="77" t="s">
        <v>43</v>
      </c>
      <c r="J2449" s="77" t="s">
        <v>42</v>
      </c>
      <c r="K2449" s="77">
        <v>2.5499999999999998</v>
      </c>
      <c r="L2449" s="77">
        <v>1950</v>
      </c>
      <c r="M2449" s="77" t="s">
        <v>41</v>
      </c>
      <c r="N2449" s="101">
        <v>2.27</v>
      </c>
      <c r="O2449" s="107">
        <v>0</v>
      </c>
      <c r="P2449" s="104">
        <v>3.36</v>
      </c>
      <c r="Z2449" s="77" t="s">
        <v>40</v>
      </c>
      <c r="AA2449" s="77" t="s">
        <v>39</v>
      </c>
      <c r="AB2449" s="77">
        <v>20</v>
      </c>
    </row>
    <row r="2450" spans="1:28" ht="15.75" customHeight="1" x14ac:dyDescent="0.2">
      <c r="A2450" s="77" t="s">
        <v>48</v>
      </c>
      <c r="B2450" s="77" t="s">
        <v>47</v>
      </c>
      <c r="C2450" s="77" t="s">
        <v>50</v>
      </c>
      <c r="D2450" s="113">
        <v>43468.39604028935</v>
      </c>
      <c r="E2450" s="77" t="s">
        <v>168</v>
      </c>
      <c r="F2450" s="77" t="s">
        <v>29</v>
      </c>
      <c r="G2450" s="77" t="s">
        <v>44</v>
      </c>
      <c r="H2450" s="77" t="s">
        <v>22</v>
      </c>
      <c r="I2450" s="77" t="s">
        <v>159</v>
      </c>
      <c r="J2450" s="77" t="s">
        <v>165</v>
      </c>
      <c r="K2450" s="77">
        <v>2.5499999999999998</v>
      </c>
      <c r="L2450" s="77">
        <v>1950</v>
      </c>
      <c r="M2450" s="77" t="s">
        <v>41</v>
      </c>
      <c r="N2450" s="101">
        <v>35.9</v>
      </c>
      <c r="O2450" s="107">
        <v>3.3500000000000002E-2</v>
      </c>
      <c r="P2450" s="104">
        <v>3.26</v>
      </c>
      <c r="Z2450" s="77" t="s">
        <v>40</v>
      </c>
      <c r="AA2450" s="77" t="s">
        <v>39</v>
      </c>
      <c r="AB2450" s="77">
        <v>20</v>
      </c>
    </row>
    <row r="2451" spans="1:28" ht="15.75" customHeight="1" x14ac:dyDescent="0.2">
      <c r="A2451" s="77" t="s">
        <v>48</v>
      </c>
      <c r="B2451" s="77" t="s">
        <v>47</v>
      </c>
      <c r="C2451" s="77" t="s">
        <v>50</v>
      </c>
      <c r="D2451" s="113">
        <v>43468.39604028935</v>
      </c>
      <c r="E2451" s="77" t="s">
        <v>168</v>
      </c>
      <c r="F2451" s="77" t="s">
        <v>29</v>
      </c>
      <c r="G2451" s="77" t="s">
        <v>44</v>
      </c>
      <c r="H2451" s="77" t="s">
        <v>24</v>
      </c>
      <c r="I2451" s="77" t="s">
        <v>157</v>
      </c>
      <c r="J2451" s="77" t="s">
        <v>42</v>
      </c>
      <c r="K2451" s="77">
        <v>3.16</v>
      </c>
      <c r="L2451" s="77">
        <v>2160</v>
      </c>
      <c r="M2451" s="77" t="s">
        <v>41</v>
      </c>
      <c r="N2451" s="101">
        <v>59.9</v>
      </c>
      <c r="O2451" s="107">
        <v>4.9200000000000001E-2</v>
      </c>
      <c r="P2451" s="104">
        <v>3.67</v>
      </c>
      <c r="Z2451" s="77" t="s">
        <v>40</v>
      </c>
      <c r="AA2451" s="77" t="s">
        <v>39</v>
      </c>
      <c r="AB2451" s="77">
        <v>20</v>
      </c>
    </row>
    <row r="2452" spans="1:28" ht="15.75" customHeight="1" x14ac:dyDescent="0.2">
      <c r="A2452" s="77" t="s">
        <v>48</v>
      </c>
      <c r="B2452" s="77" t="s">
        <v>47</v>
      </c>
      <c r="C2452" s="77" t="s">
        <v>50</v>
      </c>
      <c r="D2452" s="113">
        <v>43468.39604028935</v>
      </c>
      <c r="E2452" s="77" t="s">
        <v>168</v>
      </c>
      <c r="F2452" s="77" t="s">
        <v>29</v>
      </c>
      <c r="G2452" s="77" t="s">
        <v>44</v>
      </c>
      <c r="H2452" s="77" t="s">
        <v>24</v>
      </c>
      <c r="I2452" s="77" t="s">
        <v>158</v>
      </c>
      <c r="J2452" s="77" t="s">
        <v>42</v>
      </c>
      <c r="K2452" s="77">
        <v>3.16</v>
      </c>
      <c r="L2452" s="77">
        <v>2160</v>
      </c>
      <c r="M2452" s="77" t="s">
        <v>41</v>
      </c>
      <c r="N2452" s="101">
        <v>109</v>
      </c>
      <c r="O2452" s="107">
        <v>5.3800000000000001E-2</v>
      </c>
      <c r="P2452" s="104">
        <v>0</v>
      </c>
      <c r="Z2452" s="77" t="s">
        <v>40</v>
      </c>
      <c r="AA2452" s="77" t="s">
        <v>39</v>
      </c>
      <c r="AB2452" s="77">
        <v>20</v>
      </c>
    </row>
    <row r="2453" spans="1:28" ht="15.75" customHeight="1" x14ac:dyDescent="0.2">
      <c r="A2453" s="77" t="s">
        <v>48</v>
      </c>
      <c r="B2453" s="77" t="s">
        <v>47</v>
      </c>
      <c r="C2453" s="77" t="s">
        <v>50</v>
      </c>
      <c r="D2453" s="113">
        <v>43468.39604028935</v>
      </c>
      <c r="E2453" s="77" t="s">
        <v>168</v>
      </c>
      <c r="F2453" s="77" t="s">
        <v>29</v>
      </c>
      <c r="G2453" s="77" t="s">
        <v>44</v>
      </c>
      <c r="H2453" s="77" t="s">
        <v>24</v>
      </c>
      <c r="I2453" s="77" t="s">
        <v>43</v>
      </c>
      <c r="J2453" s="77" t="s">
        <v>42</v>
      </c>
      <c r="K2453" s="77">
        <v>3.16</v>
      </c>
      <c r="L2453" s="77">
        <v>2160</v>
      </c>
      <c r="M2453" s="77" t="s">
        <v>41</v>
      </c>
      <c r="N2453" s="101">
        <v>2.2799999999999998</v>
      </c>
      <c r="O2453" s="107">
        <v>0</v>
      </c>
      <c r="P2453" s="104">
        <v>3.56</v>
      </c>
      <c r="Z2453" s="77" t="s">
        <v>40</v>
      </c>
      <c r="AA2453" s="77" t="s">
        <v>39</v>
      </c>
      <c r="AB2453" s="77">
        <v>20</v>
      </c>
    </row>
    <row r="2454" spans="1:28" ht="15.75" customHeight="1" x14ac:dyDescent="0.2">
      <c r="A2454" s="77" t="s">
        <v>48</v>
      </c>
      <c r="B2454" s="77" t="s">
        <v>47</v>
      </c>
      <c r="C2454" s="77" t="s">
        <v>50</v>
      </c>
      <c r="D2454" s="113">
        <v>43468.39604028935</v>
      </c>
      <c r="E2454" s="77" t="s">
        <v>168</v>
      </c>
      <c r="F2454" s="77" t="s">
        <v>29</v>
      </c>
      <c r="G2454" s="77" t="s">
        <v>44</v>
      </c>
      <c r="H2454" s="77" t="s">
        <v>24</v>
      </c>
      <c r="I2454" s="77" t="s">
        <v>159</v>
      </c>
      <c r="J2454" s="77" t="s">
        <v>165</v>
      </c>
      <c r="K2454" s="77">
        <v>3.16</v>
      </c>
      <c r="L2454" s="77">
        <v>2160</v>
      </c>
      <c r="M2454" s="77" t="s">
        <v>41</v>
      </c>
      <c r="N2454" s="101">
        <v>62.2</v>
      </c>
      <c r="O2454" s="107">
        <v>4.9099999999999998E-2</v>
      </c>
      <c r="P2454" s="104">
        <v>3.47</v>
      </c>
      <c r="Z2454" s="77" t="s">
        <v>40</v>
      </c>
      <c r="AA2454" s="77" t="s">
        <v>39</v>
      </c>
      <c r="AB2454" s="77">
        <v>20</v>
      </c>
    </row>
    <row r="2455" spans="1:28" ht="15.75" customHeight="1" x14ac:dyDescent="0.2">
      <c r="A2455" s="77" t="s">
        <v>48</v>
      </c>
      <c r="B2455" s="77" t="s">
        <v>47</v>
      </c>
      <c r="C2455" s="77" t="s">
        <v>50</v>
      </c>
      <c r="D2455" s="113">
        <v>43468.39604028935</v>
      </c>
      <c r="E2455" s="77" t="s">
        <v>168</v>
      </c>
      <c r="F2455" s="77" t="s">
        <v>29</v>
      </c>
      <c r="G2455" s="77" t="s">
        <v>44</v>
      </c>
      <c r="H2455" s="77" t="s">
        <v>25</v>
      </c>
      <c r="I2455" s="77" t="s">
        <v>157</v>
      </c>
      <c r="J2455" s="77" t="s">
        <v>42</v>
      </c>
      <c r="K2455" s="77">
        <v>3.4</v>
      </c>
      <c r="L2455" s="77">
        <v>2160</v>
      </c>
      <c r="M2455" s="77" t="s">
        <v>41</v>
      </c>
      <c r="N2455" s="101">
        <v>56.2</v>
      </c>
      <c r="O2455" s="107">
        <v>3.6200000000000003E-2</v>
      </c>
      <c r="P2455" s="104">
        <v>1.53</v>
      </c>
      <c r="Z2455" s="77" t="s">
        <v>40</v>
      </c>
      <c r="AA2455" s="77" t="s">
        <v>39</v>
      </c>
      <c r="AB2455" s="77">
        <v>20</v>
      </c>
    </row>
    <row r="2456" spans="1:28" ht="15.75" customHeight="1" x14ac:dyDescent="0.2">
      <c r="A2456" s="77" t="s">
        <v>48</v>
      </c>
      <c r="B2456" s="77" t="s">
        <v>47</v>
      </c>
      <c r="C2456" s="77" t="s">
        <v>50</v>
      </c>
      <c r="D2456" s="113">
        <v>43468.39604028935</v>
      </c>
      <c r="E2456" s="77" t="s">
        <v>168</v>
      </c>
      <c r="F2456" s="77" t="s">
        <v>29</v>
      </c>
      <c r="G2456" s="77" t="s">
        <v>44</v>
      </c>
      <c r="H2456" s="77" t="s">
        <v>25</v>
      </c>
      <c r="I2456" s="77" t="s">
        <v>158</v>
      </c>
      <c r="J2456" s="77" t="s">
        <v>42</v>
      </c>
      <c r="K2456" s="77">
        <v>3.4</v>
      </c>
      <c r="L2456" s="77">
        <v>2160</v>
      </c>
      <c r="M2456" s="77" t="s">
        <v>41</v>
      </c>
      <c r="N2456" s="101">
        <v>77.599999999999994</v>
      </c>
      <c r="O2456" s="107">
        <v>3.9600000000000003E-2</v>
      </c>
      <c r="P2456" s="104">
        <v>0</v>
      </c>
      <c r="Z2456" s="77" t="s">
        <v>40</v>
      </c>
      <c r="AA2456" s="77" t="s">
        <v>39</v>
      </c>
      <c r="AB2456" s="77">
        <v>20</v>
      </c>
    </row>
    <row r="2457" spans="1:28" ht="15.75" customHeight="1" x14ac:dyDescent="0.2">
      <c r="A2457" s="77" t="s">
        <v>48</v>
      </c>
      <c r="B2457" s="77" t="s">
        <v>47</v>
      </c>
      <c r="C2457" s="77" t="s">
        <v>50</v>
      </c>
      <c r="D2457" s="113">
        <v>43468.39604028935</v>
      </c>
      <c r="E2457" s="77" t="s">
        <v>168</v>
      </c>
      <c r="F2457" s="77" t="s">
        <v>29</v>
      </c>
      <c r="G2457" s="77" t="s">
        <v>44</v>
      </c>
      <c r="H2457" s="77" t="s">
        <v>25</v>
      </c>
      <c r="I2457" s="77" t="s">
        <v>43</v>
      </c>
      <c r="J2457" s="77" t="s">
        <v>42</v>
      </c>
      <c r="K2457" s="77">
        <v>3.4</v>
      </c>
      <c r="L2457" s="77">
        <v>2160</v>
      </c>
      <c r="M2457" s="77" t="s">
        <v>41</v>
      </c>
      <c r="N2457" s="101">
        <v>0.93500000000000005</v>
      </c>
      <c r="O2457" s="107">
        <v>0</v>
      </c>
      <c r="P2457" s="104">
        <v>1.49</v>
      </c>
      <c r="Z2457" s="77" t="s">
        <v>40</v>
      </c>
      <c r="AA2457" s="77" t="s">
        <v>39</v>
      </c>
      <c r="AB2457" s="77">
        <v>20</v>
      </c>
    </row>
    <row r="2458" spans="1:28" ht="15.75" customHeight="1" x14ac:dyDescent="0.2">
      <c r="A2458" s="77" t="s">
        <v>48</v>
      </c>
      <c r="B2458" s="77" t="s">
        <v>47</v>
      </c>
      <c r="C2458" s="77" t="s">
        <v>50</v>
      </c>
      <c r="D2458" s="113">
        <v>43468.39604028935</v>
      </c>
      <c r="E2458" s="77" t="s">
        <v>168</v>
      </c>
      <c r="F2458" s="77" t="s">
        <v>29</v>
      </c>
      <c r="G2458" s="77" t="s">
        <v>44</v>
      </c>
      <c r="H2458" s="77" t="s">
        <v>25</v>
      </c>
      <c r="I2458" s="77" t="s">
        <v>159</v>
      </c>
      <c r="J2458" s="77" t="s">
        <v>165</v>
      </c>
      <c r="K2458" s="77">
        <v>3.4</v>
      </c>
      <c r="L2458" s="77">
        <v>2160</v>
      </c>
      <c r="M2458" s="77" t="s">
        <v>41</v>
      </c>
      <c r="N2458" s="101">
        <v>56.6</v>
      </c>
      <c r="O2458" s="107">
        <v>3.5900000000000001E-2</v>
      </c>
      <c r="P2458" s="104">
        <v>1.44</v>
      </c>
      <c r="Z2458" s="77" t="s">
        <v>40</v>
      </c>
      <c r="AA2458" s="77" t="s">
        <v>39</v>
      </c>
      <c r="AB2458" s="77">
        <v>20</v>
      </c>
    </row>
    <row r="2459" spans="1:28" ht="15.75" customHeight="1" x14ac:dyDescent="0.2">
      <c r="A2459" s="77" t="s">
        <v>48</v>
      </c>
      <c r="B2459" s="77" t="s">
        <v>47</v>
      </c>
      <c r="C2459" s="77" t="s">
        <v>50</v>
      </c>
      <c r="D2459" s="113">
        <v>43468.39604028935</v>
      </c>
      <c r="E2459" s="77" t="s">
        <v>168</v>
      </c>
      <c r="F2459" s="77" t="s">
        <v>29</v>
      </c>
      <c r="G2459" s="77" t="s">
        <v>44</v>
      </c>
      <c r="H2459" s="77" t="s">
        <v>26</v>
      </c>
      <c r="I2459" s="77" t="s">
        <v>157</v>
      </c>
      <c r="J2459" s="77" t="s">
        <v>42</v>
      </c>
      <c r="K2459" s="77">
        <v>3.61</v>
      </c>
      <c r="L2459" s="77">
        <v>2300</v>
      </c>
      <c r="M2459" s="77" t="s">
        <v>41</v>
      </c>
      <c r="N2459" s="101">
        <v>5.81</v>
      </c>
      <c r="O2459" s="107">
        <v>1.1599999999999999E-2</v>
      </c>
      <c r="P2459" s="104">
        <v>3</v>
      </c>
      <c r="Z2459" s="77" t="s">
        <v>40</v>
      </c>
      <c r="AA2459" s="77" t="s">
        <v>39</v>
      </c>
      <c r="AB2459" s="77">
        <v>20</v>
      </c>
    </row>
    <row r="2460" spans="1:28" ht="15.75" customHeight="1" x14ac:dyDescent="0.2">
      <c r="A2460" s="77" t="s">
        <v>48</v>
      </c>
      <c r="B2460" s="77" t="s">
        <v>47</v>
      </c>
      <c r="C2460" s="77" t="s">
        <v>50</v>
      </c>
      <c r="D2460" s="113">
        <v>43468.39604028935</v>
      </c>
      <c r="E2460" s="77" t="s">
        <v>168</v>
      </c>
      <c r="F2460" s="77" t="s">
        <v>29</v>
      </c>
      <c r="G2460" s="77" t="s">
        <v>44</v>
      </c>
      <c r="H2460" s="77" t="s">
        <v>26</v>
      </c>
      <c r="I2460" s="77" t="s">
        <v>158</v>
      </c>
      <c r="J2460" s="77" t="s">
        <v>42</v>
      </c>
      <c r="K2460" s="77">
        <v>3.61</v>
      </c>
      <c r="L2460" s="77">
        <v>2300</v>
      </c>
      <c r="M2460" s="77" t="s">
        <v>41</v>
      </c>
      <c r="N2460" s="101">
        <v>48</v>
      </c>
      <c r="O2460" s="107">
        <v>1.1599999999999999E-2</v>
      </c>
      <c r="P2460" s="104">
        <v>0</v>
      </c>
      <c r="Z2460" s="77" t="s">
        <v>40</v>
      </c>
      <c r="AA2460" s="77" t="s">
        <v>39</v>
      </c>
      <c r="AB2460" s="77">
        <v>20</v>
      </c>
    </row>
    <row r="2461" spans="1:28" ht="15.75" customHeight="1" x14ac:dyDescent="0.2">
      <c r="A2461" s="77" t="s">
        <v>48</v>
      </c>
      <c r="B2461" s="77" t="s">
        <v>47</v>
      </c>
      <c r="C2461" s="77" t="s">
        <v>50</v>
      </c>
      <c r="D2461" s="113">
        <v>43468.39604028935</v>
      </c>
      <c r="E2461" s="77" t="s">
        <v>168</v>
      </c>
      <c r="F2461" s="77" t="s">
        <v>29</v>
      </c>
      <c r="G2461" s="77" t="s">
        <v>44</v>
      </c>
      <c r="H2461" s="77" t="s">
        <v>26</v>
      </c>
      <c r="I2461" s="77" t="s">
        <v>43</v>
      </c>
      <c r="J2461" s="77" t="s">
        <v>42</v>
      </c>
      <c r="K2461" s="77">
        <v>3.61</v>
      </c>
      <c r="L2461" s="77">
        <v>2300</v>
      </c>
      <c r="M2461" s="77" t="s">
        <v>41</v>
      </c>
      <c r="N2461" s="101">
        <v>1.82</v>
      </c>
      <c r="O2461" s="107">
        <v>0</v>
      </c>
      <c r="P2461" s="104">
        <v>2.91</v>
      </c>
      <c r="Z2461" s="77" t="s">
        <v>40</v>
      </c>
      <c r="AA2461" s="77" t="s">
        <v>39</v>
      </c>
      <c r="AB2461" s="77">
        <v>20</v>
      </c>
    </row>
    <row r="2462" spans="1:28" ht="15.75" customHeight="1" x14ac:dyDescent="0.2">
      <c r="A2462" s="77" t="s">
        <v>48</v>
      </c>
      <c r="B2462" s="77" t="s">
        <v>47</v>
      </c>
      <c r="C2462" s="77" t="s">
        <v>50</v>
      </c>
      <c r="D2462" s="113">
        <v>43468.39604028935</v>
      </c>
      <c r="E2462" s="77" t="s">
        <v>168</v>
      </c>
      <c r="F2462" s="77" t="s">
        <v>29</v>
      </c>
      <c r="G2462" s="77" t="s">
        <v>44</v>
      </c>
      <c r="H2462" s="77" t="s">
        <v>26</v>
      </c>
      <c r="I2462" s="77" t="s">
        <v>159</v>
      </c>
      <c r="J2462" s="77" t="s">
        <v>165</v>
      </c>
      <c r="K2462" s="77">
        <v>3.61</v>
      </c>
      <c r="L2462" s="77">
        <v>2300</v>
      </c>
      <c r="M2462" s="77" t="s">
        <v>41</v>
      </c>
      <c r="N2462" s="101">
        <v>6.01</v>
      </c>
      <c r="O2462" s="107">
        <v>7.7099999999999998E-3</v>
      </c>
      <c r="P2462" s="104">
        <v>2.86</v>
      </c>
      <c r="Z2462" s="77" t="s">
        <v>40</v>
      </c>
      <c r="AA2462" s="77" t="s">
        <v>39</v>
      </c>
      <c r="AB2462" s="77">
        <v>20</v>
      </c>
    </row>
    <row r="2463" spans="1:28" ht="15.75" customHeight="1" x14ac:dyDescent="0.2">
      <c r="A2463" s="77" t="s">
        <v>48</v>
      </c>
      <c r="B2463" s="77" t="s">
        <v>47</v>
      </c>
      <c r="C2463" s="77" t="s">
        <v>50</v>
      </c>
      <c r="D2463" s="113">
        <v>43468.39604028935</v>
      </c>
      <c r="E2463" s="77" t="s">
        <v>168</v>
      </c>
      <c r="F2463" s="77" t="s">
        <v>29</v>
      </c>
      <c r="G2463" s="77" t="s">
        <v>44</v>
      </c>
      <c r="H2463" s="77" t="s">
        <v>166</v>
      </c>
      <c r="I2463" s="77" t="s">
        <v>157</v>
      </c>
      <c r="J2463" s="77" t="s">
        <v>42</v>
      </c>
      <c r="K2463" s="77">
        <v>3.21</v>
      </c>
      <c r="L2463" s="77">
        <v>2190</v>
      </c>
      <c r="M2463" s="77" t="s">
        <v>41</v>
      </c>
      <c r="N2463" s="101">
        <v>22.7</v>
      </c>
      <c r="O2463" s="107">
        <v>3.3099999999999997E-2</v>
      </c>
      <c r="P2463" s="104">
        <v>2.4900000000000002</v>
      </c>
      <c r="Z2463" s="77" t="s">
        <v>40</v>
      </c>
      <c r="AA2463" s="77" t="s">
        <v>39</v>
      </c>
      <c r="AB2463" s="77">
        <v>20</v>
      </c>
    </row>
    <row r="2464" spans="1:28" ht="15.75" customHeight="1" x14ac:dyDescent="0.2">
      <c r="A2464" s="77" t="s">
        <v>48</v>
      </c>
      <c r="B2464" s="77" t="s">
        <v>47</v>
      </c>
      <c r="C2464" s="77" t="s">
        <v>50</v>
      </c>
      <c r="D2464" s="113">
        <v>43468.39604028935</v>
      </c>
      <c r="E2464" s="77" t="s">
        <v>168</v>
      </c>
      <c r="F2464" s="77" t="s">
        <v>29</v>
      </c>
      <c r="G2464" s="77" t="s">
        <v>44</v>
      </c>
      <c r="H2464" s="77" t="s">
        <v>166</v>
      </c>
      <c r="I2464" s="77" t="s">
        <v>158</v>
      </c>
      <c r="J2464" s="77" t="s">
        <v>42</v>
      </c>
      <c r="K2464" s="77">
        <v>3.21</v>
      </c>
      <c r="L2464" s="77">
        <v>2190</v>
      </c>
      <c r="M2464" s="77" t="s">
        <v>41</v>
      </c>
      <c r="N2464" s="101">
        <v>48</v>
      </c>
      <c r="O2464" s="107">
        <v>3.4099999999999998E-2</v>
      </c>
      <c r="P2464" s="104">
        <v>0</v>
      </c>
      <c r="Z2464" s="77" t="s">
        <v>40</v>
      </c>
      <c r="AA2464" s="77" t="s">
        <v>39</v>
      </c>
      <c r="AB2464" s="77">
        <v>20</v>
      </c>
    </row>
    <row r="2465" spans="1:28" ht="15.75" customHeight="1" x14ac:dyDescent="0.2">
      <c r="A2465" s="77" t="s">
        <v>48</v>
      </c>
      <c r="B2465" s="77" t="s">
        <v>47</v>
      </c>
      <c r="C2465" s="77" t="s">
        <v>50</v>
      </c>
      <c r="D2465" s="113">
        <v>43468.39604028935</v>
      </c>
      <c r="E2465" s="77" t="s">
        <v>168</v>
      </c>
      <c r="F2465" s="77" t="s">
        <v>29</v>
      </c>
      <c r="G2465" s="77" t="s">
        <v>44</v>
      </c>
      <c r="H2465" s="77" t="s">
        <v>166</v>
      </c>
      <c r="I2465" s="77" t="s">
        <v>43</v>
      </c>
      <c r="J2465" s="77" t="s">
        <v>42</v>
      </c>
      <c r="K2465" s="77">
        <v>3.21</v>
      </c>
      <c r="L2465" s="77">
        <v>2190</v>
      </c>
      <c r="M2465" s="77" t="s">
        <v>41</v>
      </c>
      <c r="N2465" s="101">
        <v>1.59</v>
      </c>
      <c r="O2465" s="107">
        <v>0</v>
      </c>
      <c r="P2465" s="104">
        <v>2.4300000000000002</v>
      </c>
      <c r="Z2465" s="77" t="s">
        <v>40</v>
      </c>
      <c r="AA2465" s="77" t="s">
        <v>39</v>
      </c>
      <c r="AB2465" s="77">
        <v>20</v>
      </c>
    </row>
    <row r="2466" spans="1:28" ht="15.75" customHeight="1" x14ac:dyDescent="0.2">
      <c r="A2466" s="77" t="s">
        <v>48</v>
      </c>
      <c r="B2466" s="77" t="s">
        <v>47</v>
      </c>
      <c r="C2466" s="77" t="s">
        <v>50</v>
      </c>
      <c r="D2466" s="113">
        <v>43468.39604028935</v>
      </c>
      <c r="E2466" s="77" t="s">
        <v>168</v>
      </c>
      <c r="F2466" s="77" t="s">
        <v>29</v>
      </c>
      <c r="G2466" s="77" t="s">
        <v>44</v>
      </c>
      <c r="H2466" s="77" t="s">
        <v>166</v>
      </c>
      <c r="I2466" s="77" t="s">
        <v>159</v>
      </c>
      <c r="J2466" s="77" t="s">
        <v>165</v>
      </c>
      <c r="K2466" s="77">
        <v>3.21</v>
      </c>
      <c r="L2466" s="77">
        <v>2190</v>
      </c>
      <c r="M2466" s="77" t="s">
        <v>41</v>
      </c>
      <c r="N2466" s="101">
        <v>20.3</v>
      </c>
      <c r="O2466" s="107">
        <v>2.6200000000000001E-2</v>
      </c>
      <c r="P2466" s="104">
        <v>2.37</v>
      </c>
      <c r="Z2466" s="77" t="s">
        <v>40</v>
      </c>
      <c r="AA2466" s="77" t="s">
        <v>39</v>
      </c>
      <c r="AB2466" s="77">
        <v>20</v>
      </c>
    </row>
    <row r="2467" spans="1:28" ht="15.75" customHeight="1" x14ac:dyDescent="0.2">
      <c r="A2467" s="77" t="s">
        <v>48</v>
      </c>
      <c r="B2467" s="77" t="s">
        <v>47</v>
      </c>
      <c r="C2467" s="77" t="s">
        <v>50</v>
      </c>
      <c r="D2467" s="113">
        <v>43468.39604028935</v>
      </c>
      <c r="E2467" s="77" t="s">
        <v>167</v>
      </c>
      <c r="F2467" s="77" t="s">
        <v>30</v>
      </c>
      <c r="G2467" s="77" t="s">
        <v>44</v>
      </c>
      <c r="H2467" s="77" t="s">
        <v>11</v>
      </c>
      <c r="I2467" s="77" t="s">
        <v>157</v>
      </c>
      <c r="J2467" s="77" t="s">
        <v>42</v>
      </c>
      <c r="K2467" s="77">
        <v>3.5</v>
      </c>
      <c r="L2467" s="77">
        <v>1240</v>
      </c>
      <c r="M2467" s="77" t="s">
        <v>41</v>
      </c>
      <c r="N2467" s="101">
        <v>179</v>
      </c>
      <c r="O2467" s="107">
        <v>2.4899999999999999E-2</v>
      </c>
      <c r="P2467" s="104">
        <v>1.26</v>
      </c>
      <c r="Z2467" s="77" t="s">
        <v>40</v>
      </c>
      <c r="AA2467" s="77" t="s">
        <v>39</v>
      </c>
      <c r="AB2467" s="77">
        <v>20</v>
      </c>
    </row>
    <row r="2468" spans="1:28" ht="15.75" customHeight="1" x14ac:dyDescent="0.2">
      <c r="A2468" s="77" t="s">
        <v>48</v>
      </c>
      <c r="B2468" s="77" t="s">
        <v>47</v>
      </c>
      <c r="C2468" s="77" t="s">
        <v>50</v>
      </c>
      <c r="D2468" s="113">
        <v>43468.39604028935</v>
      </c>
      <c r="E2468" s="77" t="s">
        <v>167</v>
      </c>
      <c r="F2468" s="77" t="s">
        <v>30</v>
      </c>
      <c r="G2468" s="77" t="s">
        <v>44</v>
      </c>
      <c r="H2468" s="77" t="s">
        <v>11</v>
      </c>
      <c r="I2468" s="77" t="s">
        <v>158</v>
      </c>
      <c r="J2468" s="77" t="s">
        <v>42</v>
      </c>
      <c r="K2468" s="77">
        <v>3.5</v>
      </c>
      <c r="L2468" s="77">
        <v>1240</v>
      </c>
      <c r="M2468" s="77" t="s">
        <v>41</v>
      </c>
      <c r="N2468" s="101">
        <v>192</v>
      </c>
      <c r="O2468" s="107">
        <v>2.8199999999999999E-2</v>
      </c>
      <c r="P2468" s="104">
        <v>0</v>
      </c>
      <c r="Z2468" s="77" t="s">
        <v>40</v>
      </c>
      <c r="AA2468" s="77" t="s">
        <v>39</v>
      </c>
      <c r="AB2468" s="77">
        <v>20</v>
      </c>
    </row>
    <row r="2469" spans="1:28" ht="15.75" customHeight="1" x14ac:dyDescent="0.2">
      <c r="A2469" s="77" t="s">
        <v>48</v>
      </c>
      <c r="B2469" s="77" t="s">
        <v>47</v>
      </c>
      <c r="C2469" s="77" t="s">
        <v>50</v>
      </c>
      <c r="D2469" s="113">
        <v>43468.39604028935</v>
      </c>
      <c r="E2469" s="77" t="s">
        <v>167</v>
      </c>
      <c r="F2469" s="77" t="s">
        <v>30</v>
      </c>
      <c r="G2469" s="77" t="s">
        <v>44</v>
      </c>
      <c r="H2469" s="77" t="s">
        <v>11</v>
      </c>
      <c r="I2469" s="77" t="s">
        <v>43</v>
      </c>
      <c r="J2469" s="77" t="s">
        <v>42</v>
      </c>
      <c r="K2469" s="77">
        <v>3.5</v>
      </c>
      <c r="L2469" s="77">
        <v>1240</v>
      </c>
      <c r="M2469" s="77" t="s">
        <v>41</v>
      </c>
      <c r="N2469" s="101">
        <v>0.72299999999999998</v>
      </c>
      <c r="O2469" s="107">
        <v>0</v>
      </c>
      <c r="P2469" s="104">
        <v>1.1299999999999999</v>
      </c>
      <c r="Z2469" s="77" t="s">
        <v>40</v>
      </c>
      <c r="AA2469" s="77" t="s">
        <v>39</v>
      </c>
      <c r="AB2469" s="77">
        <v>20</v>
      </c>
    </row>
    <row r="2470" spans="1:28" ht="15.75" customHeight="1" x14ac:dyDescent="0.2">
      <c r="A2470" s="77" t="s">
        <v>48</v>
      </c>
      <c r="B2470" s="77" t="s">
        <v>47</v>
      </c>
      <c r="C2470" s="77" t="s">
        <v>50</v>
      </c>
      <c r="D2470" s="113">
        <v>43468.39604028935</v>
      </c>
      <c r="E2470" s="77" t="s">
        <v>167</v>
      </c>
      <c r="F2470" s="77" t="s">
        <v>30</v>
      </c>
      <c r="G2470" s="77" t="s">
        <v>44</v>
      </c>
      <c r="H2470" s="77" t="s">
        <v>11</v>
      </c>
      <c r="I2470" s="77" t="s">
        <v>159</v>
      </c>
      <c r="J2470" s="77" t="s">
        <v>165</v>
      </c>
      <c r="K2470" s="77">
        <v>3.5</v>
      </c>
      <c r="L2470" s="77">
        <v>1240</v>
      </c>
      <c r="M2470" s="77" t="s">
        <v>41</v>
      </c>
      <c r="N2470" s="101">
        <v>101</v>
      </c>
      <c r="O2470" s="107">
        <v>1.41E-2</v>
      </c>
      <c r="P2470" s="104">
        <v>1.1100000000000001</v>
      </c>
      <c r="Z2470" s="77" t="s">
        <v>40</v>
      </c>
      <c r="AA2470" s="77" t="s">
        <v>39</v>
      </c>
      <c r="AB2470" s="77">
        <v>20</v>
      </c>
    </row>
    <row r="2471" spans="1:28" ht="15.75" customHeight="1" x14ac:dyDescent="0.2">
      <c r="A2471" s="77" t="s">
        <v>48</v>
      </c>
      <c r="B2471" s="77" t="s">
        <v>47</v>
      </c>
      <c r="C2471" s="77" t="s">
        <v>50</v>
      </c>
      <c r="D2471" s="113">
        <v>43468.39604028935</v>
      </c>
      <c r="E2471" s="77" t="s">
        <v>167</v>
      </c>
      <c r="F2471" s="77" t="s">
        <v>30</v>
      </c>
      <c r="G2471" s="77" t="s">
        <v>44</v>
      </c>
      <c r="H2471" s="77" t="s">
        <v>12</v>
      </c>
      <c r="I2471" s="77" t="s">
        <v>157</v>
      </c>
      <c r="J2471" s="77" t="s">
        <v>42</v>
      </c>
      <c r="K2471" s="77">
        <v>3.5</v>
      </c>
      <c r="L2471" s="77">
        <v>1240</v>
      </c>
      <c r="M2471" s="77" t="s">
        <v>41</v>
      </c>
      <c r="N2471" s="101">
        <v>123</v>
      </c>
      <c r="O2471" s="107">
        <v>1.6500000000000001E-2</v>
      </c>
      <c r="P2471" s="104">
        <v>1.01</v>
      </c>
      <c r="Z2471" s="77" t="s">
        <v>40</v>
      </c>
      <c r="AA2471" s="77" t="s">
        <v>39</v>
      </c>
      <c r="AB2471" s="77">
        <v>20</v>
      </c>
    </row>
    <row r="2472" spans="1:28" ht="15.75" customHeight="1" x14ac:dyDescent="0.2">
      <c r="A2472" s="77" t="s">
        <v>48</v>
      </c>
      <c r="B2472" s="77" t="s">
        <v>47</v>
      </c>
      <c r="C2472" s="77" t="s">
        <v>50</v>
      </c>
      <c r="D2472" s="113">
        <v>43468.39604028935</v>
      </c>
      <c r="E2472" s="77" t="s">
        <v>167</v>
      </c>
      <c r="F2472" s="77" t="s">
        <v>30</v>
      </c>
      <c r="G2472" s="77" t="s">
        <v>44</v>
      </c>
      <c r="H2472" s="77" t="s">
        <v>12</v>
      </c>
      <c r="I2472" s="77" t="s">
        <v>158</v>
      </c>
      <c r="J2472" s="77" t="s">
        <v>42</v>
      </c>
      <c r="K2472" s="77">
        <v>3.5</v>
      </c>
      <c r="L2472" s="77">
        <v>1240</v>
      </c>
      <c r="M2472" s="77" t="s">
        <v>41</v>
      </c>
      <c r="N2472" s="101">
        <v>131</v>
      </c>
      <c r="O2472" s="107">
        <v>1.9300000000000001E-2</v>
      </c>
      <c r="P2472" s="104">
        <v>0</v>
      </c>
      <c r="Z2472" s="77" t="s">
        <v>40</v>
      </c>
      <c r="AA2472" s="77" t="s">
        <v>39</v>
      </c>
      <c r="AB2472" s="77">
        <v>20</v>
      </c>
    </row>
    <row r="2473" spans="1:28" ht="15.75" customHeight="1" x14ac:dyDescent="0.2">
      <c r="A2473" s="77" t="s">
        <v>48</v>
      </c>
      <c r="B2473" s="77" t="s">
        <v>47</v>
      </c>
      <c r="C2473" s="77" t="s">
        <v>50</v>
      </c>
      <c r="D2473" s="113">
        <v>43468.39604028935</v>
      </c>
      <c r="E2473" s="77" t="s">
        <v>167</v>
      </c>
      <c r="F2473" s="77" t="s">
        <v>30</v>
      </c>
      <c r="G2473" s="77" t="s">
        <v>44</v>
      </c>
      <c r="H2473" s="77" t="s">
        <v>12</v>
      </c>
      <c r="I2473" s="77" t="s">
        <v>43</v>
      </c>
      <c r="J2473" s="77" t="s">
        <v>42</v>
      </c>
      <c r="K2473" s="77">
        <v>3.5</v>
      </c>
      <c r="L2473" s="77">
        <v>1240</v>
      </c>
      <c r="M2473" s="77" t="s">
        <v>41</v>
      </c>
      <c r="N2473" s="101">
        <v>0.59299999999999997</v>
      </c>
      <c r="O2473" s="107">
        <v>0</v>
      </c>
      <c r="P2473" s="104">
        <v>0.92900000000000005</v>
      </c>
      <c r="Z2473" s="77" t="s">
        <v>40</v>
      </c>
      <c r="AA2473" s="77" t="s">
        <v>39</v>
      </c>
      <c r="AB2473" s="77">
        <v>20</v>
      </c>
    </row>
    <row r="2474" spans="1:28" ht="15.75" customHeight="1" x14ac:dyDescent="0.2">
      <c r="A2474" s="77" t="s">
        <v>48</v>
      </c>
      <c r="B2474" s="77" t="s">
        <v>47</v>
      </c>
      <c r="C2474" s="77" t="s">
        <v>50</v>
      </c>
      <c r="D2474" s="113">
        <v>43468.39604028935</v>
      </c>
      <c r="E2474" s="77" t="s">
        <v>167</v>
      </c>
      <c r="F2474" s="77" t="s">
        <v>30</v>
      </c>
      <c r="G2474" s="77" t="s">
        <v>44</v>
      </c>
      <c r="H2474" s="77" t="s">
        <v>12</v>
      </c>
      <c r="I2474" s="77" t="s">
        <v>159</v>
      </c>
      <c r="J2474" s="77" t="s">
        <v>165</v>
      </c>
      <c r="K2474" s="77">
        <v>3.5</v>
      </c>
      <c r="L2474" s="77">
        <v>1240</v>
      </c>
      <c r="M2474" s="77" t="s">
        <v>41</v>
      </c>
      <c r="N2474" s="101">
        <v>30.5</v>
      </c>
      <c r="O2474" s="107">
        <v>4.0800000000000003E-3</v>
      </c>
      <c r="P2474" s="104">
        <v>0.91900000000000004</v>
      </c>
      <c r="Z2474" s="77" t="s">
        <v>40</v>
      </c>
      <c r="AA2474" s="77" t="s">
        <v>39</v>
      </c>
      <c r="AB2474" s="77">
        <v>20</v>
      </c>
    </row>
    <row r="2475" spans="1:28" ht="15.75" customHeight="1" x14ac:dyDescent="0.2">
      <c r="A2475" s="77" t="s">
        <v>48</v>
      </c>
      <c r="B2475" s="77" t="s">
        <v>47</v>
      </c>
      <c r="C2475" s="77" t="s">
        <v>50</v>
      </c>
      <c r="D2475" s="113">
        <v>43468.39604028935</v>
      </c>
      <c r="E2475" s="77" t="s">
        <v>167</v>
      </c>
      <c r="F2475" s="77" t="s">
        <v>30</v>
      </c>
      <c r="G2475" s="77" t="s">
        <v>44</v>
      </c>
      <c r="H2475" s="77" t="s">
        <v>13</v>
      </c>
      <c r="I2475" s="77" t="s">
        <v>157</v>
      </c>
      <c r="J2475" s="77" t="s">
        <v>42</v>
      </c>
      <c r="K2475" s="77">
        <v>3.5</v>
      </c>
      <c r="L2475" s="77">
        <v>1240</v>
      </c>
      <c r="M2475" s="77" t="s">
        <v>41</v>
      </c>
      <c r="N2475" s="101">
        <v>193</v>
      </c>
      <c r="O2475" s="107">
        <v>2.0899999999999998E-2</v>
      </c>
      <c r="P2475" s="104">
        <v>1.1399999999999999</v>
      </c>
      <c r="Z2475" s="77" t="s">
        <v>40</v>
      </c>
      <c r="AA2475" s="77" t="s">
        <v>39</v>
      </c>
      <c r="AB2475" s="77">
        <v>20</v>
      </c>
    </row>
    <row r="2476" spans="1:28" ht="15.75" customHeight="1" x14ac:dyDescent="0.2">
      <c r="A2476" s="77" t="s">
        <v>48</v>
      </c>
      <c r="B2476" s="77" t="s">
        <v>47</v>
      </c>
      <c r="C2476" s="77" t="s">
        <v>50</v>
      </c>
      <c r="D2476" s="113">
        <v>43468.39604028935</v>
      </c>
      <c r="E2476" s="77" t="s">
        <v>167</v>
      </c>
      <c r="F2476" s="77" t="s">
        <v>30</v>
      </c>
      <c r="G2476" s="77" t="s">
        <v>44</v>
      </c>
      <c r="H2476" s="77" t="s">
        <v>13</v>
      </c>
      <c r="I2476" s="77" t="s">
        <v>158</v>
      </c>
      <c r="J2476" s="77" t="s">
        <v>42</v>
      </c>
      <c r="K2476" s="77">
        <v>3.5</v>
      </c>
      <c r="L2476" s="77">
        <v>1240</v>
      </c>
      <c r="M2476" s="77" t="s">
        <v>41</v>
      </c>
      <c r="N2476" s="101">
        <v>204</v>
      </c>
      <c r="O2476" s="107">
        <v>2.3900000000000001E-2</v>
      </c>
      <c r="P2476" s="104">
        <v>0</v>
      </c>
      <c r="Z2476" s="77" t="s">
        <v>40</v>
      </c>
      <c r="AA2476" s="77" t="s">
        <v>39</v>
      </c>
      <c r="AB2476" s="77">
        <v>20</v>
      </c>
    </row>
    <row r="2477" spans="1:28" ht="15.75" customHeight="1" x14ac:dyDescent="0.2">
      <c r="A2477" s="77" t="s">
        <v>48</v>
      </c>
      <c r="B2477" s="77" t="s">
        <v>47</v>
      </c>
      <c r="C2477" s="77" t="s">
        <v>50</v>
      </c>
      <c r="D2477" s="113">
        <v>43468.39604028935</v>
      </c>
      <c r="E2477" s="77" t="s">
        <v>167</v>
      </c>
      <c r="F2477" s="77" t="s">
        <v>30</v>
      </c>
      <c r="G2477" s="77" t="s">
        <v>44</v>
      </c>
      <c r="H2477" s="77" t="s">
        <v>13</v>
      </c>
      <c r="I2477" s="77" t="s">
        <v>43</v>
      </c>
      <c r="J2477" s="77" t="s">
        <v>42</v>
      </c>
      <c r="K2477" s="77">
        <v>3.5</v>
      </c>
      <c r="L2477" s="77">
        <v>1240</v>
      </c>
      <c r="M2477" s="77" t="s">
        <v>41</v>
      </c>
      <c r="N2477" s="101">
        <v>0.66200000000000003</v>
      </c>
      <c r="O2477" s="107">
        <v>0</v>
      </c>
      <c r="P2477" s="104">
        <v>1.03</v>
      </c>
      <c r="Z2477" s="77" t="s">
        <v>40</v>
      </c>
      <c r="AA2477" s="77" t="s">
        <v>39</v>
      </c>
      <c r="AB2477" s="77">
        <v>20</v>
      </c>
    </row>
    <row r="2478" spans="1:28" ht="15.75" customHeight="1" x14ac:dyDescent="0.2">
      <c r="A2478" s="77" t="s">
        <v>48</v>
      </c>
      <c r="B2478" s="77" t="s">
        <v>47</v>
      </c>
      <c r="C2478" s="77" t="s">
        <v>50</v>
      </c>
      <c r="D2478" s="113">
        <v>43468.39604028935</v>
      </c>
      <c r="E2478" s="77" t="s">
        <v>167</v>
      </c>
      <c r="F2478" s="77" t="s">
        <v>30</v>
      </c>
      <c r="G2478" s="77" t="s">
        <v>44</v>
      </c>
      <c r="H2478" s="77" t="s">
        <v>13</v>
      </c>
      <c r="I2478" s="77" t="s">
        <v>159</v>
      </c>
      <c r="J2478" s="77" t="s">
        <v>165</v>
      </c>
      <c r="K2478" s="77">
        <v>3.5</v>
      </c>
      <c r="L2478" s="77">
        <v>1240</v>
      </c>
      <c r="M2478" s="77" t="s">
        <v>41</v>
      </c>
      <c r="N2478" s="101">
        <v>123</v>
      </c>
      <c r="O2478" s="107">
        <v>1.34E-2</v>
      </c>
      <c r="P2478" s="104">
        <v>1.01</v>
      </c>
      <c r="Z2478" s="77" t="s">
        <v>40</v>
      </c>
      <c r="AA2478" s="77" t="s">
        <v>39</v>
      </c>
      <c r="AB2478" s="77">
        <v>20</v>
      </c>
    </row>
    <row r="2479" spans="1:28" ht="15.75" customHeight="1" x14ac:dyDescent="0.2">
      <c r="A2479" s="77" t="s">
        <v>48</v>
      </c>
      <c r="B2479" s="77" t="s">
        <v>47</v>
      </c>
      <c r="C2479" s="77" t="s">
        <v>50</v>
      </c>
      <c r="D2479" s="113">
        <v>43468.39604028935</v>
      </c>
      <c r="E2479" s="77" t="s">
        <v>167</v>
      </c>
      <c r="F2479" s="77" t="s">
        <v>30</v>
      </c>
      <c r="G2479" s="77" t="s">
        <v>44</v>
      </c>
      <c r="H2479" s="77" t="s">
        <v>16</v>
      </c>
      <c r="I2479" s="77" t="s">
        <v>157</v>
      </c>
      <c r="J2479" s="77" t="s">
        <v>42</v>
      </c>
      <c r="K2479" s="77">
        <v>3.5</v>
      </c>
      <c r="L2479" s="77">
        <v>1240</v>
      </c>
      <c r="M2479" s="77" t="s">
        <v>41</v>
      </c>
      <c r="N2479" s="101">
        <v>119</v>
      </c>
      <c r="O2479" s="107">
        <v>5.3800000000000001E-2</v>
      </c>
      <c r="P2479" s="104">
        <v>1.78</v>
      </c>
      <c r="Z2479" s="77" t="s">
        <v>40</v>
      </c>
      <c r="AA2479" s="77" t="s">
        <v>39</v>
      </c>
      <c r="AB2479" s="77">
        <v>20</v>
      </c>
    </row>
    <row r="2480" spans="1:28" ht="15.75" customHeight="1" x14ac:dyDescent="0.2">
      <c r="A2480" s="77" t="s">
        <v>48</v>
      </c>
      <c r="B2480" s="77" t="s">
        <v>47</v>
      </c>
      <c r="C2480" s="77" t="s">
        <v>50</v>
      </c>
      <c r="D2480" s="113">
        <v>43468.39604028935</v>
      </c>
      <c r="E2480" s="77" t="s">
        <v>167</v>
      </c>
      <c r="F2480" s="77" t="s">
        <v>30</v>
      </c>
      <c r="G2480" s="77" t="s">
        <v>44</v>
      </c>
      <c r="H2480" s="77" t="s">
        <v>16</v>
      </c>
      <c r="I2480" s="77" t="s">
        <v>158</v>
      </c>
      <c r="J2480" s="77" t="s">
        <v>42</v>
      </c>
      <c r="K2480" s="77">
        <v>3.5</v>
      </c>
      <c r="L2480" s="77">
        <v>1240</v>
      </c>
      <c r="M2480" s="77" t="s">
        <v>41</v>
      </c>
      <c r="N2480" s="101">
        <v>138</v>
      </c>
      <c r="O2480" s="107">
        <v>6.0100000000000001E-2</v>
      </c>
      <c r="P2480" s="104">
        <v>0</v>
      </c>
      <c r="Z2480" s="77" t="s">
        <v>40</v>
      </c>
      <c r="AA2480" s="77" t="s">
        <v>39</v>
      </c>
      <c r="AB2480" s="77">
        <v>20</v>
      </c>
    </row>
    <row r="2481" spans="1:28" ht="15.75" customHeight="1" x14ac:dyDescent="0.2">
      <c r="A2481" s="77" t="s">
        <v>48</v>
      </c>
      <c r="B2481" s="77" t="s">
        <v>47</v>
      </c>
      <c r="C2481" s="77" t="s">
        <v>50</v>
      </c>
      <c r="D2481" s="113">
        <v>43468.39604028935</v>
      </c>
      <c r="E2481" s="77" t="s">
        <v>167</v>
      </c>
      <c r="F2481" s="77" t="s">
        <v>30</v>
      </c>
      <c r="G2481" s="77" t="s">
        <v>44</v>
      </c>
      <c r="H2481" s="77" t="s">
        <v>16</v>
      </c>
      <c r="I2481" s="77" t="s">
        <v>43</v>
      </c>
      <c r="J2481" s="77" t="s">
        <v>42</v>
      </c>
      <c r="K2481" s="77">
        <v>3.5</v>
      </c>
      <c r="L2481" s="77">
        <v>1240</v>
      </c>
      <c r="M2481" s="77" t="s">
        <v>41</v>
      </c>
      <c r="N2481" s="101">
        <v>1.02</v>
      </c>
      <c r="O2481" s="107">
        <v>0</v>
      </c>
      <c r="P2481" s="104">
        <v>1.6</v>
      </c>
      <c r="Z2481" s="77" t="s">
        <v>40</v>
      </c>
      <c r="AA2481" s="77" t="s">
        <v>39</v>
      </c>
      <c r="AB2481" s="77">
        <v>20</v>
      </c>
    </row>
    <row r="2482" spans="1:28" ht="15.75" customHeight="1" x14ac:dyDescent="0.2">
      <c r="A2482" s="77" t="s">
        <v>48</v>
      </c>
      <c r="B2482" s="77" t="s">
        <v>47</v>
      </c>
      <c r="C2482" s="77" t="s">
        <v>50</v>
      </c>
      <c r="D2482" s="113">
        <v>43468.39604028935</v>
      </c>
      <c r="E2482" s="77" t="s">
        <v>167</v>
      </c>
      <c r="F2482" s="77" t="s">
        <v>30</v>
      </c>
      <c r="G2482" s="77" t="s">
        <v>44</v>
      </c>
      <c r="H2482" s="77" t="s">
        <v>16</v>
      </c>
      <c r="I2482" s="77" t="s">
        <v>159</v>
      </c>
      <c r="J2482" s="77" t="s">
        <v>165</v>
      </c>
      <c r="K2482" s="77">
        <v>3.5</v>
      </c>
      <c r="L2482" s="77">
        <v>1240</v>
      </c>
      <c r="M2482" s="77" t="s">
        <v>41</v>
      </c>
      <c r="N2482" s="101">
        <v>106</v>
      </c>
      <c r="O2482" s="107">
        <v>4.7600000000000003E-2</v>
      </c>
      <c r="P2482" s="104">
        <v>1.56</v>
      </c>
      <c r="Z2482" s="77" t="s">
        <v>40</v>
      </c>
      <c r="AA2482" s="77" t="s">
        <v>39</v>
      </c>
      <c r="AB2482" s="77">
        <v>20</v>
      </c>
    </row>
    <row r="2483" spans="1:28" ht="15.75" customHeight="1" x14ac:dyDescent="0.2">
      <c r="A2483" s="77" t="s">
        <v>48</v>
      </c>
      <c r="B2483" s="77" t="s">
        <v>47</v>
      </c>
      <c r="C2483" s="77" t="s">
        <v>50</v>
      </c>
      <c r="D2483" s="113">
        <v>43468.39604028935</v>
      </c>
      <c r="E2483" s="77" t="s">
        <v>167</v>
      </c>
      <c r="F2483" s="77" t="s">
        <v>30</v>
      </c>
      <c r="G2483" s="77" t="s">
        <v>44</v>
      </c>
      <c r="H2483" s="77" t="s">
        <v>24</v>
      </c>
      <c r="I2483" s="77" t="s">
        <v>157</v>
      </c>
      <c r="J2483" s="77" t="s">
        <v>42</v>
      </c>
      <c r="K2483" s="77">
        <v>3.5</v>
      </c>
      <c r="L2483" s="77">
        <v>1240</v>
      </c>
      <c r="M2483" s="77" t="s">
        <v>41</v>
      </c>
      <c r="N2483" s="101">
        <v>132</v>
      </c>
      <c r="O2483" s="107">
        <v>4.1399999999999999E-2</v>
      </c>
      <c r="P2483" s="104">
        <v>2.13</v>
      </c>
      <c r="Z2483" s="77" t="s">
        <v>40</v>
      </c>
      <c r="AA2483" s="77" t="s">
        <v>39</v>
      </c>
      <c r="AB2483" s="77">
        <v>20</v>
      </c>
    </row>
    <row r="2484" spans="1:28" ht="15.75" customHeight="1" x14ac:dyDescent="0.2">
      <c r="A2484" s="77" t="s">
        <v>48</v>
      </c>
      <c r="B2484" s="77" t="s">
        <v>47</v>
      </c>
      <c r="C2484" s="77" t="s">
        <v>50</v>
      </c>
      <c r="D2484" s="113">
        <v>43468.39604028935</v>
      </c>
      <c r="E2484" s="77" t="s">
        <v>167</v>
      </c>
      <c r="F2484" s="77" t="s">
        <v>30</v>
      </c>
      <c r="G2484" s="77" t="s">
        <v>44</v>
      </c>
      <c r="H2484" s="77" t="s">
        <v>24</v>
      </c>
      <c r="I2484" s="77" t="s">
        <v>158</v>
      </c>
      <c r="J2484" s="77" t="s">
        <v>42</v>
      </c>
      <c r="K2484" s="77">
        <v>3.5</v>
      </c>
      <c r="L2484" s="77">
        <v>1240</v>
      </c>
      <c r="M2484" s="77" t="s">
        <v>41</v>
      </c>
      <c r="N2484" s="101">
        <v>158</v>
      </c>
      <c r="O2484" s="107">
        <v>4.2299999999999997E-2</v>
      </c>
      <c r="P2484" s="104">
        <v>0</v>
      </c>
      <c r="Z2484" s="77" t="s">
        <v>40</v>
      </c>
      <c r="AA2484" s="77" t="s">
        <v>39</v>
      </c>
      <c r="AB2484" s="77">
        <v>20</v>
      </c>
    </row>
    <row r="2485" spans="1:28" ht="15.75" customHeight="1" x14ac:dyDescent="0.2">
      <c r="A2485" s="77" t="s">
        <v>48</v>
      </c>
      <c r="B2485" s="77" t="s">
        <v>47</v>
      </c>
      <c r="C2485" s="77" t="s">
        <v>50</v>
      </c>
      <c r="D2485" s="113">
        <v>43468.39604028935</v>
      </c>
      <c r="E2485" s="77" t="s">
        <v>167</v>
      </c>
      <c r="F2485" s="77" t="s">
        <v>30</v>
      </c>
      <c r="G2485" s="77" t="s">
        <v>44</v>
      </c>
      <c r="H2485" s="77" t="s">
        <v>24</v>
      </c>
      <c r="I2485" s="77" t="s">
        <v>43</v>
      </c>
      <c r="J2485" s="77" t="s">
        <v>42</v>
      </c>
      <c r="K2485" s="77">
        <v>3.5</v>
      </c>
      <c r="L2485" s="77">
        <v>1240</v>
      </c>
      <c r="M2485" s="77" t="s">
        <v>41</v>
      </c>
      <c r="N2485" s="101">
        <v>1.21</v>
      </c>
      <c r="O2485" s="107">
        <v>0</v>
      </c>
      <c r="P2485" s="104">
        <v>1.87</v>
      </c>
      <c r="Z2485" s="77" t="s">
        <v>40</v>
      </c>
      <c r="AA2485" s="77" t="s">
        <v>39</v>
      </c>
      <c r="AB2485" s="77">
        <v>20</v>
      </c>
    </row>
    <row r="2486" spans="1:28" ht="15.75" customHeight="1" x14ac:dyDescent="0.2">
      <c r="A2486" s="77" t="s">
        <v>48</v>
      </c>
      <c r="B2486" s="77" t="s">
        <v>47</v>
      </c>
      <c r="C2486" s="77" t="s">
        <v>50</v>
      </c>
      <c r="D2486" s="113">
        <v>43468.39604028935</v>
      </c>
      <c r="E2486" s="77" t="s">
        <v>167</v>
      </c>
      <c r="F2486" s="77" t="s">
        <v>30</v>
      </c>
      <c r="G2486" s="77" t="s">
        <v>44</v>
      </c>
      <c r="H2486" s="77" t="s">
        <v>24</v>
      </c>
      <c r="I2486" s="77" t="s">
        <v>159</v>
      </c>
      <c r="J2486" s="77" t="s">
        <v>165</v>
      </c>
      <c r="K2486" s="77">
        <v>3.5</v>
      </c>
      <c r="L2486" s="77">
        <v>1240</v>
      </c>
      <c r="M2486" s="77" t="s">
        <v>41</v>
      </c>
      <c r="N2486" s="101">
        <v>27.3</v>
      </c>
      <c r="O2486" s="107">
        <v>8.0999999999999996E-3</v>
      </c>
      <c r="P2486" s="104">
        <v>1.87</v>
      </c>
      <c r="Z2486" s="77" t="s">
        <v>40</v>
      </c>
      <c r="AA2486" s="77" t="s">
        <v>39</v>
      </c>
      <c r="AB2486" s="77">
        <v>20</v>
      </c>
    </row>
    <row r="2487" spans="1:28" ht="15.75" customHeight="1" x14ac:dyDescent="0.2">
      <c r="A2487" s="77" t="s">
        <v>48</v>
      </c>
      <c r="B2487" s="77" t="s">
        <v>47</v>
      </c>
      <c r="C2487" s="77" t="s">
        <v>50</v>
      </c>
      <c r="D2487" s="113">
        <v>43468.39604028935</v>
      </c>
      <c r="E2487" s="77" t="s">
        <v>167</v>
      </c>
      <c r="F2487" s="77" t="s">
        <v>30</v>
      </c>
      <c r="G2487" s="77" t="s">
        <v>44</v>
      </c>
      <c r="H2487" s="77" t="s">
        <v>25</v>
      </c>
      <c r="I2487" s="77" t="s">
        <v>157</v>
      </c>
      <c r="J2487" s="77" t="s">
        <v>42</v>
      </c>
      <c r="K2487" s="77">
        <v>3.5</v>
      </c>
      <c r="L2487" s="77">
        <v>1240</v>
      </c>
      <c r="M2487" s="77" t="s">
        <v>41</v>
      </c>
      <c r="N2487" s="101">
        <v>183</v>
      </c>
      <c r="O2487" s="107">
        <v>4.19E-2</v>
      </c>
      <c r="P2487" s="104">
        <v>0.79</v>
      </c>
      <c r="Z2487" s="77" t="s">
        <v>40</v>
      </c>
      <c r="AA2487" s="77" t="s">
        <v>39</v>
      </c>
      <c r="AB2487" s="77">
        <v>20</v>
      </c>
    </row>
    <row r="2488" spans="1:28" ht="15.75" customHeight="1" x14ac:dyDescent="0.2">
      <c r="A2488" s="77" t="s">
        <v>48</v>
      </c>
      <c r="B2488" s="77" t="s">
        <v>47</v>
      </c>
      <c r="C2488" s="77" t="s">
        <v>50</v>
      </c>
      <c r="D2488" s="113">
        <v>43468.39604028935</v>
      </c>
      <c r="E2488" s="77" t="s">
        <v>167</v>
      </c>
      <c r="F2488" s="77" t="s">
        <v>30</v>
      </c>
      <c r="G2488" s="77" t="s">
        <v>44</v>
      </c>
      <c r="H2488" s="77" t="s">
        <v>25</v>
      </c>
      <c r="I2488" s="77" t="s">
        <v>158</v>
      </c>
      <c r="J2488" s="77" t="s">
        <v>42</v>
      </c>
      <c r="K2488" s="77">
        <v>3.5</v>
      </c>
      <c r="L2488" s="77">
        <v>1240</v>
      </c>
      <c r="M2488" s="77" t="s">
        <v>41</v>
      </c>
      <c r="N2488" s="101">
        <v>193</v>
      </c>
      <c r="O2488" s="107">
        <v>4.3400000000000001E-2</v>
      </c>
      <c r="P2488" s="104">
        <v>0</v>
      </c>
      <c r="Z2488" s="77" t="s">
        <v>40</v>
      </c>
      <c r="AA2488" s="77" t="s">
        <v>39</v>
      </c>
      <c r="AB2488" s="77">
        <v>20</v>
      </c>
    </row>
    <row r="2489" spans="1:28" ht="15.75" customHeight="1" x14ac:dyDescent="0.2">
      <c r="A2489" s="77" t="s">
        <v>48</v>
      </c>
      <c r="B2489" s="77" t="s">
        <v>47</v>
      </c>
      <c r="C2489" s="77" t="s">
        <v>50</v>
      </c>
      <c r="D2489" s="113">
        <v>43468.39604028935</v>
      </c>
      <c r="E2489" s="77" t="s">
        <v>167</v>
      </c>
      <c r="F2489" s="77" t="s">
        <v>30</v>
      </c>
      <c r="G2489" s="77" t="s">
        <v>44</v>
      </c>
      <c r="H2489" s="77" t="s">
        <v>25</v>
      </c>
      <c r="I2489" s="77" t="s">
        <v>43</v>
      </c>
      <c r="J2489" s="77" t="s">
        <v>42</v>
      </c>
      <c r="K2489" s="77">
        <v>3.5</v>
      </c>
      <c r="L2489" s="77">
        <v>1240</v>
      </c>
      <c r="M2489" s="77" t="s">
        <v>41</v>
      </c>
      <c r="N2489" s="101">
        <v>0.45300000000000001</v>
      </c>
      <c r="O2489" s="107">
        <v>0</v>
      </c>
      <c r="P2489" s="104">
        <v>0.70399999999999996</v>
      </c>
      <c r="Z2489" s="77" t="s">
        <v>40</v>
      </c>
      <c r="AA2489" s="77" t="s">
        <v>39</v>
      </c>
      <c r="AB2489" s="77">
        <v>20</v>
      </c>
    </row>
    <row r="2490" spans="1:28" ht="15.75" customHeight="1" x14ac:dyDescent="0.2">
      <c r="A2490" s="77" t="s">
        <v>48</v>
      </c>
      <c r="B2490" s="77" t="s">
        <v>47</v>
      </c>
      <c r="C2490" s="77" t="s">
        <v>50</v>
      </c>
      <c r="D2490" s="113">
        <v>43468.39604028935</v>
      </c>
      <c r="E2490" s="77" t="s">
        <v>167</v>
      </c>
      <c r="F2490" s="77" t="s">
        <v>30</v>
      </c>
      <c r="G2490" s="77" t="s">
        <v>44</v>
      </c>
      <c r="H2490" s="77" t="s">
        <v>25</v>
      </c>
      <c r="I2490" s="77" t="s">
        <v>159</v>
      </c>
      <c r="J2490" s="77" t="s">
        <v>165</v>
      </c>
      <c r="K2490" s="77">
        <v>3.5</v>
      </c>
      <c r="L2490" s="77">
        <v>1240</v>
      </c>
      <c r="M2490" s="77" t="s">
        <v>41</v>
      </c>
      <c r="N2490" s="101">
        <v>103</v>
      </c>
      <c r="O2490" s="107">
        <v>2.3400000000000001E-2</v>
      </c>
      <c r="P2490" s="104">
        <v>0.69699999999999995</v>
      </c>
      <c r="Z2490" s="77" t="s">
        <v>40</v>
      </c>
      <c r="AA2490" s="77" t="s">
        <v>39</v>
      </c>
      <c r="AB2490" s="77">
        <v>20</v>
      </c>
    </row>
    <row r="2491" spans="1:28" ht="15.75" customHeight="1" x14ac:dyDescent="0.2">
      <c r="A2491" s="77" t="s">
        <v>48</v>
      </c>
      <c r="B2491" s="77" t="s">
        <v>47</v>
      </c>
      <c r="C2491" s="77" t="s">
        <v>50</v>
      </c>
      <c r="D2491" s="113">
        <v>43468.39604028935</v>
      </c>
      <c r="E2491" s="77" t="s">
        <v>167</v>
      </c>
      <c r="F2491" s="77" t="s">
        <v>30</v>
      </c>
      <c r="G2491" s="77" t="s">
        <v>44</v>
      </c>
      <c r="H2491" s="77" t="s">
        <v>166</v>
      </c>
      <c r="I2491" s="77" t="s">
        <v>157</v>
      </c>
      <c r="J2491" s="77" t="s">
        <v>42</v>
      </c>
      <c r="K2491" s="77">
        <v>3.5</v>
      </c>
      <c r="L2491" s="77">
        <v>1240</v>
      </c>
      <c r="M2491" s="77" t="s">
        <v>41</v>
      </c>
      <c r="N2491" s="101">
        <v>120</v>
      </c>
      <c r="O2491" s="107">
        <v>4.0599999999999997E-2</v>
      </c>
      <c r="P2491" s="104">
        <v>1.51</v>
      </c>
      <c r="Z2491" s="77" t="s">
        <v>40</v>
      </c>
      <c r="AA2491" s="77" t="s">
        <v>39</v>
      </c>
      <c r="AB2491" s="77">
        <v>20</v>
      </c>
    </row>
    <row r="2492" spans="1:28" ht="15.75" customHeight="1" x14ac:dyDescent="0.2">
      <c r="A2492" s="77" t="s">
        <v>48</v>
      </c>
      <c r="B2492" s="77" t="s">
        <v>47</v>
      </c>
      <c r="C2492" s="77" t="s">
        <v>50</v>
      </c>
      <c r="D2492" s="113">
        <v>43468.39604028935</v>
      </c>
      <c r="E2492" s="77" t="s">
        <v>167</v>
      </c>
      <c r="F2492" s="77" t="s">
        <v>30</v>
      </c>
      <c r="G2492" s="77" t="s">
        <v>44</v>
      </c>
      <c r="H2492" s="77" t="s">
        <v>166</v>
      </c>
      <c r="I2492" s="77" t="s">
        <v>158</v>
      </c>
      <c r="J2492" s="77" t="s">
        <v>42</v>
      </c>
      <c r="K2492" s="77">
        <v>3.5</v>
      </c>
      <c r="L2492" s="77">
        <v>1240</v>
      </c>
      <c r="M2492" s="77" t="s">
        <v>41</v>
      </c>
      <c r="N2492" s="101">
        <v>135</v>
      </c>
      <c r="O2492" s="107">
        <v>4.5600000000000002E-2</v>
      </c>
      <c r="P2492" s="104">
        <v>0</v>
      </c>
      <c r="Z2492" s="77" t="s">
        <v>40</v>
      </c>
      <c r="AA2492" s="77" t="s">
        <v>39</v>
      </c>
      <c r="AB2492" s="77">
        <v>20</v>
      </c>
    </row>
    <row r="2493" spans="1:28" ht="15.75" customHeight="1" x14ac:dyDescent="0.2">
      <c r="A2493" s="77" t="s">
        <v>48</v>
      </c>
      <c r="B2493" s="77" t="s">
        <v>47</v>
      </c>
      <c r="C2493" s="77" t="s">
        <v>50</v>
      </c>
      <c r="D2493" s="113">
        <v>43468.39604028935</v>
      </c>
      <c r="E2493" s="77" t="s">
        <v>167</v>
      </c>
      <c r="F2493" s="77" t="s">
        <v>30</v>
      </c>
      <c r="G2493" s="77" t="s">
        <v>44</v>
      </c>
      <c r="H2493" s="77" t="s">
        <v>166</v>
      </c>
      <c r="I2493" s="77" t="s">
        <v>43</v>
      </c>
      <c r="J2493" s="77" t="s">
        <v>42</v>
      </c>
      <c r="K2493" s="77">
        <v>3.5</v>
      </c>
      <c r="L2493" s="77">
        <v>1240</v>
      </c>
      <c r="M2493" s="77" t="s">
        <v>41</v>
      </c>
      <c r="N2493" s="101">
        <v>0.871</v>
      </c>
      <c r="O2493" s="107">
        <v>0</v>
      </c>
      <c r="P2493" s="104">
        <v>1.36</v>
      </c>
      <c r="Z2493" s="77" t="s">
        <v>40</v>
      </c>
      <c r="AA2493" s="77" t="s">
        <v>39</v>
      </c>
      <c r="AB2493" s="77">
        <v>20</v>
      </c>
    </row>
    <row r="2494" spans="1:28" ht="15.75" customHeight="1" x14ac:dyDescent="0.2">
      <c r="A2494" s="77" t="s">
        <v>48</v>
      </c>
      <c r="B2494" s="77" t="s">
        <v>47</v>
      </c>
      <c r="C2494" s="77" t="s">
        <v>50</v>
      </c>
      <c r="D2494" s="113">
        <v>43468.39604028935</v>
      </c>
      <c r="E2494" s="77" t="s">
        <v>167</v>
      </c>
      <c r="F2494" s="77" t="s">
        <v>30</v>
      </c>
      <c r="G2494" s="77" t="s">
        <v>44</v>
      </c>
      <c r="H2494" s="77" t="s">
        <v>166</v>
      </c>
      <c r="I2494" s="77" t="s">
        <v>159</v>
      </c>
      <c r="J2494" s="77" t="s">
        <v>165</v>
      </c>
      <c r="K2494" s="77">
        <v>3.5</v>
      </c>
      <c r="L2494" s="77">
        <v>1240</v>
      </c>
      <c r="M2494" s="77" t="s">
        <v>41</v>
      </c>
      <c r="N2494" s="101">
        <v>79</v>
      </c>
      <c r="O2494" s="107">
        <v>3.2099999999999997E-2</v>
      </c>
      <c r="P2494" s="104">
        <v>1.33</v>
      </c>
      <c r="Z2494" s="77" t="s">
        <v>40</v>
      </c>
      <c r="AA2494" s="77" t="s">
        <v>39</v>
      </c>
      <c r="AB2494" s="77">
        <v>20</v>
      </c>
    </row>
    <row r="2495" spans="1:28" ht="15.75" customHeight="1" x14ac:dyDescent="0.2">
      <c r="A2495" s="77" t="s">
        <v>48</v>
      </c>
      <c r="B2495" s="77" t="s">
        <v>47</v>
      </c>
      <c r="C2495" s="77" t="s">
        <v>50</v>
      </c>
      <c r="D2495" s="113">
        <v>43468.39604028935</v>
      </c>
      <c r="E2495" s="77" t="s">
        <v>167</v>
      </c>
      <c r="F2495" s="77" t="s">
        <v>31</v>
      </c>
      <c r="G2495" s="77" t="s">
        <v>44</v>
      </c>
      <c r="H2495" s="77" t="s">
        <v>11</v>
      </c>
      <c r="I2495" s="77" t="s">
        <v>157</v>
      </c>
      <c r="J2495" s="77" t="s">
        <v>42</v>
      </c>
      <c r="K2495" s="77">
        <v>1.28</v>
      </c>
      <c r="L2495" s="77">
        <v>1210</v>
      </c>
      <c r="M2495" s="77" t="s">
        <v>41</v>
      </c>
      <c r="N2495" s="101">
        <v>2.37</v>
      </c>
      <c r="O2495" s="107">
        <v>4.9300000000000004E-3</v>
      </c>
      <c r="P2495" s="104">
        <v>0.39100000000000001</v>
      </c>
      <c r="Z2495" s="77" t="s">
        <v>40</v>
      </c>
      <c r="AA2495" s="77" t="s">
        <v>39</v>
      </c>
      <c r="AB2495" s="77">
        <v>20</v>
      </c>
    </row>
    <row r="2496" spans="1:28" ht="15.75" customHeight="1" x14ac:dyDescent="0.2">
      <c r="A2496" s="77" t="s">
        <v>48</v>
      </c>
      <c r="B2496" s="77" t="s">
        <v>47</v>
      </c>
      <c r="C2496" s="77" t="s">
        <v>50</v>
      </c>
      <c r="D2496" s="113">
        <v>43468.39604028935</v>
      </c>
      <c r="E2496" s="77" t="s">
        <v>167</v>
      </c>
      <c r="F2496" s="77" t="s">
        <v>31</v>
      </c>
      <c r="G2496" s="77" t="s">
        <v>44</v>
      </c>
      <c r="H2496" s="77" t="s">
        <v>11</v>
      </c>
      <c r="I2496" s="77" t="s">
        <v>158</v>
      </c>
      <c r="J2496" s="77" t="s">
        <v>42</v>
      </c>
      <c r="K2496" s="77">
        <v>1.28</v>
      </c>
      <c r="L2496" s="77">
        <v>1210</v>
      </c>
      <c r="M2496" s="77" t="s">
        <v>41</v>
      </c>
      <c r="N2496" s="101">
        <v>5.92</v>
      </c>
      <c r="O2496" s="107">
        <v>5.5100000000000001E-3</v>
      </c>
      <c r="P2496" s="104">
        <v>0</v>
      </c>
      <c r="Z2496" s="77" t="s">
        <v>40</v>
      </c>
      <c r="AA2496" s="77" t="s">
        <v>39</v>
      </c>
      <c r="AB2496" s="77">
        <v>20</v>
      </c>
    </row>
    <row r="2497" spans="1:28" ht="15.75" customHeight="1" x14ac:dyDescent="0.2">
      <c r="A2497" s="77" t="s">
        <v>48</v>
      </c>
      <c r="B2497" s="77" t="s">
        <v>47</v>
      </c>
      <c r="C2497" s="77" t="s">
        <v>50</v>
      </c>
      <c r="D2497" s="113">
        <v>43468.39604028935</v>
      </c>
      <c r="E2497" s="77" t="s">
        <v>167</v>
      </c>
      <c r="F2497" s="77" t="s">
        <v>31</v>
      </c>
      <c r="G2497" s="77" t="s">
        <v>44</v>
      </c>
      <c r="H2497" s="77" t="s">
        <v>11</v>
      </c>
      <c r="I2497" s="77" t="s">
        <v>43</v>
      </c>
      <c r="J2497" s="77" t="s">
        <v>42</v>
      </c>
      <c r="K2497" s="77">
        <v>1.28</v>
      </c>
      <c r="L2497" s="77">
        <v>1210</v>
      </c>
      <c r="M2497" s="77" t="s">
        <v>41</v>
      </c>
      <c r="N2497" s="101">
        <v>0.32500000000000001</v>
      </c>
      <c r="O2497" s="107">
        <v>0</v>
      </c>
      <c r="P2497" s="104">
        <v>0.375</v>
      </c>
      <c r="Z2497" s="77" t="s">
        <v>40</v>
      </c>
      <c r="AA2497" s="77" t="s">
        <v>39</v>
      </c>
      <c r="AB2497" s="77">
        <v>20</v>
      </c>
    </row>
    <row r="2498" spans="1:28" ht="15.75" customHeight="1" x14ac:dyDescent="0.2">
      <c r="A2498" s="77" t="s">
        <v>48</v>
      </c>
      <c r="B2498" s="77" t="s">
        <v>47</v>
      </c>
      <c r="C2498" s="77" t="s">
        <v>50</v>
      </c>
      <c r="D2498" s="113">
        <v>43468.39604028935</v>
      </c>
      <c r="E2498" s="77" t="s">
        <v>167</v>
      </c>
      <c r="F2498" s="77" t="s">
        <v>31</v>
      </c>
      <c r="G2498" s="77" t="s">
        <v>44</v>
      </c>
      <c r="H2498" s="77" t="s">
        <v>11</v>
      </c>
      <c r="I2498" s="77" t="s">
        <v>159</v>
      </c>
      <c r="J2498" s="77" t="s">
        <v>165</v>
      </c>
      <c r="K2498" s="77">
        <v>1.28</v>
      </c>
      <c r="L2498" s="77">
        <v>1210</v>
      </c>
      <c r="M2498" s="77" t="s">
        <v>41</v>
      </c>
      <c r="N2498" s="101">
        <v>1.4</v>
      </c>
      <c r="O2498" s="107">
        <v>2.15E-3</v>
      </c>
      <c r="P2498" s="104">
        <v>0.36099999999999999</v>
      </c>
      <c r="Z2498" s="77" t="s">
        <v>40</v>
      </c>
      <c r="AA2498" s="77" t="s">
        <v>39</v>
      </c>
      <c r="AB2498" s="77">
        <v>20</v>
      </c>
    </row>
    <row r="2499" spans="1:28" ht="15.75" customHeight="1" x14ac:dyDescent="0.2">
      <c r="A2499" s="77" t="s">
        <v>48</v>
      </c>
      <c r="B2499" s="77" t="s">
        <v>47</v>
      </c>
      <c r="C2499" s="77" t="s">
        <v>50</v>
      </c>
      <c r="D2499" s="113">
        <v>43468.39604028935</v>
      </c>
      <c r="E2499" s="77" t="s">
        <v>167</v>
      </c>
      <c r="F2499" s="77" t="s">
        <v>31</v>
      </c>
      <c r="G2499" s="77" t="s">
        <v>44</v>
      </c>
      <c r="H2499" s="77" t="s">
        <v>12</v>
      </c>
      <c r="I2499" s="77" t="s">
        <v>157</v>
      </c>
      <c r="J2499" s="77" t="s">
        <v>42</v>
      </c>
      <c r="K2499" s="77">
        <v>1.1100000000000001</v>
      </c>
      <c r="L2499" s="77">
        <v>1210</v>
      </c>
      <c r="M2499" s="77" t="s">
        <v>41</v>
      </c>
      <c r="N2499" s="101">
        <v>3.5</v>
      </c>
      <c r="O2499" s="107">
        <v>3.7599999999999999E-3</v>
      </c>
      <c r="P2499" s="104">
        <v>0.32900000000000001</v>
      </c>
      <c r="Z2499" s="77" t="s">
        <v>40</v>
      </c>
      <c r="AA2499" s="77" t="s">
        <v>39</v>
      </c>
      <c r="AB2499" s="77">
        <v>20</v>
      </c>
    </row>
    <row r="2500" spans="1:28" ht="15.75" customHeight="1" x14ac:dyDescent="0.2">
      <c r="A2500" s="77" t="s">
        <v>48</v>
      </c>
      <c r="B2500" s="77" t="s">
        <v>47</v>
      </c>
      <c r="C2500" s="77" t="s">
        <v>50</v>
      </c>
      <c r="D2500" s="113">
        <v>43468.39604028935</v>
      </c>
      <c r="E2500" s="77" t="s">
        <v>167</v>
      </c>
      <c r="F2500" s="77" t="s">
        <v>31</v>
      </c>
      <c r="G2500" s="77" t="s">
        <v>44</v>
      </c>
      <c r="H2500" s="77" t="s">
        <v>12</v>
      </c>
      <c r="I2500" s="77" t="s">
        <v>158</v>
      </c>
      <c r="J2500" s="77" t="s">
        <v>42</v>
      </c>
      <c r="K2500" s="77">
        <v>1.1100000000000001</v>
      </c>
      <c r="L2500" s="77">
        <v>1210</v>
      </c>
      <c r="M2500" s="77" t="s">
        <v>41</v>
      </c>
      <c r="N2500" s="101">
        <v>5.92</v>
      </c>
      <c r="O2500" s="107">
        <v>3.98E-3</v>
      </c>
      <c r="P2500" s="104">
        <v>0</v>
      </c>
      <c r="Z2500" s="77" t="s">
        <v>40</v>
      </c>
      <c r="AA2500" s="77" t="s">
        <v>39</v>
      </c>
      <c r="AB2500" s="77">
        <v>20</v>
      </c>
    </row>
    <row r="2501" spans="1:28" ht="15.75" customHeight="1" x14ac:dyDescent="0.2">
      <c r="A2501" s="77" t="s">
        <v>48</v>
      </c>
      <c r="B2501" s="77" t="s">
        <v>47</v>
      </c>
      <c r="C2501" s="77" t="s">
        <v>50</v>
      </c>
      <c r="D2501" s="113">
        <v>43468.39604028935</v>
      </c>
      <c r="E2501" s="77" t="s">
        <v>167</v>
      </c>
      <c r="F2501" s="77" t="s">
        <v>31</v>
      </c>
      <c r="G2501" s="77" t="s">
        <v>44</v>
      </c>
      <c r="H2501" s="77" t="s">
        <v>12</v>
      </c>
      <c r="I2501" s="77" t="s">
        <v>43</v>
      </c>
      <c r="J2501" s="77" t="s">
        <v>42</v>
      </c>
      <c r="K2501" s="77">
        <v>1.1100000000000001</v>
      </c>
      <c r="L2501" s="77">
        <v>1210</v>
      </c>
      <c r="M2501" s="77" t="s">
        <v>41</v>
      </c>
      <c r="N2501" s="101">
        <v>0.29099999999999998</v>
      </c>
      <c r="O2501" s="107">
        <v>0</v>
      </c>
      <c r="P2501" s="104">
        <v>0.317</v>
      </c>
      <c r="Z2501" s="77" t="s">
        <v>40</v>
      </c>
      <c r="AA2501" s="77" t="s">
        <v>39</v>
      </c>
      <c r="AB2501" s="77">
        <v>20</v>
      </c>
    </row>
    <row r="2502" spans="1:28" ht="15.75" customHeight="1" x14ac:dyDescent="0.2">
      <c r="A2502" s="77" t="s">
        <v>48</v>
      </c>
      <c r="B2502" s="77" t="s">
        <v>47</v>
      </c>
      <c r="C2502" s="77" t="s">
        <v>50</v>
      </c>
      <c r="D2502" s="113">
        <v>43468.39604028935</v>
      </c>
      <c r="E2502" s="77" t="s">
        <v>167</v>
      </c>
      <c r="F2502" s="77" t="s">
        <v>31</v>
      </c>
      <c r="G2502" s="77" t="s">
        <v>44</v>
      </c>
      <c r="H2502" s="77" t="s">
        <v>12</v>
      </c>
      <c r="I2502" s="77" t="s">
        <v>159</v>
      </c>
      <c r="J2502" s="77" t="s">
        <v>165</v>
      </c>
      <c r="K2502" s="77">
        <v>1.1100000000000001</v>
      </c>
      <c r="L2502" s="77">
        <v>1210</v>
      </c>
      <c r="M2502" s="77" t="s">
        <v>41</v>
      </c>
      <c r="N2502" s="101">
        <v>1.42</v>
      </c>
      <c r="O2502" s="107">
        <v>1.2199999999999999E-3</v>
      </c>
      <c r="P2502" s="104">
        <v>0.307</v>
      </c>
      <c r="Z2502" s="77" t="s">
        <v>40</v>
      </c>
      <c r="AA2502" s="77" t="s">
        <v>39</v>
      </c>
      <c r="AB2502" s="77">
        <v>20</v>
      </c>
    </row>
    <row r="2503" spans="1:28" ht="15.75" customHeight="1" x14ac:dyDescent="0.2">
      <c r="A2503" s="77" t="s">
        <v>48</v>
      </c>
      <c r="B2503" s="77" t="s">
        <v>47</v>
      </c>
      <c r="C2503" s="77" t="s">
        <v>50</v>
      </c>
      <c r="D2503" s="113">
        <v>43468.39604028935</v>
      </c>
      <c r="E2503" s="77" t="s">
        <v>167</v>
      </c>
      <c r="F2503" s="77" t="s">
        <v>31</v>
      </c>
      <c r="G2503" s="77" t="s">
        <v>44</v>
      </c>
      <c r="H2503" s="77" t="s">
        <v>13</v>
      </c>
      <c r="I2503" s="77" t="s">
        <v>157</v>
      </c>
      <c r="J2503" s="77" t="s">
        <v>42</v>
      </c>
      <c r="K2503" s="77">
        <v>1.19</v>
      </c>
      <c r="L2503" s="77">
        <v>1210</v>
      </c>
      <c r="M2503" s="77" t="s">
        <v>41</v>
      </c>
      <c r="N2503" s="101">
        <v>4.43</v>
      </c>
      <c r="O2503" s="107">
        <v>4.4299999999999999E-3</v>
      </c>
      <c r="P2503" s="104">
        <v>0.33300000000000002</v>
      </c>
      <c r="Z2503" s="77" t="s">
        <v>40</v>
      </c>
      <c r="AA2503" s="77" t="s">
        <v>39</v>
      </c>
      <c r="AB2503" s="77">
        <v>20</v>
      </c>
    </row>
    <row r="2504" spans="1:28" ht="15.75" customHeight="1" x14ac:dyDescent="0.2">
      <c r="A2504" s="77" t="s">
        <v>48</v>
      </c>
      <c r="B2504" s="77" t="s">
        <v>47</v>
      </c>
      <c r="C2504" s="77" t="s">
        <v>50</v>
      </c>
      <c r="D2504" s="113">
        <v>43468.39604028935</v>
      </c>
      <c r="E2504" s="77" t="s">
        <v>167</v>
      </c>
      <c r="F2504" s="77" t="s">
        <v>31</v>
      </c>
      <c r="G2504" s="77" t="s">
        <v>44</v>
      </c>
      <c r="H2504" s="77" t="s">
        <v>13</v>
      </c>
      <c r="I2504" s="77" t="s">
        <v>158</v>
      </c>
      <c r="J2504" s="77" t="s">
        <v>42</v>
      </c>
      <c r="K2504" s="77">
        <v>1.19</v>
      </c>
      <c r="L2504" s="77">
        <v>1210</v>
      </c>
      <c r="M2504" s="77" t="s">
        <v>41</v>
      </c>
      <c r="N2504" s="101">
        <v>7.16</v>
      </c>
      <c r="O2504" s="107">
        <v>4.47E-3</v>
      </c>
      <c r="P2504" s="104">
        <v>0</v>
      </c>
      <c r="Z2504" s="77" t="s">
        <v>40</v>
      </c>
      <c r="AA2504" s="77" t="s">
        <v>39</v>
      </c>
      <c r="AB2504" s="77">
        <v>20</v>
      </c>
    </row>
    <row r="2505" spans="1:28" ht="15.75" customHeight="1" x14ac:dyDescent="0.2">
      <c r="A2505" s="77" t="s">
        <v>48</v>
      </c>
      <c r="B2505" s="77" t="s">
        <v>47</v>
      </c>
      <c r="C2505" s="77" t="s">
        <v>50</v>
      </c>
      <c r="D2505" s="113">
        <v>43468.39604028935</v>
      </c>
      <c r="E2505" s="77" t="s">
        <v>167</v>
      </c>
      <c r="F2505" s="77" t="s">
        <v>31</v>
      </c>
      <c r="G2505" s="77" t="s">
        <v>44</v>
      </c>
      <c r="H2505" s="77" t="s">
        <v>13</v>
      </c>
      <c r="I2505" s="77" t="s">
        <v>43</v>
      </c>
      <c r="J2505" s="77" t="s">
        <v>42</v>
      </c>
      <c r="K2505" s="77">
        <v>1.19</v>
      </c>
      <c r="L2505" s="77">
        <v>1210</v>
      </c>
      <c r="M2505" s="77" t="s">
        <v>41</v>
      </c>
      <c r="N2505" s="101">
        <v>0.28799999999999998</v>
      </c>
      <c r="O2505" s="107">
        <v>0</v>
      </c>
      <c r="P2505" s="104">
        <v>0.32100000000000001</v>
      </c>
      <c r="Z2505" s="77" t="s">
        <v>40</v>
      </c>
      <c r="AA2505" s="77" t="s">
        <v>39</v>
      </c>
      <c r="AB2505" s="77">
        <v>20</v>
      </c>
    </row>
    <row r="2506" spans="1:28" ht="15.75" customHeight="1" x14ac:dyDescent="0.2">
      <c r="A2506" s="77" t="s">
        <v>48</v>
      </c>
      <c r="B2506" s="77" t="s">
        <v>47</v>
      </c>
      <c r="C2506" s="77" t="s">
        <v>50</v>
      </c>
      <c r="D2506" s="113">
        <v>43468.39604028935</v>
      </c>
      <c r="E2506" s="77" t="s">
        <v>167</v>
      </c>
      <c r="F2506" s="77" t="s">
        <v>31</v>
      </c>
      <c r="G2506" s="77" t="s">
        <v>44</v>
      </c>
      <c r="H2506" s="77" t="s">
        <v>13</v>
      </c>
      <c r="I2506" s="77" t="s">
        <v>159</v>
      </c>
      <c r="J2506" s="77" t="s">
        <v>165</v>
      </c>
      <c r="K2506" s="77">
        <v>1.19</v>
      </c>
      <c r="L2506" s="77">
        <v>1210</v>
      </c>
      <c r="M2506" s="77" t="s">
        <v>41</v>
      </c>
      <c r="N2506" s="101">
        <v>3.52</v>
      </c>
      <c r="O2506" s="107">
        <v>3.1900000000000001E-3</v>
      </c>
      <c r="P2506" s="104">
        <v>0.29899999999999999</v>
      </c>
      <c r="Z2506" s="77" t="s">
        <v>40</v>
      </c>
      <c r="AA2506" s="77" t="s">
        <v>39</v>
      </c>
      <c r="AB2506" s="77">
        <v>20</v>
      </c>
    </row>
    <row r="2507" spans="1:28" ht="15.75" customHeight="1" x14ac:dyDescent="0.2">
      <c r="A2507" s="77" t="s">
        <v>48</v>
      </c>
      <c r="B2507" s="77" t="s">
        <v>47</v>
      </c>
      <c r="C2507" s="77" t="s">
        <v>50</v>
      </c>
      <c r="D2507" s="113">
        <v>43468.39604028935</v>
      </c>
      <c r="E2507" s="77" t="s">
        <v>167</v>
      </c>
      <c r="F2507" s="77" t="s">
        <v>31</v>
      </c>
      <c r="G2507" s="77" t="s">
        <v>44</v>
      </c>
      <c r="H2507" s="77" t="s">
        <v>16</v>
      </c>
      <c r="I2507" s="77" t="s">
        <v>157</v>
      </c>
      <c r="J2507" s="77" t="s">
        <v>42</v>
      </c>
      <c r="K2507" s="77">
        <v>1</v>
      </c>
      <c r="L2507" s="77">
        <v>1070</v>
      </c>
      <c r="M2507" s="77" t="s">
        <v>41</v>
      </c>
      <c r="N2507" s="101">
        <v>4.58</v>
      </c>
      <c r="O2507" s="107">
        <v>7.0000000000000001E-3</v>
      </c>
      <c r="P2507" s="104">
        <v>0.35399999999999998</v>
      </c>
      <c r="Z2507" s="77" t="s">
        <v>40</v>
      </c>
      <c r="AA2507" s="77" t="s">
        <v>39</v>
      </c>
      <c r="AB2507" s="77">
        <v>20</v>
      </c>
    </row>
    <row r="2508" spans="1:28" ht="15.75" customHeight="1" x14ac:dyDescent="0.2">
      <c r="A2508" s="77" t="s">
        <v>48</v>
      </c>
      <c r="B2508" s="77" t="s">
        <v>47</v>
      </c>
      <c r="C2508" s="77" t="s">
        <v>50</v>
      </c>
      <c r="D2508" s="113">
        <v>43468.39604028935</v>
      </c>
      <c r="E2508" s="77" t="s">
        <v>167</v>
      </c>
      <c r="F2508" s="77" t="s">
        <v>31</v>
      </c>
      <c r="G2508" s="77" t="s">
        <v>44</v>
      </c>
      <c r="H2508" s="77" t="s">
        <v>16</v>
      </c>
      <c r="I2508" s="77" t="s">
        <v>158</v>
      </c>
      <c r="J2508" s="77" t="s">
        <v>42</v>
      </c>
      <c r="K2508" s="77">
        <v>1</v>
      </c>
      <c r="L2508" s="77">
        <v>1070</v>
      </c>
      <c r="M2508" s="77" t="s">
        <v>41</v>
      </c>
      <c r="N2508" s="101">
        <v>7.73</v>
      </c>
      <c r="O2508" s="107">
        <v>7.0800000000000004E-3</v>
      </c>
      <c r="P2508" s="104">
        <v>0</v>
      </c>
      <c r="Z2508" s="77" t="s">
        <v>40</v>
      </c>
      <c r="AA2508" s="77" t="s">
        <v>39</v>
      </c>
      <c r="AB2508" s="77">
        <v>20</v>
      </c>
    </row>
    <row r="2509" spans="1:28" ht="15.75" customHeight="1" x14ac:dyDescent="0.2">
      <c r="A2509" s="77" t="s">
        <v>48</v>
      </c>
      <c r="B2509" s="77" t="s">
        <v>47</v>
      </c>
      <c r="C2509" s="77" t="s">
        <v>50</v>
      </c>
      <c r="D2509" s="113">
        <v>43468.39604028935</v>
      </c>
      <c r="E2509" s="77" t="s">
        <v>167</v>
      </c>
      <c r="F2509" s="77" t="s">
        <v>31</v>
      </c>
      <c r="G2509" s="77" t="s">
        <v>44</v>
      </c>
      <c r="H2509" s="77" t="s">
        <v>16</v>
      </c>
      <c r="I2509" s="77" t="s">
        <v>43</v>
      </c>
      <c r="J2509" s="77" t="s">
        <v>42</v>
      </c>
      <c r="K2509" s="77">
        <v>1</v>
      </c>
      <c r="L2509" s="77">
        <v>1070</v>
      </c>
      <c r="M2509" s="77" t="s">
        <v>41</v>
      </c>
      <c r="N2509" s="101">
        <v>0.32800000000000001</v>
      </c>
      <c r="O2509" s="107">
        <v>0</v>
      </c>
      <c r="P2509" s="104">
        <v>0.33800000000000002</v>
      </c>
      <c r="Z2509" s="77" t="s">
        <v>40</v>
      </c>
      <c r="AA2509" s="77" t="s">
        <v>39</v>
      </c>
      <c r="AB2509" s="77">
        <v>20</v>
      </c>
    </row>
    <row r="2510" spans="1:28" ht="15.75" customHeight="1" x14ac:dyDescent="0.2">
      <c r="A2510" s="77" t="s">
        <v>48</v>
      </c>
      <c r="B2510" s="77" t="s">
        <v>47</v>
      </c>
      <c r="C2510" s="77" t="s">
        <v>50</v>
      </c>
      <c r="D2510" s="113">
        <v>43468.39604028935</v>
      </c>
      <c r="E2510" s="77" t="s">
        <v>167</v>
      </c>
      <c r="F2510" s="77" t="s">
        <v>31</v>
      </c>
      <c r="G2510" s="77" t="s">
        <v>44</v>
      </c>
      <c r="H2510" s="77" t="s">
        <v>16</v>
      </c>
      <c r="I2510" s="77" t="s">
        <v>159</v>
      </c>
      <c r="J2510" s="77" t="s">
        <v>165</v>
      </c>
      <c r="K2510" s="77">
        <v>1</v>
      </c>
      <c r="L2510" s="77">
        <v>1070</v>
      </c>
      <c r="M2510" s="77" t="s">
        <v>41</v>
      </c>
      <c r="N2510" s="101">
        <v>4.13</v>
      </c>
      <c r="O2510" s="107">
        <v>5.7299999999999999E-3</v>
      </c>
      <c r="P2510" s="104">
        <v>0.314</v>
      </c>
      <c r="Z2510" s="77" t="s">
        <v>40</v>
      </c>
      <c r="AA2510" s="77" t="s">
        <v>39</v>
      </c>
      <c r="AB2510" s="77">
        <v>20</v>
      </c>
    </row>
    <row r="2511" spans="1:28" ht="15.75" customHeight="1" x14ac:dyDescent="0.2">
      <c r="A2511" s="77" t="s">
        <v>48</v>
      </c>
      <c r="B2511" s="77" t="s">
        <v>47</v>
      </c>
      <c r="C2511" s="77" t="s">
        <v>50</v>
      </c>
      <c r="D2511" s="113">
        <v>43468.39604028935</v>
      </c>
      <c r="E2511" s="77" t="s">
        <v>167</v>
      </c>
      <c r="F2511" s="77" t="s">
        <v>31</v>
      </c>
      <c r="G2511" s="77" t="s">
        <v>44</v>
      </c>
      <c r="H2511" s="77" t="s">
        <v>24</v>
      </c>
      <c r="I2511" s="77" t="s">
        <v>157</v>
      </c>
      <c r="J2511" s="77" t="s">
        <v>42</v>
      </c>
      <c r="K2511" s="77">
        <v>1.07</v>
      </c>
      <c r="L2511" s="77">
        <v>1090</v>
      </c>
      <c r="M2511" s="77" t="s">
        <v>41</v>
      </c>
      <c r="N2511" s="101">
        <v>16</v>
      </c>
      <c r="O2511" s="107">
        <v>9.5899999999999996E-3</v>
      </c>
      <c r="P2511" s="104">
        <v>1.08</v>
      </c>
      <c r="Z2511" s="77" t="s">
        <v>40</v>
      </c>
      <c r="AA2511" s="77" t="s">
        <v>39</v>
      </c>
      <c r="AB2511" s="77">
        <v>20</v>
      </c>
    </row>
    <row r="2512" spans="1:28" ht="15.75" customHeight="1" x14ac:dyDescent="0.2">
      <c r="A2512" s="77" t="s">
        <v>48</v>
      </c>
      <c r="B2512" s="77" t="s">
        <v>47</v>
      </c>
      <c r="C2512" s="77" t="s">
        <v>50</v>
      </c>
      <c r="D2512" s="113">
        <v>43468.39604028935</v>
      </c>
      <c r="E2512" s="77" t="s">
        <v>167</v>
      </c>
      <c r="F2512" s="77" t="s">
        <v>31</v>
      </c>
      <c r="G2512" s="77" t="s">
        <v>44</v>
      </c>
      <c r="H2512" s="77" t="s">
        <v>24</v>
      </c>
      <c r="I2512" s="77" t="s">
        <v>158</v>
      </c>
      <c r="J2512" s="77" t="s">
        <v>42</v>
      </c>
      <c r="K2512" s="77">
        <v>1.07</v>
      </c>
      <c r="L2512" s="77">
        <v>1090</v>
      </c>
      <c r="M2512" s="77" t="s">
        <v>41</v>
      </c>
      <c r="N2512" s="101">
        <v>29</v>
      </c>
      <c r="O2512" s="107">
        <v>1.01E-2</v>
      </c>
      <c r="P2512" s="104">
        <v>0</v>
      </c>
      <c r="Z2512" s="77" t="s">
        <v>40</v>
      </c>
      <c r="AA2512" s="77" t="s">
        <v>39</v>
      </c>
      <c r="AB2512" s="77">
        <v>20</v>
      </c>
    </row>
    <row r="2513" spans="1:28" ht="15.75" customHeight="1" x14ac:dyDescent="0.2">
      <c r="A2513" s="77" t="s">
        <v>48</v>
      </c>
      <c r="B2513" s="77" t="s">
        <v>47</v>
      </c>
      <c r="C2513" s="77" t="s">
        <v>50</v>
      </c>
      <c r="D2513" s="113">
        <v>43468.39604028935</v>
      </c>
      <c r="E2513" s="77" t="s">
        <v>167</v>
      </c>
      <c r="F2513" s="77" t="s">
        <v>31</v>
      </c>
      <c r="G2513" s="77" t="s">
        <v>44</v>
      </c>
      <c r="H2513" s="77" t="s">
        <v>24</v>
      </c>
      <c r="I2513" s="77" t="s">
        <v>43</v>
      </c>
      <c r="J2513" s="77" t="s">
        <v>42</v>
      </c>
      <c r="K2513" s="77">
        <v>1.07</v>
      </c>
      <c r="L2513" s="77">
        <v>1090</v>
      </c>
      <c r="M2513" s="77" t="s">
        <v>41</v>
      </c>
      <c r="N2513" s="101">
        <v>0.95799999999999996</v>
      </c>
      <c r="O2513" s="107">
        <v>0</v>
      </c>
      <c r="P2513" s="104">
        <v>1.04</v>
      </c>
      <c r="Z2513" s="77" t="s">
        <v>40</v>
      </c>
      <c r="AA2513" s="77" t="s">
        <v>39</v>
      </c>
      <c r="AB2513" s="77">
        <v>20</v>
      </c>
    </row>
    <row r="2514" spans="1:28" ht="15.75" customHeight="1" x14ac:dyDescent="0.2">
      <c r="A2514" s="77" t="s">
        <v>48</v>
      </c>
      <c r="B2514" s="77" t="s">
        <v>47</v>
      </c>
      <c r="C2514" s="77" t="s">
        <v>50</v>
      </c>
      <c r="D2514" s="113">
        <v>43468.39604028935</v>
      </c>
      <c r="E2514" s="77" t="s">
        <v>167</v>
      </c>
      <c r="F2514" s="77" t="s">
        <v>31</v>
      </c>
      <c r="G2514" s="77" t="s">
        <v>44</v>
      </c>
      <c r="H2514" s="77" t="s">
        <v>24</v>
      </c>
      <c r="I2514" s="77" t="s">
        <v>159</v>
      </c>
      <c r="J2514" s="77" t="s">
        <v>165</v>
      </c>
      <c r="K2514" s="77">
        <v>1.07</v>
      </c>
      <c r="L2514" s="77">
        <v>1090</v>
      </c>
      <c r="M2514" s="77" t="s">
        <v>41</v>
      </c>
      <c r="N2514" s="101">
        <v>17.600000000000001</v>
      </c>
      <c r="O2514" s="107">
        <v>9.6500000000000006E-3</v>
      </c>
      <c r="P2514" s="104">
        <v>0.94699999999999995</v>
      </c>
      <c r="Z2514" s="77" t="s">
        <v>40</v>
      </c>
      <c r="AA2514" s="77" t="s">
        <v>39</v>
      </c>
      <c r="AB2514" s="77">
        <v>20</v>
      </c>
    </row>
    <row r="2515" spans="1:28" ht="15.75" customHeight="1" x14ac:dyDescent="0.2">
      <c r="A2515" s="77" t="s">
        <v>48</v>
      </c>
      <c r="B2515" s="77" t="s">
        <v>47</v>
      </c>
      <c r="C2515" s="77" t="s">
        <v>50</v>
      </c>
      <c r="D2515" s="113">
        <v>43468.39604028935</v>
      </c>
      <c r="E2515" s="77" t="s">
        <v>167</v>
      </c>
      <c r="F2515" s="77" t="s">
        <v>31</v>
      </c>
      <c r="G2515" s="77" t="s">
        <v>44</v>
      </c>
      <c r="H2515" s="77" t="s">
        <v>25</v>
      </c>
      <c r="I2515" s="77" t="s">
        <v>157</v>
      </c>
      <c r="J2515" s="77" t="s">
        <v>42</v>
      </c>
      <c r="K2515" s="77">
        <v>1.1599999999999999</v>
      </c>
      <c r="L2515" s="77">
        <v>1090</v>
      </c>
      <c r="M2515" s="77" t="s">
        <v>41</v>
      </c>
      <c r="N2515" s="101">
        <v>15.5</v>
      </c>
      <c r="O2515" s="107">
        <v>8.8599999999999998E-3</v>
      </c>
      <c r="P2515" s="104">
        <v>0.32300000000000001</v>
      </c>
      <c r="Z2515" s="77" t="s">
        <v>40</v>
      </c>
      <c r="AA2515" s="77" t="s">
        <v>39</v>
      </c>
      <c r="AB2515" s="77">
        <v>20</v>
      </c>
    </row>
    <row r="2516" spans="1:28" ht="15.75" customHeight="1" x14ac:dyDescent="0.2">
      <c r="A2516" s="77" t="s">
        <v>48</v>
      </c>
      <c r="B2516" s="77" t="s">
        <v>47</v>
      </c>
      <c r="C2516" s="77" t="s">
        <v>50</v>
      </c>
      <c r="D2516" s="113">
        <v>43468.39604028935</v>
      </c>
      <c r="E2516" s="77" t="s">
        <v>167</v>
      </c>
      <c r="F2516" s="77" t="s">
        <v>31</v>
      </c>
      <c r="G2516" s="77" t="s">
        <v>44</v>
      </c>
      <c r="H2516" s="77" t="s">
        <v>25</v>
      </c>
      <c r="I2516" s="77" t="s">
        <v>158</v>
      </c>
      <c r="J2516" s="77" t="s">
        <v>42</v>
      </c>
      <c r="K2516" s="77">
        <v>1.1599999999999999</v>
      </c>
      <c r="L2516" s="77">
        <v>1090</v>
      </c>
      <c r="M2516" s="77" t="s">
        <v>41</v>
      </c>
      <c r="N2516" s="101">
        <v>18.600000000000001</v>
      </c>
      <c r="O2516" s="107">
        <v>9.0699999999999999E-3</v>
      </c>
      <c r="P2516" s="104">
        <v>0</v>
      </c>
      <c r="Z2516" s="77" t="s">
        <v>40</v>
      </c>
      <c r="AA2516" s="77" t="s">
        <v>39</v>
      </c>
      <c r="AB2516" s="77">
        <v>20</v>
      </c>
    </row>
    <row r="2517" spans="1:28" ht="15.75" customHeight="1" x14ac:dyDescent="0.2">
      <c r="A2517" s="77" t="s">
        <v>48</v>
      </c>
      <c r="B2517" s="77" t="s">
        <v>47</v>
      </c>
      <c r="C2517" s="77" t="s">
        <v>50</v>
      </c>
      <c r="D2517" s="113">
        <v>43468.39604028935</v>
      </c>
      <c r="E2517" s="77" t="s">
        <v>167</v>
      </c>
      <c r="F2517" s="77" t="s">
        <v>31</v>
      </c>
      <c r="G2517" s="77" t="s">
        <v>44</v>
      </c>
      <c r="H2517" s="77" t="s">
        <v>25</v>
      </c>
      <c r="I2517" s="77" t="s">
        <v>43</v>
      </c>
      <c r="J2517" s="77" t="s">
        <v>42</v>
      </c>
      <c r="K2517" s="77">
        <v>1.1599999999999999</v>
      </c>
      <c r="L2517" s="77">
        <v>1090</v>
      </c>
      <c r="M2517" s="77" t="s">
        <v>41</v>
      </c>
      <c r="N2517" s="101">
        <v>0.28100000000000003</v>
      </c>
      <c r="O2517" s="107">
        <v>0</v>
      </c>
      <c r="P2517" s="104">
        <v>0.31</v>
      </c>
      <c r="Z2517" s="77" t="s">
        <v>40</v>
      </c>
      <c r="AA2517" s="77" t="s">
        <v>39</v>
      </c>
      <c r="AB2517" s="77">
        <v>20</v>
      </c>
    </row>
    <row r="2518" spans="1:28" ht="15.75" customHeight="1" x14ac:dyDescent="0.2">
      <c r="A2518" s="77" t="s">
        <v>48</v>
      </c>
      <c r="B2518" s="77" t="s">
        <v>47</v>
      </c>
      <c r="C2518" s="77" t="s">
        <v>50</v>
      </c>
      <c r="D2518" s="113">
        <v>43468.39604028935</v>
      </c>
      <c r="E2518" s="77" t="s">
        <v>167</v>
      </c>
      <c r="F2518" s="77" t="s">
        <v>31</v>
      </c>
      <c r="G2518" s="77" t="s">
        <v>44</v>
      </c>
      <c r="H2518" s="77" t="s">
        <v>25</v>
      </c>
      <c r="I2518" s="77" t="s">
        <v>159</v>
      </c>
      <c r="J2518" s="77" t="s">
        <v>165</v>
      </c>
      <c r="K2518" s="77">
        <v>1.1599999999999999</v>
      </c>
      <c r="L2518" s="77">
        <v>1090</v>
      </c>
      <c r="M2518" s="77" t="s">
        <v>41</v>
      </c>
      <c r="N2518" s="101">
        <v>15.9</v>
      </c>
      <c r="O2518" s="107">
        <v>8.8900000000000003E-3</v>
      </c>
      <c r="P2518" s="104">
        <v>0.28299999999999997</v>
      </c>
      <c r="Z2518" s="77" t="s">
        <v>40</v>
      </c>
      <c r="AA2518" s="77" t="s">
        <v>39</v>
      </c>
      <c r="AB2518" s="77">
        <v>20</v>
      </c>
    </row>
    <row r="2519" spans="1:28" ht="15.75" customHeight="1" x14ac:dyDescent="0.2">
      <c r="A2519" s="77" t="s">
        <v>48</v>
      </c>
      <c r="B2519" s="77" t="s">
        <v>47</v>
      </c>
      <c r="C2519" s="77" t="s">
        <v>50</v>
      </c>
      <c r="D2519" s="113">
        <v>43468.39604028935</v>
      </c>
      <c r="E2519" s="77" t="s">
        <v>167</v>
      </c>
      <c r="F2519" s="77" t="s">
        <v>31</v>
      </c>
      <c r="G2519" s="77" t="s">
        <v>44</v>
      </c>
      <c r="H2519" s="77" t="s">
        <v>166</v>
      </c>
      <c r="I2519" s="77" t="s">
        <v>157</v>
      </c>
      <c r="J2519" s="77" t="s">
        <v>42</v>
      </c>
      <c r="K2519" s="77">
        <v>1.1100000000000001</v>
      </c>
      <c r="L2519" s="77">
        <v>1180</v>
      </c>
      <c r="M2519" s="77" t="s">
        <v>41</v>
      </c>
      <c r="N2519" s="101">
        <v>3.85</v>
      </c>
      <c r="O2519" s="107">
        <v>4.5700000000000003E-3</v>
      </c>
      <c r="P2519" s="104">
        <v>0.33700000000000002</v>
      </c>
      <c r="Z2519" s="77" t="s">
        <v>40</v>
      </c>
      <c r="AA2519" s="77" t="s">
        <v>39</v>
      </c>
      <c r="AB2519" s="77">
        <v>20</v>
      </c>
    </row>
    <row r="2520" spans="1:28" ht="15.75" customHeight="1" x14ac:dyDescent="0.2">
      <c r="A2520" s="77" t="s">
        <v>48</v>
      </c>
      <c r="B2520" s="77" t="s">
        <v>47</v>
      </c>
      <c r="C2520" s="77" t="s">
        <v>50</v>
      </c>
      <c r="D2520" s="113">
        <v>43468.39604028935</v>
      </c>
      <c r="E2520" s="77" t="s">
        <v>167</v>
      </c>
      <c r="F2520" s="77" t="s">
        <v>31</v>
      </c>
      <c r="G2520" s="77" t="s">
        <v>44</v>
      </c>
      <c r="H2520" s="77" t="s">
        <v>166</v>
      </c>
      <c r="I2520" s="77" t="s">
        <v>158</v>
      </c>
      <c r="J2520" s="77" t="s">
        <v>42</v>
      </c>
      <c r="K2520" s="77">
        <v>1.1100000000000001</v>
      </c>
      <c r="L2520" s="77">
        <v>1180</v>
      </c>
      <c r="M2520" s="77" t="s">
        <v>41</v>
      </c>
      <c r="N2520" s="101">
        <v>6.51</v>
      </c>
      <c r="O2520" s="107">
        <v>4.7400000000000003E-3</v>
      </c>
      <c r="P2520" s="104">
        <v>0</v>
      </c>
      <c r="Z2520" s="77" t="s">
        <v>40</v>
      </c>
      <c r="AA2520" s="77" t="s">
        <v>39</v>
      </c>
      <c r="AB2520" s="77">
        <v>20</v>
      </c>
    </row>
    <row r="2521" spans="1:28" ht="15.75" customHeight="1" x14ac:dyDescent="0.2">
      <c r="A2521" s="77" t="s">
        <v>48</v>
      </c>
      <c r="B2521" s="77" t="s">
        <v>47</v>
      </c>
      <c r="C2521" s="77" t="s">
        <v>50</v>
      </c>
      <c r="D2521" s="113">
        <v>43468.39604028935</v>
      </c>
      <c r="E2521" s="77" t="s">
        <v>167</v>
      </c>
      <c r="F2521" s="77" t="s">
        <v>31</v>
      </c>
      <c r="G2521" s="77" t="s">
        <v>44</v>
      </c>
      <c r="H2521" s="77" t="s">
        <v>166</v>
      </c>
      <c r="I2521" s="77" t="s">
        <v>43</v>
      </c>
      <c r="J2521" s="77" t="s">
        <v>42</v>
      </c>
      <c r="K2521" s="77">
        <v>1.1100000000000001</v>
      </c>
      <c r="L2521" s="77">
        <v>1180</v>
      </c>
      <c r="M2521" s="77" t="s">
        <v>41</v>
      </c>
      <c r="N2521" s="101">
        <v>0.29899999999999999</v>
      </c>
      <c r="O2521" s="107">
        <v>0</v>
      </c>
      <c r="P2521" s="104">
        <v>0.32400000000000001</v>
      </c>
      <c r="Z2521" s="77" t="s">
        <v>40</v>
      </c>
      <c r="AA2521" s="77" t="s">
        <v>39</v>
      </c>
      <c r="AB2521" s="77">
        <v>20</v>
      </c>
    </row>
    <row r="2522" spans="1:28" ht="15.75" customHeight="1" x14ac:dyDescent="0.2">
      <c r="A2522" s="77" t="s">
        <v>48</v>
      </c>
      <c r="B2522" s="77" t="s">
        <v>47</v>
      </c>
      <c r="C2522" s="77" t="s">
        <v>50</v>
      </c>
      <c r="D2522" s="113">
        <v>43468.39604028935</v>
      </c>
      <c r="E2522" s="77" t="s">
        <v>167</v>
      </c>
      <c r="F2522" s="77" t="s">
        <v>31</v>
      </c>
      <c r="G2522" s="77" t="s">
        <v>44</v>
      </c>
      <c r="H2522" s="77" t="s">
        <v>166</v>
      </c>
      <c r="I2522" s="77" t="s">
        <v>159</v>
      </c>
      <c r="J2522" s="77" t="s">
        <v>165</v>
      </c>
      <c r="K2522" s="77">
        <v>1.1100000000000001</v>
      </c>
      <c r="L2522" s="77">
        <v>1180</v>
      </c>
      <c r="M2522" s="77" t="s">
        <v>41</v>
      </c>
      <c r="N2522" s="101">
        <v>2.36</v>
      </c>
      <c r="O2522" s="107">
        <v>2.5200000000000001E-3</v>
      </c>
      <c r="P2522" s="104">
        <v>0.309</v>
      </c>
      <c r="Z2522" s="77" t="s">
        <v>40</v>
      </c>
      <c r="AA2522" s="77" t="s">
        <v>39</v>
      </c>
      <c r="AB2522" s="77">
        <v>20</v>
      </c>
    </row>
    <row r="2523" spans="1:28" ht="15.75" customHeight="1" x14ac:dyDescent="0.2">
      <c r="A2523" s="77" t="s">
        <v>48</v>
      </c>
      <c r="B2523" s="77" t="s">
        <v>47</v>
      </c>
      <c r="C2523" s="77" t="s">
        <v>50</v>
      </c>
      <c r="D2523" s="113">
        <v>43468.39604028935</v>
      </c>
      <c r="E2523" s="77" t="s">
        <v>167</v>
      </c>
      <c r="F2523" s="77" t="s">
        <v>45</v>
      </c>
      <c r="G2523" s="77" t="s">
        <v>44</v>
      </c>
      <c r="H2523" s="77" t="s">
        <v>11</v>
      </c>
      <c r="I2523" s="77" t="s">
        <v>157</v>
      </c>
      <c r="J2523" s="77" t="s">
        <v>42</v>
      </c>
      <c r="K2523" s="77">
        <v>3.8</v>
      </c>
      <c r="L2523" s="77">
        <v>2300</v>
      </c>
      <c r="M2523" s="77" t="s">
        <v>41</v>
      </c>
      <c r="N2523" s="101">
        <v>7.7</v>
      </c>
      <c r="O2523" s="107">
        <v>2.1999999999999999E-2</v>
      </c>
      <c r="P2523" s="104">
        <v>1.32</v>
      </c>
      <c r="Z2523" s="77" t="s">
        <v>40</v>
      </c>
      <c r="AA2523" s="77" t="s">
        <v>39</v>
      </c>
      <c r="AB2523" s="77">
        <v>20</v>
      </c>
    </row>
    <row r="2524" spans="1:28" ht="15.75" customHeight="1" x14ac:dyDescent="0.2">
      <c r="A2524" s="77" t="s">
        <v>48</v>
      </c>
      <c r="B2524" s="77" t="s">
        <v>47</v>
      </c>
      <c r="C2524" s="77" t="s">
        <v>50</v>
      </c>
      <c r="D2524" s="113">
        <v>43468.39604028935</v>
      </c>
      <c r="E2524" s="77" t="s">
        <v>167</v>
      </c>
      <c r="F2524" s="77" t="s">
        <v>45</v>
      </c>
      <c r="G2524" s="77" t="s">
        <v>44</v>
      </c>
      <c r="H2524" s="77" t="s">
        <v>11</v>
      </c>
      <c r="I2524" s="77" t="s">
        <v>158</v>
      </c>
      <c r="J2524" s="77" t="s">
        <v>42</v>
      </c>
      <c r="K2524" s="77">
        <v>3.8</v>
      </c>
      <c r="L2524" s="77">
        <v>2300</v>
      </c>
      <c r="M2524" s="77" t="s">
        <v>41</v>
      </c>
      <c r="N2524" s="101">
        <v>19.5</v>
      </c>
      <c r="O2524" s="107">
        <v>2.1999999999999999E-2</v>
      </c>
      <c r="P2524" s="104">
        <v>0</v>
      </c>
      <c r="Z2524" s="77" t="s">
        <v>40</v>
      </c>
      <c r="AA2524" s="77" t="s">
        <v>39</v>
      </c>
      <c r="AB2524" s="77">
        <v>20</v>
      </c>
    </row>
    <row r="2525" spans="1:28" ht="15.75" customHeight="1" x14ac:dyDescent="0.2">
      <c r="A2525" s="77" t="s">
        <v>48</v>
      </c>
      <c r="B2525" s="77" t="s">
        <v>47</v>
      </c>
      <c r="C2525" s="77" t="s">
        <v>50</v>
      </c>
      <c r="D2525" s="113">
        <v>43468.39604028935</v>
      </c>
      <c r="E2525" s="77" t="s">
        <v>167</v>
      </c>
      <c r="F2525" s="77" t="s">
        <v>45</v>
      </c>
      <c r="G2525" s="77" t="s">
        <v>44</v>
      </c>
      <c r="H2525" s="77" t="s">
        <v>11</v>
      </c>
      <c r="I2525" s="77" t="s">
        <v>43</v>
      </c>
      <c r="J2525" s="77" t="s">
        <v>42</v>
      </c>
      <c r="K2525" s="77">
        <v>3.8</v>
      </c>
      <c r="L2525" s="77">
        <v>2300</v>
      </c>
      <c r="M2525" s="77" t="s">
        <v>41</v>
      </c>
      <c r="N2525" s="101">
        <v>0.8</v>
      </c>
      <c r="O2525" s="107">
        <v>0</v>
      </c>
      <c r="P2525" s="104">
        <v>1.28</v>
      </c>
      <c r="Z2525" s="77" t="s">
        <v>40</v>
      </c>
      <c r="AA2525" s="77" t="s">
        <v>39</v>
      </c>
      <c r="AB2525" s="77">
        <v>20</v>
      </c>
    </row>
    <row r="2526" spans="1:28" ht="15.75" customHeight="1" x14ac:dyDescent="0.2">
      <c r="A2526" s="77" t="s">
        <v>48</v>
      </c>
      <c r="B2526" s="77" t="s">
        <v>47</v>
      </c>
      <c r="C2526" s="77" t="s">
        <v>50</v>
      </c>
      <c r="D2526" s="113">
        <v>43468.39604028935</v>
      </c>
      <c r="E2526" s="77" t="s">
        <v>167</v>
      </c>
      <c r="F2526" s="77" t="s">
        <v>45</v>
      </c>
      <c r="G2526" s="77" t="s">
        <v>44</v>
      </c>
      <c r="H2526" s="77" t="s">
        <v>11</v>
      </c>
      <c r="I2526" s="77" t="s">
        <v>159</v>
      </c>
      <c r="J2526" s="77" t="s">
        <v>165</v>
      </c>
      <c r="K2526" s="77">
        <v>3.8</v>
      </c>
      <c r="L2526" s="77">
        <v>2300</v>
      </c>
      <c r="M2526" s="77" t="s">
        <v>41</v>
      </c>
      <c r="N2526" s="101">
        <v>4.7</v>
      </c>
      <c r="O2526" s="107">
        <v>1.0999999999999999E-2</v>
      </c>
      <c r="P2526" s="104">
        <v>1.27</v>
      </c>
      <c r="Z2526" s="77" t="s">
        <v>40</v>
      </c>
      <c r="AA2526" s="77" t="s">
        <v>39</v>
      </c>
      <c r="AB2526" s="77">
        <v>20</v>
      </c>
    </row>
    <row r="2527" spans="1:28" ht="15.75" customHeight="1" x14ac:dyDescent="0.2">
      <c r="A2527" s="77" t="s">
        <v>48</v>
      </c>
      <c r="B2527" s="77" t="s">
        <v>47</v>
      </c>
      <c r="C2527" s="77" t="s">
        <v>50</v>
      </c>
      <c r="D2527" s="113">
        <v>43468.39604028935</v>
      </c>
      <c r="E2527" s="77" t="s">
        <v>167</v>
      </c>
      <c r="F2527" s="77" t="s">
        <v>45</v>
      </c>
      <c r="G2527" s="77" t="s">
        <v>44</v>
      </c>
      <c r="H2527" s="77" t="s">
        <v>12</v>
      </c>
      <c r="I2527" s="77" t="s">
        <v>157</v>
      </c>
      <c r="J2527" s="77" t="s">
        <v>42</v>
      </c>
      <c r="K2527" s="77">
        <v>2.5</v>
      </c>
      <c r="L2527" s="77">
        <v>1970</v>
      </c>
      <c r="M2527" s="77" t="s">
        <v>41</v>
      </c>
      <c r="N2527" s="101">
        <v>13.3</v>
      </c>
      <c r="O2527" s="107">
        <v>1.6E-2</v>
      </c>
      <c r="P2527" s="104">
        <v>0.94</v>
      </c>
      <c r="Z2527" s="77" t="s">
        <v>40</v>
      </c>
      <c r="AA2527" s="77" t="s">
        <v>39</v>
      </c>
      <c r="AB2527" s="77">
        <v>20</v>
      </c>
    </row>
    <row r="2528" spans="1:28" ht="15.75" customHeight="1" x14ac:dyDescent="0.2">
      <c r="A2528" s="77" t="s">
        <v>48</v>
      </c>
      <c r="B2528" s="77" t="s">
        <v>47</v>
      </c>
      <c r="C2528" s="77" t="s">
        <v>50</v>
      </c>
      <c r="D2528" s="113">
        <v>43468.39604028935</v>
      </c>
      <c r="E2528" s="77" t="s">
        <v>167</v>
      </c>
      <c r="F2528" s="77" t="s">
        <v>45</v>
      </c>
      <c r="G2528" s="77" t="s">
        <v>44</v>
      </c>
      <c r="H2528" s="77" t="s">
        <v>12</v>
      </c>
      <c r="I2528" s="77" t="s">
        <v>158</v>
      </c>
      <c r="J2528" s="77" t="s">
        <v>42</v>
      </c>
      <c r="K2528" s="77">
        <v>2.5</v>
      </c>
      <c r="L2528" s="77">
        <v>1970</v>
      </c>
      <c r="M2528" s="77" t="s">
        <v>41</v>
      </c>
      <c r="N2528" s="101">
        <v>19.8</v>
      </c>
      <c r="O2528" s="107">
        <v>1.7000000000000001E-2</v>
      </c>
      <c r="P2528" s="104">
        <v>0</v>
      </c>
      <c r="Z2528" s="77" t="s">
        <v>40</v>
      </c>
      <c r="AA2528" s="77" t="s">
        <v>39</v>
      </c>
      <c r="AB2528" s="77">
        <v>20</v>
      </c>
    </row>
    <row r="2529" spans="1:28" ht="15.75" customHeight="1" x14ac:dyDescent="0.2">
      <c r="A2529" s="77" t="s">
        <v>48</v>
      </c>
      <c r="B2529" s="77" t="s">
        <v>47</v>
      </c>
      <c r="C2529" s="77" t="s">
        <v>50</v>
      </c>
      <c r="D2529" s="113">
        <v>43468.39604028935</v>
      </c>
      <c r="E2529" s="77" t="s">
        <v>167</v>
      </c>
      <c r="F2529" s="77" t="s">
        <v>45</v>
      </c>
      <c r="G2529" s="77" t="s">
        <v>44</v>
      </c>
      <c r="H2529" s="77" t="s">
        <v>12</v>
      </c>
      <c r="I2529" s="77" t="s">
        <v>43</v>
      </c>
      <c r="J2529" s="77" t="s">
        <v>42</v>
      </c>
      <c r="K2529" s="77">
        <v>2.5</v>
      </c>
      <c r="L2529" s="77">
        <v>1970</v>
      </c>
      <c r="M2529" s="77" t="s">
        <v>41</v>
      </c>
      <c r="N2529" s="101">
        <v>0.6</v>
      </c>
      <c r="O2529" s="107">
        <v>0</v>
      </c>
      <c r="P2529" s="104">
        <v>0.92</v>
      </c>
      <c r="Z2529" s="77" t="s">
        <v>40</v>
      </c>
      <c r="AA2529" s="77" t="s">
        <v>39</v>
      </c>
      <c r="AB2529" s="77">
        <v>20</v>
      </c>
    </row>
    <row r="2530" spans="1:28" ht="15.75" customHeight="1" x14ac:dyDescent="0.2">
      <c r="A2530" s="77" t="s">
        <v>48</v>
      </c>
      <c r="B2530" s="77" t="s">
        <v>47</v>
      </c>
      <c r="C2530" s="77" t="s">
        <v>50</v>
      </c>
      <c r="D2530" s="113">
        <v>43468.39604028935</v>
      </c>
      <c r="E2530" s="77" t="s">
        <v>167</v>
      </c>
      <c r="F2530" s="77" t="s">
        <v>45</v>
      </c>
      <c r="G2530" s="77" t="s">
        <v>44</v>
      </c>
      <c r="H2530" s="77" t="s">
        <v>12</v>
      </c>
      <c r="I2530" s="77" t="s">
        <v>159</v>
      </c>
      <c r="J2530" s="77" t="s">
        <v>165</v>
      </c>
      <c r="K2530" s="77">
        <v>2.5</v>
      </c>
      <c r="L2530" s="77">
        <v>1970</v>
      </c>
      <c r="M2530" s="77" t="s">
        <v>41</v>
      </c>
      <c r="N2530" s="101">
        <v>4.5999999999999996</v>
      </c>
      <c r="O2530" s="107">
        <v>5.0000000000000001E-3</v>
      </c>
      <c r="P2530" s="104">
        <v>0.91</v>
      </c>
      <c r="Z2530" s="77" t="s">
        <v>40</v>
      </c>
      <c r="AA2530" s="77" t="s">
        <v>39</v>
      </c>
      <c r="AB2530" s="77">
        <v>20</v>
      </c>
    </row>
    <row r="2531" spans="1:28" ht="15.75" customHeight="1" x14ac:dyDescent="0.2">
      <c r="A2531" s="77" t="s">
        <v>48</v>
      </c>
      <c r="B2531" s="77" t="s">
        <v>47</v>
      </c>
      <c r="C2531" s="77" t="s">
        <v>50</v>
      </c>
      <c r="D2531" s="113">
        <v>43468.39604028935</v>
      </c>
      <c r="E2531" s="77" t="s">
        <v>167</v>
      </c>
      <c r="F2531" s="77" t="s">
        <v>45</v>
      </c>
      <c r="G2531" s="77" t="s">
        <v>44</v>
      </c>
      <c r="H2531" s="77" t="s">
        <v>13</v>
      </c>
      <c r="I2531" s="77" t="s">
        <v>157</v>
      </c>
      <c r="J2531" s="77" t="s">
        <v>42</v>
      </c>
      <c r="K2531" s="77">
        <v>1.5</v>
      </c>
      <c r="L2531" s="77">
        <v>1360</v>
      </c>
      <c r="M2531" s="77" t="s">
        <v>41</v>
      </c>
      <c r="N2531" s="101">
        <v>6.6</v>
      </c>
      <c r="O2531" s="107">
        <v>7.0000000000000001E-3</v>
      </c>
      <c r="P2531" s="104">
        <v>0.44</v>
      </c>
      <c r="Z2531" s="77" t="s">
        <v>40</v>
      </c>
      <c r="AA2531" s="77" t="s">
        <v>39</v>
      </c>
      <c r="AB2531" s="77">
        <v>20</v>
      </c>
    </row>
    <row r="2532" spans="1:28" ht="15.75" customHeight="1" x14ac:dyDescent="0.2">
      <c r="A2532" s="77" t="s">
        <v>48</v>
      </c>
      <c r="B2532" s="77" t="s">
        <v>47</v>
      </c>
      <c r="C2532" s="77" t="s">
        <v>50</v>
      </c>
      <c r="D2532" s="113">
        <v>43468.39604028935</v>
      </c>
      <c r="E2532" s="77" t="s">
        <v>167</v>
      </c>
      <c r="F2532" s="77" t="s">
        <v>45</v>
      </c>
      <c r="G2532" s="77" t="s">
        <v>44</v>
      </c>
      <c r="H2532" s="77" t="s">
        <v>13</v>
      </c>
      <c r="I2532" s="77" t="s">
        <v>158</v>
      </c>
      <c r="J2532" s="77" t="s">
        <v>42</v>
      </c>
      <c r="K2532" s="77">
        <v>1.5</v>
      </c>
      <c r="L2532" s="77">
        <v>1360</v>
      </c>
      <c r="M2532" s="77" t="s">
        <v>41</v>
      </c>
      <c r="N2532" s="101">
        <v>10.3</v>
      </c>
      <c r="O2532" s="107">
        <v>7.0000000000000001E-3</v>
      </c>
      <c r="P2532" s="104">
        <v>0</v>
      </c>
      <c r="Z2532" s="77" t="s">
        <v>40</v>
      </c>
      <c r="AA2532" s="77" t="s">
        <v>39</v>
      </c>
      <c r="AB2532" s="77">
        <v>20</v>
      </c>
    </row>
    <row r="2533" spans="1:28" ht="15.75" customHeight="1" x14ac:dyDescent="0.2">
      <c r="A2533" s="77" t="s">
        <v>48</v>
      </c>
      <c r="B2533" s="77" t="s">
        <v>47</v>
      </c>
      <c r="C2533" s="77" t="s">
        <v>50</v>
      </c>
      <c r="D2533" s="113">
        <v>43468.39604028935</v>
      </c>
      <c r="E2533" s="77" t="s">
        <v>167</v>
      </c>
      <c r="F2533" s="77" t="s">
        <v>45</v>
      </c>
      <c r="G2533" s="77" t="s">
        <v>44</v>
      </c>
      <c r="H2533" s="77" t="s">
        <v>13</v>
      </c>
      <c r="I2533" s="77" t="s">
        <v>43</v>
      </c>
      <c r="J2533" s="77" t="s">
        <v>42</v>
      </c>
      <c r="K2533" s="77">
        <v>1.5</v>
      </c>
      <c r="L2533" s="77">
        <v>1360</v>
      </c>
      <c r="M2533" s="77" t="s">
        <v>41</v>
      </c>
      <c r="N2533" s="101">
        <v>0.3</v>
      </c>
      <c r="O2533" s="107">
        <v>0</v>
      </c>
      <c r="P2533" s="104">
        <v>0.42</v>
      </c>
      <c r="Z2533" s="77" t="s">
        <v>40</v>
      </c>
      <c r="AA2533" s="77" t="s">
        <v>39</v>
      </c>
      <c r="AB2533" s="77">
        <v>20</v>
      </c>
    </row>
    <row r="2534" spans="1:28" ht="15.75" customHeight="1" x14ac:dyDescent="0.2">
      <c r="A2534" s="77" t="s">
        <v>48</v>
      </c>
      <c r="B2534" s="77" t="s">
        <v>47</v>
      </c>
      <c r="C2534" s="77" t="s">
        <v>50</v>
      </c>
      <c r="D2534" s="113">
        <v>43468.39604028935</v>
      </c>
      <c r="E2534" s="77" t="s">
        <v>167</v>
      </c>
      <c r="F2534" s="77" t="s">
        <v>45</v>
      </c>
      <c r="G2534" s="77" t="s">
        <v>44</v>
      </c>
      <c r="H2534" s="77" t="s">
        <v>13</v>
      </c>
      <c r="I2534" s="77" t="s">
        <v>159</v>
      </c>
      <c r="J2534" s="77" t="s">
        <v>165</v>
      </c>
      <c r="K2534" s="77">
        <v>1.5</v>
      </c>
      <c r="L2534" s="77">
        <v>1360</v>
      </c>
      <c r="M2534" s="77" t="s">
        <v>41</v>
      </c>
      <c r="N2534" s="101">
        <v>5.5</v>
      </c>
      <c r="O2534" s="107">
        <v>6.0000000000000001E-3</v>
      </c>
      <c r="P2534" s="104">
        <v>0.4</v>
      </c>
      <c r="Z2534" s="77" t="s">
        <v>40</v>
      </c>
      <c r="AA2534" s="77" t="s">
        <v>39</v>
      </c>
      <c r="AB2534" s="77">
        <v>20</v>
      </c>
    </row>
    <row r="2535" spans="1:28" ht="15.75" customHeight="1" x14ac:dyDescent="0.2">
      <c r="A2535" s="77" t="s">
        <v>48</v>
      </c>
      <c r="B2535" s="77" t="s">
        <v>47</v>
      </c>
      <c r="C2535" s="77" t="s">
        <v>50</v>
      </c>
      <c r="D2535" s="113">
        <v>43468.39604028935</v>
      </c>
      <c r="E2535" s="77" t="s">
        <v>167</v>
      </c>
      <c r="F2535" s="77" t="s">
        <v>45</v>
      </c>
      <c r="G2535" s="77" t="s">
        <v>44</v>
      </c>
      <c r="H2535" s="77" t="s">
        <v>16</v>
      </c>
      <c r="I2535" s="77" t="s">
        <v>157</v>
      </c>
      <c r="J2535" s="77" t="s">
        <v>42</v>
      </c>
      <c r="K2535" s="77">
        <v>2.2999999999999998</v>
      </c>
      <c r="L2535" s="77">
        <v>1710</v>
      </c>
      <c r="M2535" s="77" t="s">
        <v>41</v>
      </c>
      <c r="N2535" s="101">
        <v>34.299999999999997</v>
      </c>
      <c r="O2535" s="107">
        <v>3.5999999999999997E-2</v>
      </c>
      <c r="P2535" s="104">
        <v>2.64</v>
      </c>
      <c r="Z2535" s="77" t="s">
        <v>40</v>
      </c>
      <c r="AA2535" s="77" t="s">
        <v>39</v>
      </c>
      <c r="AB2535" s="77">
        <v>20</v>
      </c>
    </row>
    <row r="2536" spans="1:28" ht="15.75" customHeight="1" x14ac:dyDescent="0.2">
      <c r="A2536" s="77" t="s">
        <v>48</v>
      </c>
      <c r="B2536" s="77" t="s">
        <v>47</v>
      </c>
      <c r="C2536" s="77" t="s">
        <v>50</v>
      </c>
      <c r="D2536" s="113">
        <v>43468.39604028935</v>
      </c>
      <c r="E2536" s="77" t="s">
        <v>167</v>
      </c>
      <c r="F2536" s="77" t="s">
        <v>45</v>
      </c>
      <c r="G2536" s="77" t="s">
        <v>44</v>
      </c>
      <c r="H2536" s="77" t="s">
        <v>16</v>
      </c>
      <c r="I2536" s="77" t="s">
        <v>158</v>
      </c>
      <c r="J2536" s="77" t="s">
        <v>42</v>
      </c>
      <c r="K2536" s="77">
        <v>2.2999999999999998</v>
      </c>
      <c r="L2536" s="77">
        <v>1710</v>
      </c>
      <c r="M2536" s="77" t="s">
        <v>41</v>
      </c>
      <c r="N2536" s="101">
        <v>61.7</v>
      </c>
      <c r="O2536" s="107">
        <v>3.6999999999999998E-2</v>
      </c>
      <c r="P2536" s="104">
        <v>0</v>
      </c>
      <c r="Z2536" s="77" t="s">
        <v>40</v>
      </c>
      <c r="AA2536" s="77" t="s">
        <v>39</v>
      </c>
      <c r="AB2536" s="77">
        <v>20</v>
      </c>
    </row>
    <row r="2537" spans="1:28" ht="15.75" customHeight="1" x14ac:dyDescent="0.2">
      <c r="A2537" s="77" t="s">
        <v>48</v>
      </c>
      <c r="B2537" s="77" t="s">
        <v>47</v>
      </c>
      <c r="C2537" s="77" t="s">
        <v>50</v>
      </c>
      <c r="D2537" s="113">
        <v>43468.39604028935</v>
      </c>
      <c r="E2537" s="77" t="s">
        <v>167</v>
      </c>
      <c r="F2537" s="77" t="s">
        <v>45</v>
      </c>
      <c r="G2537" s="77" t="s">
        <v>44</v>
      </c>
      <c r="H2537" s="77" t="s">
        <v>16</v>
      </c>
      <c r="I2537" s="77" t="s">
        <v>43</v>
      </c>
      <c r="J2537" s="77" t="s">
        <v>42</v>
      </c>
      <c r="K2537" s="77">
        <v>2.2999999999999998</v>
      </c>
      <c r="L2537" s="77">
        <v>1710</v>
      </c>
      <c r="M2537" s="77" t="s">
        <v>41</v>
      </c>
      <c r="N2537" s="101">
        <v>1.7</v>
      </c>
      <c r="O2537" s="107">
        <v>0</v>
      </c>
      <c r="P2537" s="104">
        <v>2.56</v>
      </c>
      <c r="Z2537" s="77" t="s">
        <v>40</v>
      </c>
      <c r="AA2537" s="77" t="s">
        <v>39</v>
      </c>
      <c r="AB2537" s="77">
        <v>20</v>
      </c>
    </row>
    <row r="2538" spans="1:28" ht="15.75" customHeight="1" x14ac:dyDescent="0.2">
      <c r="A2538" s="77" t="s">
        <v>48</v>
      </c>
      <c r="B2538" s="77" t="s">
        <v>47</v>
      </c>
      <c r="C2538" s="77" t="s">
        <v>50</v>
      </c>
      <c r="D2538" s="113">
        <v>43468.39604028935</v>
      </c>
      <c r="E2538" s="77" t="s">
        <v>167</v>
      </c>
      <c r="F2538" s="77" t="s">
        <v>45</v>
      </c>
      <c r="G2538" s="77" t="s">
        <v>44</v>
      </c>
      <c r="H2538" s="77" t="s">
        <v>16</v>
      </c>
      <c r="I2538" s="77" t="s">
        <v>159</v>
      </c>
      <c r="J2538" s="77" t="s">
        <v>165</v>
      </c>
      <c r="K2538" s="77">
        <v>2.2999999999999998</v>
      </c>
      <c r="L2538" s="77">
        <v>1710</v>
      </c>
      <c r="M2538" s="77" t="s">
        <v>41</v>
      </c>
      <c r="N2538" s="101">
        <v>28.8</v>
      </c>
      <c r="O2538" s="107">
        <v>2.8000000000000001E-2</v>
      </c>
      <c r="P2538" s="104">
        <v>2.4900000000000002</v>
      </c>
      <c r="Z2538" s="77" t="s">
        <v>40</v>
      </c>
      <c r="AA2538" s="77" t="s">
        <v>39</v>
      </c>
      <c r="AB2538" s="77">
        <v>20</v>
      </c>
    </row>
    <row r="2539" spans="1:28" ht="15.75" customHeight="1" x14ac:dyDescent="0.2">
      <c r="A2539" s="77" t="s">
        <v>48</v>
      </c>
      <c r="B2539" s="77" t="s">
        <v>47</v>
      </c>
      <c r="C2539" s="77" t="s">
        <v>50</v>
      </c>
      <c r="D2539" s="113">
        <v>43468.39604028935</v>
      </c>
      <c r="E2539" s="77" t="s">
        <v>167</v>
      </c>
      <c r="F2539" s="77" t="s">
        <v>45</v>
      </c>
      <c r="G2539" s="77" t="s">
        <v>44</v>
      </c>
      <c r="H2539" s="77" t="s">
        <v>24</v>
      </c>
      <c r="I2539" s="77" t="s">
        <v>157</v>
      </c>
      <c r="J2539" s="77" t="s">
        <v>42</v>
      </c>
      <c r="K2539" s="77">
        <v>3.2</v>
      </c>
      <c r="L2539" s="77">
        <v>2150</v>
      </c>
      <c r="M2539" s="77" t="s">
        <v>41</v>
      </c>
      <c r="N2539" s="101">
        <v>59.9</v>
      </c>
      <c r="O2539" s="107">
        <v>4.9000000000000002E-2</v>
      </c>
      <c r="P2539" s="104">
        <v>3.65</v>
      </c>
      <c r="Z2539" s="77" t="s">
        <v>40</v>
      </c>
      <c r="AA2539" s="77" t="s">
        <v>39</v>
      </c>
      <c r="AB2539" s="77">
        <v>20</v>
      </c>
    </row>
    <row r="2540" spans="1:28" ht="15.75" customHeight="1" x14ac:dyDescent="0.2">
      <c r="A2540" s="77" t="s">
        <v>48</v>
      </c>
      <c r="B2540" s="77" t="s">
        <v>47</v>
      </c>
      <c r="C2540" s="77" t="s">
        <v>50</v>
      </c>
      <c r="D2540" s="113">
        <v>43468.39604028935</v>
      </c>
      <c r="E2540" s="77" t="s">
        <v>167</v>
      </c>
      <c r="F2540" s="77" t="s">
        <v>45</v>
      </c>
      <c r="G2540" s="77" t="s">
        <v>44</v>
      </c>
      <c r="H2540" s="77" t="s">
        <v>24</v>
      </c>
      <c r="I2540" s="77" t="s">
        <v>158</v>
      </c>
      <c r="J2540" s="77" t="s">
        <v>42</v>
      </c>
      <c r="K2540" s="77">
        <v>3.2</v>
      </c>
      <c r="L2540" s="77">
        <v>2150</v>
      </c>
      <c r="M2540" s="77" t="s">
        <v>41</v>
      </c>
      <c r="N2540" s="101">
        <v>109</v>
      </c>
      <c r="O2540" s="107">
        <v>5.2999999999999999E-2</v>
      </c>
      <c r="P2540" s="104">
        <v>0</v>
      </c>
      <c r="Z2540" s="77" t="s">
        <v>40</v>
      </c>
      <c r="AA2540" s="77" t="s">
        <v>39</v>
      </c>
      <c r="AB2540" s="77">
        <v>20</v>
      </c>
    </row>
    <row r="2541" spans="1:28" ht="15.75" customHeight="1" x14ac:dyDescent="0.2">
      <c r="A2541" s="77" t="s">
        <v>48</v>
      </c>
      <c r="B2541" s="77" t="s">
        <v>47</v>
      </c>
      <c r="C2541" s="77" t="s">
        <v>50</v>
      </c>
      <c r="D2541" s="113">
        <v>43468.39604028935</v>
      </c>
      <c r="E2541" s="77" t="s">
        <v>167</v>
      </c>
      <c r="F2541" s="77" t="s">
        <v>45</v>
      </c>
      <c r="G2541" s="77" t="s">
        <v>44</v>
      </c>
      <c r="H2541" s="77" t="s">
        <v>24</v>
      </c>
      <c r="I2541" s="77" t="s">
        <v>43</v>
      </c>
      <c r="J2541" s="77" t="s">
        <v>42</v>
      </c>
      <c r="K2541" s="77">
        <v>3.2</v>
      </c>
      <c r="L2541" s="77">
        <v>2150</v>
      </c>
      <c r="M2541" s="77" t="s">
        <v>41</v>
      </c>
      <c r="N2541" s="101">
        <v>2.2999999999999998</v>
      </c>
      <c r="O2541" s="107">
        <v>0</v>
      </c>
      <c r="P2541" s="104">
        <v>3.54</v>
      </c>
      <c r="Z2541" s="77" t="s">
        <v>40</v>
      </c>
      <c r="AA2541" s="77" t="s">
        <v>39</v>
      </c>
      <c r="AB2541" s="77">
        <v>20</v>
      </c>
    </row>
    <row r="2542" spans="1:28" ht="15.75" customHeight="1" x14ac:dyDescent="0.2">
      <c r="A2542" s="77" t="s">
        <v>48</v>
      </c>
      <c r="B2542" s="77" t="s">
        <v>47</v>
      </c>
      <c r="C2542" s="77" t="s">
        <v>50</v>
      </c>
      <c r="D2542" s="113">
        <v>43468.39604028935</v>
      </c>
      <c r="E2542" s="77" t="s">
        <v>167</v>
      </c>
      <c r="F2542" s="77" t="s">
        <v>45</v>
      </c>
      <c r="G2542" s="77" t="s">
        <v>44</v>
      </c>
      <c r="H2542" s="77" t="s">
        <v>24</v>
      </c>
      <c r="I2542" s="77" t="s">
        <v>159</v>
      </c>
      <c r="J2542" s="77" t="s">
        <v>165</v>
      </c>
      <c r="K2542" s="77">
        <v>3.2</v>
      </c>
      <c r="L2542" s="77">
        <v>2150</v>
      </c>
      <c r="M2542" s="77" t="s">
        <v>41</v>
      </c>
      <c r="N2542" s="101">
        <v>44.9</v>
      </c>
      <c r="O2542" s="107">
        <v>3.5000000000000003E-2</v>
      </c>
      <c r="P2542" s="104">
        <v>3.48</v>
      </c>
      <c r="Z2542" s="77" t="s">
        <v>40</v>
      </c>
      <c r="AA2542" s="77" t="s">
        <v>39</v>
      </c>
      <c r="AB2542" s="77">
        <v>20</v>
      </c>
    </row>
    <row r="2543" spans="1:28" ht="15.75" customHeight="1" x14ac:dyDescent="0.2">
      <c r="A2543" s="77" t="s">
        <v>48</v>
      </c>
      <c r="B2543" s="77" t="s">
        <v>47</v>
      </c>
      <c r="C2543" s="77" t="s">
        <v>50</v>
      </c>
      <c r="D2543" s="113">
        <v>43468.39604028935</v>
      </c>
      <c r="E2543" s="77" t="s">
        <v>167</v>
      </c>
      <c r="F2543" s="77" t="s">
        <v>45</v>
      </c>
      <c r="G2543" s="77" t="s">
        <v>44</v>
      </c>
      <c r="H2543" s="77" t="s">
        <v>25</v>
      </c>
      <c r="I2543" s="77" t="s">
        <v>157</v>
      </c>
      <c r="J2543" s="77" t="s">
        <v>42</v>
      </c>
      <c r="K2543" s="77">
        <v>2.5</v>
      </c>
      <c r="L2543" s="77">
        <v>1550</v>
      </c>
      <c r="M2543" s="77" t="s">
        <v>41</v>
      </c>
      <c r="N2543" s="101">
        <v>65.3</v>
      </c>
      <c r="O2543" s="107">
        <v>2.5999999999999999E-2</v>
      </c>
      <c r="P2543" s="104">
        <v>0.86</v>
      </c>
      <c r="Z2543" s="77" t="s">
        <v>40</v>
      </c>
      <c r="AA2543" s="77" t="s">
        <v>39</v>
      </c>
      <c r="AB2543" s="77">
        <v>20</v>
      </c>
    </row>
    <row r="2544" spans="1:28" ht="15.75" customHeight="1" x14ac:dyDescent="0.2">
      <c r="A2544" s="77" t="s">
        <v>48</v>
      </c>
      <c r="B2544" s="77" t="s">
        <v>47</v>
      </c>
      <c r="C2544" s="77" t="s">
        <v>50</v>
      </c>
      <c r="D2544" s="113">
        <v>43468.39604028935</v>
      </c>
      <c r="E2544" s="77" t="s">
        <v>167</v>
      </c>
      <c r="F2544" s="77" t="s">
        <v>45</v>
      </c>
      <c r="G2544" s="77" t="s">
        <v>44</v>
      </c>
      <c r="H2544" s="77" t="s">
        <v>25</v>
      </c>
      <c r="I2544" s="77" t="s">
        <v>158</v>
      </c>
      <c r="J2544" s="77" t="s">
        <v>42</v>
      </c>
      <c r="K2544" s="77">
        <v>2.5</v>
      </c>
      <c r="L2544" s="77">
        <v>1550</v>
      </c>
      <c r="M2544" s="77" t="s">
        <v>41</v>
      </c>
      <c r="N2544" s="101">
        <v>76.5</v>
      </c>
      <c r="O2544" s="107">
        <v>2.8000000000000001E-2</v>
      </c>
      <c r="P2544" s="104">
        <v>0</v>
      </c>
      <c r="Z2544" s="77" t="s">
        <v>40</v>
      </c>
      <c r="AA2544" s="77" t="s">
        <v>39</v>
      </c>
      <c r="AB2544" s="77">
        <v>20</v>
      </c>
    </row>
    <row r="2545" spans="1:28" ht="15.75" customHeight="1" x14ac:dyDescent="0.2">
      <c r="A2545" s="77" t="s">
        <v>48</v>
      </c>
      <c r="B2545" s="77" t="s">
        <v>47</v>
      </c>
      <c r="C2545" s="77" t="s">
        <v>50</v>
      </c>
      <c r="D2545" s="113">
        <v>43468.39604028935</v>
      </c>
      <c r="E2545" s="77" t="s">
        <v>167</v>
      </c>
      <c r="F2545" s="77" t="s">
        <v>45</v>
      </c>
      <c r="G2545" s="77" t="s">
        <v>44</v>
      </c>
      <c r="H2545" s="77" t="s">
        <v>25</v>
      </c>
      <c r="I2545" s="77" t="s">
        <v>43</v>
      </c>
      <c r="J2545" s="77" t="s">
        <v>42</v>
      </c>
      <c r="K2545" s="77">
        <v>2.5</v>
      </c>
      <c r="L2545" s="77">
        <v>1550</v>
      </c>
      <c r="M2545" s="77" t="s">
        <v>41</v>
      </c>
      <c r="N2545" s="101">
        <v>0.6</v>
      </c>
      <c r="O2545" s="107">
        <v>0</v>
      </c>
      <c r="P2545" s="104">
        <v>0.82</v>
      </c>
      <c r="Z2545" s="77" t="s">
        <v>40</v>
      </c>
      <c r="AA2545" s="77" t="s">
        <v>39</v>
      </c>
      <c r="AB2545" s="77">
        <v>20</v>
      </c>
    </row>
    <row r="2546" spans="1:28" ht="15.75" customHeight="1" x14ac:dyDescent="0.2">
      <c r="A2546" s="77" t="s">
        <v>48</v>
      </c>
      <c r="B2546" s="77" t="s">
        <v>47</v>
      </c>
      <c r="C2546" s="77" t="s">
        <v>50</v>
      </c>
      <c r="D2546" s="113">
        <v>43468.39604028935</v>
      </c>
      <c r="E2546" s="77" t="s">
        <v>167</v>
      </c>
      <c r="F2546" s="77" t="s">
        <v>45</v>
      </c>
      <c r="G2546" s="77" t="s">
        <v>44</v>
      </c>
      <c r="H2546" s="77" t="s">
        <v>25</v>
      </c>
      <c r="I2546" s="77" t="s">
        <v>159</v>
      </c>
      <c r="J2546" s="77" t="s">
        <v>165</v>
      </c>
      <c r="K2546" s="77">
        <v>2.5</v>
      </c>
      <c r="L2546" s="77">
        <v>1550</v>
      </c>
      <c r="M2546" s="77" t="s">
        <v>41</v>
      </c>
      <c r="N2546" s="101">
        <v>49.8</v>
      </c>
      <c r="O2546" s="107">
        <v>2.1999999999999999E-2</v>
      </c>
      <c r="P2546" s="104">
        <v>0.79</v>
      </c>
      <c r="Z2546" s="77" t="s">
        <v>40</v>
      </c>
      <c r="AA2546" s="77" t="s">
        <v>39</v>
      </c>
      <c r="AB2546" s="77">
        <v>20</v>
      </c>
    </row>
    <row r="2547" spans="1:28" ht="15.75" customHeight="1" x14ac:dyDescent="0.2">
      <c r="A2547" s="77" t="s">
        <v>48</v>
      </c>
      <c r="B2547" s="77" t="s">
        <v>47</v>
      </c>
      <c r="C2547" s="77" t="s">
        <v>50</v>
      </c>
      <c r="D2547" s="113">
        <v>43468.39604028935</v>
      </c>
      <c r="E2547" s="77" t="s">
        <v>167</v>
      </c>
      <c r="F2547" s="77" t="s">
        <v>45</v>
      </c>
      <c r="G2547" s="77" t="s">
        <v>44</v>
      </c>
      <c r="H2547" s="77" t="s">
        <v>166</v>
      </c>
      <c r="I2547" s="77" t="s">
        <v>157</v>
      </c>
      <c r="J2547" s="77" t="s">
        <v>42</v>
      </c>
      <c r="K2547" s="77">
        <v>2.6</v>
      </c>
      <c r="L2547" s="77">
        <v>1910</v>
      </c>
      <c r="M2547" s="77" t="s">
        <v>41</v>
      </c>
      <c r="N2547" s="101">
        <v>18.3</v>
      </c>
      <c r="O2547" s="107">
        <v>2.1999999999999999E-2</v>
      </c>
      <c r="P2547" s="104">
        <v>1.47</v>
      </c>
      <c r="Z2547" s="77" t="s">
        <v>40</v>
      </c>
      <c r="AA2547" s="77" t="s">
        <v>39</v>
      </c>
      <c r="AB2547" s="77">
        <v>20</v>
      </c>
    </row>
    <row r="2548" spans="1:28" ht="15.75" customHeight="1" x14ac:dyDescent="0.2">
      <c r="A2548" s="77" t="s">
        <v>48</v>
      </c>
      <c r="B2548" s="77" t="s">
        <v>47</v>
      </c>
      <c r="C2548" s="77" t="s">
        <v>50</v>
      </c>
      <c r="D2548" s="113">
        <v>43468.39604028935</v>
      </c>
      <c r="E2548" s="77" t="s">
        <v>167</v>
      </c>
      <c r="F2548" s="77" t="s">
        <v>45</v>
      </c>
      <c r="G2548" s="77" t="s">
        <v>44</v>
      </c>
      <c r="H2548" s="77" t="s">
        <v>166</v>
      </c>
      <c r="I2548" s="77" t="s">
        <v>158</v>
      </c>
      <c r="J2548" s="77" t="s">
        <v>42</v>
      </c>
      <c r="K2548" s="77">
        <v>2.6</v>
      </c>
      <c r="L2548" s="77">
        <v>1910</v>
      </c>
      <c r="M2548" s="77" t="s">
        <v>41</v>
      </c>
      <c r="N2548" s="101">
        <v>31.7</v>
      </c>
      <c r="O2548" s="107">
        <v>2.3E-2</v>
      </c>
      <c r="P2548" s="104">
        <v>0</v>
      </c>
      <c r="Z2548" s="77" t="s">
        <v>40</v>
      </c>
      <c r="AA2548" s="77" t="s">
        <v>39</v>
      </c>
      <c r="AB2548" s="77">
        <v>20</v>
      </c>
    </row>
    <row r="2549" spans="1:28" ht="15.75" customHeight="1" x14ac:dyDescent="0.2">
      <c r="A2549" s="77" t="s">
        <v>48</v>
      </c>
      <c r="B2549" s="77" t="s">
        <v>47</v>
      </c>
      <c r="C2549" s="77" t="s">
        <v>50</v>
      </c>
      <c r="D2549" s="113">
        <v>43468.39604028935</v>
      </c>
      <c r="E2549" s="77" t="s">
        <v>167</v>
      </c>
      <c r="F2549" s="77" t="s">
        <v>45</v>
      </c>
      <c r="G2549" s="77" t="s">
        <v>44</v>
      </c>
      <c r="H2549" s="77" t="s">
        <v>166</v>
      </c>
      <c r="I2549" s="77" t="s">
        <v>43</v>
      </c>
      <c r="J2549" s="77" t="s">
        <v>42</v>
      </c>
      <c r="K2549" s="77">
        <v>2.6</v>
      </c>
      <c r="L2549" s="77">
        <v>1910</v>
      </c>
      <c r="M2549" s="77" t="s">
        <v>41</v>
      </c>
      <c r="N2549" s="101">
        <v>1</v>
      </c>
      <c r="O2549" s="107">
        <v>0</v>
      </c>
      <c r="P2549" s="104">
        <v>1.43</v>
      </c>
      <c r="Z2549" s="77" t="s">
        <v>40</v>
      </c>
      <c r="AA2549" s="77" t="s">
        <v>39</v>
      </c>
      <c r="AB2549" s="77">
        <v>20</v>
      </c>
    </row>
    <row r="2550" spans="1:28" ht="15.75" customHeight="1" x14ac:dyDescent="0.2">
      <c r="A2550" s="77" t="s">
        <v>48</v>
      </c>
      <c r="B2550" s="77" t="s">
        <v>47</v>
      </c>
      <c r="C2550" s="77" t="s">
        <v>50</v>
      </c>
      <c r="D2550" s="113">
        <v>43468.39604028935</v>
      </c>
      <c r="E2550" s="77" t="s">
        <v>167</v>
      </c>
      <c r="F2550" s="77" t="s">
        <v>45</v>
      </c>
      <c r="G2550" s="77" t="s">
        <v>44</v>
      </c>
      <c r="H2550" s="77" t="s">
        <v>166</v>
      </c>
      <c r="I2550" s="77" t="s">
        <v>159</v>
      </c>
      <c r="J2550" s="77" t="s">
        <v>165</v>
      </c>
      <c r="K2550" s="77">
        <v>2.6</v>
      </c>
      <c r="L2550" s="77">
        <v>1910</v>
      </c>
      <c r="M2550" s="77" t="s">
        <v>41</v>
      </c>
      <c r="N2550" s="101">
        <v>11.9</v>
      </c>
      <c r="O2550" s="107">
        <v>1.2999999999999999E-2</v>
      </c>
      <c r="P2550" s="104">
        <v>1.4</v>
      </c>
      <c r="Z2550" s="77" t="s">
        <v>40</v>
      </c>
      <c r="AA2550" s="77" t="s">
        <v>39</v>
      </c>
      <c r="AB2550" s="77">
        <v>20</v>
      </c>
    </row>
    <row r="2551" spans="1:28" ht="15.75" customHeight="1" x14ac:dyDescent="0.2">
      <c r="A2551" s="77" t="s">
        <v>48</v>
      </c>
      <c r="B2551" s="77" t="s">
        <v>47</v>
      </c>
      <c r="C2551" s="77" t="s">
        <v>50</v>
      </c>
      <c r="D2551" s="113">
        <v>43468.39604028935</v>
      </c>
      <c r="E2551" s="77" t="s">
        <v>167</v>
      </c>
      <c r="F2551" s="77" t="s">
        <v>29</v>
      </c>
      <c r="G2551" s="77" t="s">
        <v>44</v>
      </c>
      <c r="H2551" s="77" t="s">
        <v>11</v>
      </c>
      <c r="I2551" s="77" t="s">
        <v>157</v>
      </c>
      <c r="J2551" s="77" t="s">
        <v>42</v>
      </c>
      <c r="K2551" s="77">
        <v>4.01</v>
      </c>
      <c r="L2551" s="77">
        <v>2390</v>
      </c>
      <c r="M2551" s="77" t="s">
        <v>41</v>
      </c>
      <c r="N2551" s="101">
        <v>8.1199999999999992</v>
      </c>
      <c r="O2551" s="107">
        <v>2.29E-2</v>
      </c>
      <c r="P2551" s="104">
        <v>1.4</v>
      </c>
      <c r="Z2551" s="77" t="s">
        <v>40</v>
      </c>
      <c r="AA2551" s="77" t="s">
        <v>39</v>
      </c>
      <c r="AB2551" s="77">
        <v>20</v>
      </c>
    </row>
    <row r="2552" spans="1:28" ht="15.75" customHeight="1" x14ac:dyDescent="0.2">
      <c r="A2552" s="77" t="s">
        <v>48</v>
      </c>
      <c r="B2552" s="77" t="s">
        <v>47</v>
      </c>
      <c r="C2552" s="77" t="s">
        <v>50</v>
      </c>
      <c r="D2552" s="113">
        <v>43468.39604028935</v>
      </c>
      <c r="E2552" s="77" t="s">
        <v>167</v>
      </c>
      <c r="F2552" s="77" t="s">
        <v>29</v>
      </c>
      <c r="G2552" s="77" t="s">
        <v>44</v>
      </c>
      <c r="H2552" s="77" t="s">
        <v>11</v>
      </c>
      <c r="I2552" s="77" t="s">
        <v>158</v>
      </c>
      <c r="J2552" s="77" t="s">
        <v>42</v>
      </c>
      <c r="K2552" s="77">
        <v>4.01</v>
      </c>
      <c r="L2552" s="77">
        <v>2390</v>
      </c>
      <c r="M2552" s="77" t="s">
        <v>41</v>
      </c>
      <c r="N2552" s="101">
        <v>20.6</v>
      </c>
      <c r="O2552" s="107">
        <v>2.3800000000000002E-2</v>
      </c>
      <c r="P2552" s="104">
        <v>0</v>
      </c>
      <c r="Z2552" s="77" t="s">
        <v>40</v>
      </c>
      <c r="AA2552" s="77" t="s">
        <v>39</v>
      </c>
      <c r="AB2552" s="77">
        <v>20</v>
      </c>
    </row>
    <row r="2553" spans="1:28" ht="15.75" customHeight="1" x14ac:dyDescent="0.2">
      <c r="A2553" s="77" t="s">
        <v>48</v>
      </c>
      <c r="B2553" s="77" t="s">
        <v>47</v>
      </c>
      <c r="C2553" s="77" t="s">
        <v>50</v>
      </c>
      <c r="D2553" s="113">
        <v>43468.39604028935</v>
      </c>
      <c r="E2553" s="77" t="s">
        <v>167</v>
      </c>
      <c r="F2553" s="77" t="s">
        <v>29</v>
      </c>
      <c r="G2553" s="77" t="s">
        <v>44</v>
      </c>
      <c r="H2553" s="77" t="s">
        <v>11</v>
      </c>
      <c r="I2553" s="77" t="s">
        <v>43</v>
      </c>
      <c r="J2553" s="77" t="s">
        <v>42</v>
      </c>
      <c r="K2553" s="77">
        <v>4.01</v>
      </c>
      <c r="L2553" s="77">
        <v>2390</v>
      </c>
      <c r="M2553" s="77" t="s">
        <v>41</v>
      </c>
      <c r="N2553" s="101">
        <v>0.82799999999999996</v>
      </c>
      <c r="O2553" s="107">
        <v>0</v>
      </c>
      <c r="P2553" s="104">
        <v>1.36</v>
      </c>
      <c r="Z2553" s="77" t="s">
        <v>40</v>
      </c>
      <c r="AA2553" s="77" t="s">
        <v>39</v>
      </c>
      <c r="AB2553" s="77">
        <v>20</v>
      </c>
    </row>
    <row r="2554" spans="1:28" ht="15.75" customHeight="1" x14ac:dyDescent="0.2">
      <c r="A2554" s="77" t="s">
        <v>48</v>
      </c>
      <c r="B2554" s="77" t="s">
        <v>47</v>
      </c>
      <c r="C2554" s="77" t="s">
        <v>50</v>
      </c>
      <c r="D2554" s="113">
        <v>43468.39604028935</v>
      </c>
      <c r="E2554" s="77" t="s">
        <v>167</v>
      </c>
      <c r="F2554" s="77" t="s">
        <v>29</v>
      </c>
      <c r="G2554" s="77" t="s">
        <v>44</v>
      </c>
      <c r="H2554" s="77" t="s">
        <v>11</v>
      </c>
      <c r="I2554" s="77" t="s">
        <v>159</v>
      </c>
      <c r="J2554" s="77" t="s">
        <v>165</v>
      </c>
      <c r="K2554" s="77">
        <v>4.01</v>
      </c>
      <c r="L2554" s="77">
        <v>2390</v>
      </c>
      <c r="M2554" s="77" t="s">
        <v>41</v>
      </c>
      <c r="N2554" s="101">
        <v>4.96</v>
      </c>
      <c r="O2554" s="107">
        <v>1.1900000000000001E-2</v>
      </c>
      <c r="P2554" s="104">
        <v>1.34</v>
      </c>
      <c r="Z2554" s="77" t="s">
        <v>40</v>
      </c>
      <c r="AA2554" s="77" t="s">
        <v>39</v>
      </c>
      <c r="AB2554" s="77">
        <v>20</v>
      </c>
    </row>
    <row r="2555" spans="1:28" ht="15.75" customHeight="1" x14ac:dyDescent="0.2">
      <c r="A2555" s="77" t="s">
        <v>48</v>
      </c>
      <c r="B2555" s="77" t="s">
        <v>47</v>
      </c>
      <c r="C2555" s="77" t="s">
        <v>50</v>
      </c>
      <c r="D2555" s="113">
        <v>43468.39604028935</v>
      </c>
      <c r="E2555" s="77" t="s">
        <v>167</v>
      </c>
      <c r="F2555" s="77" t="s">
        <v>29</v>
      </c>
      <c r="G2555" s="77" t="s">
        <v>44</v>
      </c>
      <c r="H2555" s="77" t="s">
        <v>12</v>
      </c>
      <c r="I2555" s="77" t="s">
        <v>157</v>
      </c>
      <c r="J2555" s="77" t="s">
        <v>42</v>
      </c>
      <c r="K2555" s="77">
        <v>3.21</v>
      </c>
      <c r="L2555" s="77">
        <v>2390</v>
      </c>
      <c r="M2555" s="77" t="s">
        <v>41</v>
      </c>
      <c r="N2555" s="101">
        <v>12.4</v>
      </c>
      <c r="O2555" s="107">
        <v>2.1999999999999999E-2</v>
      </c>
      <c r="P2555" s="104">
        <v>1.25</v>
      </c>
      <c r="Z2555" s="77" t="s">
        <v>40</v>
      </c>
      <c r="AA2555" s="77" t="s">
        <v>39</v>
      </c>
      <c r="AB2555" s="77">
        <v>20</v>
      </c>
    </row>
    <row r="2556" spans="1:28" ht="15.75" customHeight="1" x14ac:dyDescent="0.2">
      <c r="A2556" s="77" t="s">
        <v>48</v>
      </c>
      <c r="B2556" s="77" t="s">
        <v>47</v>
      </c>
      <c r="C2556" s="77" t="s">
        <v>50</v>
      </c>
      <c r="D2556" s="113">
        <v>43468.39604028935</v>
      </c>
      <c r="E2556" s="77" t="s">
        <v>167</v>
      </c>
      <c r="F2556" s="77" t="s">
        <v>29</v>
      </c>
      <c r="G2556" s="77" t="s">
        <v>44</v>
      </c>
      <c r="H2556" s="77" t="s">
        <v>12</v>
      </c>
      <c r="I2556" s="77" t="s">
        <v>158</v>
      </c>
      <c r="J2556" s="77" t="s">
        <v>42</v>
      </c>
      <c r="K2556" s="77">
        <v>3.21</v>
      </c>
      <c r="L2556" s="77">
        <v>2390</v>
      </c>
      <c r="M2556" s="77" t="s">
        <v>41</v>
      </c>
      <c r="N2556" s="101">
        <v>20.8</v>
      </c>
      <c r="O2556" s="107">
        <v>2.2800000000000001E-2</v>
      </c>
      <c r="P2556" s="104">
        <v>0</v>
      </c>
      <c r="Z2556" s="77" t="s">
        <v>40</v>
      </c>
      <c r="AA2556" s="77" t="s">
        <v>39</v>
      </c>
      <c r="AB2556" s="77">
        <v>20</v>
      </c>
    </row>
    <row r="2557" spans="1:28" ht="15.75" customHeight="1" x14ac:dyDescent="0.2">
      <c r="A2557" s="77" t="s">
        <v>48</v>
      </c>
      <c r="B2557" s="77" t="s">
        <v>47</v>
      </c>
      <c r="C2557" s="77" t="s">
        <v>50</v>
      </c>
      <c r="D2557" s="113">
        <v>43468.39604028935</v>
      </c>
      <c r="E2557" s="77" t="s">
        <v>167</v>
      </c>
      <c r="F2557" s="77" t="s">
        <v>29</v>
      </c>
      <c r="G2557" s="77" t="s">
        <v>44</v>
      </c>
      <c r="H2557" s="77" t="s">
        <v>12</v>
      </c>
      <c r="I2557" s="77" t="s">
        <v>43</v>
      </c>
      <c r="J2557" s="77" t="s">
        <v>42</v>
      </c>
      <c r="K2557" s="77">
        <v>3.21</v>
      </c>
      <c r="L2557" s="77">
        <v>2390</v>
      </c>
      <c r="M2557" s="77" t="s">
        <v>41</v>
      </c>
      <c r="N2557" s="101">
        <v>0.76700000000000002</v>
      </c>
      <c r="O2557" s="107">
        <v>0</v>
      </c>
      <c r="P2557" s="104">
        <v>1.22</v>
      </c>
      <c r="Z2557" s="77" t="s">
        <v>40</v>
      </c>
      <c r="AA2557" s="77" t="s">
        <v>39</v>
      </c>
      <c r="AB2557" s="77">
        <v>20</v>
      </c>
    </row>
    <row r="2558" spans="1:28" ht="15.75" customHeight="1" x14ac:dyDescent="0.2">
      <c r="A2558" s="77" t="s">
        <v>48</v>
      </c>
      <c r="B2558" s="77" t="s">
        <v>47</v>
      </c>
      <c r="C2558" s="77" t="s">
        <v>50</v>
      </c>
      <c r="D2558" s="113">
        <v>43468.39604028935</v>
      </c>
      <c r="E2558" s="77" t="s">
        <v>167</v>
      </c>
      <c r="F2558" s="77" t="s">
        <v>29</v>
      </c>
      <c r="G2558" s="77" t="s">
        <v>44</v>
      </c>
      <c r="H2558" s="77" t="s">
        <v>12</v>
      </c>
      <c r="I2558" s="77" t="s">
        <v>159</v>
      </c>
      <c r="J2558" s="77" t="s">
        <v>165</v>
      </c>
      <c r="K2558" s="77">
        <v>3.21</v>
      </c>
      <c r="L2558" s="77">
        <v>2390</v>
      </c>
      <c r="M2558" s="77" t="s">
        <v>41</v>
      </c>
      <c r="N2558" s="101">
        <v>4.74</v>
      </c>
      <c r="O2558" s="107">
        <v>7.26E-3</v>
      </c>
      <c r="P2558" s="104">
        <v>1.21</v>
      </c>
      <c r="Z2558" s="77" t="s">
        <v>40</v>
      </c>
      <c r="AA2558" s="77" t="s">
        <v>39</v>
      </c>
      <c r="AB2558" s="77">
        <v>20</v>
      </c>
    </row>
    <row r="2559" spans="1:28" ht="15.75" customHeight="1" x14ac:dyDescent="0.2">
      <c r="A2559" s="77" t="s">
        <v>48</v>
      </c>
      <c r="B2559" s="77" t="s">
        <v>47</v>
      </c>
      <c r="C2559" s="77" t="s">
        <v>50</v>
      </c>
      <c r="D2559" s="113">
        <v>43468.39604028935</v>
      </c>
      <c r="E2559" s="77" t="s">
        <v>167</v>
      </c>
      <c r="F2559" s="77" t="s">
        <v>29</v>
      </c>
      <c r="G2559" s="77" t="s">
        <v>44</v>
      </c>
      <c r="H2559" s="77" t="s">
        <v>13</v>
      </c>
      <c r="I2559" s="77" t="s">
        <v>157</v>
      </c>
      <c r="J2559" s="77" t="s">
        <v>42</v>
      </c>
      <c r="K2559" s="77">
        <v>3.77</v>
      </c>
      <c r="L2559" s="77">
        <v>2390</v>
      </c>
      <c r="M2559" s="77" t="s">
        <v>41</v>
      </c>
      <c r="N2559" s="101">
        <v>21</v>
      </c>
      <c r="O2559" s="107">
        <v>2.58E-2</v>
      </c>
      <c r="P2559" s="104">
        <v>1.1200000000000001</v>
      </c>
      <c r="Z2559" s="77" t="s">
        <v>40</v>
      </c>
      <c r="AA2559" s="77" t="s">
        <v>39</v>
      </c>
      <c r="AB2559" s="77">
        <v>20</v>
      </c>
    </row>
    <row r="2560" spans="1:28" ht="15.75" customHeight="1" x14ac:dyDescent="0.2">
      <c r="A2560" s="77" t="s">
        <v>48</v>
      </c>
      <c r="B2560" s="77" t="s">
        <v>47</v>
      </c>
      <c r="C2560" s="77" t="s">
        <v>50</v>
      </c>
      <c r="D2560" s="113">
        <v>43468.39604028935</v>
      </c>
      <c r="E2560" s="77" t="s">
        <v>167</v>
      </c>
      <c r="F2560" s="77" t="s">
        <v>29</v>
      </c>
      <c r="G2560" s="77" t="s">
        <v>44</v>
      </c>
      <c r="H2560" s="77" t="s">
        <v>13</v>
      </c>
      <c r="I2560" s="77" t="s">
        <v>158</v>
      </c>
      <c r="J2560" s="77" t="s">
        <v>42</v>
      </c>
      <c r="K2560" s="77">
        <v>3.77</v>
      </c>
      <c r="L2560" s="77">
        <v>2390</v>
      </c>
      <c r="M2560" s="77" t="s">
        <v>41</v>
      </c>
      <c r="N2560" s="101">
        <v>30.8</v>
      </c>
      <c r="O2560" s="107">
        <v>2.7199999999999998E-2</v>
      </c>
      <c r="P2560" s="104">
        <v>0</v>
      </c>
      <c r="Z2560" s="77" t="s">
        <v>40</v>
      </c>
      <c r="AA2560" s="77" t="s">
        <v>39</v>
      </c>
      <c r="AB2560" s="77">
        <v>20</v>
      </c>
    </row>
    <row r="2561" spans="1:28" ht="15.75" customHeight="1" x14ac:dyDescent="0.2">
      <c r="A2561" s="77" t="s">
        <v>48</v>
      </c>
      <c r="B2561" s="77" t="s">
        <v>47</v>
      </c>
      <c r="C2561" s="77" t="s">
        <v>50</v>
      </c>
      <c r="D2561" s="113">
        <v>43468.39604028935</v>
      </c>
      <c r="E2561" s="77" t="s">
        <v>167</v>
      </c>
      <c r="F2561" s="77" t="s">
        <v>29</v>
      </c>
      <c r="G2561" s="77" t="s">
        <v>44</v>
      </c>
      <c r="H2561" s="77" t="s">
        <v>13</v>
      </c>
      <c r="I2561" s="77" t="s">
        <v>43</v>
      </c>
      <c r="J2561" s="77" t="s">
        <v>42</v>
      </c>
      <c r="K2561" s="77">
        <v>3.77</v>
      </c>
      <c r="L2561" s="77">
        <v>2390</v>
      </c>
      <c r="M2561" s="77" t="s">
        <v>41</v>
      </c>
      <c r="N2561" s="101">
        <v>0.67800000000000005</v>
      </c>
      <c r="O2561" s="107">
        <v>0</v>
      </c>
      <c r="P2561" s="104">
        <v>1.1000000000000001</v>
      </c>
      <c r="Z2561" s="77" t="s">
        <v>40</v>
      </c>
      <c r="AA2561" s="77" t="s">
        <v>39</v>
      </c>
      <c r="AB2561" s="77">
        <v>20</v>
      </c>
    </row>
    <row r="2562" spans="1:28" ht="15.75" customHeight="1" x14ac:dyDescent="0.2">
      <c r="A2562" s="77" t="s">
        <v>48</v>
      </c>
      <c r="B2562" s="77" t="s">
        <v>47</v>
      </c>
      <c r="C2562" s="77" t="s">
        <v>50</v>
      </c>
      <c r="D2562" s="113">
        <v>43468.39604028935</v>
      </c>
      <c r="E2562" s="77" t="s">
        <v>167</v>
      </c>
      <c r="F2562" s="77" t="s">
        <v>29</v>
      </c>
      <c r="G2562" s="77" t="s">
        <v>44</v>
      </c>
      <c r="H2562" s="77" t="s">
        <v>13</v>
      </c>
      <c r="I2562" s="77" t="s">
        <v>159</v>
      </c>
      <c r="J2562" s="77" t="s">
        <v>165</v>
      </c>
      <c r="K2562" s="77">
        <v>3.77</v>
      </c>
      <c r="L2562" s="77">
        <v>2390</v>
      </c>
      <c r="M2562" s="77" t="s">
        <v>41</v>
      </c>
      <c r="N2562" s="101">
        <v>18.8</v>
      </c>
      <c r="O2562" s="107">
        <v>2.2499999999999999E-2</v>
      </c>
      <c r="P2562" s="104">
        <v>1.07</v>
      </c>
      <c r="Z2562" s="77" t="s">
        <v>40</v>
      </c>
      <c r="AA2562" s="77" t="s">
        <v>39</v>
      </c>
      <c r="AB2562" s="77">
        <v>20</v>
      </c>
    </row>
    <row r="2563" spans="1:28" ht="15.75" customHeight="1" x14ac:dyDescent="0.2">
      <c r="A2563" s="77" t="s">
        <v>48</v>
      </c>
      <c r="B2563" s="77" t="s">
        <v>47</v>
      </c>
      <c r="C2563" s="77" t="s">
        <v>50</v>
      </c>
      <c r="D2563" s="113">
        <v>43468.39604028935</v>
      </c>
      <c r="E2563" s="77" t="s">
        <v>167</v>
      </c>
      <c r="F2563" s="77" t="s">
        <v>29</v>
      </c>
      <c r="G2563" s="77" t="s">
        <v>44</v>
      </c>
      <c r="H2563" s="77" t="s">
        <v>16</v>
      </c>
      <c r="I2563" s="77" t="s">
        <v>157</v>
      </c>
      <c r="J2563" s="77" t="s">
        <v>42</v>
      </c>
      <c r="K2563" s="77">
        <v>2.5299999999999998</v>
      </c>
      <c r="L2563" s="77">
        <v>1950</v>
      </c>
      <c r="M2563" s="77" t="s">
        <v>41</v>
      </c>
      <c r="N2563" s="101">
        <v>29.5</v>
      </c>
      <c r="O2563" s="107">
        <v>4.1000000000000002E-2</v>
      </c>
      <c r="P2563" s="104">
        <v>3.37</v>
      </c>
      <c r="Z2563" s="77" t="s">
        <v>40</v>
      </c>
      <c r="AA2563" s="77" t="s">
        <v>39</v>
      </c>
      <c r="AB2563" s="77">
        <v>20</v>
      </c>
    </row>
    <row r="2564" spans="1:28" ht="15.75" customHeight="1" x14ac:dyDescent="0.2">
      <c r="A2564" s="77" t="s">
        <v>48</v>
      </c>
      <c r="B2564" s="77" t="s">
        <v>47</v>
      </c>
      <c r="C2564" s="77" t="s">
        <v>50</v>
      </c>
      <c r="D2564" s="113">
        <v>43468.39604028935</v>
      </c>
      <c r="E2564" s="77" t="s">
        <v>167</v>
      </c>
      <c r="F2564" s="77" t="s">
        <v>29</v>
      </c>
      <c r="G2564" s="77" t="s">
        <v>44</v>
      </c>
      <c r="H2564" s="77" t="s">
        <v>16</v>
      </c>
      <c r="I2564" s="77" t="s">
        <v>158</v>
      </c>
      <c r="J2564" s="77" t="s">
        <v>42</v>
      </c>
      <c r="K2564" s="77">
        <v>2.5299999999999998</v>
      </c>
      <c r="L2564" s="77">
        <v>1950</v>
      </c>
      <c r="M2564" s="77" t="s">
        <v>41</v>
      </c>
      <c r="N2564" s="101">
        <v>64.5</v>
      </c>
      <c r="O2564" s="107">
        <v>4.1300000000000003E-2</v>
      </c>
      <c r="P2564" s="104">
        <v>0</v>
      </c>
      <c r="Z2564" s="77" t="s">
        <v>40</v>
      </c>
      <c r="AA2564" s="77" t="s">
        <v>39</v>
      </c>
      <c r="AB2564" s="77">
        <v>20</v>
      </c>
    </row>
    <row r="2565" spans="1:28" ht="15.75" customHeight="1" x14ac:dyDescent="0.2">
      <c r="A2565" s="77" t="s">
        <v>48</v>
      </c>
      <c r="B2565" s="77" t="s">
        <v>47</v>
      </c>
      <c r="C2565" s="77" t="s">
        <v>50</v>
      </c>
      <c r="D2565" s="113">
        <v>43468.39604028935</v>
      </c>
      <c r="E2565" s="77" t="s">
        <v>167</v>
      </c>
      <c r="F2565" s="77" t="s">
        <v>29</v>
      </c>
      <c r="G2565" s="77" t="s">
        <v>44</v>
      </c>
      <c r="H2565" s="77" t="s">
        <v>16</v>
      </c>
      <c r="I2565" s="77" t="s">
        <v>43</v>
      </c>
      <c r="J2565" s="77" t="s">
        <v>42</v>
      </c>
      <c r="K2565" s="77">
        <v>2.5299999999999998</v>
      </c>
      <c r="L2565" s="77">
        <v>1950</v>
      </c>
      <c r="M2565" s="77" t="s">
        <v>41</v>
      </c>
      <c r="N2565" s="101">
        <v>2.2200000000000002</v>
      </c>
      <c r="O2565" s="107">
        <v>0</v>
      </c>
      <c r="P2565" s="104">
        <v>3.29</v>
      </c>
      <c r="Z2565" s="77" t="s">
        <v>40</v>
      </c>
      <c r="AA2565" s="77" t="s">
        <v>39</v>
      </c>
      <c r="AB2565" s="77">
        <v>20</v>
      </c>
    </row>
    <row r="2566" spans="1:28" ht="15.75" customHeight="1" x14ac:dyDescent="0.2">
      <c r="A2566" s="77" t="s">
        <v>48</v>
      </c>
      <c r="B2566" s="77" t="s">
        <v>47</v>
      </c>
      <c r="C2566" s="77" t="s">
        <v>50</v>
      </c>
      <c r="D2566" s="113">
        <v>43468.39604028935</v>
      </c>
      <c r="E2566" s="77" t="s">
        <v>167</v>
      </c>
      <c r="F2566" s="77" t="s">
        <v>29</v>
      </c>
      <c r="G2566" s="77" t="s">
        <v>44</v>
      </c>
      <c r="H2566" s="77" t="s">
        <v>16</v>
      </c>
      <c r="I2566" s="77" t="s">
        <v>159</v>
      </c>
      <c r="J2566" s="77" t="s">
        <v>165</v>
      </c>
      <c r="K2566" s="77">
        <v>2.5299999999999998</v>
      </c>
      <c r="L2566" s="77">
        <v>1950</v>
      </c>
      <c r="M2566" s="77" t="s">
        <v>41</v>
      </c>
      <c r="N2566" s="101">
        <v>23.8</v>
      </c>
      <c r="O2566" s="107">
        <v>3.04E-2</v>
      </c>
      <c r="P2566" s="104">
        <v>3.21</v>
      </c>
      <c r="Z2566" s="77" t="s">
        <v>40</v>
      </c>
      <c r="AA2566" s="77" t="s">
        <v>39</v>
      </c>
      <c r="AB2566" s="77">
        <v>20</v>
      </c>
    </row>
    <row r="2567" spans="1:28" ht="15.75" customHeight="1" x14ac:dyDescent="0.2">
      <c r="A2567" s="77" t="s">
        <v>48</v>
      </c>
      <c r="B2567" s="77" t="s">
        <v>47</v>
      </c>
      <c r="C2567" s="77" t="s">
        <v>50</v>
      </c>
      <c r="D2567" s="113">
        <v>43468.39604028935</v>
      </c>
      <c r="E2567" s="77" t="s">
        <v>167</v>
      </c>
      <c r="F2567" s="77" t="s">
        <v>29</v>
      </c>
      <c r="G2567" s="77" t="s">
        <v>44</v>
      </c>
      <c r="H2567" s="77" t="s">
        <v>24</v>
      </c>
      <c r="I2567" s="77" t="s">
        <v>157</v>
      </c>
      <c r="J2567" s="77" t="s">
        <v>42</v>
      </c>
      <c r="K2567" s="77">
        <v>3.16</v>
      </c>
      <c r="L2567" s="77">
        <v>2160</v>
      </c>
      <c r="M2567" s="77" t="s">
        <v>41</v>
      </c>
      <c r="N2567" s="101">
        <v>59.9</v>
      </c>
      <c r="O2567" s="107">
        <v>4.9200000000000001E-2</v>
      </c>
      <c r="P2567" s="104">
        <v>3.67</v>
      </c>
      <c r="Z2567" s="77" t="s">
        <v>40</v>
      </c>
      <c r="AA2567" s="77" t="s">
        <v>39</v>
      </c>
      <c r="AB2567" s="77">
        <v>20</v>
      </c>
    </row>
    <row r="2568" spans="1:28" ht="15.75" customHeight="1" x14ac:dyDescent="0.2">
      <c r="A2568" s="77" t="s">
        <v>48</v>
      </c>
      <c r="B2568" s="77" t="s">
        <v>47</v>
      </c>
      <c r="C2568" s="77" t="s">
        <v>50</v>
      </c>
      <c r="D2568" s="113">
        <v>43468.39604028935</v>
      </c>
      <c r="E2568" s="77" t="s">
        <v>167</v>
      </c>
      <c r="F2568" s="77" t="s">
        <v>29</v>
      </c>
      <c r="G2568" s="77" t="s">
        <v>44</v>
      </c>
      <c r="H2568" s="77" t="s">
        <v>24</v>
      </c>
      <c r="I2568" s="77" t="s">
        <v>158</v>
      </c>
      <c r="J2568" s="77" t="s">
        <v>42</v>
      </c>
      <c r="K2568" s="77">
        <v>3.16</v>
      </c>
      <c r="L2568" s="77">
        <v>2160</v>
      </c>
      <c r="M2568" s="77" t="s">
        <v>41</v>
      </c>
      <c r="N2568" s="101">
        <v>109</v>
      </c>
      <c r="O2568" s="107">
        <v>5.3800000000000001E-2</v>
      </c>
      <c r="P2568" s="104">
        <v>0</v>
      </c>
      <c r="Z2568" s="77" t="s">
        <v>40</v>
      </c>
      <c r="AA2568" s="77" t="s">
        <v>39</v>
      </c>
      <c r="AB2568" s="77">
        <v>20</v>
      </c>
    </row>
    <row r="2569" spans="1:28" ht="15.75" customHeight="1" x14ac:dyDescent="0.2">
      <c r="A2569" s="77" t="s">
        <v>48</v>
      </c>
      <c r="B2569" s="77" t="s">
        <v>47</v>
      </c>
      <c r="C2569" s="77" t="s">
        <v>50</v>
      </c>
      <c r="D2569" s="113">
        <v>43468.39604028935</v>
      </c>
      <c r="E2569" s="77" t="s">
        <v>167</v>
      </c>
      <c r="F2569" s="77" t="s">
        <v>29</v>
      </c>
      <c r="G2569" s="77" t="s">
        <v>44</v>
      </c>
      <c r="H2569" s="77" t="s">
        <v>24</v>
      </c>
      <c r="I2569" s="77" t="s">
        <v>43</v>
      </c>
      <c r="J2569" s="77" t="s">
        <v>42</v>
      </c>
      <c r="K2569" s="77">
        <v>3.16</v>
      </c>
      <c r="L2569" s="77">
        <v>2160</v>
      </c>
      <c r="M2569" s="77" t="s">
        <v>41</v>
      </c>
      <c r="N2569" s="101">
        <v>2.29</v>
      </c>
      <c r="O2569" s="107">
        <v>0</v>
      </c>
      <c r="P2569" s="104">
        <v>3.56</v>
      </c>
      <c r="Z2569" s="77" t="s">
        <v>40</v>
      </c>
      <c r="AA2569" s="77" t="s">
        <v>39</v>
      </c>
      <c r="AB2569" s="77">
        <v>20</v>
      </c>
    </row>
    <row r="2570" spans="1:28" ht="15.75" customHeight="1" x14ac:dyDescent="0.2">
      <c r="A2570" s="77" t="s">
        <v>48</v>
      </c>
      <c r="B2570" s="77" t="s">
        <v>47</v>
      </c>
      <c r="C2570" s="77" t="s">
        <v>50</v>
      </c>
      <c r="D2570" s="113">
        <v>43468.39604028935</v>
      </c>
      <c r="E2570" s="77" t="s">
        <v>167</v>
      </c>
      <c r="F2570" s="77" t="s">
        <v>29</v>
      </c>
      <c r="G2570" s="77" t="s">
        <v>44</v>
      </c>
      <c r="H2570" s="77" t="s">
        <v>24</v>
      </c>
      <c r="I2570" s="77" t="s">
        <v>159</v>
      </c>
      <c r="J2570" s="77" t="s">
        <v>165</v>
      </c>
      <c r="K2570" s="77">
        <v>3.16</v>
      </c>
      <c r="L2570" s="77">
        <v>2160</v>
      </c>
      <c r="M2570" s="77" t="s">
        <v>41</v>
      </c>
      <c r="N2570" s="101">
        <v>45.2</v>
      </c>
      <c r="O2570" s="107">
        <v>3.5099999999999999E-2</v>
      </c>
      <c r="P2570" s="104">
        <v>3.5</v>
      </c>
      <c r="Z2570" s="77" t="s">
        <v>40</v>
      </c>
      <c r="AA2570" s="77" t="s">
        <v>39</v>
      </c>
      <c r="AB2570" s="77">
        <v>20</v>
      </c>
    </row>
    <row r="2571" spans="1:28" ht="15.75" customHeight="1" x14ac:dyDescent="0.2">
      <c r="A2571" s="77" t="s">
        <v>48</v>
      </c>
      <c r="B2571" s="77" t="s">
        <v>47</v>
      </c>
      <c r="C2571" s="77" t="s">
        <v>50</v>
      </c>
      <c r="D2571" s="113">
        <v>43468.39604028935</v>
      </c>
      <c r="E2571" s="77" t="s">
        <v>167</v>
      </c>
      <c r="F2571" s="77" t="s">
        <v>29</v>
      </c>
      <c r="G2571" s="77" t="s">
        <v>44</v>
      </c>
      <c r="H2571" s="77" t="s">
        <v>25</v>
      </c>
      <c r="I2571" s="77" t="s">
        <v>157</v>
      </c>
      <c r="J2571" s="77" t="s">
        <v>42</v>
      </c>
      <c r="K2571" s="77">
        <v>3.4</v>
      </c>
      <c r="L2571" s="77">
        <v>2160</v>
      </c>
      <c r="M2571" s="77" t="s">
        <v>41</v>
      </c>
      <c r="N2571" s="101">
        <v>56.2</v>
      </c>
      <c r="O2571" s="107">
        <v>3.5299999999999998E-2</v>
      </c>
      <c r="P2571" s="104">
        <v>1.42</v>
      </c>
      <c r="Z2571" s="77" t="s">
        <v>40</v>
      </c>
      <c r="AA2571" s="77" t="s">
        <v>39</v>
      </c>
      <c r="AB2571" s="77">
        <v>20</v>
      </c>
    </row>
    <row r="2572" spans="1:28" ht="15.75" customHeight="1" x14ac:dyDescent="0.2">
      <c r="A2572" s="77" t="s">
        <v>48</v>
      </c>
      <c r="B2572" s="77" t="s">
        <v>47</v>
      </c>
      <c r="C2572" s="77" t="s">
        <v>50</v>
      </c>
      <c r="D2572" s="113">
        <v>43468.39604028935</v>
      </c>
      <c r="E2572" s="77" t="s">
        <v>167</v>
      </c>
      <c r="F2572" s="77" t="s">
        <v>29</v>
      </c>
      <c r="G2572" s="77" t="s">
        <v>44</v>
      </c>
      <c r="H2572" s="77" t="s">
        <v>25</v>
      </c>
      <c r="I2572" s="77" t="s">
        <v>158</v>
      </c>
      <c r="J2572" s="77" t="s">
        <v>42</v>
      </c>
      <c r="K2572" s="77">
        <v>3.4</v>
      </c>
      <c r="L2572" s="77">
        <v>2160</v>
      </c>
      <c r="M2572" s="77" t="s">
        <v>41</v>
      </c>
      <c r="N2572" s="101">
        <v>76.400000000000006</v>
      </c>
      <c r="O2572" s="107">
        <v>3.8800000000000001E-2</v>
      </c>
      <c r="P2572" s="104">
        <v>0</v>
      </c>
      <c r="Z2572" s="77" t="s">
        <v>40</v>
      </c>
      <c r="AA2572" s="77" t="s">
        <v>39</v>
      </c>
      <c r="AB2572" s="77">
        <v>20</v>
      </c>
    </row>
    <row r="2573" spans="1:28" ht="15.75" customHeight="1" x14ac:dyDescent="0.2">
      <c r="A2573" s="77" t="s">
        <v>48</v>
      </c>
      <c r="B2573" s="77" t="s">
        <v>47</v>
      </c>
      <c r="C2573" s="77" t="s">
        <v>50</v>
      </c>
      <c r="D2573" s="113">
        <v>43468.39604028935</v>
      </c>
      <c r="E2573" s="77" t="s">
        <v>167</v>
      </c>
      <c r="F2573" s="77" t="s">
        <v>29</v>
      </c>
      <c r="G2573" s="77" t="s">
        <v>44</v>
      </c>
      <c r="H2573" s="77" t="s">
        <v>25</v>
      </c>
      <c r="I2573" s="77" t="s">
        <v>43</v>
      </c>
      <c r="J2573" s="77" t="s">
        <v>42</v>
      </c>
      <c r="K2573" s="77">
        <v>3.4</v>
      </c>
      <c r="L2573" s="77">
        <v>2160</v>
      </c>
      <c r="M2573" s="77" t="s">
        <v>41</v>
      </c>
      <c r="N2573" s="101">
        <v>0.86799999999999999</v>
      </c>
      <c r="O2573" s="107">
        <v>0</v>
      </c>
      <c r="P2573" s="104">
        <v>1.38</v>
      </c>
      <c r="Z2573" s="77" t="s">
        <v>40</v>
      </c>
      <c r="AA2573" s="77" t="s">
        <v>39</v>
      </c>
      <c r="AB2573" s="77">
        <v>20</v>
      </c>
    </row>
    <row r="2574" spans="1:28" ht="15.75" customHeight="1" x14ac:dyDescent="0.2">
      <c r="A2574" s="77" t="s">
        <v>48</v>
      </c>
      <c r="B2574" s="77" t="s">
        <v>47</v>
      </c>
      <c r="C2574" s="77" t="s">
        <v>50</v>
      </c>
      <c r="D2574" s="113">
        <v>43468.39604028935</v>
      </c>
      <c r="E2574" s="77" t="s">
        <v>167</v>
      </c>
      <c r="F2574" s="77" t="s">
        <v>29</v>
      </c>
      <c r="G2574" s="77" t="s">
        <v>44</v>
      </c>
      <c r="H2574" s="77" t="s">
        <v>25</v>
      </c>
      <c r="I2574" s="77" t="s">
        <v>159</v>
      </c>
      <c r="J2574" s="77" t="s">
        <v>165</v>
      </c>
      <c r="K2574" s="77">
        <v>3.4</v>
      </c>
      <c r="L2574" s="77">
        <v>2160</v>
      </c>
      <c r="M2574" s="77" t="s">
        <v>41</v>
      </c>
      <c r="N2574" s="101">
        <v>57.3</v>
      </c>
      <c r="O2574" s="107">
        <v>3.5499999999999997E-2</v>
      </c>
      <c r="P2574" s="104">
        <v>1.34</v>
      </c>
      <c r="Z2574" s="77" t="s">
        <v>40</v>
      </c>
      <c r="AA2574" s="77" t="s">
        <v>39</v>
      </c>
      <c r="AB2574" s="77">
        <v>20</v>
      </c>
    </row>
    <row r="2575" spans="1:28" ht="15.75" customHeight="1" x14ac:dyDescent="0.2">
      <c r="A2575" s="77" t="s">
        <v>48</v>
      </c>
      <c r="B2575" s="77" t="s">
        <v>47</v>
      </c>
      <c r="C2575" s="77" t="s">
        <v>50</v>
      </c>
      <c r="D2575" s="113">
        <v>43468.39604028935</v>
      </c>
      <c r="E2575" s="77" t="s">
        <v>167</v>
      </c>
      <c r="F2575" s="77" t="s">
        <v>29</v>
      </c>
      <c r="G2575" s="77" t="s">
        <v>44</v>
      </c>
      <c r="H2575" s="77" t="s">
        <v>166</v>
      </c>
      <c r="I2575" s="77" t="s">
        <v>157</v>
      </c>
      <c r="J2575" s="77" t="s">
        <v>42</v>
      </c>
      <c r="K2575" s="77">
        <v>3.17</v>
      </c>
      <c r="L2575" s="77">
        <v>2250</v>
      </c>
      <c r="M2575" s="77" t="s">
        <v>41</v>
      </c>
      <c r="N2575" s="101">
        <v>17.100000000000001</v>
      </c>
      <c r="O2575" s="107">
        <v>2.8199999999999999E-2</v>
      </c>
      <c r="P2575" s="104">
        <v>1.94</v>
      </c>
      <c r="Z2575" s="77" t="s">
        <v>40</v>
      </c>
      <c r="AA2575" s="77" t="s">
        <v>39</v>
      </c>
      <c r="AB2575" s="77">
        <v>20</v>
      </c>
    </row>
    <row r="2576" spans="1:28" ht="15.75" customHeight="1" x14ac:dyDescent="0.2">
      <c r="A2576" s="77" t="s">
        <v>48</v>
      </c>
      <c r="B2576" s="77" t="s">
        <v>47</v>
      </c>
      <c r="C2576" s="77" t="s">
        <v>50</v>
      </c>
      <c r="D2576" s="113">
        <v>43468.39604028935</v>
      </c>
      <c r="E2576" s="77" t="s">
        <v>167</v>
      </c>
      <c r="F2576" s="77" t="s">
        <v>29</v>
      </c>
      <c r="G2576" s="77" t="s">
        <v>44</v>
      </c>
      <c r="H2576" s="77" t="s">
        <v>166</v>
      </c>
      <c r="I2576" s="77" t="s">
        <v>158</v>
      </c>
      <c r="J2576" s="77" t="s">
        <v>42</v>
      </c>
      <c r="K2576" s="77">
        <v>3.17</v>
      </c>
      <c r="L2576" s="77">
        <v>2250</v>
      </c>
      <c r="M2576" s="77" t="s">
        <v>41</v>
      </c>
      <c r="N2576" s="101">
        <v>34.799999999999997</v>
      </c>
      <c r="O2576" s="107">
        <v>2.8899999999999999E-2</v>
      </c>
      <c r="P2576" s="104">
        <v>0</v>
      </c>
      <c r="Z2576" s="77" t="s">
        <v>40</v>
      </c>
      <c r="AA2576" s="77" t="s">
        <v>39</v>
      </c>
      <c r="AB2576" s="77">
        <v>20</v>
      </c>
    </row>
    <row r="2577" spans="1:28" ht="15.75" customHeight="1" x14ac:dyDescent="0.2">
      <c r="A2577" s="77" t="s">
        <v>48</v>
      </c>
      <c r="B2577" s="77" t="s">
        <v>47</v>
      </c>
      <c r="C2577" s="77" t="s">
        <v>50</v>
      </c>
      <c r="D2577" s="113">
        <v>43468.39604028935</v>
      </c>
      <c r="E2577" s="77" t="s">
        <v>167</v>
      </c>
      <c r="F2577" s="77" t="s">
        <v>29</v>
      </c>
      <c r="G2577" s="77" t="s">
        <v>44</v>
      </c>
      <c r="H2577" s="77" t="s">
        <v>166</v>
      </c>
      <c r="I2577" s="77" t="s">
        <v>43</v>
      </c>
      <c r="J2577" s="77" t="s">
        <v>42</v>
      </c>
      <c r="K2577" s="77">
        <v>3.17</v>
      </c>
      <c r="L2577" s="77">
        <v>2250</v>
      </c>
      <c r="M2577" s="77" t="s">
        <v>41</v>
      </c>
      <c r="N2577" s="101">
        <v>1.23</v>
      </c>
      <c r="O2577" s="107">
        <v>0</v>
      </c>
      <c r="P2577" s="104">
        <v>1.89</v>
      </c>
      <c r="Z2577" s="77" t="s">
        <v>40</v>
      </c>
      <c r="AA2577" s="77" t="s">
        <v>39</v>
      </c>
      <c r="AB2577" s="77">
        <v>20</v>
      </c>
    </row>
    <row r="2578" spans="1:28" ht="15.75" customHeight="1" x14ac:dyDescent="0.2">
      <c r="A2578" s="77" t="s">
        <v>48</v>
      </c>
      <c r="B2578" s="77" t="s">
        <v>47</v>
      </c>
      <c r="C2578" s="77" t="s">
        <v>50</v>
      </c>
      <c r="D2578" s="113">
        <v>43468.39604028935</v>
      </c>
      <c r="E2578" s="77" t="s">
        <v>167</v>
      </c>
      <c r="F2578" s="77" t="s">
        <v>29</v>
      </c>
      <c r="G2578" s="77" t="s">
        <v>44</v>
      </c>
      <c r="H2578" s="77" t="s">
        <v>166</v>
      </c>
      <c r="I2578" s="77" t="s">
        <v>159</v>
      </c>
      <c r="J2578" s="77" t="s">
        <v>165</v>
      </c>
      <c r="K2578" s="77">
        <v>3.17</v>
      </c>
      <c r="L2578" s="77">
        <v>2250</v>
      </c>
      <c r="M2578" s="77" t="s">
        <v>41</v>
      </c>
      <c r="N2578" s="101">
        <v>11</v>
      </c>
      <c r="O2578" s="107">
        <v>1.5599999999999999E-2</v>
      </c>
      <c r="P2578" s="104">
        <v>1.86</v>
      </c>
      <c r="Z2578" s="77" t="s">
        <v>40</v>
      </c>
      <c r="AA2578" s="77" t="s">
        <v>39</v>
      </c>
      <c r="AB2578" s="77">
        <v>20</v>
      </c>
    </row>
    <row r="2579" spans="1:28" ht="15.75" customHeight="1" x14ac:dyDescent="0.2">
      <c r="A2579" s="77" t="s">
        <v>49</v>
      </c>
      <c r="B2579" s="77" t="s">
        <v>47</v>
      </c>
      <c r="C2579" s="77" t="s">
        <v>50</v>
      </c>
      <c r="D2579" s="113">
        <v>43775.665777071757</v>
      </c>
      <c r="E2579" s="77" t="s">
        <v>5</v>
      </c>
      <c r="F2579" s="77" t="s">
        <v>29</v>
      </c>
      <c r="G2579" s="77" t="s">
        <v>51</v>
      </c>
      <c r="H2579" s="77" t="s">
        <v>9</v>
      </c>
      <c r="I2579" s="77" t="s">
        <v>157</v>
      </c>
      <c r="J2579" s="77" t="s">
        <v>42</v>
      </c>
      <c r="K2579" s="77">
        <v>2.79</v>
      </c>
      <c r="L2579" s="77">
        <v>1670</v>
      </c>
      <c r="M2579" s="77" t="s">
        <v>41</v>
      </c>
      <c r="N2579" s="101">
        <v>28.2</v>
      </c>
      <c r="O2579" s="107">
        <v>6.0600000000000001E-2</v>
      </c>
      <c r="P2579" s="104">
        <v>8.61</v>
      </c>
      <c r="Z2579" s="77" t="s">
        <v>40</v>
      </c>
      <c r="AA2579" s="77" t="s">
        <v>39</v>
      </c>
      <c r="AB2579" s="77">
        <v>20</v>
      </c>
    </row>
    <row r="2580" spans="1:28" ht="15.75" customHeight="1" x14ac:dyDescent="0.2">
      <c r="A2580" s="77" t="s">
        <v>49</v>
      </c>
      <c r="B2580" s="77" t="s">
        <v>47</v>
      </c>
      <c r="C2580" s="77" t="s">
        <v>50</v>
      </c>
      <c r="D2580" s="113">
        <v>43775.665777071757</v>
      </c>
      <c r="E2580" s="77" t="s">
        <v>5</v>
      </c>
      <c r="F2580" s="77" t="s">
        <v>29</v>
      </c>
      <c r="G2580" s="77" t="s">
        <v>51</v>
      </c>
      <c r="H2580" s="77" t="s">
        <v>9</v>
      </c>
      <c r="I2580" s="77" t="s">
        <v>158</v>
      </c>
      <c r="J2580" s="77" t="s">
        <v>42</v>
      </c>
      <c r="K2580" s="77">
        <v>2.79</v>
      </c>
      <c r="L2580" s="77">
        <v>1670</v>
      </c>
      <c r="M2580" s="77" t="s">
        <v>41</v>
      </c>
      <c r="N2580" s="101">
        <v>122</v>
      </c>
      <c r="O2580" s="107">
        <v>6.2899999999999998E-2</v>
      </c>
      <c r="P2580" s="104">
        <v>0</v>
      </c>
      <c r="Z2580" s="77" t="s">
        <v>40</v>
      </c>
      <c r="AA2580" s="77" t="s">
        <v>39</v>
      </c>
      <c r="AB2580" s="77">
        <v>20</v>
      </c>
    </row>
    <row r="2581" spans="1:28" ht="15.75" customHeight="1" x14ac:dyDescent="0.2">
      <c r="A2581" s="77" t="s">
        <v>49</v>
      </c>
      <c r="B2581" s="77" t="s">
        <v>47</v>
      </c>
      <c r="C2581" s="77" t="s">
        <v>50</v>
      </c>
      <c r="D2581" s="113">
        <v>43775.665777071757</v>
      </c>
      <c r="E2581" s="77" t="s">
        <v>5</v>
      </c>
      <c r="F2581" s="77" t="s">
        <v>29</v>
      </c>
      <c r="G2581" s="77" t="s">
        <v>51</v>
      </c>
      <c r="H2581" s="77" t="s">
        <v>9</v>
      </c>
      <c r="I2581" s="77" t="s">
        <v>43</v>
      </c>
      <c r="J2581" s="77" t="s">
        <v>42</v>
      </c>
      <c r="K2581" s="77">
        <v>2.79</v>
      </c>
      <c r="L2581" s="77">
        <v>1670</v>
      </c>
      <c r="M2581" s="77" t="s">
        <v>41</v>
      </c>
      <c r="N2581" s="101">
        <v>5.7</v>
      </c>
      <c r="O2581" s="107">
        <v>0</v>
      </c>
      <c r="P2581" s="104">
        <v>8.44</v>
      </c>
      <c r="Z2581" s="77" t="s">
        <v>40</v>
      </c>
      <c r="AA2581" s="77" t="s">
        <v>39</v>
      </c>
      <c r="AB2581" s="77">
        <v>20</v>
      </c>
    </row>
    <row r="2582" spans="1:28" ht="15.75" customHeight="1" x14ac:dyDescent="0.2">
      <c r="A2582" s="77" t="s">
        <v>48</v>
      </c>
      <c r="B2582" s="77" t="s">
        <v>47</v>
      </c>
      <c r="C2582" s="77" t="s">
        <v>50</v>
      </c>
      <c r="D2582" s="113">
        <v>43775.665777071757</v>
      </c>
      <c r="E2582" s="77" t="s">
        <v>5</v>
      </c>
      <c r="F2582" s="77" t="s">
        <v>31</v>
      </c>
      <c r="G2582" s="77" t="s">
        <v>51</v>
      </c>
      <c r="H2582" s="77" t="s">
        <v>9</v>
      </c>
      <c r="I2582" s="77" t="s">
        <v>157</v>
      </c>
      <c r="J2582" s="77" t="s">
        <v>42</v>
      </c>
      <c r="K2582" s="77">
        <v>1.36</v>
      </c>
      <c r="L2582" s="77">
        <v>1090</v>
      </c>
      <c r="M2582" s="77" t="s">
        <v>41</v>
      </c>
      <c r="N2582" s="101">
        <v>3.12</v>
      </c>
      <c r="O2582" s="107">
        <v>6.7400000000000003E-3</v>
      </c>
      <c r="P2582" s="104">
        <v>0.79300000000000004</v>
      </c>
      <c r="Z2582" s="77" t="s">
        <v>40</v>
      </c>
      <c r="AA2582" s="77" t="s">
        <v>39</v>
      </c>
      <c r="AB2582" s="77">
        <v>20</v>
      </c>
    </row>
    <row r="2583" spans="1:28" ht="15.75" customHeight="1" x14ac:dyDescent="0.2">
      <c r="A2583" s="77" t="s">
        <v>48</v>
      </c>
      <c r="B2583" s="77" t="s">
        <v>47</v>
      </c>
      <c r="C2583" s="77" t="s">
        <v>50</v>
      </c>
      <c r="D2583" s="113">
        <v>43775.665777071757</v>
      </c>
      <c r="E2583" s="77" t="s">
        <v>5</v>
      </c>
      <c r="F2583" s="77" t="s">
        <v>31</v>
      </c>
      <c r="G2583" s="77" t="s">
        <v>51</v>
      </c>
      <c r="H2583" s="77" t="s">
        <v>9</v>
      </c>
      <c r="I2583" s="77" t="s">
        <v>158</v>
      </c>
      <c r="J2583" s="77" t="s">
        <v>42</v>
      </c>
      <c r="K2583" s="77">
        <v>1.36</v>
      </c>
      <c r="L2583" s="77">
        <v>1090</v>
      </c>
      <c r="M2583" s="77" t="s">
        <v>41</v>
      </c>
      <c r="N2583" s="101">
        <v>11.8</v>
      </c>
      <c r="O2583" s="107">
        <v>7.0800000000000004E-3</v>
      </c>
      <c r="P2583" s="104">
        <v>0</v>
      </c>
      <c r="Z2583" s="77" t="s">
        <v>40</v>
      </c>
      <c r="AA2583" s="77" t="s">
        <v>39</v>
      </c>
      <c r="AB2583" s="77">
        <v>20</v>
      </c>
    </row>
    <row r="2584" spans="1:28" ht="15.75" customHeight="1" x14ac:dyDescent="0.2">
      <c r="A2584" s="77" t="s">
        <v>48</v>
      </c>
      <c r="B2584" s="77" t="s">
        <v>47</v>
      </c>
      <c r="C2584" s="77" t="s">
        <v>50</v>
      </c>
      <c r="D2584" s="113">
        <v>43775.665777071757</v>
      </c>
      <c r="E2584" s="77" t="s">
        <v>5</v>
      </c>
      <c r="F2584" s="77" t="s">
        <v>31</v>
      </c>
      <c r="G2584" s="77" t="s">
        <v>51</v>
      </c>
      <c r="H2584" s="77" t="s">
        <v>9</v>
      </c>
      <c r="I2584" s="77" t="s">
        <v>43</v>
      </c>
      <c r="J2584" s="77" t="s">
        <v>42</v>
      </c>
      <c r="K2584" s="77">
        <v>1.36</v>
      </c>
      <c r="L2584" s="77">
        <v>1090</v>
      </c>
      <c r="M2584" s="77" t="s">
        <v>41</v>
      </c>
      <c r="N2584" s="101">
        <v>0.64600000000000002</v>
      </c>
      <c r="O2584" s="107">
        <v>0</v>
      </c>
      <c r="P2584" s="104">
        <v>0.76300000000000001</v>
      </c>
      <c r="Z2584" s="77" t="s">
        <v>40</v>
      </c>
      <c r="AA2584" s="77" t="s">
        <v>39</v>
      </c>
      <c r="AB2584" s="77">
        <v>20</v>
      </c>
    </row>
    <row r="2585" spans="1:28" ht="15.75" customHeight="1" x14ac:dyDescent="0.2">
      <c r="A2585" s="77" t="s">
        <v>48</v>
      </c>
      <c r="B2585" s="77" t="s">
        <v>47</v>
      </c>
      <c r="C2585" s="77" t="s">
        <v>50</v>
      </c>
      <c r="D2585" s="113">
        <v>43775.665777071757</v>
      </c>
      <c r="E2585" s="77" t="s">
        <v>5</v>
      </c>
      <c r="F2585" s="77" t="s">
        <v>45</v>
      </c>
      <c r="G2585" s="77" t="s">
        <v>51</v>
      </c>
      <c r="H2585" s="77" t="s">
        <v>9</v>
      </c>
      <c r="I2585" s="77" t="s">
        <v>157</v>
      </c>
      <c r="J2585" s="77" t="s">
        <v>42</v>
      </c>
      <c r="K2585" s="77">
        <v>2.2999999999999998</v>
      </c>
      <c r="L2585" s="77">
        <v>1450</v>
      </c>
      <c r="M2585" s="77" t="s">
        <v>41</v>
      </c>
      <c r="N2585" s="101">
        <v>8.8000000000000007</v>
      </c>
      <c r="O2585" s="107">
        <v>0.02</v>
      </c>
      <c r="P2585" s="104">
        <v>2.5299999999999998</v>
      </c>
      <c r="Z2585" s="77" t="s">
        <v>40</v>
      </c>
      <c r="AA2585" s="77" t="s">
        <v>39</v>
      </c>
      <c r="AB2585" s="77">
        <v>20</v>
      </c>
    </row>
    <row r="2586" spans="1:28" ht="15.75" customHeight="1" x14ac:dyDescent="0.2">
      <c r="A2586" s="77" t="s">
        <v>48</v>
      </c>
      <c r="B2586" s="77" t="s">
        <v>47</v>
      </c>
      <c r="C2586" s="77" t="s">
        <v>50</v>
      </c>
      <c r="D2586" s="113">
        <v>43775.665777071757</v>
      </c>
      <c r="E2586" s="77" t="s">
        <v>5</v>
      </c>
      <c r="F2586" s="77" t="s">
        <v>45</v>
      </c>
      <c r="G2586" s="77" t="s">
        <v>51</v>
      </c>
      <c r="H2586" s="77" t="s">
        <v>9</v>
      </c>
      <c r="I2586" s="77" t="s">
        <v>158</v>
      </c>
      <c r="J2586" s="77" t="s">
        <v>42</v>
      </c>
      <c r="K2586" s="77">
        <v>2.2999999999999998</v>
      </c>
      <c r="L2586" s="77">
        <v>1450</v>
      </c>
      <c r="M2586" s="77" t="s">
        <v>41</v>
      </c>
      <c r="N2586" s="101">
        <v>36.6</v>
      </c>
      <c r="O2586" s="107">
        <v>0.02</v>
      </c>
      <c r="P2586" s="104">
        <v>0</v>
      </c>
      <c r="Z2586" s="77" t="s">
        <v>40</v>
      </c>
      <c r="AA2586" s="77" t="s">
        <v>39</v>
      </c>
      <c r="AB2586" s="77">
        <v>20</v>
      </c>
    </row>
    <row r="2587" spans="1:28" ht="15.75" customHeight="1" x14ac:dyDescent="0.2">
      <c r="A2587" s="77" t="s">
        <v>48</v>
      </c>
      <c r="B2587" s="77" t="s">
        <v>47</v>
      </c>
      <c r="C2587" s="77" t="s">
        <v>50</v>
      </c>
      <c r="D2587" s="113">
        <v>43775.665777071757</v>
      </c>
      <c r="E2587" s="77" t="s">
        <v>5</v>
      </c>
      <c r="F2587" s="77" t="s">
        <v>45</v>
      </c>
      <c r="G2587" s="77" t="s">
        <v>51</v>
      </c>
      <c r="H2587" s="77" t="s">
        <v>9</v>
      </c>
      <c r="I2587" s="77" t="s">
        <v>43</v>
      </c>
      <c r="J2587" s="77" t="s">
        <v>42</v>
      </c>
      <c r="K2587" s="77">
        <v>2.2999999999999998</v>
      </c>
      <c r="L2587" s="77">
        <v>1450</v>
      </c>
      <c r="M2587" s="77" t="s">
        <v>41</v>
      </c>
      <c r="N2587" s="101">
        <v>1.7</v>
      </c>
      <c r="O2587" s="107">
        <v>0</v>
      </c>
      <c r="P2587" s="104">
        <v>2.4700000000000002</v>
      </c>
      <c r="Z2587" s="77" t="s">
        <v>40</v>
      </c>
      <c r="AA2587" s="77" t="s">
        <v>39</v>
      </c>
      <c r="AB2587" s="77">
        <v>20</v>
      </c>
    </row>
    <row r="2588" spans="1:28" ht="15.75" customHeight="1" x14ac:dyDescent="0.2">
      <c r="A2588" s="77" t="s">
        <v>49</v>
      </c>
      <c r="B2588" s="77" t="s">
        <v>47</v>
      </c>
      <c r="C2588" s="77" t="s">
        <v>50</v>
      </c>
      <c r="D2588" s="113">
        <v>43775.666836608798</v>
      </c>
      <c r="E2588" s="77" t="s">
        <v>5</v>
      </c>
      <c r="F2588" s="77" t="s">
        <v>30</v>
      </c>
      <c r="G2588" s="77" t="s">
        <v>44</v>
      </c>
      <c r="H2588" s="77" t="s">
        <v>10</v>
      </c>
      <c r="I2588" s="77" t="s">
        <v>157</v>
      </c>
      <c r="J2588" s="77" t="s">
        <v>42</v>
      </c>
      <c r="K2588" s="77">
        <v>3.5</v>
      </c>
      <c r="L2588" s="77">
        <v>1240</v>
      </c>
      <c r="M2588" s="77" t="s">
        <v>41</v>
      </c>
      <c r="N2588" s="101">
        <v>78.099999999999994</v>
      </c>
      <c r="O2588" s="107">
        <v>4.58E-2</v>
      </c>
      <c r="P2588" s="104">
        <v>9.02</v>
      </c>
      <c r="Z2588" s="77" t="s">
        <v>40</v>
      </c>
      <c r="AA2588" s="77" t="s">
        <v>39</v>
      </c>
      <c r="AB2588" s="77">
        <v>20</v>
      </c>
    </row>
    <row r="2589" spans="1:28" ht="15.75" customHeight="1" x14ac:dyDescent="0.2">
      <c r="A2589" s="77" t="s">
        <v>49</v>
      </c>
      <c r="B2589" s="77" t="s">
        <v>47</v>
      </c>
      <c r="C2589" s="77" t="s">
        <v>50</v>
      </c>
      <c r="D2589" s="113">
        <v>43775.666836608798</v>
      </c>
      <c r="E2589" s="77" t="s">
        <v>5</v>
      </c>
      <c r="F2589" s="77" t="s">
        <v>30</v>
      </c>
      <c r="G2589" s="77" t="s">
        <v>44</v>
      </c>
      <c r="H2589" s="77" t="s">
        <v>10</v>
      </c>
      <c r="I2589" s="77" t="s">
        <v>158</v>
      </c>
      <c r="J2589" s="77" t="s">
        <v>42</v>
      </c>
      <c r="K2589" s="77">
        <v>3.5</v>
      </c>
      <c r="L2589" s="77">
        <v>1240</v>
      </c>
      <c r="M2589" s="77" t="s">
        <v>41</v>
      </c>
      <c r="N2589" s="101">
        <v>152</v>
      </c>
      <c r="O2589" s="107">
        <v>5.0700000000000002E-2</v>
      </c>
      <c r="P2589" s="104">
        <v>0</v>
      </c>
      <c r="Z2589" s="77" t="s">
        <v>40</v>
      </c>
      <c r="AA2589" s="77" t="s">
        <v>39</v>
      </c>
      <c r="AB2589" s="77">
        <v>20</v>
      </c>
    </row>
    <row r="2590" spans="1:28" ht="15.75" customHeight="1" x14ac:dyDescent="0.2">
      <c r="A2590" s="77" t="s">
        <v>49</v>
      </c>
      <c r="B2590" s="77" t="s">
        <v>47</v>
      </c>
      <c r="C2590" s="77" t="s">
        <v>50</v>
      </c>
      <c r="D2590" s="113">
        <v>43775.666836608798</v>
      </c>
      <c r="E2590" s="77" t="s">
        <v>5</v>
      </c>
      <c r="F2590" s="77" t="s">
        <v>30</v>
      </c>
      <c r="G2590" s="77" t="s">
        <v>44</v>
      </c>
      <c r="H2590" s="77" t="s">
        <v>10</v>
      </c>
      <c r="I2590" s="77" t="s">
        <v>43</v>
      </c>
      <c r="J2590" s="77" t="s">
        <v>42</v>
      </c>
      <c r="K2590" s="77">
        <v>3.5</v>
      </c>
      <c r="L2590" s="77">
        <v>1240</v>
      </c>
      <c r="M2590" s="77" t="s">
        <v>41</v>
      </c>
      <c r="N2590" s="101">
        <v>5.15</v>
      </c>
      <c r="O2590" s="107">
        <v>0</v>
      </c>
      <c r="P2590" s="104">
        <v>7.99</v>
      </c>
      <c r="Z2590" s="77" t="s">
        <v>40</v>
      </c>
      <c r="AA2590" s="77" t="s">
        <v>39</v>
      </c>
      <c r="AB2590" s="77">
        <v>20</v>
      </c>
    </row>
    <row r="2591" spans="1:28" ht="15.75" customHeight="1" x14ac:dyDescent="0.2">
      <c r="A2591" s="77" t="s">
        <v>49</v>
      </c>
      <c r="B2591" s="77" t="s">
        <v>47</v>
      </c>
      <c r="C2591" s="77" t="s">
        <v>50</v>
      </c>
      <c r="D2591" s="113">
        <v>43775.666836608798</v>
      </c>
      <c r="E2591" s="77" t="s">
        <v>5</v>
      </c>
      <c r="F2591" s="77" t="s">
        <v>31</v>
      </c>
      <c r="G2591" s="77" t="s">
        <v>44</v>
      </c>
      <c r="H2591" s="77" t="s">
        <v>10</v>
      </c>
      <c r="I2591" s="77" t="s">
        <v>157</v>
      </c>
      <c r="J2591" s="77" t="s">
        <v>42</v>
      </c>
      <c r="K2591" s="77">
        <v>1.04</v>
      </c>
      <c r="L2591" s="77">
        <v>999</v>
      </c>
      <c r="M2591" s="77" t="s">
        <v>41</v>
      </c>
      <c r="N2591" s="101">
        <v>2.02</v>
      </c>
      <c r="O2591" s="107">
        <v>2.4099999999999998E-3</v>
      </c>
      <c r="P2591" s="104">
        <v>1.38</v>
      </c>
      <c r="Z2591" s="77" t="s">
        <v>40</v>
      </c>
      <c r="AA2591" s="77" t="s">
        <v>39</v>
      </c>
      <c r="AB2591" s="77">
        <v>20</v>
      </c>
    </row>
    <row r="2592" spans="1:28" ht="15.75" customHeight="1" x14ac:dyDescent="0.2">
      <c r="A2592" s="77" t="s">
        <v>49</v>
      </c>
      <c r="B2592" s="77" t="s">
        <v>47</v>
      </c>
      <c r="C2592" s="77" t="s">
        <v>50</v>
      </c>
      <c r="D2592" s="113">
        <v>43775.666836608798</v>
      </c>
      <c r="E2592" s="77" t="s">
        <v>5</v>
      </c>
      <c r="F2592" s="77" t="s">
        <v>31</v>
      </c>
      <c r="G2592" s="77" t="s">
        <v>44</v>
      </c>
      <c r="H2592" s="77" t="s">
        <v>10</v>
      </c>
      <c r="I2592" s="77" t="s">
        <v>158</v>
      </c>
      <c r="J2592" s="77" t="s">
        <v>42</v>
      </c>
      <c r="K2592" s="77">
        <v>1.04</v>
      </c>
      <c r="L2592" s="77">
        <v>999</v>
      </c>
      <c r="M2592" s="77" t="s">
        <v>41</v>
      </c>
      <c r="N2592" s="101">
        <v>16.100000000000001</v>
      </c>
      <c r="O2592" s="107">
        <v>2.8900000000000002E-3</v>
      </c>
      <c r="P2592" s="104">
        <v>0</v>
      </c>
      <c r="Z2592" s="77" t="s">
        <v>40</v>
      </c>
      <c r="AA2592" s="77" t="s">
        <v>39</v>
      </c>
      <c r="AB2592" s="77">
        <v>20</v>
      </c>
    </row>
    <row r="2593" spans="1:28" ht="15.75" customHeight="1" x14ac:dyDescent="0.2">
      <c r="A2593" s="77" t="s">
        <v>49</v>
      </c>
      <c r="B2593" s="77" t="s">
        <v>47</v>
      </c>
      <c r="C2593" s="77" t="s">
        <v>50</v>
      </c>
      <c r="D2593" s="113">
        <v>43775.666836608798</v>
      </c>
      <c r="E2593" s="77" t="s">
        <v>5</v>
      </c>
      <c r="F2593" s="77" t="s">
        <v>31</v>
      </c>
      <c r="G2593" s="77" t="s">
        <v>44</v>
      </c>
      <c r="H2593" s="77" t="s">
        <v>10</v>
      </c>
      <c r="I2593" s="77" t="s">
        <v>43</v>
      </c>
      <c r="J2593" s="77" t="s">
        <v>42</v>
      </c>
      <c r="K2593" s="77">
        <v>1.04</v>
      </c>
      <c r="L2593" s="77">
        <v>999</v>
      </c>
      <c r="M2593" s="77" t="s">
        <v>41</v>
      </c>
      <c r="N2593" s="101">
        <v>1.24</v>
      </c>
      <c r="O2593" s="107">
        <v>0</v>
      </c>
      <c r="P2593" s="104">
        <v>1.32</v>
      </c>
      <c r="Z2593" s="77" t="s">
        <v>40</v>
      </c>
      <c r="AA2593" s="77" t="s">
        <v>39</v>
      </c>
      <c r="AB2593" s="77">
        <v>20</v>
      </c>
    </row>
    <row r="2594" spans="1:28" ht="15.75" customHeight="1" x14ac:dyDescent="0.2">
      <c r="A2594" s="77" t="s">
        <v>49</v>
      </c>
      <c r="B2594" s="77" t="s">
        <v>47</v>
      </c>
      <c r="C2594" s="77" t="s">
        <v>50</v>
      </c>
      <c r="D2594" s="113">
        <v>43775.666836608798</v>
      </c>
      <c r="E2594" s="77" t="s">
        <v>5</v>
      </c>
      <c r="F2594" s="77" t="s">
        <v>45</v>
      </c>
      <c r="G2594" s="77" t="s">
        <v>44</v>
      </c>
      <c r="H2594" s="77" t="s">
        <v>10</v>
      </c>
      <c r="I2594" s="77" t="s">
        <v>157</v>
      </c>
      <c r="J2594" s="77" t="s">
        <v>42</v>
      </c>
      <c r="K2594" s="77">
        <v>3.5</v>
      </c>
      <c r="L2594" s="77">
        <v>2130</v>
      </c>
      <c r="M2594" s="77" t="s">
        <v>41</v>
      </c>
      <c r="N2594" s="101">
        <v>20.399999999999999</v>
      </c>
      <c r="O2594" s="107">
        <v>2.5999999999999999E-2</v>
      </c>
      <c r="P2594" s="104">
        <v>9.08</v>
      </c>
      <c r="Z2594" s="77" t="s">
        <v>40</v>
      </c>
      <c r="AA2594" s="77" t="s">
        <v>39</v>
      </c>
      <c r="AB2594" s="77">
        <v>20</v>
      </c>
    </row>
    <row r="2595" spans="1:28" ht="15.75" customHeight="1" x14ac:dyDescent="0.2">
      <c r="A2595" s="77" t="s">
        <v>49</v>
      </c>
      <c r="B2595" s="77" t="s">
        <v>47</v>
      </c>
      <c r="C2595" s="77" t="s">
        <v>50</v>
      </c>
      <c r="D2595" s="113">
        <v>43775.666836608798</v>
      </c>
      <c r="E2595" s="77" t="s">
        <v>5</v>
      </c>
      <c r="F2595" s="77" t="s">
        <v>45</v>
      </c>
      <c r="G2595" s="77" t="s">
        <v>44</v>
      </c>
      <c r="H2595" s="77" t="s">
        <v>10</v>
      </c>
      <c r="I2595" s="77" t="s">
        <v>158</v>
      </c>
      <c r="J2595" s="77" t="s">
        <v>42</v>
      </c>
      <c r="K2595" s="77">
        <v>3.5</v>
      </c>
      <c r="L2595" s="77">
        <v>2130</v>
      </c>
      <c r="M2595" s="77" t="s">
        <v>41</v>
      </c>
      <c r="N2595" s="101">
        <v>101</v>
      </c>
      <c r="O2595" s="107">
        <v>2.5999999999999999E-2</v>
      </c>
      <c r="P2595" s="104">
        <v>0</v>
      </c>
      <c r="Z2595" s="77" t="s">
        <v>40</v>
      </c>
      <c r="AA2595" s="77" t="s">
        <v>39</v>
      </c>
      <c r="AB2595" s="77">
        <v>20</v>
      </c>
    </row>
    <row r="2596" spans="1:28" ht="15.75" customHeight="1" x14ac:dyDescent="0.2">
      <c r="A2596" s="77" t="s">
        <v>49</v>
      </c>
      <c r="B2596" s="77" t="s">
        <v>47</v>
      </c>
      <c r="C2596" s="77" t="s">
        <v>50</v>
      </c>
      <c r="D2596" s="113">
        <v>43775.666836608798</v>
      </c>
      <c r="E2596" s="77" t="s">
        <v>5</v>
      </c>
      <c r="F2596" s="77" t="s">
        <v>45</v>
      </c>
      <c r="G2596" s="77" t="s">
        <v>44</v>
      </c>
      <c r="H2596" s="77" t="s">
        <v>10</v>
      </c>
      <c r="I2596" s="77" t="s">
        <v>43</v>
      </c>
      <c r="J2596" s="77" t="s">
        <v>42</v>
      </c>
      <c r="K2596" s="77">
        <v>3.5</v>
      </c>
      <c r="L2596" s="77">
        <v>2130</v>
      </c>
      <c r="M2596" s="77" t="s">
        <v>41</v>
      </c>
      <c r="N2596" s="101">
        <v>5.5</v>
      </c>
      <c r="O2596" s="107">
        <v>0</v>
      </c>
      <c r="P2596" s="104">
        <v>8.69</v>
      </c>
      <c r="Z2596" s="77" t="s">
        <v>40</v>
      </c>
      <c r="AA2596" s="77" t="s">
        <v>39</v>
      </c>
      <c r="AB2596" s="77">
        <v>20</v>
      </c>
    </row>
    <row r="2597" spans="1:28" ht="15.75" customHeight="1" x14ac:dyDescent="0.2">
      <c r="A2597" s="77" t="s">
        <v>49</v>
      </c>
      <c r="B2597" s="77" t="s">
        <v>47</v>
      </c>
      <c r="C2597" s="77" t="s">
        <v>50</v>
      </c>
      <c r="D2597" s="113">
        <v>43775.666836608798</v>
      </c>
      <c r="E2597" s="77" t="s">
        <v>5</v>
      </c>
      <c r="F2597" s="77" t="s">
        <v>29</v>
      </c>
      <c r="G2597" s="77" t="s">
        <v>44</v>
      </c>
      <c r="H2597" s="77" t="s">
        <v>10</v>
      </c>
      <c r="I2597" s="77" t="s">
        <v>157</v>
      </c>
      <c r="J2597" s="77" t="s">
        <v>42</v>
      </c>
      <c r="K2597" s="77">
        <v>3.55</v>
      </c>
      <c r="L2597" s="77">
        <v>2300</v>
      </c>
      <c r="M2597" s="77" t="s">
        <v>41</v>
      </c>
      <c r="N2597" s="101">
        <v>9.0399999999999991</v>
      </c>
      <c r="O2597" s="107">
        <v>2.2200000000000001E-2</v>
      </c>
      <c r="P2597" s="104">
        <v>9.1</v>
      </c>
      <c r="Z2597" s="77" t="s">
        <v>40</v>
      </c>
      <c r="AA2597" s="77" t="s">
        <v>39</v>
      </c>
      <c r="AB2597" s="77">
        <v>20</v>
      </c>
    </row>
    <row r="2598" spans="1:28" ht="15.75" customHeight="1" x14ac:dyDescent="0.2">
      <c r="A2598" s="77" t="s">
        <v>49</v>
      </c>
      <c r="B2598" s="77" t="s">
        <v>47</v>
      </c>
      <c r="C2598" s="77" t="s">
        <v>50</v>
      </c>
      <c r="D2598" s="113">
        <v>43775.666836608798</v>
      </c>
      <c r="E2598" s="77" t="s">
        <v>5</v>
      </c>
      <c r="F2598" s="77" t="s">
        <v>29</v>
      </c>
      <c r="G2598" s="77" t="s">
        <v>44</v>
      </c>
      <c r="H2598" s="77" t="s">
        <v>10</v>
      </c>
      <c r="I2598" s="77" t="s">
        <v>158</v>
      </c>
      <c r="J2598" s="77" t="s">
        <v>42</v>
      </c>
      <c r="K2598" s="77">
        <v>3.55</v>
      </c>
      <c r="L2598" s="77">
        <v>2300</v>
      </c>
      <c r="M2598" s="77" t="s">
        <v>41</v>
      </c>
      <c r="N2598" s="101">
        <v>91.1</v>
      </c>
      <c r="O2598" s="107">
        <v>2.1299999999999999E-2</v>
      </c>
      <c r="P2598" s="104">
        <v>0</v>
      </c>
      <c r="Z2598" s="77" t="s">
        <v>40</v>
      </c>
      <c r="AA2598" s="77" t="s">
        <v>39</v>
      </c>
      <c r="AB2598" s="77">
        <v>20</v>
      </c>
    </row>
    <row r="2599" spans="1:28" ht="15.75" customHeight="1" x14ac:dyDescent="0.2">
      <c r="A2599" s="77" t="s">
        <v>49</v>
      </c>
      <c r="B2599" s="77" t="s">
        <v>47</v>
      </c>
      <c r="C2599" s="77" t="s">
        <v>50</v>
      </c>
      <c r="D2599" s="113">
        <v>43775.666836608798</v>
      </c>
      <c r="E2599" s="77" t="s">
        <v>5</v>
      </c>
      <c r="F2599" s="77" t="s">
        <v>29</v>
      </c>
      <c r="G2599" s="77" t="s">
        <v>44</v>
      </c>
      <c r="H2599" s="77" t="s">
        <v>10</v>
      </c>
      <c r="I2599" s="77" t="s">
        <v>43</v>
      </c>
      <c r="J2599" s="77" t="s">
        <v>42</v>
      </c>
      <c r="K2599" s="77">
        <v>3.55</v>
      </c>
      <c r="L2599" s="77">
        <v>2300</v>
      </c>
      <c r="M2599" s="77" t="s">
        <v>41</v>
      </c>
      <c r="N2599" s="101">
        <v>5.56</v>
      </c>
      <c r="O2599" s="107">
        <v>0</v>
      </c>
      <c r="P2599" s="104">
        <v>8.84</v>
      </c>
      <c r="Z2599" s="77" t="s">
        <v>40</v>
      </c>
      <c r="AA2599" s="77" t="s">
        <v>39</v>
      </c>
      <c r="AB2599" s="77">
        <v>20</v>
      </c>
    </row>
    <row r="2600" spans="1:28" ht="15.75" customHeight="1" x14ac:dyDescent="0.2">
      <c r="A2600" s="77" t="s">
        <v>48</v>
      </c>
      <c r="B2600" s="77" t="s">
        <v>47</v>
      </c>
      <c r="C2600" s="77" t="s">
        <v>50</v>
      </c>
      <c r="D2600" s="113">
        <v>43775.666836608798</v>
      </c>
      <c r="E2600" s="77" t="s">
        <v>5</v>
      </c>
      <c r="F2600" s="77" t="s">
        <v>30</v>
      </c>
      <c r="G2600" s="77" t="s">
        <v>44</v>
      </c>
      <c r="H2600" s="77" t="s">
        <v>10</v>
      </c>
      <c r="I2600" s="77" t="s">
        <v>157</v>
      </c>
      <c r="J2600" s="77" t="s">
        <v>42</v>
      </c>
      <c r="K2600" s="77">
        <v>3.5</v>
      </c>
      <c r="L2600" s="77">
        <v>1240</v>
      </c>
      <c r="M2600" s="77" t="s">
        <v>41</v>
      </c>
      <c r="N2600" s="101">
        <v>45.7</v>
      </c>
      <c r="O2600" s="107">
        <v>2.8400000000000002E-2</v>
      </c>
      <c r="P2600" s="104">
        <v>4.0999999999999996</v>
      </c>
      <c r="Z2600" s="77" t="s">
        <v>40</v>
      </c>
      <c r="AA2600" s="77" t="s">
        <v>39</v>
      </c>
      <c r="AB2600" s="77">
        <v>20</v>
      </c>
    </row>
    <row r="2601" spans="1:28" ht="15.75" customHeight="1" x14ac:dyDescent="0.2">
      <c r="A2601" s="77" t="s">
        <v>48</v>
      </c>
      <c r="B2601" s="77" t="s">
        <v>47</v>
      </c>
      <c r="C2601" s="77" t="s">
        <v>50</v>
      </c>
      <c r="D2601" s="113">
        <v>43775.666836608798</v>
      </c>
      <c r="E2601" s="77" t="s">
        <v>5</v>
      </c>
      <c r="F2601" s="77" t="s">
        <v>30</v>
      </c>
      <c r="G2601" s="77" t="s">
        <v>44</v>
      </c>
      <c r="H2601" s="77" t="s">
        <v>10</v>
      </c>
      <c r="I2601" s="77" t="s">
        <v>158</v>
      </c>
      <c r="J2601" s="77" t="s">
        <v>42</v>
      </c>
      <c r="K2601" s="77">
        <v>3.5</v>
      </c>
      <c r="L2601" s="77">
        <v>1240</v>
      </c>
      <c r="M2601" s="77" t="s">
        <v>41</v>
      </c>
      <c r="N2601" s="101">
        <v>78.8</v>
      </c>
      <c r="O2601" s="107">
        <v>3.1300000000000001E-2</v>
      </c>
      <c r="P2601" s="104">
        <v>0</v>
      </c>
      <c r="Z2601" s="77" t="s">
        <v>40</v>
      </c>
      <c r="AA2601" s="77" t="s">
        <v>39</v>
      </c>
      <c r="AB2601" s="77">
        <v>20</v>
      </c>
    </row>
    <row r="2602" spans="1:28" ht="15.75" customHeight="1" x14ac:dyDescent="0.2">
      <c r="A2602" s="77" t="s">
        <v>48</v>
      </c>
      <c r="B2602" s="77" t="s">
        <v>47</v>
      </c>
      <c r="C2602" s="77" t="s">
        <v>50</v>
      </c>
      <c r="D2602" s="113">
        <v>43775.666836608798</v>
      </c>
      <c r="E2602" s="77" t="s">
        <v>5</v>
      </c>
      <c r="F2602" s="77" t="s">
        <v>30</v>
      </c>
      <c r="G2602" s="77" t="s">
        <v>44</v>
      </c>
      <c r="H2602" s="77" t="s">
        <v>10</v>
      </c>
      <c r="I2602" s="77" t="s">
        <v>43</v>
      </c>
      <c r="J2602" s="77" t="s">
        <v>42</v>
      </c>
      <c r="K2602" s="77">
        <v>3.5</v>
      </c>
      <c r="L2602" s="77">
        <v>1240</v>
      </c>
      <c r="M2602" s="77" t="s">
        <v>41</v>
      </c>
      <c r="N2602" s="101">
        <v>2.36</v>
      </c>
      <c r="O2602" s="107">
        <v>0</v>
      </c>
      <c r="P2602" s="104">
        <v>3.66</v>
      </c>
      <c r="Z2602" s="77" t="s">
        <v>40</v>
      </c>
      <c r="AA2602" s="77" t="s">
        <v>39</v>
      </c>
      <c r="AB2602" s="77">
        <v>20</v>
      </c>
    </row>
    <row r="2603" spans="1:28" ht="15.75" customHeight="1" x14ac:dyDescent="0.2">
      <c r="A2603" s="77" t="s">
        <v>48</v>
      </c>
      <c r="B2603" s="77" t="s">
        <v>47</v>
      </c>
      <c r="C2603" s="77" t="s">
        <v>50</v>
      </c>
      <c r="D2603" s="113">
        <v>43775.666836608798</v>
      </c>
      <c r="E2603" s="77" t="s">
        <v>5</v>
      </c>
      <c r="F2603" s="77" t="s">
        <v>31</v>
      </c>
      <c r="G2603" s="77" t="s">
        <v>44</v>
      </c>
      <c r="H2603" s="77" t="s">
        <v>10</v>
      </c>
      <c r="I2603" s="77" t="s">
        <v>157</v>
      </c>
      <c r="J2603" s="77" t="s">
        <v>42</v>
      </c>
      <c r="K2603" s="77">
        <v>1.04</v>
      </c>
      <c r="L2603" s="77">
        <v>999</v>
      </c>
      <c r="M2603" s="77" t="s">
        <v>41</v>
      </c>
      <c r="N2603" s="101">
        <v>0.85699999999999998</v>
      </c>
      <c r="O2603" s="107">
        <v>1.1999999999999999E-3</v>
      </c>
      <c r="P2603" s="104">
        <v>0.58499999999999996</v>
      </c>
      <c r="Z2603" s="77" t="s">
        <v>40</v>
      </c>
      <c r="AA2603" s="77" t="s">
        <v>39</v>
      </c>
      <c r="AB2603" s="77">
        <v>20</v>
      </c>
    </row>
    <row r="2604" spans="1:28" ht="15.75" customHeight="1" x14ac:dyDescent="0.2">
      <c r="A2604" s="77" t="s">
        <v>48</v>
      </c>
      <c r="B2604" s="77" t="s">
        <v>47</v>
      </c>
      <c r="C2604" s="77" t="s">
        <v>50</v>
      </c>
      <c r="D2604" s="113">
        <v>43775.666836608798</v>
      </c>
      <c r="E2604" s="77" t="s">
        <v>5</v>
      </c>
      <c r="F2604" s="77" t="s">
        <v>31</v>
      </c>
      <c r="G2604" s="77" t="s">
        <v>44</v>
      </c>
      <c r="H2604" s="77" t="s">
        <v>10</v>
      </c>
      <c r="I2604" s="77" t="s">
        <v>158</v>
      </c>
      <c r="J2604" s="77" t="s">
        <v>42</v>
      </c>
      <c r="K2604" s="77">
        <v>1.04</v>
      </c>
      <c r="L2604" s="77">
        <v>999</v>
      </c>
      <c r="M2604" s="77" t="s">
        <v>41</v>
      </c>
      <c r="N2604" s="101">
        <v>6.86</v>
      </c>
      <c r="O2604" s="107">
        <v>9.6000000000000002E-4</v>
      </c>
      <c r="P2604" s="104">
        <v>0</v>
      </c>
      <c r="Z2604" s="77" t="s">
        <v>40</v>
      </c>
      <c r="AA2604" s="77" t="s">
        <v>39</v>
      </c>
      <c r="AB2604" s="77">
        <v>20</v>
      </c>
    </row>
    <row r="2605" spans="1:28" ht="15.75" customHeight="1" x14ac:dyDescent="0.2">
      <c r="A2605" s="77" t="s">
        <v>48</v>
      </c>
      <c r="B2605" s="77" t="s">
        <v>47</v>
      </c>
      <c r="C2605" s="77" t="s">
        <v>50</v>
      </c>
      <c r="D2605" s="113">
        <v>43775.666836608798</v>
      </c>
      <c r="E2605" s="77" t="s">
        <v>5</v>
      </c>
      <c r="F2605" s="77" t="s">
        <v>31</v>
      </c>
      <c r="G2605" s="77" t="s">
        <v>44</v>
      </c>
      <c r="H2605" s="77" t="s">
        <v>10</v>
      </c>
      <c r="I2605" s="77" t="s">
        <v>43</v>
      </c>
      <c r="J2605" s="77" t="s">
        <v>42</v>
      </c>
      <c r="K2605" s="77">
        <v>1.04</v>
      </c>
      <c r="L2605" s="77">
        <v>999</v>
      </c>
      <c r="M2605" s="77" t="s">
        <v>41</v>
      </c>
      <c r="N2605" s="101">
        <v>0.52600000000000002</v>
      </c>
      <c r="O2605" s="107">
        <v>0</v>
      </c>
      <c r="P2605" s="104">
        <v>0.56100000000000005</v>
      </c>
      <c r="Z2605" s="77" t="s">
        <v>40</v>
      </c>
      <c r="AA2605" s="77" t="s">
        <v>39</v>
      </c>
      <c r="AB2605" s="77">
        <v>20</v>
      </c>
    </row>
    <row r="2606" spans="1:28" ht="15.75" customHeight="1" x14ac:dyDescent="0.2">
      <c r="A2606" s="77" t="s">
        <v>48</v>
      </c>
      <c r="B2606" s="77" t="s">
        <v>47</v>
      </c>
      <c r="C2606" s="77" t="s">
        <v>50</v>
      </c>
      <c r="D2606" s="113">
        <v>43775.666836608798</v>
      </c>
      <c r="E2606" s="77" t="s">
        <v>5</v>
      </c>
      <c r="F2606" s="77" t="s">
        <v>45</v>
      </c>
      <c r="G2606" s="77" t="s">
        <v>44</v>
      </c>
      <c r="H2606" s="77" t="s">
        <v>10</v>
      </c>
      <c r="I2606" s="77" t="s">
        <v>157</v>
      </c>
      <c r="J2606" s="77" t="s">
        <v>42</v>
      </c>
      <c r="K2606" s="77">
        <v>3.5</v>
      </c>
      <c r="L2606" s="77">
        <v>2130</v>
      </c>
      <c r="M2606" s="77" t="s">
        <v>41</v>
      </c>
      <c r="N2606" s="101">
        <v>10.6</v>
      </c>
      <c r="O2606" s="107">
        <v>1.2999999999999999E-2</v>
      </c>
      <c r="P2606" s="104">
        <v>3.77</v>
      </c>
      <c r="Z2606" s="77" t="s">
        <v>40</v>
      </c>
      <c r="AA2606" s="77" t="s">
        <v>39</v>
      </c>
      <c r="AB2606" s="77">
        <v>20</v>
      </c>
    </row>
    <row r="2607" spans="1:28" ht="15.75" customHeight="1" x14ac:dyDescent="0.2">
      <c r="A2607" s="77" t="s">
        <v>48</v>
      </c>
      <c r="B2607" s="77" t="s">
        <v>47</v>
      </c>
      <c r="C2607" s="77" t="s">
        <v>50</v>
      </c>
      <c r="D2607" s="113">
        <v>43775.666836608798</v>
      </c>
      <c r="E2607" s="77" t="s">
        <v>5</v>
      </c>
      <c r="F2607" s="77" t="s">
        <v>45</v>
      </c>
      <c r="G2607" s="77" t="s">
        <v>44</v>
      </c>
      <c r="H2607" s="77" t="s">
        <v>10</v>
      </c>
      <c r="I2607" s="77" t="s">
        <v>158</v>
      </c>
      <c r="J2607" s="77" t="s">
        <v>42</v>
      </c>
      <c r="K2607" s="77">
        <v>3.5</v>
      </c>
      <c r="L2607" s="77">
        <v>2130</v>
      </c>
      <c r="M2607" s="77" t="s">
        <v>41</v>
      </c>
      <c r="N2607" s="101">
        <v>43.8</v>
      </c>
      <c r="O2607" s="107">
        <v>1.2999999999999999E-2</v>
      </c>
      <c r="P2607" s="104">
        <v>0</v>
      </c>
      <c r="Z2607" s="77" t="s">
        <v>40</v>
      </c>
      <c r="AA2607" s="77" t="s">
        <v>39</v>
      </c>
      <c r="AB2607" s="77">
        <v>20</v>
      </c>
    </row>
    <row r="2608" spans="1:28" ht="15.75" customHeight="1" x14ac:dyDescent="0.2">
      <c r="A2608" s="77" t="s">
        <v>48</v>
      </c>
      <c r="B2608" s="77" t="s">
        <v>47</v>
      </c>
      <c r="C2608" s="77" t="s">
        <v>50</v>
      </c>
      <c r="D2608" s="113">
        <v>43775.666836608798</v>
      </c>
      <c r="E2608" s="77" t="s">
        <v>5</v>
      </c>
      <c r="F2608" s="77" t="s">
        <v>45</v>
      </c>
      <c r="G2608" s="77" t="s">
        <v>44</v>
      </c>
      <c r="H2608" s="77" t="s">
        <v>10</v>
      </c>
      <c r="I2608" s="77" t="s">
        <v>43</v>
      </c>
      <c r="J2608" s="77" t="s">
        <v>42</v>
      </c>
      <c r="K2608" s="77">
        <v>3.5</v>
      </c>
      <c r="L2608" s="77">
        <v>2130</v>
      </c>
      <c r="M2608" s="77" t="s">
        <v>41</v>
      </c>
      <c r="N2608" s="101">
        <v>2.2999999999999998</v>
      </c>
      <c r="O2608" s="107">
        <v>0</v>
      </c>
      <c r="P2608" s="104">
        <v>3.61</v>
      </c>
      <c r="Z2608" s="77" t="s">
        <v>40</v>
      </c>
      <c r="AA2608" s="77" t="s">
        <v>39</v>
      </c>
      <c r="AB2608" s="77">
        <v>20</v>
      </c>
    </row>
    <row r="2609" spans="1:28" ht="15.75" customHeight="1" x14ac:dyDescent="0.2">
      <c r="A2609" s="77" t="s">
        <v>48</v>
      </c>
      <c r="B2609" s="77" t="s">
        <v>47</v>
      </c>
      <c r="C2609" s="77" t="s">
        <v>50</v>
      </c>
      <c r="D2609" s="113">
        <v>43775.666836608798</v>
      </c>
      <c r="E2609" s="77" t="s">
        <v>5</v>
      </c>
      <c r="F2609" s="77" t="s">
        <v>29</v>
      </c>
      <c r="G2609" s="77" t="s">
        <v>44</v>
      </c>
      <c r="H2609" s="77" t="s">
        <v>10</v>
      </c>
      <c r="I2609" s="77" t="s">
        <v>157</v>
      </c>
      <c r="J2609" s="77" t="s">
        <v>42</v>
      </c>
      <c r="K2609" s="77">
        <v>3.55</v>
      </c>
      <c r="L2609" s="77">
        <v>2300</v>
      </c>
      <c r="M2609" s="77" t="s">
        <v>41</v>
      </c>
      <c r="N2609" s="101">
        <v>3.72</v>
      </c>
      <c r="O2609" s="107">
        <v>9.4599999999999997E-3</v>
      </c>
      <c r="P2609" s="104">
        <v>3.71</v>
      </c>
      <c r="Z2609" s="77" t="s">
        <v>40</v>
      </c>
      <c r="AA2609" s="77" t="s">
        <v>39</v>
      </c>
      <c r="AB2609" s="77">
        <v>20</v>
      </c>
    </row>
    <row r="2610" spans="1:28" ht="15.75" customHeight="1" x14ac:dyDescent="0.2">
      <c r="A2610" s="77" t="s">
        <v>48</v>
      </c>
      <c r="B2610" s="77" t="s">
        <v>47</v>
      </c>
      <c r="C2610" s="77" t="s">
        <v>50</v>
      </c>
      <c r="D2610" s="113">
        <v>43775.666836608798</v>
      </c>
      <c r="E2610" s="77" t="s">
        <v>5</v>
      </c>
      <c r="F2610" s="77" t="s">
        <v>29</v>
      </c>
      <c r="G2610" s="77" t="s">
        <v>44</v>
      </c>
      <c r="H2610" s="77" t="s">
        <v>10</v>
      </c>
      <c r="I2610" s="77" t="s">
        <v>158</v>
      </c>
      <c r="J2610" s="77" t="s">
        <v>42</v>
      </c>
      <c r="K2610" s="77">
        <v>3.55</v>
      </c>
      <c r="L2610" s="77">
        <v>2300</v>
      </c>
      <c r="M2610" s="77" t="s">
        <v>41</v>
      </c>
      <c r="N2610" s="101">
        <v>37</v>
      </c>
      <c r="O2610" s="107">
        <v>8.8299999999999993E-3</v>
      </c>
      <c r="P2610" s="104">
        <v>0</v>
      </c>
      <c r="Z2610" s="77" t="s">
        <v>40</v>
      </c>
      <c r="AA2610" s="77" t="s">
        <v>39</v>
      </c>
      <c r="AB2610" s="77">
        <v>20</v>
      </c>
    </row>
    <row r="2611" spans="1:28" ht="15.75" customHeight="1" x14ac:dyDescent="0.2">
      <c r="A2611" s="77" t="s">
        <v>48</v>
      </c>
      <c r="B2611" s="77" t="s">
        <v>47</v>
      </c>
      <c r="C2611" s="77" t="s">
        <v>50</v>
      </c>
      <c r="D2611" s="113">
        <v>43775.666836608798</v>
      </c>
      <c r="E2611" s="77" t="s">
        <v>5</v>
      </c>
      <c r="F2611" s="77" t="s">
        <v>29</v>
      </c>
      <c r="G2611" s="77" t="s">
        <v>44</v>
      </c>
      <c r="H2611" s="77" t="s">
        <v>10</v>
      </c>
      <c r="I2611" s="77" t="s">
        <v>43</v>
      </c>
      <c r="J2611" s="77" t="s">
        <v>42</v>
      </c>
      <c r="K2611" s="77">
        <v>3.55</v>
      </c>
      <c r="L2611" s="77">
        <v>2300</v>
      </c>
      <c r="M2611" s="77" t="s">
        <v>41</v>
      </c>
      <c r="N2611" s="101">
        <v>2.2599999999999998</v>
      </c>
      <c r="O2611" s="107">
        <v>0</v>
      </c>
      <c r="P2611" s="104">
        <v>3.6</v>
      </c>
      <c r="Z2611" s="77" t="s">
        <v>40</v>
      </c>
      <c r="AA2611" s="77" t="s">
        <v>39</v>
      </c>
      <c r="AB2611" s="77">
        <v>20</v>
      </c>
    </row>
    <row r="2612" spans="1:28" ht="15.75" customHeight="1" x14ac:dyDescent="0.2">
      <c r="A2612" s="77" t="s">
        <v>49</v>
      </c>
      <c r="B2612" s="77" t="s">
        <v>47</v>
      </c>
      <c r="C2612" s="77" t="s">
        <v>50</v>
      </c>
      <c r="D2612" s="113">
        <v>43775.667102638887</v>
      </c>
      <c r="E2612" s="77" t="s">
        <v>5</v>
      </c>
      <c r="F2612" s="77" t="s">
        <v>30</v>
      </c>
      <c r="G2612" s="77" t="s">
        <v>51</v>
      </c>
      <c r="H2612" s="77" t="s">
        <v>10</v>
      </c>
      <c r="I2612" s="77" t="s">
        <v>157</v>
      </c>
      <c r="J2612" s="77" t="s">
        <v>42</v>
      </c>
      <c r="K2612" s="77">
        <v>3.5</v>
      </c>
      <c r="L2612" s="77">
        <v>1210</v>
      </c>
      <c r="M2612" s="77" t="s">
        <v>41</v>
      </c>
      <c r="N2612" s="101">
        <v>20.2</v>
      </c>
      <c r="O2612" s="107">
        <v>4.8399999999999999E-2</v>
      </c>
      <c r="P2612" s="104">
        <v>10.1</v>
      </c>
      <c r="Z2612" s="77" t="s">
        <v>40</v>
      </c>
      <c r="AA2612" s="77" t="s">
        <v>39</v>
      </c>
      <c r="AB2612" s="77">
        <v>20</v>
      </c>
    </row>
    <row r="2613" spans="1:28" ht="15.75" customHeight="1" x14ac:dyDescent="0.2">
      <c r="A2613" s="77" t="s">
        <v>49</v>
      </c>
      <c r="B2613" s="77" t="s">
        <v>47</v>
      </c>
      <c r="C2613" s="77" t="s">
        <v>50</v>
      </c>
      <c r="D2613" s="113">
        <v>43775.667102638887</v>
      </c>
      <c r="E2613" s="77" t="s">
        <v>5</v>
      </c>
      <c r="F2613" s="77" t="s">
        <v>30</v>
      </c>
      <c r="G2613" s="77" t="s">
        <v>51</v>
      </c>
      <c r="H2613" s="77" t="s">
        <v>10</v>
      </c>
      <c r="I2613" s="77" t="s">
        <v>158</v>
      </c>
      <c r="J2613" s="77" t="s">
        <v>42</v>
      </c>
      <c r="K2613" s="77">
        <v>3.5</v>
      </c>
      <c r="L2613" s="77">
        <v>1210</v>
      </c>
      <c r="M2613" s="77" t="s">
        <v>41</v>
      </c>
      <c r="N2613" s="101">
        <v>102</v>
      </c>
      <c r="O2613" s="107">
        <v>5.4800000000000001E-2</v>
      </c>
      <c r="P2613" s="104">
        <v>0</v>
      </c>
      <c r="Z2613" s="77" t="s">
        <v>40</v>
      </c>
      <c r="AA2613" s="77" t="s">
        <v>39</v>
      </c>
      <c r="AB2613" s="77">
        <v>20</v>
      </c>
    </row>
    <row r="2614" spans="1:28" ht="15.75" customHeight="1" x14ac:dyDescent="0.2">
      <c r="A2614" s="77" t="s">
        <v>49</v>
      </c>
      <c r="B2614" s="77" t="s">
        <v>47</v>
      </c>
      <c r="C2614" s="77" t="s">
        <v>50</v>
      </c>
      <c r="D2614" s="113">
        <v>43775.667102638887</v>
      </c>
      <c r="E2614" s="77" t="s">
        <v>5</v>
      </c>
      <c r="F2614" s="77" t="s">
        <v>30</v>
      </c>
      <c r="G2614" s="77" t="s">
        <v>51</v>
      </c>
      <c r="H2614" s="77" t="s">
        <v>10</v>
      </c>
      <c r="I2614" s="77" t="s">
        <v>43</v>
      </c>
      <c r="J2614" s="77" t="s">
        <v>42</v>
      </c>
      <c r="K2614" s="77">
        <v>3.5</v>
      </c>
      <c r="L2614" s="77">
        <v>1210</v>
      </c>
      <c r="M2614" s="77" t="s">
        <v>41</v>
      </c>
      <c r="N2614" s="101">
        <v>5.62</v>
      </c>
      <c r="O2614" s="107">
        <v>0</v>
      </c>
      <c r="P2614" s="104">
        <v>9.01</v>
      </c>
      <c r="Z2614" s="77" t="s">
        <v>40</v>
      </c>
      <c r="AA2614" s="77" t="s">
        <v>39</v>
      </c>
      <c r="AB2614" s="77">
        <v>20</v>
      </c>
    </row>
    <row r="2615" spans="1:28" ht="15.75" customHeight="1" x14ac:dyDescent="0.2">
      <c r="A2615" s="77" t="s">
        <v>49</v>
      </c>
      <c r="B2615" s="77" t="s">
        <v>47</v>
      </c>
      <c r="C2615" s="77" t="s">
        <v>50</v>
      </c>
      <c r="D2615" s="113">
        <v>43775.667102638887</v>
      </c>
      <c r="E2615" s="77" t="s">
        <v>5</v>
      </c>
      <c r="F2615" s="77" t="s">
        <v>29</v>
      </c>
      <c r="G2615" s="77" t="s">
        <v>51</v>
      </c>
      <c r="H2615" s="77" t="s">
        <v>10</v>
      </c>
      <c r="I2615" s="77" t="s">
        <v>157</v>
      </c>
      <c r="J2615" s="77" t="s">
        <v>42</v>
      </c>
      <c r="K2615" s="77">
        <v>3.17</v>
      </c>
      <c r="L2615" s="77">
        <v>1730</v>
      </c>
      <c r="M2615" s="77" t="s">
        <v>41</v>
      </c>
      <c r="N2615" s="101">
        <v>11</v>
      </c>
      <c r="O2615" s="107">
        <v>2.5000000000000001E-2</v>
      </c>
      <c r="P2615" s="104">
        <v>11.7</v>
      </c>
      <c r="Z2615" s="77" t="s">
        <v>40</v>
      </c>
      <c r="AA2615" s="77" t="s">
        <v>39</v>
      </c>
      <c r="AB2615" s="77">
        <v>20</v>
      </c>
    </row>
    <row r="2616" spans="1:28" ht="15.75" customHeight="1" x14ac:dyDescent="0.2">
      <c r="A2616" s="77" t="s">
        <v>49</v>
      </c>
      <c r="B2616" s="77" t="s">
        <v>47</v>
      </c>
      <c r="C2616" s="77" t="s">
        <v>50</v>
      </c>
      <c r="D2616" s="113">
        <v>43775.667102638887</v>
      </c>
      <c r="E2616" s="77" t="s">
        <v>5</v>
      </c>
      <c r="F2616" s="77" t="s">
        <v>29</v>
      </c>
      <c r="G2616" s="77" t="s">
        <v>51</v>
      </c>
      <c r="H2616" s="77" t="s">
        <v>10</v>
      </c>
      <c r="I2616" s="77" t="s">
        <v>158</v>
      </c>
      <c r="J2616" s="77" t="s">
        <v>42</v>
      </c>
      <c r="K2616" s="77">
        <v>3.17</v>
      </c>
      <c r="L2616" s="77">
        <v>1730</v>
      </c>
      <c r="M2616" s="77" t="s">
        <v>41</v>
      </c>
      <c r="N2616" s="101">
        <v>117</v>
      </c>
      <c r="O2616" s="107">
        <v>2.6599999999999999E-2</v>
      </c>
      <c r="P2616" s="104">
        <v>0</v>
      </c>
      <c r="Z2616" s="77" t="s">
        <v>40</v>
      </c>
      <c r="AA2616" s="77" t="s">
        <v>39</v>
      </c>
      <c r="AB2616" s="77">
        <v>20</v>
      </c>
    </row>
    <row r="2617" spans="1:28" ht="15.75" customHeight="1" x14ac:dyDescent="0.2">
      <c r="A2617" s="77" t="s">
        <v>49</v>
      </c>
      <c r="B2617" s="77" t="s">
        <v>47</v>
      </c>
      <c r="C2617" s="77" t="s">
        <v>50</v>
      </c>
      <c r="D2617" s="113">
        <v>43775.667102638887</v>
      </c>
      <c r="E2617" s="77" t="s">
        <v>5</v>
      </c>
      <c r="F2617" s="77" t="s">
        <v>29</v>
      </c>
      <c r="G2617" s="77" t="s">
        <v>51</v>
      </c>
      <c r="H2617" s="77" t="s">
        <v>10</v>
      </c>
      <c r="I2617" s="77" t="s">
        <v>43</v>
      </c>
      <c r="J2617" s="77" t="s">
        <v>42</v>
      </c>
      <c r="K2617" s="77">
        <v>3.17</v>
      </c>
      <c r="L2617" s="77">
        <v>1730</v>
      </c>
      <c r="M2617" s="77" t="s">
        <v>41</v>
      </c>
      <c r="N2617" s="101">
        <v>7.47</v>
      </c>
      <c r="O2617" s="107">
        <v>0</v>
      </c>
      <c r="P2617" s="104">
        <v>11.5</v>
      </c>
      <c r="Z2617" s="77" t="s">
        <v>40</v>
      </c>
      <c r="AA2617" s="77" t="s">
        <v>39</v>
      </c>
      <c r="AB2617" s="77">
        <v>20</v>
      </c>
    </row>
    <row r="2618" spans="1:28" ht="15.75" customHeight="1" x14ac:dyDescent="0.2">
      <c r="A2618" s="77" t="s">
        <v>48</v>
      </c>
      <c r="B2618" s="77" t="s">
        <v>47</v>
      </c>
      <c r="C2618" s="77" t="s">
        <v>50</v>
      </c>
      <c r="D2618" s="113">
        <v>43775.667102638887</v>
      </c>
      <c r="E2618" s="77" t="s">
        <v>5</v>
      </c>
      <c r="F2618" s="77" t="s">
        <v>31</v>
      </c>
      <c r="G2618" s="77" t="s">
        <v>51</v>
      </c>
      <c r="H2618" s="77" t="s">
        <v>10</v>
      </c>
      <c r="I2618" s="77" t="s">
        <v>157</v>
      </c>
      <c r="J2618" s="77" t="s">
        <v>42</v>
      </c>
      <c r="K2618" s="77">
        <v>1.39</v>
      </c>
      <c r="L2618" s="77">
        <v>1060</v>
      </c>
      <c r="M2618" s="77" t="s">
        <v>41</v>
      </c>
      <c r="N2618" s="101">
        <v>1.04</v>
      </c>
      <c r="O2618" s="107">
        <v>8.0999999999999996E-4</v>
      </c>
      <c r="P2618" s="104">
        <v>0.98399999999999999</v>
      </c>
      <c r="Z2618" s="77" t="s">
        <v>40</v>
      </c>
      <c r="AA2618" s="77" t="s">
        <v>39</v>
      </c>
      <c r="AB2618" s="77">
        <v>20</v>
      </c>
    </row>
    <row r="2619" spans="1:28" ht="15.75" customHeight="1" x14ac:dyDescent="0.2">
      <c r="A2619" s="77" t="s">
        <v>48</v>
      </c>
      <c r="B2619" s="77" t="s">
        <v>47</v>
      </c>
      <c r="C2619" s="77" t="s">
        <v>50</v>
      </c>
      <c r="D2619" s="113">
        <v>43775.667102638887</v>
      </c>
      <c r="E2619" s="77" t="s">
        <v>5</v>
      </c>
      <c r="F2619" s="77" t="s">
        <v>31</v>
      </c>
      <c r="G2619" s="77" t="s">
        <v>51</v>
      </c>
      <c r="H2619" s="77" t="s">
        <v>10</v>
      </c>
      <c r="I2619" s="77" t="s">
        <v>158</v>
      </c>
      <c r="J2619" s="77" t="s">
        <v>42</v>
      </c>
      <c r="K2619" s="77">
        <v>1.39</v>
      </c>
      <c r="L2619" s="77">
        <v>1060</v>
      </c>
      <c r="M2619" s="77" t="s">
        <v>41</v>
      </c>
      <c r="N2619" s="101">
        <v>10</v>
      </c>
      <c r="O2619" s="107">
        <v>2.1000000000000001E-4</v>
      </c>
      <c r="P2619" s="104">
        <v>0</v>
      </c>
      <c r="Z2619" s="77" t="s">
        <v>40</v>
      </c>
      <c r="AA2619" s="77" t="s">
        <v>39</v>
      </c>
      <c r="AB2619" s="77">
        <v>20</v>
      </c>
    </row>
    <row r="2620" spans="1:28" ht="15.75" customHeight="1" x14ac:dyDescent="0.2">
      <c r="A2620" s="77" t="s">
        <v>48</v>
      </c>
      <c r="B2620" s="77" t="s">
        <v>47</v>
      </c>
      <c r="C2620" s="77" t="s">
        <v>50</v>
      </c>
      <c r="D2620" s="113">
        <v>43775.667102638887</v>
      </c>
      <c r="E2620" s="77" t="s">
        <v>5</v>
      </c>
      <c r="F2620" s="77" t="s">
        <v>31</v>
      </c>
      <c r="G2620" s="77" t="s">
        <v>51</v>
      </c>
      <c r="H2620" s="77" t="s">
        <v>10</v>
      </c>
      <c r="I2620" s="77" t="s">
        <v>43</v>
      </c>
      <c r="J2620" s="77" t="s">
        <v>42</v>
      </c>
      <c r="K2620" s="77">
        <v>1.39</v>
      </c>
      <c r="L2620" s="77">
        <v>1060</v>
      </c>
      <c r="M2620" s="77" t="s">
        <v>41</v>
      </c>
      <c r="N2620" s="101">
        <v>0.79200000000000004</v>
      </c>
      <c r="O2620" s="107">
        <v>0</v>
      </c>
      <c r="P2620" s="104">
        <v>0.94699999999999995</v>
      </c>
      <c r="Z2620" s="77" t="s">
        <v>40</v>
      </c>
      <c r="AA2620" s="77" t="s">
        <v>39</v>
      </c>
      <c r="AB2620" s="77">
        <v>20</v>
      </c>
    </row>
    <row r="2621" spans="1:28" ht="15.75" customHeight="1" x14ac:dyDescent="0.2">
      <c r="A2621" s="77" t="s">
        <v>48</v>
      </c>
      <c r="B2621" s="77" t="s">
        <v>47</v>
      </c>
      <c r="C2621" s="77" t="s">
        <v>50</v>
      </c>
      <c r="D2621" s="113">
        <v>43775.667102638887</v>
      </c>
      <c r="E2621" s="77" t="s">
        <v>5</v>
      </c>
      <c r="F2621" s="77" t="s">
        <v>45</v>
      </c>
      <c r="G2621" s="77" t="s">
        <v>51</v>
      </c>
      <c r="H2621" s="77" t="s">
        <v>10</v>
      </c>
      <c r="I2621" s="77" t="s">
        <v>157</v>
      </c>
      <c r="J2621" s="77" t="s">
        <v>42</v>
      </c>
      <c r="K2621" s="77">
        <v>2.8</v>
      </c>
      <c r="L2621" s="77">
        <v>1540</v>
      </c>
      <c r="M2621" s="77" t="s">
        <v>41</v>
      </c>
      <c r="N2621" s="101">
        <v>4.3</v>
      </c>
      <c r="O2621" s="107">
        <v>0.01</v>
      </c>
      <c r="P2621" s="104">
        <v>3.98</v>
      </c>
      <c r="Z2621" s="77" t="s">
        <v>40</v>
      </c>
      <c r="AA2621" s="77" t="s">
        <v>39</v>
      </c>
      <c r="AB2621" s="77">
        <v>20</v>
      </c>
    </row>
    <row r="2622" spans="1:28" ht="15.75" customHeight="1" x14ac:dyDescent="0.2">
      <c r="A2622" s="77" t="s">
        <v>48</v>
      </c>
      <c r="B2622" s="77" t="s">
        <v>47</v>
      </c>
      <c r="C2622" s="77" t="s">
        <v>50</v>
      </c>
      <c r="D2622" s="113">
        <v>43775.667102638887</v>
      </c>
      <c r="E2622" s="77" t="s">
        <v>5</v>
      </c>
      <c r="F2622" s="77" t="s">
        <v>45</v>
      </c>
      <c r="G2622" s="77" t="s">
        <v>51</v>
      </c>
      <c r="H2622" s="77" t="s">
        <v>10</v>
      </c>
      <c r="I2622" s="77" t="s">
        <v>158</v>
      </c>
      <c r="J2622" s="77" t="s">
        <v>42</v>
      </c>
      <c r="K2622" s="77">
        <v>2.8</v>
      </c>
      <c r="L2622" s="77">
        <v>1540</v>
      </c>
      <c r="M2622" s="77" t="s">
        <v>41</v>
      </c>
      <c r="N2622" s="101">
        <v>39.6</v>
      </c>
      <c r="O2622" s="107">
        <v>0.01</v>
      </c>
      <c r="P2622" s="104">
        <v>0</v>
      </c>
      <c r="Z2622" s="77" t="s">
        <v>40</v>
      </c>
      <c r="AA2622" s="77" t="s">
        <v>39</v>
      </c>
      <c r="AB2622" s="77">
        <v>20</v>
      </c>
    </row>
    <row r="2623" spans="1:28" ht="15.75" customHeight="1" x14ac:dyDescent="0.2">
      <c r="A2623" s="77" t="s">
        <v>48</v>
      </c>
      <c r="B2623" s="77" t="s">
        <v>47</v>
      </c>
      <c r="C2623" s="77" t="s">
        <v>50</v>
      </c>
      <c r="D2623" s="113">
        <v>43775.667102638887</v>
      </c>
      <c r="E2623" s="77" t="s">
        <v>5</v>
      </c>
      <c r="F2623" s="77" t="s">
        <v>45</v>
      </c>
      <c r="G2623" s="77" t="s">
        <v>51</v>
      </c>
      <c r="H2623" s="77" t="s">
        <v>10</v>
      </c>
      <c r="I2623" s="77" t="s">
        <v>43</v>
      </c>
      <c r="J2623" s="77" t="s">
        <v>42</v>
      </c>
      <c r="K2623" s="77">
        <v>2.8</v>
      </c>
      <c r="L2623" s="77">
        <v>1540</v>
      </c>
      <c r="M2623" s="77" t="s">
        <v>41</v>
      </c>
      <c r="N2623" s="101">
        <v>2.5</v>
      </c>
      <c r="O2623" s="107">
        <v>0</v>
      </c>
      <c r="P2623" s="104">
        <v>3.85</v>
      </c>
      <c r="Z2623" s="77" t="s">
        <v>40</v>
      </c>
      <c r="AA2623" s="77" t="s">
        <v>39</v>
      </c>
      <c r="AB2623" s="77">
        <v>20</v>
      </c>
    </row>
    <row r="2624" spans="1:28" ht="15.75" customHeight="1" x14ac:dyDescent="0.2">
      <c r="A2624" s="77" t="s">
        <v>49</v>
      </c>
      <c r="B2624" s="77" t="s">
        <v>47</v>
      </c>
      <c r="C2624" s="77" t="s">
        <v>50</v>
      </c>
      <c r="D2624" s="113">
        <v>43775.667102638887</v>
      </c>
      <c r="E2624" s="77" t="s">
        <v>5</v>
      </c>
      <c r="F2624" s="77" t="s">
        <v>31</v>
      </c>
      <c r="G2624" s="77" t="s">
        <v>51</v>
      </c>
      <c r="H2624" s="77" t="s">
        <v>10</v>
      </c>
      <c r="I2624" s="77" t="s">
        <v>157</v>
      </c>
      <c r="J2624" s="77" t="s">
        <v>42</v>
      </c>
      <c r="K2624" s="77">
        <v>1.39</v>
      </c>
      <c r="L2624" s="77">
        <v>1060</v>
      </c>
      <c r="M2624" s="77" t="s">
        <v>41</v>
      </c>
      <c r="N2624" s="101">
        <v>2.46</v>
      </c>
      <c r="O2624" s="107">
        <v>1.7700000000000001E-3</v>
      </c>
      <c r="P2624" s="104">
        <v>2.2999999999999998</v>
      </c>
      <c r="Z2624" s="77" t="s">
        <v>40</v>
      </c>
      <c r="AA2624" s="77" t="s">
        <v>39</v>
      </c>
      <c r="AB2624" s="77">
        <v>20</v>
      </c>
    </row>
    <row r="2625" spans="1:28" ht="15.75" customHeight="1" x14ac:dyDescent="0.2">
      <c r="A2625" s="77" t="s">
        <v>49</v>
      </c>
      <c r="B2625" s="77" t="s">
        <v>47</v>
      </c>
      <c r="C2625" s="77" t="s">
        <v>50</v>
      </c>
      <c r="D2625" s="113">
        <v>43775.667102638887</v>
      </c>
      <c r="E2625" s="77" t="s">
        <v>5</v>
      </c>
      <c r="F2625" s="77" t="s">
        <v>31</v>
      </c>
      <c r="G2625" s="77" t="s">
        <v>51</v>
      </c>
      <c r="H2625" s="77" t="s">
        <v>10</v>
      </c>
      <c r="I2625" s="77" t="s">
        <v>158</v>
      </c>
      <c r="J2625" s="77" t="s">
        <v>42</v>
      </c>
      <c r="K2625" s="77">
        <v>1.39</v>
      </c>
      <c r="L2625" s="77">
        <v>1060</v>
      </c>
      <c r="M2625" s="77" t="s">
        <v>41</v>
      </c>
      <c r="N2625" s="101">
        <v>23.4</v>
      </c>
      <c r="O2625" s="107">
        <v>1.3500000000000001E-3</v>
      </c>
      <c r="P2625" s="104">
        <v>0</v>
      </c>
      <c r="Z2625" s="77" t="s">
        <v>40</v>
      </c>
      <c r="AA2625" s="77" t="s">
        <v>39</v>
      </c>
      <c r="AB2625" s="77">
        <v>20</v>
      </c>
    </row>
    <row r="2626" spans="1:28" ht="15.75" customHeight="1" x14ac:dyDescent="0.2">
      <c r="A2626" s="77" t="s">
        <v>49</v>
      </c>
      <c r="B2626" s="77" t="s">
        <v>47</v>
      </c>
      <c r="C2626" s="77" t="s">
        <v>50</v>
      </c>
      <c r="D2626" s="113">
        <v>43775.667102638887</v>
      </c>
      <c r="E2626" s="77" t="s">
        <v>5</v>
      </c>
      <c r="F2626" s="77" t="s">
        <v>31</v>
      </c>
      <c r="G2626" s="77" t="s">
        <v>51</v>
      </c>
      <c r="H2626" s="77" t="s">
        <v>10</v>
      </c>
      <c r="I2626" s="77" t="s">
        <v>43</v>
      </c>
      <c r="J2626" s="77" t="s">
        <v>42</v>
      </c>
      <c r="K2626" s="77">
        <v>1.39</v>
      </c>
      <c r="L2626" s="77">
        <v>1060</v>
      </c>
      <c r="M2626" s="77" t="s">
        <v>41</v>
      </c>
      <c r="N2626" s="101">
        <v>1.86</v>
      </c>
      <c r="O2626" s="107">
        <v>0</v>
      </c>
      <c r="P2626" s="104">
        <v>2.2200000000000002</v>
      </c>
      <c r="Z2626" s="77" t="s">
        <v>40</v>
      </c>
      <c r="AA2626" s="77" t="s">
        <v>39</v>
      </c>
      <c r="AB2626" s="77">
        <v>20</v>
      </c>
    </row>
    <row r="2627" spans="1:28" ht="15.75" customHeight="1" x14ac:dyDescent="0.2">
      <c r="A2627" s="77" t="s">
        <v>49</v>
      </c>
      <c r="B2627" s="77" t="s">
        <v>47</v>
      </c>
      <c r="C2627" s="77" t="s">
        <v>50</v>
      </c>
      <c r="D2627" s="113">
        <v>43775.667102638887</v>
      </c>
      <c r="E2627" s="77" t="s">
        <v>5</v>
      </c>
      <c r="F2627" s="77" t="s">
        <v>45</v>
      </c>
      <c r="G2627" s="77" t="s">
        <v>51</v>
      </c>
      <c r="H2627" s="77" t="s">
        <v>10</v>
      </c>
      <c r="I2627" s="77" t="s">
        <v>157</v>
      </c>
      <c r="J2627" s="77" t="s">
        <v>42</v>
      </c>
      <c r="K2627" s="77">
        <v>2.8</v>
      </c>
      <c r="L2627" s="77">
        <v>1540</v>
      </c>
      <c r="M2627" s="77" t="s">
        <v>41</v>
      </c>
      <c r="N2627" s="101">
        <v>10.199999999999999</v>
      </c>
      <c r="O2627" s="107">
        <v>2.3E-2</v>
      </c>
      <c r="P2627" s="104">
        <v>9.61</v>
      </c>
      <c r="Z2627" s="77" t="s">
        <v>40</v>
      </c>
      <c r="AA2627" s="77" t="s">
        <v>39</v>
      </c>
      <c r="AB2627" s="77">
        <v>20</v>
      </c>
    </row>
    <row r="2628" spans="1:28" ht="15.75" customHeight="1" x14ac:dyDescent="0.2">
      <c r="A2628" s="77" t="s">
        <v>49</v>
      </c>
      <c r="B2628" s="77" t="s">
        <v>47</v>
      </c>
      <c r="C2628" s="77" t="s">
        <v>50</v>
      </c>
      <c r="D2628" s="113">
        <v>43775.667102638887</v>
      </c>
      <c r="E2628" s="77" t="s">
        <v>5</v>
      </c>
      <c r="F2628" s="77" t="s">
        <v>45</v>
      </c>
      <c r="G2628" s="77" t="s">
        <v>51</v>
      </c>
      <c r="H2628" s="77" t="s">
        <v>10</v>
      </c>
      <c r="I2628" s="77" t="s">
        <v>158</v>
      </c>
      <c r="J2628" s="77" t="s">
        <v>42</v>
      </c>
      <c r="K2628" s="77">
        <v>2.8</v>
      </c>
      <c r="L2628" s="77">
        <v>1540</v>
      </c>
      <c r="M2628" s="77" t="s">
        <v>41</v>
      </c>
      <c r="N2628" s="101">
        <v>95.7</v>
      </c>
      <c r="O2628" s="107">
        <v>2.4E-2</v>
      </c>
      <c r="P2628" s="104">
        <v>0</v>
      </c>
      <c r="Z2628" s="77" t="s">
        <v>40</v>
      </c>
      <c r="AA2628" s="77" t="s">
        <v>39</v>
      </c>
      <c r="AB2628" s="77">
        <v>20</v>
      </c>
    </row>
    <row r="2629" spans="1:28" ht="15.75" customHeight="1" x14ac:dyDescent="0.2">
      <c r="A2629" s="77" t="s">
        <v>49</v>
      </c>
      <c r="B2629" s="77" t="s">
        <v>47</v>
      </c>
      <c r="C2629" s="77" t="s">
        <v>50</v>
      </c>
      <c r="D2629" s="113">
        <v>43775.667102638887</v>
      </c>
      <c r="E2629" s="77" t="s">
        <v>5</v>
      </c>
      <c r="F2629" s="77" t="s">
        <v>45</v>
      </c>
      <c r="G2629" s="77" t="s">
        <v>51</v>
      </c>
      <c r="H2629" s="77" t="s">
        <v>10</v>
      </c>
      <c r="I2629" s="77" t="s">
        <v>43</v>
      </c>
      <c r="J2629" s="77" t="s">
        <v>42</v>
      </c>
      <c r="K2629" s="77">
        <v>2.8</v>
      </c>
      <c r="L2629" s="77">
        <v>1540</v>
      </c>
      <c r="M2629" s="77" t="s">
        <v>41</v>
      </c>
      <c r="N2629" s="101">
        <v>6.1</v>
      </c>
      <c r="O2629" s="107">
        <v>0</v>
      </c>
      <c r="P2629" s="104">
        <v>9.31</v>
      </c>
      <c r="Z2629" s="77" t="s">
        <v>40</v>
      </c>
      <c r="AA2629" s="77" t="s">
        <v>39</v>
      </c>
      <c r="AB2629" s="77">
        <v>20</v>
      </c>
    </row>
    <row r="2630" spans="1:28" ht="15.75" customHeight="1" x14ac:dyDescent="0.2">
      <c r="A2630" s="77" t="s">
        <v>48</v>
      </c>
      <c r="B2630" s="77" t="s">
        <v>47</v>
      </c>
      <c r="C2630" s="77" t="s">
        <v>50</v>
      </c>
      <c r="D2630" s="113">
        <v>43775.667102638887</v>
      </c>
      <c r="E2630" s="77" t="s">
        <v>5</v>
      </c>
      <c r="F2630" s="77" t="s">
        <v>30</v>
      </c>
      <c r="G2630" s="77" t="s">
        <v>51</v>
      </c>
      <c r="H2630" s="77" t="s">
        <v>10</v>
      </c>
      <c r="I2630" s="77" t="s">
        <v>157</v>
      </c>
      <c r="J2630" s="77" t="s">
        <v>42</v>
      </c>
      <c r="K2630" s="77">
        <v>3.5</v>
      </c>
      <c r="L2630" s="77">
        <v>1210</v>
      </c>
      <c r="M2630" s="77" t="s">
        <v>41</v>
      </c>
      <c r="N2630" s="101">
        <v>9.32</v>
      </c>
      <c r="O2630" s="107">
        <v>2.2700000000000001E-2</v>
      </c>
      <c r="P2630" s="104">
        <v>4.6100000000000003</v>
      </c>
      <c r="Z2630" s="77" t="s">
        <v>40</v>
      </c>
      <c r="AA2630" s="77" t="s">
        <v>39</v>
      </c>
      <c r="AB2630" s="77">
        <v>20</v>
      </c>
    </row>
    <row r="2631" spans="1:28" ht="15.75" customHeight="1" x14ac:dyDescent="0.2">
      <c r="A2631" s="77" t="s">
        <v>48</v>
      </c>
      <c r="B2631" s="77" t="s">
        <v>47</v>
      </c>
      <c r="C2631" s="77" t="s">
        <v>50</v>
      </c>
      <c r="D2631" s="113">
        <v>43775.667102638887</v>
      </c>
      <c r="E2631" s="77" t="s">
        <v>5</v>
      </c>
      <c r="F2631" s="77" t="s">
        <v>30</v>
      </c>
      <c r="G2631" s="77" t="s">
        <v>51</v>
      </c>
      <c r="H2631" s="77" t="s">
        <v>10</v>
      </c>
      <c r="I2631" s="77" t="s">
        <v>158</v>
      </c>
      <c r="J2631" s="77" t="s">
        <v>42</v>
      </c>
      <c r="K2631" s="77">
        <v>3.5</v>
      </c>
      <c r="L2631" s="77">
        <v>1210</v>
      </c>
      <c r="M2631" s="77" t="s">
        <v>41</v>
      </c>
      <c r="N2631" s="101">
        <v>46.1</v>
      </c>
      <c r="O2631" s="107">
        <v>2.5700000000000001E-2</v>
      </c>
      <c r="P2631" s="104">
        <v>0</v>
      </c>
      <c r="Z2631" s="77" t="s">
        <v>40</v>
      </c>
      <c r="AA2631" s="77" t="s">
        <v>39</v>
      </c>
      <c r="AB2631" s="77">
        <v>20</v>
      </c>
    </row>
    <row r="2632" spans="1:28" ht="15.75" customHeight="1" x14ac:dyDescent="0.2">
      <c r="A2632" s="77" t="s">
        <v>48</v>
      </c>
      <c r="B2632" s="77" t="s">
        <v>47</v>
      </c>
      <c r="C2632" s="77" t="s">
        <v>50</v>
      </c>
      <c r="D2632" s="113">
        <v>43775.667102638887</v>
      </c>
      <c r="E2632" s="77" t="s">
        <v>5</v>
      </c>
      <c r="F2632" s="77" t="s">
        <v>30</v>
      </c>
      <c r="G2632" s="77" t="s">
        <v>51</v>
      </c>
      <c r="H2632" s="77" t="s">
        <v>10</v>
      </c>
      <c r="I2632" s="77" t="s">
        <v>43</v>
      </c>
      <c r="J2632" s="77" t="s">
        <v>42</v>
      </c>
      <c r="K2632" s="77">
        <v>3.5</v>
      </c>
      <c r="L2632" s="77">
        <v>1210</v>
      </c>
      <c r="M2632" s="77" t="s">
        <v>41</v>
      </c>
      <c r="N2632" s="101">
        <v>2.58</v>
      </c>
      <c r="O2632" s="107">
        <v>0</v>
      </c>
      <c r="P2632" s="104">
        <v>4.1399999999999997</v>
      </c>
      <c r="Z2632" s="77" t="s">
        <v>40</v>
      </c>
      <c r="AA2632" s="77" t="s">
        <v>39</v>
      </c>
      <c r="AB2632" s="77">
        <v>20</v>
      </c>
    </row>
    <row r="2633" spans="1:28" ht="15.75" customHeight="1" x14ac:dyDescent="0.2">
      <c r="A2633" s="77" t="s">
        <v>48</v>
      </c>
      <c r="B2633" s="77" t="s">
        <v>47</v>
      </c>
      <c r="C2633" s="77" t="s">
        <v>50</v>
      </c>
      <c r="D2633" s="113">
        <v>43775.667102638887</v>
      </c>
      <c r="E2633" s="77" t="s">
        <v>5</v>
      </c>
      <c r="F2633" s="77" t="s">
        <v>29</v>
      </c>
      <c r="G2633" s="77" t="s">
        <v>51</v>
      </c>
      <c r="H2633" s="77" t="s">
        <v>10</v>
      </c>
      <c r="I2633" s="77" t="s">
        <v>157</v>
      </c>
      <c r="J2633" s="77" t="s">
        <v>42</v>
      </c>
      <c r="K2633" s="77">
        <v>3.17</v>
      </c>
      <c r="L2633" s="77">
        <v>1730</v>
      </c>
      <c r="M2633" s="77" t="s">
        <v>41</v>
      </c>
      <c r="N2633" s="101">
        <v>4.5</v>
      </c>
      <c r="O2633" s="107">
        <v>1.0500000000000001E-2</v>
      </c>
      <c r="P2633" s="104">
        <v>4.79</v>
      </c>
      <c r="Z2633" s="77" t="s">
        <v>40</v>
      </c>
      <c r="AA2633" s="77" t="s">
        <v>39</v>
      </c>
      <c r="AB2633" s="77">
        <v>20</v>
      </c>
    </row>
    <row r="2634" spans="1:28" ht="15.75" customHeight="1" x14ac:dyDescent="0.2">
      <c r="A2634" s="77" t="s">
        <v>48</v>
      </c>
      <c r="B2634" s="77" t="s">
        <v>47</v>
      </c>
      <c r="C2634" s="77" t="s">
        <v>50</v>
      </c>
      <c r="D2634" s="113">
        <v>43775.667102638887</v>
      </c>
      <c r="E2634" s="77" t="s">
        <v>5</v>
      </c>
      <c r="F2634" s="77" t="s">
        <v>29</v>
      </c>
      <c r="G2634" s="77" t="s">
        <v>51</v>
      </c>
      <c r="H2634" s="77" t="s">
        <v>10</v>
      </c>
      <c r="I2634" s="77" t="s">
        <v>158</v>
      </c>
      <c r="J2634" s="77" t="s">
        <v>42</v>
      </c>
      <c r="K2634" s="77">
        <v>3.17</v>
      </c>
      <c r="L2634" s="77">
        <v>1730</v>
      </c>
      <c r="M2634" s="77" t="s">
        <v>41</v>
      </c>
      <c r="N2634" s="101">
        <v>47.5</v>
      </c>
      <c r="O2634" s="107">
        <v>1.1299999999999999E-2</v>
      </c>
      <c r="P2634" s="104">
        <v>0</v>
      </c>
      <c r="Z2634" s="77" t="s">
        <v>40</v>
      </c>
      <c r="AA2634" s="77" t="s">
        <v>39</v>
      </c>
      <c r="AB2634" s="77">
        <v>20</v>
      </c>
    </row>
    <row r="2635" spans="1:28" ht="15.75" customHeight="1" x14ac:dyDescent="0.2">
      <c r="A2635" s="77" t="s">
        <v>48</v>
      </c>
      <c r="B2635" s="77" t="s">
        <v>47</v>
      </c>
      <c r="C2635" s="77" t="s">
        <v>50</v>
      </c>
      <c r="D2635" s="113">
        <v>43775.667102638887</v>
      </c>
      <c r="E2635" s="77" t="s">
        <v>5</v>
      </c>
      <c r="F2635" s="77" t="s">
        <v>29</v>
      </c>
      <c r="G2635" s="77" t="s">
        <v>51</v>
      </c>
      <c r="H2635" s="77" t="s">
        <v>10</v>
      </c>
      <c r="I2635" s="77" t="s">
        <v>43</v>
      </c>
      <c r="J2635" s="77" t="s">
        <v>42</v>
      </c>
      <c r="K2635" s="77">
        <v>3.17</v>
      </c>
      <c r="L2635" s="77">
        <v>1730</v>
      </c>
      <c r="M2635" s="77" t="s">
        <v>41</v>
      </c>
      <c r="N2635" s="101">
        <v>3.04</v>
      </c>
      <c r="O2635" s="107">
        <v>0</v>
      </c>
      <c r="P2635" s="104">
        <v>4.6900000000000004</v>
      </c>
      <c r="Z2635" s="77" t="s">
        <v>40</v>
      </c>
      <c r="AA2635" s="77" t="s">
        <v>39</v>
      </c>
      <c r="AB2635" s="77">
        <v>20</v>
      </c>
    </row>
    <row r="2636" spans="1:28" ht="15.75" customHeight="1" x14ac:dyDescent="0.2">
      <c r="A2636" s="77" t="s">
        <v>48</v>
      </c>
      <c r="B2636" s="77" t="s">
        <v>47</v>
      </c>
      <c r="C2636" s="77" t="s">
        <v>50</v>
      </c>
      <c r="D2636" s="113">
        <v>44091.745425567133</v>
      </c>
      <c r="E2636" s="77" t="s">
        <v>5</v>
      </c>
      <c r="F2636" s="77" t="s">
        <v>29</v>
      </c>
      <c r="G2636" s="77" t="s">
        <v>51</v>
      </c>
      <c r="H2636" s="77" t="s">
        <v>10</v>
      </c>
      <c r="I2636" s="77" t="s">
        <v>159</v>
      </c>
      <c r="J2636" s="77" t="s">
        <v>42</v>
      </c>
      <c r="K2636" s="77">
        <v>3.17</v>
      </c>
      <c r="L2636" s="77">
        <v>1730</v>
      </c>
      <c r="M2636" s="77" t="s">
        <v>41</v>
      </c>
      <c r="N2636" s="101">
        <v>3.83</v>
      </c>
      <c r="O2636" s="107">
        <v>2.1800000000000001E-3</v>
      </c>
      <c r="P2636" s="104">
        <v>4.6500000000000004</v>
      </c>
      <c r="Z2636" s="77" t="s">
        <v>40</v>
      </c>
      <c r="AA2636" s="77" t="s">
        <v>39</v>
      </c>
      <c r="AB2636" s="77">
        <v>20</v>
      </c>
    </row>
    <row r="2637" spans="1:28" ht="15.75" customHeight="1" x14ac:dyDescent="0.2">
      <c r="A2637" s="77" t="s">
        <v>49</v>
      </c>
      <c r="B2637" s="77" t="s">
        <v>47</v>
      </c>
      <c r="C2637" s="77" t="s">
        <v>50</v>
      </c>
      <c r="D2637" s="113">
        <v>43775.667872013888</v>
      </c>
      <c r="E2637" s="77" t="s">
        <v>5</v>
      </c>
      <c r="F2637" s="77" t="s">
        <v>30</v>
      </c>
      <c r="G2637" s="77" t="s">
        <v>51</v>
      </c>
      <c r="H2637" s="77" t="s">
        <v>11</v>
      </c>
      <c r="I2637" s="77" t="s">
        <v>157</v>
      </c>
      <c r="J2637" s="77" t="s">
        <v>42</v>
      </c>
      <c r="K2637" s="77">
        <v>3.5</v>
      </c>
      <c r="L2637" s="77">
        <v>1210</v>
      </c>
      <c r="M2637" s="77" t="s">
        <v>41</v>
      </c>
      <c r="N2637" s="101">
        <v>50.3</v>
      </c>
      <c r="O2637" s="107">
        <v>0.106</v>
      </c>
      <c r="P2637" s="104">
        <v>3.78</v>
      </c>
      <c r="Z2637" s="77" t="s">
        <v>40</v>
      </c>
      <c r="AA2637" s="77" t="s">
        <v>39</v>
      </c>
      <c r="AB2637" s="77">
        <v>20</v>
      </c>
    </row>
    <row r="2638" spans="1:28" ht="15.75" customHeight="1" x14ac:dyDescent="0.2">
      <c r="A2638" s="77" t="s">
        <v>49</v>
      </c>
      <c r="B2638" s="77" t="s">
        <v>47</v>
      </c>
      <c r="C2638" s="77" t="s">
        <v>50</v>
      </c>
      <c r="D2638" s="113">
        <v>43775.667872013888</v>
      </c>
      <c r="E2638" s="77" t="s">
        <v>5</v>
      </c>
      <c r="F2638" s="77" t="s">
        <v>30</v>
      </c>
      <c r="G2638" s="77" t="s">
        <v>51</v>
      </c>
      <c r="H2638" s="77" t="s">
        <v>11</v>
      </c>
      <c r="I2638" s="77" t="s">
        <v>158</v>
      </c>
      <c r="J2638" s="77" t="s">
        <v>42</v>
      </c>
      <c r="K2638" s="77">
        <v>3.5</v>
      </c>
      <c r="L2638" s="77">
        <v>1210</v>
      </c>
      <c r="M2638" s="77" t="s">
        <v>41</v>
      </c>
      <c r="N2638" s="101">
        <v>88.2</v>
      </c>
      <c r="O2638" s="107">
        <v>0.11899999999999999</v>
      </c>
      <c r="P2638" s="104">
        <v>0</v>
      </c>
      <c r="Z2638" s="77" t="s">
        <v>40</v>
      </c>
      <c r="AA2638" s="77" t="s">
        <v>39</v>
      </c>
      <c r="AB2638" s="77">
        <v>20</v>
      </c>
    </row>
    <row r="2639" spans="1:28" ht="15.75" customHeight="1" x14ac:dyDescent="0.2">
      <c r="A2639" s="77" t="s">
        <v>49</v>
      </c>
      <c r="B2639" s="77" t="s">
        <v>47</v>
      </c>
      <c r="C2639" s="77" t="s">
        <v>50</v>
      </c>
      <c r="D2639" s="113">
        <v>43775.667872013888</v>
      </c>
      <c r="E2639" s="77" t="s">
        <v>5</v>
      </c>
      <c r="F2639" s="77" t="s">
        <v>30</v>
      </c>
      <c r="G2639" s="77" t="s">
        <v>51</v>
      </c>
      <c r="H2639" s="77" t="s">
        <v>11</v>
      </c>
      <c r="I2639" s="77" t="s">
        <v>43</v>
      </c>
      <c r="J2639" s="77" t="s">
        <v>42</v>
      </c>
      <c r="K2639" s="77">
        <v>3.5</v>
      </c>
      <c r="L2639" s="77">
        <v>1210</v>
      </c>
      <c r="M2639" s="77" t="s">
        <v>41</v>
      </c>
      <c r="N2639" s="101">
        <v>2.11</v>
      </c>
      <c r="O2639" s="107">
        <v>0</v>
      </c>
      <c r="P2639" s="104">
        <v>3.39</v>
      </c>
      <c r="Z2639" s="77" t="s">
        <v>40</v>
      </c>
      <c r="AA2639" s="77" t="s">
        <v>39</v>
      </c>
      <c r="AB2639" s="77">
        <v>20</v>
      </c>
    </row>
    <row r="2640" spans="1:28" ht="15.75" customHeight="1" x14ac:dyDescent="0.2">
      <c r="A2640" s="77" t="s">
        <v>48</v>
      </c>
      <c r="B2640" s="77" t="s">
        <v>47</v>
      </c>
      <c r="C2640" s="77" t="s">
        <v>50</v>
      </c>
      <c r="D2640" s="113">
        <v>43775.667872013888</v>
      </c>
      <c r="E2640" s="77" t="s">
        <v>5</v>
      </c>
      <c r="F2640" s="77" t="s">
        <v>31</v>
      </c>
      <c r="G2640" s="77" t="s">
        <v>51</v>
      </c>
      <c r="H2640" s="77" t="s">
        <v>11</v>
      </c>
      <c r="I2640" s="77" t="s">
        <v>157</v>
      </c>
      <c r="J2640" s="77" t="s">
        <v>42</v>
      </c>
      <c r="K2640" s="77">
        <v>1.58</v>
      </c>
      <c r="L2640" s="77">
        <v>1150</v>
      </c>
      <c r="M2640" s="77" t="s">
        <v>41</v>
      </c>
      <c r="N2640" s="101">
        <v>3.24</v>
      </c>
      <c r="O2640" s="107">
        <v>5.1700000000000001E-3</v>
      </c>
      <c r="P2640" s="104">
        <v>0.56899999999999995</v>
      </c>
      <c r="Z2640" s="77" t="s">
        <v>40</v>
      </c>
      <c r="AA2640" s="77" t="s">
        <v>39</v>
      </c>
      <c r="AB2640" s="77">
        <v>20</v>
      </c>
    </row>
    <row r="2641" spans="1:28" ht="15.75" customHeight="1" x14ac:dyDescent="0.2">
      <c r="A2641" s="77" t="s">
        <v>48</v>
      </c>
      <c r="B2641" s="77" t="s">
        <v>47</v>
      </c>
      <c r="C2641" s="77" t="s">
        <v>50</v>
      </c>
      <c r="D2641" s="113">
        <v>43775.667872013888</v>
      </c>
      <c r="E2641" s="77" t="s">
        <v>5</v>
      </c>
      <c r="F2641" s="77" t="s">
        <v>31</v>
      </c>
      <c r="G2641" s="77" t="s">
        <v>51</v>
      </c>
      <c r="H2641" s="77" t="s">
        <v>11</v>
      </c>
      <c r="I2641" s="77" t="s">
        <v>158</v>
      </c>
      <c r="J2641" s="77" t="s">
        <v>42</v>
      </c>
      <c r="K2641" s="77">
        <v>1.58</v>
      </c>
      <c r="L2641" s="77">
        <v>1150</v>
      </c>
      <c r="M2641" s="77" t="s">
        <v>41</v>
      </c>
      <c r="N2641" s="101">
        <v>8.0500000000000007</v>
      </c>
      <c r="O2641" s="107">
        <v>5.3800000000000002E-3</v>
      </c>
      <c r="P2641" s="104">
        <v>0</v>
      </c>
      <c r="Z2641" s="77" t="s">
        <v>40</v>
      </c>
      <c r="AA2641" s="77" t="s">
        <v>39</v>
      </c>
      <c r="AB2641" s="77">
        <v>20</v>
      </c>
    </row>
    <row r="2642" spans="1:28" ht="15.75" customHeight="1" x14ac:dyDescent="0.2">
      <c r="A2642" s="77" t="s">
        <v>48</v>
      </c>
      <c r="B2642" s="77" t="s">
        <v>47</v>
      </c>
      <c r="C2642" s="77" t="s">
        <v>50</v>
      </c>
      <c r="D2642" s="113">
        <v>43775.667872013888</v>
      </c>
      <c r="E2642" s="77" t="s">
        <v>5</v>
      </c>
      <c r="F2642" s="77" t="s">
        <v>31</v>
      </c>
      <c r="G2642" s="77" t="s">
        <v>51</v>
      </c>
      <c r="H2642" s="77" t="s">
        <v>11</v>
      </c>
      <c r="I2642" s="77" t="s">
        <v>43</v>
      </c>
      <c r="J2642" s="77" t="s">
        <v>42</v>
      </c>
      <c r="K2642" s="77">
        <v>1.58</v>
      </c>
      <c r="L2642" s="77">
        <v>1150</v>
      </c>
      <c r="M2642" s="77" t="s">
        <v>41</v>
      </c>
      <c r="N2642" s="101">
        <v>0.437</v>
      </c>
      <c r="O2642" s="107">
        <v>0</v>
      </c>
      <c r="P2642" s="104">
        <v>0.54700000000000004</v>
      </c>
      <c r="Z2642" s="77" t="s">
        <v>40</v>
      </c>
      <c r="AA2642" s="77" t="s">
        <v>39</v>
      </c>
      <c r="AB2642" s="77">
        <v>20</v>
      </c>
    </row>
    <row r="2643" spans="1:28" ht="15.75" customHeight="1" x14ac:dyDescent="0.2">
      <c r="A2643" s="77" t="s">
        <v>48</v>
      </c>
      <c r="B2643" s="77" t="s">
        <v>47</v>
      </c>
      <c r="C2643" s="77" t="s">
        <v>50</v>
      </c>
      <c r="D2643" s="113">
        <v>44091.745425567133</v>
      </c>
      <c r="E2643" s="77" t="s">
        <v>5</v>
      </c>
      <c r="F2643" s="77" t="s">
        <v>31</v>
      </c>
      <c r="G2643" s="77" t="s">
        <v>51</v>
      </c>
      <c r="H2643" s="77" t="s">
        <v>11</v>
      </c>
      <c r="I2643" s="77" t="s">
        <v>159</v>
      </c>
      <c r="J2643" s="77" t="s">
        <v>42</v>
      </c>
      <c r="K2643" s="77">
        <v>1.58</v>
      </c>
      <c r="L2643" s="77">
        <v>1150</v>
      </c>
      <c r="M2643" s="77" t="s">
        <v>41</v>
      </c>
      <c r="N2643" s="101">
        <v>2.0499999999999998</v>
      </c>
      <c r="O2643" s="107">
        <v>2.4599999999999999E-3</v>
      </c>
      <c r="P2643" s="104">
        <v>0.52400000000000002</v>
      </c>
      <c r="Z2643" s="77" t="s">
        <v>40</v>
      </c>
      <c r="AA2643" s="77" t="s">
        <v>39</v>
      </c>
      <c r="AB2643" s="77">
        <v>20</v>
      </c>
    </row>
    <row r="2644" spans="1:28" ht="15.75" customHeight="1" x14ac:dyDescent="0.2">
      <c r="A2644" s="77" t="s">
        <v>48</v>
      </c>
      <c r="B2644" s="77" t="s">
        <v>47</v>
      </c>
      <c r="C2644" s="77" t="s">
        <v>50</v>
      </c>
      <c r="D2644" s="113">
        <v>43775.667872013888</v>
      </c>
      <c r="E2644" s="77" t="s">
        <v>5</v>
      </c>
      <c r="F2644" s="77" t="s">
        <v>45</v>
      </c>
      <c r="G2644" s="77" t="s">
        <v>51</v>
      </c>
      <c r="H2644" s="77" t="s">
        <v>11</v>
      </c>
      <c r="I2644" s="77" t="s">
        <v>157</v>
      </c>
      <c r="J2644" s="77" t="s">
        <v>42</v>
      </c>
      <c r="K2644" s="77">
        <v>2.7</v>
      </c>
      <c r="L2644" s="77">
        <v>1500</v>
      </c>
      <c r="M2644" s="77" t="s">
        <v>41</v>
      </c>
      <c r="N2644" s="101">
        <v>6.7</v>
      </c>
      <c r="O2644" s="107">
        <v>1.7999999999999999E-2</v>
      </c>
      <c r="P2644" s="104">
        <v>1.31</v>
      </c>
      <c r="Z2644" s="77" t="s">
        <v>40</v>
      </c>
      <c r="AA2644" s="77" t="s">
        <v>39</v>
      </c>
      <c r="AB2644" s="77">
        <v>20</v>
      </c>
    </row>
    <row r="2645" spans="1:28" ht="15.75" customHeight="1" x14ac:dyDescent="0.2">
      <c r="A2645" s="77" t="s">
        <v>48</v>
      </c>
      <c r="B2645" s="77" t="s">
        <v>47</v>
      </c>
      <c r="C2645" s="77" t="s">
        <v>50</v>
      </c>
      <c r="D2645" s="113">
        <v>43775.667872013888</v>
      </c>
      <c r="E2645" s="77" t="s">
        <v>5</v>
      </c>
      <c r="F2645" s="77" t="s">
        <v>45</v>
      </c>
      <c r="G2645" s="77" t="s">
        <v>51</v>
      </c>
      <c r="H2645" s="77" t="s">
        <v>11</v>
      </c>
      <c r="I2645" s="77" t="s">
        <v>158</v>
      </c>
      <c r="J2645" s="77" t="s">
        <v>42</v>
      </c>
      <c r="K2645" s="77">
        <v>2.7</v>
      </c>
      <c r="L2645" s="77">
        <v>1500</v>
      </c>
      <c r="M2645" s="77" t="s">
        <v>41</v>
      </c>
      <c r="N2645" s="101">
        <v>18</v>
      </c>
      <c r="O2645" s="107">
        <v>1.9E-2</v>
      </c>
      <c r="P2645" s="104">
        <v>0</v>
      </c>
      <c r="Z2645" s="77" t="s">
        <v>40</v>
      </c>
      <c r="AA2645" s="77" t="s">
        <v>39</v>
      </c>
      <c r="AB2645" s="77">
        <v>20</v>
      </c>
    </row>
    <row r="2646" spans="1:28" ht="15.75" customHeight="1" x14ac:dyDescent="0.2">
      <c r="A2646" s="77" t="s">
        <v>48</v>
      </c>
      <c r="B2646" s="77" t="s">
        <v>47</v>
      </c>
      <c r="C2646" s="77" t="s">
        <v>50</v>
      </c>
      <c r="D2646" s="113">
        <v>43775.667872013888</v>
      </c>
      <c r="E2646" s="77" t="s">
        <v>5</v>
      </c>
      <c r="F2646" s="77" t="s">
        <v>45</v>
      </c>
      <c r="G2646" s="77" t="s">
        <v>51</v>
      </c>
      <c r="H2646" s="77" t="s">
        <v>11</v>
      </c>
      <c r="I2646" s="77" t="s">
        <v>43</v>
      </c>
      <c r="J2646" s="77" t="s">
        <v>42</v>
      </c>
      <c r="K2646" s="77">
        <v>2.7</v>
      </c>
      <c r="L2646" s="77">
        <v>1500</v>
      </c>
      <c r="M2646" s="77" t="s">
        <v>41</v>
      </c>
      <c r="N2646" s="101">
        <v>0.8</v>
      </c>
      <c r="O2646" s="107">
        <v>0</v>
      </c>
      <c r="P2646" s="104">
        <v>1.28</v>
      </c>
      <c r="Z2646" s="77" t="s">
        <v>40</v>
      </c>
      <c r="AA2646" s="77" t="s">
        <v>39</v>
      </c>
      <c r="AB2646" s="77">
        <v>20</v>
      </c>
    </row>
    <row r="2647" spans="1:28" ht="15.75" customHeight="1" x14ac:dyDescent="0.2">
      <c r="A2647" s="77" t="s">
        <v>48</v>
      </c>
      <c r="B2647" s="77" t="s">
        <v>47</v>
      </c>
      <c r="C2647" s="77" t="s">
        <v>50</v>
      </c>
      <c r="D2647" s="113">
        <v>43775.667872013888</v>
      </c>
      <c r="E2647" s="77" t="s">
        <v>5</v>
      </c>
      <c r="F2647" s="77" t="s">
        <v>29</v>
      </c>
      <c r="G2647" s="77" t="s">
        <v>51</v>
      </c>
      <c r="H2647" s="77" t="s">
        <v>11</v>
      </c>
      <c r="I2647" s="77" t="s">
        <v>157</v>
      </c>
      <c r="J2647" s="77" t="s">
        <v>42</v>
      </c>
      <c r="K2647" s="77">
        <v>3.36</v>
      </c>
      <c r="L2647" s="77">
        <v>1730</v>
      </c>
      <c r="M2647" s="77" t="s">
        <v>41</v>
      </c>
      <c r="N2647" s="101">
        <v>8.8000000000000007</v>
      </c>
      <c r="O2647" s="107">
        <v>2.6700000000000002E-2</v>
      </c>
      <c r="P2647" s="104">
        <v>1.78</v>
      </c>
      <c r="Z2647" s="77" t="s">
        <v>40</v>
      </c>
      <c r="AA2647" s="77" t="s">
        <v>39</v>
      </c>
      <c r="AB2647" s="77">
        <v>20</v>
      </c>
    </row>
    <row r="2648" spans="1:28" ht="15.75" customHeight="1" x14ac:dyDescent="0.2">
      <c r="A2648" s="77" t="s">
        <v>48</v>
      </c>
      <c r="B2648" s="77" t="s">
        <v>47</v>
      </c>
      <c r="C2648" s="77" t="s">
        <v>50</v>
      </c>
      <c r="D2648" s="113">
        <v>43775.667872013888</v>
      </c>
      <c r="E2648" s="77" t="s">
        <v>5</v>
      </c>
      <c r="F2648" s="77" t="s">
        <v>29</v>
      </c>
      <c r="G2648" s="77" t="s">
        <v>51</v>
      </c>
      <c r="H2648" s="77" t="s">
        <v>11</v>
      </c>
      <c r="I2648" s="77" t="s">
        <v>158</v>
      </c>
      <c r="J2648" s="77" t="s">
        <v>42</v>
      </c>
      <c r="K2648" s="77">
        <v>3.36</v>
      </c>
      <c r="L2648" s="77">
        <v>1730</v>
      </c>
      <c r="M2648" s="77" t="s">
        <v>41</v>
      </c>
      <c r="N2648" s="101">
        <v>24.1</v>
      </c>
      <c r="O2648" s="107">
        <v>2.8000000000000001E-2</v>
      </c>
      <c r="P2648" s="104">
        <v>0</v>
      </c>
      <c r="Z2648" s="77" t="s">
        <v>40</v>
      </c>
      <c r="AA2648" s="77" t="s">
        <v>39</v>
      </c>
      <c r="AB2648" s="77">
        <v>20</v>
      </c>
    </row>
    <row r="2649" spans="1:28" ht="15.75" customHeight="1" x14ac:dyDescent="0.2">
      <c r="A2649" s="77" t="s">
        <v>48</v>
      </c>
      <c r="B2649" s="77" t="s">
        <v>47</v>
      </c>
      <c r="C2649" s="77" t="s">
        <v>50</v>
      </c>
      <c r="D2649" s="113">
        <v>43775.667872013888</v>
      </c>
      <c r="E2649" s="77" t="s">
        <v>5</v>
      </c>
      <c r="F2649" s="77" t="s">
        <v>29</v>
      </c>
      <c r="G2649" s="77" t="s">
        <v>51</v>
      </c>
      <c r="H2649" s="77" t="s">
        <v>11</v>
      </c>
      <c r="I2649" s="77" t="s">
        <v>43</v>
      </c>
      <c r="J2649" s="77" t="s">
        <v>42</v>
      </c>
      <c r="K2649" s="77">
        <v>3.36</v>
      </c>
      <c r="L2649" s="77">
        <v>1730</v>
      </c>
      <c r="M2649" s="77" t="s">
        <v>41</v>
      </c>
      <c r="N2649" s="101">
        <v>1.1000000000000001</v>
      </c>
      <c r="O2649" s="107">
        <v>0</v>
      </c>
      <c r="P2649" s="104">
        <v>1.74</v>
      </c>
      <c r="Z2649" s="77" t="s">
        <v>40</v>
      </c>
      <c r="AA2649" s="77" t="s">
        <v>39</v>
      </c>
      <c r="AB2649" s="77">
        <v>20</v>
      </c>
    </row>
    <row r="2650" spans="1:28" ht="15.75" customHeight="1" x14ac:dyDescent="0.2">
      <c r="A2650" s="77" t="s">
        <v>49</v>
      </c>
      <c r="B2650" s="77" t="s">
        <v>47</v>
      </c>
      <c r="C2650" s="77" t="s">
        <v>50</v>
      </c>
      <c r="D2650" s="113">
        <v>43775.667872013888</v>
      </c>
      <c r="E2650" s="77" t="s">
        <v>5</v>
      </c>
      <c r="F2650" s="77" t="s">
        <v>31</v>
      </c>
      <c r="G2650" s="77" t="s">
        <v>51</v>
      </c>
      <c r="H2650" s="77" t="s">
        <v>11</v>
      </c>
      <c r="I2650" s="77" t="s">
        <v>157</v>
      </c>
      <c r="J2650" s="77" t="s">
        <v>42</v>
      </c>
      <c r="K2650" s="77">
        <v>1.58</v>
      </c>
      <c r="L2650" s="77">
        <v>1150</v>
      </c>
      <c r="M2650" s="77" t="s">
        <v>41</v>
      </c>
      <c r="N2650" s="101">
        <v>7.38</v>
      </c>
      <c r="O2650" s="107">
        <v>1.2E-2</v>
      </c>
      <c r="P2650" s="104">
        <v>1.33</v>
      </c>
      <c r="Z2650" s="77" t="s">
        <v>40</v>
      </c>
      <c r="AA2650" s="77" t="s">
        <v>39</v>
      </c>
      <c r="AB2650" s="77">
        <v>20</v>
      </c>
    </row>
    <row r="2651" spans="1:28" ht="15.75" customHeight="1" x14ac:dyDescent="0.2">
      <c r="A2651" s="77" t="s">
        <v>49</v>
      </c>
      <c r="B2651" s="77" t="s">
        <v>47</v>
      </c>
      <c r="C2651" s="77" t="s">
        <v>50</v>
      </c>
      <c r="D2651" s="113">
        <v>43775.667872013888</v>
      </c>
      <c r="E2651" s="77" t="s">
        <v>5</v>
      </c>
      <c r="F2651" s="77" t="s">
        <v>31</v>
      </c>
      <c r="G2651" s="77" t="s">
        <v>51</v>
      </c>
      <c r="H2651" s="77" t="s">
        <v>11</v>
      </c>
      <c r="I2651" s="77" t="s">
        <v>158</v>
      </c>
      <c r="J2651" s="77" t="s">
        <v>42</v>
      </c>
      <c r="K2651" s="77">
        <v>1.58</v>
      </c>
      <c r="L2651" s="77">
        <v>1150</v>
      </c>
      <c r="M2651" s="77" t="s">
        <v>41</v>
      </c>
      <c r="N2651" s="101">
        <v>18.7</v>
      </c>
      <c r="O2651" s="107">
        <v>1.2500000000000001E-2</v>
      </c>
      <c r="P2651" s="104">
        <v>0</v>
      </c>
      <c r="Z2651" s="77" t="s">
        <v>40</v>
      </c>
      <c r="AA2651" s="77" t="s">
        <v>39</v>
      </c>
      <c r="AB2651" s="77">
        <v>20</v>
      </c>
    </row>
    <row r="2652" spans="1:28" ht="15.75" customHeight="1" x14ac:dyDescent="0.2">
      <c r="A2652" s="77" t="s">
        <v>49</v>
      </c>
      <c r="B2652" s="77" t="s">
        <v>47</v>
      </c>
      <c r="C2652" s="77" t="s">
        <v>50</v>
      </c>
      <c r="D2652" s="113">
        <v>43775.667872013888</v>
      </c>
      <c r="E2652" s="77" t="s">
        <v>5</v>
      </c>
      <c r="F2652" s="77" t="s">
        <v>31</v>
      </c>
      <c r="G2652" s="77" t="s">
        <v>51</v>
      </c>
      <c r="H2652" s="77" t="s">
        <v>11</v>
      </c>
      <c r="I2652" s="77" t="s">
        <v>43</v>
      </c>
      <c r="J2652" s="77" t="s">
        <v>42</v>
      </c>
      <c r="K2652" s="77">
        <v>1.58</v>
      </c>
      <c r="L2652" s="77">
        <v>1150</v>
      </c>
      <c r="M2652" s="77" t="s">
        <v>41</v>
      </c>
      <c r="N2652" s="101">
        <v>1.02</v>
      </c>
      <c r="O2652" s="107">
        <v>0</v>
      </c>
      <c r="P2652" s="104">
        <v>1.28</v>
      </c>
      <c r="Z2652" s="77" t="s">
        <v>40</v>
      </c>
      <c r="AA2652" s="77" t="s">
        <v>39</v>
      </c>
      <c r="AB2652" s="77">
        <v>20</v>
      </c>
    </row>
    <row r="2653" spans="1:28" ht="15.75" customHeight="1" x14ac:dyDescent="0.2">
      <c r="A2653" s="77" t="s">
        <v>49</v>
      </c>
      <c r="B2653" s="77" t="s">
        <v>47</v>
      </c>
      <c r="C2653" s="77" t="s">
        <v>50</v>
      </c>
      <c r="D2653" s="113">
        <v>43775.667872013888</v>
      </c>
      <c r="E2653" s="77" t="s">
        <v>5</v>
      </c>
      <c r="F2653" s="77" t="s">
        <v>45</v>
      </c>
      <c r="G2653" s="77" t="s">
        <v>51</v>
      </c>
      <c r="H2653" s="77" t="s">
        <v>11</v>
      </c>
      <c r="I2653" s="77" t="s">
        <v>157</v>
      </c>
      <c r="J2653" s="77" t="s">
        <v>42</v>
      </c>
      <c r="K2653" s="77">
        <v>2.7</v>
      </c>
      <c r="L2653" s="77">
        <v>1500</v>
      </c>
      <c r="M2653" s="77" t="s">
        <v>41</v>
      </c>
      <c r="N2653" s="101">
        <v>15.9</v>
      </c>
      <c r="O2653" s="107">
        <v>4.3999999999999997E-2</v>
      </c>
      <c r="P2653" s="104">
        <v>3.18</v>
      </c>
      <c r="Z2653" s="77" t="s">
        <v>40</v>
      </c>
      <c r="AA2653" s="77" t="s">
        <v>39</v>
      </c>
      <c r="AB2653" s="77">
        <v>20</v>
      </c>
    </row>
    <row r="2654" spans="1:28" ht="15.75" customHeight="1" x14ac:dyDescent="0.2">
      <c r="A2654" s="77" t="s">
        <v>49</v>
      </c>
      <c r="B2654" s="77" t="s">
        <v>47</v>
      </c>
      <c r="C2654" s="77" t="s">
        <v>50</v>
      </c>
      <c r="D2654" s="113">
        <v>43775.667872013888</v>
      </c>
      <c r="E2654" s="77" t="s">
        <v>5</v>
      </c>
      <c r="F2654" s="77" t="s">
        <v>45</v>
      </c>
      <c r="G2654" s="77" t="s">
        <v>51</v>
      </c>
      <c r="H2654" s="77" t="s">
        <v>11</v>
      </c>
      <c r="I2654" s="77" t="s">
        <v>158</v>
      </c>
      <c r="J2654" s="77" t="s">
        <v>42</v>
      </c>
      <c r="K2654" s="77">
        <v>2.7</v>
      </c>
      <c r="L2654" s="77">
        <v>1500</v>
      </c>
      <c r="M2654" s="77" t="s">
        <v>41</v>
      </c>
      <c r="N2654" s="101">
        <v>43.4</v>
      </c>
      <c r="O2654" s="107">
        <v>4.4999999999999998E-2</v>
      </c>
      <c r="P2654" s="104">
        <v>0</v>
      </c>
      <c r="Z2654" s="77" t="s">
        <v>40</v>
      </c>
      <c r="AA2654" s="77" t="s">
        <v>39</v>
      </c>
      <c r="AB2654" s="77">
        <v>20</v>
      </c>
    </row>
    <row r="2655" spans="1:28" ht="15.75" customHeight="1" x14ac:dyDescent="0.2">
      <c r="A2655" s="77" t="s">
        <v>49</v>
      </c>
      <c r="B2655" s="77" t="s">
        <v>47</v>
      </c>
      <c r="C2655" s="77" t="s">
        <v>50</v>
      </c>
      <c r="D2655" s="113">
        <v>43775.667872013888</v>
      </c>
      <c r="E2655" s="77" t="s">
        <v>5</v>
      </c>
      <c r="F2655" s="77" t="s">
        <v>45</v>
      </c>
      <c r="G2655" s="77" t="s">
        <v>51</v>
      </c>
      <c r="H2655" s="77" t="s">
        <v>11</v>
      </c>
      <c r="I2655" s="77" t="s">
        <v>43</v>
      </c>
      <c r="J2655" s="77" t="s">
        <v>42</v>
      </c>
      <c r="K2655" s="77">
        <v>2.7</v>
      </c>
      <c r="L2655" s="77">
        <v>1500</v>
      </c>
      <c r="M2655" s="77" t="s">
        <v>41</v>
      </c>
      <c r="N2655" s="101">
        <v>2</v>
      </c>
      <c r="O2655" s="107">
        <v>0</v>
      </c>
      <c r="P2655" s="104">
        <v>3.1</v>
      </c>
      <c r="Z2655" s="77" t="s">
        <v>40</v>
      </c>
      <c r="AA2655" s="77" t="s">
        <v>39</v>
      </c>
      <c r="AB2655" s="77">
        <v>20</v>
      </c>
    </row>
    <row r="2656" spans="1:28" ht="15.75" customHeight="1" x14ac:dyDescent="0.2">
      <c r="A2656" s="77" t="s">
        <v>49</v>
      </c>
      <c r="B2656" s="77" t="s">
        <v>47</v>
      </c>
      <c r="C2656" s="77" t="s">
        <v>50</v>
      </c>
      <c r="D2656" s="113">
        <v>43775.667872013888</v>
      </c>
      <c r="E2656" s="77" t="s">
        <v>5</v>
      </c>
      <c r="F2656" s="77" t="s">
        <v>29</v>
      </c>
      <c r="G2656" s="77" t="s">
        <v>51</v>
      </c>
      <c r="H2656" s="77" t="s">
        <v>11</v>
      </c>
      <c r="I2656" s="77" t="s">
        <v>157</v>
      </c>
      <c r="J2656" s="77" t="s">
        <v>42</v>
      </c>
      <c r="K2656" s="77">
        <v>3.36</v>
      </c>
      <c r="L2656" s="77">
        <v>1730</v>
      </c>
      <c r="M2656" s="77" t="s">
        <v>41</v>
      </c>
      <c r="N2656" s="101">
        <v>20.9</v>
      </c>
      <c r="O2656" s="107">
        <v>6.3399999999999998E-2</v>
      </c>
      <c r="P2656" s="104">
        <v>4.3499999999999996</v>
      </c>
      <c r="Z2656" s="77" t="s">
        <v>40</v>
      </c>
      <c r="AA2656" s="77" t="s">
        <v>39</v>
      </c>
      <c r="AB2656" s="77">
        <v>20</v>
      </c>
    </row>
    <row r="2657" spans="1:28" ht="15.75" customHeight="1" x14ac:dyDescent="0.2">
      <c r="A2657" s="77" t="s">
        <v>49</v>
      </c>
      <c r="B2657" s="77" t="s">
        <v>47</v>
      </c>
      <c r="C2657" s="77" t="s">
        <v>50</v>
      </c>
      <c r="D2657" s="113">
        <v>43775.667872013888</v>
      </c>
      <c r="E2657" s="77" t="s">
        <v>5</v>
      </c>
      <c r="F2657" s="77" t="s">
        <v>29</v>
      </c>
      <c r="G2657" s="77" t="s">
        <v>51</v>
      </c>
      <c r="H2657" s="77" t="s">
        <v>11</v>
      </c>
      <c r="I2657" s="77" t="s">
        <v>158</v>
      </c>
      <c r="J2657" s="77" t="s">
        <v>42</v>
      </c>
      <c r="K2657" s="77">
        <v>3.36</v>
      </c>
      <c r="L2657" s="77">
        <v>1730</v>
      </c>
      <c r="M2657" s="77" t="s">
        <v>41</v>
      </c>
      <c r="N2657" s="101">
        <v>58.7</v>
      </c>
      <c r="O2657" s="107">
        <v>6.5299999999999997E-2</v>
      </c>
      <c r="P2657" s="104">
        <v>0</v>
      </c>
      <c r="Z2657" s="77" t="s">
        <v>40</v>
      </c>
      <c r="AA2657" s="77" t="s">
        <v>39</v>
      </c>
      <c r="AB2657" s="77">
        <v>20</v>
      </c>
    </row>
    <row r="2658" spans="1:28" ht="15.75" customHeight="1" x14ac:dyDescent="0.2">
      <c r="A2658" s="77" t="s">
        <v>49</v>
      </c>
      <c r="B2658" s="77" t="s">
        <v>47</v>
      </c>
      <c r="C2658" s="77" t="s">
        <v>50</v>
      </c>
      <c r="D2658" s="113">
        <v>43775.667872013888</v>
      </c>
      <c r="E2658" s="77" t="s">
        <v>5</v>
      </c>
      <c r="F2658" s="77" t="s">
        <v>29</v>
      </c>
      <c r="G2658" s="77" t="s">
        <v>51</v>
      </c>
      <c r="H2658" s="77" t="s">
        <v>11</v>
      </c>
      <c r="I2658" s="77" t="s">
        <v>43</v>
      </c>
      <c r="J2658" s="77" t="s">
        <v>42</v>
      </c>
      <c r="K2658" s="77">
        <v>3.36</v>
      </c>
      <c r="L2658" s="77">
        <v>1730</v>
      </c>
      <c r="M2658" s="77" t="s">
        <v>41</v>
      </c>
      <c r="N2658" s="101">
        <v>2.7</v>
      </c>
      <c r="O2658" s="107">
        <v>0</v>
      </c>
      <c r="P2658" s="104">
        <v>4.26</v>
      </c>
      <c r="Z2658" s="77" t="s">
        <v>40</v>
      </c>
      <c r="AA2658" s="77" t="s">
        <v>39</v>
      </c>
      <c r="AB2658" s="77">
        <v>20</v>
      </c>
    </row>
    <row r="2659" spans="1:28" ht="15.75" customHeight="1" x14ac:dyDescent="0.2">
      <c r="A2659" s="77" t="s">
        <v>48</v>
      </c>
      <c r="B2659" s="77" t="s">
        <v>47</v>
      </c>
      <c r="C2659" s="77" t="s">
        <v>50</v>
      </c>
      <c r="D2659" s="113">
        <v>43775.667872013888</v>
      </c>
      <c r="E2659" s="77" t="s">
        <v>5</v>
      </c>
      <c r="F2659" s="77" t="s">
        <v>30</v>
      </c>
      <c r="G2659" s="77" t="s">
        <v>51</v>
      </c>
      <c r="H2659" s="77" t="s">
        <v>11</v>
      </c>
      <c r="I2659" s="77" t="s">
        <v>157</v>
      </c>
      <c r="J2659" s="77" t="s">
        <v>42</v>
      </c>
      <c r="K2659" s="77">
        <v>3.5</v>
      </c>
      <c r="L2659" s="77">
        <v>1210</v>
      </c>
      <c r="M2659" s="77" t="s">
        <v>41</v>
      </c>
      <c r="N2659" s="101">
        <v>23.5</v>
      </c>
      <c r="O2659" s="107">
        <v>4.9099999999999998E-2</v>
      </c>
      <c r="P2659" s="104">
        <v>1.73</v>
      </c>
      <c r="Z2659" s="77" t="s">
        <v>40</v>
      </c>
      <c r="AA2659" s="77" t="s">
        <v>39</v>
      </c>
      <c r="AB2659" s="77">
        <v>20</v>
      </c>
    </row>
    <row r="2660" spans="1:28" ht="15.75" customHeight="1" x14ac:dyDescent="0.2">
      <c r="A2660" s="77" t="s">
        <v>48</v>
      </c>
      <c r="B2660" s="77" t="s">
        <v>47</v>
      </c>
      <c r="C2660" s="77" t="s">
        <v>50</v>
      </c>
      <c r="D2660" s="113">
        <v>43775.667872013888</v>
      </c>
      <c r="E2660" s="77" t="s">
        <v>5</v>
      </c>
      <c r="F2660" s="77" t="s">
        <v>30</v>
      </c>
      <c r="G2660" s="77" t="s">
        <v>51</v>
      </c>
      <c r="H2660" s="77" t="s">
        <v>11</v>
      </c>
      <c r="I2660" s="77" t="s">
        <v>158</v>
      </c>
      <c r="J2660" s="77" t="s">
        <v>42</v>
      </c>
      <c r="K2660" s="77">
        <v>3.5</v>
      </c>
      <c r="L2660" s="77">
        <v>1210</v>
      </c>
      <c r="M2660" s="77" t="s">
        <v>41</v>
      </c>
      <c r="N2660" s="101">
        <v>40.799999999999997</v>
      </c>
      <c r="O2660" s="107">
        <v>5.5500000000000001E-2</v>
      </c>
      <c r="P2660" s="104">
        <v>0</v>
      </c>
      <c r="Z2660" s="77" t="s">
        <v>40</v>
      </c>
      <c r="AA2660" s="77" t="s">
        <v>39</v>
      </c>
      <c r="AB2660" s="77">
        <v>20</v>
      </c>
    </row>
    <row r="2661" spans="1:28" ht="15.75" customHeight="1" x14ac:dyDescent="0.2">
      <c r="A2661" s="77" t="s">
        <v>48</v>
      </c>
      <c r="B2661" s="77" t="s">
        <v>47</v>
      </c>
      <c r="C2661" s="77" t="s">
        <v>50</v>
      </c>
      <c r="D2661" s="113">
        <v>43775.667872013888</v>
      </c>
      <c r="E2661" s="77" t="s">
        <v>5</v>
      </c>
      <c r="F2661" s="77" t="s">
        <v>30</v>
      </c>
      <c r="G2661" s="77" t="s">
        <v>51</v>
      </c>
      <c r="H2661" s="77" t="s">
        <v>11</v>
      </c>
      <c r="I2661" s="77" t="s">
        <v>43</v>
      </c>
      <c r="J2661" s="77" t="s">
        <v>42</v>
      </c>
      <c r="K2661" s="77">
        <v>3.5</v>
      </c>
      <c r="L2661" s="77">
        <v>1210</v>
      </c>
      <c r="M2661" s="77" t="s">
        <v>41</v>
      </c>
      <c r="N2661" s="101">
        <v>0.96899999999999997</v>
      </c>
      <c r="O2661" s="107">
        <v>0</v>
      </c>
      <c r="P2661" s="104">
        <v>1.56</v>
      </c>
      <c r="Z2661" s="77" t="s">
        <v>40</v>
      </c>
      <c r="AA2661" s="77" t="s">
        <v>39</v>
      </c>
      <c r="AB2661" s="77">
        <v>20</v>
      </c>
    </row>
    <row r="2662" spans="1:28" ht="15.75" customHeight="1" x14ac:dyDescent="0.2">
      <c r="A2662" s="77" t="s">
        <v>49</v>
      </c>
      <c r="B2662" s="77" t="s">
        <v>47</v>
      </c>
      <c r="C2662" s="77" t="s">
        <v>50</v>
      </c>
      <c r="D2662" s="113">
        <v>43775.667872013888</v>
      </c>
      <c r="E2662" s="77" t="s">
        <v>5</v>
      </c>
      <c r="F2662" s="77" t="s">
        <v>30</v>
      </c>
      <c r="G2662" s="77" t="s">
        <v>44</v>
      </c>
      <c r="H2662" s="77" t="s">
        <v>11</v>
      </c>
      <c r="I2662" s="77" t="s">
        <v>157</v>
      </c>
      <c r="J2662" s="77" t="s">
        <v>42</v>
      </c>
      <c r="K2662" s="77">
        <v>3.5</v>
      </c>
      <c r="L2662" s="77">
        <v>1240</v>
      </c>
      <c r="M2662" s="77" t="s">
        <v>41</v>
      </c>
      <c r="N2662" s="101">
        <v>160</v>
      </c>
      <c r="O2662" s="107">
        <v>7.1599999999999997E-2</v>
      </c>
      <c r="P2662" s="104">
        <v>3.89</v>
      </c>
      <c r="Z2662" s="77" t="s">
        <v>40</v>
      </c>
      <c r="AA2662" s="77" t="s">
        <v>39</v>
      </c>
      <c r="AB2662" s="77">
        <v>20</v>
      </c>
    </row>
    <row r="2663" spans="1:28" ht="15.75" customHeight="1" x14ac:dyDescent="0.2">
      <c r="A2663" s="77" t="s">
        <v>49</v>
      </c>
      <c r="B2663" s="77" t="s">
        <v>47</v>
      </c>
      <c r="C2663" s="77" t="s">
        <v>50</v>
      </c>
      <c r="D2663" s="113">
        <v>43775.667872013888</v>
      </c>
      <c r="E2663" s="77" t="s">
        <v>5</v>
      </c>
      <c r="F2663" s="77" t="s">
        <v>30</v>
      </c>
      <c r="G2663" s="77" t="s">
        <v>44</v>
      </c>
      <c r="H2663" s="77" t="s">
        <v>11</v>
      </c>
      <c r="I2663" s="77" t="s">
        <v>158</v>
      </c>
      <c r="J2663" s="77" t="s">
        <v>42</v>
      </c>
      <c r="K2663" s="77">
        <v>3.5</v>
      </c>
      <c r="L2663" s="77">
        <v>1240</v>
      </c>
      <c r="M2663" s="77" t="s">
        <v>41</v>
      </c>
      <c r="N2663" s="101">
        <v>195</v>
      </c>
      <c r="O2663" s="107">
        <v>8.1299999999999997E-2</v>
      </c>
      <c r="P2663" s="104">
        <v>0</v>
      </c>
      <c r="Z2663" s="77" t="s">
        <v>40</v>
      </c>
      <c r="AA2663" s="77" t="s">
        <v>39</v>
      </c>
      <c r="AB2663" s="77">
        <v>20</v>
      </c>
    </row>
    <row r="2664" spans="1:28" ht="15.75" customHeight="1" x14ac:dyDescent="0.2">
      <c r="A2664" s="77" t="s">
        <v>49</v>
      </c>
      <c r="B2664" s="77" t="s">
        <v>47</v>
      </c>
      <c r="C2664" s="77" t="s">
        <v>50</v>
      </c>
      <c r="D2664" s="113">
        <v>43775.667872013888</v>
      </c>
      <c r="E2664" s="77" t="s">
        <v>5</v>
      </c>
      <c r="F2664" s="77" t="s">
        <v>30</v>
      </c>
      <c r="G2664" s="77" t="s">
        <v>44</v>
      </c>
      <c r="H2664" s="77" t="s">
        <v>11</v>
      </c>
      <c r="I2664" s="77" t="s">
        <v>43</v>
      </c>
      <c r="J2664" s="77" t="s">
        <v>42</v>
      </c>
      <c r="K2664" s="77">
        <v>3.5</v>
      </c>
      <c r="L2664" s="77">
        <v>1240</v>
      </c>
      <c r="M2664" s="77" t="s">
        <v>41</v>
      </c>
      <c r="N2664" s="101">
        <v>2.2200000000000002</v>
      </c>
      <c r="O2664" s="107">
        <v>0</v>
      </c>
      <c r="P2664" s="104">
        <v>3.45</v>
      </c>
      <c r="Z2664" s="77" t="s">
        <v>40</v>
      </c>
      <c r="AA2664" s="77" t="s">
        <v>39</v>
      </c>
      <c r="AB2664" s="77">
        <v>20</v>
      </c>
    </row>
    <row r="2665" spans="1:28" ht="15.75" customHeight="1" x14ac:dyDescent="0.2">
      <c r="A2665" s="77" t="s">
        <v>49</v>
      </c>
      <c r="B2665" s="77" t="s">
        <v>47</v>
      </c>
      <c r="C2665" s="77" t="s">
        <v>50</v>
      </c>
      <c r="D2665" s="113">
        <v>43775.667872013888</v>
      </c>
      <c r="E2665" s="77" t="s">
        <v>5</v>
      </c>
      <c r="F2665" s="77" t="s">
        <v>31</v>
      </c>
      <c r="G2665" s="77" t="s">
        <v>44</v>
      </c>
      <c r="H2665" s="77" t="s">
        <v>11</v>
      </c>
      <c r="I2665" s="77" t="s">
        <v>157</v>
      </c>
      <c r="J2665" s="77" t="s">
        <v>42</v>
      </c>
      <c r="K2665" s="77">
        <v>1.28</v>
      </c>
      <c r="L2665" s="77">
        <v>1210</v>
      </c>
      <c r="M2665" s="77" t="s">
        <v>41</v>
      </c>
      <c r="N2665" s="101">
        <v>5.51</v>
      </c>
      <c r="O2665" s="107">
        <v>1.14E-2</v>
      </c>
      <c r="P2665" s="104">
        <v>0.92100000000000004</v>
      </c>
      <c r="Z2665" s="77" t="s">
        <v>40</v>
      </c>
      <c r="AA2665" s="77" t="s">
        <v>39</v>
      </c>
      <c r="AB2665" s="77">
        <v>20</v>
      </c>
    </row>
    <row r="2666" spans="1:28" ht="15.75" customHeight="1" x14ac:dyDescent="0.2">
      <c r="A2666" s="77" t="s">
        <v>49</v>
      </c>
      <c r="B2666" s="77" t="s">
        <v>47</v>
      </c>
      <c r="C2666" s="77" t="s">
        <v>50</v>
      </c>
      <c r="D2666" s="113">
        <v>43775.667872013888</v>
      </c>
      <c r="E2666" s="77" t="s">
        <v>5</v>
      </c>
      <c r="F2666" s="77" t="s">
        <v>31</v>
      </c>
      <c r="G2666" s="77" t="s">
        <v>44</v>
      </c>
      <c r="H2666" s="77" t="s">
        <v>11</v>
      </c>
      <c r="I2666" s="77" t="s">
        <v>158</v>
      </c>
      <c r="J2666" s="77" t="s">
        <v>42</v>
      </c>
      <c r="K2666" s="77">
        <v>1.28</v>
      </c>
      <c r="L2666" s="77">
        <v>1210</v>
      </c>
      <c r="M2666" s="77" t="s">
        <v>41</v>
      </c>
      <c r="N2666" s="101">
        <v>13.7</v>
      </c>
      <c r="O2666" s="107">
        <v>1.2699999999999999E-2</v>
      </c>
      <c r="P2666" s="104">
        <v>0</v>
      </c>
      <c r="Z2666" s="77" t="s">
        <v>40</v>
      </c>
      <c r="AA2666" s="77" t="s">
        <v>39</v>
      </c>
      <c r="AB2666" s="77">
        <v>20</v>
      </c>
    </row>
    <row r="2667" spans="1:28" ht="15.75" customHeight="1" x14ac:dyDescent="0.2">
      <c r="A2667" s="77" t="s">
        <v>49</v>
      </c>
      <c r="B2667" s="77" t="s">
        <v>47</v>
      </c>
      <c r="C2667" s="77" t="s">
        <v>50</v>
      </c>
      <c r="D2667" s="113">
        <v>43775.667872013888</v>
      </c>
      <c r="E2667" s="77" t="s">
        <v>5</v>
      </c>
      <c r="F2667" s="77" t="s">
        <v>31</v>
      </c>
      <c r="G2667" s="77" t="s">
        <v>44</v>
      </c>
      <c r="H2667" s="77" t="s">
        <v>11</v>
      </c>
      <c r="I2667" s="77" t="s">
        <v>43</v>
      </c>
      <c r="J2667" s="77" t="s">
        <v>42</v>
      </c>
      <c r="K2667" s="77">
        <v>1.28</v>
      </c>
      <c r="L2667" s="77">
        <v>1210</v>
      </c>
      <c r="M2667" s="77" t="s">
        <v>41</v>
      </c>
      <c r="N2667" s="101">
        <v>0.76300000000000001</v>
      </c>
      <c r="O2667" s="107">
        <v>0</v>
      </c>
      <c r="P2667" s="104">
        <v>0.88300000000000001</v>
      </c>
      <c r="Z2667" s="77" t="s">
        <v>40</v>
      </c>
      <c r="AA2667" s="77" t="s">
        <v>39</v>
      </c>
      <c r="AB2667" s="77">
        <v>20</v>
      </c>
    </row>
    <row r="2668" spans="1:28" ht="15.75" customHeight="1" x14ac:dyDescent="0.2">
      <c r="A2668" s="77" t="s">
        <v>49</v>
      </c>
      <c r="B2668" s="77" t="s">
        <v>47</v>
      </c>
      <c r="C2668" s="77" t="s">
        <v>50</v>
      </c>
      <c r="D2668" s="113">
        <v>43775.667872013888</v>
      </c>
      <c r="E2668" s="77" t="s">
        <v>5</v>
      </c>
      <c r="F2668" s="77" t="s">
        <v>45</v>
      </c>
      <c r="G2668" s="77" t="s">
        <v>44</v>
      </c>
      <c r="H2668" s="77" t="s">
        <v>11</v>
      </c>
      <c r="I2668" s="77" t="s">
        <v>157</v>
      </c>
      <c r="J2668" s="77" t="s">
        <v>42</v>
      </c>
      <c r="K2668" s="77">
        <v>3</v>
      </c>
      <c r="L2668" s="77">
        <v>1920</v>
      </c>
      <c r="M2668" s="77" t="s">
        <v>41</v>
      </c>
      <c r="N2668" s="101">
        <v>22.7</v>
      </c>
      <c r="O2668" s="107">
        <v>4.1000000000000002E-2</v>
      </c>
      <c r="P2668" s="104">
        <v>2.59</v>
      </c>
      <c r="Z2668" s="77" t="s">
        <v>40</v>
      </c>
      <c r="AA2668" s="77" t="s">
        <v>39</v>
      </c>
      <c r="AB2668" s="77">
        <v>20</v>
      </c>
    </row>
    <row r="2669" spans="1:28" ht="15.75" customHeight="1" x14ac:dyDescent="0.2">
      <c r="A2669" s="77" t="s">
        <v>49</v>
      </c>
      <c r="B2669" s="77" t="s">
        <v>47</v>
      </c>
      <c r="C2669" s="77" t="s">
        <v>50</v>
      </c>
      <c r="D2669" s="113">
        <v>43775.667872013888</v>
      </c>
      <c r="E2669" s="77" t="s">
        <v>5</v>
      </c>
      <c r="F2669" s="77" t="s">
        <v>45</v>
      </c>
      <c r="G2669" s="77" t="s">
        <v>44</v>
      </c>
      <c r="H2669" s="77" t="s">
        <v>11</v>
      </c>
      <c r="I2669" s="77" t="s">
        <v>158</v>
      </c>
      <c r="J2669" s="77" t="s">
        <v>42</v>
      </c>
      <c r="K2669" s="77">
        <v>3</v>
      </c>
      <c r="L2669" s="77">
        <v>1920</v>
      </c>
      <c r="M2669" s="77" t="s">
        <v>41</v>
      </c>
      <c r="N2669" s="101">
        <v>45.9</v>
      </c>
      <c r="O2669" s="107">
        <v>4.2999999999999997E-2</v>
      </c>
      <c r="P2669" s="104">
        <v>0</v>
      </c>
      <c r="Z2669" s="77" t="s">
        <v>40</v>
      </c>
      <c r="AA2669" s="77" t="s">
        <v>39</v>
      </c>
      <c r="AB2669" s="77">
        <v>20</v>
      </c>
    </row>
    <row r="2670" spans="1:28" ht="15.75" customHeight="1" x14ac:dyDescent="0.2">
      <c r="A2670" s="77" t="s">
        <v>49</v>
      </c>
      <c r="B2670" s="77" t="s">
        <v>47</v>
      </c>
      <c r="C2670" s="77" t="s">
        <v>50</v>
      </c>
      <c r="D2670" s="113">
        <v>43775.667872013888</v>
      </c>
      <c r="E2670" s="77" t="s">
        <v>5</v>
      </c>
      <c r="F2670" s="77" t="s">
        <v>45</v>
      </c>
      <c r="G2670" s="77" t="s">
        <v>44</v>
      </c>
      <c r="H2670" s="77" t="s">
        <v>11</v>
      </c>
      <c r="I2670" s="77" t="s">
        <v>43</v>
      </c>
      <c r="J2670" s="77" t="s">
        <v>42</v>
      </c>
      <c r="K2670" s="77">
        <v>3</v>
      </c>
      <c r="L2670" s="77">
        <v>1920</v>
      </c>
      <c r="M2670" s="77" t="s">
        <v>41</v>
      </c>
      <c r="N2670" s="101">
        <v>1.6</v>
      </c>
      <c r="O2670" s="107">
        <v>0</v>
      </c>
      <c r="P2670" s="104">
        <v>2.5</v>
      </c>
      <c r="Z2670" s="77" t="s">
        <v>40</v>
      </c>
      <c r="AA2670" s="77" t="s">
        <v>39</v>
      </c>
      <c r="AB2670" s="77">
        <v>20</v>
      </c>
    </row>
    <row r="2671" spans="1:28" ht="15.75" customHeight="1" x14ac:dyDescent="0.2">
      <c r="A2671" s="77" t="s">
        <v>49</v>
      </c>
      <c r="B2671" s="77" t="s">
        <v>47</v>
      </c>
      <c r="C2671" s="77" t="s">
        <v>50</v>
      </c>
      <c r="D2671" s="113">
        <v>43775.667872013888</v>
      </c>
      <c r="E2671" s="77" t="s">
        <v>5</v>
      </c>
      <c r="F2671" s="77" t="s">
        <v>29</v>
      </c>
      <c r="G2671" s="77" t="s">
        <v>44</v>
      </c>
      <c r="H2671" s="77" t="s">
        <v>11</v>
      </c>
      <c r="I2671" s="77" t="s">
        <v>157</v>
      </c>
      <c r="J2671" s="77" t="s">
        <v>42</v>
      </c>
      <c r="K2671" s="77">
        <v>4.01</v>
      </c>
      <c r="L2671" s="77">
        <v>2390</v>
      </c>
      <c r="M2671" s="77" t="s">
        <v>41</v>
      </c>
      <c r="N2671" s="101">
        <v>20.2</v>
      </c>
      <c r="O2671" s="107">
        <v>5.4600000000000003E-2</v>
      </c>
      <c r="P2671" s="104">
        <v>3.43</v>
      </c>
      <c r="Z2671" s="77" t="s">
        <v>40</v>
      </c>
      <c r="AA2671" s="77" t="s">
        <v>39</v>
      </c>
      <c r="AB2671" s="77">
        <v>20</v>
      </c>
    </row>
    <row r="2672" spans="1:28" ht="15.75" customHeight="1" x14ac:dyDescent="0.2">
      <c r="A2672" s="77" t="s">
        <v>49</v>
      </c>
      <c r="B2672" s="77" t="s">
        <v>47</v>
      </c>
      <c r="C2672" s="77" t="s">
        <v>50</v>
      </c>
      <c r="D2672" s="113">
        <v>43775.667872013888</v>
      </c>
      <c r="E2672" s="77" t="s">
        <v>5</v>
      </c>
      <c r="F2672" s="77" t="s">
        <v>29</v>
      </c>
      <c r="G2672" s="77" t="s">
        <v>44</v>
      </c>
      <c r="H2672" s="77" t="s">
        <v>11</v>
      </c>
      <c r="I2672" s="77" t="s">
        <v>158</v>
      </c>
      <c r="J2672" s="77" t="s">
        <v>42</v>
      </c>
      <c r="K2672" s="77">
        <v>4.01</v>
      </c>
      <c r="L2672" s="77">
        <v>2390</v>
      </c>
      <c r="M2672" s="77" t="s">
        <v>41</v>
      </c>
      <c r="N2672" s="101">
        <v>50.6</v>
      </c>
      <c r="O2672" s="107">
        <v>5.6000000000000001E-2</v>
      </c>
      <c r="P2672" s="104">
        <v>0</v>
      </c>
      <c r="Z2672" s="77" t="s">
        <v>40</v>
      </c>
      <c r="AA2672" s="77" t="s">
        <v>39</v>
      </c>
      <c r="AB2672" s="77">
        <v>20</v>
      </c>
    </row>
    <row r="2673" spans="1:28" ht="15.75" customHeight="1" x14ac:dyDescent="0.2">
      <c r="A2673" s="77" t="s">
        <v>49</v>
      </c>
      <c r="B2673" s="77" t="s">
        <v>47</v>
      </c>
      <c r="C2673" s="77" t="s">
        <v>50</v>
      </c>
      <c r="D2673" s="113">
        <v>43775.667872013888</v>
      </c>
      <c r="E2673" s="77" t="s">
        <v>5</v>
      </c>
      <c r="F2673" s="77" t="s">
        <v>29</v>
      </c>
      <c r="G2673" s="77" t="s">
        <v>44</v>
      </c>
      <c r="H2673" s="77" t="s">
        <v>11</v>
      </c>
      <c r="I2673" s="77" t="s">
        <v>43</v>
      </c>
      <c r="J2673" s="77" t="s">
        <v>42</v>
      </c>
      <c r="K2673" s="77">
        <v>4.01</v>
      </c>
      <c r="L2673" s="77">
        <v>2390</v>
      </c>
      <c r="M2673" s="77" t="s">
        <v>41</v>
      </c>
      <c r="N2673" s="101">
        <v>2.0299999999999998</v>
      </c>
      <c r="O2673" s="107">
        <v>0</v>
      </c>
      <c r="P2673" s="104">
        <v>3.33</v>
      </c>
      <c r="Z2673" s="77" t="s">
        <v>40</v>
      </c>
      <c r="AA2673" s="77" t="s">
        <v>39</v>
      </c>
      <c r="AB2673" s="77">
        <v>20</v>
      </c>
    </row>
    <row r="2674" spans="1:28" ht="15.75" customHeight="1" x14ac:dyDescent="0.2">
      <c r="A2674" s="77" t="s">
        <v>48</v>
      </c>
      <c r="B2674" s="77" t="s">
        <v>47</v>
      </c>
      <c r="C2674" s="77" t="s">
        <v>50</v>
      </c>
      <c r="D2674" s="113">
        <v>43775.667872013888</v>
      </c>
      <c r="E2674" s="77" t="s">
        <v>5</v>
      </c>
      <c r="F2674" s="77" t="s">
        <v>30</v>
      </c>
      <c r="G2674" s="77" t="s">
        <v>44</v>
      </c>
      <c r="H2674" s="77" t="s">
        <v>11</v>
      </c>
      <c r="I2674" s="77" t="s">
        <v>157</v>
      </c>
      <c r="J2674" s="77" t="s">
        <v>42</v>
      </c>
      <c r="K2674" s="77">
        <v>3.5</v>
      </c>
      <c r="L2674" s="77">
        <v>1240</v>
      </c>
      <c r="M2674" s="77" t="s">
        <v>41</v>
      </c>
      <c r="N2674" s="101">
        <v>115</v>
      </c>
      <c r="O2674" s="107">
        <v>3.3500000000000002E-2</v>
      </c>
      <c r="P2674" s="104">
        <v>1.77</v>
      </c>
      <c r="Z2674" s="77" t="s">
        <v>40</v>
      </c>
      <c r="AA2674" s="77" t="s">
        <v>39</v>
      </c>
      <c r="AB2674" s="77">
        <v>20</v>
      </c>
    </row>
    <row r="2675" spans="1:28" ht="15.75" customHeight="1" x14ac:dyDescent="0.2">
      <c r="A2675" s="77" t="s">
        <v>48</v>
      </c>
      <c r="B2675" s="77" t="s">
        <v>47</v>
      </c>
      <c r="C2675" s="77" t="s">
        <v>50</v>
      </c>
      <c r="D2675" s="113">
        <v>43775.667872013888</v>
      </c>
      <c r="E2675" s="77" t="s">
        <v>5</v>
      </c>
      <c r="F2675" s="77" t="s">
        <v>30</v>
      </c>
      <c r="G2675" s="77" t="s">
        <v>44</v>
      </c>
      <c r="H2675" s="77" t="s">
        <v>11</v>
      </c>
      <c r="I2675" s="77" t="s">
        <v>158</v>
      </c>
      <c r="J2675" s="77" t="s">
        <v>42</v>
      </c>
      <c r="K2675" s="77">
        <v>3.5</v>
      </c>
      <c r="L2675" s="77">
        <v>1240</v>
      </c>
      <c r="M2675" s="77" t="s">
        <v>41</v>
      </c>
      <c r="N2675" s="101">
        <v>132</v>
      </c>
      <c r="O2675" s="107">
        <v>3.8100000000000002E-2</v>
      </c>
      <c r="P2675" s="104">
        <v>0</v>
      </c>
      <c r="Z2675" s="77" t="s">
        <v>40</v>
      </c>
      <c r="AA2675" s="77" t="s">
        <v>39</v>
      </c>
      <c r="AB2675" s="77">
        <v>20</v>
      </c>
    </row>
    <row r="2676" spans="1:28" ht="15.75" customHeight="1" x14ac:dyDescent="0.2">
      <c r="A2676" s="77" t="s">
        <v>48</v>
      </c>
      <c r="B2676" s="77" t="s">
        <v>47</v>
      </c>
      <c r="C2676" s="77" t="s">
        <v>50</v>
      </c>
      <c r="D2676" s="113">
        <v>43775.667872013888</v>
      </c>
      <c r="E2676" s="77" t="s">
        <v>5</v>
      </c>
      <c r="F2676" s="77" t="s">
        <v>30</v>
      </c>
      <c r="G2676" s="77" t="s">
        <v>44</v>
      </c>
      <c r="H2676" s="77" t="s">
        <v>11</v>
      </c>
      <c r="I2676" s="77" t="s">
        <v>43</v>
      </c>
      <c r="J2676" s="77" t="s">
        <v>42</v>
      </c>
      <c r="K2676" s="77">
        <v>3.5</v>
      </c>
      <c r="L2676" s="77">
        <v>1240</v>
      </c>
      <c r="M2676" s="77" t="s">
        <v>41</v>
      </c>
      <c r="N2676" s="101">
        <v>1.02</v>
      </c>
      <c r="O2676" s="107">
        <v>0</v>
      </c>
      <c r="P2676" s="104">
        <v>1.58</v>
      </c>
      <c r="Z2676" s="77" t="s">
        <v>40</v>
      </c>
      <c r="AA2676" s="77" t="s">
        <v>39</v>
      </c>
      <c r="AB2676" s="77">
        <v>20</v>
      </c>
    </row>
    <row r="2677" spans="1:28" ht="15.75" customHeight="1" x14ac:dyDescent="0.2">
      <c r="A2677" s="77" t="s">
        <v>48</v>
      </c>
      <c r="B2677" s="77" t="s">
        <v>47</v>
      </c>
      <c r="C2677" s="77" t="s">
        <v>50</v>
      </c>
      <c r="D2677" s="113">
        <v>43775.667872013888</v>
      </c>
      <c r="E2677" s="77" t="s">
        <v>5</v>
      </c>
      <c r="F2677" s="77" t="s">
        <v>31</v>
      </c>
      <c r="G2677" s="77" t="s">
        <v>44</v>
      </c>
      <c r="H2677" s="77" t="s">
        <v>11</v>
      </c>
      <c r="I2677" s="77" t="s">
        <v>157</v>
      </c>
      <c r="J2677" s="77" t="s">
        <v>42</v>
      </c>
      <c r="K2677" s="77">
        <v>1.28</v>
      </c>
      <c r="L2677" s="77">
        <v>1210</v>
      </c>
      <c r="M2677" s="77" t="s">
        <v>41</v>
      </c>
      <c r="N2677" s="101">
        <v>2.37</v>
      </c>
      <c r="O2677" s="107">
        <v>4.9300000000000004E-3</v>
      </c>
      <c r="P2677" s="104">
        <v>0.39100000000000001</v>
      </c>
      <c r="Z2677" s="77" t="s">
        <v>40</v>
      </c>
      <c r="AA2677" s="77" t="s">
        <v>39</v>
      </c>
      <c r="AB2677" s="77">
        <v>20</v>
      </c>
    </row>
    <row r="2678" spans="1:28" ht="15.75" customHeight="1" x14ac:dyDescent="0.2">
      <c r="A2678" s="77" t="s">
        <v>48</v>
      </c>
      <c r="B2678" s="77" t="s">
        <v>47</v>
      </c>
      <c r="C2678" s="77" t="s">
        <v>50</v>
      </c>
      <c r="D2678" s="113">
        <v>43775.667872013888</v>
      </c>
      <c r="E2678" s="77" t="s">
        <v>5</v>
      </c>
      <c r="F2678" s="77" t="s">
        <v>31</v>
      </c>
      <c r="G2678" s="77" t="s">
        <v>44</v>
      </c>
      <c r="H2678" s="77" t="s">
        <v>11</v>
      </c>
      <c r="I2678" s="77" t="s">
        <v>158</v>
      </c>
      <c r="J2678" s="77" t="s">
        <v>42</v>
      </c>
      <c r="K2678" s="77">
        <v>1.28</v>
      </c>
      <c r="L2678" s="77">
        <v>1210</v>
      </c>
      <c r="M2678" s="77" t="s">
        <v>41</v>
      </c>
      <c r="N2678" s="101">
        <v>5.92</v>
      </c>
      <c r="O2678" s="107">
        <v>5.5100000000000001E-3</v>
      </c>
      <c r="P2678" s="104">
        <v>0</v>
      </c>
      <c r="Z2678" s="77" t="s">
        <v>40</v>
      </c>
      <c r="AA2678" s="77" t="s">
        <v>39</v>
      </c>
      <c r="AB2678" s="77">
        <v>20</v>
      </c>
    </row>
    <row r="2679" spans="1:28" ht="15.75" customHeight="1" x14ac:dyDescent="0.2">
      <c r="A2679" s="77" t="s">
        <v>48</v>
      </c>
      <c r="B2679" s="77" t="s">
        <v>47</v>
      </c>
      <c r="C2679" s="77" t="s">
        <v>50</v>
      </c>
      <c r="D2679" s="113">
        <v>43775.667872013888</v>
      </c>
      <c r="E2679" s="77" t="s">
        <v>5</v>
      </c>
      <c r="F2679" s="77" t="s">
        <v>31</v>
      </c>
      <c r="G2679" s="77" t="s">
        <v>44</v>
      </c>
      <c r="H2679" s="77" t="s">
        <v>11</v>
      </c>
      <c r="I2679" s="77" t="s">
        <v>43</v>
      </c>
      <c r="J2679" s="77" t="s">
        <v>42</v>
      </c>
      <c r="K2679" s="77">
        <v>1.28</v>
      </c>
      <c r="L2679" s="77">
        <v>1210</v>
      </c>
      <c r="M2679" s="77" t="s">
        <v>41</v>
      </c>
      <c r="N2679" s="101">
        <v>0.32500000000000001</v>
      </c>
      <c r="O2679" s="107">
        <v>0</v>
      </c>
      <c r="P2679" s="104">
        <v>0.375</v>
      </c>
      <c r="Z2679" s="77" t="s">
        <v>40</v>
      </c>
      <c r="AA2679" s="77" t="s">
        <v>39</v>
      </c>
      <c r="AB2679" s="77">
        <v>20</v>
      </c>
    </row>
    <row r="2680" spans="1:28" ht="15.75" customHeight="1" x14ac:dyDescent="0.2">
      <c r="A2680" s="77" t="s">
        <v>48</v>
      </c>
      <c r="B2680" s="77" t="s">
        <v>47</v>
      </c>
      <c r="C2680" s="77" t="s">
        <v>50</v>
      </c>
      <c r="D2680" s="113">
        <v>43775.667872013888</v>
      </c>
      <c r="E2680" s="77" t="s">
        <v>5</v>
      </c>
      <c r="F2680" s="77" t="s">
        <v>45</v>
      </c>
      <c r="G2680" s="77" t="s">
        <v>44</v>
      </c>
      <c r="H2680" s="77" t="s">
        <v>11</v>
      </c>
      <c r="I2680" s="77" t="s">
        <v>157</v>
      </c>
      <c r="J2680" s="77" t="s">
        <v>42</v>
      </c>
      <c r="K2680" s="77">
        <v>3</v>
      </c>
      <c r="L2680" s="77">
        <v>1920</v>
      </c>
      <c r="M2680" s="77" t="s">
        <v>41</v>
      </c>
      <c r="N2680" s="101">
        <v>12</v>
      </c>
      <c r="O2680" s="107">
        <v>1.7000000000000001E-2</v>
      </c>
      <c r="P2680" s="104">
        <v>1.07</v>
      </c>
      <c r="Z2680" s="77" t="s">
        <v>40</v>
      </c>
      <c r="AA2680" s="77" t="s">
        <v>39</v>
      </c>
      <c r="AB2680" s="77">
        <v>20</v>
      </c>
    </row>
    <row r="2681" spans="1:28" ht="15.75" customHeight="1" x14ac:dyDescent="0.2">
      <c r="A2681" s="77" t="s">
        <v>48</v>
      </c>
      <c r="B2681" s="77" t="s">
        <v>47</v>
      </c>
      <c r="C2681" s="77" t="s">
        <v>50</v>
      </c>
      <c r="D2681" s="113">
        <v>43775.667872013888</v>
      </c>
      <c r="E2681" s="77" t="s">
        <v>5</v>
      </c>
      <c r="F2681" s="77" t="s">
        <v>45</v>
      </c>
      <c r="G2681" s="77" t="s">
        <v>44</v>
      </c>
      <c r="H2681" s="77" t="s">
        <v>11</v>
      </c>
      <c r="I2681" s="77" t="s">
        <v>158</v>
      </c>
      <c r="J2681" s="77" t="s">
        <v>42</v>
      </c>
      <c r="K2681" s="77">
        <v>3</v>
      </c>
      <c r="L2681" s="77">
        <v>1920</v>
      </c>
      <c r="M2681" s="77" t="s">
        <v>41</v>
      </c>
      <c r="N2681" s="101">
        <v>21.6</v>
      </c>
      <c r="O2681" s="107">
        <v>1.7999999999999999E-2</v>
      </c>
      <c r="P2681" s="104">
        <v>0</v>
      </c>
      <c r="Z2681" s="77" t="s">
        <v>40</v>
      </c>
      <c r="AA2681" s="77" t="s">
        <v>39</v>
      </c>
      <c r="AB2681" s="77">
        <v>20</v>
      </c>
    </row>
    <row r="2682" spans="1:28" ht="15.75" customHeight="1" x14ac:dyDescent="0.2">
      <c r="A2682" s="77" t="s">
        <v>48</v>
      </c>
      <c r="B2682" s="77" t="s">
        <v>47</v>
      </c>
      <c r="C2682" s="77" t="s">
        <v>50</v>
      </c>
      <c r="D2682" s="113">
        <v>43775.667872013888</v>
      </c>
      <c r="E2682" s="77" t="s">
        <v>5</v>
      </c>
      <c r="F2682" s="77" t="s">
        <v>45</v>
      </c>
      <c r="G2682" s="77" t="s">
        <v>44</v>
      </c>
      <c r="H2682" s="77" t="s">
        <v>11</v>
      </c>
      <c r="I2682" s="77" t="s">
        <v>43</v>
      </c>
      <c r="J2682" s="77" t="s">
        <v>42</v>
      </c>
      <c r="K2682" s="77">
        <v>3</v>
      </c>
      <c r="L2682" s="77">
        <v>1920</v>
      </c>
      <c r="M2682" s="77" t="s">
        <v>41</v>
      </c>
      <c r="N2682" s="101">
        <v>0.7</v>
      </c>
      <c r="O2682" s="107">
        <v>0</v>
      </c>
      <c r="P2682" s="104">
        <v>1.03</v>
      </c>
      <c r="Z2682" s="77" t="s">
        <v>40</v>
      </c>
      <c r="AA2682" s="77" t="s">
        <v>39</v>
      </c>
      <c r="AB2682" s="77">
        <v>20</v>
      </c>
    </row>
    <row r="2683" spans="1:28" ht="15.75" customHeight="1" x14ac:dyDescent="0.2">
      <c r="A2683" s="77" t="s">
        <v>48</v>
      </c>
      <c r="B2683" s="77" t="s">
        <v>47</v>
      </c>
      <c r="C2683" s="77" t="s">
        <v>50</v>
      </c>
      <c r="D2683" s="113">
        <v>43775.667872013888</v>
      </c>
      <c r="E2683" s="77" t="s">
        <v>5</v>
      </c>
      <c r="F2683" s="77" t="s">
        <v>29</v>
      </c>
      <c r="G2683" s="77" t="s">
        <v>44</v>
      </c>
      <c r="H2683" s="77" t="s">
        <v>11</v>
      </c>
      <c r="I2683" s="77" t="s">
        <v>157</v>
      </c>
      <c r="J2683" s="77" t="s">
        <v>42</v>
      </c>
      <c r="K2683" s="77">
        <v>4.01</v>
      </c>
      <c r="L2683" s="77">
        <v>2390</v>
      </c>
      <c r="M2683" s="77" t="s">
        <v>41</v>
      </c>
      <c r="N2683" s="101">
        <v>8.1199999999999992</v>
      </c>
      <c r="O2683" s="107">
        <v>2.29E-2</v>
      </c>
      <c r="P2683" s="104">
        <v>1.4</v>
      </c>
      <c r="Z2683" s="77" t="s">
        <v>40</v>
      </c>
      <c r="AA2683" s="77" t="s">
        <v>39</v>
      </c>
      <c r="AB2683" s="77">
        <v>20</v>
      </c>
    </row>
    <row r="2684" spans="1:28" ht="15.75" customHeight="1" x14ac:dyDescent="0.2">
      <c r="A2684" s="77" t="s">
        <v>48</v>
      </c>
      <c r="B2684" s="77" t="s">
        <v>47</v>
      </c>
      <c r="C2684" s="77" t="s">
        <v>50</v>
      </c>
      <c r="D2684" s="113">
        <v>43775.667872013888</v>
      </c>
      <c r="E2684" s="77" t="s">
        <v>5</v>
      </c>
      <c r="F2684" s="77" t="s">
        <v>29</v>
      </c>
      <c r="G2684" s="77" t="s">
        <v>44</v>
      </c>
      <c r="H2684" s="77" t="s">
        <v>11</v>
      </c>
      <c r="I2684" s="77" t="s">
        <v>158</v>
      </c>
      <c r="J2684" s="77" t="s">
        <v>42</v>
      </c>
      <c r="K2684" s="77">
        <v>4.01</v>
      </c>
      <c r="L2684" s="77">
        <v>2390</v>
      </c>
      <c r="M2684" s="77" t="s">
        <v>41</v>
      </c>
      <c r="N2684" s="101">
        <v>20.6</v>
      </c>
      <c r="O2684" s="107">
        <v>2.3800000000000002E-2</v>
      </c>
      <c r="P2684" s="104">
        <v>0</v>
      </c>
      <c r="Z2684" s="77" t="s">
        <v>40</v>
      </c>
      <c r="AA2684" s="77" t="s">
        <v>39</v>
      </c>
      <c r="AB2684" s="77">
        <v>20</v>
      </c>
    </row>
    <row r="2685" spans="1:28" ht="15.75" customHeight="1" x14ac:dyDescent="0.2">
      <c r="A2685" s="77" t="s">
        <v>48</v>
      </c>
      <c r="B2685" s="77" t="s">
        <v>47</v>
      </c>
      <c r="C2685" s="77" t="s">
        <v>50</v>
      </c>
      <c r="D2685" s="113">
        <v>43775.667872013888</v>
      </c>
      <c r="E2685" s="77" t="s">
        <v>5</v>
      </c>
      <c r="F2685" s="77" t="s">
        <v>29</v>
      </c>
      <c r="G2685" s="77" t="s">
        <v>44</v>
      </c>
      <c r="H2685" s="77" t="s">
        <v>11</v>
      </c>
      <c r="I2685" s="77" t="s">
        <v>43</v>
      </c>
      <c r="J2685" s="77" t="s">
        <v>42</v>
      </c>
      <c r="K2685" s="77">
        <v>4.01</v>
      </c>
      <c r="L2685" s="77">
        <v>2390</v>
      </c>
      <c r="M2685" s="77" t="s">
        <v>41</v>
      </c>
      <c r="N2685" s="101">
        <v>0.82799999999999996</v>
      </c>
      <c r="O2685" s="107">
        <v>0</v>
      </c>
      <c r="P2685" s="104">
        <v>1.36</v>
      </c>
      <c r="Z2685" s="77" t="s">
        <v>40</v>
      </c>
      <c r="AA2685" s="77" t="s">
        <v>39</v>
      </c>
      <c r="AB2685" s="77">
        <v>20</v>
      </c>
    </row>
    <row r="2686" spans="1:28" ht="15.75" customHeight="1" x14ac:dyDescent="0.2">
      <c r="A2686" s="77" t="s">
        <v>49</v>
      </c>
      <c r="B2686" s="77" t="s">
        <v>47</v>
      </c>
      <c r="C2686" s="77" t="s">
        <v>50</v>
      </c>
      <c r="D2686" s="113">
        <v>43775.668586539352</v>
      </c>
      <c r="E2686" s="77" t="s">
        <v>5</v>
      </c>
      <c r="F2686" s="77" t="s">
        <v>30</v>
      </c>
      <c r="G2686" s="77" t="s">
        <v>51</v>
      </c>
      <c r="H2686" s="77" t="s">
        <v>12</v>
      </c>
      <c r="I2686" s="77" t="s">
        <v>157</v>
      </c>
      <c r="J2686" s="77" t="s">
        <v>42</v>
      </c>
      <c r="K2686" s="77">
        <v>3.5</v>
      </c>
      <c r="L2686" s="77">
        <v>1210</v>
      </c>
      <c r="M2686" s="77" t="s">
        <v>41</v>
      </c>
      <c r="N2686" s="101">
        <v>49.2</v>
      </c>
      <c r="O2686" s="107">
        <v>6.7400000000000002E-2</v>
      </c>
      <c r="P2686" s="104">
        <v>2.57</v>
      </c>
      <c r="Z2686" s="77" t="s">
        <v>40</v>
      </c>
      <c r="AA2686" s="77" t="s">
        <v>39</v>
      </c>
      <c r="AB2686" s="77">
        <v>20</v>
      </c>
    </row>
    <row r="2687" spans="1:28" ht="15.75" customHeight="1" x14ac:dyDescent="0.2">
      <c r="A2687" s="77" t="s">
        <v>49</v>
      </c>
      <c r="B2687" s="77" t="s">
        <v>47</v>
      </c>
      <c r="C2687" s="77" t="s">
        <v>50</v>
      </c>
      <c r="D2687" s="113">
        <v>43775.668586539352</v>
      </c>
      <c r="E2687" s="77" t="s">
        <v>5</v>
      </c>
      <c r="F2687" s="77" t="s">
        <v>30</v>
      </c>
      <c r="G2687" s="77" t="s">
        <v>51</v>
      </c>
      <c r="H2687" s="77" t="s">
        <v>12</v>
      </c>
      <c r="I2687" s="77" t="s">
        <v>158</v>
      </c>
      <c r="J2687" s="77" t="s">
        <v>42</v>
      </c>
      <c r="K2687" s="77">
        <v>3.5</v>
      </c>
      <c r="L2687" s="77">
        <v>1210</v>
      </c>
      <c r="M2687" s="77" t="s">
        <v>41</v>
      </c>
      <c r="N2687" s="101">
        <v>75.2</v>
      </c>
      <c r="O2687" s="107">
        <v>7.9699999999999993E-2</v>
      </c>
      <c r="P2687" s="104">
        <v>0</v>
      </c>
      <c r="Z2687" s="77" t="s">
        <v>40</v>
      </c>
      <c r="AA2687" s="77" t="s">
        <v>39</v>
      </c>
      <c r="AB2687" s="77">
        <v>20</v>
      </c>
    </row>
    <row r="2688" spans="1:28" ht="15.75" customHeight="1" x14ac:dyDescent="0.2">
      <c r="A2688" s="77" t="s">
        <v>49</v>
      </c>
      <c r="B2688" s="77" t="s">
        <v>47</v>
      </c>
      <c r="C2688" s="77" t="s">
        <v>50</v>
      </c>
      <c r="D2688" s="113">
        <v>43775.668586539352</v>
      </c>
      <c r="E2688" s="77" t="s">
        <v>5</v>
      </c>
      <c r="F2688" s="77" t="s">
        <v>30</v>
      </c>
      <c r="G2688" s="77" t="s">
        <v>51</v>
      </c>
      <c r="H2688" s="77" t="s">
        <v>12</v>
      </c>
      <c r="I2688" s="77" t="s">
        <v>43</v>
      </c>
      <c r="J2688" s="77" t="s">
        <v>42</v>
      </c>
      <c r="K2688" s="77">
        <v>3.5</v>
      </c>
      <c r="L2688" s="77">
        <v>1210</v>
      </c>
      <c r="M2688" s="77" t="s">
        <v>41</v>
      </c>
      <c r="N2688" s="101">
        <v>1.45</v>
      </c>
      <c r="O2688" s="107">
        <v>0</v>
      </c>
      <c r="P2688" s="104">
        <v>2.35</v>
      </c>
      <c r="Z2688" s="77" t="s">
        <v>40</v>
      </c>
      <c r="AA2688" s="77" t="s">
        <v>39</v>
      </c>
      <c r="AB2688" s="77">
        <v>20</v>
      </c>
    </row>
    <row r="2689" spans="1:28" ht="15.75" customHeight="1" x14ac:dyDescent="0.2">
      <c r="A2689" s="77" t="s">
        <v>49</v>
      </c>
      <c r="B2689" s="77" t="s">
        <v>47</v>
      </c>
      <c r="C2689" s="77" t="s">
        <v>50</v>
      </c>
      <c r="D2689" s="113">
        <v>43775.668586539352</v>
      </c>
      <c r="E2689" s="77" t="s">
        <v>5</v>
      </c>
      <c r="F2689" s="77" t="s">
        <v>31</v>
      </c>
      <c r="G2689" s="77" t="s">
        <v>51</v>
      </c>
      <c r="H2689" s="77" t="s">
        <v>12</v>
      </c>
      <c r="I2689" s="77" t="s">
        <v>157</v>
      </c>
      <c r="J2689" s="77" t="s">
        <v>42</v>
      </c>
      <c r="K2689" s="77">
        <v>1.35</v>
      </c>
      <c r="L2689" s="77">
        <v>1160</v>
      </c>
      <c r="M2689" s="77" t="s">
        <v>41</v>
      </c>
      <c r="N2689" s="101">
        <v>5.0999999999999996</v>
      </c>
      <c r="O2689" s="107">
        <v>7.0600000000000003E-3</v>
      </c>
      <c r="P2689" s="104">
        <v>1.02</v>
      </c>
      <c r="Z2689" s="77" t="s">
        <v>40</v>
      </c>
      <c r="AA2689" s="77" t="s">
        <v>39</v>
      </c>
      <c r="AB2689" s="77">
        <v>20</v>
      </c>
    </row>
    <row r="2690" spans="1:28" ht="15.75" customHeight="1" x14ac:dyDescent="0.2">
      <c r="A2690" s="77" t="s">
        <v>49</v>
      </c>
      <c r="B2690" s="77" t="s">
        <v>47</v>
      </c>
      <c r="C2690" s="77" t="s">
        <v>50</v>
      </c>
      <c r="D2690" s="113">
        <v>43775.668586539352</v>
      </c>
      <c r="E2690" s="77" t="s">
        <v>5</v>
      </c>
      <c r="F2690" s="77" t="s">
        <v>31</v>
      </c>
      <c r="G2690" s="77" t="s">
        <v>51</v>
      </c>
      <c r="H2690" s="77" t="s">
        <v>12</v>
      </c>
      <c r="I2690" s="77" t="s">
        <v>158</v>
      </c>
      <c r="J2690" s="77" t="s">
        <v>42</v>
      </c>
      <c r="K2690" s="77">
        <v>1.35</v>
      </c>
      <c r="L2690" s="77">
        <v>1160</v>
      </c>
      <c r="M2690" s="77" t="s">
        <v>41</v>
      </c>
      <c r="N2690" s="101">
        <v>12.3</v>
      </c>
      <c r="O2690" s="107">
        <v>7.4999999999999997E-3</v>
      </c>
      <c r="P2690" s="104">
        <v>0</v>
      </c>
      <c r="Z2690" s="77" t="s">
        <v>40</v>
      </c>
      <c r="AA2690" s="77" t="s">
        <v>39</v>
      </c>
      <c r="AB2690" s="77">
        <v>20</v>
      </c>
    </row>
    <row r="2691" spans="1:28" ht="15.75" customHeight="1" x14ac:dyDescent="0.2">
      <c r="A2691" s="77" t="s">
        <v>49</v>
      </c>
      <c r="B2691" s="77" t="s">
        <v>47</v>
      </c>
      <c r="C2691" s="77" t="s">
        <v>50</v>
      </c>
      <c r="D2691" s="113">
        <v>43775.668586539352</v>
      </c>
      <c r="E2691" s="77" t="s">
        <v>5</v>
      </c>
      <c r="F2691" s="77" t="s">
        <v>31</v>
      </c>
      <c r="G2691" s="77" t="s">
        <v>51</v>
      </c>
      <c r="H2691" s="77" t="s">
        <v>12</v>
      </c>
      <c r="I2691" s="77" t="s">
        <v>43</v>
      </c>
      <c r="J2691" s="77" t="s">
        <v>42</v>
      </c>
      <c r="K2691" s="77">
        <v>1.35</v>
      </c>
      <c r="L2691" s="77">
        <v>1160</v>
      </c>
      <c r="M2691" s="77" t="s">
        <v>41</v>
      </c>
      <c r="N2691" s="101">
        <v>0.82199999999999995</v>
      </c>
      <c r="O2691" s="107">
        <v>0</v>
      </c>
      <c r="P2691" s="104">
        <v>0.97899999999999998</v>
      </c>
      <c r="Z2691" s="77" t="s">
        <v>40</v>
      </c>
      <c r="AA2691" s="77" t="s">
        <v>39</v>
      </c>
      <c r="AB2691" s="77">
        <v>20</v>
      </c>
    </row>
    <row r="2692" spans="1:28" ht="15.75" customHeight="1" x14ac:dyDescent="0.2">
      <c r="A2692" s="77" t="s">
        <v>49</v>
      </c>
      <c r="B2692" s="77" t="s">
        <v>47</v>
      </c>
      <c r="C2692" s="77" t="s">
        <v>50</v>
      </c>
      <c r="D2692" s="113">
        <v>43775.668586539352</v>
      </c>
      <c r="E2692" s="77" t="s">
        <v>5</v>
      </c>
      <c r="F2692" s="77" t="s">
        <v>45</v>
      </c>
      <c r="G2692" s="77" t="s">
        <v>51</v>
      </c>
      <c r="H2692" s="77" t="s">
        <v>12</v>
      </c>
      <c r="I2692" s="77" t="s">
        <v>157</v>
      </c>
      <c r="J2692" s="77" t="s">
        <v>42</v>
      </c>
      <c r="K2692" s="77">
        <v>2.2000000000000002</v>
      </c>
      <c r="L2692" s="77">
        <v>1540</v>
      </c>
      <c r="M2692" s="77" t="s">
        <v>41</v>
      </c>
      <c r="N2692" s="101">
        <v>19.399999999999999</v>
      </c>
      <c r="O2692" s="107">
        <v>3.5000000000000003E-2</v>
      </c>
      <c r="P2692" s="104">
        <v>3.4</v>
      </c>
      <c r="Z2692" s="77" t="s">
        <v>40</v>
      </c>
      <c r="AA2692" s="77" t="s">
        <v>39</v>
      </c>
      <c r="AB2692" s="77">
        <v>20</v>
      </c>
    </row>
    <row r="2693" spans="1:28" ht="15.75" customHeight="1" x14ac:dyDescent="0.2">
      <c r="A2693" s="77" t="s">
        <v>49</v>
      </c>
      <c r="B2693" s="77" t="s">
        <v>47</v>
      </c>
      <c r="C2693" s="77" t="s">
        <v>50</v>
      </c>
      <c r="D2693" s="113">
        <v>43775.668586539352</v>
      </c>
      <c r="E2693" s="77" t="s">
        <v>5</v>
      </c>
      <c r="F2693" s="77" t="s">
        <v>45</v>
      </c>
      <c r="G2693" s="77" t="s">
        <v>51</v>
      </c>
      <c r="H2693" s="77" t="s">
        <v>12</v>
      </c>
      <c r="I2693" s="77" t="s">
        <v>158</v>
      </c>
      <c r="J2693" s="77" t="s">
        <v>42</v>
      </c>
      <c r="K2693" s="77">
        <v>2.2000000000000002</v>
      </c>
      <c r="L2693" s="77">
        <v>1540</v>
      </c>
      <c r="M2693" s="77" t="s">
        <v>41</v>
      </c>
      <c r="N2693" s="101">
        <v>43.7</v>
      </c>
      <c r="O2693" s="107">
        <v>3.6999999999999998E-2</v>
      </c>
      <c r="P2693" s="104">
        <v>0</v>
      </c>
      <c r="Z2693" s="77" t="s">
        <v>40</v>
      </c>
      <c r="AA2693" s="77" t="s">
        <v>39</v>
      </c>
      <c r="AB2693" s="77">
        <v>20</v>
      </c>
    </row>
    <row r="2694" spans="1:28" ht="15.75" customHeight="1" x14ac:dyDescent="0.2">
      <c r="A2694" s="77" t="s">
        <v>49</v>
      </c>
      <c r="B2694" s="77" t="s">
        <v>47</v>
      </c>
      <c r="C2694" s="77" t="s">
        <v>50</v>
      </c>
      <c r="D2694" s="113">
        <v>43775.668586539352</v>
      </c>
      <c r="E2694" s="77" t="s">
        <v>5</v>
      </c>
      <c r="F2694" s="77" t="s">
        <v>45</v>
      </c>
      <c r="G2694" s="77" t="s">
        <v>51</v>
      </c>
      <c r="H2694" s="77" t="s">
        <v>12</v>
      </c>
      <c r="I2694" s="77" t="s">
        <v>43</v>
      </c>
      <c r="J2694" s="77" t="s">
        <v>42</v>
      </c>
      <c r="K2694" s="77">
        <v>2.2000000000000002</v>
      </c>
      <c r="L2694" s="77">
        <v>1540</v>
      </c>
      <c r="M2694" s="77" t="s">
        <v>41</v>
      </c>
      <c r="N2694" s="101">
        <v>2.2999999999999998</v>
      </c>
      <c r="O2694" s="107">
        <v>0</v>
      </c>
      <c r="P2694" s="104">
        <v>3.33</v>
      </c>
      <c r="Z2694" s="77" t="s">
        <v>40</v>
      </c>
      <c r="AA2694" s="77" t="s">
        <v>39</v>
      </c>
      <c r="AB2694" s="77">
        <v>20</v>
      </c>
    </row>
    <row r="2695" spans="1:28" ht="15.75" customHeight="1" x14ac:dyDescent="0.2">
      <c r="A2695" s="77" t="s">
        <v>49</v>
      </c>
      <c r="B2695" s="77" t="s">
        <v>47</v>
      </c>
      <c r="C2695" s="77" t="s">
        <v>50</v>
      </c>
      <c r="D2695" s="113">
        <v>43775.668586539352</v>
      </c>
      <c r="E2695" s="77" t="s">
        <v>5</v>
      </c>
      <c r="F2695" s="77" t="s">
        <v>29</v>
      </c>
      <c r="G2695" s="77" t="s">
        <v>51</v>
      </c>
      <c r="H2695" s="77" t="s">
        <v>12</v>
      </c>
      <c r="I2695" s="77" t="s">
        <v>157</v>
      </c>
      <c r="J2695" s="77" t="s">
        <v>42</v>
      </c>
      <c r="K2695" s="77">
        <v>2.59</v>
      </c>
      <c r="L2695" s="77">
        <v>1780</v>
      </c>
      <c r="M2695" s="77" t="s">
        <v>41</v>
      </c>
      <c r="N2695" s="101">
        <v>25.9</v>
      </c>
      <c r="O2695" s="107">
        <v>4.8899999999999999E-2</v>
      </c>
      <c r="P2695" s="104">
        <v>4.8499999999999996</v>
      </c>
      <c r="Z2695" s="77" t="s">
        <v>40</v>
      </c>
      <c r="AA2695" s="77" t="s">
        <v>39</v>
      </c>
      <c r="AB2695" s="77">
        <v>20</v>
      </c>
    </row>
    <row r="2696" spans="1:28" ht="15.75" customHeight="1" x14ac:dyDescent="0.2">
      <c r="A2696" s="77" t="s">
        <v>49</v>
      </c>
      <c r="B2696" s="77" t="s">
        <v>47</v>
      </c>
      <c r="C2696" s="77" t="s">
        <v>50</v>
      </c>
      <c r="D2696" s="113">
        <v>43775.668586539352</v>
      </c>
      <c r="E2696" s="77" t="s">
        <v>5</v>
      </c>
      <c r="F2696" s="77" t="s">
        <v>29</v>
      </c>
      <c r="G2696" s="77" t="s">
        <v>51</v>
      </c>
      <c r="H2696" s="77" t="s">
        <v>12</v>
      </c>
      <c r="I2696" s="77" t="s">
        <v>158</v>
      </c>
      <c r="J2696" s="77" t="s">
        <v>42</v>
      </c>
      <c r="K2696" s="77">
        <v>2.59</v>
      </c>
      <c r="L2696" s="77">
        <v>1780</v>
      </c>
      <c r="M2696" s="77" t="s">
        <v>41</v>
      </c>
      <c r="N2696" s="101">
        <v>60.2</v>
      </c>
      <c r="O2696" s="107">
        <v>5.1999999999999998E-2</v>
      </c>
      <c r="P2696" s="104">
        <v>0</v>
      </c>
      <c r="Z2696" s="77" t="s">
        <v>40</v>
      </c>
      <c r="AA2696" s="77" t="s">
        <v>39</v>
      </c>
      <c r="AB2696" s="77">
        <v>20</v>
      </c>
    </row>
    <row r="2697" spans="1:28" ht="15.75" customHeight="1" x14ac:dyDescent="0.2">
      <c r="A2697" s="77" t="s">
        <v>49</v>
      </c>
      <c r="B2697" s="77" t="s">
        <v>47</v>
      </c>
      <c r="C2697" s="77" t="s">
        <v>50</v>
      </c>
      <c r="D2697" s="113">
        <v>43775.668586539352</v>
      </c>
      <c r="E2697" s="77" t="s">
        <v>5</v>
      </c>
      <c r="F2697" s="77" t="s">
        <v>29</v>
      </c>
      <c r="G2697" s="77" t="s">
        <v>51</v>
      </c>
      <c r="H2697" s="77" t="s">
        <v>12</v>
      </c>
      <c r="I2697" s="77" t="s">
        <v>43</v>
      </c>
      <c r="J2697" s="77" t="s">
        <v>42</v>
      </c>
      <c r="K2697" s="77">
        <v>2.59</v>
      </c>
      <c r="L2697" s="77">
        <v>1780</v>
      </c>
      <c r="M2697" s="77" t="s">
        <v>41</v>
      </c>
      <c r="N2697" s="101">
        <v>3.22</v>
      </c>
      <c r="O2697" s="107">
        <v>0</v>
      </c>
      <c r="P2697" s="104">
        <v>4.7699999999999996</v>
      </c>
      <c r="Z2697" s="77" t="s">
        <v>40</v>
      </c>
      <c r="AA2697" s="77" t="s">
        <v>39</v>
      </c>
      <c r="AB2697" s="77">
        <v>20</v>
      </c>
    </row>
    <row r="2698" spans="1:28" ht="15.75" customHeight="1" x14ac:dyDescent="0.2">
      <c r="A2698" s="77" t="s">
        <v>48</v>
      </c>
      <c r="B2698" s="77" t="s">
        <v>47</v>
      </c>
      <c r="C2698" s="77" t="s">
        <v>50</v>
      </c>
      <c r="D2698" s="113">
        <v>43775.668586539352</v>
      </c>
      <c r="E2698" s="77" t="s">
        <v>5</v>
      </c>
      <c r="F2698" s="77" t="s">
        <v>30</v>
      </c>
      <c r="G2698" s="77" t="s">
        <v>51</v>
      </c>
      <c r="H2698" s="77" t="s">
        <v>12</v>
      </c>
      <c r="I2698" s="77" t="s">
        <v>157</v>
      </c>
      <c r="J2698" s="77" t="s">
        <v>42</v>
      </c>
      <c r="K2698" s="77">
        <v>3.5</v>
      </c>
      <c r="L2698" s="77">
        <v>1210</v>
      </c>
      <c r="M2698" s="77" t="s">
        <v>41</v>
      </c>
      <c r="N2698" s="101">
        <v>23</v>
      </c>
      <c r="O2698" s="107">
        <v>3.1399999999999997E-2</v>
      </c>
      <c r="P2698" s="104">
        <v>1.18</v>
      </c>
      <c r="Z2698" s="77" t="s">
        <v>40</v>
      </c>
      <c r="AA2698" s="77" t="s">
        <v>39</v>
      </c>
      <c r="AB2698" s="77">
        <v>20</v>
      </c>
    </row>
    <row r="2699" spans="1:28" ht="15.75" customHeight="1" x14ac:dyDescent="0.2">
      <c r="A2699" s="77" t="s">
        <v>48</v>
      </c>
      <c r="B2699" s="77" t="s">
        <v>47</v>
      </c>
      <c r="C2699" s="77" t="s">
        <v>50</v>
      </c>
      <c r="D2699" s="113">
        <v>43775.668586539352</v>
      </c>
      <c r="E2699" s="77" t="s">
        <v>5</v>
      </c>
      <c r="F2699" s="77" t="s">
        <v>30</v>
      </c>
      <c r="G2699" s="77" t="s">
        <v>51</v>
      </c>
      <c r="H2699" s="77" t="s">
        <v>12</v>
      </c>
      <c r="I2699" s="77" t="s">
        <v>158</v>
      </c>
      <c r="J2699" s="77" t="s">
        <v>42</v>
      </c>
      <c r="K2699" s="77">
        <v>3.5</v>
      </c>
      <c r="L2699" s="77">
        <v>1210</v>
      </c>
      <c r="M2699" s="77" t="s">
        <v>41</v>
      </c>
      <c r="N2699" s="101">
        <v>35</v>
      </c>
      <c r="O2699" s="107">
        <v>3.7699999999999997E-2</v>
      </c>
      <c r="P2699" s="104">
        <v>0</v>
      </c>
      <c r="Z2699" s="77" t="s">
        <v>40</v>
      </c>
      <c r="AA2699" s="77" t="s">
        <v>39</v>
      </c>
      <c r="AB2699" s="77">
        <v>20</v>
      </c>
    </row>
    <row r="2700" spans="1:28" ht="15.75" customHeight="1" x14ac:dyDescent="0.2">
      <c r="A2700" s="77" t="s">
        <v>48</v>
      </c>
      <c r="B2700" s="77" t="s">
        <v>47</v>
      </c>
      <c r="C2700" s="77" t="s">
        <v>50</v>
      </c>
      <c r="D2700" s="113">
        <v>43775.668586539352</v>
      </c>
      <c r="E2700" s="77" t="s">
        <v>5</v>
      </c>
      <c r="F2700" s="77" t="s">
        <v>30</v>
      </c>
      <c r="G2700" s="77" t="s">
        <v>51</v>
      </c>
      <c r="H2700" s="77" t="s">
        <v>12</v>
      </c>
      <c r="I2700" s="77" t="s">
        <v>43</v>
      </c>
      <c r="J2700" s="77" t="s">
        <v>42</v>
      </c>
      <c r="K2700" s="77">
        <v>3.5</v>
      </c>
      <c r="L2700" s="77">
        <v>1210</v>
      </c>
      <c r="M2700" s="77" t="s">
        <v>41</v>
      </c>
      <c r="N2700" s="101">
        <v>0.67200000000000004</v>
      </c>
      <c r="O2700" s="107">
        <v>0</v>
      </c>
      <c r="P2700" s="104">
        <v>1.0900000000000001</v>
      </c>
      <c r="Z2700" s="77" t="s">
        <v>40</v>
      </c>
      <c r="AA2700" s="77" t="s">
        <v>39</v>
      </c>
      <c r="AB2700" s="77">
        <v>20</v>
      </c>
    </row>
    <row r="2701" spans="1:28" ht="15.75" customHeight="1" x14ac:dyDescent="0.2">
      <c r="A2701" s="77" t="s">
        <v>48</v>
      </c>
      <c r="B2701" s="77" t="s">
        <v>47</v>
      </c>
      <c r="C2701" s="77" t="s">
        <v>50</v>
      </c>
      <c r="D2701" s="113">
        <v>43775.668586539352</v>
      </c>
      <c r="E2701" s="77" t="s">
        <v>5</v>
      </c>
      <c r="F2701" s="77" t="s">
        <v>31</v>
      </c>
      <c r="G2701" s="77" t="s">
        <v>51</v>
      </c>
      <c r="H2701" s="77" t="s">
        <v>12</v>
      </c>
      <c r="I2701" s="77" t="s">
        <v>157</v>
      </c>
      <c r="J2701" s="77" t="s">
        <v>42</v>
      </c>
      <c r="K2701" s="77">
        <v>1.35</v>
      </c>
      <c r="L2701" s="77">
        <v>1160</v>
      </c>
      <c r="M2701" s="77" t="s">
        <v>41</v>
      </c>
      <c r="N2701" s="101">
        <v>2.25</v>
      </c>
      <c r="O2701" s="107">
        <v>3.0100000000000001E-3</v>
      </c>
      <c r="P2701" s="104">
        <v>0.433</v>
      </c>
      <c r="Z2701" s="77" t="s">
        <v>40</v>
      </c>
      <c r="AA2701" s="77" t="s">
        <v>39</v>
      </c>
      <c r="AB2701" s="77">
        <v>20</v>
      </c>
    </row>
    <row r="2702" spans="1:28" ht="15.75" customHeight="1" x14ac:dyDescent="0.2">
      <c r="A2702" s="77" t="s">
        <v>48</v>
      </c>
      <c r="B2702" s="77" t="s">
        <v>47</v>
      </c>
      <c r="C2702" s="77" t="s">
        <v>50</v>
      </c>
      <c r="D2702" s="113">
        <v>43775.668586539352</v>
      </c>
      <c r="E2702" s="77" t="s">
        <v>5</v>
      </c>
      <c r="F2702" s="77" t="s">
        <v>31</v>
      </c>
      <c r="G2702" s="77" t="s">
        <v>51</v>
      </c>
      <c r="H2702" s="77" t="s">
        <v>12</v>
      </c>
      <c r="I2702" s="77" t="s">
        <v>158</v>
      </c>
      <c r="J2702" s="77" t="s">
        <v>42</v>
      </c>
      <c r="K2702" s="77">
        <v>1.35</v>
      </c>
      <c r="L2702" s="77">
        <v>1160</v>
      </c>
      <c r="M2702" s="77" t="s">
        <v>41</v>
      </c>
      <c r="N2702" s="101">
        <v>5.27</v>
      </c>
      <c r="O2702" s="107">
        <v>3.46E-3</v>
      </c>
      <c r="P2702" s="104">
        <v>0</v>
      </c>
      <c r="Z2702" s="77" t="s">
        <v>40</v>
      </c>
      <c r="AA2702" s="77" t="s">
        <v>39</v>
      </c>
      <c r="AB2702" s="77">
        <v>20</v>
      </c>
    </row>
    <row r="2703" spans="1:28" ht="15.75" customHeight="1" x14ac:dyDescent="0.2">
      <c r="A2703" s="77" t="s">
        <v>48</v>
      </c>
      <c r="B2703" s="77" t="s">
        <v>47</v>
      </c>
      <c r="C2703" s="77" t="s">
        <v>50</v>
      </c>
      <c r="D2703" s="113">
        <v>43775.668586539352</v>
      </c>
      <c r="E2703" s="77" t="s">
        <v>5</v>
      </c>
      <c r="F2703" s="77" t="s">
        <v>31</v>
      </c>
      <c r="G2703" s="77" t="s">
        <v>51</v>
      </c>
      <c r="H2703" s="77" t="s">
        <v>12</v>
      </c>
      <c r="I2703" s="77" t="s">
        <v>43</v>
      </c>
      <c r="J2703" s="77" t="s">
        <v>42</v>
      </c>
      <c r="K2703" s="77">
        <v>1.35</v>
      </c>
      <c r="L2703" s="77">
        <v>1160</v>
      </c>
      <c r="M2703" s="77" t="s">
        <v>41</v>
      </c>
      <c r="N2703" s="101">
        <v>0.35099999999999998</v>
      </c>
      <c r="O2703" s="107">
        <v>0</v>
      </c>
      <c r="P2703" s="104">
        <v>0.41699999999999998</v>
      </c>
      <c r="Z2703" s="77" t="s">
        <v>40</v>
      </c>
      <c r="AA2703" s="77" t="s">
        <v>39</v>
      </c>
      <c r="AB2703" s="77">
        <v>20</v>
      </c>
    </row>
    <row r="2704" spans="1:28" ht="15.75" customHeight="1" x14ac:dyDescent="0.2">
      <c r="A2704" s="77" t="s">
        <v>48</v>
      </c>
      <c r="B2704" s="77" t="s">
        <v>47</v>
      </c>
      <c r="C2704" s="77" t="s">
        <v>50</v>
      </c>
      <c r="D2704" s="113">
        <v>43775.668586539352</v>
      </c>
      <c r="E2704" s="77" t="s">
        <v>5</v>
      </c>
      <c r="F2704" s="77" t="s">
        <v>45</v>
      </c>
      <c r="G2704" s="77" t="s">
        <v>51</v>
      </c>
      <c r="H2704" s="77" t="s">
        <v>12</v>
      </c>
      <c r="I2704" s="77" t="s">
        <v>157</v>
      </c>
      <c r="J2704" s="77" t="s">
        <v>42</v>
      </c>
      <c r="K2704" s="77">
        <v>2.2000000000000002</v>
      </c>
      <c r="L2704" s="77">
        <v>1540</v>
      </c>
      <c r="M2704" s="77" t="s">
        <v>41</v>
      </c>
      <c r="N2704" s="101">
        <v>8.1999999999999993</v>
      </c>
      <c r="O2704" s="107">
        <v>1.4999999999999999E-2</v>
      </c>
      <c r="P2704" s="104">
        <v>1.4</v>
      </c>
      <c r="Z2704" s="77" t="s">
        <v>40</v>
      </c>
      <c r="AA2704" s="77" t="s">
        <v>39</v>
      </c>
      <c r="AB2704" s="77">
        <v>20</v>
      </c>
    </row>
    <row r="2705" spans="1:28" ht="15.75" customHeight="1" x14ac:dyDescent="0.2">
      <c r="A2705" s="77" t="s">
        <v>48</v>
      </c>
      <c r="B2705" s="77" t="s">
        <v>47</v>
      </c>
      <c r="C2705" s="77" t="s">
        <v>50</v>
      </c>
      <c r="D2705" s="113">
        <v>43775.668586539352</v>
      </c>
      <c r="E2705" s="77" t="s">
        <v>5</v>
      </c>
      <c r="F2705" s="77" t="s">
        <v>45</v>
      </c>
      <c r="G2705" s="77" t="s">
        <v>51</v>
      </c>
      <c r="H2705" s="77" t="s">
        <v>12</v>
      </c>
      <c r="I2705" s="77" t="s">
        <v>158</v>
      </c>
      <c r="J2705" s="77" t="s">
        <v>42</v>
      </c>
      <c r="K2705" s="77">
        <v>2.2000000000000002</v>
      </c>
      <c r="L2705" s="77">
        <v>1540</v>
      </c>
      <c r="M2705" s="77" t="s">
        <v>41</v>
      </c>
      <c r="N2705" s="101">
        <v>18.2</v>
      </c>
      <c r="O2705" s="107">
        <v>1.6E-2</v>
      </c>
      <c r="P2705" s="104">
        <v>0</v>
      </c>
      <c r="Z2705" s="77" t="s">
        <v>40</v>
      </c>
      <c r="AA2705" s="77" t="s">
        <v>39</v>
      </c>
      <c r="AB2705" s="77">
        <v>20</v>
      </c>
    </row>
    <row r="2706" spans="1:28" ht="15.75" customHeight="1" x14ac:dyDescent="0.2">
      <c r="A2706" s="77" t="s">
        <v>48</v>
      </c>
      <c r="B2706" s="77" t="s">
        <v>47</v>
      </c>
      <c r="C2706" s="77" t="s">
        <v>50</v>
      </c>
      <c r="D2706" s="113">
        <v>43775.668586539352</v>
      </c>
      <c r="E2706" s="77" t="s">
        <v>5</v>
      </c>
      <c r="F2706" s="77" t="s">
        <v>45</v>
      </c>
      <c r="G2706" s="77" t="s">
        <v>51</v>
      </c>
      <c r="H2706" s="77" t="s">
        <v>12</v>
      </c>
      <c r="I2706" s="77" t="s">
        <v>43</v>
      </c>
      <c r="J2706" s="77" t="s">
        <v>42</v>
      </c>
      <c r="K2706" s="77">
        <v>2.2000000000000002</v>
      </c>
      <c r="L2706" s="77">
        <v>1540</v>
      </c>
      <c r="M2706" s="77" t="s">
        <v>41</v>
      </c>
      <c r="N2706" s="101">
        <v>0.9</v>
      </c>
      <c r="O2706" s="107">
        <v>0</v>
      </c>
      <c r="P2706" s="104">
        <v>1.37</v>
      </c>
      <c r="Z2706" s="77" t="s">
        <v>40</v>
      </c>
      <c r="AA2706" s="77" t="s">
        <v>39</v>
      </c>
      <c r="AB2706" s="77">
        <v>20</v>
      </c>
    </row>
    <row r="2707" spans="1:28" ht="15.75" customHeight="1" x14ac:dyDescent="0.2">
      <c r="A2707" s="77" t="s">
        <v>48</v>
      </c>
      <c r="B2707" s="77" t="s">
        <v>47</v>
      </c>
      <c r="C2707" s="77" t="s">
        <v>50</v>
      </c>
      <c r="D2707" s="113">
        <v>43775.668586539352</v>
      </c>
      <c r="E2707" s="77" t="s">
        <v>5</v>
      </c>
      <c r="F2707" s="77" t="s">
        <v>29</v>
      </c>
      <c r="G2707" s="77" t="s">
        <v>51</v>
      </c>
      <c r="H2707" s="77" t="s">
        <v>12</v>
      </c>
      <c r="I2707" s="77" t="s">
        <v>157</v>
      </c>
      <c r="J2707" s="77" t="s">
        <v>42</v>
      </c>
      <c r="K2707" s="77">
        <v>2.59</v>
      </c>
      <c r="L2707" s="77">
        <v>1780</v>
      </c>
      <c r="M2707" s="77" t="s">
        <v>41</v>
      </c>
      <c r="N2707" s="101">
        <v>10.8</v>
      </c>
      <c r="O2707" s="107">
        <v>2.1100000000000001E-2</v>
      </c>
      <c r="P2707" s="104">
        <v>1.99</v>
      </c>
      <c r="Z2707" s="77" t="s">
        <v>40</v>
      </c>
      <c r="AA2707" s="77" t="s">
        <v>39</v>
      </c>
      <c r="AB2707" s="77">
        <v>20</v>
      </c>
    </row>
    <row r="2708" spans="1:28" ht="15.75" customHeight="1" x14ac:dyDescent="0.2">
      <c r="A2708" s="77" t="s">
        <v>48</v>
      </c>
      <c r="B2708" s="77" t="s">
        <v>47</v>
      </c>
      <c r="C2708" s="77" t="s">
        <v>50</v>
      </c>
      <c r="D2708" s="113">
        <v>43775.668586539352</v>
      </c>
      <c r="E2708" s="77" t="s">
        <v>5</v>
      </c>
      <c r="F2708" s="77" t="s">
        <v>29</v>
      </c>
      <c r="G2708" s="77" t="s">
        <v>51</v>
      </c>
      <c r="H2708" s="77" t="s">
        <v>12</v>
      </c>
      <c r="I2708" s="77" t="s">
        <v>158</v>
      </c>
      <c r="J2708" s="77" t="s">
        <v>42</v>
      </c>
      <c r="K2708" s="77">
        <v>2.59</v>
      </c>
      <c r="L2708" s="77">
        <v>1780</v>
      </c>
      <c r="M2708" s="77" t="s">
        <v>41</v>
      </c>
      <c r="N2708" s="101">
        <v>24.8</v>
      </c>
      <c r="O2708" s="107">
        <v>2.23E-2</v>
      </c>
      <c r="P2708" s="104">
        <v>0</v>
      </c>
      <c r="Z2708" s="77" t="s">
        <v>40</v>
      </c>
      <c r="AA2708" s="77" t="s">
        <v>39</v>
      </c>
      <c r="AB2708" s="77">
        <v>20</v>
      </c>
    </row>
    <row r="2709" spans="1:28" ht="15.75" customHeight="1" x14ac:dyDescent="0.2">
      <c r="A2709" s="77" t="s">
        <v>48</v>
      </c>
      <c r="B2709" s="77" t="s">
        <v>47</v>
      </c>
      <c r="C2709" s="77" t="s">
        <v>50</v>
      </c>
      <c r="D2709" s="113">
        <v>43775.668586539352</v>
      </c>
      <c r="E2709" s="77" t="s">
        <v>5</v>
      </c>
      <c r="F2709" s="77" t="s">
        <v>29</v>
      </c>
      <c r="G2709" s="77" t="s">
        <v>51</v>
      </c>
      <c r="H2709" s="77" t="s">
        <v>12</v>
      </c>
      <c r="I2709" s="77" t="s">
        <v>43</v>
      </c>
      <c r="J2709" s="77" t="s">
        <v>42</v>
      </c>
      <c r="K2709" s="77">
        <v>2.59</v>
      </c>
      <c r="L2709" s="77">
        <v>1780</v>
      </c>
      <c r="M2709" s="77" t="s">
        <v>41</v>
      </c>
      <c r="N2709" s="101">
        <v>1.31</v>
      </c>
      <c r="O2709" s="107">
        <v>0</v>
      </c>
      <c r="P2709" s="104">
        <v>1.95</v>
      </c>
      <c r="Z2709" s="77" t="s">
        <v>40</v>
      </c>
      <c r="AA2709" s="77" t="s">
        <v>39</v>
      </c>
      <c r="AB2709" s="77">
        <v>20</v>
      </c>
    </row>
    <row r="2710" spans="1:28" ht="15.75" customHeight="1" x14ac:dyDescent="0.2">
      <c r="A2710" s="77" t="s">
        <v>49</v>
      </c>
      <c r="B2710" s="77" t="s">
        <v>47</v>
      </c>
      <c r="C2710" s="77" t="s">
        <v>50</v>
      </c>
      <c r="D2710" s="113">
        <v>43775.668586539352</v>
      </c>
      <c r="E2710" s="77" t="s">
        <v>5</v>
      </c>
      <c r="F2710" s="77" t="s">
        <v>30</v>
      </c>
      <c r="G2710" s="77" t="s">
        <v>44</v>
      </c>
      <c r="H2710" s="77" t="s">
        <v>12</v>
      </c>
      <c r="I2710" s="77" t="s">
        <v>157</v>
      </c>
      <c r="J2710" s="77" t="s">
        <v>42</v>
      </c>
      <c r="K2710" s="77">
        <v>3.5</v>
      </c>
      <c r="L2710" s="77">
        <v>1240</v>
      </c>
      <c r="M2710" s="77" t="s">
        <v>41</v>
      </c>
      <c r="N2710" s="101">
        <v>171</v>
      </c>
      <c r="O2710" s="107">
        <v>3.4799999999999998E-2</v>
      </c>
      <c r="P2710" s="104">
        <v>2.2200000000000002</v>
      </c>
      <c r="Z2710" s="77" t="s">
        <v>40</v>
      </c>
      <c r="AA2710" s="77" t="s">
        <v>39</v>
      </c>
      <c r="AB2710" s="77">
        <v>20</v>
      </c>
    </row>
    <row r="2711" spans="1:28" ht="15.75" customHeight="1" x14ac:dyDescent="0.2">
      <c r="A2711" s="77" t="s">
        <v>49</v>
      </c>
      <c r="B2711" s="77" t="s">
        <v>47</v>
      </c>
      <c r="C2711" s="77" t="s">
        <v>50</v>
      </c>
      <c r="D2711" s="113">
        <v>43775.668586539352</v>
      </c>
      <c r="E2711" s="77" t="s">
        <v>5</v>
      </c>
      <c r="F2711" s="77" t="s">
        <v>30</v>
      </c>
      <c r="G2711" s="77" t="s">
        <v>44</v>
      </c>
      <c r="H2711" s="77" t="s">
        <v>12</v>
      </c>
      <c r="I2711" s="77" t="s">
        <v>158</v>
      </c>
      <c r="J2711" s="77" t="s">
        <v>42</v>
      </c>
      <c r="K2711" s="77">
        <v>3.5</v>
      </c>
      <c r="L2711" s="77">
        <v>1240</v>
      </c>
      <c r="M2711" s="77" t="s">
        <v>41</v>
      </c>
      <c r="N2711" s="101">
        <v>189</v>
      </c>
      <c r="O2711" s="107">
        <v>4.0599999999999997E-2</v>
      </c>
      <c r="P2711" s="104">
        <v>0</v>
      </c>
      <c r="Z2711" s="77" t="s">
        <v>40</v>
      </c>
      <c r="AA2711" s="77" t="s">
        <v>39</v>
      </c>
      <c r="AB2711" s="77">
        <v>20</v>
      </c>
    </row>
    <row r="2712" spans="1:28" ht="15.75" customHeight="1" x14ac:dyDescent="0.2">
      <c r="A2712" s="77" t="s">
        <v>49</v>
      </c>
      <c r="B2712" s="77" t="s">
        <v>47</v>
      </c>
      <c r="C2712" s="77" t="s">
        <v>50</v>
      </c>
      <c r="D2712" s="113">
        <v>43775.668586539352</v>
      </c>
      <c r="E2712" s="77" t="s">
        <v>5</v>
      </c>
      <c r="F2712" s="77" t="s">
        <v>30</v>
      </c>
      <c r="G2712" s="77" t="s">
        <v>44</v>
      </c>
      <c r="H2712" s="77" t="s">
        <v>12</v>
      </c>
      <c r="I2712" s="77" t="s">
        <v>43</v>
      </c>
      <c r="J2712" s="77" t="s">
        <v>42</v>
      </c>
      <c r="K2712" s="77">
        <v>3.5</v>
      </c>
      <c r="L2712" s="77">
        <v>1240</v>
      </c>
      <c r="M2712" s="77" t="s">
        <v>41</v>
      </c>
      <c r="N2712" s="101">
        <v>1.29</v>
      </c>
      <c r="O2712" s="107">
        <v>0</v>
      </c>
      <c r="P2712" s="104">
        <v>2.02</v>
      </c>
      <c r="Z2712" s="77" t="s">
        <v>40</v>
      </c>
      <c r="AA2712" s="77" t="s">
        <v>39</v>
      </c>
      <c r="AB2712" s="77">
        <v>20</v>
      </c>
    </row>
    <row r="2713" spans="1:28" ht="15.75" customHeight="1" x14ac:dyDescent="0.2">
      <c r="A2713" s="77" t="s">
        <v>49</v>
      </c>
      <c r="B2713" s="77" t="s">
        <v>47</v>
      </c>
      <c r="C2713" s="77" t="s">
        <v>50</v>
      </c>
      <c r="D2713" s="113">
        <v>43775.668586539352</v>
      </c>
      <c r="E2713" s="77" t="s">
        <v>5</v>
      </c>
      <c r="F2713" s="77" t="s">
        <v>31</v>
      </c>
      <c r="G2713" s="77" t="s">
        <v>44</v>
      </c>
      <c r="H2713" s="77" t="s">
        <v>12</v>
      </c>
      <c r="I2713" s="77" t="s">
        <v>157</v>
      </c>
      <c r="J2713" s="77" t="s">
        <v>42</v>
      </c>
      <c r="K2713" s="77">
        <v>1.1100000000000001</v>
      </c>
      <c r="L2713" s="77">
        <v>1210</v>
      </c>
      <c r="M2713" s="77" t="s">
        <v>41</v>
      </c>
      <c r="N2713" s="101">
        <v>7.91</v>
      </c>
      <c r="O2713" s="107">
        <v>8.5500000000000003E-3</v>
      </c>
      <c r="P2713" s="104">
        <v>0.77600000000000002</v>
      </c>
      <c r="Z2713" s="77" t="s">
        <v>40</v>
      </c>
      <c r="AA2713" s="77" t="s">
        <v>39</v>
      </c>
      <c r="AB2713" s="77">
        <v>20</v>
      </c>
    </row>
    <row r="2714" spans="1:28" ht="15.75" customHeight="1" x14ac:dyDescent="0.2">
      <c r="A2714" s="77" t="s">
        <v>49</v>
      </c>
      <c r="B2714" s="77" t="s">
        <v>47</v>
      </c>
      <c r="C2714" s="77" t="s">
        <v>50</v>
      </c>
      <c r="D2714" s="113">
        <v>43775.668586539352</v>
      </c>
      <c r="E2714" s="77" t="s">
        <v>5</v>
      </c>
      <c r="F2714" s="77" t="s">
        <v>31</v>
      </c>
      <c r="G2714" s="77" t="s">
        <v>44</v>
      </c>
      <c r="H2714" s="77" t="s">
        <v>12</v>
      </c>
      <c r="I2714" s="77" t="s">
        <v>158</v>
      </c>
      <c r="J2714" s="77" t="s">
        <v>42</v>
      </c>
      <c r="K2714" s="77">
        <v>1.1100000000000001</v>
      </c>
      <c r="L2714" s="77">
        <v>1210</v>
      </c>
      <c r="M2714" s="77" t="s">
        <v>41</v>
      </c>
      <c r="N2714" s="101">
        <v>13.7</v>
      </c>
      <c r="O2714" s="107">
        <v>8.9499999999999996E-3</v>
      </c>
      <c r="P2714" s="104">
        <v>0</v>
      </c>
      <c r="Z2714" s="77" t="s">
        <v>40</v>
      </c>
      <c r="AA2714" s="77" t="s">
        <v>39</v>
      </c>
      <c r="AB2714" s="77">
        <v>20</v>
      </c>
    </row>
    <row r="2715" spans="1:28" ht="15.75" customHeight="1" x14ac:dyDescent="0.2">
      <c r="A2715" s="77" t="s">
        <v>49</v>
      </c>
      <c r="B2715" s="77" t="s">
        <v>47</v>
      </c>
      <c r="C2715" s="77" t="s">
        <v>50</v>
      </c>
      <c r="D2715" s="113">
        <v>43775.668586539352</v>
      </c>
      <c r="E2715" s="77" t="s">
        <v>5</v>
      </c>
      <c r="F2715" s="77" t="s">
        <v>31</v>
      </c>
      <c r="G2715" s="77" t="s">
        <v>44</v>
      </c>
      <c r="H2715" s="77" t="s">
        <v>12</v>
      </c>
      <c r="I2715" s="77" t="s">
        <v>43</v>
      </c>
      <c r="J2715" s="77" t="s">
        <v>42</v>
      </c>
      <c r="K2715" s="77">
        <v>1.1100000000000001</v>
      </c>
      <c r="L2715" s="77">
        <v>1210</v>
      </c>
      <c r="M2715" s="77" t="s">
        <v>41</v>
      </c>
      <c r="N2715" s="101">
        <v>0.68500000000000005</v>
      </c>
      <c r="O2715" s="107">
        <v>0</v>
      </c>
      <c r="P2715" s="104">
        <v>0.748</v>
      </c>
      <c r="Z2715" s="77" t="s">
        <v>40</v>
      </c>
      <c r="AA2715" s="77" t="s">
        <v>39</v>
      </c>
      <c r="AB2715" s="77">
        <v>20</v>
      </c>
    </row>
    <row r="2716" spans="1:28" ht="15.75" customHeight="1" x14ac:dyDescent="0.2">
      <c r="A2716" s="77" t="s">
        <v>49</v>
      </c>
      <c r="B2716" s="77" t="s">
        <v>47</v>
      </c>
      <c r="C2716" s="77" t="s">
        <v>50</v>
      </c>
      <c r="D2716" s="113">
        <v>43775.668586539352</v>
      </c>
      <c r="E2716" s="77" t="s">
        <v>5</v>
      </c>
      <c r="F2716" s="77" t="s">
        <v>45</v>
      </c>
      <c r="G2716" s="77" t="s">
        <v>44</v>
      </c>
      <c r="H2716" s="77" t="s">
        <v>12</v>
      </c>
      <c r="I2716" s="77" t="s">
        <v>157</v>
      </c>
      <c r="J2716" s="77" t="s">
        <v>42</v>
      </c>
      <c r="K2716" s="77">
        <v>2.5</v>
      </c>
      <c r="L2716" s="77">
        <v>1970</v>
      </c>
      <c r="M2716" s="77" t="s">
        <v>41</v>
      </c>
      <c r="N2716" s="101">
        <v>27.4</v>
      </c>
      <c r="O2716" s="107">
        <v>3.6999999999999998E-2</v>
      </c>
      <c r="P2716" s="104">
        <v>2.29</v>
      </c>
      <c r="Z2716" s="77" t="s">
        <v>40</v>
      </c>
      <c r="AA2716" s="77" t="s">
        <v>39</v>
      </c>
      <c r="AB2716" s="77">
        <v>20</v>
      </c>
    </row>
    <row r="2717" spans="1:28" ht="15.75" customHeight="1" x14ac:dyDescent="0.2">
      <c r="A2717" s="77" t="s">
        <v>49</v>
      </c>
      <c r="B2717" s="77" t="s">
        <v>47</v>
      </c>
      <c r="C2717" s="77" t="s">
        <v>50</v>
      </c>
      <c r="D2717" s="113">
        <v>43775.668586539352</v>
      </c>
      <c r="E2717" s="77" t="s">
        <v>5</v>
      </c>
      <c r="F2717" s="77" t="s">
        <v>45</v>
      </c>
      <c r="G2717" s="77" t="s">
        <v>44</v>
      </c>
      <c r="H2717" s="77" t="s">
        <v>12</v>
      </c>
      <c r="I2717" s="77" t="s">
        <v>158</v>
      </c>
      <c r="J2717" s="77" t="s">
        <v>42</v>
      </c>
      <c r="K2717" s="77">
        <v>2.5</v>
      </c>
      <c r="L2717" s="77">
        <v>1970</v>
      </c>
      <c r="M2717" s="77" t="s">
        <v>41</v>
      </c>
      <c r="N2717" s="101">
        <v>43.4</v>
      </c>
      <c r="O2717" s="107">
        <v>3.7999999999999999E-2</v>
      </c>
      <c r="P2717" s="104">
        <v>0</v>
      </c>
      <c r="Z2717" s="77" t="s">
        <v>40</v>
      </c>
      <c r="AA2717" s="77" t="s">
        <v>39</v>
      </c>
      <c r="AB2717" s="77">
        <v>20</v>
      </c>
    </row>
    <row r="2718" spans="1:28" ht="15.75" customHeight="1" x14ac:dyDescent="0.2">
      <c r="A2718" s="77" t="s">
        <v>49</v>
      </c>
      <c r="B2718" s="77" t="s">
        <v>47</v>
      </c>
      <c r="C2718" s="77" t="s">
        <v>50</v>
      </c>
      <c r="D2718" s="113">
        <v>43775.668586539352</v>
      </c>
      <c r="E2718" s="77" t="s">
        <v>5</v>
      </c>
      <c r="F2718" s="77" t="s">
        <v>45</v>
      </c>
      <c r="G2718" s="77" t="s">
        <v>44</v>
      </c>
      <c r="H2718" s="77" t="s">
        <v>12</v>
      </c>
      <c r="I2718" s="77" t="s">
        <v>43</v>
      </c>
      <c r="J2718" s="77" t="s">
        <v>42</v>
      </c>
      <c r="K2718" s="77">
        <v>2.5</v>
      </c>
      <c r="L2718" s="77">
        <v>1970</v>
      </c>
      <c r="M2718" s="77" t="s">
        <v>41</v>
      </c>
      <c r="N2718" s="101">
        <v>1.5</v>
      </c>
      <c r="O2718" s="107">
        <v>0</v>
      </c>
      <c r="P2718" s="104">
        <v>2.2400000000000002</v>
      </c>
      <c r="Z2718" s="77" t="s">
        <v>40</v>
      </c>
      <c r="AA2718" s="77" t="s">
        <v>39</v>
      </c>
      <c r="AB2718" s="77">
        <v>20</v>
      </c>
    </row>
    <row r="2719" spans="1:28" ht="15.75" customHeight="1" x14ac:dyDescent="0.2">
      <c r="A2719" s="77" t="s">
        <v>49</v>
      </c>
      <c r="B2719" s="77" t="s">
        <v>47</v>
      </c>
      <c r="C2719" s="77" t="s">
        <v>50</v>
      </c>
      <c r="D2719" s="113">
        <v>43775.668586539352</v>
      </c>
      <c r="E2719" s="77" t="s">
        <v>5</v>
      </c>
      <c r="F2719" s="77" t="s">
        <v>29</v>
      </c>
      <c r="G2719" s="77" t="s">
        <v>44</v>
      </c>
      <c r="H2719" s="77" t="s">
        <v>12</v>
      </c>
      <c r="I2719" s="77" t="s">
        <v>157</v>
      </c>
      <c r="J2719" s="77" t="s">
        <v>42</v>
      </c>
      <c r="K2719" s="77">
        <v>3.21</v>
      </c>
      <c r="L2719" s="77">
        <v>2390</v>
      </c>
      <c r="M2719" s="77" t="s">
        <v>41</v>
      </c>
      <c r="N2719" s="101">
        <v>29.6</v>
      </c>
      <c r="O2719" s="107">
        <v>5.1499999999999997E-2</v>
      </c>
      <c r="P2719" s="104">
        <v>3.05</v>
      </c>
      <c r="Z2719" s="77" t="s">
        <v>40</v>
      </c>
      <c r="AA2719" s="77" t="s">
        <v>39</v>
      </c>
      <c r="AB2719" s="77">
        <v>20</v>
      </c>
    </row>
    <row r="2720" spans="1:28" ht="15.75" customHeight="1" x14ac:dyDescent="0.2">
      <c r="A2720" s="77" t="s">
        <v>49</v>
      </c>
      <c r="B2720" s="77" t="s">
        <v>47</v>
      </c>
      <c r="C2720" s="77" t="s">
        <v>50</v>
      </c>
      <c r="D2720" s="113">
        <v>43775.668586539352</v>
      </c>
      <c r="E2720" s="77" t="s">
        <v>5</v>
      </c>
      <c r="F2720" s="77" t="s">
        <v>29</v>
      </c>
      <c r="G2720" s="77" t="s">
        <v>44</v>
      </c>
      <c r="H2720" s="77" t="s">
        <v>12</v>
      </c>
      <c r="I2720" s="77" t="s">
        <v>158</v>
      </c>
      <c r="J2720" s="77" t="s">
        <v>42</v>
      </c>
      <c r="K2720" s="77">
        <v>3.21</v>
      </c>
      <c r="L2720" s="77">
        <v>2390</v>
      </c>
      <c r="M2720" s="77" t="s">
        <v>41</v>
      </c>
      <c r="N2720" s="101">
        <v>50.5</v>
      </c>
      <c r="O2720" s="107">
        <v>5.2900000000000003E-2</v>
      </c>
      <c r="P2720" s="104">
        <v>0</v>
      </c>
      <c r="Z2720" s="77" t="s">
        <v>40</v>
      </c>
      <c r="AA2720" s="77" t="s">
        <v>39</v>
      </c>
      <c r="AB2720" s="77">
        <v>20</v>
      </c>
    </row>
    <row r="2721" spans="1:28" ht="15.75" customHeight="1" x14ac:dyDescent="0.2">
      <c r="A2721" s="77" t="s">
        <v>49</v>
      </c>
      <c r="B2721" s="77" t="s">
        <v>47</v>
      </c>
      <c r="C2721" s="77" t="s">
        <v>50</v>
      </c>
      <c r="D2721" s="113">
        <v>43775.668586539352</v>
      </c>
      <c r="E2721" s="77" t="s">
        <v>5</v>
      </c>
      <c r="F2721" s="77" t="s">
        <v>29</v>
      </c>
      <c r="G2721" s="77" t="s">
        <v>44</v>
      </c>
      <c r="H2721" s="77" t="s">
        <v>12</v>
      </c>
      <c r="I2721" s="77" t="s">
        <v>43</v>
      </c>
      <c r="J2721" s="77" t="s">
        <v>42</v>
      </c>
      <c r="K2721" s="77">
        <v>3.21</v>
      </c>
      <c r="L2721" s="77">
        <v>2390</v>
      </c>
      <c r="M2721" s="77" t="s">
        <v>41</v>
      </c>
      <c r="N2721" s="101">
        <v>1.88</v>
      </c>
      <c r="O2721" s="107">
        <v>0</v>
      </c>
      <c r="P2721" s="104">
        <v>2.99</v>
      </c>
      <c r="Z2721" s="77" t="s">
        <v>40</v>
      </c>
      <c r="AA2721" s="77" t="s">
        <v>39</v>
      </c>
      <c r="AB2721" s="77">
        <v>20</v>
      </c>
    </row>
    <row r="2722" spans="1:28" ht="15.75" customHeight="1" x14ac:dyDescent="0.2">
      <c r="A2722" s="77" t="s">
        <v>48</v>
      </c>
      <c r="B2722" s="77" t="s">
        <v>47</v>
      </c>
      <c r="C2722" s="77" t="s">
        <v>50</v>
      </c>
      <c r="D2722" s="113">
        <v>43775.668586539352</v>
      </c>
      <c r="E2722" s="77" t="s">
        <v>5</v>
      </c>
      <c r="F2722" s="77" t="s">
        <v>30</v>
      </c>
      <c r="G2722" s="77" t="s">
        <v>44</v>
      </c>
      <c r="H2722" s="77" t="s">
        <v>12</v>
      </c>
      <c r="I2722" s="77" t="s">
        <v>157</v>
      </c>
      <c r="J2722" s="77" t="s">
        <v>42</v>
      </c>
      <c r="K2722" s="77">
        <v>3.5</v>
      </c>
      <c r="L2722" s="77">
        <v>1240</v>
      </c>
      <c r="M2722" s="77" t="s">
        <v>41</v>
      </c>
      <c r="N2722" s="101">
        <v>123</v>
      </c>
      <c r="O2722" s="107">
        <v>1.6500000000000001E-2</v>
      </c>
      <c r="P2722" s="104">
        <v>1.01</v>
      </c>
      <c r="Z2722" s="77" t="s">
        <v>40</v>
      </c>
      <c r="AA2722" s="77" t="s">
        <v>39</v>
      </c>
      <c r="AB2722" s="77">
        <v>20</v>
      </c>
    </row>
    <row r="2723" spans="1:28" ht="15.75" customHeight="1" x14ac:dyDescent="0.2">
      <c r="A2723" s="77" t="s">
        <v>48</v>
      </c>
      <c r="B2723" s="77" t="s">
        <v>47</v>
      </c>
      <c r="C2723" s="77" t="s">
        <v>50</v>
      </c>
      <c r="D2723" s="113">
        <v>43775.668586539352</v>
      </c>
      <c r="E2723" s="77" t="s">
        <v>5</v>
      </c>
      <c r="F2723" s="77" t="s">
        <v>30</v>
      </c>
      <c r="G2723" s="77" t="s">
        <v>44</v>
      </c>
      <c r="H2723" s="77" t="s">
        <v>12</v>
      </c>
      <c r="I2723" s="77" t="s">
        <v>158</v>
      </c>
      <c r="J2723" s="77" t="s">
        <v>42</v>
      </c>
      <c r="K2723" s="77">
        <v>3.5</v>
      </c>
      <c r="L2723" s="77">
        <v>1240</v>
      </c>
      <c r="M2723" s="77" t="s">
        <v>41</v>
      </c>
      <c r="N2723" s="101">
        <v>131</v>
      </c>
      <c r="O2723" s="107">
        <v>1.9300000000000001E-2</v>
      </c>
      <c r="P2723" s="104">
        <v>0</v>
      </c>
      <c r="Z2723" s="77" t="s">
        <v>40</v>
      </c>
      <c r="AA2723" s="77" t="s">
        <v>39</v>
      </c>
      <c r="AB2723" s="77">
        <v>20</v>
      </c>
    </row>
    <row r="2724" spans="1:28" ht="15.75" customHeight="1" x14ac:dyDescent="0.2">
      <c r="A2724" s="77" t="s">
        <v>48</v>
      </c>
      <c r="B2724" s="77" t="s">
        <v>47</v>
      </c>
      <c r="C2724" s="77" t="s">
        <v>50</v>
      </c>
      <c r="D2724" s="113">
        <v>43775.668586539352</v>
      </c>
      <c r="E2724" s="77" t="s">
        <v>5</v>
      </c>
      <c r="F2724" s="77" t="s">
        <v>30</v>
      </c>
      <c r="G2724" s="77" t="s">
        <v>44</v>
      </c>
      <c r="H2724" s="77" t="s">
        <v>12</v>
      </c>
      <c r="I2724" s="77" t="s">
        <v>43</v>
      </c>
      <c r="J2724" s="77" t="s">
        <v>42</v>
      </c>
      <c r="K2724" s="77">
        <v>3.5</v>
      </c>
      <c r="L2724" s="77">
        <v>1240</v>
      </c>
      <c r="M2724" s="77" t="s">
        <v>41</v>
      </c>
      <c r="N2724" s="101">
        <v>0.59299999999999997</v>
      </c>
      <c r="O2724" s="107">
        <v>0</v>
      </c>
      <c r="P2724" s="104">
        <v>0.92900000000000005</v>
      </c>
      <c r="Z2724" s="77" t="s">
        <v>40</v>
      </c>
      <c r="AA2724" s="77" t="s">
        <v>39</v>
      </c>
      <c r="AB2724" s="77">
        <v>20</v>
      </c>
    </row>
    <row r="2725" spans="1:28" ht="15.75" customHeight="1" x14ac:dyDescent="0.2">
      <c r="A2725" s="77" t="s">
        <v>48</v>
      </c>
      <c r="B2725" s="77" t="s">
        <v>47</v>
      </c>
      <c r="C2725" s="77" t="s">
        <v>50</v>
      </c>
      <c r="D2725" s="113">
        <v>43775.668586539352</v>
      </c>
      <c r="E2725" s="77" t="s">
        <v>5</v>
      </c>
      <c r="F2725" s="77" t="s">
        <v>31</v>
      </c>
      <c r="G2725" s="77" t="s">
        <v>44</v>
      </c>
      <c r="H2725" s="77" t="s">
        <v>12</v>
      </c>
      <c r="I2725" s="77" t="s">
        <v>157</v>
      </c>
      <c r="J2725" s="77" t="s">
        <v>42</v>
      </c>
      <c r="K2725" s="77">
        <v>1.1100000000000001</v>
      </c>
      <c r="L2725" s="77">
        <v>1210</v>
      </c>
      <c r="M2725" s="77" t="s">
        <v>41</v>
      </c>
      <c r="N2725" s="101">
        <v>3.5</v>
      </c>
      <c r="O2725" s="107">
        <v>3.7599999999999999E-3</v>
      </c>
      <c r="P2725" s="104">
        <v>0.32900000000000001</v>
      </c>
      <c r="Z2725" s="77" t="s">
        <v>40</v>
      </c>
      <c r="AA2725" s="77" t="s">
        <v>39</v>
      </c>
      <c r="AB2725" s="77">
        <v>20</v>
      </c>
    </row>
    <row r="2726" spans="1:28" ht="15.75" customHeight="1" x14ac:dyDescent="0.2">
      <c r="A2726" s="77" t="s">
        <v>48</v>
      </c>
      <c r="B2726" s="77" t="s">
        <v>47</v>
      </c>
      <c r="C2726" s="77" t="s">
        <v>50</v>
      </c>
      <c r="D2726" s="113">
        <v>43775.668586539352</v>
      </c>
      <c r="E2726" s="77" t="s">
        <v>5</v>
      </c>
      <c r="F2726" s="77" t="s">
        <v>31</v>
      </c>
      <c r="G2726" s="77" t="s">
        <v>44</v>
      </c>
      <c r="H2726" s="77" t="s">
        <v>12</v>
      </c>
      <c r="I2726" s="77" t="s">
        <v>158</v>
      </c>
      <c r="J2726" s="77" t="s">
        <v>42</v>
      </c>
      <c r="K2726" s="77">
        <v>1.1100000000000001</v>
      </c>
      <c r="L2726" s="77">
        <v>1210</v>
      </c>
      <c r="M2726" s="77" t="s">
        <v>41</v>
      </c>
      <c r="N2726" s="101">
        <v>5.92</v>
      </c>
      <c r="O2726" s="107">
        <v>3.98E-3</v>
      </c>
      <c r="P2726" s="104">
        <v>0</v>
      </c>
      <c r="Z2726" s="77" t="s">
        <v>40</v>
      </c>
      <c r="AA2726" s="77" t="s">
        <v>39</v>
      </c>
      <c r="AB2726" s="77">
        <v>20</v>
      </c>
    </row>
    <row r="2727" spans="1:28" ht="15.75" customHeight="1" x14ac:dyDescent="0.2">
      <c r="A2727" s="77" t="s">
        <v>48</v>
      </c>
      <c r="B2727" s="77" t="s">
        <v>47</v>
      </c>
      <c r="C2727" s="77" t="s">
        <v>50</v>
      </c>
      <c r="D2727" s="113">
        <v>43775.668586539352</v>
      </c>
      <c r="E2727" s="77" t="s">
        <v>5</v>
      </c>
      <c r="F2727" s="77" t="s">
        <v>31</v>
      </c>
      <c r="G2727" s="77" t="s">
        <v>44</v>
      </c>
      <c r="H2727" s="77" t="s">
        <v>12</v>
      </c>
      <c r="I2727" s="77" t="s">
        <v>43</v>
      </c>
      <c r="J2727" s="77" t="s">
        <v>42</v>
      </c>
      <c r="K2727" s="77">
        <v>1.1100000000000001</v>
      </c>
      <c r="L2727" s="77">
        <v>1210</v>
      </c>
      <c r="M2727" s="77" t="s">
        <v>41</v>
      </c>
      <c r="N2727" s="101">
        <v>0.29099999999999998</v>
      </c>
      <c r="O2727" s="107">
        <v>0</v>
      </c>
      <c r="P2727" s="104">
        <v>0.317</v>
      </c>
      <c r="Z2727" s="77" t="s">
        <v>40</v>
      </c>
      <c r="AA2727" s="77" t="s">
        <v>39</v>
      </c>
      <c r="AB2727" s="77">
        <v>20</v>
      </c>
    </row>
    <row r="2728" spans="1:28" ht="15.75" customHeight="1" x14ac:dyDescent="0.2">
      <c r="A2728" s="77" t="s">
        <v>48</v>
      </c>
      <c r="B2728" s="77" t="s">
        <v>47</v>
      </c>
      <c r="C2728" s="77" t="s">
        <v>50</v>
      </c>
      <c r="D2728" s="113">
        <v>43775.668586539352</v>
      </c>
      <c r="E2728" s="77" t="s">
        <v>5</v>
      </c>
      <c r="F2728" s="77" t="s">
        <v>45</v>
      </c>
      <c r="G2728" s="77" t="s">
        <v>44</v>
      </c>
      <c r="H2728" s="77" t="s">
        <v>12</v>
      </c>
      <c r="I2728" s="77" t="s">
        <v>157</v>
      </c>
      <c r="J2728" s="77" t="s">
        <v>42</v>
      </c>
      <c r="K2728" s="77">
        <v>2.5</v>
      </c>
      <c r="L2728" s="77">
        <v>1970</v>
      </c>
      <c r="M2728" s="77" t="s">
        <v>41</v>
      </c>
      <c r="N2728" s="101">
        <v>13.3</v>
      </c>
      <c r="O2728" s="107">
        <v>1.6E-2</v>
      </c>
      <c r="P2728" s="104">
        <v>0.94</v>
      </c>
      <c r="Z2728" s="77" t="s">
        <v>40</v>
      </c>
      <c r="AA2728" s="77" t="s">
        <v>39</v>
      </c>
      <c r="AB2728" s="77">
        <v>20</v>
      </c>
    </row>
    <row r="2729" spans="1:28" ht="15.75" customHeight="1" x14ac:dyDescent="0.2">
      <c r="A2729" s="77" t="s">
        <v>48</v>
      </c>
      <c r="B2729" s="77" t="s">
        <v>47</v>
      </c>
      <c r="C2729" s="77" t="s">
        <v>50</v>
      </c>
      <c r="D2729" s="113">
        <v>43775.668586539352</v>
      </c>
      <c r="E2729" s="77" t="s">
        <v>5</v>
      </c>
      <c r="F2729" s="77" t="s">
        <v>45</v>
      </c>
      <c r="G2729" s="77" t="s">
        <v>44</v>
      </c>
      <c r="H2729" s="77" t="s">
        <v>12</v>
      </c>
      <c r="I2729" s="77" t="s">
        <v>158</v>
      </c>
      <c r="J2729" s="77" t="s">
        <v>42</v>
      </c>
      <c r="K2729" s="77">
        <v>2.5</v>
      </c>
      <c r="L2729" s="77">
        <v>1970</v>
      </c>
      <c r="M2729" s="77" t="s">
        <v>41</v>
      </c>
      <c r="N2729" s="101">
        <v>19.8</v>
      </c>
      <c r="O2729" s="107">
        <v>1.7000000000000001E-2</v>
      </c>
      <c r="P2729" s="104">
        <v>0</v>
      </c>
      <c r="Z2729" s="77" t="s">
        <v>40</v>
      </c>
      <c r="AA2729" s="77" t="s">
        <v>39</v>
      </c>
      <c r="AB2729" s="77">
        <v>20</v>
      </c>
    </row>
    <row r="2730" spans="1:28" ht="15.75" customHeight="1" x14ac:dyDescent="0.2">
      <c r="A2730" s="77" t="s">
        <v>48</v>
      </c>
      <c r="B2730" s="77" t="s">
        <v>47</v>
      </c>
      <c r="C2730" s="77" t="s">
        <v>50</v>
      </c>
      <c r="D2730" s="113">
        <v>43775.668586539352</v>
      </c>
      <c r="E2730" s="77" t="s">
        <v>5</v>
      </c>
      <c r="F2730" s="77" t="s">
        <v>45</v>
      </c>
      <c r="G2730" s="77" t="s">
        <v>44</v>
      </c>
      <c r="H2730" s="77" t="s">
        <v>12</v>
      </c>
      <c r="I2730" s="77" t="s">
        <v>43</v>
      </c>
      <c r="J2730" s="77" t="s">
        <v>42</v>
      </c>
      <c r="K2730" s="77">
        <v>2.5</v>
      </c>
      <c r="L2730" s="77">
        <v>1970</v>
      </c>
      <c r="M2730" s="77" t="s">
        <v>41</v>
      </c>
      <c r="N2730" s="101">
        <v>0.6</v>
      </c>
      <c r="O2730" s="107">
        <v>0</v>
      </c>
      <c r="P2730" s="104">
        <v>0.92</v>
      </c>
      <c r="Z2730" s="77" t="s">
        <v>40</v>
      </c>
      <c r="AA2730" s="77" t="s">
        <v>39</v>
      </c>
      <c r="AB2730" s="77">
        <v>20</v>
      </c>
    </row>
    <row r="2731" spans="1:28" ht="15.75" customHeight="1" x14ac:dyDescent="0.2">
      <c r="A2731" s="77" t="s">
        <v>48</v>
      </c>
      <c r="B2731" s="77" t="s">
        <v>47</v>
      </c>
      <c r="C2731" s="77" t="s">
        <v>50</v>
      </c>
      <c r="D2731" s="113">
        <v>43775.668586539352</v>
      </c>
      <c r="E2731" s="77" t="s">
        <v>5</v>
      </c>
      <c r="F2731" s="77" t="s">
        <v>29</v>
      </c>
      <c r="G2731" s="77" t="s">
        <v>44</v>
      </c>
      <c r="H2731" s="77" t="s">
        <v>12</v>
      </c>
      <c r="I2731" s="77" t="s">
        <v>157</v>
      </c>
      <c r="J2731" s="77" t="s">
        <v>42</v>
      </c>
      <c r="K2731" s="77">
        <v>3.21</v>
      </c>
      <c r="L2731" s="77">
        <v>2390</v>
      </c>
      <c r="M2731" s="77" t="s">
        <v>41</v>
      </c>
      <c r="N2731" s="101">
        <v>12.4</v>
      </c>
      <c r="O2731" s="107">
        <v>2.1999999999999999E-2</v>
      </c>
      <c r="P2731" s="104">
        <v>1.25</v>
      </c>
      <c r="Z2731" s="77" t="s">
        <v>40</v>
      </c>
      <c r="AA2731" s="77" t="s">
        <v>39</v>
      </c>
      <c r="AB2731" s="77">
        <v>20</v>
      </c>
    </row>
    <row r="2732" spans="1:28" ht="15.75" customHeight="1" x14ac:dyDescent="0.2">
      <c r="A2732" s="77" t="s">
        <v>48</v>
      </c>
      <c r="B2732" s="77" t="s">
        <v>47</v>
      </c>
      <c r="C2732" s="77" t="s">
        <v>50</v>
      </c>
      <c r="D2732" s="113">
        <v>43775.668586539352</v>
      </c>
      <c r="E2732" s="77" t="s">
        <v>5</v>
      </c>
      <c r="F2732" s="77" t="s">
        <v>29</v>
      </c>
      <c r="G2732" s="77" t="s">
        <v>44</v>
      </c>
      <c r="H2732" s="77" t="s">
        <v>12</v>
      </c>
      <c r="I2732" s="77" t="s">
        <v>158</v>
      </c>
      <c r="J2732" s="77" t="s">
        <v>42</v>
      </c>
      <c r="K2732" s="77">
        <v>3.21</v>
      </c>
      <c r="L2732" s="77">
        <v>2390</v>
      </c>
      <c r="M2732" s="77" t="s">
        <v>41</v>
      </c>
      <c r="N2732" s="101">
        <v>20.8</v>
      </c>
      <c r="O2732" s="107">
        <v>2.2800000000000001E-2</v>
      </c>
      <c r="P2732" s="104">
        <v>0</v>
      </c>
      <c r="Z2732" s="77" t="s">
        <v>40</v>
      </c>
      <c r="AA2732" s="77" t="s">
        <v>39</v>
      </c>
      <c r="AB2732" s="77">
        <v>20</v>
      </c>
    </row>
    <row r="2733" spans="1:28" ht="15.75" customHeight="1" x14ac:dyDescent="0.2">
      <c r="A2733" s="77" t="s">
        <v>48</v>
      </c>
      <c r="B2733" s="77" t="s">
        <v>47</v>
      </c>
      <c r="C2733" s="77" t="s">
        <v>50</v>
      </c>
      <c r="D2733" s="113">
        <v>43775.668586539352</v>
      </c>
      <c r="E2733" s="77" t="s">
        <v>5</v>
      </c>
      <c r="F2733" s="77" t="s">
        <v>29</v>
      </c>
      <c r="G2733" s="77" t="s">
        <v>44</v>
      </c>
      <c r="H2733" s="77" t="s">
        <v>12</v>
      </c>
      <c r="I2733" s="77" t="s">
        <v>43</v>
      </c>
      <c r="J2733" s="77" t="s">
        <v>42</v>
      </c>
      <c r="K2733" s="77">
        <v>3.21</v>
      </c>
      <c r="L2733" s="77">
        <v>2390</v>
      </c>
      <c r="M2733" s="77" t="s">
        <v>41</v>
      </c>
      <c r="N2733" s="101">
        <v>0.76700000000000002</v>
      </c>
      <c r="O2733" s="107">
        <v>0</v>
      </c>
      <c r="P2733" s="104">
        <v>1.22</v>
      </c>
      <c r="Z2733" s="77" t="s">
        <v>40</v>
      </c>
      <c r="AA2733" s="77" t="s">
        <v>39</v>
      </c>
      <c r="AB2733" s="77">
        <v>20</v>
      </c>
    </row>
    <row r="2734" spans="1:28" ht="15.75" customHeight="1" x14ac:dyDescent="0.2">
      <c r="A2734" s="77" t="s">
        <v>49</v>
      </c>
      <c r="B2734" s="77" t="s">
        <v>47</v>
      </c>
      <c r="C2734" s="77" t="s">
        <v>50</v>
      </c>
      <c r="D2734" s="113">
        <v>43775.66924466435</v>
      </c>
      <c r="E2734" s="77" t="s">
        <v>5</v>
      </c>
      <c r="F2734" s="77" t="s">
        <v>30</v>
      </c>
      <c r="G2734" s="77" t="s">
        <v>51</v>
      </c>
      <c r="H2734" s="77" t="s">
        <v>13</v>
      </c>
      <c r="I2734" s="77" t="s">
        <v>157</v>
      </c>
      <c r="J2734" s="77" t="s">
        <v>42</v>
      </c>
      <c r="K2734" s="77">
        <v>3.5</v>
      </c>
      <c r="L2734" s="77">
        <v>1220</v>
      </c>
      <c r="M2734" s="77" t="s">
        <v>41</v>
      </c>
      <c r="N2734" s="101">
        <v>72.3</v>
      </c>
      <c r="O2734" s="107">
        <v>8.8800000000000004E-2</v>
      </c>
      <c r="P2734" s="104">
        <v>3.86</v>
      </c>
      <c r="Z2734" s="77" t="s">
        <v>40</v>
      </c>
      <c r="AA2734" s="77" t="s">
        <v>39</v>
      </c>
      <c r="AB2734" s="77">
        <v>20</v>
      </c>
    </row>
    <row r="2735" spans="1:28" ht="15.75" customHeight="1" x14ac:dyDescent="0.2">
      <c r="A2735" s="77" t="s">
        <v>49</v>
      </c>
      <c r="B2735" s="77" t="s">
        <v>47</v>
      </c>
      <c r="C2735" s="77" t="s">
        <v>50</v>
      </c>
      <c r="D2735" s="113">
        <v>43775.66924466435</v>
      </c>
      <c r="E2735" s="77" t="s">
        <v>5</v>
      </c>
      <c r="F2735" s="77" t="s">
        <v>30</v>
      </c>
      <c r="G2735" s="77" t="s">
        <v>51</v>
      </c>
      <c r="H2735" s="77" t="s">
        <v>13</v>
      </c>
      <c r="I2735" s="77" t="s">
        <v>158</v>
      </c>
      <c r="J2735" s="77" t="s">
        <v>42</v>
      </c>
      <c r="K2735" s="77">
        <v>3.5</v>
      </c>
      <c r="L2735" s="77">
        <v>1220</v>
      </c>
      <c r="M2735" s="77" t="s">
        <v>41</v>
      </c>
      <c r="N2735" s="101">
        <v>109</v>
      </c>
      <c r="O2735" s="107">
        <v>9.6199999999999994E-2</v>
      </c>
      <c r="P2735" s="104">
        <v>0</v>
      </c>
      <c r="Z2735" s="77" t="s">
        <v>40</v>
      </c>
      <c r="AA2735" s="77" t="s">
        <v>39</v>
      </c>
      <c r="AB2735" s="77">
        <v>20</v>
      </c>
    </row>
    <row r="2736" spans="1:28" ht="15.75" customHeight="1" x14ac:dyDescent="0.2">
      <c r="A2736" s="77" t="s">
        <v>49</v>
      </c>
      <c r="B2736" s="77" t="s">
        <v>47</v>
      </c>
      <c r="C2736" s="77" t="s">
        <v>50</v>
      </c>
      <c r="D2736" s="113">
        <v>43775.66924466435</v>
      </c>
      <c r="E2736" s="77" t="s">
        <v>5</v>
      </c>
      <c r="F2736" s="77" t="s">
        <v>30</v>
      </c>
      <c r="G2736" s="77" t="s">
        <v>51</v>
      </c>
      <c r="H2736" s="77" t="s">
        <v>13</v>
      </c>
      <c r="I2736" s="77" t="s">
        <v>43</v>
      </c>
      <c r="J2736" s="77" t="s">
        <v>42</v>
      </c>
      <c r="K2736" s="77">
        <v>3.5</v>
      </c>
      <c r="L2736" s="77">
        <v>1220</v>
      </c>
      <c r="M2736" s="77" t="s">
        <v>41</v>
      </c>
      <c r="N2736" s="101">
        <v>2.17</v>
      </c>
      <c r="O2736" s="107">
        <v>0</v>
      </c>
      <c r="P2736" s="104">
        <v>3.51</v>
      </c>
      <c r="Z2736" s="77" t="s">
        <v>40</v>
      </c>
      <c r="AA2736" s="77" t="s">
        <v>39</v>
      </c>
      <c r="AB2736" s="77">
        <v>20</v>
      </c>
    </row>
    <row r="2737" spans="1:28" ht="15.75" customHeight="1" x14ac:dyDescent="0.2">
      <c r="A2737" s="77" t="s">
        <v>49</v>
      </c>
      <c r="B2737" s="77" t="s">
        <v>47</v>
      </c>
      <c r="C2737" s="77" t="s">
        <v>50</v>
      </c>
      <c r="D2737" s="113">
        <v>44091.745425567133</v>
      </c>
      <c r="E2737" s="77" t="s">
        <v>5</v>
      </c>
      <c r="F2737" s="77" t="s">
        <v>30</v>
      </c>
      <c r="G2737" s="77" t="s">
        <v>51</v>
      </c>
      <c r="H2737" s="77" t="s">
        <v>13</v>
      </c>
      <c r="I2737" s="77" t="s">
        <v>159</v>
      </c>
      <c r="J2737" s="77" t="s">
        <v>42</v>
      </c>
      <c r="K2737" s="77">
        <v>3.5</v>
      </c>
      <c r="L2737" s="77">
        <v>1220</v>
      </c>
      <c r="M2737" s="77" t="s">
        <v>41</v>
      </c>
      <c r="N2737" s="101">
        <v>53.4</v>
      </c>
      <c r="O2737" s="107">
        <v>6.1499999999999999E-2</v>
      </c>
      <c r="P2737" s="104">
        <v>3.42</v>
      </c>
      <c r="Z2737" s="77" t="s">
        <v>40</v>
      </c>
      <c r="AA2737" s="77" t="s">
        <v>39</v>
      </c>
      <c r="AB2737" s="77">
        <v>20</v>
      </c>
    </row>
    <row r="2738" spans="1:28" ht="15.75" customHeight="1" x14ac:dyDescent="0.2">
      <c r="A2738" s="77" t="s">
        <v>48</v>
      </c>
      <c r="B2738" s="77" t="s">
        <v>47</v>
      </c>
      <c r="C2738" s="77" t="s">
        <v>50</v>
      </c>
      <c r="D2738" s="113">
        <v>43775.66924466435</v>
      </c>
      <c r="E2738" s="77" t="s">
        <v>5</v>
      </c>
      <c r="F2738" s="77" t="s">
        <v>31</v>
      </c>
      <c r="G2738" s="77" t="s">
        <v>51</v>
      </c>
      <c r="H2738" s="77" t="s">
        <v>13</v>
      </c>
      <c r="I2738" s="77" t="s">
        <v>157</v>
      </c>
      <c r="J2738" s="77" t="s">
        <v>42</v>
      </c>
      <c r="K2738" s="77">
        <v>1.47</v>
      </c>
      <c r="L2738" s="77">
        <v>1130</v>
      </c>
      <c r="M2738" s="77" t="s">
        <v>41</v>
      </c>
      <c r="N2738" s="101">
        <v>4.83</v>
      </c>
      <c r="O2738" s="107">
        <v>5.5500000000000002E-3</v>
      </c>
      <c r="P2738" s="104">
        <v>0.52600000000000002</v>
      </c>
      <c r="Z2738" s="77" t="s">
        <v>40</v>
      </c>
      <c r="AA2738" s="77" t="s">
        <v>39</v>
      </c>
      <c r="AB2738" s="77">
        <v>20</v>
      </c>
    </row>
    <row r="2739" spans="1:28" ht="15.75" customHeight="1" x14ac:dyDescent="0.2">
      <c r="A2739" s="77" t="s">
        <v>48</v>
      </c>
      <c r="B2739" s="77" t="s">
        <v>47</v>
      </c>
      <c r="C2739" s="77" t="s">
        <v>50</v>
      </c>
      <c r="D2739" s="113">
        <v>43775.66924466435</v>
      </c>
      <c r="E2739" s="77" t="s">
        <v>5</v>
      </c>
      <c r="F2739" s="77" t="s">
        <v>31</v>
      </c>
      <c r="G2739" s="77" t="s">
        <v>51</v>
      </c>
      <c r="H2739" s="77" t="s">
        <v>13</v>
      </c>
      <c r="I2739" s="77" t="s">
        <v>158</v>
      </c>
      <c r="J2739" s="77" t="s">
        <v>42</v>
      </c>
      <c r="K2739" s="77">
        <v>1.47</v>
      </c>
      <c r="L2739" s="77">
        <v>1130</v>
      </c>
      <c r="M2739" s="77" t="s">
        <v>41</v>
      </c>
      <c r="N2739" s="101">
        <v>9.16</v>
      </c>
      <c r="O2739" s="107">
        <v>5.5500000000000002E-3</v>
      </c>
      <c r="P2739" s="104">
        <v>0</v>
      </c>
      <c r="Z2739" s="77" t="s">
        <v>40</v>
      </c>
      <c r="AA2739" s="77" t="s">
        <v>39</v>
      </c>
      <c r="AB2739" s="77">
        <v>20</v>
      </c>
    </row>
    <row r="2740" spans="1:28" ht="15.75" customHeight="1" x14ac:dyDescent="0.2">
      <c r="A2740" s="77" t="s">
        <v>48</v>
      </c>
      <c r="B2740" s="77" t="s">
        <v>47</v>
      </c>
      <c r="C2740" s="77" t="s">
        <v>50</v>
      </c>
      <c r="D2740" s="113">
        <v>43775.66924466435</v>
      </c>
      <c r="E2740" s="77" t="s">
        <v>5</v>
      </c>
      <c r="F2740" s="77" t="s">
        <v>31</v>
      </c>
      <c r="G2740" s="77" t="s">
        <v>51</v>
      </c>
      <c r="H2740" s="77" t="s">
        <v>13</v>
      </c>
      <c r="I2740" s="77" t="s">
        <v>43</v>
      </c>
      <c r="J2740" s="77" t="s">
        <v>42</v>
      </c>
      <c r="K2740" s="77">
        <v>1.47</v>
      </c>
      <c r="L2740" s="77">
        <v>1130</v>
      </c>
      <c r="M2740" s="77" t="s">
        <v>41</v>
      </c>
      <c r="N2740" s="101">
        <v>0.41099999999999998</v>
      </c>
      <c r="O2740" s="107">
        <v>0</v>
      </c>
      <c r="P2740" s="104">
        <v>0.504</v>
      </c>
      <c r="Z2740" s="77" t="s">
        <v>40</v>
      </c>
      <c r="AA2740" s="77" t="s">
        <v>39</v>
      </c>
      <c r="AB2740" s="77">
        <v>20</v>
      </c>
    </row>
    <row r="2741" spans="1:28" ht="15.75" customHeight="1" x14ac:dyDescent="0.2">
      <c r="A2741" s="77" t="s">
        <v>48</v>
      </c>
      <c r="B2741" s="77" t="s">
        <v>47</v>
      </c>
      <c r="C2741" s="77" t="s">
        <v>50</v>
      </c>
      <c r="D2741" s="113">
        <v>44091.745425567133</v>
      </c>
      <c r="E2741" s="77" t="s">
        <v>5</v>
      </c>
      <c r="F2741" s="77" t="s">
        <v>31</v>
      </c>
      <c r="G2741" s="77" t="s">
        <v>51</v>
      </c>
      <c r="H2741" s="77" t="s">
        <v>13</v>
      </c>
      <c r="I2741" s="77" t="s">
        <v>159</v>
      </c>
      <c r="J2741" s="77" t="s">
        <v>42</v>
      </c>
      <c r="K2741" s="77">
        <v>1.47</v>
      </c>
      <c r="L2741" s="77">
        <v>1130</v>
      </c>
      <c r="M2741" s="77" t="s">
        <v>41</v>
      </c>
      <c r="N2741" s="101">
        <v>2.76</v>
      </c>
      <c r="O2741" s="107">
        <v>2.63E-3</v>
      </c>
      <c r="P2741" s="104">
        <v>0.48299999999999998</v>
      </c>
      <c r="Z2741" s="77" t="s">
        <v>40</v>
      </c>
      <c r="AA2741" s="77" t="s">
        <v>39</v>
      </c>
      <c r="AB2741" s="77">
        <v>20</v>
      </c>
    </row>
    <row r="2742" spans="1:28" ht="15.75" customHeight="1" x14ac:dyDescent="0.2">
      <c r="A2742" s="77" t="s">
        <v>48</v>
      </c>
      <c r="B2742" s="77" t="s">
        <v>47</v>
      </c>
      <c r="C2742" s="77" t="s">
        <v>50</v>
      </c>
      <c r="D2742" s="113">
        <v>43775.66924466435</v>
      </c>
      <c r="E2742" s="77" t="s">
        <v>5</v>
      </c>
      <c r="F2742" s="77" t="s">
        <v>45</v>
      </c>
      <c r="G2742" s="77" t="s">
        <v>51</v>
      </c>
      <c r="H2742" s="77" t="s">
        <v>13</v>
      </c>
      <c r="I2742" s="77" t="s">
        <v>157</v>
      </c>
      <c r="J2742" s="77" t="s">
        <v>42</v>
      </c>
      <c r="K2742" s="77">
        <v>2.5</v>
      </c>
      <c r="L2742" s="77">
        <v>1450</v>
      </c>
      <c r="M2742" s="77" t="s">
        <v>41</v>
      </c>
      <c r="N2742" s="101">
        <v>11</v>
      </c>
      <c r="O2742" s="107">
        <v>1.6E-2</v>
      </c>
      <c r="P2742" s="104">
        <v>1.25</v>
      </c>
      <c r="Z2742" s="77" t="s">
        <v>40</v>
      </c>
      <c r="AA2742" s="77" t="s">
        <v>39</v>
      </c>
      <c r="AB2742" s="77">
        <v>20</v>
      </c>
    </row>
    <row r="2743" spans="1:28" ht="15.75" customHeight="1" x14ac:dyDescent="0.2">
      <c r="A2743" s="77" t="s">
        <v>48</v>
      </c>
      <c r="B2743" s="77" t="s">
        <v>47</v>
      </c>
      <c r="C2743" s="77" t="s">
        <v>50</v>
      </c>
      <c r="D2743" s="113">
        <v>43775.66924466435</v>
      </c>
      <c r="E2743" s="77" t="s">
        <v>5</v>
      </c>
      <c r="F2743" s="77" t="s">
        <v>45</v>
      </c>
      <c r="G2743" s="77" t="s">
        <v>51</v>
      </c>
      <c r="H2743" s="77" t="s">
        <v>13</v>
      </c>
      <c r="I2743" s="77" t="s">
        <v>158</v>
      </c>
      <c r="J2743" s="77" t="s">
        <v>42</v>
      </c>
      <c r="K2743" s="77">
        <v>2.5</v>
      </c>
      <c r="L2743" s="77">
        <v>1450</v>
      </c>
      <c r="M2743" s="77" t="s">
        <v>41</v>
      </c>
      <c r="N2743" s="101">
        <v>21</v>
      </c>
      <c r="O2743" s="107">
        <v>1.7000000000000001E-2</v>
      </c>
      <c r="P2743" s="104">
        <v>0</v>
      </c>
      <c r="Z2743" s="77" t="s">
        <v>40</v>
      </c>
      <c r="AA2743" s="77" t="s">
        <v>39</v>
      </c>
      <c r="AB2743" s="77">
        <v>20</v>
      </c>
    </row>
    <row r="2744" spans="1:28" ht="15.75" customHeight="1" x14ac:dyDescent="0.2">
      <c r="A2744" s="77" t="s">
        <v>48</v>
      </c>
      <c r="B2744" s="77" t="s">
        <v>47</v>
      </c>
      <c r="C2744" s="77" t="s">
        <v>50</v>
      </c>
      <c r="D2744" s="113">
        <v>43775.66924466435</v>
      </c>
      <c r="E2744" s="77" t="s">
        <v>5</v>
      </c>
      <c r="F2744" s="77" t="s">
        <v>45</v>
      </c>
      <c r="G2744" s="77" t="s">
        <v>51</v>
      </c>
      <c r="H2744" s="77" t="s">
        <v>13</v>
      </c>
      <c r="I2744" s="77" t="s">
        <v>43</v>
      </c>
      <c r="J2744" s="77" t="s">
        <v>42</v>
      </c>
      <c r="K2744" s="77">
        <v>2.5</v>
      </c>
      <c r="L2744" s="77">
        <v>1450</v>
      </c>
      <c r="M2744" s="77" t="s">
        <v>41</v>
      </c>
      <c r="N2744" s="101">
        <v>0.8</v>
      </c>
      <c r="O2744" s="107">
        <v>0</v>
      </c>
      <c r="P2744" s="104">
        <v>1.22</v>
      </c>
      <c r="Z2744" s="77" t="s">
        <v>40</v>
      </c>
      <c r="AA2744" s="77" t="s">
        <v>39</v>
      </c>
      <c r="AB2744" s="77">
        <v>20</v>
      </c>
    </row>
    <row r="2745" spans="1:28" ht="15.75" customHeight="1" x14ac:dyDescent="0.2">
      <c r="A2745" s="77" t="s">
        <v>48</v>
      </c>
      <c r="B2745" s="77" t="s">
        <v>47</v>
      </c>
      <c r="C2745" s="77" t="s">
        <v>50</v>
      </c>
      <c r="D2745" s="113">
        <v>43775.66924466435</v>
      </c>
      <c r="E2745" s="77" t="s">
        <v>5</v>
      </c>
      <c r="F2745" s="77" t="s">
        <v>29</v>
      </c>
      <c r="G2745" s="77" t="s">
        <v>51</v>
      </c>
      <c r="H2745" s="77" t="s">
        <v>13</v>
      </c>
      <c r="I2745" s="77" t="s">
        <v>157</v>
      </c>
      <c r="J2745" s="77" t="s">
        <v>42</v>
      </c>
      <c r="K2745" s="77">
        <v>3.07</v>
      </c>
      <c r="L2745" s="77">
        <v>1620</v>
      </c>
      <c r="M2745" s="77" t="s">
        <v>41</v>
      </c>
      <c r="N2745" s="101">
        <v>14.2</v>
      </c>
      <c r="O2745" s="107">
        <v>2.1000000000000001E-2</v>
      </c>
      <c r="P2745" s="104">
        <v>1.62</v>
      </c>
      <c r="Z2745" s="77" t="s">
        <v>40</v>
      </c>
      <c r="AA2745" s="77" t="s">
        <v>39</v>
      </c>
      <c r="AB2745" s="77">
        <v>20</v>
      </c>
    </row>
    <row r="2746" spans="1:28" ht="15.75" customHeight="1" x14ac:dyDescent="0.2">
      <c r="A2746" s="77" t="s">
        <v>48</v>
      </c>
      <c r="B2746" s="77" t="s">
        <v>47</v>
      </c>
      <c r="C2746" s="77" t="s">
        <v>50</v>
      </c>
      <c r="D2746" s="113">
        <v>43775.66924466435</v>
      </c>
      <c r="E2746" s="77" t="s">
        <v>5</v>
      </c>
      <c r="F2746" s="77" t="s">
        <v>29</v>
      </c>
      <c r="G2746" s="77" t="s">
        <v>51</v>
      </c>
      <c r="H2746" s="77" t="s">
        <v>13</v>
      </c>
      <c r="I2746" s="77" t="s">
        <v>158</v>
      </c>
      <c r="J2746" s="77" t="s">
        <v>42</v>
      </c>
      <c r="K2746" s="77">
        <v>3.07</v>
      </c>
      <c r="L2746" s="77">
        <v>1620</v>
      </c>
      <c r="M2746" s="77" t="s">
        <v>41</v>
      </c>
      <c r="N2746" s="101">
        <v>27.1</v>
      </c>
      <c r="O2746" s="107">
        <v>2.23E-2</v>
      </c>
      <c r="P2746" s="104">
        <v>0</v>
      </c>
      <c r="Z2746" s="77" t="s">
        <v>40</v>
      </c>
      <c r="AA2746" s="77" t="s">
        <v>39</v>
      </c>
      <c r="AB2746" s="77">
        <v>20</v>
      </c>
    </row>
    <row r="2747" spans="1:28" ht="15.75" customHeight="1" x14ac:dyDescent="0.2">
      <c r="A2747" s="77" t="s">
        <v>48</v>
      </c>
      <c r="B2747" s="77" t="s">
        <v>47</v>
      </c>
      <c r="C2747" s="77" t="s">
        <v>50</v>
      </c>
      <c r="D2747" s="113">
        <v>43775.66924466435</v>
      </c>
      <c r="E2747" s="77" t="s">
        <v>5</v>
      </c>
      <c r="F2747" s="77" t="s">
        <v>29</v>
      </c>
      <c r="G2747" s="77" t="s">
        <v>51</v>
      </c>
      <c r="H2747" s="77" t="s">
        <v>13</v>
      </c>
      <c r="I2747" s="77" t="s">
        <v>43</v>
      </c>
      <c r="J2747" s="77" t="s">
        <v>42</v>
      </c>
      <c r="K2747" s="77">
        <v>3.07</v>
      </c>
      <c r="L2747" s="77">
        <v>1620</v>
      </c>
      <c r="M2747" s="77" t="s">
        <v>41</v>
      </c>
      <c r="N2747" s="101">
        <v>1.03</v>
      </c>
      <c r="O2747" s="107">
        <v>0</v>
      </c>
      <c r="P2747" s="104">
        <v>1.6</v>
      </c>
      <c r="Z2747" s="77" t="s">
        <v>40</v>
      </c>
      <c r="AA2747" s="77" t="s">
        <v>39</v>
      </c>
      <c r="AB2747" s="77">
        <v>20</v>
      </c>
    </row>
    <row r="2748" spans="1:28" ht="15.75" customHeight="1" x14ac:dyDescent="0.2">
      <c r="A2748" s="77" t="s">
        <v>49</v>
      </c>
      <c r="B2748" s="77" t="s">
        <v>47</v>
      </c>
      <c r="C2748" s="77" t="s">
        <v>50</v>
      </c>
      <c r="D2748" s="113">
        <v>43775.66924466435</v>
      </c>
      <c r="E2748" s="77" t="s">
        <v>5</v>
      </c>
      <c r="F2748" s="77" t="s">
        <v>31</v>
      </c>
      <c r="G2748" s="77" t="s">
        <v>51</v>
      </c>
      <c r="H2748" s="77" t="s">
        <v>13</v>
      </c>
      <c r="I2748" s="77" t="s">
        <v>157</v>
      </c>
      <c r="J2748" s="77" t="s">
        <v>42</v>
      </c>
      <c r="K2748" s="77">
        <v>1.47</v>
      </c>
      <c r="L2748" s="77">
        <v>1130</v>
      </c>
      <c r="M2748" s="77" t="s">
        <v>41</v>
      </c>
      <c r="N2748" s="101">
        <v>11.2</v>
      </c>
      <c r="O2748" s="107">
        <v>1.2699999999999999E-2</v>
      </c>
      <c r="P2748" s="104">
        <v>1.23</v>
      </c>
      <c r="Z2748" s="77" t="s">
        <v>40</v>
      </c>
      <c r="AA2748" s="77" t="s">
        <v>39</v>
      </c>
      <c r="AB2748" s="77">
        <v>20</v>
      </c>
    </row>
    <row r="2749" spans="1:28" ht="15.75" customHeight="1" x14ac:dyDescent="0.2">
      <c r="A2749" s="77" t="s">
        <v>49</v>
      </c>
      <c r="B2749" s="77" t="s">
        <v>47</v>
      </c>
      <c r="C2749" s="77" t="s">
        <v>50</v>
      </c>
      <c r="D2749" s="113">
        <v>43775.66924466435</v>
      </c>
      <c r="E2749" s="77" t="s">
        <v>5</v>
      </c>
      <c r="F2749" s="77" t="s">
        <v>31</v>
      </c>
      <c r="G2749" s="77" t="s">
        <v>51</v>
      </c>
      <c r="H2749" s="77" t="s">
        <v>13</v>
      </c>
      <c r="I2749" s="77" t="s">
        <v>158</v>
      </c>
      <c r="J2749" s="77" t="s">
        <v>42</v>
      </c>
      <c r="K2749" s="77">
        <v>1.47</v>
      </c>
      <c r="L2749" s="77">
        <v>1130</v>
      </c>
      <c r="M2749" s="77" t="s">
        <v>41</v>
      </c>
      <c r="N2749" s="101">
        <v>21.2</v>
      </c>
      <c r="O2749" s="107">
        <v>1.2699999999999999E-2</v>
      </c>
      <c r="P2749" s="104">
        <v>0</v>
      </c>
      <c r="Z2749" s="77" t="s">
        <v>40</v>
      </c>
      <c r="AA2749" s="77" t="s">
        <v>39</v>
      </c>
      <c r="AB2749" s="77">
        <v>20</v>
      </c>
    </row>
    <row r="2750" spans="1:28" ht="15.75" customHeight="1" x14ac:dyDescent="0.2">
      <c r="A2750" s="77" t="s">
        <v>49</v>
      </c>
      <c r="B2750" s="77" t="s">
        <v>47</v>
      </c>
      <c r="C2750" s="77" t="s">
        <v>50</v>
      </c>
      <c r="D2750" s="113">
        <v>43775.66924466435</v>
      </c>
      <c r="E2750" s="77" t="s">
        <v>5</v>
      </c>
      <c r="F2750" s="77" t="s">
        <v>31</v>
      </c>
      <c r="G2750" s="77" t="s">
        <v>51</v>
      </c>
      <c r="H2750" s="77" t="s">
        <v>13</v>
      </c>
      <c r="I2750" s="77" t="s">
        <v>43</v>
      </c>
      <c r="J2750" s="77" t="s">
        <v>42</v>
      </c>
      <c r="K2750" s="77">
        <v>1.47</v>
      </c>
      <c r="L2750" s="77">
        <v>1130</v>
      </c>
      <c r="M2750" s="77" t="s">
        <v>41</v>
      </c>
      <c r="N2750" s="101">
        <v>0.96399999999999997</v>
      </c>
      <c r="O2750" s="107">
        <v>0</v>
      </c>
      <c r="P2750" s="104">
        <v>1.18</v>
      </c>
      <c r="Z2750" s="77" t="s">
        <v>40</v>
      </c>
      <c r="AA2750" s="77" t="s">
        <v>39</v>
      </c>
      <c r="AB2750" s="77">
        <v>20</v>
      </c>
    </row>
    <row r="2751" spans="1:28" ht="15.75" customHeight="1" x14ac:dyDescent="0.2">
      <c r="A2751" s="77" t="s">
        <v>49</v>
      </c>
      <c r="B2751" s="77" t="s">
        <v>47</v>
      </c>
      <c r="C2751" s="77" t="s">
        <v>50</v>
      </c>
      <c r="D2751" s="113">
        <v>43775.66924466435</v>
      </c>
      <c r="E2751" s="77" t="s">
        <v>5</v>
      </c>
      <c r="F2751" s="77" t="s">
        <v>45</v>
      </c>
      <c r="G2751" s="77" t="s">
        <v>51</v>
      </c>
      <c r="H2751" s="77" t="s">
        <v>13</v>
      </c>
      <c r="I2751" s="77" t="s">
        <v>157</v>
      </c>
      <c r="J2751" s="77" t="s">
        <v>42</v>
      </c>
      <c r="K2751" s="77">
        <v>2.5</v>
      </c>
      <c r="L2751" s="77">
        <v>1450</v>
      </c>
      <c r="M2751" s="77" t="s">
        <v>41</v>
      </c>
      <c r="N2751" s="101">
        <v>25.8</v>
      </c>
      <c r="O2751" s="107">
        <v>3.6999999999999998E-2</v>
      </c>
      <c r="P2751" s="104">
        <v>3.03</v>
      </c>
      <c r="Z2751" s="77" t="s">
        <v>40</v>
      </c>
      <c r="AA2751" s="77" t="s">
        <v>39</v>
      </c>
      <c r="AB2751" s="77">
        <v>20</v>
      </c>
    </row>
    <row r="2752" spans="1:28" ht="15.75" customHeight="1" x14ac:dyDescent="0.2">
      <c r="A2752" s="77" t="s">
        <v>49</v>
      </c>
      <c r="B2752" s="77" t="s">
        <v>47</v>
      </c>
      <c r="C2752" s="77" t="s">
        <v>50</v>
      </c>
      <c r="D2752" s="113">
        <v>43775.66924466435</v>
      </c>
      <c r="E2752" s="77" t="s">
        <v>5</v>
      </c>
      <c r="F2752" s="77" t="s">
        <v>45</v>
      </c>
      <c r="G2752" s="77" t="s">
        <v>51</v>
      </c>
      <c r="H2752" s="77" t="s">
        <v>13</v>
      </c>
      <c r="I2752" s="77" t="s">
        <v>158</v>
      </c>
      <c r="J2752" s="77" t="s">
        <v>42</v>
      </c>
      <c r="K2752" s="77">
        <v>2.5</v>
      </c>
      <c r="L2752" s="77">
        <v>1450</v>
      </c>
      <c r="M2752" s="77" t="s">
        <v>41</v>
      </c>
      <c r="N2752" s="101">
        <v>50.1</v>
      </c>
      <c r="O2752" s="107">
        <v>3.9E-2</v>
      </c>
      <c r="P2752" s="104">
        <v>0</v>
      </c>
      <c r="Z2752" s="77" t="s">
        <v>40</v>
      </c>
      <c r="AA2752" s="77" t="s">
        <v>39</v>
      </c>
      <c r="AB2752" s="77">
        <v>20</v>
      </c>
    </row>
    <row r="2753" spans="1:28" ht="15.75" customHeight="1" x14ac:dyDescent="0.2">
      <c r="A2753" s="77" t="s">
        <v>49</v>
      </c>
      <c r="B2753" s="77" t="s">
        <v>47</v>
      </c>
      <c r="C2753" s="77" t="s">
        <v>50</v>
      </c>
      <c r="D2753" s="113">
        <v>43775.66924466435</v>
      </c>
      <c r="E2753" s="77" t="s">
        <v>5</v>
      </c>
      <c r="F2753" s="77" t="s">
        <v>45</v>
      </c>
      <c r="G2753" s="77" t="s">
        <v>51</v>
      </c>
      <c r="H2753" s="77" t="s">
        <v>13</v>
      </c>
      <c r="I2753" s="77" t="s">
        <v>43</v>
      </c>
      <c r="J2753" s="77" t="s">
        <v>42</v>
      </c>
      <c r="K2753" s="77">
        <v>2.5</v>
      </c>
      <c r="L2753" s="77">
        <v>1450</v>
      </c>
      <c r="M2753" s="77" t="s">
        <v>41</v>
      </c>
      <c r="N2753" s="101">
        <v>2</v>
      </c>
      <c r="O2753" s="107">
        <v>0</v>
      </c>
      <c r="P2753" s="104">
        <v>2.97</v>
      </c>
      <c r="Z2753" s="77" t="s">
        <v>40</v>
      </c>
      <c r="AA2753" s="77" t="s">
        <v>39</v>
      </c>
      <c r="AB2753" s="77">
        <v>20</v>
      </c>
    </row>
    <row r="2754" spans="1:28" ht="15.75" customHeight="1" x14ac:dyDescent="0.2">
      <c r="A2754" s="77" t="s">
        <v>49</v>
      </c>
      <c r="B2754" s="77" t="s">
        <v>47</v>
      </c>
      <c r="C2754" s="77" t="s">
        <v>50</v>
      </c>
      <c r="D2754" s="113">
        <v>43775.66924466435</v>
      </c>
      <c r="E2754" s="77" t="s">
        <v>5</v>
      </c>
      <c r="F2754" s="77" t="s">
        <v>29</v>
      </c>
      <c r="G2754" s="77" t="s">
        <v>51</v>
      </c>
      <c r="H2754" s="77" t="s">
        <v>13</v>
      </c>
      <c r="I2754" s="77" t="s">
        <v>157</v>
      </c>
      <c r="J2754" s="77" t="s">
        <v>42</v>
      </c>
      <c r="K2754" s="77">
        <v>3.07</v>
      </c>
      <c r="L2754" s="77">
        <v>1620</v>
      </c>
      <c r="M2754" s="77" t="s">
        <v>41</v>
      </c>
      <c r="N2754" s="101">
        <v>33.200000000000003</v>
      </c>
      <c r="O2754" s="107">
        <v>4.9799999999999997E-2</v>
      </c>
      <c r="P2754" s="104">
        <v>3.98</v>
      </c>
      <c r="Z2754" s="77" t="s">
        <v>40</v>
      </c>
      <c r="AA2754" s="77" t="s">
        <v>39</v>
      </c>
      <c r="AB2754" s="77">
        <v>20</v>
      </c>
    </row>
    <row r="2755" spans="1:28" ht="15.75" customHeight="1" x14ac:dyDescent="0.2">
      <c r="A2755" s="77" t="s">
        <v>49</v>
      </c>
      <c r="B2755" s="77" t="s">
        <v>47</v>
      </c>
      <c r="C2755" s="77" t="s">
        <v>50</v>
      </c>
      <c r="D2755" s="113">
        <v>43775.66924466435</v>
      </c>
      <c r="E2755" s="77" t="s">
        <v>5</v>
      </c>
      <c r="F2755" s="77" t="s">
        <v>29</v>
      </c>
      <c r="G2755" s="77" t="s">
        <v>51</v>
      </c>
      <c r="H2755" s="77" t="s">
        <v>13</v>
      </c>
      <c r="I2755" s="77" t="s">
        <v>158</v>
      </c>
      <c r="J2755" s="77" t="s">
        <v>42</v>
      </c>
      <c r="K2755" s="77">
        <v>3.07</v>
      </c>
      <c r="L2755" s="77">
        <v>1620</v>
      </c>
      <c r="M2755" s="77" t="s">
        <v>41</v>
      </c>
      <c r="N2755" s="101">
        <v>65</v>
      </c>
      <c r="O2755" s="107">
        <v>5.21E-2</v>
      </c>
      <c r="P2755" s="104">
        <v>0</v>
      </c>
      <c r="Z2755" s="77" t="s">
        <v>40</v>
      </c>
      <c r="AA2755" s="77" t="s">
        <v>39</v>
      </c>
      <c r="AB2755" s="77">
        <v>20</v>
      </c>
    </row>
    <row r="2756" spans="1:28" ht="15.75" customHeight="1" x14ac:dyDescent="0.2">
      <c r="A2756" s="77" t="s">
        <v>49</v>
      </c>
      <c r="B2756" s="77" t="s">
        <v>47</v>
      </c>
      <c r="C2756" s="77" t="s">
        <v>50</v>
      </c>
      <c r="D2756" s="113">
        <v>43775.66924466435</v>
      </c>
      <c r="E2756" s="77" t="s">
        <v>5</v>
      </c>
      <c r="F2756" s="77" t="s">
        <v>29</v>
      </c>
      <c r="G2756" s="77" t="s">
        <v>51</v>
      </c>
      <c r="H2756" s="77" t="s">
        <v>13</v>
      </c>
      <c r="I2756" s="77" t="s">
        <v>43</v>
      </c>
      <c r="J2756" s="77" t="s">
        <v>42</v>
      </c>
      <c r="K2756" s="77">
        <v>3.07</v>
      </c>
      <c r="L2756" s="77">
        <v>1620</v>
      </c>
      <c r="M2756" s="77" t="s">
        <v>41</v>
      </c>
      <c r="N2756" s="101">
        <v>2.5299999999999998</v>
      </c>
      <c r="O2756" s="107">
        <v>0</v>
      </c>
      <c r="P2756" s="104">
        <v>3.91</v>
      </c>
      <c r="Z2756" s="77" t="s">
        <v>40</v>
      </c>
      <c r="AA2756" s="77" t="s">
        <v>39</v>
      </c>
      <c r="AB2756" s="77">
        <v>20</v>
      </c>
    </row>
    <row r="2757" spans="1:28" ht="15.75" customHeight="1" x14ac:dyDescent="0.2">
      <c r="A2757" s="77" t="s">
        <v>48</v>
      </c>
      <c r="B2757" s="77" t="s">
        <v>47</v>
      </c>
      <c r="C2757" s="77" t="s">
        <v>50</v>
      </c>
      <c r="D2757" s="113">
        <v>43775.66924466435</v>
      </c>
      <c r="E2757" s="77" t="s">
        <v>5</v>
      </c>
      <c r="F2757" s="77" t="s">
        <v>30</v>
      </c>
      <c r="G2757" s="77" t="s">
        <v>51</v>
      </c>
      <c r="H2757" s="77" t="s">
        <v>13</v>
      </c>
      <c r="I2757" s="77" t="s">
        <v>157</v>
      </c>
      <c r="J2757" s="77" t="s">
        <v>42</v>
      </c>
      <c r="K2757" s="77">
        <v>3.5</v>
      </c>
      <c r="L2757" s="77">
        <v>1220</v>
      </c>
      <c r="M2757" s="77" t="s">
        <v>41</v>
      </c>
      <c r="N2757" s="101">
        <v>33.6</v>
      </c>
      <c r="O2757" s="107">
        <v>4.0800000000000003E-2</v>
      </c>
      <c r="P2757" s="104">
        <v>1.77</v>
      </c>
      <c r="Z2757" s="77" t="s">
        <v>40</v>
      </c>
      <c r="AA2757" s="77" t="s">
        <v>39</v>
      </c>
      <c r="AB2757" s="77">
        <v>20</v>
      </c>
    </row>
    <row r="2758" spans="1:28" ht="15.75" customHeight="1" x14ac:dyDescent="0.2">
      <c r="A2758" s="77" t="s">
        <v>48</v>
      </c>
      <c r="B2758" s="77" t="s">
        <v>47</v>
      </c>
      <c r="C2758" s="77" t="s">
        <v>50</v>
      </c>
      <c r="D2758" s="113">
        <v>43775.66924466435</v>
      </c>
      <c r="E2758" s="77" t="s">
        <v>5</v>
      </c>
      <c r="F2758" s="77" t="s">
        <v>30</v>
      </c>
      <c r="G2758" s="77" t="s">
        <v>51</v>
      </c>
      <c r="H2758" s="77" t="s">
        <v>13</v>
      </c>
      <c r="I2758" s="77" t="s">
        <v>158</v>
      </c>
      <c r="J2758" s="77" t="s">
        <v>42</v>
      </c>
      <c r="K2758" s="77">
        <v>3.5</v>
      </c>
      <c r="L2758" s="77">
        <v>1220</v>
      </c>
      <c r="M2758" s="77" t="s">
        <v>41</v>
      </c>
      <c r="N2758" s="101">
        <v>50.4</v>
      </c>
      <c r="O2758" s="107">
        <v>4.5499999999999999E-2</v>
      </c>
      <c r="P2758" s="104">
        <v>0</v>
      </c>
      <c r="Z2758" s="77" t="s">
        <v>40</v>
      </c>
      <c r="AA2758" s="77" t="s">
        <v>39</v>
      </c>
      <c r="AB2758" s="77">
        <v>20</v>
      </c>
    </row>
    <row r="2759" spans="1:28" ht="15.75" customHeight="1" x14ac:dyDescent="0.2">
      <c r="A2759" s="77" t="s">
        <v>48</v>
      </c>
      <c r="B2759" s="77" t="s">
        <v>47</v>
      </c>
      <c r="C2759" s="77" t="s">
        <v>50</v>
      </c>
      <c r="D2759" s="113">
        <v>43775.66924466435</v>
      </c>
      <c r="E2759" s="77" t="s">
        <v>5</v>
      </c>
      <c r="F2759" s="77" t="s">
        <v>30</v>
      </c>
      <c r="G2759" s="77" t="s">
        <v>51</v>
      </c>
      <c r="H2759" s="77" t="s">
        <v>13</v>
      </c>
      <c r="I2759" s="77" t="s">
        <v>43</v>
      </c>
      <c r="J2759" s="77" t="s">
        <v>42</v>
      </c>
      <c r="K2759" s="77">
        <v>3.5</v>
      </c>
      <c r="L2759" s="77">
        <v>1220</v>
      </c>
      <c r="M2759" s="77" t="s">
        <v>41</v>
      </c>
      <c r="N2759" s="101">
        <v>1</v>
      </c>
      <c r="O2759" s="107">
        <v>0</v>
      </c>
      <c r="P2759" s="104">
        <v>1.61</v>
      </c>
      <c r="Z2759" s="77" t="s">
        <v>40</v>
      </c>
      <c r="AA2759" s="77" t="s">
        <v>39</v>
      </c>
      <c r="AB2759" s="77">
        <v>20</v>
      </c>
    </row>
    <row r="2760" spans="1:28" ht="15.75" customHeight="1" x14ac:dyDescent="0.2">
      <c r="A2760" s="77" t="s">
        <v>49</v>
      </c>
      <c r="B2760" s="77" t="s">
        <v>47</v>
      </c>
      <c r="C2760" s="77" t="s">
        <v>50</v>
      </c>
      <c r="D2760" s="113">
        <v>43775.66924466435</v>
      </c>
      <c r="E2760" s="77" t="s">
        <v>5</v>
      </c>
      <c r="F2760" s="77" t="s">
        <v>30</v>
      </c>
      <c r="G2760" s="77" t="s">
        <v>44</v>
      </c>
      <c r="H2760" s="77" t="s">
        <v>13</v>
      </c>
      <c r="I2760" s="77" t="s">
        <v>157</v>
      </c>
      <c r="J2760" s="77" t="s">
        <v>42</v>
      </c>
      <c r="K2760" s="77">
        <v>3.5</v>
      </c>
      <c r="L2760" s="77">
        <v>1240</v>
      </c>
      <c r="M2760" s="77" t="s">
        <v>41</v>
      </c>
      <c r="N2760" s="101">
        <v>193</v>
      </c>
      <c r="O2760" s="107">
        <v>6.08E-2</v>
      </c>
      <c r="P2760" s="104">
        <v>3.52</v>
      </c>
      <c r="Z2760" s="77" t="s">
        <v>40</v>
      </c>
      <c r="AA2760" s="77" t="s">
        <v>39</v>
      </c>
      <c r="AB2760" s="77">
        <v>20</v>
      </c>
    </row>
    <row r="2761" spans="1:28" ht="15.75" customHeight="1" x14ac:dyDescent="0.2">
      <c r="A2761" s="77" t="s">
        <v>49</v>
      </c>
      <c r="B2761" s="77" t="s">
        <v>47</v>
      </c>
      <c r="C2761" s="77" t="s">
        <v>50</v>
      </c>
      <c r="D2761" s="113">
        <v>43775.66924466435</v>
      </c>
      <c r="E2761" s="77" t="s">
        <v>5</v>
      </c>
      <c r="F2761" s="77" t="s">
        <v>30</v>
      </c>
      <c r="G2761" s="77" t="s">
        <v>44</v>
      </c>
      <c r="H2761" s="77" t="s">
        <v>13</v>
      </c>
      <c r="I2761" s="77" t="s">
        <v>158</v>
      </c>
      <c r="J2761" s="77" t="s">
        <v>42</v>
      </c>
      <c r="K2761" s="77">
        <v>3.5</v>
      </c>
      <c r="L2761" s="77">
        <v>1240</v>
      </c>
      <c r="M2761" s="77" t="s">
        <v>41</v>
      </c>
      <c r="N2761" s="101">
        <v>225</v>
      </c>
      <c r="O2761" s="107">
        <v>6.9000000000000006E-2</v>
      </c>
      <c r="P2761" s="104">
        <v>0</v>
      </c>
      <c r="Z2761" s="77" t="s">
        <v>40</v>
      </c>
      <c r="AA2761" s="77" t="s">
        <v>39</v>
      </c>
      <c r="AB2761" s="77">
        <v>20</v>
      </c>
    </row>
    <row r="2762" spans="1:28" ht="15.75" customHeight="1" x14ac:dyDescent="0.2">
      <c r="A2762" s="77" t="s">
        <v>49</v>
      </c>
      <c r="B2762" s="77" t="s">
        <v>47</v>
      </c>
      <c r="C2762" s="77" t="s">
        <v>50</v>
      </c>
      <c r="D2762" s="113">
        <v>43775.66924466435</v>
      </c>
      <c r="E2762" s="77" t="s">
        <v>5</v>
      </c>
      <c r="F2762" s="77" t="s">
        <v>30</v>
      </c>
      <c r="G2762" s="77" t="s">
        <v>44</v>
      </c>
      <c r="H2762" s="77" t="s">
        <v>13</v>
      </c>
      <c r="I2762" s="77" t="s">
        <v>43</v>
      </c>
      <c r="J2762" s="77" t="s">
        <v>42</v>
      </c>
      <c r="K2762" s="77">
        <v>3.5</v>
      </c>
      <c r="L2762" s="77">
        <v>1240</v>
      </c>
      <c r="M2762" s="77" t="s">
        <v>41</v>
      </c>
      <c r="N2762" s="101">
        <v>2.0299999999999998</v>
      </c>
      <c r="O2762" s="107">
        <v>0</v>
      </c>
      <c r="P2762" s="104">
        <v>3.16</v>
      </c>
      <c r="Z2762" s="77" t="s">
        <v>40</v>
      </c>
      <c r="AA2762" s="77" t="s">
        <v>39</v>
      </c>
      <c r="AB2762" s="77">
        <v>20</v>
      </c>
    </row>
    <row r="2763" spans="1:28" ht="15.75" customHeight="1" x14ac:dyDescent="0.2">
      <c r="A2763" s="77" t="s">
        <v>49</v>
      </c>
      <c r="B2763" s="77" t="s">
        <v>47</v>
      </c>
      <c r="C2763" s="77" t="s">
        <v>50</v>
      </c>
      <c r="D2763" s="113">
        <v>43775.66924466435</v>
      </c>
      <c r="E2763" s="77" t="s">
        <v>5</v>
      </c>
      <c r="F2763" s="77" t="s">
        <v>31</v>
      </c>
      <c r="G2763" s="77" t="s">
        <v>44</v>
      </c>
      <c r="H2763" s="77" t="s">
        <v>13</v>
      </c>
      <c r="I2763" s="77" t="s">
        <v>157</v>
      </c>
      <c r="J2763" s="77" t="s">
        <v>42</v>
      </c>
      <c r="K2763" s="77">
        <v>1.19</v>
      </c>
      <c r="L2763" s="77">
        <v>1210</v>
      </c>
      <c r="M2763" s="77" t="s">
        <v>41</v>
      </c>
      <c r="N2763" s="101">
        <v>10.199999999999999</v>
      </c>
      <c r="O2763" s="107">
        <v>1.01E-2</v>
      </c>
      <c r="P2763" s="104">
        <v>0.78200000000000003</v>
      </c>
      <c r="Z2763" s="77" t="s">
        <v>40</v>
      </c>
      <c r="AA2763" s="77" t="s">
        <v>39</v>
      </c>
      <c r="AB2763" s="77">
        <v>20</v>
      </c>
    </row>
    <row r="2764" spans="1:28" ht="15.75" customHeight="1" x14ac:dyDescent="0.2">
      <c r="A2764" s="77" t="s">
        <v>49</v>
      </c>
      <c r="B2764" s="77" t="s">
        <v>47</v>
      </c>
      <c r="C2764" s="77" t="s">
        <v>50</v>
      </c>
      <c r="D2764" s="113">
        <v>43775.66924466435</v>
      </c>
      <c r="E2764" s="77" t="s">
        <v>5</v>
      </c>
      <c r="F2764" s="77" t="s">
        <v>31</v>
      </c>
      <c r="G2764" s="77" t="s">
        <v>44</v>
      </c>
      <c r="H2764" s="77" t="s">
        <v>13</v>
      </c>
      <c r="I2764" s="77" t="s">
        <v>158</v>
      </c>
      <c r="J2764" s="77" t="s">
        <v>42</v>
      </c>
      <c r="K2764" s="77">
        <v>1.19</v>
      </c>
      <c r="L2764" s="77">
        <v>1210</v>
      </c>
      <c r="M2764" s="77" t="s">
        <v>41</v>
      </c>
      <c r="N2764" s="101">
        <v>16.5</v>
      </c>
      <c r="O2764" s="107">
        <v>1.0500000000000001E-2</v>
      </c>
      <c r="P2764" s="104">
        <v>0</v>
      </c>
      <c r="Z2764" s="77" t="s">
        <v>40</v>
      </c>
      <c r="AA2764" s="77" t="s">
        <v>39</v>
      </c>
      <c r="AB2764" s="77">
        <v>20</v>
      </c>
    </row>
    <row r="2765" spans="1:28" ht="15.75" customHeight="1" x14ac:dyDescent="0.2">
      <c r="A2765" s="77" t="s">
        <v>49</v>
      </c>
      <c r="B2765" s="77" t="s">
        <v>47</v>
      </c>
      <c r="C2765" s="77" t="s">
        <v>50</v>
      </c>
      <c r="D2765" s="113">
        <v>43775.66924466435</v>
      </c>
      <c r="E2765" s="77" t="s">
        <v>5</v>
      </c>
      <c r="F2765" s="77" t="s">
        <v>31</v>
      </c>
      <c r="G2765" s="77" t="s">
        <v>44</v>
      </c>
      <c r="H2765" s="77" t="s">
        <v>13</v>
      </c>
      <c r="I2765" s="77" t="s">
        <v>43</v>
      </c>
      <c r="J2765" s="77" t="s">
        <v>42</v>
      </c>
      <c r="K2765" s="77">
        <v>1.19</v>
      </c>
      <c r="L2765" s="77">
        <v>1210</v>
      </c>
      <c r="M2765" s="77" t="s">
        <v>41</v>
      </c>
      <c r="N2765" s="101">
        <v>0.67500000000000004</v>
      </c>
      <c r="O2765" s="107">
        <v>0</v>
      </c>
      <c r="P2765" s="104">
        <v>0.754</v>
      </c>
      <c r="Z2765" s="77" t="s">
        <v>40</v>
      </c>
      <c r="AA2765" s="77" t="s">
        <v>39</v>
      </c>
      <c r="AB2765" s="77">
        <v>20</v>
      </c>
    </row>
    <row r="2766" spans="1:28" ht="15.75" customHeight="1" x14ac:dyDescent="0.2">
      <c r="A2766" s="77" t="s">
        <v>49</v>
      </c>
      <c r="B2766" s="77" t="s">
        <v>47</v>
      </c>
      <c r="C2766" s="77" t="s">
        <v>50</v>
      </c>
      <c r="D2766" s="113">
        <v>43775.66924466435</v>
      </c>
      <c r="E2766" s="77" t="s">
        <v>5</v>
      </c>
      <c r="F2766" s="77" t="s">
        <v>45</v>
      </c>
      <c r="G2766" s="77" t="s">
        <v>44</v>
      </c>
      <c r="H2766" s="77" t="s">
        <v>13</v>
      </c>
      <c r="I2766" s="77" t="s">
        <v>157</v>
      </c>
      <c r="J2766" s="77" t="s">
        <v>42</v>
      </c>
      <c r="K2766" s="77">
        <v>2.4</v>
      </c>
      <c r="L2766" s="77">
        <v>1760</v>
      </c>
      <c r="M2766" s="77" t="s">
        <v>41</v>
      </c>
      <c r="N2766" s="101">
        <v>30</v>
      </c>
      <c r="O2766" s="107">
        <v>3.4000000000000002E-2</v>
      </c>
      <c r="P2766" s="104">
        <v>1.72</v>
      </c>
      <c r="Z2766" s="77" t="s">
        <v>40</v>
      </c>
      <c r="AA2766" s="77" t="s">
        <v>39</v>
      </c>
      <c r="AB2766" s="77">
        <v>20</v>
      </c>
    </row>
    <row r="2767" spans="1:28" ht="15.75" customHeight="1" x14ac:dyDescent="0.2">
      <c r="A2767" s="77" t="s">
        <v>49</v>
      </c>
      <c r="B2767" s="77" t="s">
        <v>47</v>
      </c>
      <c r="C2767" s="77" t="s">
        <v>50</v>
      </c>
      <c r="D2767" s="113">
        <v>43775.66924466435</v>
      </c>
      <c r="E2767" s="77" t="s">
        <v>5</v>
      </c>
      <c r="F2767" s="77" t="s">
        <v>45</v>
      </c>
      <c r="G2767" s="77" t="s">
        <v>44</v>
      </c>
      <c r="H2767" s="77" t="s">
        <v>13</v>
      </c>
      <c r="I2767" s="77" t="s">
        <v>158</v>
      </c>
      <c r="J2767" s="77" t="s">
        <v>42</v>
      </c>
      <c r="K2767" s="77">
        <v>2.4</v>
      </c>
      <c r="L2767" s="77">
        <v>1760</v>
      </c>
      <c r="M2767" s="77" t="s">
        <v>41</v>
      </c>
      <c r="N2767" s="101">
        <v>44.8</v>
      </c>
      <c r="O2767" s="107">
        <v>3.5000000000000003E-2</v>
      </c>
      <c r="P2767" s="104">
        <v>0</v>
      </c>
      <c r="Z2767" s="77" t="s">
        <v>40</v>
      </c>
      <c r="AA2767" s="77" t="s">
        <v>39</v>
      </c>
      <c r="AB2767" s="77">
        <v>20</v>
      </c>
    </row>
    <row r="2768" spans="1:28" ht="15.75" customHeight="1" x14ac:dyDescent="0.2">
      <c r="A2768" s="77" t="s">
        <v>49</v>
      </c>
      <c r="B2768" s="77" t="s">
        <v>47</v>
      </c>
      <c r="C2768" s="77" t="s">
        <v>50</v>
      </c>
      <c r="D2768" s="113">
        <v>43775.66924466435</v>
      </c>
      <c r="E2768" s="77" t="s">
        <v>5</v>
      </c>
      <c r="F2768" s="77" t="s">
        <v>45</v>
      </c>
      <c r="G2768" s="77" t="s">
        <v>44</v>
      </c>
      <c r="H2768" s="77" t="s">
        <v>13</v>
      </c>
      <c r="I2768" s="77" t="s">
        <v>43</v>
      </c>
      <c r="J2768" s="77" t="s">
        <v>42</v>
      </c>
      <c r="K2768" s="77">
        <v>2.4</v>
      </c>
      <c r="L2768" s="77">
        <v>1760</v>
      </c>
      <c r="M2768" s="77" t="s">
        <v>41</v>
      </c>
      <c r="N2768" s="101">
        <v>1.1000000000000001</v>
      </c>
      <c r="O2768" s="107">
        <v>0</v>
      </c>
      <c r="P2768" s="104">
        <v>1.68</v>
      </c>
      <c r="Z2768" s="77" t="s">
        <v>40</v>
      </c>
      <c r="AA2768" s="77" t="s">
        <v>39</v>
      </c>
      <c r="AB2768" s="77">
        <v>20</v>
      </c>
    </row>
    <row r="2769" spans="1:28" ht="15.75" customHeight="1" x14ac:dyDescent="0.2">
      <c r="A2769" s="77" t="s">
        <v>49</v>
      </c>
      <c r="B2769" s="77" t="s">
        <v>47</v>
      </c>
      <c r="C2769" s="77" t="s">
        <v>50</v>
      </c>
      <c r="D2769" s="113">
        <v>43775.66924466435</v>
      </c>
      <c r="E2769" s="77" t="s">
        <v>5</v>
      </c>
      <c r="F2769" s="77" t="s">
        <v>29</v>
      </c>
      <c r="G2769" s="77" t="s">
        <v>44</v>
      </c>
      <c r="H2769" s="77" t="s">
        <v>13</v>
      </c>
      <c r="I2769" s="77" t="s">
        <v>157</v>
      </c>
      <c r="J2769" s="77" t="s">
        <v>42</v>
      </c>
      <c r="K2769" s="77">
        <v>3.77</v>
      </c>
      <c r="L2769" s="77">
        <v>2390</v>
      </c>
      <c r="M2769" s="77" t="s">
        <v>41</v>
      </c>
      <c r="N2769" s="101">
        <v>49.5</v>
      </c>
      <c r="O2769" s="107">
        <v>5.96E-2</v>
      </c>
      <c r="P2769" s="104">
        <v>2.75</v>
      </c>
      <c r="Z2769" s="77" t="s">
        <v>40</v>
      </c>
      <c r="AA2769" s="77" t="s">
        <v>39</v>
      </c>
      <c r="AB2769" s="77">
        <v>20</v>
      </c>
    </row>
    <row r="2770" spans="1:28" ht="15.75" customHeight="1" x14ac:dyDescent="0.2">
      <c r="A2770" s="77" t="s">
        <v>49</v>
      </c>
      <c r="B2770" s="77" t="s">
        <v>47</v>
      </c>
      <c r="C2770" s="77" t="s">
        <v>50</v>
      </c>
      <c r="D2770" s="113">
        <v>43775.66924466435</v>
      </c>
      <c r="E2770" s="77" t="s">
        <v>5</v>
      </c>
      <c r="F2770" s="77" t="s">
        <v>29</v>
      </c>
      <c r="G2770" s="77" t="s">
        <v>44</v>
      </c>
      <c r="H2770" s="77" t="s">
        <v>13</v>
      </c>
      <c r="I2770" s="77" t="s">
        <v>158</v>
      </c>
      <c r="J2770" s="77" t="s">
        <v>42</v>
      </c>
      <c r="K2770" s="77">
        <v>3.77</v>
      </c>
      <c r="L2770" s="77">
        <v>2390</v>
      </c>
      <c r="M2770" s="77" t="s">
        <v>41</v>
      </c>
      <c r="N2770" s="101">
        <v>73.7</v>
      </c>
      <c r="O2770" s="107">
        <v>6.25E-2</v>
      </c>
      <c r="P2770" s="104">
        <v>0</v>
      </c>
      <c r="Z2770" s="77" t="s">
        <v>40</v>
      </c>
      <c r="AA2770" s="77" t="s">
        <v>39</v>
      </c>
      <c r="AB2770" s="77">
        <v>20</v>
      </c>
    </row>
    <row r="2771" spans="1:28" ht="15.75" customHeight="1" x14ac:dyDescent="0.2">
      <c r="A2771" s="77" t="s">
        <v>49</v>
      </c>
      <c r="B2771" s="77" t="s">
        <v>47</v>
      </c>
      <c r="C2771" s="77" t="s">
        <v>50</v>
      </c>
      <c r="D2771" s="113">
        <v>43775.66924466435</v>
      </c>
      <c r="E2771" s="77" t="s">
        <v>5</v>
      </c>
      <c r="F2771" s="77" t="s">
        <v>29</v>
      </c>
      <c r="G2771" s="77" t="s">
        <v>44</v>
      </c>
      <c r="H2771" s="77" t="s">
        <v>13</v>
      </c>
      <c r="I2771" s="77" t="s">
        <v>43</v>
      </c>
      <c r="J2771" s="77" t="s">
        <v>42</v>
      </c>
      <c r="K2771" s="77">
        <v>3.77</v>
      </c>
      <c r="L2771" s="77">
        <v>2390</v>
      </c>
      <c r="M2771" s="77" t="s">
        <v>41</v>
      </c>
      <c r="N2771" s="101">
        <v>1.67</v>
      </c>
      <c r="O2771" s="107">
        <v>0</v>
      </c>
      <c r="P2771" s="104">
        <v>2.69</v>
      </c>
      <c r="Z2771" s="77" t="s">
        <v>40</v>
      </c>
      <c r="AA2771" s="77" t="s">
        <v>39</v>
      </c>
      <c r="AB2771" s="77">
        <v>20</v>
      </c>
    </row>
    <row r="2772" spans="1:28" ht="15.75" customHeight="1" x14ac:dyDescent="0.2">
      <c r="A2772" s="77" t="s">
        <v>48</v>
      </c>
      <c r="B2772" s="77" t="s">
        <v>47</v>
      </c>
      <c r="C2772" s="77" t="s">
        <v>50</v>
      </c>
      <c r="D2772" s="113">
        <v>43775.66924466435</v>
      </c>
      <c r="E2772" s="77" t="s">
        <v>5</v>
      </c>
      <c r="F2772" s="77" t="s">
        <v>30</v>
      </c>
      <c r="G2772" s="77" t="s">
        <v>44</v>
      </c>
      <c r="H2772" s="77" t="s">
        <v>13</v>
      </c>
      <c r="I2772" s="77" t="s">
        <v>157</v>
      </c>
      <c r="J2772" s="77" t="s">
        <v>42</v>
      </c>
      <c r="K2772" s="77">
        <v>3.5</v>
      </c>
      <c r="L2772" s="77">
        <v>1240</v>
      </c>
      <c r="M2772" s="77" t="s">
        <v>41</v>
      </c>
      <c r="N2772" s="101">
        <v>126</v>
      </c>
      <c r="O2772" s="107">
        <v>2.7900000000000001E-2</v>
      </c>
      <c r="P2772" s="104">
        <v>1.6</v>
      </c>
      <c r="Z2772" s="77" t="s">
        <v>40</v>
      </c>
      <c r="AA2772" s="77" t="s">
        <v>39</v>
      </c>
      <c r="AB2772" s="77">
        <v>20</v>
      </c>
    </row>
    <row r="2773" spans="1:28" ht="15.75" customHeight="1" x14ac:dyDescent="0.2">
      <c r="A2773" s="77" t="s">
        <v>48</v>
      </c>
      <c r="B2773" s="77" t="s">
        <v>47</v>
      </c>
      <c r="C2773" s="77" t="s">
        <v>50</v>
      </c>
      <c r="D2773" s="113">
        <v>43775.66924466435</v>
      </c>
      <c r="E2773" s="77" t="s">
        <v>5</v>
      </c>
      <c r="F2773" s="77" t="s">
        <v>30</v>
      </c>
      <c r="G2773" s="77" t="s">
        <v>44</v>
      </c>
      <c r="H2773" s="77" t="s">
        <v>13</v>
      </c>
      <c r="I2773" s="77" t="s">
        <v>158</v>
      </c>
      <c r="J2773" s="77" t="s">
        <v>42</v>
      </c>
      <c r="K2773" s="77">
        <v>3.5</v>
      </c>
      <c r="L2773" s="77">
        <v>1240</v>
      </c>
      <c r="M2773" s="77" t="s">
        <v>41</v>
      </c>
      <c r="N2773" s="101">
        <v>141</v>
      </c>
      <c r="O2773" s="107">
        <v>3.2199999999999999E-2</v>
      </c>
      <c r="P2773" s="104">
        <v>0</v>
      </c>
      <c r="Z2773" s="77" t="s">
        <v>40</v>
      </c>
      <c r="AA2773" s="77" t="s">
        <v>39</v>
      </c>
      <c r="AB2773" s="77">
        <v>20</v>
      </c>
    </row>
    <row r="2774" spans="1:28" ht="15.75" customHeight="1" x14ac:dyDescent="0.2">
      <c r="A2774" s="77" t="s">
        <v>48</v>
      </c>
      <c r="B2774" s="77" t="s">
        <v>47</v>
      </c>
      <c r="C2774" s="77" t="s">
        <v>50</v>
      </c>
      <c r="D2774" s="113">
        <v>43775.66924466435</v>
      </c>
      <c r="E2774" s="77" t="s">
        <v>5</v>
      </c>
      <c r="F2774" s="77" t="s">
        <v>30</v>
      </c>
      <c r="G2774" s="77" t="s">
        <v>44</v>
      </c>
      <c r="H2774" s="77" t="s">
        <v>13</v>
      </c>
      <c r="I2774" s="77" t="s">
        <v>43</v>
      </c>
      <c r="J2774" s="77" t="s">
        <v>42</v>
      </c>
      <c r="K2774" s="77">
        <v>3.5</v>
      </c>
      <c r="L2774" s="77">
        <v>1240</v>
      </c>
      <c r="M2774" s="77" t="s">
        <v>41</v>
      </c>
      <c r="N2774" s="101">
        <v>0.93500000000000005</v>
      </c>
      <c r="O2774" s="107">
        <v>0</v>
      </c>
      <c r="P2774" s="104">
        <v>1.45</v>
      </c>
      <c r="Z2774" s="77" t="s">
        <v>40</v>
      </c>
      <c r="AA2774" s="77" t="s">
        <v>39</v>
      </c>
      <c r="AB2774" s="77">
        <v>20</v>
      </c>
    </row>
    <row r="2775" spans="1:28" ht="15.75" customHeight="1" x14ac:dyDescent="0.2">
      <c r="A2775" s="77" t="s">
        <v>48</v>
      </c>
      <c r="B2775" s="77" t="s">
        <v>47</v>
      </c>
      <c r="C2775" s="77" t="s">
        <v>50</v>
      </c>
      <c r="D2775" s="113">
        <v>43775.66924466435</v>
      </c>
      <c r="E2775" s="77" t="s">
        <v>5</v>
      </c>
      <c r="F2775" s="77" t="s">
        <v>31</v>
      </c>
      <c r="G2775" s="77" t="s">
        <v>44</v>
      </c>
      <c r="H2775" s="77" t="s">
        <v>13</v>
      </c>
      <c r="I2775" s="77" t="s">
        <v>157</v>
      </c>
      <c r="J2775" s="77" t="s">
        <v>42</v>
      </c>
      <c r="K2775" s="77">
        <v>1.19</v>
      </c>
      <c r="L2775" s="77">
        <v>1210</v>
      </c>
      <c r="M2775" s="77" t="s">
        <v>41</v>
      </c>
      <c r="N2775" s="101">
        <v>4.43</v>
      </c>
      <c r="O2775" s="107">
        <v>4.4299999999999999E-3</v>
      </c>
      <c r="P2775" s="104">
        <v>0.33300000000000002</v>
      </c>
      <c r="Z2775" s="77" t="s">
        <v>40</v>
      </c>
      <c r="AA2775" s="77" t="s">
        <v>39</v>
      </c>
      <c r="AB2775" s="77">
        <v>20</v>
      </c>
    </row>
    <row r="2776" spans="1:28" ht="15.75" customHeight="1" x14ac:dyDescent="0.2">
      <c r="A2776" s="77" t="s">
        <v>48</v>
      </c>
      <c r="B2776" s="77" t="s">
        <v>47</v>
      </c>
      <c r="C2776" s="77" t="s">
        <v>50</v>
      </c>
      <c r="D2776" s="113">
        <v>43775.66924466435</v>
      </c>
      <c r="E2776" s="77" t="s">
        <v>5</v>
      </c>
      <c r="F2776" s="77" t="s">
        <v>31</v>
      </c>
      <c r="G2776" s="77" t="s">
        <v>44</v>
      </c>
      <c r="H2776" s="77" t="s">
        <v>13</v>
      </c>
      <c r="I2776" s="77" t="s">
        <v>158</v>
      </c>
      <c r="J2776" s="77" t="s">
        <v>42</v>
      </c>
      <c r="K2776" s="77">
        <v>1.19</v>
      </c>
      <c r="L2776" s="77">
        <v>1210</v>
      </c>
      <c r="M2776" s="77" t="s">
        <v>41</v>
      </c>
      <c r="N2776" s="101">
        <v>7.16</v>
      </c>
      <c r="O2776" s="107">
        <v>4.47E-3</v>
      </c>
      <c r="P2776" s="104">
        <v>0</v>
      </c>
      <c r="Z2776" s="77" t="s">
        <v>40</v>
      </c>
      <c r="AA2776" s="77" t="s">
        <v>39</v>
      </c>
      <c r="AB2776" s="77">
        <v>20</v>
      </c>
    </row>
    <row r="2777" spans="1:28" ht="15.75" customHeight="1" x14ac:dyDescent="0.2">
      <c r="A2777" s="77" t="s">
        <v>48</v>
      </c>
      <c r="B2777" s="77" t="s">
        <v>47</v>
      </c>
      <c r="C2777" s="77" t="s">
        <v>50</v>
      </c>
      <c r="D2777" s="113">
        <v>43775.66924466435</v>
      </c>
      <c r="E2777" s="77" t="s">
        <v>5</v>
      </c>
      <c r="F2777" s="77" t="s">
        <v>31</v>
      </c>
      <c r="G2777" s="77" t="s">
        <v>44</v>
      </c>
      <c r="H2777" s="77" t="s">
        <v>13</v>
      </c>
      <c r="I2777" s="77" t="s">
        <v>43</v>
      </c>
      <c r="J2777" s="77" t="s">
        <v>42</v>
      </c>
      <c r="K2777" s="77">
        <v>1.19</v>
      </c>
      <c r="L2777" s="77">
        <v>1210</v>
      </c>
      <c r="M2777" s="77" t="s">
        <v>41</v>
      </c>
      <c r="N2777" s="101">
        <v>0.28799999999999998</v>
      </c>
      <c r="O2777" s="107">
        <v>0</v>
      </c>
      <c r="P2777" s="104">
        <v>0.32100000000000001</v>
      </c>
      <c r="Z2777" s="77" t="s">
        <v>40</v>
      </c>
      <c r="AA2777" s="77" t="s">
        <v>39</v>
      </c>
      <c r="AB2777" s="77">
        <v>20</v>
      </c>
    </row>
    <row r="2778" spans="1:28" ht="15.75" customHeight="1" x14ac:dyDescent="0.2">
      <c r="A2778" s="77" t="s">
        <v>48</v>
      </c>
      <c r="B2778" s="77" t="s">
        <v>47</v>
      </c>
      <c r="C2778" s="77" t="s">
        <v>50</v>
      </c>
      <c r="D2778" s="113">
        <v>43775.66924466435</v>
      </c>
      <c r="E2778" s="77" t="s">
        <v>5</v>
      </c>
      <c r="F2778" s="77" t="s">
        <v>45</v>
      </c>
      <c r="G2778" s="77" t="s">
        <v>44</v>
      </c>
      <c r="H2778" s="77" t="s">
        <v>13</v>
      </c>
      <c r="I2778" s="77" t="s">
        <v>157</v>
      </c>
      <c r="J2778" s="77" t="s">
        <v>42</v>
      </c>
      <c r="K2778" s="77">
        <v>2.4</v>
      </c>
      <c r="L2778" s="77">
        <v>1760</v>
      </c>
      <c r="M2778" s="77" t="s">
        <v>41</v>
      </c>
      <c r="N2778" s="101">
        <v>13.1</v>
      </c>
      <c r="O2778" s="107">
        <v>1.4999999999999999E-2</v>
      </c>
      <c r="P2778" s="104">
        <v>0.71</v>
      </c>
      <c r="Z2778" s="77" t="s">
        <v>40</v>
      </c>
      <c r="AA2778" s="77" t="s">
        <v>39</v>
      </c>
      <c r="AB2778" s="77">
        <v>20</v>
      </c>
    </row>
    <row r="2779" spans="1:28" ht="15.75" customHeight="1" x14ac:dyDescent="0.2">
      <c r="A2779" s="77" t="s">
        <v>48</v>
      </c>
      <c r="B2779" s="77" t="s">
        <v>47</v>
      </c>
      <c r="C2779" s="77" t="s">
        <v>50</v>
      </c>
      <c r="D2779" s="113">
        <v>43775.66924466435</v>
      </c>
      <c r="E2779" s="77" t="s">
        <v>5</v>
      </c>
      <c r="F2779" s="77" t="s">
        <v>45</v>
      </c>
      <c r="G2779" s="77" t="s">
        <v>44</v>
      </c>
      <c r="H2779" s="77" t="s">
        <v>13</v>
      </c>
      <c r="I2779" s="77" t="s">
        <v>158</v>
      </c>
      <c r="J2779" s="77" t="s">
        <v>42</v>
      </c>
      <c r="K2779" s="77">
        <v>2.4</v>
      </c>
      <c r="L2779" s="77">
        <v>1760</v>
      </c>
      <c r="M2779" s="77" t="s">
        <v>41</v>
      </c>
      <c r="N2779" s="101">
        <v>19.3</v>
      </c>
      <c r="O2779" s="107">
        <v>1.4999999999999999E-2</v>
      </c>
      <c r="P2779" s="104">
        <v>0</v>
      </c>
      <c r="Z2779" s="77" t="s">
        <v>40</v>
      </c>
      <c r="AA2779" s="77" t="s">
        <v>39</v>
      </c>
      <c r="AB2779" s="77">
        <v>20</v>
      </c>
    </row>
    <row r="2780" spans="1:28" ht="15.75" customHeight="1" x14ac:dyDescent="0.2">
      <c r="A2780" s="77" t="s">
        <v>48</v>
      </c>
      <c r="B2780" s="77" t="s">
        <v>47</v>
      </c>
      <c r="C2780" s="77" t="s">
        <v>50</v>
      </c>
      <c r="D2780" s="113">
        <v>43775.66924466435</v>
      </c>
      <c r="E2780" s="77" t="s">
        <v>5</v>
      </c>
      <c r="F2780" s="77" t="s">
        <v>45</v>
      </c>
      <c r="G2780" s="77" t="s">
        <v>44</v>
      </c>
      <c r="H2780" s="77" t="s">
        <v>13</v>
      </c>
      <c r="I2780" s="77" t="s">
        <v>43</v>
      </c>
      <c r="J2780" s="77" t="s">
        <v>42</v>
      </c>
      <c r="K2780" s="77">
        <v>2.4</v>
      </c>
      <c r="L2780" s="77">
        <v>1760</v>
      </c>
      <c r="M2780" s="77" t="s">
        <v>41</v>
      </c>
      <c r="N2780" s="101">
        <v>0.5</v>
      </c>
      <c r="O2780" s="107">
        <v>0</v>
      </c>
      <c r="P2780" s="104">
        <v>0.69</v>
      </c>
      <c r="Z2780" s="77" t="s">
        <v>40</v>
      </c>
      <c r="AA2780" s="77" t="s">
        <v>39</v>
      </c>
      <c r="AB2780" s="77">
        <v>20</v>
      </c>
    </row>
    <row r="2781" spans="1:28" ht="15.75" customHeight="1" x14ac:dyDescent="0.2">
      <c r="A2781" s="77" t="s">
        <v>48</v>
      </c>
      <c r="B2781" s="77" t="s">
        <v>47</v>
      </c>
      <c r="C2781" s="77" t="s">
        <v>50</v>
      </c>
      <c r="D2781" s="113">
        <v>43775.66924466435</v>
      </c>
      <c r="E2781" s="77" t="s">
        <v>5</v>
      </c>
      <c r="F2781" s="77" t="s">
        <v>29</v>
      </c>
      <c r="G2781" s="77" t="s">
        <v>44</v>
      </c>
      <c r="H2781" s="77" t="s">
        <v>13</v>
      </c>
      <c r="I2781" s="77" t="s">
        <v>157</v>
      </c>
      <c r="J2781" s="77" t="s">
        <v>42</v>
      </c>
      <c r="K2781" s="77">
        <v>3.77</v>
      </c>
      <c r="L2781" s="77">
        <v>2390</v>
      </c>
      <c r="M2781" s="77" t="s">
        <v>41</v>
      </c>
      <c r="N2781" s="101">
        <v>21</v>
      </c>
      <c r="O2781" s="107">
        <v>2.58E-2</v>
      </c>
      <c r="P2781" s="104">
        <v>1.1200000000000001</v>
      </c>
      <c r="Z2781" s="77" t="s">
        <v>40</v>
      </c>
      <c r="AA2781" s="77" t="s">
        <v>39</v>
      </c>
      <c r="AB2781" s="77">
        <v>20</v>
      </c>
    </row>
    <row r="2782" spans="1:28" ht="15.75" customHeight="1" x14ac:dyDescent="0.2">
      <c r="A2782" s="77" t="s">
        <v>48</v>
      </c>
      <c r="B2782" s="77" t="s">
        <v>47</v>
      </c>
      <c r="C2782" s="77" t="s">
        <v>50</v>
      </c>
      <c r="D2782" s="113">
        <v>43775.66924466435</v>
      </c>
      <c r="E2782" s="77" t="s">
        <v>5</v>
      </c>
      <c r="F2782" s="77" t="s">
        <v>29</v>
      </c>
      <c r="G2782" s="77" t="s">
        <v>44</v>
      </c>
      <c r="H2782" s="77" t="s">
        <v>13</v>
      </c>
      <c r="I2782" s="77" t="s">
        <v>158</v>
      </c>
      <c r="J2782" s="77" t="s">
        <v>42</v>
      </c>
      <c r="K2782" s="77">
        <v>3.77</v>
      </c>
      <c r="L2782" s="77">
        <v>2390</v>
      </c>
      <c r="M2782" s="77" t="s">
        <v>41</v>
      </c>
      <c r="N2782" s="101">
        <v>30.8</v>
      </c>
      <c r="O2782" s="107">
        <v>2.7199999999999998E-2</v>
      </c>
      <c r="P2782" s="104">
        <v>0</v>
      </c>
      <c r="Z2782" s="77" t="s">
        <v>40</v>
      </c>
      <c r="AA2782" s="77" t="s">
        <v>39</v>
      </c>
      <c r="AB2782" s="77">
        <v>20</v>
      </c>
    </row>
    <row r="2783" spans="1:28" ht="15.75" customHeight="1" x14ac:dyDescent="0.2">
      <c r="A2783" s="77" t="s">
        <v>48</v>
      </c>
      <c r="B2783" s="77" t="s">
        <v>47</v>
      </c>
      <c r="C2783" s="77" t="s">
        <v>50</v>
      </c>
      <c r="D2783" s="113">
        <v>43775.66924466435</v>
      </c>
      <c r="E2783" s="77" t="s">
        <v>5</v>
      </c>
      <c r="F2783" s="77" t="s">
        <v>29</v>
      </c>
      <c r="G2783" s="77" t="s">
        <v>44</v>
      </c>
      <c r="H2783" s="77" t="s">
        <v>13</v>
      </c>
      <c r="I2783" s="77" t="s">
        <v>43</v>
      </c>
      <c r="J2783" s="77" t="s">
        <v>42</v>
      </c>
      <c r="K2783" s="77">
        <v>3.77</v>
      </c>
      <c r="L2783" s="77">
        <v>2390</v>
      </c>
      <c r="M2783" s="77" t="s">
        <v>41</v>
      </c>
      <c r="N2783" s="101">
        <v>0.67800000000000005</v>
      </c>
      <c r="O2783" s="107">
        <v>0</v>
      </c>
      <c r="P2783" s="104">
        <v>1.1000000000000001</v>
      </c>
      <c r="Z2783" s="77" t="s">
        <v>40</v>
      </c>
      <c r="AA2783" s="77" t="s">
        <v>39</v>
      </c>
      <c r="AB2783" s="77">
        <v>20</v>
      </c>
    </row>
    <row r="2784" spans="1:28" ht="15.75" customHeight="1" x14ac:dyDescent="0.2">
      <c r="A2784" s="77" t="s">
        <v>49</v>
      </c>
      <c r="B2784" s="77" t="s">
        <v>47</v>
      </c>
      <c r="C2784" s="77" t="s">
        <v>50</v>
      </c>
      <c r="D2784" s="113">
        <v>43775.66996875</v>
      </c>
      <c r="E2784" s="77" t="s">
        <v>5</v>
      </c>
      <c r="F2784" s="77" t="s">
        <v>30</v>
      </c>
      <c r="G2784" s="77" t="s">
        <v>51</v>
      </c>
      <c r="H2784" s="77" t="s">
        <v>14</v>
      </c>
      <c r="I2784" s="77" t="s">
        <v>157</v>
      </c>
      <c r="J2784" s="77" t="s">
        <v>42</v>
      </c>
      <c r="K2784" s="77">
        <v>3.5</v>
      </c>
      <c r="L2784" s="77">
        <v>1220</v>
      </c>
      <c r="M2784" s="77" t="s">
        <v>41</v>
      </c>
      <c r="N2784" s="101">
        <v>108</v>
      </c>
      <c r="O2784" s="107">
        <v>0.17599999999999999</v>
      </c>
      <c r="P2784" s="104">
        <v>6.19</v>
      </c>
      <c r="Z2784" s="77" t="s">
        <v>40</v>
      </c>
      <c r="AA2784" s="77" t="s">
        <v>39</v>
      </c>
      <c r="AB2784" s="77">
        <v>20</v>
      </c>
    </row>
    <row r="2785" spans="1:28" ht="15.75" customHeight="1" x14ac:dyDescent="0.2">
      <c r="A2785" s="77" t="s">
        <v>49</v>
      </c>
      <c r="B2785" s="77" t="s">
        <v>47</v>
      </c>
      <c r="C2785" s="77" t="s">
        <v>50</v>
      </c>
      <c r="D2785" s="113">
        <v>43775.66996875</v>
      </c>
      <c r="E2785" s="77" t="s">
        <v>5</v>
      </c>
      <c r="F2785" s="77" t="s">
        <v>30</v>
      </c>
      <c r="G2785" s="77" t="s">
        <v>51</v>
      </c>
      <c r="H2785" s="77" t="s">
        <v>14</v>
      </c>
      <c r="I2785" s="77" t="s">
        <v>158</v>
      </c>
      <c r="J2785" s="77" t="s">
        <v>42</v>
      </c>
      <c r="K2785" s="77">
        <v>3.5</v>
      </c>
      <c r="L2785" s="77">
        <v>1220</v>
      </c>
      <c r="M2785" s="77" t="s">
        <v>41</v>
      </c>
      <c r="N2785" s="101">
        <v>164</v>
      </c>
      <c r="O2785" s="107">
        <v>0.187</v>
      </c>
      <c r="P2785" s="104">
        <v>0</v>
      </c>
      <c r="Z2785" s="77" t="s">
        <v>40</v>
      </c>
      <c r="AA2785" s="77" t="s">
        <v>39</v>
      </c>
      <c r="AB2785" s="77">
        <v>20</v>
      </c>
    </row>
    <row r="2786" spans="1:28" ht="15.75" customHeight="1" x14ac:dyDescent="0.2">
      <c r="A2786" s="77" t="s">
        <v>49</v>
      </c>
      <c r="B2786" s="77" t="s">
        <v>47</v>
      </c>
      <c r="C2786" s="77" t="s">
        <v>50</v>
      </c>
      <c r="D2786" s="113">
        <v>43775.66996875</v>
      </c>
      <c r="E2786" s="77" t="s">
        <v>5</v>
      </c>
      <c r="F2786" s="77" t="s">
        <v>30</v>
      </c>
      <c r="G2786" s="77" t="s">
        <v>51</v>
      </c>
      <c r="H2786" s="77" t="s">
        <v>14</v>
      </c>
      <c r="I2786" s="77" t="s">
        <v>43</v>
      </c>
      <c r="J2786" s="77" t="s">
        <v>42</v>
      </c>
      <c r="K2786" s="77">
        <v>3.5</v>
      </c>
      <c r="L2786" s="77">
        <v>1220</v>
      </c>
      <c r="M2786" s="77" t="s">
        <v>41</v>
      </c>
      <c r="N2786" s="101">
        <v>3.49</v>
      </c>
      <c r="O2786" s="107">
        <v>0</v>
      </c>
      <c r="P2786" s="104">
        <v>5.54</v>
      </c>
      <c r="Z2786" s="77" t="s">
        <v>40</v>
      </c>
      <c r="AA2786" s="77" t="s">
        <v>39</v>
      </c>
      <c r="AB2786" s="77">
        <v>20</v>
      </c>
    </row>
    <row r="2787" spans="1:28" ht="15.75" customHeight="1" x14ac:dyDescent="0.2">
      <c r="A2787" s="77" t="s">
        <v>49</v>
      </c>
      <c r="B2787" s="77" t="s">
        <v>47</v>
      </c>
      <c r="C2787" s="77" t="s">
        <v>50</v>
      </c>
      <c r="D2787" s="113">
        <v>43775.66996875</v>
      </c>
      <c r="E2787" s="77" t="s">
        <v>5</v>
      </c>
      <c r="F2787" s="77" t="s">
        <v>31</v>
      </c>
      <c r="G2787" s="77" t="s">
        <v>51</v>
      </c>
      <c r="H2787" s="77" t="s">
        <v>14</v>
      </c>
      <c r="I2787" s="77" t="s">
        <v>157</v>
      </c>
      <c r="J2787" s="77" t="s">
        <v>42</v>
      </c>
      <c r="K2787" s="77">
        <v>1.87</v>
      </c>
      <c r="L2787" s="77">
        <v>1260</v>
      </c>
      <c r="M2787" s="77" t="s">
        <v>41</v>
      </c>
      <c r="N2787" s="101">
        <v>15.9</v>
      </c>
      <c r="O2787" s="107">
        <v>1.8599999999999998E-2</v>
      </c>
      <c r="P2787" s="104">
        <v>1.54</v>
      </c>
      <c r="Z2787" s="77" t="s">
        <v>40</v>
      </c>
      <c r="AA2787" s="77" t="s">
        <v>39</v>
      </c>
      <c r="AB2787" s="77">
        <v>20</v>
      </c>
    </row>
    <row r="2788" spans="1:28" ht="15.75" customHeight="1" x14ac:dyDescent="0.2">
      <c r="A2788" s="77" t="s">
        <v>49</v>
      </c>
      <c r="B2788" s="77" t="s">
        <v>47</v>
      </c>
      <c r="C2788" s="77" t="s">
        <v>50</v>
      </c>
      <c r="D2788" s="113">
        <v>43775.66996875</v>
      </c>
      <c r="E2788" s="77" t="s">
        <v>5</v>
      </c>
      <c r="F2788" s="77" t="s">
        <v>31</v>
      </c>
      <c r="G2788" s="77" t="s">
        <v>51</v>
      </c>
      <c r="H2788" s="77" t="s">
        <v>14</v>
      </c>
      <c r="I2788" s="77" t="s">
        <v>158</v>
      </c>
      <c r="J2788" s="77" t="s">
        <v>42</v>
      </c>
      <c r="K2788" s="77">
        <v>1.87</v>
      </c>
      <c r="L2788" s="77">
        <v>1260</v>
      </c>
      <c r="M2788" s="77" t="s">
        <v>41</v>
      </c>
      <c r="N2788" s="101">
        <v>28.2</v>
      </c>
      <c r="O2788" s="107">
        <v>1.8700000000000001E-2</v>
      </c>
      <c r="P2788" s="104">
        <v>0</v>
      </c>
      <c r="Z2788" s="77" t="s">
        <v>40</v>
      </c>
      <c r="AA2788" s="77" t="s">
        <v>39</v>
      </c>
      <c r="AB2788" s="77">
        <v>20</v>
      </c>
    </row>
    <row r="2789" spans="1:28" ht="15.75" customHeight="1" x14ac:dyDescent="0.2">
      <c r="A2789" s="77" t="s">
        <v>49</v>
      </c>
      <c r="B2789" s="77" t="s">
        <v>47</v>
      </c>
      <c r="C2789" s="77" t="s">
        <v>50</v>
      </c>
      <c r="D2789" s="113">
        <v>43775.66996875</v>
      </c>
      <c r="E2789" s="77" t="s">
        <v>5</v>
      </c>
      <c r="F2789" s="77" t="s">
        <v>31</v>
      </c>
      <c r="G2789" s="77" t="s">
        <v>51</v>
      </c>
      <c r="H2789" s="77" t="s">
        <v>14</v>
      </c>
      <c r="I2789" s="77" t="s">
        <v>43</v>
      </c>
      <c r="J2789" s="77" t="s">
        <v>42</v>
      </c>
      <c r="K2789" s="77">
        <v>1.87</v>
      </c>
      <c r="L2789" s="77">
        <v>1260</v>
      </c>
      <c r="M2789" s="77" t="s">
        <v>41</v>
      </c>
      <c r="N2789" s="101">
        <v>1.1200000000000001</v>
      </c>
      <c r="O2789" s="107">
        <v>0</v>
      </c>
      <c r="P2789" s="104">
        <v>1.48</v>
      </c>
      <c r="Z2789" s="77" t="s">
        <v>40</v>
      </c>
      <c r="AA2789" s="77" t="s">
        <v>39</v>
      </c>
      <c r="AB2789" s="77">
        <v>20</v>
      </c>
    </row>
    <row r="2790" spans="1:28" ht="15.75" customHeight="1" x14ac:dyDescent="0.2">
      <c r="A2790" s="77" t="s">
        <v>49</v>
      </c>
      <c r="B2790" s="77" t="s">
        <v>47</v>
      </c>
      <c r="C2790" s="77" t="s">
        <v>50</v>
      </c>
      <c r="D2790" s="113">
        <v>43775.66996875</v>
      </c>
      <c r="E2790" s="77" t="s">
        <v>5</v>
      </c>
      <c r="F2790" s="77" t="s">
        <v>45</v>
      </c>
      <c r="G2790" s="77" t="s">
        <v>51</v>
      </c>
      <c r="H2790" s="77" t="s">
        <v>14</v>
      </c>
      <c r="I2790" s="77" t="s">
        <v>43</v>
      </c>
      <c r="J2790" s="77" t="s">
        <v>42</v>
      </c>
      <c r="K2790" s="77">
        <v>2.7</v>
      </c>
      <c r="L2790" s="77">
        <v>1490</v>
      </c>
      <c r="M2790" s="77" t="s">
        <v>41</v>
      </c>
      <c r="N2790" s="101">
        <v>2.2000000000000002</v>
      </c>
      <c r="O2790" s="107">
        <v>0</v>
      </c>
      <c r="P2790" s="104">
        <v>3.42</v>
      </c>
      <c r="Z2790" s="77" t="s">
        <v>40</v>
      </c>
      <c r="AA2790" s="77" t="s">
        <v>39</v>
      </c>
      <c r="AB2790" s="77">
        <v>20</v>
      </c>
    </row>
    <row r="2791" spans="1:28" ht="15.75" customHeight="1" x14ac:dyDescent="0.2">
      <c r="A2791" s="77" t="s">
        <v>48</v>
      </c>
      <c r="B2791" s="77" t="s">
        <v>47</v>
      </c>
      <c r="C2791" s="77" t="s">
        <v>50</v>
      </c>
      <c r="D2791" s="113">
        <v>43775.66996875</v>
      </c>
      <c r="E2791" s="77" t="s">
        <v>5</v>
      </c>
      <c r="F2791" s="77" t="s">
        <v>31</v>
      </c>
      <c r="G2791" s="77" t="s">
        <v>51</v>
      </c>
      <c r="H2791" s="77" t="s">
        <v>14</v>
      </c>
      <c r="I2791" s="77" t="s">
        <v>157</v>
      </c>
      <c r="J2791" s="77" t="s">
        <v>42</v>
      </c>
      <c r="K2791" s="77">
        <v>1.87</v>
      </c>
      <c r="L2791" s="77">
        <v>1260</v>
      </c>
      <c r="M2791" s="77" t="s">
        <v>41</v>
      </c>
      <c r="N2791" s="101">
        <v>6.88</v>
      </c>
      <c r="O2791" s="107">
        <v>8.1899999999999994E-3</v>
      </c>
      <c r="P2791" s="104">
        <v>0.66100000000000003</v>
      </c>
      <c r="Z2791" s="77" t="s">
        <v>40</v>
      </c>
      <c r="AA2791" s="77" t="s">
        <v>39</v>
      </c>
      <c r="AB2791" s="77">
        <v>20</v>
      </c>
    </row>
    <row r="2792" spans="1:28" ht="15.75" customHeight="1" x14ac:dyDescent="0.2">
      <c r="A2792" s="77" t="s">
        <v>48</v>
      </c>
      <c r="B2792" s="77" t="s">
        <v>47</v>
      </c>
      <c r="C2792" s="77" t="s">
        <v>50</v>
      </c>
      <c r="D2792" s="113">
        <v>43775.66996875</v>
      </c>
      <c r="E2792" s="77" t="s">
        <v>5</v>
      </c>
      <c r="F2792" s="77" t="s">
        <v>31</v>
      </c>
      <c r="G2792" s="77" t="s">
        <v>51</v>
      </c>
      <c r="H2792" s="77" t="s">
        <v>14</v>
      </c>
      <c r="I2792" s="77" t="s">
        <v>158</v>
      </c>
      <c r="J2792" s="77" t="s">
        <v>42</v>
      </c>
      <c r="K2792" s="77">
        <v>1.87</v>
      </c>
      <c r="L2792" s="77">
        <v>1260</v>
      </c>
      <c r="M2792" s="77" t="s">
        <v>41</v>
      </c>
      <c r="N2792" s="101">
        <v>12.2</v>
      </c>
      <c r="O2792" s="107">
        <v>8.2199999999999999E-3</v>
      </c>
      <c r="P2792" s="104">
        <v>0</v>
      </c>
      <c r="Z2792" s="77" t="s">
        <v>40</v>
      </c>
      <c r="AA2792" s="77" t="s">
        <v>39</v>
      </c>
      <c r="AB2792" s="77">
        <v>20</v>
      </c>
    </row>
    <row r="2793" spans="1:28" ht="15.75" customHeight="1" x14ac:dyDescent="0.2">
      <c r="A2793" s="77" t="s">
        <v>48</v>
      </c>
      <c r="B2793" s="77" t="s">
        <v>47</v>
      </c>
      <c r="C2793" s="77" t="s">
        <v>50</v>
      </c>
      <c r="D2793" s="113">
        <v>43775.66996875</v>
      </c>
      <c r="E2793" s="77" t="s">
        <v>5</v>
      </c>
      <c r="F2793" s="77" t="s">
        <v>31</v>
      </c>
      <c r="G2793" s="77" t="s">
        <v>51</v>
      </c>
      <c r="H2793" s="77" t="s">
        <v>14</v>
      </c>
      <c r="I2793" s="77" t="s">
        <v>43</v>
      </c>
      <c r="J2793" s="77" t="s">
        <v>42</v>
      </c>
      <c r="K2793" s="77">
        <v>1.87</v>
      </c>
      <c r="L2793" s="77">
        <v>1260</v>
      </c>
      <c r="M2793" s="77" t="s">
        <v>41</v>
      </c>
      <c r="N2793" s="101">
        <v>0.47799999999999998</v>
      </c>
      <c r="O2793" s="107">
        <v>0</v>
      </c>
      <c r="P2793" s="104">
        <v>0.63400000000000001</v>
      </c>
      <c r="Z2793" s="77" t="s">
        <v>40</v>
      </c>
      <c r="AA2793" s="77" t="s">
        <v>39</v>
      </c>
      <c r="AB2793" s="77">
        <v>20</v>
      </c>
    </row>
    <row r="2794" spans="1:28" ht="15.75" customHeight="1" x14ac:dyDescent="0.2">
      <c r="A2794" s="77" t="s">
        <v>48</v>
      </c>
      <c r="B2794" s="77" t="s">
        <v>47</v>
      </c>
      <c r="C2794" s="77" t="s">
        <v>50</v>
      </c>
      <c r="D2794" s="113">
        <v>43775.66996875</v>
      </c>
      <c r="E2794" s="77" t="s">
        <v>5</v>
      </c>
      <c r="F2794" s="77" t="s">
        <v>45</v>
      </c>
      <c r="G2794" s="77" t="s">
        <v>51</v>
      </c>
      <c r="H2794" s="77" t="s">
        <v>14</v>
      </c>
      <c r="I2794" s="77" t="s">
        <v>157</v>
      </c>
      <c r="J2794" s="77" t="s">
        <v>42</v>
      </c>
      <c r="K2794" s="77">
        <v>2.7</v>
      </c>
      <c r="L2794" s="77">
        <v>1490</v>
      </c>
      <c r="M2794" s="77" t="s">
        <v>41</v>
      </c>
      <c r="N2794" s="101">
        <v>15.5</v>
      </c>
      <c r="O2794" s="107">
        <v>2.9000000000000001E-2</v>
      </c>
      <c r="P2794" s="104">
        <v>1.45</v>
      </c>
      <c r="Z2794" s="77" t="s">
        <v>40</v>
      </c>
      <c r="AA2794" s="77" t="s">
        <v>39</v>
      </c>
      <c r="AB2794" s="77">
        <v>20</v>
      </c>
    </row>
    <row r="2795" spans="1:28" ht="15.75" customHeight="1" x14ac:dyDescent="0.2">
      <c r="A2795" s="77" t="s">
        <v>48</v>
      </c>
      <c r="B2795" s="77" t="s">
        <v>47</v>
      </c>
      <c r="C2795" s="77" t="s">
        <v>50</v>
      </c>
      <c r="D2795" s="113">
        <v>43775.66996875</v>
      </c>
      <c r="E2795" s="77" t="s">
        <v>5</v>
      </c>
      <c r="F2795" s="77" t="s">
        <v>45</v>
      </c>
      <c r="G2795" s="77" t="s">
        <v>51</v>
      </c>
      <c r="H2795" s="77" t="s">
        <v>14</v>
      </c>
      <c r="I2795" s="77" t="s">
        <v>158</v>
      </c>
      <c r="J2795" s="77" t="s">
        <v>42</v>
      </c>
      <c r="K2795" s="77">
        <v>2.7</v>
      </c>
      <c r="L2795" s="77">
        <v>1490</v>
      </c>
      <c r="M2795" s="77" t="s">
        <v>41</v>
      </c>
      <c r="N2795" s="101">
        <v>28.8</v>
      </c>
      <c r="O2795" s="107">
        <v>0.03</v>
      </c>
      <c r="P2795" s="104">
        <v>0</v>
      </c>
      <c r="Z2795" s="77" t="s">
        <v>40</v>
      </c>
      <c r="AA2795" s="77" t="s">
        <v>39</v>
      </c>
      <c r="AB2795" s="77">
        <v>20</v>
      </c>
    </row>
    <row r="2796" spans="1:28" ht="15.75" customHeight="1" x14ac:dyDescent="0.2">
      <c r="A2796" s="77" t="s">
        <v>48</v>
      </c>
      <c r="B2796" s="77" t="s">
        <v>47</v>
      </c>
      <c r="C2796" s="77" t="s">
        <v>50</v>
      </c>
      <c r="D2796" s="113">
        <v>43775.66996875</v>
      </c>
      <c r="E2796" s="77" t="s">
        <v>5</v>
      </c>
      <c r="F2796" s="77" t="s">
        <v>45</v>
      </c>
      <c r="G2796" s="77" t="s">
        <v>51</v>
      </c>
      <c r="H2796" s="77" t="s">
        <v>14</v>
      </c>
      <c r="I2796" s="77" t="s">
        <v>43</v>
      </c>
      <c r="J2796" s="77" t="s">
        <v>42</v>
      </c>
      <c r="K2796" s="77">
        <v>2.7</v>
      </c>
      <c r="L2796" s="77">
        <v>1490</v>
      </c>
      <c r="M2796" s="77" t="s">
        <v>41</v>
      </c>
      <c r="N2796" s="101">
        <v>0.9</v>
      </c>
      <c r="O2796" s="107">
        <v>0</v>
      </c>
      <c r="P2796" s="104">
        <v>1.41</v>
      </c>
      <c r="Z2796" s="77" t="s">
        <v>40</v>
      </c>
      <c r="AA2796" s="77" t="s">
        <v>39</v>
      </c>
      <c r="AB2796" s="77">
        <v>20</v>
      </c>
    </row>
    <row r="2797" spans="1:28" ht="15.75" customHeight="1" x14ac:dyDescent="0.2">
      <c r="A2797" s="77" t="s">
        <v>48</v>
      </c>
      <c r="B2797" s="77" t="s">
        <v>47</v>
      </c>
      <c r="C2797" s="77" t="s">
        <v>50</v>
      </c>
      <c r="D2797" s="113">
        <v>43775.66996875</v>
      </c>
      <c r="E2797" s="77" t="s">
        <v>5</v>
      </c>
      <c r="F2797" s="77" t="s">
        <v>29</v>
      </c>
      <c r="G2797" s="77" t="s">
        <v>51</v>
      </c>
      <c r="H2797" s="77" t="s">
        <v>14</v>
      </c>
      <c r="I2797" s="77" t="s">
        <v>157</v>
      </c>
      <c r="J2797" s="77" t="s">
        <v>42</v>
      </c>
      <c r="K2797" s="77">
        <v>3.49</v>
      </c>
      <c r="L2797" s="77">
        <v>1690</v>
      </c>
      <c r="M2797" s="77" t="s">
        <v>41</v>
      </c>
      <c r="N2797" s="101">
        <v>22.7</v>
      </c>
      <c r="O2797" s="107">
        <v>4.6800000000000001E-2</v>
      </c>
      <c r="P2797" s="104">
        <v>2.13</v>
      </c>
      <c r="Z2797" s="77" t="s">
        <v>40</v>
      </c>
      <c r="AA2797" s="77" t="s">
        <v>39</v>
      </c>
      <c r="AB2797" s="77">
        <v>20</v>
      </c>
    </row>
    <row r="2798" spans="1:28" ht="15.75" customHeight="1" x14ac:dyDescent="0.2">
      <c r="A2798" s="77" t="s">
        <v>48</v>
      </c>
      <c r="B2798" s="77" t="s">
        <v>47</v>
      </c>
      <c r="C2798" s="77" t="s">
        <v>50</v>
      </c>
      <c r="D2798" s="113">
        <v>43775.66996875</v>
      </c>
      <c r="E2798" s="77" t="s">
        <v>5</v>
      </c>
      <c r="F2798" s="77" t="s">
        <v>29</v>
      </c>
      <c r="G2798" s="77" t="s">
        <v>51</v>
      </c>
      <c r="H2798" s="77" t="s">
        <v>14</v>
      </c>
      <c r="I2798" s="77" t="s">
        <v>158</v>
      </c>
      <c r="J2798" s="77" t="s">
        <v>42</v>
      </c>
      <c r="K2798" s="77">
        <v>3.49</v>
      </c>
      <c r="L2798" s="77">
        <v>1690</v>
      </c>
      <c r="M2798" s="77" t="s">
        <v>41</v>
      </c>
      <c r="N2798" s="101">
        <v>43</v>
      </c>
      <c r="O2798" s="107">
        <v>4.9299999999999997E-2</v>
      </c>
      <c r="P2798" s="104">
        <v>0</v>
      </c>
      <c r="Z2798" s="77" t="s">
        <v>40</v>
      </c>
      <c r="AA2798" s="77" t="s">
        <v>39</v>
      </c>
      <c r="AB2798" s="77">
        <v>20</v>
      </c>
    </row>
    <row r="2799" spans="1:28" ht="15.75" customHeight="1" x14ac:dyDescent="0.2">
      <c r="A2799" s="77" t="s">
        <v>48</v>
      </c>
      <c r="B2799" s="77" t="s">
        <v>47</v>
      </c>
      <c r="C2799" s="77" t="s">
        <v>50</v>
      </c>
      <c r="D2799" s="113">
        <v>43775.66996875</v>
      </c>
      <c r="E2799" s="77" t="s">
        <v>5</v>
      </c>
      <c r="F2799" s="77" t="s">
        <v>29</v>
      </c>
      <c r="G2799" s="77" t="s">
        <v>51</v>
      </c>
      <c r="H2799" s="77" t="s">
        <v>14</v>
      </c>
      <c r="I2799" s="77" t="s">
        <v>43</v>
      </c>
      <c r="J2799" s="77" t="s">
        <v>42</v>
      </c>
      <c r="K2799" s="77">
        <v>3.49</v>
      </c>
      <c r="L2799" s="77">
        <v>1690</v>
      </c>
      <c r="M2799" s="77" t="s">
        <v>41</v>
      </c>
      <c r="N2799" s="101">
        <v>1.32</v>
      </c>
      <c r="O2799" s="107">
        <v>0</v>
      </c>
      <c r="P2799" s="104">
        <v>2.09</v>
      </c>
      <c r="Z2799" s="77" t="s">
        <v>40</v>
      </c>
      <c r="AA2799" s="77" t="s">
        <v>39</v>
      </c>
      <c r="AB2799" s="77">
        <v>20</v>
      </c>
    </row>
    <row r="2800" spans="1:28" ht="15.75" customHeight="1" x14ac:dyDescent="0.2">
      <c r="A2800" s="77" t="s">
        <v>49</v>
      </c>
      <c r="B2800" s="77" t="s">
        <v>47</v>
      </c>
      <c r="C2800" s="77" t="s">
        <v>50</v>
      </c>
      <c r="D2800" s="113">
        <v>43775.66996875</v>
      </c>
      <c r="E2800" s="77" t="s">
        <v>5</v>
      </c>
      <c r="F2800" s="77" t="s">
        <v>45</v>
      </c>
      <c r="G2800" s="77" t="s">
        <v>51</v>
      </c>
      <c r="H2800" s="77" t="s">
        <v>14</v>
      </c>
      <c r="I2800" s="77" t="s">
        <v>157</v>
      </c>
      <c r="J2800" s="77" t="s">
        <v>42</v>
      </c>
      <c r="K2800" s="77">
        <v>2.7</v>
      </c>
      <c r="L2800" s="77">
        <v>1490</v>
      </c>
      <c r="M2800" s="77" t="s">
        <v>41</v>
      </c>
      <c r="N2800" s="101">
        <v>36.700000000000003</v>
      </c>
      <c r="O2800" s="107">
        <v>6.6000000000000003E-2</v>
      </c>
      <c r="P2800" s="104">
        <v>3.51</v>
      </c>
      <c r="Z2800" s="77" t="s">
        <v>40</v>
      </c>
      <c r="AA2800" s="77" t="s">
        <v>39</v>
      </c>
      <c r="AB2800" s="77">
        <v>20</v>
      </c>
    </row>
    <row r="2801" spans="1:28" ht="15.75" customHeight="1" x14ac:dyDescent="0.2">
      <c r="A2801" s="77" t="s">
        <v>49</v>
      </c>
      <c r="B2801" s="77" t="s">
        <v>47</v>
      </c>
      <c r="C2801" s="77" t="s">
        <v>50</v>
      </c>
      <c r="D2801" s="113">
        <v>43775.66996875</v>
      </c>
      <c r="E2801" s="77" t="s">
        <v>5</v>
      </c>
      <c r="F2801" s="77" t="s">
        <v>45</v>
      </c>
      <c r="G2801" s="77" t="s">
        <v>51</v>
      </c>
      <c r="H2801" s="77" t="s">
        <v>14</v>
      </c>
      <c r="I2801" s="77" t="s">
        <v>158</v>
      </c>
      <c r="J2801" s="77" t="s">
        <v>42</v>
      </c>
      <c r="K2801" s="77">
        <v>2.7</v>
      </c>
      <c r="L2801" s="77">
        <v>1490</v>
      </c>
      <c r="M2801" s="77" t="s">
        <v>41</v>
      </c>
      <c r="N2801" s="101">
        <v>68.599999999999994</v>
      </c>
      <c r="O2801" s="107">
        <v>6.7000000000000004E-2</v>
      </c>
      <c r="P2801" s="104">
        <v>0</v>
      </c>
      <c r="Z2801" s="77" t="s">
        <v>40</v>
      </c>
      <c r="AA2801" s="77" t="s">
        <v>39</v>
      </c>
      <c r="AB2801" s="77">
        <v>20</v>
      </c>
    </row>
    <row r="2802" spans="1:28" ht="15.75" customHeight="1" x14ac:dyDescent="0.2">
      <c r="A2802" s="77" t="s">
        <v>49</v>
      </c>
      <c r="B2802" s="77" t="s">
        <v>47</v>
      </c>
      <c r="C2802" s="77" t="s">
        <v>50</v>
      </c>
      <c r="D2802" s="113">
        <v>43775.66996875</v>
      </c>
      <c r="E2802" s="77" t="s">
        <v>5</v>
      </c>
      <c r="F2802" s="77" t="s">
        <v>29</v>
      </c>
      <c r="G2802" s="77" t="s">
        <v>51</v>
      </c>
      <c r="H2802" s="77" t="s">
        <v>14</v>
      </c>
      <c r="I2802" s="77" t="s">
        <v>157</v>
      </c>
      <c r="J2802" s="77" t="s">
        <v>42</v>
      </c>
      <c r="K2802" s="77">
        <v>3.49</v>
      </c>
      <c r="L2802" s="77">
        <v>1690</v>
      </c>
      <c r="M2802" s="77" t="s">
        <v>41</v>
      </c>
      <c r="N2802" s="101">
        <v>54.2</v>
      </c>
      <c r="O2802" s="107">
        <v>0.106</v>
      </c>
      <c r="P2802" s="104">
        <v>5.23</v>
      </c>
      <c r="Z2802" s="77" t="s">
        <v>40</v>
      </c>
      <c r="AA2802" s="77" t="s">
        <v>39</v>
      </c>
      <c r="AB2802" s="77">
        <v>20</v>
      </c>
    </row>
    <row r="2803" spans="1:28" ht="15.75" customHeight="1" x14ac:dyDescent="0.2">
      <c r="A2803" s="77" t="s">
        <v>49</v>
      </c>
      <c r="B2803" s="77" t="s">
        <v>47</v>
      </c>
      <c r="C2803" s="77" t="s">
        <v>50</v>
      </c>
      <c r="D2803" s="113">
        <v>43775.66996875</v>
      </c>
      <c r="E2803" s="77" t="s">
        <v>5</v>
      </c>
      <c r="F2803" s="77" t="s">
        <v>29</v>
      </c>
      <c r="G2803" s="77" t="s">
        <v>51</v>
      </c>
      <c r="H2803" s="77" t="s">
        <v>14</v>
      </c>
      <c r="I2803" s="77" t="s">
        <v>158</v>
      </c>
      <c r="J2803" s="77" t="s">
        <v>42</v>
      </c>
      <c r="K2803" s="77">
        <v>3.49</v>
      </c>
      <c r="L2803" s="77">
        <v>1690</v>
      </c>
      <c r="M2803" s="77" t="s">
        <v>41</v>
      </c>
      <c r="N2803" s="101">
        <v>103</v>
      </c>
      <c r="O2803" s="107">
        <v>0.109</v>
      </c>
      <c r="P2803" s="104">
        <v>0</v>
      </c>
      <c r="Z2803" s="77" t="s">
        <v>40</v>
      </c>
      <c r="AA2803" s="77" t="s">
        <v>39</v>
      </c>
      <c r="AB2803" s="77">
        <v>20</v>
      </c>
    </row>
    <row r="2804" spans="1:28" ht="15.75" customHeight="1" x14ac:dyDescent="0.2">
      <c r="A2804" s="77" t="s">
        <v>49</v>
      </c>
      <c r="B2804" s="77" t="s">
        <v>47</v>
      </c>
      <c r="C2804" s="77" t="s">
        <v>50</v>
      </c>
      <c r="D2804" s="113">
        <v>43775.66996875</v>
      </c>
      <c r="E2804" s="77" t="s">
        <v>5</v>
      </c>
      <c r="F2804" s="77" t="s">
        <v>29</v>
      </c>
      <c r="G2804" s="77" t="s">
        <v>51</v>
      </c>
      <c r="H2804" s="77" t="s">
        <v>14</v>
      </c>
      <c r="I2804" s="77" t="s">
        <v>43</v>
      </c>
      <c r="J2804" s="77" t="s">
        <v>42</v>
      </c>
      <c r="K2804" s="77">
        <v>3.49</v>
      </c>
      <c r="L2804" s="77">
        <v>1690</v>
      </c>
      <c r="M2804" s="77" t="s">
        <v>41</v>
      </c>
      <c r="N2804" s="101">
        <v>3.23</v>
      </c>
      <c r="O2804" s="107">
        <v>0</v>
      </c>
      <c r="P2804" s="104">
        <v>5.13</v>
      </c>
      <c r="Z2804" s="77" t="s">
        <v>40</v>
      </c>
      <c r="AA2804" s="77" t="s">
        <v>39</v>
      </c>
      <c r="AB2804" s="77">
        <v>20</v>
      </c>
    </row>
    <row r="2805" spans="1:28" ht="15.75" customHeight="1" x14ac:dyDescent="0.2">
      <c r="A2805" s="77" t="s">
        <v>49</v>
      </c>
      <c r="B2805" s="77" t="s">
        <v>47</v>
      </c>
      <c r="C2805" s="77" t="s">
        <v>50</v>
      </c>
      <c r="D2805" s="113">
        <v>44091.745425567133</v>
      </c>
      <c r="E2805" s="77" t="s">
        <v>5</v>
      </c>
      <c r="F2805" s="77" t="s">
        <v>29</v>
      </c>
      <c r="G2805" s="77" t="s">
        <v>51</v>
      </c>
      <c r="H2805" s="77" t="s">
        <v>14</v>
      </c>
      <c r="I2805" s="77" t="s">
        <v>159</v>
      </c>
      <c r="J2805" s="77" t="s">
        <v>42</v>
      </c>
      <c r="K2805" s="77">
        <v>3.49</v>
      </c>
      <c r="L2805" s="77">
        <v>1690</v>
      </c>
      <c r="M2805" s="77" t="s">
        <v>41</v>
      </c>
      <c r="N2805" s="101">
        <v>45.3</v>
      </c>
      <c r="O2805" s="107">
        <v>8.3400000000000002E-2</v>
      </c>
      <c r="P2805" s="104">
        <v>4.99</v>
      </c>
      <c r="Z2805" s="77" t="s">
        <v>40</v>
      </c>
      <c r="AA2805" s="77" t="s">
        <v>39</v>
      </c>
      <c r="AB2805" s="77">
        <v>20</v>
      </c>
    </row>
    <row r="2806" spans="1:28" ht="15.75" customHeight="1" x14ac:dyDescent="0.2">
      <c r="A2806" s="77" t="s">
        <v>48</v>
      </c>
      <c r="B2806" s="77" t="s">
        <v>47</v>
      </c>
      <c r="C2806" s="77" t="s">
        <v>50</v>
      </c>
      <c r="D2806" s="113">
        <v>43775.66996875</v>
      </c>
      <c r="E2806" s="77" t="s">
        <v>5</v>
      </c>
      <c r="F2806" s="77" t="s">
        <v>30</v>
      </c>
      <c r="G2806" s="77" t="s">
        <v>51</v>
      </c>
      <c r="H2806" s="77" t="s">
        <v>14</v>
      </c>
      <c r="I2806" s="77" t="s">
        <v>157</v>
      </c>
      <c r="J2806" s="77" t="s">
        <v>42</v>
      </c>
      <c r="K2806" s="77">
        <v>3.5</v>
      </c>
      <c r="L2806" s="77">
        <v>1220</v>
      </c>
      <c r="M2806" s="77" t="s">
        <v>41</v>
      </c>
      <c r="N2806" s="101">
        <v>50.4</v>
      </c>
      <c r="O2806" s="107">
        <v>8.5400000000000004E-2</v>
      </c>
      <c r="P2806" s="104">
        <v>2.83</v>
      </c>
      <c r="Z2806" s="77" t="s">
        <v>40</v>
      </c>
      <c r="AA2806" s="77" t="s">
        <v>39</v>
      </c>
      <c r="AB2806" s="77">
        <v>20</v>
      </c>
    </row>
    <row r="2807" spans="1:28" ht="15.75" customHeight="1" x14ac:dyDescent="0.2">
      <c r="A2807" s="77" t="s">
        <v>48</v>
      </c>
      <c r="B2807" s="77" t="s">
        <v>47</v>
      </c>
      <c r="C2807" s="77" t="s">
        <v>50</v>
      </c>
      <c r="D2807" s="113">
        <v>43775.66996875</v>
      </c>
      <c r="E2807" s="77" t="s">
        <v>5</v>
      </c>
      <c r="F2807" s="77" t="s">
        <v>30</v>
      </c>
      <c r="G2807" s="77" t="s">
        <v>51</v>
      </c>
      <c r="H2807" s="77" t="s">
        <v>14</v>
      </c>
      <c r="I2807" s="77" t="s">
        <v>158</v>
      </c>
      <c r="J2807" s="77" t="s">
        <v>42</v>
      </c>
      <c r="K2807" s="77">
        <v>3.5</v>
      </c>
      <c r="L2807" s="77">
        <v>1220</v>
      </c>
      <c r="M2807" s="77" t="s">
        <v>41</v>
      </c>
      <c r="N2807" s="101">
        <v>76.2</v>
      </c>
      <c r="O2807" s="107">
        <v>9.4E-2</v>
      </c>
      <c r="P2807" s="104">
        <v>0</v>
      </c>
      <c r="Z2807" s="77" t="s">
        <v>40</v>
      </c>
      <c r="AA2807" s="77" t="s">
        <v>39</v>
      </c>
      <c r="AB2807" s="77">
        <v>20</v>
      </c>
    </row>
    <row r="2808" spans="1:28" ht="15.75" customHeight="1" x14ac:dyDescent="0.2">
      <c r="A2808" s="77" t="s">
        <v>48</v>
      </c>
      <c r="B2808" s="77" t="s">
        <v>47</v>
      </c>
      <c r="C2808" s="77" t="s">
        <v>50</v>
      </c>
      <c r="D2808" s="113">
        <v>43775.66996875</v>
      </c>
      <c r="E2808" s="77" t="s">
        <v>5</v>
      </c>
      <c r="F2808" s="77" t="s">
        <v>30</v>
      </c>
      <c r="G2808" s="77" t="s">
        <v>51</v>
      </c>
      <c r="H2808" s="77" t="s">
        <v>14</v>
      </c>
      <c r="I2808" s="77" t="s">
        <v>43</v>
      </c>
      <c r="J2808" s="77" t="s">
        <v>42</v>
      </c>
      <c r="K2808" s="77">
        <v>3.5</v>
      </c>
      <c r="L2808" s="77">
        <v>1220</v>
      </c>
      <c r="M2808" s="77" t="s">
        <v>41</v>
      </c>
      <c r="N2808" s="101">
        <v>1.6</v>
      </c>
      <c r="O2808" s="107">
        <v>0</v>
      </c>
      <c r="P2808" s="104">
        <v>2.5499999999999998</v>
      </c>
      <c r="Z2808" s="77" t="s">
        <v>40</v>
      </c>
      <c r="AA2808" s="77" t="s">
        <v>39</v>
      </c>
      <c r="AB2808" s="77">
        <v>20</v>
      </c>
    </row>
    <row r="2809" spans="1:28" ht="15.75" customHeight="1" x14ac:dyDescent="0.2">
      <c r="A2809" s="77" t="s">
        <v>49</v>
      </c>
      <c r="B2809" s="77" t="s">
        <v>47</v>
      </c>
      <c r="C2809" s="77" t="s">
        <v>50</v>
      </c>
      <c r="D2809" s="113">
        <v>43775.66996875</v>
      </c>
      <c r="E2809" s="77" t="s">
        <v>5</v>
      </c>
      <c r="F2809" s="77" t="s">
        <v>30</v>
      </c>
      <c r="G2809" s="77" t="s">
        <v>44</v>
      </c>
      <c r="H2809" s="77" t="s">
        <v>14</v>
      </c>
      <c r="I2809" s="77" t="s">
        <v>157</v>
      </c>
      <c r="J2809" s="77" t="s">
        <v>42</v>
      </c>
      <c r="K2809" s="77">
        <v>3.5</v>
      </c>
      <c r="L2809" s="77">
        <v>1240</v>
      </c>
      <c r="M2809" s="77" t="s">
        <v>41</v>
      </c>
      <c r="N2809" s="101">
        <v>180</v>
      </c>
      <c r="O2809" s="107">
        <v>0.111</v>
      </c>
      <c r="P2809" s="104">
        <v>4.6399999999999997</v>
      </c>
      <c r="Z2809" s="77" t="s">
        <v>40</v>
      </c>
      <c r="AA2809" s="77" t="s">
        <v>39</v>
      </c>
      <c r="AB2809" s="77">
        <v>20</v>
      </c>
    </row>
    <row r="2810" spans="1:28" ht="15.75" customHeight="1" x14ac:dyDescent="0.2">
      <c r="A2810" s="77" t="s">
        <v>49</v>
      </c>
      <c r="B2810" s="77" t="s">
        <v>47</v>
      </c>
      <c r="C2810" s="77" t="s">
        <v>50</v>
      </c>
      <c r="D2810" s="113">
        <v>43775.66996875</v>
      </c>
      <c r="E2810" s="77" t="s">
        <v>5</v>
      </c>
      <c r="F2810" s="77" t="s">
        <v>30</v>
      </c>
      <c r="G2810" s="77" t="s">
        <v>44</v>
      </c>
      <c r="H2810" s="77" t="s">
        <v>14</v>
      </c>
      <c r="I2810" s="77" t="s">
        <v>158</v>
      </c>
      <c r="J2810" s="77" t="s">
        <v>42</v>
      </c>
      <c r="K2810" s="77">
        <v>3.5</v>
      </c>
      <c r="L2810" s="77">
        <v>1240</v>
      </c>
      <c r="M2810" s="77" t="s">
        <v>41</v>
      </c>
      <c r="N2810" s="101">
        <v>221</v>
      </c>
      <c r="O2810" s="107">
        <v>0.126</v>
      </c>
      <c r="P2810" s="104">
        <v>0</v>
      </c>
      <c r="Z2810" s="77" t="s">
        <v>40</v>
      </c>
      <c r="AA2810" s="77" t="s">
        <v>39</v>
      </c>
      <c r="AB2810" s="77">
        <v>20</v>
      </c>
    </row>
    <row r="2811" spans="1:28" ht="15.75" customHeight="1" x14ac:dyDescent="0.2">
      <c r="A2811" s="77" t="s">
        <v>49</v>
      </c>
      <c r="B2811" s="77" t="s">
        <v>47</v>
      </c>
      <c r="C2811" s="77" t="s">
        <v>50</v>
      </c>
      <c r="D2811" s="113">
        <v>43775.66996875</v>
      </c>
      <c r="E2811" s="77" t="s">
        <v>5</v>
      </c>
      <c r="F2811" s="77" t="s">
        <v>30</v>
      </c>
      <c r="G2811" s="77" t="s">
        <v>44</v>
      </c>
      <c r="H2811" s="77" t="s">
        <v>14</v>
      </c>
      <c r="I2811" s="77" t="s">
        <v>43</v>
      </c>
      <c r="J2811" s="77" t="s">
        <v>42</v>
      </c>
      <c r="K2811" s="77">
        <v>3.5</v>
      </c>
      <c r="L2811" s="77">
        <v>1240</v>
      </c>
      <c r="M2811" s="77" t="s">
        <v>41</v>
      </c>
      <c r="N2811" s="101">
        <v>2.68</v>
      </c>
      <c r="O2811" s="107">
        <v>0</v>
      </c>
      <c r="P2811" s="104">
        <v>4.1500000000000004</v>
      </c>
      <c r="Z2811" s="77" t="s">
        <v>40</v>
      </c>
      <c r="AA2811" s="77" t="s">
        <v>39</v>
      </c>
      <c r="AB2811" s="77">
        <v>20</v>
      </c>
    </row>
    <row r="2812" spans="1:28" ht="15.75" customHeight="1" x14ac:dyDescent="0.2">
      <c r="A2812" s="77" t="s">
        <v>49</v>
      </c>
      <c r="B2812" s="77" t="s">
        <v>47</v>
      </c>
      <c r="C2812" s="77" t="s">
        <v>50</v>
      </c>
      <c r="D2812" s="113">
        <v>43775.66996875</v>
      </c>
      <c r="E2812" s="77" t="s">
        <v>5</v>
      </c>
      <c r="F2812" s="77" t="s">
        <v>31</v>
      </c>
      <c r="G2812" s="77" t="s">
        <v>44</v>
      </c>
      <c r="H2812" s="77" t="s">
        <v>14</v>
      </c>
      <c r="I2812" s="77" t="s">
        <v>157</v>
      </c>
      <c r="J2812" s="77" t="s">
        <v>42</v>
      </c>
      <c r="K2812" s="77">
        <v>1</v>
      </c>
      <c r="L2812" s="77">
        <v>1130</v>
      </c>
      <c r="M2812" s="77" t="s">
        <v>41</v>
      </c>
      <c r="N2812" s="101">
        <v>12.4</v>
      </c>
      <c r="O2812" s="107">
        <v>1.5100000000000001E-2</v>
      </c>
      <c r="P2812" s="104">
        <v>1.26</v>
      </c>
      <c r="Z2812" s="77" t="s">
        <v>40</v>
      </c>
      <c r="AA2812" s="77" t="s">
        <v>39</v>
      </c>
      <c r="AB2812" s="77">
        <v>20</v>
      </c>
    </row>
    <row r="2813" spans="1:28" ht="15.75" customHeight="1" x14ac:dyDescent="0.2">
      <c r="A2813" s="77" t="s">
        <v>49</v>
      </c>
      <c r="B2813" s="77" t="s">
        <v>47</v>
      </c>
      <c r="C2813" s="77" t="s">
        <v>50</v>
      </c>
      <c r="D2813" s="113">
        <v>43775.66996875</v>
      </c>
      <c r="E2813" s="77" t="s">
        <v>5</v>
      </c>
      <c r="F2813" s="77" t="s">
        <v>31</v>
      </c>
      <c r="G2813" s="77" t="s">
        <v>44</v>
      </c>
      <c r="H2813" s="77" t="s">
        <v>14</v>
      </c>
      <c r="I2813" s="77" t="s">
        <v>158</v>
      </c>
      <c r="J2813" s="77" t="s">
        <v>42</v>
      </c>
      <c r="K2813" s="77">
        <v>1</v>
      </c>
      <c r="L2813" s="77">
        <v>1130</v>
      </c>
      <c r="M2813" s="77" t="s">
        <v>41</v>
      </c>
      <c r="N2813" s="101">
        <v>22.3</v>
      </c>
      <c r="O2813" s="107">
        <v>1.54E-2</v>
      </c>
      <c r="P2813" s="104">
        <v>0</v>
      </c>
      <c r="Z2813" s="77" t="s">
        <v>40</v>
      </c>
      <c r="AA2813" s="77" t="s">
        <v>39</v>
      </c>
      <c r="AB2813" s="77">
        <v>20</v>
      </c>
    </row>
    <row r="2814" spans="1:28" ht="15.75" customHeight="1" x14ac:dyDescent="0.2">
      <c r="A2814" s="77" t="s">
        <v>49</v>
      </c>
      <c r="B2814" s="77" t="s">
        <v>47</v>
      </c>
      <c r="C2814" s="77" t="s">
        <v>50</v>
      </c>
      <c r="D2814" s="113">
        <v>43775.66996875</v>
      </c>
      <c r="E2814" s="77" t="s">
        <v>5</v>
      </c>
      <c r="F2814" s="77" t="s">
        <v>31</v>
      </c>
      <c r="G2814" s="77" t="s">
        <v>44</v>
      </c>
      <c r="H2814" s="77" t="s">
        <v>14</v>
      </c>
      <c r="I2814" s="77" t="s">
        <v>43</v>
      </c>
      <c r="J2814" s="77" t="s">
        <v>42</v>
      </c>
      <c r="K2814" s="77">
        <v>1</v>
      </c>
      <c r="L2814" s="77">
        <v>1130</v>
      </c>
      <c r="M2814" s="77" t="s">
        <v>41</v>
      </c>
      <c r="N2814" s="101">
        <v>1.1599999999999999</v>
      </c>
      <c r="O2814" s="107">
        <v>0</v>
      </c>
      <c r="P2814" s="104">
        <v>1.2</v>
      </c>
      <c r="Z2814" s="77" t="s">
        <v>40</v>
      </c>
      <c r="AA2814" s="77" t="s">
        <v>39</v>
      </c>
      <c r="AB2814" s="77">
        <v>20</v>
      </c>
    </row>
    <row r="2815" spans="1:28" ht="15.75" customHeight="1" x14ac:dyDescent="0.2">
      <c r="A2815" s="77" t="s">
        <v>49</v>
      </c>
      <c r="B2815" s="77" t="s">
        <v>47</v>
      </c>
      <c r="C2815" s="77" t="s">
        <v>50</v>
      </c>
      <c r="D2815" s="113">
        <v>43775.66996875</v>
      </c>
      <c r="E2815" s="77" t="s">
        <v>5</v>
      </c>
      <c r="F2815" s="77" t="s">
        <v>45</v>
      </c>
      <c r="G2815" s="77" t="s">
        <v>44</v>
      </c>
      <c r="H2815" s="77" t="s">
        <v>14</v>
      </c>
      <c r="I2815" s="77" t="s">
        <v>157</v>
      </c>
      <c r="J2815" s="77" t="s">
        <v>42</v>
      </c>
      <c r="K2815" s="77">
        <v>2.2000000000000002</v>
      </c>
      <c r="L2815" s="77">
        <v>1740</v>
      </c>
      <c r="M2815" s="77" t="s">
        <v>41</v>
      </c>
      <c r="N2815" s="101">
        <v>34.6</v>
      </c>
      <c r="O2815" s="107">
        <v>4.9000000000000002E-2</v>
      </c>
      <c r="P2815" s="104">
        <v>3.22</v>
      </c>
      <c r="Z2815" s="77" t="s">
        <v>40</v>
      </c>
      <c r="AA2815" s="77" t="s">
        <v>39</v>
      </c>
      <c r="AB2815" s="77">
        <v>20</v>
      </c>
    </row>
    <row r="2816" spans="1:28" ht="15.75" customHeight="1" x14ac:dyDescent="0.2">
      <c r="A2816" s="77" t="s">
        <v>49</v>
      </c>
      <c r="B2816" s="77" t="s">
        <v>47</v>
      </c>
      <c r="C2816" s="77" t="s">
        <v>50</v>
      </c>
      <c r="D2816" s="113">
        <v>43775.66996875</v>
      </c>
      <c r="E2816" s="77" t="s">
        <v>5</v>
      </c>
      <c r="F2816" s="77" t="s">
        <v>45</v>
      </c>
      <c r="G2816" s="77" t="s">
        <v>44</v>
      </c>
      <c r="H2816" s="77" t="s">
        <v>14</v>
      </c>
      <c r="I2816" s="77" t="s">
        <v>158</v>
      </c>
      <c r="J2816" s="77" t="s">
        <v>42</v>
      </c>
      <c r="K2816" s="77">
        <v>2.2000000000000002</v>
      </c>
      <c r="L2816" s="77">
        <v>1740</v>
      </c>
      <c r="M2816" s="77" t="s">
        <v>41</v>
      </c>
      <c r="N2816" s="101">
        <v>61.2</v>
      </c>
      <c r="O2816" s="107">
        <v>0.05</v>
      </c>
      <c r="P2816" s="104">
        <v>0</v>
      </c>
      <c r="Z2816" s="77" t="s">
        <v>40</v>
      </c>
      <c r="AA2816" s="77" t="s">
        <v>39</v>
      </c>
      <c r="AB2816" s="77">
        <v>20</v>
      </c>
    </row>
    <row r="2817" spans="1:28" ht="15.75" customHeight="1" x14ac:dyDescent="0.2">
      <c r="A2817" s="77" t="s">
        <v>49</v>
      </c>
      <c r="B2817" s="77" t="s">
        <v>47</v>
      </c>
      <c r="C2817" s="77" t="s">
        <v>50</v>
      </c>
      <c r="D2817" s="113">
        <v>43775.66996875</v>
      </c>
      <c r="E2817" s="77" t="s">
        <v>5</v>
      </c>
      <c r="F2817" s="77" t="s">
        <v>45</v>
      </c>
      <c r="G2817" s="77" t="s">
        <v>44</v>
      </c>
      <c r="H2817" s="77" t="s">
        <v>14</v>
      </c>
      <c r="I2817" s="77" t="s">
        <v>43</v>
      </c>
      <c r="J2817" s="77" t="s">
        <v>42</v>
      </c>
      <c r="K2817" s="77">
        <v>2.2000000000000002</v>
      </c>
      <c r="L2817" s="77">
        <v>1740</v>
      </c>
      <c r="M2817" s="77" t="s">
        <v>41</v>
      </c>
      <c r="N2817" s="101">
        <v>2.2000000000000002</v>
      </c>
      <c r="O2817" s="107">
        <v>0</v>
      </c>
      <c r="P2817" s="104">
        <v>3.11</v>
      </c>
      <c r="Z2817" s="77" t="s">
        <v>40</v>
      </c>
      <c r="AA2817" s="77" t="s">
        <v>39</v>
      </c>
      <c r="AB2817" s="77">
        <v>20</v>
      </c>
    </row>
    <row r="2818" spans="1:28" ht="15.75" customHeight="1" x14ac:dyDescent="0.2">
      <c r="A2818" s="77" t="s">
        <v>49</v>
      </c>
      <c r="B2818" s="77" t="s">
        <v>47</v>
      </c>
      <c r="C2818" s="77" t="s">
        <v>50</v>
      </c>
      <c r="D2818" s="113">
        <v>43775.66996875</v>
      </c>
      <c r="E2818" s="77" t="s">
        <v>5</v>
      </c>
      <c r="F2818" s="77" t="s">
        <v>29</v>
      </c>
      <c r="G2818" s="77" t="s">
        <v>44</v>
      </c>
      <c r="H2818" s="77" t="s">
        <v>14</v>
      </c>
      <c r="I2818" s="77" t="s">
        <v>157</v>
      </c>
      <c r="J2818" s="77" t="s">
        <v>42</v>
      </c>
      <c r="K2818" s="77">
        <v>3.37</v>
      </c>
      <c r="L2818" s="77">
        <v>2420</v>
      </c>
      <c r="M2818" s="77" t="s">
        <v>41</v>
      </c>
      <c r="N2818" s="101">
        <v>52.2</v>
      </c>
      <c r="O2818" s="107">
        <v>8.3500000000000005E-2</v>
      </c>
      <c r="P2818" s="104">
        <v>5.29</v>
      </c>
      <c r="Z2818" s="77" t="s">
        <v>40</v>
      </c>
      <c r="AA2818" s="77" t="s">
        <v>39</v>
      </c>
      <c r="AB2818" s="77">
        <v>20</v>
      </c>
    </row>
    <row r="2819" spans="1:28" ht="15.75" customHeight="1" x14ac:dyDescent="0.2">
      <c r="A2819" s="77" t="s">
        <v>49</v>
      </c>
      <c r="B2819" s="77" t="s">
        <v>47</v>
      </c>
      <c r="C2819" s="77" t="s">
        <v>50</v>
      </c>
      <c r="D2819" s="113">
        <v>43775.66996875</v>
      </c>
      <c r="E2819" s="77" t="s">
        <v>5</v>
      </c>
      <c r="F2819" s="77" t="s">
        <v>29</v>
      </c>
      <c r="G2819" s="77" t="s">
        <v>44</v>
      </c>
      <c r="H2819" s="77" t="s">
        <v>14</v>
      </c>
      <c r="I2819" s="77" t="s">
        <v>158</v>
      </c>
      <c r="J2819" s="77" t="s">
        <v>42</v>
      </c>
      <c r="K2819" s="77">
        <v>3.37</v>
      </c>
      <c r="L2819" s="77">
        <v>2420</v>
      </c>
      <c r="M2819" s="77" t="s">
        <v>41</v>
      </c>
      <c r="N2819" s="101">
        <v>96.5</v>
      </c>
      <c r="O2819" s="107">
        <v>8.4400000000000003E-2</v>
      </c>
      <c r="P2819" s="104">
        <v>0</v>
      </c>
      <c r="Z2819" s="77" t="s">
        <v>40</v>
      </c>
      <c r="AA2819" s="77" t="s">
        <v>39</v>
      </c>
      <c r="AB2819" s="77">
        <v>20</v>
      </c>
    </row>
    <row r="2820" spans="1:28" ht="15.75" customHeight="1" x14ac:dyDescent="0.2">
      <c r="A2820" s="77" t="s">
        <v>49</v>
      </c>
      <c r="B2820" s="77" t="s">
        <v>47</v>
      </c>
      <c r="C2820" s="77" t="s">
        <v>50</v>
      </c>
      <c r="D2820" s="113">
        <v>43775.66996875</v>
      </c>
      <c r="E2820" s="77" t="s">
        <v>5</v>
      </c>
      <c r="F2820" s="77" t="s">
        <v>29</v>
      </c>
      <c r="G2820" s="77" t="s">
        <v>44</v>
      </c>
      <c r="H2820" s="77" t="s">
        <v>14</v>
      </c>
      <c r="I2820" s="77" t="s">
        <v>43</v>
      </c>
      <c r="J2820" s="77" t="s">
        <v>42</v>
      </c>
      <c r="K2820" s="77">
        <v>3.37</v>
      </c>
      <c r="L2820" s="77">
        <v>2420</v>
      </c>
      <c r="M2820" s="77" t="s">
        <v>41</v>
      </c>
      <c r="N2820" s="101">
        <v>3.26</v>
      </c>
      <c r="O2820" s="107">
        <v>0</v>
      </c>
      <c r="P2820" s="104">
        <v>5.15</v>
      </c>
      <c r="Z2820" s="77" t="s">
        <v>40</v>
      </c>
      <c r="AA2820" s="77" t="s">
        <v>39</v>
      </c>
      <c r="AB2820" s="77">
        <v>20</v>
      </c>
    </row>
    <row r="2821" spans="1:28" ht="15.75" customHeight="1" x14ac:dyDescent="0.2">
      <c r="A2821" s="77" t="s">
        <v>48</v>
      </c>
      <c r="B2821" s="77" t="s">
        <v>47</v>
      </c>
      <c r="C2821" s="77" t="s">
        <v>50</v>
      </c>
      <c r="D2821" s="113">
        <v>43775.66996875</v>
      </c>
      <c r="E2821" s="77" t="s">
        <v>5</v>
      </c>
      <c r="F2821" s="77" t="s">
        <v>30</v>
      </c>
      <c r="G2821" s="77" t="s">
        <v>44</v>
      </c>
      <c r="H2821" s="77" t="s">
        <v>14</v>
      </c>
      <c r="I2821" s="77" t="s">
        <v>157</v>
      </c>
      <c r="J2821" s="77" t="s">
        <v>42</v>
      </c>
      <c r="K2821" s="77">
        <v>3.5</v>
      </c>
      <c r="L2821" s="77">
        <v>1240</v>
      </c>
      <c r="M2821" s="77" t="s">
        <v>41</v>
      </c>
      <c r="N2821" s="101">
        <v>113</v>
      </c>
      <c r="O2821" s="107">
        <v>5.2400000000000002E-2</v>
      </c>
      <c r="P2821" s="104">
        <v>2.11</v>
      </c>
      <c r="Z2821" s="77" t="s">
        <v>40</v>
      </c>
      <c r="AA2821" s="77" t="s">
        <v>39</v>
      </c>
      <c r="AB2821" s="77">
        <v>20</v>
      </c>
    </row>
    <row r="2822" spans="1:28" ht="15.75" customHeight="1" x14ac:dyDescent="0.2">
      <c r="A2822" s="77" t="s">
        <v>48</v>
      </c>
      <c r="B2822" s="77" t="s">
        <v>47</v>
      </c>
      <c r="C2822" s="77" t="s">
        <v>50</v>
      </c>
      <c r="D2822" s="113">
        <v>43775.66996875</v>
      </c>
      <c r="E2822" s="77" t="s">
        <v>5</v>
      </c>
      <c r="F2822" s="77" t="s">
        <v>30</v>
      </c>
      <c r="G2822" s="77" t="s">
        <v>44</v>
      </c>
      <c r="H2822" s="77" t="s">
        <v>14</v>
      </c>
      <c r="I2822" s="77" t="s">
        <v>158</v>
      </c>
      <c r="J2822" s="77" t="s">
        <v>42</v>
      </c>
      <c r="K2822" s="77">
        <v>3.5</v>
      </c>
      <c r="L2822" s="77">
        <v>1240</v>
      </c>
      <c r="M2822" s="77" t="s">
        <v>41</v>
      </c>
      <c r="N2822" s="101">
        <v>131</v>
      </c>
      <c r="O2822" s="107">
        <v>5.9499999999999997E-2</v>
      </c>
      <c r="P2822" s="104">
        <v>0</v>
      </c>
      <c r="Z2822" s="77" t="s">
        <v>40</v>
      </c>
      <c r="AA2822" s="77" t="s">
        <v>39</v>
      </c>
      <c r="AB2822" s="77">
        <v>20</v>
      </c>
    </row>
    <row r="2823" spans="1:28" ht="15.75" customHeight="1" x14ac:dyDescent="0.2">
      <c r="A2823" s="77" t="s">
        <v>48</v>
      </c>
      <c r="B2823" s="77" t="s">
        <v>47</v>
      </c>
      <c r="C2823" s="77" t="s">
        <v>50</v>
      </c>
      <c r="D2823" s="113">
        <v>43775.66996875</v>
      </c>
      <c r="E2823" s="77" t="s">
        <v>5</v>
      </c>
      <c r="F2823" s="77" t="s">
        <v>30</v>
      </c>
      <c r="G2823" s="77" t="s">
        <v>44</v>
      </c>
      <c r="H2823" s="77" t="s">
        <v>14</v>
      </c>
      <c r="I2823" s="77" t="s">
        <v>43</v>
      </c>
      <c r="J2823" s="77" t="s">
        <v>42</v>
      </c>
      <c r="K2823" s="77">
        <v>3.5</v>
      </c>
      <c r="L2823" s="77">
        <v>1240</v>
      </c>
      <c r="M2823" s="77" t="s">
        <v>41</v>
      </c>
      <c r="N2823" s="101">
        <v>1.23</v>
      </c>
      <c r="O2823" s="107">
        <v>0</v>
      </c>
      <c r="P2823" s="104">
        <v>1.9</v>
      </c>
      <c r="Z2823" s="77" t="s">
        <v>40</v>
      </c>
      <c r="AA2823" s="77" t="s">
        <v>39</v>
      </c>
      <c r="AB2823" s="77">
        <v>20</v>
      </c>
    </row>
    <row r="2824" spans="1:28" ht="15.75" customHeight="1" x14ac:dyDescent="0.2">
      <c r="A2824" s="77" t="s">
        <v>48</v>
      </c>
      <c r="B2824" s="77" t="s">
        <v>47</v>
      </c>
      <c r="C2824" s="77" t="s">
        <v>50</v>
      </c>
      <c r="D2824" s="113">
        <v>43775.66996875</v>
      </c>
      <c r="E2824" s="77" t="s">
        <v>5</v>
      </c>
      <c r="F2824" s="77" t="s">
        <v>31</v>
      </c>
      <c r="G2824" s="77" t="s">
        <v>44</v>
      </c>
      <c r="H2824" s="77" t="s">
        <v>14</v>
      </c>
      <c r="I2824" s="77" t="s">
        <v>157</v>
      </c>
      <c r="J2824" s="77" t="s">
        <v>42</v>
      </c>
      <c r="K2824" s="77">
        <v>1</v>
      </c>
      <c r="L2824" s="77">
        <v>1130</v>
      </c>
      <c r="M2824" s="77" t="s">
        <v>41</v>
      </c>
      <c r="N2824" s="101">
        <v>5.35</v>
      </c>
      <c r="O2824" s="107">
        <v>6.96E-3</v>
      </c>
      <c r="P2824" s="104">
        <v>0.54100000000000004</v>
      </c>
      <c r="Z2824" s="77" t="s">
        <v>40</v>
      </c>
      <c r="AA2824" s="77" t="s">
        <v>39</v>
      </c>
      <c r="AB2824" s="77">
        <v>20</v>
      </c>
    </row>
    <row r="2825" spans="1:28" ht="15.75" customHeight="1" x14ac:dyDescent="0.2">
      <c r="A2825" s="77" t="s">
        <v>48</v>
      </c>
      <c r="B2825" s="77" t="s">
        <v>47</v>
      </c>
      <c r="C2825" s="77" t="s">
        <v>50</v>
      </c>
      <c r="D2825" s="113">
        <v>43775.66996875</v>
      </c>
      <c r="E2825" s="77" t="s">
        <v>5</v>
      </c>
      <c r="F2825" s="77" t="s">
        <v>31</v>
      </c>
      <c r="G2825" s="77" t="s">
        <v>44</v>
      </c>
      <c r="H2825" s="77" t="s">
        <v>14</v>
      </c>
      <c r="I2825" s="77" t="s">
        <v>158</v>
      </c>
      <c r="J2825" s="77" t="s">
        <v>42</v>
      </c>
      <c r="K2825" s="77">
        <v>1</v>
      </c>
      <c r="L2825" s="77">
        <v>1130</v>
      </c>
      <c r="M2825" s="77" t="s">
        <v>41</v>
      </c>
      <c r="N2825" s="101">
        <v>9.61</v>
      </c>
      <c r="O2825" s="107">
        <v>6.6499999999999997E-3</v>
      </c>
      <c r="P2825" s="104">
        <v>0</v>
      </c>
      <c r="Z2825" s="77" t="s">
        <v>40</v>
      </c>
      <c r="AA2825" s="77" t="s">
        <v>39</v>
      </c>
      <c r="AB2825" s="77">
        <v>20</v>
      </c>
    </row>
    <row r="2826" spans="1:28" ht="15.75" customHeight="1" x14ac:dyDescent="0.2">
      <c r="A2826" s="77" t="s">
        <v>48</v>
      </c>
      <c r="B2826" s="77" t="s">
        <v>47</v>
      </c>
      <c r="C2826" s="77" t="s">
        <v>50</v>
      </c>
      <c r="D2826" s="113">
        <v>43775.66996875</v>
      </c>
      <c r="E2826" s="77" t="s">
        <v>5</v>
      </c>
      <c r="F2826" s="77" t="s">
        <v>31</v>
      </c>
      <c r="G2826" s="77" t="s">
        <v>44</v>
      </c>
      <c r="H2826" s="77" t="s">
        <v>14</v>
      </c>
      <c r="I2826" s="77" t="s">
        <v>43</v>
      </c>
      <c r="J2826" s="77" t="s">
        <v>42</v>
      </c>
      <c r="K2826" s="77">
        <v>1</v>
      </c>
      <c r="L2826" s="77">
        <v>1130</v>
      </c>
      <c r="M2826" s="77" t="s">
        <v>41</v>
      </c>
      <c r="N2826" s="101">
        <v>0.495</v>
      </c>
      <c r="O2826" s="107">
        <v>0</v>
      </c>
      <c r="P2826" s="104">
        <v>0.51200000000000001</v>
      </c>
      <c r="Z2826" s="77" t="s">
        <v>40</v>
      </c>
      <c r="AA2826" s="77" t="s">
        <v>39</v>
      </c>
      <c r="AB2826" s="77">
        <v>20</v>
      </c>
    </row>
    <row r="2827" spans="1:28" ht="15.75" customHeight="1" x14ac:dyDescent="0.2">
      <c r="A2827" s="77" t="s">
        <v>48</v>
      </c>
      <c r="B2827" s="77" t="s">
        <v>47</v>
      </c>
      <c r="C2827" s="77" t="s">
        <v>50</v>
      </c>
      <c r="D2827" s="113">
        <v>43775.66996875</v>
      </c>
      <c r="E2827" s="77" t="s">
        <v>5</v>
      </c>
      <c r="F2827" s="77" t="s">
        <v>45</v>
      </c>
      <c r="G2827" s="77" t="s">
        <v>44</v>
      </c>
      <c r="H2827" s="77" t="s">
        <v>14</v>
      </c>
      <c r="I2827" s="77" t="s">
        <v>157</v>
      </c>
      <c r="J2827" s="77" t="s">
        <v>42</v>
      </c>
      <c r="K2827" s="77">
        <v>2.2000000000000002</v>
      </c>
      <c r="L2827" s="77">
        <v>1740</v>
      </c>
      <c r="M2827" s="77" t="s">
        <v>41</v>
      </c>
      <c r="N2827" s="101">
        <v>15.5</v>
      </c>
      <c r="O2827" s="107">
        <v>2.1999999999999999E-2</v>
      </c>
      <c r="P2827" s="104">
        <v>1.33</v>
      </c>
      <c r="Z2827" s="77" t="s">
        <v>40</v>
      </c>
      <c r="AA2827" s="77" t="s">
        <v>39</v>
      </c>
      <c r="AB2827" s="77">
        <v>20</v>
      </c>
    </row>
    <row r="2828" spans="1:28" ht="15.75" customHeight="1" x14ac:dyDescent="0.2">
      <c r="A2828" s="77" t="s">
        <v>48</v>
      </c>
      <c r="B2828" s="77" t="s">
        <v>47</v>
      </c>
      <c r="C2828" s="77" t="s">
        <v>50</v>
      </c>
      <c r="D2828" s="113">
        <v>43775.66996875</v>
      </c>
      <c r="E2828" s="77" t="s">
        <v>5</v>
      </c>
      <c r="F2828" s="77" t="s">
        <v>45</v>
      </c>
      <c r="G2828" s="77" t="s">
        <v>44</v>
      </c>
      <c r="H2828" s="77" t="s">
        <v>14</v>
      </c>
      <c r="I2828" s="77" t="s">
        <v>158</v>
      </c>
      <c r="J2828" s="77" t="s">
        <v>42</v>
      </c>
      <c r="K2828" s="77">
        <v>2.2000000000000002</v>
      </c>
      <c r="L2828" s="77">
        <v>1740</v>
      </c>
      <c r="M2828" s="77" t="s">
        <v>41</v>
      </c>
      <c r="N2828" s="101">
        <v>26.7</v>
      </c>
      <c r="O2828" s="107">
        <v>2.3E-2</v>
      </c>
      <c r="P2828" s="104">
        <v>0</v>
      </c>
      <c r="Z2828" s="77" t="s">
        <v>40</v>
      </c>
      <c r="AA2828" s="77" t="s">
        <v>39</v>
      </c>
      <c r="AB2828" s="77">
        <v>20</v>
      </c>
    </row>
    <row r="2829" spans="1:28" ht="15.75" customHeight="1" x14ac:dyDescent="0.2">
      <c r="A2829" s="77" t="s">
        <v>48</v>
      </c>
      <c r="B2829" s="77" t="s">
        <v>47</v>
      </c>
      <c r="C2829" s="77" t="s">
        <v>50</v>
      </c>
      <c r="D2829" s="113">
        <v>43775.66996875</v>
      </c>
      <c r="E2829" s="77" t="s">
        <v>5</v>
      </c>
      <c r="F2829" s="77" t="s">
        <v>45</v>
      </c>
      <c r="G2829" s="77" t="s">
        <v>44</v>
      </c>
      <c r="H2829" s="77" t="s">
        <v>14</v>
      </c>
      <c r="I2829" s="77" t="s">
        <v>43</v>
      </c>
      <c r="J2829" s="77" t="s">
        <v>42</v>
      </c>
      <c r="K2829" s="77">
        <v>2.2000000000000002</v>
      </c>
      <c r="L2829" s="77">
        <v>1740</v>
      </c>
      <c r="M2829" s="77" t="s">
        <v>41</v>
      </c>
      <c r="N2829" s="101">
        <v>0.9</v>
      </c>
      <c r="O2829" s="107">
        <v>0</v>
      </c>
      <c r="P2829" s="104">
        <v>1.28</v>
      </c>
      <c r="Z2829" s="77" t="s">
        <v>40</v>
      </c>
      <c r="AA2829" s="77" t="s">
        <v>39</v>
      </c>
      <c r="AB2829" s="77">
        <v>20</v>
      </c>
    </row>
    <row r="2830" spans="1:28" ht="15.75" customHeight="1" x14ac:dyDescent="0.2">
      <c r="A2830" s="77" t="s">
        <v>48</v>
      </c>
      <c r="B2830" s="77" t="s">
        <v>47</v>
      </c>
      <c r="C2830" s="77" t="s">
        <v>50</v>
      </c>
      <c r="D2830" s="113">
        <v>43775.66996875</v>
      </c>
      <c r="E2830" s="77" t="s">
        <v>5</v>
      </c>
      <c r="F2830" s="77" t="s">
        <v>29</v>
      </c>
      <c r="G2830" s="77" t="s">
        <v>44</v>
      </c>
      <c r="H2830" s="77" t="s">
        <v>14</v>
      </c>
      <c r="I2830" s="77" t="s">
        <v>157</v>
      </c>
      <c r="J2830" s="77" t="s">
        <v>42</v>
      </c>
      <c r="K2830" s="77">
        <v>3.37</v>
      </c>
      <c r="L2830" s="77">
        <v>2420</v>
      </c>
      <c r="M2830" s="77" t="s">
        <v>41</v>
      </c>
      <c r="N2830" s="101">
        <v>22.1</v>
      </c>
      <c r="O2830" s="107">
        <v>3.7499999999999999E-2</v>
      </c>
      <c r="P2830" s="104">
        <v>2.15</v>
      </c>
      <c r="Z2830" s="77" t="s">
        <v>40</v>
      </c>
      <c r="AA2830" s="77" t="s">
        <v>39</v>
      </c>
      <c r="AB2830" s="77">
        <v>20</v>
      </c>
    </row>
    <row r="2831" spans="1:28" ht="15.75" customHeight="1" x14ac:dyDescent="0.2">
      <c r="A2831" s="77" t="s">
        <v>48</v>
      </c>
      <c r="B2831" s="77" t="s">
        <v>47</v>
      </c>
      <c r="C2831" s="77" t="s">
        <v>50</v>
      </c>
      <c r="D2831" s="113">
        <v>43775.66996875</v>
      </c>
      <c r="E2831" s="77" t="s">
        <v>5</v>
      </c>
      <c r="F2831" s="77" t="s">
        <v>29</v>
      </c>
      <c r="G2831" s="77" t="s">
        <v>44</v>
      </c>
      <c r="H2831" s="77" t="s">
        <v>14</v>
      </c>
      <c r="I2831" s="77" t="s">
        <v>158</v>
      </c>
      <c r="J2831" s="77" t="s">
        <v>42</v>
      </c>
      <c r="K2831" s="77">
        <v>3.37</v>
      </c>
      <c r="L2831" s="77">
        <v>2420</v>
      </c>
      <c r="M2831" s="77" t="s">
        <v>41</v>
      </c>
      <c r="N2831" s="101">
        <v>40.5</v>
      </c>
      <c r="O2831" s="107">
        <v>3.9199999999999999E-2</v>
      </c>
      <c r="P2831" s="104">
        <v>0</v>
      </c>
      <c r="Z2831" s="77" t="s">
        <v>40</v>
      </c>
      <c r="AA2831" s="77" t="s">
        <v>39</v>
      </c>
      <c r="AB2831" s="77">
        <v>20</v>
      </c>
    </row>
    <row r="2832" spans="1:28" ht="15.75" customHeight="1" x14ac:dyDescent="0.2">
      <c r="A2832" s="77" t="s">
        <v>48</v>
      </c>
      <c r="B2832" s="77" t="s">
        <v>47</v>
      </c>
      <c r="C2832" s="77" t="s">
        <v>50</v>
      </c>
      <c r="D2832" s="113">
        <v>43775.66996875</v>
      </c>
      <c r="E2832" s="77" t="s">
        <v>5</v>
      </c>
      <c r="F2832" s="77" t="s">
        <v>29</v>
      </c>
      <c r="G2832" s="77" t="s">
        <v>44</v>
      </c>
      <c r="H2832" s="77" t="s">
        <v>14</v>
      </c>
      <c r="I2832" s="77" t="s">
        <v>43</v>
      </c>
      <c r="J2832" s="77" t="s">
        <v>42</v>
      </c>
      <c r="K2832" s="77">
        <v>3.37</v>
      </c>
      <c r="L2832" s="77">
        <v>2420</v>
      </c>
      <c r="M2832" s="77" t="s">
        <v>41</v>
      </c>
      <c r="N2832" s="101">
        <v>1.32</v>
      </c>
      <c r="O2832" s="107">
        <v>0</v>
      </c>
      <c r="P2832" s="104">
        <v>2.1</v>
      </c>
      <c r="Z2832" s="77" t="s">
        <v>40</v>
      </c>
      <c r="AA2832" s="77" t="s">
        <v>39</v>
      </c>
      <c r="AB2832" s="77">
        <v>20</v>
      </c>
    </row>
    <row r="2833" spans="1:28" ht="15.75" customHeight="1" x14ac:dyDescent="0.2">
      <c r="A2833" s="77" t="s">
        <v>49</v>
      </c>
      <c r="B2833" s="77" t="s">
        <v>47</v>
      </c>
      <c r="C2833" s="77" t="s">
        <v>50</v>
      </c>
      <c r="D2833" s="113">
        <v>43775.67065388889</v>
      </c>
      <c r="E2833" s="77" t="s">
        <v>5</v>
      </c>
      <c r="F2833" s="77" t="s">
        <v>30</v>
      </c>
      <c r="G2833" s="77" t="s">
        <v>51</v>
      </c>
      <c r="H2833" s="77" t="s">
        <v>16</v>
      </c>
      <c r="I2833" s="77" t="s">
        <v>157</v>
      </c>
      <c r="J2833" s="77" t="s">
        <v>42</v>
      </c>
      <c r="K2833" s="77">
        <v>3.5</v>
      </c>
      <c r="L2833" s="77">
        <v>1220</v>
      </c>
      <c r="M2833" s="77" t="s">
        <v>41</v>
      </c>
      <c r="N2833" s="101">
        <v>102</v>
      </c>
      <c r="O2833" s="107">
        <v>0.14499999999999999</v>
      </c>
      <c r="P2833" s="104">
        <v>5.59</v>
      </c>
      <c r="Z2833" s="77" t="s">
        <v>40</v>
      </c>
      <c r="AA2833" s="77" t="s">
        <v>39</v>
      </c>
      <c r="AB2833" s="77">
        <v>20</v>
      </c>
    </row>
    <row r="2834" spans="1:28" ht="15.75" customHeight="1" x14ac:dyDescent="0.2">
      <c r="A2834" s="77" t="s">
        <v>49</v>
      </c>
      <c r="B2834" s="77" t="s">
        <v>47</v>
      </c>
      <c r="C2834" s="77" t="s">
        <v>50</v>
      </c>
      <c r="D2834" s="113">
        <v>43775.67065388889</v>
      </c>
      <c r="E2834" s="77" t="s">
        <v>5</v>
      </c>
      <c r="F2834" s="77" t="s">
        <v>30</v>
      </c>
      <c r="G2834" s="77" t="s">
        <v>51</v>
      </c>
      <c r="H2834" s="77" t="s">
        <v>16</v>
      </c>
      <c r="I2834" s="77" t="s">
        <v>158</v>
      </c>
      <c r="J2834" s="77" t="s">
        <v>42</v>
      </c>
      <c r="K2834" s="77">
        <v>3.5</v>
      </c>
      <c r="L2834" s="77">
        <v>1220</v>
      </c>
      <c r="M2834" s="77" t="s">
        <v>41</v>
      </c>
      <c r="N2834" s="101">
        <v>159</v>
      </c>
      <c r="O2834" s="107">
        <v>0.153</v>
      </c>
      <c r="P2834" s="104">
        <v>0</v>
      </c>
      <c r="Z2834" s="77" t="s">
        <v>40</v>
      </c>
      <c r="AA2834" s="77" t="s">
        <v>39</v>
      </c>
      <c r="AB2834" s="77">
        <v>20</v>
      </c>
    </row>
    <row r="2835" spans="1:28" ht="15.75" customHeight="1" x14ac:dyDescent="0.2">
      <c r="A2835" s="77" t="s">
        <v>49</v>
      </c>
      <c r="B2835" s="77" t="s">
        <v>47</v>
      </c>
      <c r="C2835" s="77" t="s">
        <v>50</v>
      </c>
      <c r="D2835" s="113">
        <v>43775.67065388889</v>
      </c>
      <c r="E2835" s="77" t="s">
        <v>5</v>
      </c>
      <c r="F2835" s="77" t="s">
        <v>30</v>
      </c>
      <c r="G2835" s="77" t="s">
        <v>51</v>
      </c>
      <c r="H2835" s="77" t="s">
        <v>16</v>
      </c>
      <c r="I2835" s="77" t="s">
        <v>43</v>
      </c>
      <c r="J2835" s="77" t="s">
        <v>42</v>
      </c>
      <c r="K2835" s="77">
        <v>3.5</v>
      </c>
      <c r="L2835" s="77">
        <v>1220</v>
      </c>
      <c r="M2835" s="77" t="s">
        <v>41</v>
      </c>
      <c r="N2835" s="101">
        <v>3.11</v>
      </c>
      <c r="O2835" s="107">
        <v>0</v>
      </c>
      <c r="P2835" s="104">
        <v>4.9800000000000004</v>
      </c>
      <c r="Z2835" s="77" t="s">
        <v>40</v>
      </c>
      <c r="AA2835" s="77" t="s">
        <v>39</v>
      </c>
      <c r="AB2835" s="77">
        <v>20</v>
      </c>
    </row>
    <row r="2836" spans="1:28" ht="15.75" customHeight="1" x14ac:dyDescent="0.2">
      <c r="A2836" s="77" t="s">
        <v>49</v>
      </c>
      <c r="B2836" s="77" t="s">
        <v>47</v>
      </c>
      <c r="C2836" s="77" t="s">
        <v>50</v>
      </c>
      <c r="D2836" s="113">
        <v>43775.67065388889</v>
      </c>
      <c r="E2836" s="77" t="s">
        <v>5</v>
      </c>
      <c r="F2836" s="77" t="s">
        <v>31</v>
      </c>
      <c r="G2836" s="77" t="s">
        <v>51</v>
      </c>
      <c r="H2836" s="77" t="s">
        <v>16</v>
      </c>
      <c r="I2836" s="77" t="s">
        <v>157</v>
      </c>
      <c r="J2836" s="77" t="s">
        <v>42</v>
      </c>
      <c r="K2836" s="77">
        <v>2.0099999999999998</v>
      </c>
      <c r="L2836" s="77">
        <v>1310</v>
      </c>
      <c r="M2836" s="77" t="s">
        <v>41</v>
      </c>
      <c r="N2836" s="101">
        <v>10.8</v>
      </c>
      <c r="O2836" s="107">
        <v>1.78E-2</v>
      </c>
      <c r="P2836" s="104">
        <v>1.81</v>
      </c>
      <c r="Z2836" s="77" t="s">
        <v>40</v>
      </c>
      <c r="AA2836" s="77" t="s">
        <v>39</v>
      </c>
      <c r="AB2836" s="77">
        <v>20</v>
      </c>
    </row>
    <row r="2837" spans="1:28" ht="15.75" customHeight="1" x14ac:dyDescent="0.2">
      <c r="A2837" s="77" t="s">
        <v>48</v>
      </c>
      <c r="B2837" s="77" t="s">
        <v>47</v>
      </c>
      <c r="C2837" s="77" t="s">
        <v>50</v>
      </c>
      <c r="D2837" s="113">
        <v>43775.67065388889</v>
      </c>
      <c r="E2837" s="77" t="s">
        <v>5</v>
      </c>
      <c r="F2837" s="77" t="s">
        <v>31</v>
      </c>
      <c r="G2837" s="77" t="s">
        <v>51</v>
      </c>
      <c r="H2837" s="77" t="s">
        <v>16</v>
      </c>
      <c r="I2837" s="77" t="s">
        <v>157</v>
      </c>
      <c r="J2837" s="77" t="s">
        <v>42</v>
      </c>
      <c r="K2837" s="77">
        <v>2.0099999999999998</v>
      </c>
      <c r="L2837" s="77">
        <v>1310</v>
      </c>
      <c r="M2837" s="77" t="s">
        <v>41</v>
      </c>
      <c r="N2837" s="101">
        <v>4.67</v>
      </c>
      <c r="O2837" s="107">
        <v>7.5599999999999999E-3</v>
      </c>
      <c r="P2837" s="104">
        <v>0.77400000000000002</v>
      </c>
      <c r="Z2837" s="77" t="s">
        <v>40</v>
      </c>
      <c r="AA2837" s="77" t="s">
        <v>39</v>
      </c>
      <c r="AB2837" s="77">
        <v>20</v>
      </c>
    </row>
    <row r="2838" spans="1:28" ht="15.75" customHeight="1" x14ac:dyDescent="0.2">
      <c r="A2838" s="77" t="s">
        <v>48</v>
      </c>
      <c r="B2838" s="77" t="s">
        <v>47</v>
      </c>
      <c r="C2838" s="77" t="s">
        <v>50</v>
      </c>
      <c r="D2838" s="113">
        <v>43775.67065388889</v>
      </c>
      <c r="E2838" s="77" t="s">
        <v>5</v>
      </c>
      <c r="F2838" s="77" t="s">
        <v>31</v>
      </c>
      <c r="G2838" s="77" t="s">
        <v>51</v>
      </c>
      <c r="H2838" s="77" t="s">
        <v>16</v>
      </c>
      <c r="I2838" s="77" t="s">
        <v>158</v>
      </c>
      <c r="J2838" s="77" t="s">
        <v>42</v>
      </c>
      <c r="K2838" s="77">
        <v>2.0099999999999998</v>
      </c>
      <c r="L2838" s="77">
        <v>1310</v>
      </c>
      <c r="M2838" s="77" t="s">
        <v>41</v>
      </c>
      <c r="N2838" s="101">
        <v>11.1</v>
      </c>
      <c r="O2838" s="107">
        <v>7.5599999999999999E-3</v>
      </c>
      <c r="P2838" s="104">
        <v>0</v>
      </c>
      <c r="Z2838" s="77" t="s">
        <v>40</v>
      </c>
      <c r="AA2838" s="77" t="s">
        <v>39</v>
      </c>
      <c r="AB2838" s="77">
        <v>20</v>
      </c>
    </row>
    <row r="2839" spans="1:28" ht="15.75" customHeight="1" x14ac:dyDescent="0.2">
      <c r="A2839" s="77" t="s">
        <v>48</v>
      </c>
      <c r="B2839" s="77" t="s">
        <v>47</v>
      </c>
      <c r="C2839" s="77" t="s">
        <v>50</v>
      </c>
      <c r="D2839" s="113">
        <v>43775.67065388889</v>
      </c>
      <c r="E2839" s="77" t="s">
        <v>5</v>
      </c>
      <c r="F2839" s="77" t="s">
        <v>31</v>
      </c>
      <c r="G2839" s="77" t="s">
        <v>51</v>
      </c>
      <c r="H2839" s="77" t="s">
        <v>16</v>
      </c>
      <c r="I2839" s="77" t="s">
        <v>43</v>
      </c>
      <c r="J2839" s="77" t="s">
        <v>42</v>
      </c>
      <c r="K2839" s="77">
        <v>2.0099999999999998</v>
      </c>
      <c r="L2839" s="77">
        <v>1310</v>
      </c>
      <c r="M2839" s="77" t="s">
        <v>41</v>
      </c>
      <c r="N2839" s="101">
        <v>0.55000000000000004</v>
      </c>
      <c r="O2839" s="107">
        <v>0</v>
      </c>
      <c r="P2839" s="104">
        <v>0.748</v>
      </c>
      <c r="Z2839" s="77" t="s">
        <v>40</v>
      </c>
      <c r="AA2839" s="77" t="s">
        <v>39</v>
      </c>
      <c r="AB2839" s="77">
        <v>20</v>
      </c>
    </row>
    <row r="2840" spans="1:28" ht="15.75" customHeight="1" x14ac:dyDescent="0.2">
      <c r="A2840" s="77" t="s">
        <v>48</v>
      </c>
      <c r="B2840" s="77" t="s">
        <v>47</v>
      </c>
      <c r="C2840" s="77" t="s">
        <v>50</v>
      </c>
      <c r="D2840" s="113">
        <v>43775.67065388889</v>
      </c>
      <c r="E2840" s="77" t="s">
        <v>5</v>
      </c>
      <c r="F2840" s="77" t="s">
        <v>45</v>
      </c>
      <c r="G2840" s="77" t="s">
        <v>51</v>
      </c>
      <c r="H2840" s="77" t="s">
        <v>16</v>
      </c>
      <c r="I2840" s="77" t="s">
        <v>157</v>
      </c>
      <c r="J2840" s="77" t="s">
        <v>42</v>
      </c>
      <c r="K2840" s="77">
        <v>3.6</v>
      </c>
      <c r="L2840" s="77">
        <v>1750</v>
      </c>
      <c r="M2840" s="77" t="s">
        <v>41</v>
      </c>
      <c r="N2840" s="101">
        <v>16.7</v>
      </c>
      <c r="O2840" s="107">
        <v>0.03</v>
      </c>
      <c r="P2840" s="104">
        <v>2.17</v>
      </c>
      <c r="Z2840" s="77" t="s">
        <v>40</v>
      </c>
      <c r="AA2840" s="77" t="s">
        <v>39</v>
      </c>
      <c r="AB2840" s="77">
        <v>20</v>
      </c>
    </row>
    <row r="2841" spans="1:28" ht="15.75" customHeight="1" x14ac:dyDescent="0.2">
      <c r="A2841" s="77" t="s">
        <v>48</v>
      </c>
      <c r="B2841" s="77" t="s">
        <v>47</v>
      </c>
      <c r="C2841" s="77" t="s">
        <v>50</v>
      </c>
      <c r="D2841" s="113">
        <v>43775.67065388889</v>
      </c>
      <c r="E2841" s="77" t="s">
        <v>5</v>
      </c>
      <c r="F2841" s="77" t="s">
        <v>45</v>
      </c>
      <c r="G2841" s="77" t="s">
        <v>51</v>
      </c>
      <c r="H2841" s="77" t="s">
        <v>16</v>
      </c>
      <c r="I2841" s="77" t="s">
        <v>158</v>
      </c>
      <c r="J2841" s="77" t="s">
        <v>42</v>
      </c>
      <c r="K2841" s="77">
        <v>3.6</v>
      </c>
      <c r="L2841" s="77">
        <v>1750</v>
      </c>
      <c r="M2841" s="77" t="s">
        <v>41</v>
      </c>
      <c r="N2841" s="101">
        <v>38.299999999999997</v>
      </c>
      <c r="O2841" s="107">
        <v>3.2000000000000001E-2</v>
      </c>
      <c r="P2841" s="104">
        <v>0</v>
      </c>
      <c r="Z2841" s="77" t="s">
        <v>40</v>
      </c>
      <c r="AA2841" s="77" t="s">
        <v>39</v>
      </c>
      <c r="AB2841" s="77">
        <v>20</v>
      </c>
    </row>
    <row r="2842" spans="1:28" ht="15.75" customHeight="1" x14ac:dyDescent="0.2">
      <c r="A2842" s="77" t="s">
        <v>48</v>
      </c>
      <c r="B2842" s="77" t="s">
        <v>47</v>
      </c>
      <c r="C2842" s="77" t="s">
        <v>50</v>
      </c>
      <c r="D2842" s="113">
        <v>43775.67065388889</v>
      </c>
      <c r="E2842" s="77" t="s">
        <v>5</v>
      </c>
      <c r="F2842" s="77" t="s">
        <v>45</v>
      </c>
      <c r="G2842" s="77" t="s">
        <v>51</v>
      </c>
      <c r="H2842" s="77" t="s">
        <v>16</v>
      </c>
      <c r="I2842" s="77" t="s">
        <v>43</v>
      </c>
      <c r="J2842" s="77" t="s">
        <v>42</v>
      </c>
      <c r="K2842" s="77">
        <v>3.6</v>
      </c>
      <c r="L2842" s="77">
        <v>1750</v>
      </c>
      <c r="M2842" s="77" t="s">
        <v>41</v>
      </c>
      <c r="N2842" s="101">
        <v>1.3</v>
      </c>
      <c r="O2842" s="107">
        <v>0</v>
      </c>
      <c r="P2842" s="104">
        <v>2.11</v>
      </c>
      <c r="Z2842" s="77" t="s">
        <v>40</v>
      </c>
      <c r="AA2842" s="77" t="s">
        <v>39</v>
      </c>
      <c r="AB2842" s="77">
        <v>20</v>
      </c>
    </row>
    <row r="2843" spans="1:28" ht="15.75" customHeight="1" x14ac:dyDescent="0.2">
      <c r="A2843" s="77" t="s">
        <v>48</v>
      </c>
      <c r="B2843" s="77" t="s">
        <v>47</v>
      </c>
      <c r="C2843" s="77" t="s">
        <v>50</v>
      </c>
      <c r="D2843" s="113">
        <v>43775.67065388889</v>
      </c>
      <c r="E2843" s="77" t="s">
        <v>5</v>
      </c>
      <c r="F2843" s="77" t="s">
        <v>29</v>
      </c>
      <c r="G2843" s="77" t="s">
        <v>51</v>
      </c>
      <c r="H2843" s="77" t="s">
        <v>16</v>
      </c>
      <c r="I2843" s="77" t="s">
        <v>157</v>
      </c>
      <c r="J2843" s="77" t="s">
        <v>42</v>
      </c>
      <c r="K2843" s="77">
        <v>3.83</v>
      </c>
      <c r="L2843" s="77">
        <v>1830</v>
      </c>
      <c r="M2843" s="77" t="s">
        <v>41</v>
      </c>
      <c r="N2843" s="101">
        <v>16.5</v>
      </c>
      <c r="O2843" s="107">
        <v>3.0800000000000001E-2</v>
      </c>
      <c r="P2843" s="104">
        <v>2.31</v>
      </c>
      <c r="Z2843" s="77" t="s">
        <v>40</v>
      </c>
      <c r="AA2843" s="77" t="s">
        <v>39</v>
      </c>
      <c r="AB2843" s="77">
        <v>20</v>
      </c>
    </row>
    <row r="2844" spans="1:28" ht="15.75" customHeight="1" x14ac:dyDescent="0.2">
      <c r="A2844" s="77" t="s">
        <v>48</v>
      </c>
      <c r="B2844" s="77" t="s">
        <v>47</v>
      </c>
      <c r="C2844" s="77" t="s">
        <v>50</v>
      </c>
      <c r="D2844" s="113">
        <v>43775.67065388889</v>
      </c>
      <c r="E2844" s="77" t="s">
        <v>5</v>
      </c>
      <c r="F2844" s="77" t="s">
        <v>29</v>
      </c>
      <c r="G2844" s="77" t="s">
        <v>51</v>
      </c>
      <c r="H2844" s="77" t="s">
        <v>16</v>
      </c>
      <c r="I2844" s="77" t="s">
        <v>158</v>
      </c>
      <c r="J2844" s="77" t="s">
        <v>42</v>
      </c>
      <c r="K2844" s="77">
        <v>3.83</v>
      </c>
      <c r="L2844" s="77">
        <v>1830</v>
      </c>
      <c r="M2844" s="77" t="s">
        <v>41</v>
      </c>
      <c r="N2844" s="101">
        <v>39.6</v>
      </c>
      <c r="O2844" s="107">
        <v>3.2800000000000003E-2</v>
      </c>
      <c r="P2844" s="104">
        <v>0</v>
      </c>
      <c r="Z2844" s="77" t="s">
        <v>40</v>
      </c>
      <c r="AA2844" s="77" t="s">
        <v>39</v>
      </c>
      <c r="AB2844" s="77">
        <v>20</v>
      </c>
    </row>
    <row r="2845" spans="1:28" ht="15.75" customHeight="1" x14ac:dyDescent="0.2">
      <c r="A2845" s="77" t="s">
        <v>48</v>
      </c>
      <c r="B2845" s="77" t="s">
        <v>47</v>
      </c>
      <c r="C2845" s="77" t="s">
        <v>50</v>
      </c>
      <c r="D2845" s="113">
        <v>43775.67065388889</v>
      </c>
      <c r="E2845" s="77" t="s">
        <v>5</v>
      </c>
      <c r="F2845" s="77" t="s">
        <v>29</v>
      </c>
      <c r="G2845" s="77" t="s">
        <v>51</v>
      </c>
      <c r="H2845" s="77" t="s">
        <v>16</v>
      </c>
      <c r="I2845" s="77" t="s">
        <v>43</v>
      </c>
      <c r="J2845" s="77" t="s">
        <v>42</v>
      </c>
      <c r="K2845" s="77">
        <v>3.83</v>
      </c>
      <c r="L2845" s="77">
        <v>1830</v>
      </c>
      <c r="M2845" s="77" t="s">
        <v>41</v>
      </c>
      <c r="N2845" s="101">
        <v>1.38</v>
      </c>
      <c r="O2845" s="107">
        <v>0</v>
      </c>
      <c r="P2845" s="104">
        <v>2.2599999999999998</v>
      </c>
      <c r="Z2845" s="77" t="s">
        <v>40</v>
      </c>
      <c r="AA2845" s="77" t="s">
        <v>39</v>
      </c>
      <c r="AB2845" s="77">
        <v>20</v>
      </c>
    </row>
    <row r="2846" spans="1:28" ht="15.75" customHeight="1" x14ac:dyDescent="0.2">
      <c r="A2846" s="77" t="s">
        <v>49</v>
      </c>
      <c r="B2846" s="77" t="s">
        <v>47</v>
      </c>
      <c r="C2846" s="77" t="s">
        <v>50</v>
      </c>
      <c r="D2846" s="113">
        <v>43775.67065388889</v>
      </c>
      <c r="E2846" s="77" t="s">
        <v>5</v>
      </c>
      <c r="F2846" s="77" t="s">
        <v>31</v>
      </c>
      <c r="G2846" s="77" t="s">
        <v>51</v>
      </c>
      <c r="H2846" s="77" t="s">
        <v>16</v>
      </c>
      <c r="I2846" s="77" t="s">
        <v>158</v>
      </c>
      <c r="J2846" s="77" t="s">
        <v>42</v>
      </c>
      <c r="K2846" s="77">
        <v>2.0099999999999998</v>
      </c>
      <c r="L2846" s="77">
        <v>1310</v>
      </c>
      <c r="M2846" s="77" t="s">
        <v>41</v>
      </c>
      <c r="N2846" s="101">
        <v>25.9</v>
      </c>
      <c r="O2846" s="107">
        <v>1.78E-2</v>
      </c>
      <c r="P2846" s="104">
        <v>0</v>
      </c>
      <c r="Z2846" s="77" t="s">
        <v>40</v>
      </c>
      <c r="AA2846" s="77" t="s">
        <v>39</v>
      </c>
      <c r="AB2846" s="77">
        <v>20</v>
      </c>
    </row>
    <row r="2847" spans="1:28" ht="15.75" customHeight="1" x14ac:dyDescent="0.2">
      <c r="A2847" s="77" t="s">
        <v>49</v>
      </c>
      <c r="B2847" s="77" t="s">
        <v>47</v>
      </c>
      <c r="C2847" s="77" t="s">
        <v>50</v>
      </c>
      <c r="D2847" s="113">
        <v>43775.67065388889</v>
      </c>
      <c r="E2847" s="77" t="s">
        <v>5</v>
      </c>
      <c r="F2847" s="77" t="s">
        <v>31</v>
      </c>
      <c r="G2847" s="77" t="s">
        <v>51</v>
      </c>
      <c r="H2847" s="77" t="s">
        <v>16</v>
      </c>
      <c r="I2847" s="77" t="s">
        <v>43</v>
      </c>
      <c r="J2847" s="77" t="s">
        <v>42</v>
      </c>
      <c r="K2847" s="77">
        <v>2.0099999999999998</v>
      </c>
      <c r="L2847" s="77">
        <v>1310</v>
      </c>
      <c r="M2847" s="77" t="s">
        <v>41</v>
      </c>
      <c r="N2847" s="101">
        <v>1.29</v>
      </c>
      <c r="O2847" s="107">
        <v>0</v>
      </c>
      <c r="P2847" s="104">
        <v>1.75</v>
      </c>
      <c r="Z2847" s="77" t="s">
        <v>40</v>
      </c>
      <c r="AA2847" s="77" t="s">
        <v>39</v>
      </c>
      <c r="AB2847" s="77">
        <v>20</v>
      </c>
    </row>
    <row r="2848" spans="1:28" ht="15.75" customHeight="1" x14ac:dyDescent="0.2">
      <c r="A2848" s="77" t="s">
        <v>49</v>
      </c>
      <c r="B2848" s="77" t="s">
        <v>47</v>
      </c>
      <c r="C2848" s="77" t="s">
        <v>50</v>
      </c>
      <c r="D2848" s="113">
        <v>43775.67065388889</v>
      </c>
      <c r="E2848" s="77" t="s">
        <v>5</v>
      </c>
      <c r="F2848" s="77" t="s">
        <v>45</v>
      </c>
      <c r="G2848" s="77" t="s">
        <v>51</v>
      </c>
      <c r="H2848" s="77" t="s">
        <v>16</v>
      </c>
      <c r="I2848" s="77" t="s">
        <v>157</v>
      </c>
      <c r="J2848" s="77" t="s">
        <v>42</v>
      </c>
      <c r="K2848" s="77">
        <v>3.6</v>
      </c>
      <c r="L2848" s="77">
        <v>1750</v>
      </c>
      <c r="M2848" s="77" t="s">
        <v>41</v>
      </c>
      <c r="N2848" s="101">
        <v>39.5</v>
      </c>
      <c r="O2848" s="107">
        <v>7.0000000000000007E-2</v>
      </c>
      <c r="P2848" s="104">
        <v>5.27</v>
      </c>
      <c r="Z2848" s="77" t="s">
        <v>40</v>
      </c>
      <c r="AA2848" s="77" t="s">
        <v>39</v>
      </c>
      <c r="AB2848" s="77">
        <v>20</v>
      </c>
    </row>
    <row r="2849" spans="1:28" ht="15.75" customHeight="1" x14ac:dyDescent="0.2">
      <c r="A2849" s="77" t="s">
        <v>49</v>
      </c>
      <c r="B2849" s="77" t="s">
        <v>47</v>
      </c>
      <c r="C2849" s="77" t="s">
        <v>50</v>
      </c>
      <c r="D2849" s="113">
        <v>43775.67065388889</v>
      </c>
      <c r="E2849" s="77" t="s">
        <v>5</v>
      </c>
      <c r="F2849" s="77" t="s">
        <v>45</v>
      </c>
      <c r="G2849" s="77" t="s">
        <v>51</v>
      </c>
      <c r="H2849" s="77" t="s">
        <v>16</v>
      </c>
      <c r="I2849" s="77" t="s">
        <v>158</v>
      </c>
      <c r="J2849" s="77" t="s">
        <v>42</v>
      </c>
      <c r="K2849" s="77">
        <v>3.6</v>
      </c>
      <c r="L2849" s="77">
        <v>1750</v>
      </c>
      <c r="M2849" s="77" t="s">
        <v>41</v>
      </c>
      <c r="N2849" s="101">
        <v>91.4</v>
      </c>
      <c r="O2849" s="107">
        <v>7.2999999999999995E-2</v>
      </c>
      <c r="P2849" s="104">
        <v>0</v>
      </c>
      <c r="Z2849" s="77" t="s">
        <v>40</v>
      </c>
      <c r="AA2849" s="77" t="s">
        <v>39</v>
      </c>
      <c r="AB2849" s="77">
        <v>20</v>
      </c>
    </row>
    <row r="2850" spans="1:28" ht="15.75" customHeight="1" x14ac:dyDescent="0.2">
      <c r="A2850" s="77" t="s">
        <v>49</v>
      </c>
      <c r="B2850" s="77" t="s">
        <v>47</v>
      </c>
      <c r="C2850" s="77" t="s">
        <v>50</v>
      </c>
      <c r="D2850" s="113">
        <v>43775.67065388889</v>
      </c>
      <c r="E2850" s="77" t="s">
        <v>5</v>
      </c>
      <c r="F2850" s="77" t="s">
        <v>45</v>
      </c>
      <c r="G2850" s="77" t="s">
        <v>51</v>
      </c>
      <c r="H2850" s="77" t="s">
        <v>16</v>
      </c>
      <c r="I2850" s="77" t="s">
        <v>43</v>
      </c>
      <c r="J2850" s="77" t="s">
        <v>42</v>
      </c>
      <c r="K2850" s="77">
        <v>3.6</v>
      </c>
      <c r="L2850" s="77">
        <v>1750</v>
      </c>
      <c r="M2850" s="77" t="s">
        <v>41</v>
      </c>
      <c r="N2850" s="101">
        <v>3.2</v>
      </c>
      <c r="O2850" s="107">
        <v>0</v>
      </c>
      <c r="P2850" s="104">
        <v>5.14</v>
      </c>
      <c r="Z2850" s="77" t="s">
        <v>40</v>
      </c>
      <c r="AA2850" s="77" t="s">
        <v>39</v>
      </c>
      <c r="AB2850" s="77">
        <v>20</v>
      </c>
    </row>
    <row r="2851" spans="1:28" ht="15.75" customHeight="1" x14ac:dyDescent="0.2">
      <c r="A2851" s="77" t="s">
        <v>49</v>
      </c>
      <c r="B2851" s="77" t="s">
        <v>47</v>
      </c>
      <c r="C2851" s="77" t="s">
        <v>50</v>
      </c>
      <c r="D2851" s="113">
        <v>43775.67065388889</v>
      </c>
      <c r="E2851" s="77" t="s">
        <v>5</v>
      </c>
      <c r="F2851" s="77" t="s">
        <v>29</v>
      </c>
      <c r="G2851" s="77" t="s">
        <v>51</v>
      </c>
      <c r="H2851" s="77" t="s">
        <v>16</v>
      </c>
      <c r="I2851" s="77" t="s">
        <v>157</v>
      </c>
      <c r="J2851" s="77" t="s">
        <v>42</v>
      </c>
      <c r="K2851" s="77">
        <v>3.83</v>
      </c>
      <c r="L2851" s="77">
        <v>1830</v>
      </c>
      <c r="M2851" s="77" t="s">
        <v>41</v>
      </c>
      <c r="N2851" s="101">
        <v>39.4</v>
      </c>
      <c r="O2851" s="107">
        <v>7.1800000000000003E-2</v>
      </c>
      <c r="P2851" s="104">
        <v>5.66</v>
      </c>
      <c r="Z2851" s="77" t="s">
        <v>40</v>
      </c>
      <c r="AA2851" s="77" t="s">
        <v>39</v>
      </c>
      <c r="AB2851" s="77">
        <v>20</v>
      </c>
    </row>
    <row r="2852" spans="1:28" ht="15.75" customHeight="1" x14ac:dyDescent="0.2">
      <c r="A2852" s="77" t="s">
        <v>49</v>
      </c>
      <c r="B2852" s="77" t="s">
        <v>47</v>
      </c>
      <c r="C2852" s="77" t="s">
        <v>50</v>
      </c>
      <c r="D2852" s="113">
        <v>43775.67065388889</v>
      </c>
      <c r="E2852" s="77" t="s">
        <v>5</v>
      </c>
      <c r="F2852" s="77" t="s">
        <v>29</v>
      </c>
      <c r="G2852" s="77" t="s">
        <v>51</v>
      </c>
      <c r="H2852" s="77" t="s">
        <v>16</v>
      </c>
      <c r="I2852" s="77" t="s">
        <v>158</v>
      </c>
      <c r="J2852" s="77" t="s">
        <v>42</v>
      </c>
      <c r="K2852" s="77">
        <v>3.83</v>
      </c>
      <c r="L2852" s="77">
        <v>1830</v>
      </c>
      <c r="M2852" s="77" t="s">
        <v>41</v>
      </c>
      <c r="N2852" s="101">
        <v>95.4</v>
      </c>
      <c r="O2852" s="107">
        <v>7.5700000000000003E-2</v>
      </c>
      <c r="P2852" s="104">
        <v>0</v>
      </c>
      <c r="Z2852" s="77" t="s">
        <v>40</v>
      </c>
      <c r="AA2852" s="77" t="s">
        <v>39</v>
      </c>
      <c r="AB2852" s="77">
        <v>20</v>
      </c>
    </row>
    <row r="2853" spans="1:28" ht="15.75" customHeight="1" x14ac:dyDescent="0.2">
      <c r="A2853" s="77" t="s">
        <v>49</v>
      </c>
      <c r="B2853" s="77" t="s">
        <v>47</v>
      </c>
      <c r="C2853" s="77" t="s">
        <v>50</v>
      </c>
      <c r="D2853" s="113">
        <v>43775.67065388889</v>
      </c>
      <c r="E2853" s="77" t="s">
        <v>5</v>
      </c>
      <c r="F2853" s="77" t="s">
        <v>29</v>
      </c>
      <c r="G2853" s="77" t="s">
        <v>51</v>
      </c>
      <c r="H2853" s="77" t="s">
        <v>16</v>
      </c>
      <c r="I2853" s="77" t="s">
        <v>43</v>
      </c>
      <c r="J2853" s="77" t="s">
        <v>42</v>
      </c>
      <c r="K2853" s="77">
        <v>3.83</v>
      </c>
      <c r="L2853" s="77">
        <v>1830</v>
      </c>
      <c r="M2853" s="77" t="s">
        <v>41</v>
      </c>
      <c r="N2853" s="101">
        <v>3.41</v>
      </c>
      <c r="O2853" s="107">
        <v>0</v>
      </c>
      <c r="P2853" s="104">
        <v>5.54</v>
      </c>
      <c r="Z2853" s="77" t="s">
        <v>40</v>
      </c>
      <c r="AA2853" s="77" t="s">
        <v>39</v>
      </c>
      <c r="AB2853" s="77">
        <v>20</v>
      </c>
    </row>
    <row r="2854" spans="1:28" ht="15.75" customHeight="1" x14ac:dyDescent="0.2">
      <c r="A2854" s="77" t="s">
        <v>48</v>
      </c>
      <c r="B2854" s="77" t="s">
        <v>47</v>
      </c>
      <c r="C2854" s="77" t="s">
        <v>50</v>
      </c>
      <c r="D2854" s="113">
        <v>43775.67065388889</v>
      </c>
      <c r="E2854" s="77" t="s">
        <v>5</v>
      </c>
      <c r="F2854" s="77" t="s">
        <v>30</v>
      </c>
      <c r="G2854" s="77" t="s">
        <v>51</v>
      </c>
      <c r="H2854" s="77" t="s">
        <v>16</v>
      </c>
      <c r="I2854" s="77" t="s">
        <v>157</v>
      </c>
      <c r="J2854" s="77" t="s">
        <v>42</v>
      </c>
      <c r="K2854" s="77">
        <v>3.5</v>
      </c>
      <c r="L2854" s="77">
        <v>1220</v>
      </c>
      <c r="M2854" s="77" t="s">
        <v>41</v>
      </c>
      <c r="N2854" s="101">
        <v>47.2</v>
      </c>
      <c r="O2854" s="107">
        <v>6.7199999999999996E-2</v>
      </c>
      <c r="P2854" s="104">
        <v>2.5499999999999998</v>
      </c>
      <c r="Z2854" s="77" t="s">
        <v>40</v>
      </c>
      <c r="AA2854" s="77" t="s">
        <v>39</v>
      </c>
      <c r="AB2854" s="77">
        <v>20</v>
      </c>
    </row>
    <row r="2855" spans="1:28" ht="15.75" customHeight="1" x14ac:dyDescent="0.2">
      <c r="A2855" s="77" t="s">
        <v>48</v>
      </c>
      <c r="B2855" s="77" t="s">
        <v>47</v>
      </c>
      <c r="C2855" s="77" t="s">
        <v>50</v>
      </c>
      <c r="D2855" s="113">
        <v>43775.67065388889</v>
      </c>
      <c r="E2855" s="77" t="s">
        <v>5</v>
      </c>
      <c r="F2855" s="77" t="s">
        <v>30</v>
      </c>
      <c r="G2855" s="77" t="s">
        <v>51</v>
      </c>
      <c r="H2855" s="77" t="s">
        <v>16</v>
      </c>
      <c r="I2855" s="77" t="s">
        <v>158</v>
      </c>
      <c r="J2855" s="77" t="s">
        <v>42</v>
      </c>
      <c r="K2855" s="77">
        <v>3.5</v>
      </c>
      <c r="L2855" s="77">
        <v>1220</v>
      </c>
      <c r="M2855" s="77" t="s">
        <v>41</v>
      </c>
      <c r="N2855" s="101">
        <v>73.8</v>
      </c>
      <c r="O2855" s="107">
        <v>7.3899999999999993E-2</v>
      </c>
      <c r="P2855" s="104">
        <v>0</v>
      </c>
      <c r="Z2855" s="77" t="s">
        <v>40</v>
      </c>
      <c r="AA2855" s="77" t="s">
        <v>39</v>
      </c>
      <c r="AB2855" s="77">
        <v>20</v>
      </c>
    </row>
    <row r="2856" spans="1:28" ht="15.75" customHeight="1" x14ac:dyDescent="0.2">
      <c r="A2856" s="77" t="s">
        <v>48</v>
      </c>
      <c r="B2856" s="77" t="s">
        <v>47</v>
      </c>
      <c r="C2856" s="77" t="s">
        <v>50</v>
      </c>
      <c r="D2856" s="113">
        <v>43775.67065388889</v>
      </c>
      <c r="E2856" s="77" t="s">
        <v>5</v>
      </c>
      <c r="F2856" s="77" t="s">
        <v>30</v>
      </c>
      <c r="G2856" s="77" t="s">
        <v>51</v>
      </c>
      <c r="H2856" s="77" t="s">
        <v>16</v>
      </c>
      <c r="I2856" s="77" t="s">
        <v>43</v>
      </c>
      <c r="J2856" s="77" t="s">
        <v>42</v>
      </c>
      <c r="K2856" s="77">
        <v>3.5</v>
      </c>
      <c r="L2856" s="77">
        <v>1220</v>
      </c>
      <c r="M2856" s="77" t="s">
        <v>41</v>
      </c>
      <c r="N2856" s="101">
        <v>1.42</v>
      </c>
      <c r="O2856" s="107">
        <v>0</v>
      </c>
      <c r="P2856" s="104">
        <v>2.29</v>
      </c>
      <c r="Z2856" s="77" t="s">
        <v>40</v>
      </c>
      <c r="AA2856" s="77" t="s">
        <v>39</v>
      </c>
      <c r="AB2856" s="77">
        <v>20</v>
      </c>
    </row>
    <row r="2857" spans="1:28" ht="15.75" customHeight="1" x14ac:dyDescent="0.2">
      <c r="A2857" s="77" t="s">
        <v>49</v>
      </c>
      <c r="B2857" s="77" t="s">
        <v>47</v>
      </c>
      <c r="C2857" s="77" t="s">
        <v>50</v>
      </c>
      <c r="D2857" s="113">
        <v>43775.67065388889</v>
      </c>
      <c r="E2857" s="77" t="s">
        <v>5</v>
      </c>
      <c r="F2857" s="77" t="s">
        <v>30</v>
      </c>
      <c r="G2857" s="77" t="s">
        <v>44</v>
      </c>
      <c r="H2857" s="77" t="s">
        <v>16</v>
      </c>
      <c r="I2857" s="77" t="s">
        <v>157</v>
      </c>
      <c r="J2857" s="77" t="s">
        <v>42</v>
      </c>
      <c r="K2857" s="77">
        <v>3.5</v>
      </c>
      <c r="L2857" s="77">
        <v>1240</v>
      </c>
      <c r="M2857" s="77" t="s">
        <v>41</v>
      </c>
      <c r="N2857" s="101">
        <v>195</v>
      </c>
      <c r="O2857" s="107">
        <v>0.11600000000000001</v>
      </c>
      <c r="P2857" s="104">
        <v>3.88</v>
      </c>
      <c r="Z2857" s="77" t="s">
        <v>40</v>
      </c>
      <c r="AA2857" s="77" t="s">
        <v>39</v>
      </c>
      <c r="AB2857" s="77">
        <v>20</v>
      </c>
    </row>
    <row r="2858" spans="1:28" ht="15.75" customHeight="1" x14ac:dyDescent="0.2">
      <c r="A2858" s="77" t="s">
        <v>49</v>
      </c>
      <c r="B2858" s="77" t="s">
        <v>47</v>
      </c>
      <c r="C2858" s="77" t="s">
        <v>50</v>
      </c>
      <c r="D2858" s="113">
        <v>43775.67065388889</v>
      </c>
      <c r="E2858" s="77" t="s">
        <v>5</v>
      </c>
      <c r="F2858" s="77" t="s">
        <v>30</v>
      </c>
      <c r="G2858" s="77" t="s">
        <v>44</v>
      </c>
      <c r="H2858" s="77" t="s">
        <v>16</v>
      </c>
      <c r="I2858" s="77" t="s">
        <v>158</v>
      </c>
      <c r="J2858" s="77" t="s">
        <v>42</v>
      </c>
      <c r="K2858" s="77">
        <v>3.5</v>
      </c>
      <c r="L2858" s="77">
        <v>1240</v>
      </c>
      <c r="M2858" s="77" t="s">
        <v>41</v>
      </c>
      <c r="N2858" s="101">
        <v>237</v>
      </c>
      <c r="O2858" s="107">
        <v>0.128</v>
      </c>
      <c r="P2858" s="104">
        <v>0</v>
      </c>
      <c r="Z2858" s="77" t="s">
        <v>40</v>
      </c>
      <c r="AA2858" s="77" t="s">
        <v>39</v>
      </c>
      <c r="AB2858" s="77">
        <v>20</v>
      </c>
    </row>
    <row r="2859" spans="1:28" ht="15.75" customHeight="1" x14ac:dyDescent="0.2">
      <c r="A2859" s="77" t="s">
        <v>49</v>
      </c>
      <c r="B2859" s="77" t="s">
        <v>47</v>
      </c>
      <c r="C2859" s="77" t="s">
        <v>50</v>
      </c>
      <c r="D2859" s="113">
        <v>43775.67065388889</v>
      </c>
      <c r="E2859" s="77" t="s">
        <v>5</v>
      </c>
      <c r="F2859" s="77" t="s">
        <v>30</v>
      </c>
      <c r="G2859" s="77" t="s">
        <v>44</v>
      </c>
      <c r="H2859" s="77" t="s">
        <v>16</v>
      </c>
      <c r="I2859" s="77" t="s">
        <v>43</v>
      </c>
      <c r="J2859" s="77" t="s">
        <v>42</v>
      </c>
      <c r="K2859" s="77">
        <v>3.5</v>
      </c>
      <c r="L2859" s="77">
        <v>1240</v>
      </c>
      <c r="M2859" s="77" t="s">
        <v>41</v>
      </c>
      <c r="N2859" s="101">
        <v>2.2200000000000002</v>
      </c>
      <c r="O2859" s="107">
        <v>0</v>
      </c>
      <c r="P2859" s="104">
        <v>3.45</v>
      </c>
      <c r="Z2859" s="77" t="s">
        <v>40</v>
      </c>
      <c r="AA2859" s="77" t="s">
        <v>39</v>
      </c>
      <c r="AB2859" s="77">
        <v>20</v>
      </c>
    </row>
    <row r="2860" spans="1:28" ht="15.75" customHeight="1" x14ac:dyDescent="0.2">
      <c r="A2860" s="77" t="s">
        <v>49</v>
      </c>
      <c r="B2860" s="77" t="s">
        <v>47</v>
      </c>
      <c r="C2860" s="77" t="s">
        <v>50</v>
      </c>
      <c r="D2860" s="113">
        <v>43775.67065388889</v>
      </c>
      <c r="E2860" s="77" t="s">
        <v>5</v>
      </c>
      <c r="F2860" s="77" t="s">
        <v>31</v>
      </c>
      <c r="G2860" s="77" t="s">
        <v>44</v>
      </c>
      <c r="H2860" s="77" t="s">
        <v>16</v>
      </c>
      <c r="I2860" s="77" t="s">
        <v>157</v>
      </c>
      <c r="J2860" s="77" t="s">
        <v>42</v>
      </c>
      <c r="K2860" s="77">
        <v>1</v>
      </c>
      <c r="L2860" s="77">
        <v>1070</v>
      </c>
      <c r="M2860" s="77" t="s">
        <v>41</v>
      </c>
      <c r="N2860" s="101">
        <v>10.7</v>
      </c>
      <c r="O2860" s="107">
        <v>1.6299999999999999E-2</v>
      </c>
      <c r="P2860" s="104">
        <v>0.83</v>
      </c>
      <c r="Z2860" s="77" t="s">
        <v>40</v>
      </c>
      <c r="AA2860" s="77" t="s">
        <v>39</v>
      </c>
      <c r="AB2860" s="77">
        <v>20</v>
      </c>
    </row>
    <row r="2861" spans="1:28" ht="15.75" customHeight="1" x14ac:dyDescent="0.2">
      <c r="A2861" s="77" t="s">
        <v>49</v>
      </c>
      <c r="B2861" s="77" t="s">
        <v>47</v>
      </c>
      <c r="C2861" s="77" t="s">
        <v>50</v>
      </c>
      <c r="D2861" s="113">
        <v>43775.67065388889</v>
      </c>
      <c r="E2861" s="77" t="s">
        <v>5</v>
      </c>
      <c r="F2861" s="77" t="s">
        <v>31</v>
      </c>
      <c r="G2861" s="77" t="s">
        <v>44</v>
      </c>
      <c r="H2861" s="77" t="s">
        <v>16</v>
      </c>
      <c r="I2861" s="77" t="s">
        <v>158</v>
      </c>
      <c r="J2861" s="77" t="s">
        <v>42</v>
      </c>
      <c r="K2861" s="77">
        <v>1</v>
      </c>
      <c r="L2861" s="77">
        <v>1070</v>
      </c>
      <c r="M2861" s="77" t="s">
        <v>41</v>
      </c>
      <c r="N2861" s="101">
        <v>18</v>
      </c>
      <c r="O2861" s="107">
        <v>1.66E-2</v>
      </c>
      <c r="P2861" s="104">
        <v>0</v>
      </c>
      <c r="Z2861" s="77" t="s">
        <v>40</v>
      </c>
      <c r="AA2861" s="77" t="s">
        <v>39</v>
      </c>
      <c r="AB2861" s="77">
        <v>20</v>
      </c>
    </row>
    <row r="2862" spans="1:28" ht="15.75" customHeight="1" x14ac:dyDescent="0.2">
      <c r="A2862" s="77" t="s">
        <v>49</v>
      </c>
      <c r="B2862" s="77" t="s">
        <v>47</v>
      </c>
      <c r="C2862" s="77" t="s">
        <v>50</v>
      </c>
      <c r="D2862" s="113">
        <v>43775.67065388889</v>
      </c>
      <c r="E2862" s="77" t="s">
        <v>5</v>
      </c>
      <c r="F2862" s="77" t="s">
        <v>31</v>
      </c>
      <c r="G2862" s="77" t="s">
        <v>44</v>
      </c>
      <c r="H2862" s="77" t="s">
        <v>16</v>
      </c>
      <c r="I2862" s="77" t="s">
        <v>43</v>
      </c>
      <c r="J2862" s="77" t="s">
        <v>42</v>
      </c>
      <c r="K2862" s="77">
        <v>1</v>
      </c>
      <c r="L2862" s="77">
        <v>1070</v>
      </c>
      <c r="M2862" s="77" t="s">
        <v>41</v>
      </c>
      <c r="N2862" s="101">
        <v>0.76800000000000002</v>
      </c>
      <c r="O2862" s="107">
        <v>0</v>
      </c>
      <c r="P2862" s="104">
        <v>0.79500000000000004</v>
      </c>
      <c r="Z2862" s="77" t="s">
        <v>40</v>
      </c>
      <c r="AA2862" s="77" t="s">
        <v>39</v>
      </c>
      <c r="AB2862" s="77">
        <v>20</v>
      </c>
    </row>
    <row r="2863" spans="1:28" ht="15.75" customHeight="1" x14ac:dyDescent="0.2">
      <c r="A2863" s="77" t="s">
        <v>49</v>
      </c>
      <c r="B2863" s="77" t="s">
        <v>47</v>
      </c>
      <c r="C2863" s="77" t="s">
        <v>50</v>
      </c>
      <c r="D2863" s="113">
        <v>43775.67065388889</v>
      </c>
      <c r="E2863" s="77" t="s">
        <v>5</v>
      </c>
      <c r="F2863" s="77" t="s">
        <v>45</v>
      </c>
      <c r="G2863" s="77" t="s">
        <v>44</v>
      </c>
      <c r="H2863" s="77" t="s">
        <v>16</v>
      </c>
      <c r="I2863" s="77" t="s">
        <v>157</v>
      </c>
      <c r="J2863" s="77" t="s">
        <v>42</v>
      </c>
      <c r="K2863" s="77">
        <v>2.5</v>
      </c>
      <c r="L2863" s="77">
        <v>1940</v>
      </c>
      <c r="M2863" s="77" t="s">
        <v>41</v>
      </c>
      <c r="N2863" s="101">
        <v>70</v>
      </c>
      <c r="O2863" s="107">
        <v>9.2999999999999999E-2</v>
      </c>
      <c r="P2863" s="104">
        <v>8.16</v>
      </c>
      <c r="Z2863" s="77" t="s">
        <v>40</v>
      </c>
      <c r="AA2863" s="77" t="s">
        <v>39</v>
      </c>
      <c r="AB2863" s="77">
        <v>20</v>
      </c>
    </row>
    <row r="2864" spans="1:28" ht="15.75" customHeight="1" x14ac:dyDescent="0.2">
      <c r="A2864" s="77" t="s">
        <v>49</v>
      </c>
      <c r="B2864" s="77" t="s">
        <v>47</v>
      </c>
      <c r="C2864" s="77" t="s">
        <v>50</v>
      </c>
      <c r="D2864" s="113">
        <v>43775.67065388889</v>
      </c>
      <c r="E2864" s="77" t="s">
        <v>5</v>
      </c>
      <c r="F2864" s="77" t="s">
        <v>45</v>
      </c>
      <c r="G2864" s="77" t="s">
        <v>44</v>
      </c>
      <c r="H2864" s="77" t="s">
        <v>16</v>
      </c>
      <c r="I2864" s="77" t="s">
        <v>158</v>
      </c>
      <c r="J2864" s="77" t="s">
        <v>42</v>
      </c>
      <c r="K2864" s="77">
        <v>2.5</v>
      </c>
      <c r="L2864" s="77">
        <v>1940</v>
      </c>
      <c r="M2864" s="77" t="s">
        <v>41</v>
      </c>
      <c r="N2864" s="101">
        <v>154</v>
      </c>
      <c r="O2864" s="107">
        <v>9.0999999999999998E-2</v>
      </c>
      <c r="P2864" s="104">
        <v>0</v>
      </c>
      <c r="Z2864" s="77" t="s">
        <v>40</v>
      </c>
      <c r="AA2864" s="77" t="s">
        <v>39</v>
      </c>
      <c r="AB2864" s="77">
        <v>20</v>
      </c>
    </row>
    <row r="2865" spans="1:28" ht="15.75" customHeight="1" x14ac:dyDescent="0.2">
      <c r="A2865" s="77" t="s">
        <v>49</v>
      </c>
      <c r="B2865" s="77" t="s">
        <v>47</v>
      </c>
      <c r="C2865" s="77" t="s">
        <v>50</v>
      </c>
      <c r="D2865" s="113">
        <v>43775.67065388889</v>
      </c>
      <c r="E2865" s="77" t="s">
        <v>5</v>
      </c>
      <c r="F2865" s="77" t="s">
        <v>45</v>
      </c>
      <c r="G2865" s="77" t="s">
        <v>44</v>
      </c>
      <c r="H2865" s="77" t="s">
        <v>16</v>
      </c>
      <c r="I2865" s="77" t="s">
        <v>43</v>
      </c>
      <c r="J2865" s="77" t="s">
        <v>42</v>
      </c>
      <c r="K2865" s="77">
        <v>2.5</v>
      </c>
      <c r="L2865" s="77">
        <v>1940</v>
      </c>
      <c r="M2865" s="77" t="s">
        <v>41</v>
      </c>
      <c r="N2865" s="101">
        <v>5.4</v>
      </c>
      <c r="O2865" s="107">
        <v>0</v>
      </c>
      <c r="P2865" s="104">
        <v>7.97</v>
      </c>
      <c r="Z2865" s="77" t="s">
        <v>40</v>
      </c>
      <c r="AA2865" s="77" t="s">
        <v>39</v>
      </c>
      <c r="AB2865" s="77">
        <v>20</v>
      </c>
    </row>
    <row r="2866" spans="1:28" ht="15.75" customHeight="1" x14ac:dyDescent="0.2">
      <c r="A2866" s="77" t="s">
        <v>49</v>
      </c>
      <c r="B2866" s="77" t="s">
        <v>47</v>
      </c>
      <c r="C2866" s="77" t="s">
        <v>50</v>
      </c>
      <c r="D2866" s="113">
        <v>43775.67065388889</v>
      </c>
      <c r="E2866" s="77" t="s">
        <v>5</v>
      </c>
      <c r="F2866" s="77" t="s">
        <v>29</v>
      </c>
      <c r="G2866" s="77" t="s">
        <v>44</v>
      </c>
      <c r="H2866" s="77" t="s">
        <v>16</v>
      </c>
      <c r="I2866" s="77" t="s">
        <v>157</v>
      </c>
      <c r="J2866" s="77" t="s">
        <v>42</v>
      </c>
      <c r="K2866" s="77">
        <v>2.5299999999999998</v>
      </c>
      <c r="L2866" s="77">
        <v>1950</v>
      </c>
      <c r="M2866" s="77" t="s">
        <v>41</v>
      </c>
      <c r="N2866" s="101">
        <v>70.099999999999994</v>
      </c>
      <c r="O2866" s="107">
        <v>9.3700000000000006E-2</v>
      </c>
      <c r="P2866" s="104">
        <v>8.25</v>
      </c>
      <c r="Z2866" s="77" t="s">
        <v>40</v>
      </c>
      <c r="AA2866" s="77" t="s">
        <v>39</v>
      </c>
      <c r="AB2866" s="77">
        <v>20</v>
      </c>
    </row>
    <row r="2867" spans="1:28" ht="15.75" customHeight="1" x14ac:dyDescent="0.2">
      <c r="A2867" s="77" t="s">
        <v>49</v>
      </c>
      <c r="B2867" s="77" t="s">
        <v>47</v>
      </c>
      <c r="C2867" s="77" t="s">
        <v>50</v>
      </c>
      <c r="D2867" s="113">
        <v>43775.67065388889</v>
      </c>
      <c r="E2867" s="77" t="s">
        <v>5</v>
      </c>
      <c r="F2867" s="77" t="s">
        <v>29</v>
      </c>
      <c r="G2867" s="77" t="s">
        <v>44</v>
      </c>
      <c r="H2867" s="77" t="s">
        <v>16</v>
      </c>
      <c r="I2867" s="77" t="s">
        <v>158</v>
      </c>
      <c r="J2867" s="77" t="s">
        <v>42</v>
      </c>
      <c r="K2867" s="77">
        <v>2.5299999999999998</v>
      </c>
      <c r="L2867" s="77">
        <v>1950</v>
      </c>
      <c r="M2867" s="77" t="s">
        <v>41</v>
      </c>
      <c r="N2867" s="101">
        <v>155</v>
      </c>
      <c r="O2867" s="107">
        <v>9.1600000000000001E-2</v>
      </c>
      <c r="P2867" s="104">
        <v>0</v>
      </c>
      <c r="Z2867" s="77" t="s">
        <v>40</v>
      </c>
      <c r="AA2867" s="77" t="s">
        <v>39</v>
      </c>
      <c r="AB2867" s="77">
        <v>20</v>
      </c>
    </row>
    <row r="2868" spans="1:28" ht="15.75" customHeight="1" x14ac:dyDescent="0.2">
      <c r="A2868" s="77" t="s">
        <v>49</v>
      </c>
      <c r="B2868" s="77" t="s">
        <v>47</v>
      </c>
      <c r="C2868" s="77" t="s">
        <v>50</v>
      </c>
      <c r="D2868" s="113">
        <v>43775.67065388889</v>
      </c>
      <c r="E2868" s="77" t="s">
        <v>5</v>
      </c>
      <c r="F2868" s="77" t="s">
        <v>29</v>
      </c>
      <c r="G2868" s="77" t="s">
        <v>44</v>
      </c>
      <c r="H2868" s="77" t="s">
        <v>16</v>
      </c>
      <c r="I2868" s="77" t="s">
        <v>43</v>
      </c>
      <c r="J2868" s="77" t="s">
        <v>42</v>
      </c>
      <c r="K2868" s="77">
        <v>2.5299999999999998</v>
      </c>
      <c r="L2868" s="77">
        <v>1950</v>
      </c>
      <c r="M2868" s="77" t="s">
        <v>41</v>
      </c>
      <c r="N2868" s="101">
        <v>5.46</v>
      </c>
      <c r="O2868" s="107">
        <v>0</v>
      </c>
      <c r="P2868" s="104">
        <v>8.06</v>
      </c>
      <c r="Z2868" s="77" t="s">
        <v>40</v>
      </c>
      <c r="AA2868" s="77" t="s">
        <v>39</v>
      </c>
      <c r="AB2868" s="77">
        <v>20</v>
      </c>
    </row>
    <row r="2869" spans="1:28" ht="15.75" customHeight="1" x14ac:dyDescent="0.2">
      <c r="A2869" s="77" t="s">
        <v>48</v>
      </c>
      <c r="B2869" s="77" t="s">
        <v>47</v>
      </c>
      <c r="C2869" s="77" t="s">
        <v>50</v>
      </c>
      <c r="D2869" s="113">
        <v>43775.67065388889</v>
      </c>
      <c r="E2869" s="77" t="s">
        <v>5</v>
      </c>
      <c r="F2869" s="77" t="s">
        <v>30</v>
      </c>
      <c r="G2869" s="77" t="s">
        <v>44</v>
      </c>
      <c r="H2869" s="77" t="s">
        <v>16</v>
      </c>
      <c r="I2869" s="77" t="s">
        <v>157</v>
      </c>
      <c r="J2869" s="77" t="s">
        <v>42</v>
      </c>
      <c r="K2869" s="77">
        <v>3.5</v>
      </c>
      <c r="L2869" s="77">
        <v>1240</v>
      </c>
      <c r="M2869" s="77" t="s">
        <v>41</v>
      </c>
      <c r="N2869" s="101">
        <v>119</v>
      </c>
      <c r="O2869" s="107">
        <v>5.3800000000000001E-2</v>
      </c>
      <c r="P2869" s="104">
        <v>1.78</v>
      </c>
      <c r="Z2869" s="77" t="s">
        <v>40</v>
      </c>
      <c r="AA2869" s="77" t="s">
        <v>39</v>
      </c>
      <c r="AB2869" s="77">
        <v>20</v>
      </c>
    </row>
    <row r="2870" spans="1:28" ht="15.75" customHeight="1" x14ac:dyDescent="0.2">
      <c r="A2870" s="77" t="s">
        <v>48</v>
      </c>
      <c r="B2870" s="77" t="s">
        <v>47</v>
      </c>
      <c r="C2870" s="77" t="s">
        <v>50</v>
      </c>
      <c r="D2870" s="113">
        <v>43775.67065388889</v>
      </c>
      <c r="E2870" s="77" t="s">
        <v>5</v>
      </c>
      <c r="F2870" s="77" t="s">
        <v>30</v>
      </c>
      <c r="G2870" s="77" t="s">
        <v>44</v>
      </c>
      <c r="H2870" s="77" t="s">
        <v>16</v>
      </c>
      <c r="I2870" s="77" t="s">
        <v>158</v>
      </c>
      <c r="J2870" s="77" t="s">
        <v>42</v>
      </c>
      <c r="K2870" s="77">
        <v>3.5</v>
      </c>
      <c r="L2870" s="77">
        <v>1240</v>
      </c>
      <c r="M2870" s="77" t="s">
        <v>41</v>
      </c>
      <c r="N2870" s="101">
        <v>138</v>
      </c>
      <c r="O2870" s="107">
        <v>6.0100000000000001E-2</v>
      </c>
      <c r="P2870" s="104">
        <v>0</v>
      </c>
      <c r="Z2870" s="77" t="s">
        <v>40</v>
      </c>
      <c r="AA2870" s="77" t="s">
        <v>39</v>
      </c>
      <c r="AB2870" s="77">
        <v>20</v>
      </c>
    </row>
    <row r="2871" spans="1:28" ht="15.75" customHeight="1" x14ac:dyDescent="0.2">
      <c r="A2871" s="77" t="s">
        <v>48</v>
      </c>
      <c r="B2871" s="77" t="s">
        <v>47</v>
      </c>
      <c r="C2871" s="77" t="s">
        <v>50</v>
      </c>
      <c r="D2871" s="113">
        <v>43775.67065388889</v>
      </c>
      <c r="E2871" s="77" t="s">
        <v>5</v>
      </c>
      <c r="F2871" s="77" t="s">
        <v>30</v>
      </c>
      <c r="G2871" s="77" t="s">
        <v>44</v>
      </c>
      <c r="H2871" s="77" t="s">
        <v>16</v>
      </c>
      <c r="I2871" s="77" t="s">
        <v>43</v>
      </c>
      <c r="J2871" s="77" t="s">
        <v>42</v>
      </c>
      <c r="K2871" s="77">
        <v>3.5</v>
      </c>
      <c r="L2871" s="77">
        <v>1240</v>
      </c>
      <c r="M2871" s="77" t="s">
        <v>41</v>
      </c>
      <c r="N2871" s="101">
        <v>1.02</v>
      </c>
      <c r="O2871" s="107">
        <v>0</v>
      </c>
      <c r="P2871" s="104">
        <v>1.6</v>
      </c>
      <c r="Z2871" s="77" t="s">
        <v>40</v>
      </c>
      <c r="AA2871" s="77" t="s">
        <v>39</v>
      </c>
      <c r="AB2871" s="77">
        <v>20</v>
      </c>
    </row>
    <row r="2872" spans="1:28" ht="15.75" customHeight="1" x14ac:dyDescent="0.2">
      <c r="A2872" s="77" t="s">
        <v>48</v>
      </c>
      <c r="B2872" s="77" t="s">
        <v>47</v>
      </c>
      <c r="C2872" s="77" t="s">
        <v>50</v>
      </c>
      <c r="D2872" s="113">
        <v>43775.67065388889</v>
      </c>
      <c r="E2872" s="77" t="s">
        <v>5</v>
      </c>
      <c r="F2872" s="77" t="s">
        <v>31</v>
      </c>
      <c r="G2872" s="77" t="s">
        <v>44</v>
      </c>
      <c r="H2872" s="77" t="s">
        <v>16</v>
      </c>
      <c r="I2872" s="77" t="s">
        <v>157</v>
      </c>
      <c r="J2872" s="77" t="s">
        <v>42</v>
      </c>
      <c r="K2872" s="77">
        <v>1</v>
      </c>
      <c r="L2872" s="77">
        <v>1070</v>
      </c>
      <c r="M2872" s="77" t="s">
        <v>41</v>
      </c>
      <c r="N2872" s="101">
        <v>4.58</v>
      </c>
      <c r="O2872" s="107">
        <v>7.0000000000000001E-3</v>
      </c>
      <c r="P2872" s="104">
        <v>0.35399999999999998</v>
      </c>
      <c r="Z2872" s="77" t="s">
        <v>40</v>
      </c>
      <c r="AA2872" s="77" t="s">
        <v>39</v>
      </c>
      <c r="AB2872" s="77">
        <v>20</v>
      </c>
    </row>
    <row r="2873" spans="1:28" ht="15.75" customHeight="1" x14ac:dyDescent="0.2">
      <c r="A2873" s="77" t="s">
        <v>48</v>
      </c>
      <c r="B2873" s="77" t="s">
        <v>47</v>
      </c>
      <c r="C2873" s="77" t="s">
        <v>50</v>
      </c>
      <c r="D2873" s="113">
        <v>43775.67065388889</v>
      </c>
      <c r="E2873" s="77" t="s">
        <v>5</v>
      </c>
      <c r="F2873" s="77" t="s">
        <v>31</v>
      </c>
      <c r="G2873" s="77" t="s">
        <v>44</v>
      </c>
      <c r="H2873" s="77" t="s">
        <v>16</v>
      </c>
      <c r="I2873" s="77" t="s">
        <v>158</v>
      </c>
      <c r="J2873" s="77" t="s">
        <v>42</v>
      </c>
      <c r="K2873" s="77">
        <v>1</v>
      </c>
      <c r="L2873" s="77">
        <v>1070</v>
      </c>
      <c r="M2873" s="77" t="s">
        <v>41</v>
      </c>
      <c r="N2873" s="101">
        <v>7.73</v>
      </c>
      <c r="O2873" s="107">
        <v>7.0800000000000004E-3</v>
      </c>
      <c r="P2873" s="104">
        <v>0</v>
      </c>
      <c r="Z2873" s="77" t="s">
        <v>40</v>
      </c>
      <c r="AA2873" s="77" t="s">
        <v>39</v>
      </c>
      <c r="AB2873" s="77">
        <v>20</v>
      </c>
    </row>
    <row r="2874" spans="1:28" ht="15.75" customHeight="1" x14ac:dyDescent="0.2">
      <c r="A2874" s="77" t="s">
        <v>48</v>
      </c>
      <c r="B2874" s="77" t="s">
        <v>47</v>
      </c>
      <c r="C2874" s="77" t="s">
        <v>50</v>
      </c>
      <c r="D2874" s="113">
        <v>43775.67065388889</v>
      </c>
      <c r="E2874" s="77" t="s">
        <v>5</v>
      </c>
      <c r="F2874" s="77" t="s">
        <v>31</v>
      </c>
      <c r="G2874" s="77" t="s">
        <v>44</v>
      </c>
      <c r="H2874" s="77" t="s">
        <v>16</v>
      </c>
      <c r="I2874" s="77" t="s">
        <v>43</v>
      </c>
      <c r="J2874" s="77" t="s">
        <v>42</v>
      </c>
      <c r="K2874" s="77">
        <v>1</v>
      </c>
      <c r="L2874" s="77">
        <v>1070</v>
      </c>
      <c r="M2874" s="77" t="s">
        <v>41</v>
      </c>
      <c r="N2874" s="101">
        <v>0.32800000000000001</v>
      </c>
      <c r="O2874" s="107">
        <v>0</v>
      </c>
      <c r="P2874" s="104">
        <v>0.33800000000000002</v>
      </c>
      <c r="Z2874" s="77" t="s">
        <v>40</v>
      </c>
      <c r="AA2874" s="77" t="s">
        <v>39</v>
      </c>
      <c r="AB2874" s="77">
        <v>20</v>
      </c>
    </row>
    <row r="2875" spans="1:28" ht="15.75" customHeight="1" x14ac:dyDescent="0.2">
      <c r="A2875" s="77" t="s">
        <v>48</v>
      </c>
      <c r="B2875" s="77" t="s">
        <v>47</v>
      </c>
      <c r="C2875" s="77" t="s">
        <v>50</v>
      </c>
      <c r="D2875" s="113">
        <v>43775.67065388889</v>
      </c>
      <c r="E2875" s="77" t="s">
        <v>5</v>
      </c>
      <c r="F2875" s="77" t="s">
        <v>45</v>
      </c>
      <c r="G2875" s="77" t="s">
        <v>44</v>
      </c>
      <c r="H2875" s="77" t="s">
        <v>16</v>
      </c>
      <c r="I2875" s="77" t="s">
        <v>157</v>
      </c>
      <c r="J2875" s="77" t="s">
        <v>42</v>
      </c>
      <c r="K2875" s="77">
        <v>2.5</v>
      </c>
      <c r="L2875" s="77">
        <v>1940</v>
      </c>
      <c r="M2875" s="77" t="s">
        <v>41</v>
      </c>
      <c r="N2875" s="101">
        <v>29.6</v>
      </c>
      <c r="O2875" s="107">
        <v>4.1000000000000002E-2</v>
      </c>
      <c r="P2875" s="104">
        <v>3.33</v>
      </c>
      <c r="Z2875" s="77" t="s">
        <v>40</v>
      </c>
      <c r="AA2875" s="77" t="s">
        <v>39</v>
      </c>
      <c r="AB2875" s="77">
        <v>20</v>
      </c>
    </row>
    <row r="2876" spans="1:28" ht="15.75" customHeight="1" x14ac:dyDescent="0.2">
      <c r="A2876" s="77" t="s">
        <v>48</v>
      </c>
      <c r="B2876" s="77" t="s">
        <v>47</v>
      </c>
      <c r="C2876" s="77" t="s">
        <v>50</v>
      </c>
      <c r="D2876" s="113">
        <v>43775.67065388889</v>
      </c>
      <c r="E2876" s="77" t="s">
        <v>5</v>
      </c>
      <c r="F2876" s="77" t="s">
        <v>45</v>
      </c>
      <c r="G2876" s="77" t="s">
        <v>44</v>
      </c>
      <c r="H2876" s="77" t="s">
        <v>16</v>
      </c>
      <c r="I2876" s="77" t="s">
        <v>158</v>
      </c>
      <c r="J2876" s="77" t="s">
        <v>42</v>
      </c>
      <c r="K2876" s="77">
        <v>2.5</v>
      </c>
      <c r="L2876" s="77">
        <v>1940</v>
      </c>
      <c r="M2876" s="77" t="s">
        <v>41</v>
      </c>
      <c r="N2876" s="101">
        <v>64.3</v>
      </c>
      <c r="O2876" s="107">
        <v>4.1000000000000002E-2</v>
      </c>
      <c r="P2876" s="104">
        <v>0</v>
      </c>
      <c r="Z2876" s="77" t="s">
        <v>40</v>
      </c>
      <c r="AA2876" s="77" t="s">
        <v>39</v>
      </c>
      <c r="AB2876" s="77">
        <v>20</v>
      </c>
    </row>
    <row r="2877" spans="1:28" ht="15.75" customHeight="1" x14ac:dyDescent="0.2">
      <c r="A2877" s="77" t="s">
        <v>48</v>
      </c>
      <c r="B2877" s="77" t="s">
        <v>47</v>
      </c>
      <c r="C2877" s="77" t="s">
        <v>50</v>
      </c>
      <c r="D2877" s="113">
        <v>43775.67065388889</v>
      </c>
      <c r="E2877" s="77" t="s">
        <v>5</v>
      </c>
      <c r="F2877" s="77" t="s">
        <v>45</v>
      </c>
      <c r="G2877" s="77" t="s">
        <v>44</v>
      </c>
      <c r="H2877" s="77" t="s">
        <v>16</v>
      </c>
      <c r="I2877" s="77" t="s">
        <v>43</v>
      </c>
      <c r="J2877" s="77" t="s">
        <v>42</v>
      </c>
      <c r="K2877" s="77">
        <v>2.5</v>
      </c>
      <c r="L2877" s="77">
        <v>1940</v>
      </c>
      <c r="M2877" s="77" t="s">
        <v>41</v>
      </c>
      <c r="N2877" s="101">
        <v>2.2000000000000002</v>
      </c>
      <c r="O2877" s="107">
        <v>0</v>
      </c>
      <c r="P2877" s="104">
        <v>3.25</v>
      </c>
      <c r="Z2877" s="77" t="s">
        <v>40</v>
      </c>
      <c r="AA2877" s="77" t="s">
        <v>39</v>
      </c>
      <c r="AB2877" s="77">
        <v>20</v>
      </c>
    </row>
    <row r="2878" spans="1:28" ht="15.75" customHeight="1" x14ac:dyDescent="0.2">
      <c r="A2878" s="77" t="s">
        <v>48</v>
      </c>
      <c r="B2878" s="77" t="s">
        <v>47</v>
      </c>
      <c r="C2878" s="77" t="s">
        <v>50</v>
      </c>
      <c r="D2878" s="113">
        <v>43775.67065388889</v>
      </c>
      <c r="E2878" s="77" t="s">
        <v>5</v>
      </c>
      <c r="F2878" s="77" t="s">
        <v>29</v>
      </c>
      <c r="G2878" s="77" t="s">
        <v>44</v>
      </c>
      <c r="H2878" s="77" t="s">
        <v>16</v>
      </c>
      <c r="I2878" s="77" t="s">
        <v>157</v>
      </c>
      <c r="J2878" s="77" t="s">
        <v>42</v>
      </c>
      <c r="K2878" s="77">
        <v>2.5299999999999998</v>
      </c>
      <c r="L2878" s="77">
        <v>1950</v>
      </c>
      <c r="M2878" s="77" t="s">
        <v>41</v>
      </c>
      <c r="N2878" s="101">
        <v>29.5</v>
      </c>
      <c r="O2878" s="107">
        <v>4.1000000000000002E-2</v>
      </c>
      <c r="P2878" s="104">
        <v>3.37</v>
      </c>
      <c r="Z2878" s="77" t="s">
        <v>40</v>
      </c>
      <c r="AA2878" s="77" t="s">
        <v>39</v>
      </c>
      <c r="AB2878" s="77">
        <v>20</v>
      </c>
    </row>
    <row r="2879" spans="1:28" ht="15.75" customHeight="1" x14ac:dyDescent="0.2">
      <c r="A2879" s="77" t="s">
        <v>48</v>
      </c>
      <c r="B2879" s="77" t="s">
        <v>47</v>
      </c>
      <c r="C2879" s="77" t="s">
        <v>50</v>
      </c>
      <c r="D2879" s="113">
        <v>43775.67065388889</v>
      </c>
      <c r="E2879" s="77" t="s">
        <v>5</v>
      </c>
      <c r="F2879" s="77" t="s">
        <v>29</v>
      </c>
      <c r="G2879" s="77" t="s">
        <v>44</v>
      </c>
      <c r="H2879" s="77" t="s">
        <v>16</v>
      </c>
      <c r="I2879" s="77" t="s">
        <v>158</v>
      </c>
      <c r="J2879" s="77" t="s">
        <v>42</v>
      </c>
      <c r="K2879" s="77">
        <v>2.5299999999999998</v>
      </c>
      <c r="L2879" s="77">
        <v>1950</v>
      </c>
      <c r="M2879" s="77" t="s">
        <v>41</v>
      </c>
      <c r="N2879" s="101">
        <v>64.5</v>
      </c>
      <c r="O2879" s="107">
        <v>4.1300000000000003E-2</v>
      </c>
      <c r="P2879" s="104">
        <v>0</v>
      </c>
      <c r="Z2879" s="77" t="s">
        <v>40</v>
      </c>
      <c r="AA2879" s="77" t="s">
        <v>39</v>
      </c>
      <c r="AB2879" s="77">
        <v>20</v>
      </c>
    </row>
    <row r="2880" spans="1:28" ht="15.75" customHeight="1" x14ac:dyDescent="0.2">
      <c r="A2880" s="77" t="s">
        <v>48</v>
      </c>
      <c r="B2880" s="77" t="s">
        <v>47</v>
      </c>
      <c r="C2880" s="77" t="s">
        <v>50</v>
      </c>
      <c r="D2880" s="113">
        <v>43775.67065388889</v>
      </c>
      <c r="E2880" s="77" t="s">
        <v>5</v>
      </c>
      <c r="F2880" s="77" t="s">
        <v>29</v>
      </c>
      <c r="G2880" s="77" t="s">
        <v>44</v>
      </c>
      <c r="H2880" s="77" t="s">
        <v>16</v>
      </c>
      <c r="I2880" s="77" t="s">
        <v>43</v>
      </c>
      <c r="J2880" s="77" t="s">
        <v>42</v>
      </c>
      <c r="K2880" s="77">
        <v>2.5299999999999998</v>
      </c>
      <c r="L2880" s="77">
        <v>1950</v>
      </c>
      <c r="M2880" s="77" t="s">
        <v>41</v>
      </c>
      <c r="N2880" s="101">
        <v>2.2200000000000002</v>
      </c>
      <c r="O2880" s="107">
        <v>0</v>
      </c>
      <c r="P2880" s="104">
        <v>3.29</v>
      </c>
      <c r="Z2880" s="77" t="s">
        <v>40</v>
      </c>
      <c r="AA2880" s="77" t="s">
        <v>39</v>
      </c>
      <c r="AB2880" s="77">
        <v>20</v>
      </c>
    </row>
    <row r="2881" spans="1:28" ht="15.75" customHeight="1" x14ac:dyDescent="0.2">
      <c r="A2881" s="77" t="s">
        <v>49</v>
      </c>
      <c r="B2881" s="77" t="s">
        <v>47</v>
      </c>
      <c r="C2881" s="77" t="s">
        <v>50</v>
      </c>
      <c r="D2881" s="113">
        <v>43775.67134385417</v>
      </c>
      <c r="E2881" s="77" t="s">
        <v>5</v>
      </c>
      <c r="F2881" s="77" t="s">
        <v>30</v>
      </c>
      <c r="G2881" s="77" t="s">
        <v>51</v>
      </c>
      <c r="H2881" s="77" t="s">
        <v>18</v>
      </c>
      <c r="I2881" s="77" t="s">
        <v>157</v>
      </c>
      <c r="J2881" s="77" t="s">
        <v>42</v>
      </c>
      <c r="K2881" s="77">
        <v>3.5</v>
      </c>
      <c r="L2881" s="77">
        <v>1220</v>
      </c>
      <c r="M2881" s="77" t="s">
        <v>41</v>
      </c>
      <c r="N2881" s="101">
        <v>139</v>
      </c>
      <c r="O2881" s="107">
        <v>0.20300000000000001</v>
      </c>
      <c r="P2881" s="104">
        <v>11</v>
      </c>
      <c r="Z2881" s="77" t="s">
        <v>40</v>
      </c>
      <c r="AA2881" s="77" t="s">
        <v>39</v>
      </c>
      <c r="AB2881" s="77">
        <v>20</v>
      </c>
    </row>
    <row r="2882" spans="1:28" ht="15.75" customHeight="1" x14ac:dyDescent="0.2">
      <c r="A2882" s="77" t="s">
        <v>49</v>
      </c>
      <c r="B2882" s="77" t="s">
        <v>47</v>
      </c>
      <c r="C2882" s="77" t="s">
        <v>50</v>
      </c>
      <c r="D2882" s="113">
        <v>43775.67134385417</v>
      </c>
      <c r="E2882" s="77" t="s">
        <v>5</v>
      </c>
      <c r="F2882" s="77" t="s">
        <v>30</v>
      </c>
      <c r="G2882" s="77" t="s">
        <v>51</v>
      </c>
      <c r="H2882" s="77" t="s">
        <v>18</v>
      </c>
      <c r="I2882" s="77" t="s">
        <v>158</v>
      </c>
      <c r="J2882" s="77" t="s">
        <v>42</v>
      </c>
      <c r="K2882" s="77">
        <v>3.5</v>
      </c>
      <c r="L2882" s="77">
        <v>1220</v>
      </c>
      <c r="M2882" s="77" t="s">
        <v>41</v>
      </c>
      <c r="N2882" s="101">
        <v>247</v>
      </c>
      <c r="O2882" s="107">
        <v>0.20200000000000001</v>
      </c>
      <c r="P2882" s="104">
        <v>0</v>
      </c>
      <c r="Z2882" s="77" t="s">
        <v>40</v>
      </c>
      <c r="AA2882" s="77" t="s">
        <v>39</v>
      </c>
      <c r="AB2882" s="77">
        <v>20</v>
      </c>
    </row>
    <row r="2883" spans="1:28" ht="15.75" customHeight="1" x14ac:dyDescent="0.2">
      <c r="A2883" s="77" t="s">
        <v>49</v>
      </c>
      <c r="B2883" s="77" t="s">
        <v>47</v>
      </c>
      <c r="C2883" s="77" t="s">
        <v>50</v>
      </c>
      <c r="D2883" s="113">
        <v>43775.67134385417</v>
      </c>
      <c r="E2883" s="77" t="s">
        <v>5</v>
      </c>
      <c r="F2883" s="77" t="s">
        <v>30</v>
      </c>
      <c r="G2883" s="77" t="s">
        <v>51</v>
      </c>
      <c r="H2883" s="77" t="s">
        <v>18</v>
      </c>
      <c r="I2883" s="77" t="s">
        <v>43</v>
      </c>
      <c r="J2883" s="77" t="s">
        <v>42</v>
      </c>
      <c r="K2883" s="77">
        <v>3.5</v>
      </c>
      <c r="L2883" s="77">
        <v>1220</v>
      </c>
      <c r="M2883" s="77" t="s">
        <v>41</v>
      </c>
      <c r="N2883" s="101">
        <v>6.11</v>
      </c>
      <c r="O2883" s="107">
        <v>0</v>
      </c>
      <c r="P2883" s="104">
        <v>9.75</v>
      </c>
      <c r="Z2883" s="77" t="s">
        <v>40</v>
      </c>
      <c r="AA2883" s="77" t="s">
        <v>39</v>
      </c>
      <c r="AB2883" s="77">
        <v>20</v>
      </c>
    </row>
    <row r="2884" spans="1:28" ht="15.75" customHeight="1" x14ac:dyDescent="0.2">
      <c r="A2884" s="77" t="s">
        <v>49</v>
      </c>
      <c r="B2884" s="77" t="s">
        <v>47</v>
      </c>
      <c r="C2884" s="77" t="s">
        <v>50</v>
      </c>
      <c r="D2884" s="113">
        <v>43775.67134385417</v>
      </c>
      <c r="E2884" s="77" t="s">
        <v>5</v>
      </c>
      <c r="F2884" s="77" t="s">
        <v>45</v>
      </c>
      <c r="G2884" s="77" t="s">
        <v>51</v>
      </c>
      <c r="H2884" s="77" t="s">
        <v>18</v>
      </c>
      <c r="I2884" s="77" t="s">
        <v>157</v>
      </c>
      <c r="J2884" s="77" t="s">
        <v>42</v>
      </c>
      <c r="K2884" s="77">
        <v>3.4</v>
      </c>
      <c r="L2884" s="77">
        <v>1510</v>
      </c>
      <c r="M2884" s="77" t="s">
        <v>41</v>
      </c>
      <c r="N2884" s="101">
        <v>64.400000000000006</v>
      </c>
      <c r="O2884" s="107">
        <v>0.104</v>
      </c>
      <c r="P2884" s="104">
        <v>7.92</v>
      </c>
      <c r="Z2884" s="77" t="s">
        <v>40</v>
      </c>
      <c r="AA2884" s="77" t="s">
        <v>39</v>
      </c>
      <c r="AB2884" s="77">
        <v>20</v>
      </c>
    </row>
    <row r="2885" spans="1:28" ht="15.75" customHeight="1" x14ac:dyDescent="0.2">
      <c r="A2885" s="77" t="s">
        <v>49</v>
      </c>
      <c r="B2885" s="77" t="s">
        <v>47</v>
      </c>
      <c r="C2885" s="77" t="s">
        <v>50</v>
      </c>
      <c r="D2885" s="113">
        <v>43775.67134385417</v>
      </c>
      <c r="E2885" s="77" t="s">
        <v>5</v>
      </c>
      <c r="F2885" s="77" t="s">
        <v>45</v>
      </c>
      <c r="G2885" s="77" t="s">
        <v>51</v>
      </c>
      <c r="H2885" s="77" t="s">
        <v>18</v>
      </c>
      <c r="I2885" s="77" t="s">
        <v>158</v>
      </c>
      <c r="J2885" s="77" t="s">
        <v>42</v>
      </c>
      <c r="K2885" s="77">
        <v>3.4</v>
      </c>
      <c r="L2885" s="77">
        <v>1510</v>
      </c>
      <c r="M2885" s="77" t="s">
        <v>41</v>
      </c>
      <c r="N2885" s="101">
        <v>153</v>
      </c>
      <c r="O2885" s="107">
        <v>0.109</v>
      </c>
      <c r="P2885" s="104">
        <v>0</v>
      </c>
      <c r="Z2885" s="77" t="s">
        <v>40</v>
      </c>
      <c r="AA2885" s="77" t="s">
        <v>39</v>
      </c>
      <c r="AB2885" s="77">
        <v>20</v>
      </c>
    </row>
    <row r="2886" spans="1:28" ht="15.75" customHeight="1" x14ac:dyDescent="0.2">
      <c r="A2886" s="77" t="s">
        <v>49</v>
      </c>
      <c r="B2886" s="77" t="s">
        <v>47</v>
      </c>
      <c r="C2886" s="77" t="s">
        <v>50</v>
      </c>
      <c r="D2886" s="113">
        <v>43775.67134385417</v>
      </c>
      <c r="E2886" s="77" t="s">
        <v>5</v>
      </c>
      <c r="F2886" s="77" t="s">
        <v>45</v>
      </c>
      <c r="G2886" s="77" t="s">
        <v>51</v>
      </c>
      <c r="H2886" s="77" t="s">
        <v>18</v>
      </c>
      <c r="I2886" s="77" t="s">
        <v>43</v>
      </c>
      <c r="J2886" s="77" t="s">
        <v>42</v>
      </c>
      <c r="K2886" s="77">
        <v>3.4</v>
      </c>
      <c r="L2886" s="77">
        <v>1510</v>
      </c>
      <c r="M2886" s="77" t="s">
        <v>41</v>
      </c>
      <c r="N2886" s="101">
        <v>4.8</v>
      </c>
      <c r="O2886" s="107">
        <v>0</v>
      </c>
      <c r="P2886" s="104">
        <v>7.56</v>
      </c>
      <c r="Z2886" s="77" t="s">
        <v>40</v>
      </c>
      <c r="AA2886" s="77" t="s">
        <v>39</v>
      </c>
      <c r="AB2886" s="77">
        <v>20</v>
      </c>
    </row>
    <row r="2887" spans="1:28" ht="15.75" customHeight="1" x14ac:dyDescent="0.2">
      <c r="A2887" s="77" t="s">
        <v>49</v>
      </c>
      <c r="B2887" s="77" t="s">
        <v>47</v>
      </c>
      <c r="C2887" s="77" t="s">
        <v>50</v>
      </c>
      <c r="D2887" s="113">
        <v>43775.67134385417</v>
      </c>
      <c r="E2887" s="77" t="s">
        <v>5</v>
      </c>
      <c r="F2887" s="77" t="s">
        <v>29</v>
      </c>
      <c r="G2887" s="77" t="s">
        <v>51</v>
      </c>
      <c r="H2887" s="77" t="s">
        <v>18</v>
      </c>
      <c r="I2887" s="77" t="s">
        <v>157</v>
      </c>
      <c r="J2887" s="77" t="s">
        <v>42</v>
      </c>
      <c r="K2887" s="77">
        <v>3.66</v>
      </c>
      <c r="L2887" s="77">
        <v>1670</v>
      </c>
      <c r="M2887" s="77" t="s">
        <v>41</v>
      </c>
      <c r="N2887" s="101">
        <v>56.4</v>
      </c>
      <c r="O2887" s="107">
        <v>9.7199999999999995E-2</v>
      </c>
      <c r="P2887" s="104">
        <v>8.44</v>
      </c>
      <c r="Z2887" s="77" t="s">
        <v>40</v>
      </c>
      <c r="AA2887" s="77" t="s">
        <v>39</v>
      </c>
      <c r="AB2887" s="77">
        <v>20</v>
      </c>
    </row>
    <row r="2888" spans="1:28" ht="15.75" customHeight="1" x14ac:dyDescent="0.2">
      <c r="A2888" s="77" t="s">
        <v>49</v>
      </c>
      <c r="B2888" s="77" t="s">
        <v>47</v>
      </c>
      <c r="C2888" s="77" t="s">
        <v>50</v>
      </c>
      <c r="D2888" s="113">
        <v>43775.67134385417</v>
      </c>
      <c r="E2888" s="77" t="s">
        <v>5</v>
      </c>
      <c r="F2888" s="77" t="s">
        <v>29</v>
      </c>
      <c r="G2888" s="77" t="s">
        <v>51</v>
      </c>
      <c r="H2888" s="77" t="s">
        <v>18</v>
      </c>
      <c r="I2888" s="77" t="s">
        <v>158</v>
      </c>
      <c r="J2888" s="77" t="s">
        <v>42</v>
      </c>
      <c r="K2888" s="77">
        <v>3.66</v>
      </c>
      <c r="L2888" s="77">
        <v>1670</v>
      </c>
      <c r="M2888" s="77" t="s">
        <v>41</v>
      </c>
      <c r="N2888" s="101">
        <v>155</v>
      </c>
      <c r="O2888" s="107">
        <v>0.104</v>
      </c>
      <c r="P2888" s="104">
        <v>0</v>
      </c>
      <c r="Z2888" s="77" t="s">
        <v>40</v>
      </c>
      <c r="AA2888" s="77" t="s">
        <v>39</v>
      </c>
      <c r="AB2888" s="77">
        <v>20</v>
      </c>
    </row>
    <row r="2889" spans="1:28" ht="15.75" customHeight="1" x14ac:dyDescent="0.2">
      <c r="A2889" s="77" t="s">
        <v>49</v>
      </c>
      <c r="B2889" s="77" t="s">
        <v>47</v>
      </c>
      <c r="C2889" s="77" t="s">
        <v>50</v>
      </c>
      <c r="D2889" s="113">
        <v>43775.67134385417</v>
      </c>
      <c r="E2889" s="77" t="s">
        <v>5</v>
      </c>
      <c r="F2889" s="77" t="s">
        <v>29</v>
      </c>
      <c r="G2889" s="77" t="s">
        <v>51</v>
      </c>
      <c r="H2889" s="77" t="s">
        <v>18</v>
      </c>
      <c r="I2889" s="77" t="s">
        <v>43</v>
      </c>
      <c r="J2889" s="77" t="s">
        <v>42</v>
      </c>
      <c r="K2889" s="77">
        <v>3.66</v>
      </c>
      <c r="L2889" s="77">
        <v>1670</v>
      </c>
      <c r="M2889" s="77" t="s">
        <v>41</v>
      </c>
      <c r="N2889" s="101">
        <v>5.15</v>
      </c>
      <c r="O2889" s="107">
        <v>0</v>
      </c>
      <c r="P2889" s="104">
        <v>8.25</v>
      </c>
      <c r="Z2889" s="77" t="s">
        <v>40</v>
      </c>
      <c r="AA2889" s="77" t="s">
        <v>39</v>
      </c>
      <c r="AB2889" s="77">
        <v>20</v>
      </c>
    </row>
    <row r="2890" spans="1:28" ht="15.75" customHeight="1" x14ac:dyDescent="0.2">
      <c r="A2890" s="77" t="s">
        <v>48</v>
      </c>
      <c r="B2890" s="77" t="s">
        <v>47</v>
      </c>
      <c r="C2890" s="77" t="s">
        <v>50</v>
      </c>
      <c r="D2890" s="113">
        <v>43775.67134385417</v>
      </c>
      <c r="E2890" s="77" t="s">
        <v>5</v>
      </c>
      <c r="F2890" s="77" t="s">
        <v>30</v>
      </c>
      <c r="G2890" s="77" t="s">
        <v>51</v>
      </c>
      <c r="H2890" s="77" t="s">
        <v>18</v>
      </c>
      <c r="I2890" s="77" t="s">
        <v>158</v>
      </c>
      <c r="J2890" s="77" t="s">
        <v>42</v>
      </c>
      <c r="K2890" s="77">
        <v>3.5</v>
      </c>
      <c r="L2890" s="77">
        <v>1220</v>
      </c>
      <c r="M2890" s="77" t="s">
        <v>41</v>
      </c>
      <c r="N2890" s="101">
        <v>114</v>
      </c>
      <c r="O2890" s="107">
        <v>0.10199999999999999</v>
      </c>
      <c r="P2890" s="104">
        <v>0</v>
      </c>
      <c r="Z2890" s="77" t="s">
        <v>40</v>
      </c>
      <c r="AA2890" s="77" t="s">
        <v>39</v>
      </c>
      <c r="AB2890" s="77">
        <v>20</v>
      </c>
    </row>
    <row r="2891" spans="1:28" ht="15.75" customHeight="1" x14ac:dyDescent="0.2">
      <c r="A2891" s="77" t="s">
        <v>48</v>
      </c>
      <c r="B2891" s="77" t="s">
        <v>47</v>
      </c>
      <c r="C2891" s="77" t="s">
        <v>50</v>
      </c>
      <c r="D2891" s="113">
        <v>43775.67134385417</v>
      </c>
      <c r="E2891" s="77" t="s">
        <v>5</v>
      </c>
      <c r="F2891" s="77" t="s">
        <v>30</v>
      </c>
      <c r="G2891" s="77" t="s">
        <v>51</v>
      </c>
      <c r="H2891" s="77" t="s">
        <v>18</v>
      </c>
      <c r="I2891" s="77" t="s">
        <v>43</v>
      </c>
      <c r="J2891" s="77" t="s">
        <v>42</v>
      </c>
      <c r="K2891" s="77">
        <v>3.5</v>
      </c>
      <c r="L2891" s="77">
        <v>1220</v>
      </c>
      <c r="M2891" s="77" t="s">
        <v>41</v>
      </c>
      <c r="N2891" s="101">
        <v>2.8</v>
      </c>
      <c r="O2891" s="107">
        <v>0</v>
      </c>
      <c r="P2891" s="104">
        <v>4.47</v>
      </c>
      <c r="Z2891" s="77" t="s">
        <v>40</v>
      </c>
      <c r="AA2891" s="77" t="s">
        <v>39</v>
      </c>
      <c r="AB2891" s="77">
        <v>20</v>
      </c>
    </row>
    <row r="2892" spans="1:28" ht="15.75" customHeight="1" x14ac:dyDescent="0.2">
      <c r="A2892" s="77" t="s">
        <v>48</v>
      </c>
      <c r="B2892" s="77" t="s">
        <v>47</v>
      </c>
      <c r="C2892" s="77" t="s">
        <v>50</v>
      </c>
      <c r="D2892" s="113">
        <v>43775.67134385417</v>
      </c>
      <c r="E2892" s="77" t="s">
        <v>5</v>
      </c>
      <c r="F2892" s="77" t="s">
        <v>31</v>
      </c>
      <c r="G2892" s="77" t="s">
        <v>51</v>
      </c>
      <c r="H2892" s="77" t="s">
        <v>18</v>
      </c>
      <c r="I2892" s="77" t="s">
        <v>157</v>
      </c>
      <c r="J2892" s="77" t="s">
        <v>42</v>
      </c>
      <c r="K2892" s="77">
        <v>1.85</v>
      </c>
      <c r="L2892" s="77">
        <v>1120</v>
      </c>
      <c r="M2892" s="77" t="s">
        <v>41</v>
      </c>
      <c r="N2892" s="101">
        <v>6.26</v>
      </c>
      <c r="O2892" s="107">
        <v>9.9299999999999996E-3</v>
      </c>
      <c r="P2892" s="104">
        <v>0.88200000000000001</v>
      </c>
      <c r="Z2892" s="77" t="s">
        <v>40</v>
      </c>
      <c r="AA2892" s="77" t="s">
        <v>39</v>
      </c>
      <c r="AB2892" s="77">
        <v>20</v>
      </c>
    </row>
    <row r="2893" spans="1:28" ht="15.75" customHeight="1" x14ac:dyDescent="0.2">
      <c r="A2893" s="77" t="s">
        <v>48</v>
      </c>
      <c r="B2893" s="77" t="s">
        <v>47</v>
      </c>
      <c r="C2893" s="77" t="s">
        <v>50</v>
      </c>
      <c r="D2893" s="113">
        <v>43775.67134385417</v>
      </c>
      <c r="E2893" s="77" t="s">
        <v>5</v>
      </c>
      <c r="F2893" s="77" t="s">
        <v>31</v>
      </c>
      <c r="G2893" s="77" t="s">
        <v>51</v>
      </c>
      <c r="H2893" s="77" t="s">
        <v>18</v>
      </c>
      <c r="I2893" s="77" t="s">
        <v>158</v>
      </c>
      <c r="J2893" s="77" t="s">
        <v>42</v>
      </c>
      <c r="K2893" s="77">
        <v>1.85</v>
      </c>
      <c r="L2893" s="77">
        <v>1120</v>
      </c>
      <c r="M2893" s="77" t="s">
        <v>41</v>
      </c>
      <c r="N2893" s="101">
        <v>14.7</v>
      </c>
      <c r="O2893" s="107">
        <v>1.0200000000000001E-2</v>
      </c>
      <c r="P2893" s="104">
        <v>0</v>
      </c>
      <c r="Z2893" s="77" t="s">
        <v>40</v>
      </c>
      <c r="AA2893" s="77" t="s">
        <v>39</v>
      </c>
      <c r="AB2893" s="77">
        <v>20</v>
      </c>
    </row>
    <row r="2894" spans="1:28" ht="15.75" customHeight="1" x14ac:dyDescent="0.2">
      <c r="A2894" s="77" t="s">
        <v>48</v>
      </c>
      <c r="B2894" s="77" t="s">
        <v>47</v>
      </c>
      <c r="C2894" s="77" t="s">
        <v>50</v>
      </c>
      <c r="D2894" s="113">
        <v>43775.67134385417</v>
      </c>
      <c r="E2894" s="77" t="s">
        <v>5</v>
      </c>
      <c r="F2894" s="77" t="s">
        <v>31</v>
      </c>
      <c r="G2894" s="77" t="s">
        <v>51</v>
      </c>
      <c r="H2894" s="77" t="s">
        <v>18</v>
      </c>
      <c r="I2894" s="77" t="s">
        <v>43</v>
      </c>
      <c r="J2894" s="77" t="s">
        <v>42</v>
      </c>
      <c r="K2894" s="77">
        <v>1.85</v>
      </c>
      <c r="L2894" s="77">
        <v>1120</v>
      </c>
      <c r="M2894" s="77" t="s">
        <v>41</v>
      </c>
      <c r="N2894" s="101">
        <v>0.64100000000000001</v>
      </c>
      <c r="O2894" s="107">
        <v>0</v>
      </c>
      <c r="P2894" s="104">
        <v>0.85599999999999998</v>
      </c>
      <c r="Z2894" s="77" t="s">
        <v>40</v>
      </c>
      <c r="AA2894" s="77" t="s">
        <v>39</v>
      </c>
      <c r="AB2894" s="77">
        <v>20</v>
      </c>
    </row>
    <row r="2895" spans="1:28" ht="15.75" customHeight="1" x14ac:dyDescent="0.2">
      <c r="A2895" s="77" t="s">
        <v>48</v>
      </c>
      <c r="B2895" s="77" t="s">
        <v>47</v>
      </c>
      <c r="C2895" s="77" t="s">
        <v>50</v>
      </c>
      <c r="D2895" s="113">
        <v>43775.67134385417</v>
      </c>
      <c r="E2895" s="77" t="s">
        <v>5</v>
      </c>
      <c r="F2895" s="77" t="s">
        <v>45</v>
      </c>
      <c r="G2895" s="77" t="s">
        <v>51</v>
      </c>
      <c r="H2895" s="77" t="s">
        <v>18</v>
      </c>
      <c r="I2895" s="77" t="s">
        <v>157</v>
      </c>
      <c r="J2895" s="77" t="s">
        <v>42</v>
      </c>
      <c r="K2895" s="77">
        <v>3.4</v>
      </c>
      <c r="L2895" s="77">
        <v>1510</v>
      </c>
      <c r="M2895" s="77" t="s">
        <v>41</v>
      </c>
      <c r="N2895" s="101">
        <v>28</v>
      </c>
      <c r="O2895" s="107">
        <v>4.7E-2</v>
      </c>
      <c r="P2895" s="104">
        <v>3.32</v>
      </c>
      <c r="Z2895" s="77" t="s">
        <v>40</v>
      </c>
      <c r="AA2895" s="77" t="s">
        <v>39</v>
      </c>
      <c r="AB2895" s="77">
        <v>20</v>
      </c>
    </row>
    <row r="2896" spans="1:28" ht="15.75" customHeight="1" x14ac:dyDescent="0.2">
      <c r="A2896" s="77" t="s">
        <v>48</v>
      </c>
      <c r="B2896" s="77" t="s">
        <v>47</v>
      </c>
      <c r="C2896" s="77" t="s">
        <v>50</v>
      </c>
      <c r="D2896" s="113">
        <v>43775.67134385417</v>
      </c>
      <c r="E2896" s="77" t="s">
        <v>5</v>
      </c>
      <c r="F2896" s="77" t="s">
        <v>45</v>
      </c>
      <c r="G2896" s="77" t="s">
        <v>51</v>
      </c>
      <c r="H2896" s="77" t="s">
        <v>18</v>
      </c>
      <c r="I2896" s="77" t="s">
        <v>158</v>
      </c>
      <c r="J2896" s="77" t="s">
        <v>42</v>
      </c>
      <c r="K2896" s="77">
        <v>3.4</v>
      </c>
      <c r="L2896" s="77">
        <v>1510</v>
      </c>
      <c r="M2896" s="77" t="s">
        <v>41</v>
      </c>
      <c r="N2896" s="101">
        <v>64.8</v>
      </c>
      <c r="O2896" s="107">
        <v>4.9000000000000002E-2</v>
      </c>
      <c r="P2896" s="104">
        <v>0</v>
      </c>
      <c r="Z2896" s="77" t="s">
        <v>40</v>
      </c>
      <c r="AA2896" s="77" t="s">
        <v>39</v>
      </c>
      <c r="AB2896" s="77">
        <v>20</v>
      </c>
    </row>
    <row r="2897" spans="1:28" ht="15.75" customHeight="1" x14ac:dyDescent="0.2">
      <c r="A2897" s="77" t="s">
        <v>48</v>
      </c>
      <c r="B2897" s="77" t="s">
        <v>47</v>
      </c>
      <c r="C2897" s="77" t="s">
        <v>50</v>
      </c>
      <c r="D2897" s="113">
        <v>43775.67134385417</v>
      </c>
      <c r="E2897" s="77" t="s">
        <v>5</v>
      </c>
      <c r="F2897" s="77" t="s">
        <v>45</v>
      </c>
      <c r="G2897" s="77" t="s">
        <v>51</v>
      </c>
      <c r="H2897" s="77" t="s">
        <v>18</v>
      </c>
      <c r="I2897" s="77" t="s">
        <v>43</v>
      </c>
      <c r="J2897" s="77" t="s">
        <v>42</v>
      </c>
      <c r="K2897" s="77">
        <v>3.4</v>
      </c>
      <c r="L2897" s="77">
        <v>1510</v>
      </c>
      <c r="M2897" s="77" t="s">
        <v>41</v>
      </c>
      <c r="N2897" s="101">
        <v>2</v>
      </c>
      <c r="O2897" s="107">
        <v>0</v>
      </c>
      <c r="P2897" s="104">
        <v>3.17</v>
      </c>
      <c r="Z2897" s="77" t="s">
        <v>40</v>
      </c>
      <c r="AA2897" s="77" t="s">
        <v>39</v>
      </c>
      <c r="AB2897" s="77">
        <v>20</v>
      </c>
    </row>
    <row r="2898" spans="1:28" ht="15.75" customHeight="1" x14ac:dyDescent="0.2">
      <c r="A2898" s="77" t="s">
        <v>49</v>
      </c>
      <c r="B2898" s="77" t="s">
        <v>47</v>
      </c>
      <c r="C2898" s="77" t="s">
        <v>50</v>
      </c>
      <c r="D2898" s="113">
        <v>43775.67134385417</v>
      </c>
      <c r="E2898" s="77" t="s">
        <v>5</v>
      </c>
      <c r="F2898" s="77" t="s">
        <v>31</v>
      </c>
      <c r="G2898" s="77" t="s">
        <v>51</v>
      </c>
      <c r="H2898" s="77" t="s">
        <v>18</v>
      </c>
      <c r="I2898" s="77" t="s">
        <v>157</v>
      </c>
      <c r="J2898" s="77" t="s">
        <v>42</v>
      </c>
      <c r="K2898" s="77">
        <v>1.85</v>
      </c>
      <c r="L2898" s="77">
        <v>1120</v>
      </c>
      <c r="M2898" s="77" t="s">
        <v>41</v>
      </c>
      <c r="N2898" s="101">
        <v>14.7</v>
      </c>
      <c r="O2898" s="107">
        <v>2.29E-2</v>
      </c>
      <c r="P2898" s="104">
        <v>2.0699999999999998</v>
      </c>
      <c r="Z2898" s="77" t="s">
        <v>40</v>
      </c>
      <c r="AA2898" s="77" t="s">
        <v>39</v>
      </c>
      <c r="AB2898" s="77">
        <v>20</v>
      </c>
    </row>
    <row r="2899" spans="1:28" ht="15.75" customHeight="1" x14ac:dyDescent="0.2">
      <c r="A2899" s="77" t="s">
        <v>49</v>
      </c>
      <c r="B2899" s="77" t="s">
        <v>47</v>
      </c>
      <c r="C2899" s="77" t="s">
        <v>50</v>
      </c>
      <c r="D2899" s="113">
        <v>43775.67134385417</v>
      </c>
      <c r="E2899" s="77" t="s">
        <v>5</v>
      </c>
      <c r="F2899" s="77" t="s">
        <v>31</v>
      </c>
      <c r="G2899" s="77" t="s">
        <v>51</v>
      </c>
      <c r="H2899" s="77" t="s">
        <v>18</v>
      </c>
      <c r="I2899" s="77" t="s">
        <v>158</v>
      </c>
      <c r="J2899" s="77" t="s">
        <v>42</v>
      </c>
      <c r="K2899" s="77">
        <v>1.85</v>
      </c>
      <c r="L2899" s="77">
        <v>1120</v>
      </c>
      <c r="M2899" s="77" t="s">
        <v>41</v>
      </c>
      <c r="N2899" s="101">
        <v>34.299999999999997</v>
      </c>
      <c r="O2899" s="107">
        <v>2.35E-2</v>
      </c>
      <c r="P2899" s="104">
        <v>0</v>
      </c>
      <c r="Z2899" s="77" t="s">
        <v>40</v>
      </c>
      <c r="AA2899" s="77" t="s">
        <v>39</v>
      </c>
      <c r="AB2899" s="77">
        <v>20</v>
      </c>
    </row>
    <row r="2900" spans="1:28" ht="15.75" customHeight="1" x14ac:dyDescent="0.2">
      <c r="A2900" s="77" t="s">
        <v>49</v>
      </c>
      <c r="B2900" s="77" t="s">
        <v>47</v>
      </c>
      <c r="C2900" s="77" t="s">
        <v>50</v>
      </c>
      <c r="D2900" s="113">
        <v>43775.67134385417</v>
      </c>
      <c r="E2900" s="77" t="s">
        <v>5</v>
      </c>
      <c r="F2900" s="77" t="s">
        <v>31</v>
      </c>
      <c r="G2900" s="77" t="s">
        <v>51</v>
      </c>
      <c r="H2900" s="77" t="s">
        <v>18</v>
      </c>
      <c r="I2900" s="77" t="s">
        <v>43</v>
      </c>
      <c r="J2900" s="77" t="s">
        <v>42</v>
      </c>
      <c r="K2900" s="77">
        <v>1.85</v>
      </c>
      <c r="L2900" s="77">
        <v>1120</v>
      </c>
      <c r="M2900" s="77" t="s">
        <v>41</v>
      </c>
      <c r="N2900" s="101">
        <v>1.51</v>
      </c>
      <c r="O2900" s="107">
        <v>0</v>
      </c>
      <c r="P2900" s="104">
        <v>2.0099999999999998</v>
      </c>
      <c r="Z2900" s="77" t="s">
        <v>40</v>
      </c>
      <c r="AA2900" s="77" t="s">
        <v>39</v>
      </c>
      <c r="AB2900" s="77">
        <v>20</v>
      </c>
    </row>
    <row r="2901" spans="1:28" ht="15.75" customHeight="1" x14ac:dyDescent="0.2">
      <c r="A2901" s="77" t="s">
        <v>48</v>
      </c>
      <c r="B2901" s="77" t="s">
        <v>47</v>
      </c>
      <c r="C2901" s="77" t="s">
        <v>50</v>
      </c>
      <c r="D2901" s="113">
        <v>43775.67134385417</v>
      </c>
      <c r="E2901" s="77" t="s">
        <v>5</v>
      </c>
      <c r="F2901" s="77" t="s">
        <v>30</v>
      </c>
      <c r="G2901" s="77" t="s">
        <v>51</v>
      </c>
      <c r="H2901" s="77" t="s">
        <v>18</v>
      </c>
      <c r="I2901" s="77" t="s">
        <v>157</v>
      </c>
      <c r="J2901" s="77" t="s">
        <v>42</v>
      </c>
      <c r="K2901" s="77">
        <v>3.5</v>
      </c>
      <c r="L2901" s="77">
        <v>1220</v>
      </c>
      <c r="M2901" s="77" t="s">
        <v>41</v>
      </c>
      <c r="N2901" s="101">
        <v>64.5</v>
      </c>
      <c r="O2901" s="107">
        <v>9.8299999999999998E-2</v>
      </c>
      <c r="P2901" s="104">
        <v>5</v>
      </c>
      <c r="Z2901" s="77" t="s">
        <v>40</v>
      </c>
      <c r="AA2901" s="77" t="s">
        <v>39</v>
      </c>
      <c r="AB2901" s="77">
        <v>20</v>
      </c>
    </row>
    <row r="2902" spans="1:28" ht="15.75" customHeight="1" x14ac:dyDescent="0.2">
      <c r="A2902" s="77" t="s">
        <v>48</v>
      </c>
      <c r="B2902" s="77" t="s">
        <v>47</v>
      </c>
      <c r="C2902" s="77" t="s">
        <v>50</v>
      </c>
      <c r="D2902" s="113">
        <v>43775.67134385417</v>
      </c>
      <c r="E2902" s="77" t="s">
        <v>5</v>
      </c>
      <c r="F2902" s="77" t="s">
        <v>29</v>
      </c>
      <c r="G2902" s="77" t="s">
        <v>51</v>
      </c>
      <c r="H2902" s="77" t="s">
        <v>18</v>
      </c>
      <c r="I2902" s="77" t="s">
        <v>157</v>
      </c>
      <c r="J2902" s="77" t="s">
        <v>42</v>
      </c>
      <c r="K2902" s="77">
        <v>3.66</v>
      </c>
      <c r="L2902" s="77">
        <v>1670</v>
      </c>
      <c r="M2902" s="77" t="s">
        <v>41</v>
      </c>
      <c r="N2902" s="101">
        <v>23.4</v>
      </c>
      <c r="O2902" s="107">
        <v>4.1399999999999999E-2</v>
      </c>
      <c r="P2902" s="104">
        <v>3.44</v>
      </c>
      <c r="Z2902" s="77" t="s">
        <v>40</v>
      </c>
      <c r="AA2902" s="77" t="s">
        <v>39</v>
      </c>
      <c r="AB2902" s="77">
        <v>20</v>
      </c>
    </row>
    <row r="2903" spans="1:28" ht="15.75" customHeight="1" x14ac:dyDescent="0.2">
      <c r="A2903" s="77" t="s">
        <v>48</v>
      </c>
      <c r="B2903" s="77" t="s">
        <v>47</v>
      </c>
      <c r="C2903" s="77" t="s">
        <v>50</v>
      </c>
      <c r="D2903" s="113">
        <v>43775.67134385417</v>
      </c>
      <c r="E2903" s="77" t="s">
        <v>5</v>
      </c>
      <c r="F2903" s="77" t="s">
        <v>29</v>
      </c>
      <c r="G2903" s="77" t="s">
        <v>51</v>
      </c>
      <c r="H2903" s="77" t="s">
        <v>18</v>
      </c>
      <c r="I2903" s="77" t="s">
        <v>158</v>
      </c>
      <c r="J2903" s="77" t="s">
        <v>42</v>
      </c>
      <c r="K2903" s="77">
        <v>3.66</v>
      </c>
      <c r="L2903" s="77">
        <v>1670</v>
      </c>
      <c r="M2903" s="77" t="s">
        <v>41</v>
      </c>
      <c r="N2903" s="101">
        <v>63.6</v>
      </c>
      <c r="O2903" s="107">
        <v>4.4499999999999998E-2</v>
      </c>
      <c r="P2903" s="104">
        <v>0</v>
      </c>
      <c r="Z2903" s="77" t="s">
        <v>40</v>
      </c>
      <c r="AA2903" s="77" t="s">
        <v>39</v>
      </c>
      <c r="AB2903" s="77">
        <v>20</v>
      </c>
    </row>
    <row r="2904" spans="1:28" ht="15.75" customHeight="1" x14ac:dyDescent="0.2">
      <c r="A2904" s="77" t="s">
        <v>48</v>
      </c>
      <c r="B2904" s="77" t="s">
        <v>47</v>
      </c>
      <c r="C2904" s="77" t="s">
        <v>50</v>
      </c>
      <c r="D2904" s="113">
        <v>43775.67134385417</v>
      </c>
      <c r="E2904" s="77" t="s">
        <v>5</v>
      </c>
      <c r="F2904" s="77" t="s">
        <v>29</v>
      </c>
      <c r="G2904" s="77" t="s">
        <v>51</v>
      </c>
      <c r="H2904" s="77" t="s">
        <v>18</v>
      </c>
      <c r="I2904" s="77" t="s">
        <v>43</v>
      </c>
      <c r="J2904" s="77" t="s">
        <v>42</v>
      </c>
      <c r="K2904" s="77">
        <v>3.66</v>
      </c>
      <c r="L2904" s="77">
        <v>1670</v>
      </c>
      <c r="M2904" s="77" t="s">
        <v>41</v>
      </c>
      <c r="N2904" s="101">
        <v>2.09</v>
      </c>
      <c r="O2904" s="107">
        <v>0</v>
      </c>
      <c r="P2904" s="104">
        <v>3.36</v>
      </c>
      <c r="Z2904" s="77" t="s">
        <v>40</v>
      </c>
      <c r="AA2904" s="77" t="s">
        <v>39</v>
      </c>
      <c r="AB2904" s="77">
        <v>20</v>
      </c>
    </row>
    <row r="2905" spans="1:28" ht="15.75" customHeight="1" x14ac:dyDescent="0.2">
      <c r="A2905" s="77" t="s">
        <v>49</v>
      </c>
      <c r="B2905" s="77" t="s">
        <v>47</v>
      </c>
      <c r="C2905" s="77" t="s">
        <v>50</v>
      </c>
      <c r="D2905" s="113">
        <v>43775.67134385417</v>
      </c>
      <c r="E2905" s="77" t="s">
        <v>5</v>
      </c>
      <c r="F2905" s="77" t="s">
        <v>30</v>
      </c>
      <c r="G2905" s="77" t="s">
        <v>44</v>
      </c>
      <c r="H2905" s="77" t="s">
        <v>18</v>
      </c>
      <c r="I2905" s="77" t="s">
        <v>157</v>
      </c>
      <c r="J2905" s="77" t="s">
        <v>42</v>
      </c>
      <c r="K2905" s="77">
        <v>3.5</v>
      </c>
      <c r="L2905" s="77">
        <v>1240</v>
      </c>
      <c r="M2905" s="77" t="s">
        <v>41</v>
      </c>
      <c r="N2905" s="101">
        <v>190</v>
      </c>
      <c r="O2905" s="107">
        <v>0.155</v>
      </c>
      <c r="P2905" s="104">
        <v>8.5</v>
      </c>
      <c r="Z2905" s="77" t="s">
        <v>40</v>
      </c>
      <c r="AA2905" s="77" t="s">
        <v>39</v>
      </c>
      <c r="AB2905" s="77">
        <v>20</v>
      </c>
    </row>
    <row r="2906" spans="1:28" ht="15.75" customHeight="1" x14ac:dyDescent="0.2">
      <c r="A2906" s="77" t="s">
        <v>49</v>
      </c>
      <c r="B2906" s="77" t="s">
        <v>47</v>
      </c>
      <c r="C2906" s="77" t="s">
        <v>50</v>
      </c>
      <c r="D2906" s="113">
        <v>43775.67134385417</v>
      </c>
      <c r="E2906" s="77" t="s">
        <v>5</v>
      </c>
      <c r="F2906" s="77" t="s">
        <v>30</v>
      </c>
      <c r="G2906" s="77" t="s">
        <v>44</v>
      </c>
      <c r="H2906" s="77" t="s">
        <v>18</v>
      </c>
      <c r="I2906" s="77" t="s">
        <v>158</v>
      </c>
      <c r="J2906" s="77" t="s">
        <v>42</v>
      </c>
      <c r="K2906" s="77">
        <v>3.5</v>
      </c>
      <c r="L2906" s="77">
        <v>1240</v>
      </c>
      <c r="M2906" s="77" t="s">
        <v>41</v>
      </c>
      <c r="N2906" s="101">
        <v>280</v>
      </c>
      <c r="O2906" s="107">
        <v>0.156</v>
      </c>
      <c r="P2906" s="104">
        <v>0</v>
      </c>
      <c r="Z2906" s="77" t="s">
        <v>40</v>
      </c>
      <c r="AA2906" s="77" t="s">
        <v>39</v>
      </c>
      <c r="AB2906" s="77">
        <v>20</v>
      </c>
    </row>
    <row r="2907" spans="1:28" ht="15.75" customHeight="1" x14ac:dyDescent="0.2">
      <c r="A2907" s="77" t="s">
        <v>49</v>
      </c>
      <c r="B2907" s="77" t="s">
        <v>47</v>
      </c>
      <c r="C2907" s="77" t="s">
        <v>50</v>
      </c>
      <c r="D2907" s="113">
        <v>43775.67134385417</v>
      </c>
      <c r="E2907" s="77" t="s">
        <v>5</v>
      </c>
      <c r="F2907" s="77" t="s">
        <v>30</v>
      </c>
      <c r="G2907" s="77" t="s">
        <v>44</v>
      </c>
      <c r="H2907" s="77" t="s">
        <v>18</v>
      </c>
      <c r="I2907" s="77" t="s">
        <v>43</v>
      </c>
      <c r="J2907" s="77" t="s">
        <v>42</v>
      </c>
      <c r="K2907" s="77">
        <v>3.5</v>
      </c>
      <c r="L2907" s="77">
        <v>1240</v>
      </c>
      <c r="M2907" s="77" t="s">
        <v>41</v>
      </c>
      <c r="N2907" s="101">
        <v>4.8499999999999996</v>
      </c>
      <c r="O2907" s="107">
        <v>0</v>
      </c>
      <c r="P2907" s="104">
        <v>7.47</v>
      </c>
      <c r="Z2907" s="77" t="s">
        <v>40</v>
      </c>
      <c r="AA2907" s="77" t="s">
        <v>39</v>
      </c>
      <c r="AB2907" s="77">
        <v>20</v>
      </c>
    </row>
    <row r="2908" spans="1:28" ht="15.75" customHeight="1" x14ac:dyDescent="0.2">
      <c r="A2908" s="77" t="s">
        <v>49</v>
      </c>
      <c r="B2908" s="77" t="s">
        <v>47</v>
      </c>
      <c r="C2908" s="77" t="s">
        <v>50</v>
      </c>
      <c r="D2908" s="113">
        <v>43775.67134385417</v>
      </c>
      <c r="E2908" s="77" t="s">
        <v>5</v>
      </c>
      <c r="F2908" s="77" t="s">
        <v>31</v>
      </c>
      <c r="G2908" s="77" t="s">
        <v>44</v>
      </c>
      <c r="H2908" s="77" t="s">
        <v>18</v>
      </c>
      <c r="I2908" s="77" t="s">
        <v>157</v>
      </c>
      <c r="J2908" s="77" t="s">
        <v>42</v>
      </c>
      <c r="K2908" s="77">
        <v>1</v>
      </c>
      <c r="L2908" s="77">
        <v>1070</v>
      </c>
      <c r="M2908" s="77" t="s">
        <v>41</v>
      </c>
      <c r="N2908" s="101">
        <v>25.8</v>
      </c>
      <c r="O2908" s="107">
        <v>2.3199999999999998E-2</v>
      </c>
      <c r="P2908" s="104">
        <v>2.13</v>
      </c>
      <c r="Z2908" s="77" t="s">
        <v>40</v>
      </c>
      <c r="AA2908" s="77" t="s">
        <v>39</v>
      </c>
      <c r="AB2908" s="77">
        <v>20</v>
      </c>
    </row>
    <row r="2909" spans="1:28" ht="15.75" customHeight="1" x14ac:dyDescent="0.2">
      <c r="A2909" s="77" t="s">
        <v>49</v>
      </c>
      <c r="B2909" s="77" t="s">
        <v>47</v>
      </c>
      <c r="C2909" s="77" t="s">
        <v>50</v>
      </c>
      <c r="D2909" s="113">
        <v>43775.67134385417</v>
      </c>
      <c r="E2909" s="77" t="s">
        <v>5</v>
      </c>
      <c r="F2909" s="77" t="s">
        <v>31</v>
      </c>
      <c r="G2909" s="77" t="s">
        <v>44</v>
      </c>
      <c r="H2909" s="77" t="s">
        <v>18</v>
      </c>
      <c r="I2909" s="77" t="s">
        <v>158</v>
      </c>
      <c r="J2909" s="77" t="s">
        <v>42</v>
      </c>
      <c r="K2909" s="77">
        <v>1</v>
      </c>
      <c r="L2909" s="77">
        <v>1070</v>
      </c>
      <c r="M2909" s="77" t="s">
        <v>41</v>
      </c>
      <c r="N2909" s="101">
        <v>47.4</v>
      </c>
      <c r="O2909" s="107">
        <v>2.3400000000000001E-2</v>
      </c>
      <c r="P2909" s="104">
        <v>0</v>
      </c>
      <c r="Z2909" s="77" t="s">
        <v>40</v>
      </c>
      <c r="AA2909" s="77" t="s">
        <v>39</v>
      </c>
      <c r="AB2909" s="77">
        <v>20</v>
      </c>
    </row>
    <row r="2910" spans="1:28" ht="15.75" customHeight="1" x14ac:dyDescent="0.2">
      <c r="A2910" s="77" t="s">
        <v>49</v>
      </c>
      <c r="B2910" s="77" t="s">
        <v>47</v>
      </c>
      <c r="C2910" s="77" t="s">
        <v>50</v>
      </c>
      <c r="D2910" s="113">
        <v>43775.67134385417</v>
      </c>
      <c r="E2910" s="77" t="s">
        <v>5</v>
      </c>
      <c r="F2910" s="77" t="s">
        <v>31</v>
      </c>
      <c r="G2910" s="77" t="s">
        <v>44</v>
      </c>
      <c r="H2910" s="77" t="s">
        <v>18</v>
      </c>
      <c r="I2910" s="77" t="s">
        <v>43</v>
      </c>
      <c r="J2910" s="77" t="s">
        <v>42</v>
      </c>
      <c r="K2910" s="77">
        <v>1</v>
      </c>
      <c r="L2910" s="77">
        <v>1070</v>
      </c>
      <c r="M2910" s="77" t="s">
        <v>41</v>
      </c>
      <c r="N2910" s="101">
        <v>1.95</v>
      </c>
      <c r="O2910" s="107">
        <v>0</v>
      </c>
      <c r="P2910" s="104">
        <v>2.06</v>
      </c>
      <c r="Z2910" s="77" t="s">
        <v>40</v>
      </c>
      <c r="AA2910" s="77" t="s">
        <v>39</v>
      </c>
      <c r="AB2910" s="77">
        <v>20</v>
      </c>
    </row>
    <row r="2911" spans="1:28" ht="15.75" customHeight="1" x14ac:dyDescent="0.2">
      <c r="A2911" s="77" t="s">
        <v>49</v>
      </c>
      <c r="B2911" s="77" t="s">
        <v>47</v>
      </c>
      <c r="C2911" s="77" t="s">
        <v>50</v>
      </c>
      <c r="D2911" s="113">
        <v>43775.67134385417</v>
      </c>
      <c r="E2911" s="77" t="s">
        <v>5</v>
      </c>
      <c r="F2911" s="77" t="s">
        <v>45</v>
      </c>
      <c r="G2911" s="77" t="s">
        <v>44</v>
      </c>
      <c r="H2911" s="77" t="s">
        <v>18</v>
      </c>
      <c r="I2911" s="77" t="s">
        <v>157</v>
      </c>
      <c r="J2911" s="77" t="s">
        <v>42</v>
      </c>
      <c r="K2911" s="77">
        <v>2.7</v>
      </c>
      <c r="L2911" s="77">
        <v>1860</v>
      </c>
      <c r="M2911" s="77" t="s">
        <v>41</v>
      </c>
      <c r="N2911" s="101">
        <v>82.9</v>
      </c>
      <c r="O2911" s="107">
        <v>0.108</v>
      </c>
      <c r="P2911" s="104">
        <v>7.8</v>
      </c>
      <c r="Z2911" s="77" t="s">
        <v>40</v>
      </c>
      <c r="AA2911" s="77" t="s">
        <v>39</v>
      </c>
      <c r="AB2911" s="77">
        <v>20</v>
      </c>
    </row>
    <row r="2912" spans="1:28" ht="15.75" customHeight="1" x14ac:dyDescent="0.2">
      <c r="A2912" s="77" t="s">
        <v>49</v>
      </c>
      <c r="B2912" s="77" t="s">
        <v>47</v>
      </c>
      <c r="C2912" s="77" t="s">
        <v>50</v>
      </c>
      <c r="D2912" s="113">
        <v>43775.67134385417</v>
      </c>
      <c r="E2912" s="77" t="s">
        <v>5</v>
      </c>
      <c r="F2912" s="77" t="s">
        <v>45</v>
      </c>
      <c r="G2912" s="77" t="s">
        <v>44</v>
      </c>
      <c r="H2912" s="77" t="s">
        <v>18</v>
      </c>
      <c r="I2912" s="77" t="s">
        <v>158</v>
      </c>
      <c r="J2912" s="77" t="s">
        <v>42</v>
      </c>
      <c r="K2912" s="77">
        <v>2.7</v>
      </c>
      <c r="L2912" s="77">
        <v>1860</v>
      </c>
      <c r="M2912" s="77" t="s">
        <v>41</v>
      </c>
      <c r="N2912" s="101">
        <v>170</v>
      </c>
      <c r="O2912" s="107">
        <v>0.104</v>
      </c>
      <c r="P2912" s="104">
        <v>0</v>
      </c>
      <c r="Z2912" s="77" t="s">
        <v>40</v>
      </c>
      <c r="AA2912" s="77" t="s">
        <v>39</v>
      </c>
      <c r="AB2912" s="77">
        <v>20</v>
      </c>
    </row>
    <row r="2913" spans="1:28" ht="15.75" customHeight="1" x14ac:dyDescent="0.2">
      <c r="A2913" s="77" t="s">
        <v>49</v>
      </c>
      <c r="B2913" s="77" t="s">
        <v>47</v>
      </c>
      <c r="C2913" s="77" t="s">
        <v>50</v>
      </c>
      <c r="D2913" s="113">
        <v>43775.67134385417</v>
      </c>
      <c r="E2913" s="77" t="s">
        <v>5</v>
      </c>
      <c r="F2913" s="77" t="s">
        <v>45</v>
      </c>
      <c r="G2913" s="77" t="s">
        <v>44</v>
      </c>
      <c r="H2913" s="77" t="s">
        <v>18</v>
      </c>
      <c r="I2913" s="77" t="s">
        <v>43</v>
      </c>
      <c r="J2913" s="77" t="s">
        <v>42</v>
      </c>
      <c r="K2913" s="77">
        <v>2.7</v>
      </c>
      <c r="L2913" s="77">
        <v>1860</v>
      </c>
      <c r="M2913" s="77" t="s">
        <v>41</v>
      </c>
      <c r="N2913" s="101">
        <v>5</v>
      </c>
      <c r="O2913" s="107">
        <v>0</v>
      </c>
      <c r="P2913" s="104">
        <v>7.55</v>
      </c>
      <c r="Z2913" s="77" t="s">
        <v>40</v>
      </c>
      <c r="AA2913" s="77" t="s">
        <v>39</v>
      </c>
      <c r="AB2913" s="77">
        <v>20</v>
      </c>
    </row>
    <row r="2914" spans="1:28" ht="15.75" customHeight="1" x14ac:dyDescent="0.2">
      <c r="A2914" s="77" t="s">
        <v>49</v>
      </c>
      <c r="B2914" s="77" t="s">
        <v>47</v>
      </c>
      <c r="C2914" s="77" t="s">
        <v>50</v>
      </c>
      <c r="D2914" s="113">
        <v>43775.67134385417</v>
      </c>
      <c r="E2914" s="77" t="s">
        <v>5</v>
      </c>
      <c r="F2914" s="77" t="s">
        <v>29</v>
      </c>
      <c r="G2914" s="77" t="s">
        <v>44</v>
      </c>
      <c r="H2914" s="77" t="s">
        <v>18</v>
      </c>
      <c r="I2914" s="77" t="s">
        <v>157</v>
      </c>
      <c r="J2914" s="77" t="s">
        <v>42</v>
      </c>
      <c r="K2914" s="77">
        <v>2.66</v>
      </c>
      <c r="L2914" s="77">
        <v>1950</v>
      </c>
      <c r="M2914" s="77" t="s">
        <v>41</v>
      </c>
      <c r="N2914" s="101">
        <v>74</v>
      </c>
      <c r="O2914" s="107">
        <v>0.107</v>
      </c>
      <c r="P2914" s="104">
        <v>7.91</v>
      </c>
      <c r="Z2914" s="77" t="s">
        <v>40</v>
      </c>
      <c r="AA2914" s="77" t="s">
        <v>39</v>
      </c>
      <c r="AB2914" s="77">
        <v>20</v>
      </c>
    </row>
    <row r="2915" spans="1:28" ht="15.75" customHeight="1" x14ac:dyDescent="0.2">
      <c r="A2915" s="77" t="s">
        <v>49</v>
      </c>
      <c r="B2915" s="77" t="s">
        <v>47</v>
      </c>
      <c r="C2915" s="77" t="s">
        <v>50</v>
      </c>
      <c r="D2915" s="113">
        <v>43775.67134385417</v>
      </c>
      <c r="E2915" s="77" t="s">
        <v>5</v>
      </c>
      <c r="F2915" s="77" t="s">
        <v>29</v>
      </c>
      <c r="G2915" s="77" t="s">
        <v>44</v>
      </c>
      <c r="H2915" s="77" t="s">
        <v>18</v>
      </c>
      <c r="I2915" s="77" t="s">
        <v>158</v>
      </c>
      <c r="J2915" s="77" t="s">
        <v>42</v>
      </c>
      <c r="K2915" s="77">
        <v>2.66</v>
      </c>
      <c r="L2915" s="77">
        <v>1950</v>
      </c>
      <c r="M2915" s="77" t="s">
        <v>41</v>
      </c>
      <c r="N2915" s="101">
        <v>163</v>
      </c>
      <c r="O2915" s="107">
        <v>0.10199999999999999</v>
      </c>
      <c r="P2915" s="104">
        <v>0</v>
      </c>
      <c r="Z2915" s="77" t="s">
        <v>40</v>
      </c>
      <c r="AA2915" s="77" t="s">
        <v>39</v>
      </c>
      <c r="AB2915" s="77">
        <v>20</v>
      </c>
    </row>
    <row r="2916" spans="1:28" ht="15.75" customHeight="1" x14ac:dyDescent="0.2">
      <c r="A2916" s="77" t="s">
        <v>49</v>
      </c>
      <c r="B2916" s="77" t="s">
        <v>47</v>
      </c>
      <c r="C2916" s="77" t="s">
        <v>50</v>
      </c>
      <c r="D2916" s="113">
        <v>43775.67134385417</v>
      </c>
      <c r="E2916" s="77" t="s">
        <v>5</v>
      </c>
      <c r="F2916" s="77" t="s">
        <v>29</v>
      </c>
      <c r="G2916" s="77" t="s">
        <v>44</v>
      </c>
      <c r="H2916" s="77" t="s">
        <v>18</v>
      </c>
      <c r="I2916" s="77" t="s">
        <v>43</v>
      </c>
      <c r="J2916" s="77" t="s">
        <v>42</v>
      </c>
      <c r="K2916" s="77">
        <v>2.66</v>
      </c>
      <c r="L2916" s="77">
        <v>1950</v>
      </c>
      <c r="M2916" s="77" t="s">
        <v>41</v>
      </c>
      <c r="N2916" s="101">
        <v>5.15</v>
      </c>
      <c r="O2916" s="107">
        <v>0</v>
      </c>
      <c r="P2916" s="104">
        <v>7.74</v>
      </c>
      <c r="Z2916" s="77" t="s">
        <v>40</v>
      </c>
      <c r="AA2916" s="77" t="s">
        <v>39</v>
      </c>
      <c r="AB2916" s="77">
        <v>20</v>
      </c>
    </row>
    <row r="2917" spans="1:28" ht="15.75" customHeight="1" x14ac:dyDescent="0.2">
      <c r="A2917" s="77" t="s">
        <v>48</v>
      </c>
      <c r="B2917" s="77" t="s">
        <v>47</v>
      </c>
      <c r="C2917" s="77" t="s">
        <v>50</v>
      </c>
      <c r="D2917" s="113">
        <v>43775.67134385417</v>
      </c>
      <c r="E2917" s="77" t="s">
        <v>5</v>
      </c>
      <c r="F2917" s="77" t="s">
        <v>30</v>
      </c>
      <c r="G2917" s="77" t="s">
        <v>44</v>
      </c>
      <c r="H2917" s="77" t="s">
        <v>18</v>
      </c>
      <c r="I2917" s="77" t="s">
        <v>157</v>
      </c>
      <c r="J2917" s="77" t="s">
        <v>42</v>
      </c>
      <c r="K2917" s="77">
        <v>3.5</v>
      </c>
      <c r="L2917" s="77">
        <v>1240</v>
      </c>
      <c r="M2917" s="77" t="s">
        <v>41</v>
      </c>
      <c r="N2917" s="101">
        <v>105</v>
      </c>
      <c r="O2917" s="107">
        <v>7.6200000000000004E-2</v>
      </c>
      <c r="P2917" s="104">
        <v>3.85</v>
      </c>
      <c r="Z2917" s="77" t="s">
        <v>40</v>
      </c>
      <c r="AA2917" s="77" t="s">
        <v>39</v>
      </c>
      <c r="AB2917" s="77">
        <v>20</v>
      </c>
    </row>
    <row r="2918" spans="1:28" ht="15.75" customHeight="1" x14ac:dyDescent="0.2">
      <c r="A2918" s="77" t="s">
        <v>48</v>
      </c>
      <c r="B2918" s="77" t="s">
        <v>47</v>
      </c>
      <c r="C2918" s="77" t="s">
        <v>50</v>
      </c>
      <c r="D2918" s="113">
        <v>43775.67134385417</v>
      </c>
      <c r="E2918" s="77" t="s">
        <v>5</v>
      </c>
      <c r="F2918" s="77" t="s">
        <v>30</v>
      </c>
      <c r="G2918" s="77" t="s">
        <v>44</v>
      </c>
      <c r="H2918" s="77" t="s">
        <v>18</v>
      </c>
      <c r="I2918" s="77" t="s">
        <v>158</v>
      </c>
      <c r="J2918" s="77" t="s">
        <v>42</v>
      </c>
      <c r="K2918" s="77">
        <v>3.5</v>
      </c>
      <c r="L2918" s="77">
        <v>1240</v>
      </c>
      <c r="M2918" s="77" t="s">
        <v>41</v>
      </c>
      <c r="N2918" s="101">
        <v>145</v>
      </c>
      <c r="O2918" s="107">
        <v>7.8899999999999998E-2</v>
      </c>
      <c r="P2918" s="104">
        <v>0</v>
      </c>
      <c r="Z2918" s="77" t="s">
        <v>40</v>
      </c>
      <c r="AA2918" s="77" t="s">
        <v>39</v>
      </c>
      <c r="AB2918" s="77">
        <v>20</v>
      </c>
    </row>
    <row r="2919" spans="1:28" ht="15.75" customHeight="1" x14ac:dyDescent="0.2">
      <c r="A2919" s="77" t="s">
        <v>48</v>
      </c>
      <c r="B2919" s="77" t="s">
        <v>47</v>
      </c>
      <c r="C2919" s="77" t="s">
        <v>50</v>
      </c>
      <c r="D2919" s="113">
        <v>43775.67134385417</v>
      </c>
      <c r="E2919" s="77" t="s">
        <v>5</v>
      </c>
      <c r="F2919" s="77" t="s">
        <v>30</v>
      </c>
      <c r="G2919" s="77" t="s">
        <v>44</v>
      </c>
      <c r="H2919" s="77" t="s">
        <v>18</v>
      </c>
      <c r="I2919" s="77" t="s">
        <v>43</v>
      </c>
      <c r="J2919" s="77" t="s">
        <v>42</v>
      </c>
      <c r="K2919" s="77">
        <v>3.5</v>
      </c>
      <c r="L2919" s="77">
        <v>1240</v>
      </c>
      <c r="M2919" s="77" t="s">
        <v>41</v>
      </c>
      <c r="N2919" s="101">
        <v>2.21</v>
      </c>
      <c r="O2919" s="107">
        <v>0</v>
      </c>
      <c r="P2919" s="104">
        <v>3.42</v>
      </c>
      <c r="Z2919" s="77" t="s">
        <v>40</v>
      </c>
      <c r="AA2919" s="77" t="s">
        <v>39</v>
      </c>
      <c r="AB2919" s="77">
        <v>20</v>
      </c>
    </row>
    <row r="2920" spans="1:28" ht="15.75" customHeight="1" x14ac:dyDescent="0.2">
      <c r="A2920" s="77" t="s">
        <v>48</v>
      </c>
      <c r="B2920" s="77" t="s">
        <v>47</v>
      </c>
      <c r="C2920" s="77" t="s">
        <v>50</v>
      </c>
      <c r="D2920" s="113">
        <v>43775.67134385417</v>
      </c>
      <c r="E2920" s="77" t="s">
        <v>5</v>
      </c>
      <c r="F2920" s="77" t="s">
        <v>31</v>
      </c>
      <c r="G2920" s="77" t="s">
        <v>44</v>
      </c>
      <c r="H2920" s="77" t="s">
        <v>18</v>
      </c>
      <c r="I2920" s="77" t="s">
        <v>157</v>
      </c>
      <c r="J2920" s="77" t="s">
        <v>42</v>
      </c>
      <c r="K2920" s="77">
        <v>1</v>
      </c>
      <c r="L2920" s="77">
        <v>1070</v>
      </c>
      <c r="M2920" s="77" t="s">
        <v>41</v>
      </c>
      <c r="N2920" s="101">
        <v>11.2</v>
      </c>
      <c r="O2920" s="107">
        <v>1.03E-2</v>
      </c>
      <c r="P2920" s="104">
        <v>0.91</v>
      </c>
      <c r="Z2920" s="77" t="s">
        <v>40</v>
      </c>
      <c r="AA2920" s="77" t="s">
        <v>39</v>
      </c>
      <c r="AB2920" s="77">
        <v>20</v>
      </c>
    </row>
    <row r="2921" spans="1:28" ht="15.75" customHeight="1" x14ac:dyDescent="0.2">
      <c r="A2921" s="77" t="s">
        <v>48</v>
      </c>
      <c r="B2921" s="77" t="s">
        <v>47</v>
      </c>
      <c r="C2921" s="77" t="s">
        <v>50</v>
      </c>
      <c r="D2921" s="113">
        <v>43775.67134385417</v>
      </c>
      <c r="E2921" s="77" t="s">
        <v>5</v>
      </c>
      <c r="F2921" s="77" t="s">
        <v>31</v>
      </c>
      <c r="G2921" s="77" t="s">
        <v>44</v>
      </c>
      <c r="H2921" s="77" t="s">
        <v>18</v>
      </c>
      <c r="I2921" s="77" t="s">
        <v>158</v>
      </c>
      <c r="J2921" s="77" t="s">
        <v>42</v>
      </c>
      <c r="K2921" s="77">
        <v>1</v>
      </c>
      <c r="L2921" s="77">
        <v>1070</v>
      </c>
      <c r="M2921" s="77" t="s">
        <v>41</v>
      </c>
      <c r="N2921" s="101">
        <v>20.5</v>
      </c>
      <c r="O2921" s="107">
        <v>1.03E-2</v>
      </c>
      <c r="P2921" s="104">
        <v>0</v>
      </c>
      <c r="Z2921" s="77" t="s">
        <v>40</v>
      </c>
      <c r="AA2921" s="77" t="s">
        <v>39</v>
      </c>
      <c r="AB2921" s="77">
        <v>20</v>
      </c>
    </row>
    <row r="2922" spans="1:28" ht="15.75" customHeight="1" x14ac:dyDescent="0.2">
      <c r="A2922" s="77" t="s">
        <v>48</v>
      </c>
      <c r="B2922" s="77" t="s">
        <v>47</v>
      </c>
      <c r="C2922" s="77" t="s">
        <v>50</v>
      </c>
      <c r="D2922" s="113">
        <v>43775.67134385417</v>
      </c>
      <c r="E2922" s="77" t="s">
        <v>5</v>
      </c>
      <c r="F2922" s="77" t="s">
        <v>31</v>
      </c>
      <c r="G2922" s="77" t="s">
        <v>44</v>
      </c>
      <c r="H2922" s="77" t="s">
        <v>18</v>
      </c>
      <c r="I2922" s="77" t="s">
        <v>43</v>
      </c>
      <c r="J2922" s="77" t="s">
        <v>42</v>
      </c>
      <c r="K2922" s="77">
        <v>1</v>
      </c>
      <c r="L2922" s="77">
        <v>1070</v>
      </c>
      <c r="M2922" s="77" t="s">
        <v>41</v>
      </c>
      <c r="N2922" s="101">
        <v>0.83099999999999996</v>
      </c>
      <c r="O2922" s="107">
        <v>0</v>
      </c>
      <c r="P2922" s="104">
        <v>0.876</v>
      </c>
      <c r="Z2922" s="77" t="s">
        <v>40</v>
      </c>
      <c r="AA2922" s="77" t="s">
        <v>39</v>
      </c>
      <c r="AB2922" s="77">
        <v>20</v>
      </c>
    </row>
    <row r="2923" spans="1:28" ht="15.75" customHeight="1" x14ac:dyDescent="0.2">
      <c r="A2923" s="77" t="s">
        <v>48</v>
      </c>
      <c r="B2923" s="77" t="s">
        <v>47</v>
      </c>
      <c r="C2923" s="77" t="s">
        <v>50</v>
      </c>
      <c r="D2923" s="113">
        <v>44091.745425567133</v>
      </c>
      <c r="E2923" s="77" t="s">
        <v>5</v>
      </c>
      <c r="F2923" s="77" t="s">
        <v>31</v>
      </c>
      <c r="G2923" s="77" t="s">
        <v>44</v>
      </c>
      <c r="H2923" s="77" t="s">
        <v>18</v>
      </c>
      <c r="I2923" s="77" t="s">
        <v>159</v>
      </c>
      <c r="J2923" s="77" t="s">
        <v>42</v>
      </c>
      <c r="K2923" s="77">
        <v>1</v>
      </c>
      <c r="L2923" s="77">
        <v>1070</v>
      </c>
      <c r="M2923" s="77" t="s">
        <v>41</v>
      </c>
      <c r="N2923" s="101">
        <v>12</v>
      </c>
      <c r="O2923" s="107">
        <v>1.01E-2</v>
      </c>
      <c r="P2923" s="104">
        <v>0.79700000000000004</v>
      </c>
      <c r="Z2923" s="77" t="s">
        <v>40</v>
      </c>
      <c r="AA2923" s="77" t="s">
        <v>39</v>
      </c>
      <c r="AB2923" s="77">
        <v>20</v>
      </c>
    </row>
    <row r="2924" spans="1:28" ht="15.75" customHeight="1" x14ac:dyDescent="0.2">
      <c r="A2924" s="77" t="s">
        <v>48</v>
      </c>
      <c r="B2924" s="77" t="s">
        <v>47</v>
      </c>
      <c r="C2924" s="77" t="s">
        <v>50</v>
      </c>
      <c r="D2924" s="113">
        <v>43775.67134385417</v>
      </c>
      <c r="E2924" s="77" t="s">
        <v>5</v>
      </c>
      <c r="F2924" s="77" t="s">
        <v>45</v>
      </c>
      <c r="G2924" s="77" t="s">
        <v>44</v>
      </c>
      <c r="H2924" s="77" t="s">
        <v>18</v>
      </c>
      <c r="I2924" s="77" t="s">
        <v>157</v>
      </c>
      <c r="J2924" s="77" t="s">
        <v>42</v>
      </c>
      <c r="K2924" s="77">
        <v>2.7</v>
      </c>
      <c r="L2924" s="77">
        <v>1860</v>
      </c>
      <c r="M2924" s="77" t="s">
        <v>41</v>
      </c>
      <c r="N2924" s="101">
        <v>36.700000000000003</v>
      </c>
      <c r="O2924" s="107">
        <v>4.7E-2</v>
      </c>
      <c r="P2924" s="104">
        <v>3.21</v>
      </c>
      <c r="Z2924" s="77" t="s">
        <v>40</v>
      </c>
      <c r="AA2924" s="77" t="s">
        <v>39</v>
      </c>
      <c r="AB2924" s="77">
        <v>20</v>
      </c>
    </row>
    <row r="2925" spans="1:28" ht="15.75" customHeight="1" x14ac:dyDescent="0.2">
      <c r="A2925" s="77" t="s">
        <v>48</v>
      </c>
      <c r="B2925" s="77" t="s">
        <v>47</v>
      </c>
      <c r="C2925" s="77" t="s">
        <v>50</v>
      </c>
      <c r="D2925" s="113">
        <v>43775.67134385417</v>
      </c>
      <c r="E2925" s="77" t="s">
        <v>5</v>
      </c>
      <c r="F2925" s="77" t="s">
        <v>45</v>
      </c>
      <c r="G2925" s="77" t="s">
        <v>44</v>
      </c>
      <c r="H2925" s="77" t="s">
        <v>18</v>
      </c>
      <c r="I2925" s="77" t="s">
        <v>158</v>
      </c>
      <c r="J2925" s="77" t="s">
        <v>42</v>
      </c>
      <c r="K2925" s="77">
        <v>2.7</v>
      </c>
      <c r="L2925" s="77">
        <v>1860</v>
      </c>
      <c r="M2925" s="77" t="s">
        <v>41</v>
      </c>
      <c r="N2925" s="101">
        <v>72.599999999999994</v>
      </c>
      <c r="O2925" s="107">
        <v>4.8000000000000001E-2</v>
      </c>
      <c r="P2925" s="104">
        <v>0</v>
      </c>
      <c r="Z2925" s="77" t="s">
        <v>40</v>
      </c>
      <c r="AA2925" s="77" t="s">
        <v>39</v>
      </c>
      <c r="AB2925" s="77">
        <v>20</v>
      </c>
    </row>
    <row r="2926" spans="1:28" ht="15.75" customHeight="1" x14ac:dyDescent="0.2">
      <c r="A2926" s="77" t="s">
        <v>48</v>
      </c>
      <c r="B2926" s="77" t="s">
        <v>47</v>
      </c>
      <c r="C2926" s="77" t="s">
        <v>50</v>
      </c>
      <c r="D2926" s="113">
        <v>43775.67134385417</v>
      </c>
      <c r="E2926" s="77" t="s">
        <v>5</v>
      </c>
      <c r="F2926" s="77" t="s">
        <v>45</v>
      </c>
      <c r="G2926" s="77" t="s">
        <v>44</v>
      </c>
      <c r="H2926" s="77" t="s">
        <v>18</v>
      </c>
      <c r="I2926" s="77" t="s">
        <v>43</v>
      </c>
      <c r="J2926" s="77" t="s">
        <v>42</v>
      </c>
      <c r="K2926" s="77">
        <v>2.7</v>
      </c>
      <c r="L2926" s="77">
        <v>1860</v>
      </c>
      <c r="M2926" s="77" t="s">
        <v>41</v>
      </c>
      <c r="N2926" s="101">
        <v>2.1</v>
      </c>
      <c r="O2926" s="107">
        <v>0</v>
      </c>
      <c r="P2926" s="104">
        <v>3.11</v>
      </c>
      <c r="Z2926" s="77" t="s">
        <v>40</v>
      </c>
      <c r="AA2926" s="77" t="s">
        <v>39</v>
      </c>
      <c r="AB2926" s="77">
        <v>20</v>
      </c>
    </row>
    <row r="2927" spans="1:28" ht="15.75" customHeight="1" x14ac:dyDescent="0.2">
      <c r="A2927" s="77" t="s">
        <v>48</v>
      </c>
      <c r="B2927" s="77" t="s">
        <v>47</v>
      </c>
      <c r="C2927" s="77" t="s">
        <v>50</v>
      </c>
      <c r="D2927" s="113">
        <v>43775.67134385417</v>
      </c>
      <c r="E2927" s="77" t="s">
        <v>5</v>
      </c>
      <c r="F2927" s="77" t="s">
        <v>29</v>
      </c>
      <c r="G2927" s="77" t="s">
        <v>44</v>
      </c>
      <c r="H2927" s="77" t="s">
        <v>18</v>
      </c>
      <c r="I2927" s="77" t="s">
        <v>157</v>
      </c>
      <c r="J2927" s="77" t="s">
        <v>42</v>
      </c>
      <c r="K2927" s="77">
        <v>2.66</v>
      </c>
      <c r="L2927" s="77">
        <v>1950</v>
      </c>
      <c r="M2927" s="77" t="s">
        <v>41</v>
      </c>
      <c r="N2927" s="101">
        <v>30.7</v>
      </c>
      <c r="O2927" s="107">
        <v>4.48E-2</v>
      </c>
      <c r="P2927" s="104">
        <v>3.22</v>
      </c>
      <c r="Z2927" s="77" t="s">
        <v>40</v>
      </c>
      <c r="AA2927" s="77" t="s">
        <v>39</v>
      </c>
      <c r="AB2927" s="77">
        <v>20</v>
      </c>
    </row>
    <row r="2928" spans="1:28" ht="15.75" customHeight="1" x14ac:dyDescent="0.2">
      <c r="A2928" s="77" t="s">
        <v>48</v>
      </c>
      <c r="B2928" s="77" t="s">
        <v>47</v>
      </c>
      <c r="C2928" s="77" t="s">
        <v>50</v>
      </c>
      <c r="D2928" s="113">
        <v>43775.67134385417</v>
      </c>
      <c r="E2928" s="77" t="s">
        <v>5</v>
      </c>
      <c r="F2928" s="77" t="s">
        <v>29</v>
      </c>
      <c r="G2928" s="77" t="s">
        <v>44</v>
      </c>
      <c r="H2928" s="77" t="s">
        <v>18</v>
      </c>
      <c r="I2928" s="77" t="s">
        <v>158</v>
      </c>
      <c r="J2928" s="77" t="s">
        <v>42</v>
      </c>
      <c r="K2928" s="77">
        <v>2.66</v>
      </c>
      <c r="L2928" s="77">
        <v>1950</v>
      </c>
      <c r="M2928" s="77" t="s">
        <v>41</v>
      </c>
      <c r="N2928" s="101">
        <v>67</v>
      </c>
      <c r="O2928" s="107">
        <v>4.5999999999999999E-2</v>
      </c>
      <c r="P2928" s="104">
        <v>0</v>
      </c>
      <c r="Z2928" s="77" t="s">
        <v>40</v>
      </c>
      <c r="AA2928" s="77" t="s">
        <v>39</v>
      </c>
      <c r="AB2928" s="77">
        <v>20</v>
      </c>
    </row>
    <row r="2929" spans="1:28" ht="15.75" customHeight="1" x14ac:dyDescent="0.2">
      <c r="A2929" s="77" t="s">
        <v>48</v>
      </c>
      <c r="B2929" s="77" t="s">
        <v>47</v>
      </c>
      <c r="C2929" s="77" t="s">
        <v>50</v>
      </c>
      <c r="D2929" s="113">
        <v>43775.67134385417</v>
      </c>
      <c r="E2929" s="77" t="s">
        <v>5</v>
      </c>
      <c r="F2929" s="77" t="s">
        <v>29</v>
      </c>
      <c r="G2929" s="77" t="s">
        <v>44</v>
      </c>
      <c r="H2929" s="77" t="s">
        <v>18</v>
      </c>
      <c r="I2929" s="77" t="s">
        <v>43</v>
      </c>
      <c r="J2929" s="77" t="s">
        <v>42</v>
      </c>
      <c r="K2929" s="77">
        <v>2.66</v>
      </c>
      <c r="L2929" s="77">
        <v>1950</v>
      </c>
      <c r="M2929" s="77" t="s">
        <v>41</v>
      </c>
      <c r="N2929" s="101">
        <v>2.09</v>
      </c>
      <c r="O2929" s="107">
        <v>0</v>
      </c>
      <c r="P2929" s="104">
        <v>3.15</v>
      </c>
      <c r="Z2929" s="77" t="s">
        <v>40</v>
      </c>
      <c r="AA2929" s="77" t="s">
        <v>39</v>
      </c>
      <c r="AB2929" s="77">
        <v>20</v>
      </c>
    </row>
    <row r="2930" spans="1:28" ht="15.75" customHeight="1" x14ac:dyDescent="0.2">
      <c r="A2930" s="77" t="s">
        <v>49</v>
      </c>
      <c r="B2930" s="77" t="s">
        <v>47</v>
      </c>
      <c r="C2930" s="77" t="s">
        <v>50</v>
      </c>
      <c r="D2930" s="113">
        <v>43775.671936099534</v>
      </c>
      <c r="E2930" s="77" t="s">
        <v>5</v>
      </c>
      <c r="F2930" s="77" t="s">
        <v>30</v>
      </c>
      <c r="G2930" s="77" t="s">
        <v>51</v>
      </c>
      <c r="H2930" s="77" t="s">
        <v>20</v>
      </c>
      <c r="I2930" s="77" t="s">
        <v>157</v>
      </c>
      <c r="J2930" s="77" t="s">
        <v>42</v>
      </c>
      <c r="K2930" s="77">
        <v>3.5</v>
      </c>
      <c r="L2930" s="77">
        <v>1210</v>
      </c>
      <c r="M2930" s="77" t="s">
        <v>41</v>
      </c>
      <c r="N2930" s="101">
        <v>85.2</v>
      </c>
      <c r="O2930" s="107">
        <v>0.157</v>
      </c>
      <c r="P2930" s="104">
        <v>11.1</v>
      </c>
      <c r="Z2930" s="77" t="s">
        <v>40</v>
      </c>
      <c r="AA2930" s="77" t="s">
        <v>39</v>
      </c>
      <c r="AB2930" s="77">
        <v>20</v>
      </c>
    </row>
    <row r="2931" spans="1:28" ht="15.75" customHeight="1" x14ac:dyDescent="0.2">
      <c r="A2931" s="77" t="s">
        <v>49</v>
      </c>
      <c r="B2931" s="77" t="s">
        <v>47</v>
      </c>
      <c r="C2931" s="77" t="s">
        <v>50</v>
      </c>
      <c r="D2931" s="113">
        <v>43775.671936099534</v>
      </c>
      <c r="E2931" s="77" t="s">
        <v>5</v>
      </c>
      <c r="F2931" s="77" t="s">
        <v>30</v>
      </c>
      <c r="G2931" s="77" t="s">
        <v>51</v>
      </c>
      <c r="H2931" s="77" t="s">
        <v>20</v>
      </c>
      <c r="I2931" s="77" t="s">
        <v>158</v>
      </c>
      <c r="J2931" s="77" t="s">
        <v>42</v>
      </c>
      <c r="K2931" s="77">
        <v>3.5</v>
      </c>
      <c r="L2931" s="77">
        <v>1210</v>
      </c>
      <c r="M2931" s="77" t="s">
        <v>41</v>
      </c>
      <c r="N2931" s="101">
        <v>188</v>
      </c>
      <c r="O2931" s="107">
        <v>0.16300000000000001</v>
      </c>
      <c r="P2931" s="104">
        <v>0</v>
      </c>
      <c r="Z2931" s="77" t="s">
        <v>40</v>
      </c>
      <c r="AA2931" s="77" t="s">
        <v>39</v>
      </c>
      <c r="AB2931" s="77">
        <v>20</v>
      </c>
    </row>
    <row r="2932" spans="1:28" ht="15.75" customHeight="1" x14ac:dyDescent="0.2">
      <c r="A2932" s="77" t="s">
        <v>49</v>
      </c>
      <c r="B2932" s="77" t="s">
        <v>47</v>
      </c>
      <c r="C2932" s="77" t="s">
        <v>50</v>
      </c>
      <c r="D2932" s="113">
        <v>43775.671936099534</v>
      </c>
      <c r="E2932" s="77" t="s">
        <v>5</v>
      </c>
      <c r="F2932" s="77" t="s">
        <v>30</v>
      </c>
      <c r="G2932" s="77" t="s">
        <v>51</v>
      </c>
      <c r="H2932" s="77" t="s">
        <v>20</v>
      </c>
      <c r="I2932" s="77" t="s">
        <v>43</v>
      </c>
      <c r="J2932" s="77" t="s">
        <v>42</v>
      </c>
      <c r="K2932" s="77">
        <v>3.5</v>
      </c>
      <c r="L2932" s="77">
        <v>1210</v>
      </c>
      <c r="M2932" s="77" t="s">
        <v>41</v>
      </c>
      <c r="N2932" s="101">
        <v>6.19</v>
      </c>
      <c r="O2932" s="107">
        <v>0</v>
      </c>
      <c r="P2932" s="104">
        <v>9.9</v>
      </c>
      <c r="Z2932" s="77" t="s">
        <v>40</v>
      </c>
      <c r="AA2932" s="77" t="s">
        <v>39</v>
      </c>
      <c r="AB2932" s="77">
        <v>20</v>
      </c>
    </row>
    <row r="2933" spans="1:28" ht="15.75" customHeight="1" x14ac:dyDescent="0.2">
      <c r="A2933" s="77" t="s">
        <v>49</v>
      </c>
      <c r="B2933" s="77" t="s">
        <v>47</v>
      </c>
      <c r="C2933" s="77" t="s">
        <v>50</v>
      </c>
      <c r="D2933" s="113">
        <v>43775.671936099534</v>
      </c>
      <c r="E2933" s="77" t="s">
        <v>5</v>
      </c>
      <c r="F2933" s="77" t="s">
        <v>45</v>
      </c>
      <c r="G2933" s="77" t="s">
        <v>51</v>
      </c>
      <c r="H2933" s="77" t="s">
        <v>20</v>
      </c>
      <c r="I2933" s="77" t="s">
        <v>157</v>
      </c>
      <c r="J2933" s="77" t="s">
        <v>42</v>
      </c>
      <c r="K2933" s="77">
        <v>3</v>
      </c>
      <c r="L2933" s="77">
        <v>1500</v>
      </c>
      <c r="M2933" s="77" t="s">
        <v>41</v>
      </c>
      <c r="N2933" s="101">
        <v>33.700000000000003</v>
      </c>
      <c r="O2933" s="107">
        <v>6.9000000000000006E-2</v>
      </c>
      <c r="P2933" s="104">
        <v>7.05</v>
      </c>
      <c r="Z2933" s="77" t="s">
        <v>40</v>
      </c>
      <c r="AA2933" s="77" t="s">
        <v>39</v>
      </c>
      <c r="AB2933" s="77">
        <v>20</v>
      </c>
    </row>
    <row r="2934" spans="1:28" ht="15.75" customHeight="1" x14ac:dyDescent="0.2">
      <c r="A2934" s="77" t="s">
        <v>49</v>
      </c>
      <c r="B2934" s="77" t="s">
        <v>47</v>
      </c>
      <c r="C2934" s="77" t="s">
        <v>50</v>
      </c>
      <c r="D2934" s="113">
        <v>43775.671936099534</v>
      </c>
      <c r="E2934" s="77" t="s">
        <v>5</v>
      </c>
      <c r="F2934" s="77" t="s">
        <v>29</v>
      </c>
      <c r="G2934" s="77" t="s">
        <v>51</v>
      </c>
      <c r="H2934" s="77" t="s">
        <v>20</v>
      </c>
      <c r="I2934" s="77" t="s">
        <v>157</v>
      </c>
      <c r="J2934" s="77" t="s">
        <v>42</v>
      </c>
      <c r="K2934" s="77">
        <v>3.45</v>
      </c>
      <c r="L2934" s="77">
        <v>1650</v>
      </c>
      <c r="M2934" s="77" t="s">
        <v>41</v>
      </c>
      <c r="N2934" s="101">
        <v>38.799999999999997</v>
      </c>
      <c r="O2934" s="107">
        <v>8.1500000000000003E-2</v>
      </c>
      <c r="P2934" s="104">
        <v>8.52</v>
      </c>
      <c r="Z2934" s="77" t="s">
        <v>40</v>
      </c>
      <c r="AA2934" s="77" t="s">
        <v>39</v>
      </c>
      <c r="AB2934" s="77">
        <v>20</v>
      </c>
    </row>
    <row r="2935" spans="1:28" ht="15.75" customHeight="1" x14ac:dyDescent="0.2">
      <c r="A2935" s="77" t="s">
        <v>49</v>
      </c>
      <c r="B2935" s="77" t="s">
        <v>47</v>
      </c>
      <c r="C2935" s="77" t="s">
        <v>50</v>
      </c>
      <c r="D2935" s="113">
        <v>43775.671936099534</v>
      </c>
      <c r="E2935" s="77" t="s">
        <v>5</v>
      </c>
      <c r="F2935" s="77" t="s">
        <v>29</v>
      </c>
      <c r="G2935" s="77" t="s">
        <v>51</v>
      </c>
      <c r="H2935" s="77" t="s">
        <v>20</v>
      </c>
      <c r="I2935" s="77" t="s">
        <v>158</v>
      </c>
      <c r="J2935" s="77" t="s">
        <v>42</v>
      </c>
      <c r="K2935" s="77">
        <v>3.45</v>
      </c>
      <c r="L2935" s="77">
        <v>1650</v>
      </c>
      <c r="M2935" s="77" t="s">
        <v>41</v>
      </c>
      <c r="N2935" s="101">
        <v>132</v>
      </c>
      <c r="O2935" s="107">
        <v>8.6900000000000005E-2</v>
      </c>
      <c r="P2935" s="104">
        <v>0</v>
      </c>
      <c r="Z2935" s="77" t="s">
        <v>40</v>
      </c>
      <c r="AA2935" s="77" t="s">
        <v>39</v>
      </c>
      <c r="AB2935" s="77">
        <v>20</v>
      </c>
    </row>
    <row r="2936" spans="1:28" ht="15.75" customHeight="1" x14ac:dyDescent="0.2">
      <c r="A2936" s="77" t="s">
        <v>49</v>
      </c>
      <c r="B2936" s="77" t="s">
        <v>47</v>
      </c>
      <c r="C2936" s="77" t="s">
        <v>50</v>
      </c>
      <c r="D2936" s="113">
        <v>43775.671936099534</v>
      </c>
      <c r="E2936" s="77" t="s">
        <v>5</v>
      </c>
      <c r="F2936" s="77" t="s">
        <v>29</v>
      </c>
      <c r="G2936" s="77" t="s">
        <v>51</v>
      </c>
      <c r="H2936" s="77" t="s">
        <v>20</v>
      </c>
      <c r="I2936" s="77" t="s">
        <v>43</v>
      </c>
      <c r="J2936" s="77" t="s">
        <v>42</v>
      </c>
      <c r="K2936" s="77">
        <v>3.45</v>
      </c>
      <c r="L2936" s="77">
        <v>1650</v>
      </c>
      <c r="M2936" s="77" t="s">
        <v>41</v>
      </c>
      <c r="N2936" s="101">
        <v>5.26</v>
      </c>
      <c r="O2936" s="107">
        <v>0</v>
      </c>
      <c r="P2936" s="104">
        <v>8.33</v>
      </c>
      <c r="Z2936" s="77" t="s">
        <v>40</v>
      </c>
      <c r="AA2936" s="77" t="s">
        <v>39</v>
      </c>
      <c r="AB2936" s="77">
        <v>20</v>
      </c>
    </row>
    <row r="2937" spans="1:28" ht="15.75" customHeight="1" x14ac:dyDescent="0.2">
      <c r="A2937" s="77" t="s">
        <v>48</v>
      </c>
      <c r="B2937" s="77" t="s">
        <v>47</v>
      </c>
      <c r="C2937" s="77" t="s">
        <v>50</v>
      </c>
      <c r="D2937" s="113">
        <v>43775.671936099534</v>
      </c>
      <c r="E2937" s="77" t="s">
        <v>5</v>
      </c>
      <c r="F2937" s="77" t="s">
        <v>31</v>
      </c>
      <c r="G2937" s="77" t="s">
        <v>51</v>
      </c>
      <c r="H2937" s="77" t="s">
        <v>20</v>
      </c>
      <c r="I2937" s="77" t="s">
        <v>157</v>
      </c>
      <c r="J2937" s="77" t="s">
        <v>42</v>
      </c>
      <c r="K2937" s="77">
        <v>1.7</v>
      </c>
      <c r="L2937" s="77">
        <v>1120</v>
      </c>
      <c r="M2937" s="77" t="s">
        <v>41</v>
      </c>
      <c r="N2937" s="101">
        <v>5.16</v>
      </c>
      <c r="O2937" s="107">
        <v>8.4200000000000004E-3</v>
      </c>
      <c r="P2937" s="104">
        <v>0.98499999999999999</v>
      </c>
      <c r="Z2937" s="77" t="s">
        <v>40</v>
      </c>
      <c r="AA2937" s="77" t="s">
        <v>39</v>
      </c>
      <c r="AB2937" s="77">
        <v>20</v>
      </c>
    </row>
    <row r="2938" spans="1:28" ht="15.75" customHeight="1" x14ac:dyDescent="0.2">
      <c r="A2938" s="77" t="s">
        <v>48</v>
      </c>
      <c r="B2938" s="77" t="s">
        <v>47</v>
      </c>
      <c r="C2938" s="77" t="s">
        <v>50</v>
      </c>
      <c r="D2938" s="113">
        <v>43775.671936099534</v>
      </c>
      <c r="E2938" s="77" t="s">
        <v>5</v>
      </c>
      <c r="F2938" s="77" t="s">
        <v>31</v>
      </c>
      <c r="G2938" s="77" t="s">
        <v>51</v>
      </c>
      <c r="H2938" s="77" t="s">
        <v>20</v>
      </c>
      <c r="I2938" s="77" t="s">
        <v>158</v>
      </c>
      <c r="J2938" s="77" t="s">
        <v>42</v>
      </c>
      <c r="K2938" s="77">
        <v>1.7</v>
      </c>
      <c r="L2938" s="77">
        <v>1120</v>
      </c>
      <c r="M2938" s="77" t="s">
        <v>41</v>
      </c>
      <c r="N2938" s="101">
        <v>14.8</v>
      </c>
      <c r="O2938" s="107">
        <v>9.1000000000000004E-3</v>
      </c>
      <c r="P2938" s="104">
        <v>0</v>
      </c>
      <c r="Z2938" s="77" t="s">
        <v>40</v>
      </c>
      <c r="AA2938" s="77" t="s">
        <v>39</v>
      </c>
      <c r="AB2938" s="77">
        <v>20</v>
      </c>
    </row>
    <row r="2939" spans="1:28" ht="15.75" customHeight="1" x14ac:dyDescent="0.2">
      <c r="A2939" s="77" t="s">
        <v>48</v>
      </c>
      <c r="B2939" s="77" t="s">
        <v>47</v>
      </c>
      <c r="C2939" s="77" t="s">
        <v>50</v>
      </c>
      <c r="D2939" s="113">
        <v>43775.671936099534</v>
      </c>
      <c r="E2939" s="77" t="s">
        <v>5</v>
      </c>
      <c r="F2939" s="77" t="s">
        <v>31</v>
      </c>
      <c r="G2939" s="77" t="s">
        <v>51</v>
      </c>
      <c r="H2939" s="77" t="s">
        <v>20</v>
      </c>
      <c r="I2939" s="77" t="s">
        <v>43</v>
      </c>
      <c r="J2939" s="77" t="s">
        <v>42</v>
      </c>
      <c r="K2939" s="77">
        <v>1.7</v>
      </c>
      <c r="L2939" s="77">
        <v>1120</v>
      </c>
      <c r="M2939" s="77" t="s">
        <v>41</v>
      </c>
      <c r="N2939" s="101">
        <v>0.73599999999999999</v>
      </c>
      <c r="O2939" s="107">
        <v>0</v>
      </c>
      <c r="P2939" s="104">
        <v>0.94899999999999995</v>
      </c>
      <c r="Z2939" s="77" t="s">
        <v>40</v>
      </c>
      <c r="AA2939" s="77" t="s">
        <v>39</v>
      </c>
      <c r="AB2939" s="77">
        <v>20</v>
      </c>
    </row>
    <row r="2940" spans="1:28" ht="15.75" customHeight="1" x14ac:dyDescent="0.2">
      <c r="A2940" s="77" t="s">
        <v>48</v>
      </c>
      <c r="B2940" s="77" t="s">
        <v>47</v>
      </c>
      <c r="C2940" s="77" t="s">
        <v>50</v>
      </c>
      <c r="D2940" s="113">
        <v>43775.671936099534</v>
      </c>
      <c r="E2940" s="77" t="s">
        <v>5</v>
      </c>
      <c r="F2940" s="77" t="s">
        <v>45</v>
      </c>
      <c r="G2940" s="77" t="s">
        <v>51</v>
      </c>
      <c r="H2940" s="77" t="s">
        <v>20</v>
      </c>
      <c r="I2940" s="77" t="s">
        <v>157</v>
      </c>
      <c r="J2940" s="77" t="s">
        <v>42</v>
      </c>
      <c r="K2940" s="77">
        <v>3</v>
      </c>
      <c r="L2940" s="77">
        <v>1500</v>
      </c>
      <c r="M2940" s="77" t="s">
        <v>41</v>
      </c>
      <c r="N2940" s="101">
        <v>14.2</v>
      </c>
      <c r="O2940" s="107">
        <v>2.9000000000000001E-2</v>
      </c>
      <c r="P2940" s="104">
        <v>2.9</v>
      </c>
      <c r="Z2940" s="77" t="s">
        <v>40</v>
      </c>
      <c r="AA2940" s="77" t="s">
        <v>39</v>
      </c>
      <c r="AB2940" s="77">
        <v>20</v>
      </c>
    </row>
    <row r="2941" spans="1:28" ht="15.75" customHeight="1" x14ac:dyDescent="0.2">
      <c r="A2941" s="77" t="s">
        <v>48</v>
      </c>
      <c r="B2941" s="77" t="s">
        <v>47</v>
      </c>
      <c r="C2941" s="77" t="s">
        <v>50</v>
      </c>
      <c r="D2941" s="113">
        <v>43775.671936099534</v>
      </c>
      <c r="E2941" s="77" t="s">
        <v>5</v>
      </c>
      <c r="F2941" s="77" t="s">
        <v>45</v>
      </c>
      <c r="G2941" s="77" t="s">
        <v>51</v>
      </c>
      <c r="H2941" s="77" t="s">
        <v>20</v>
      </c>
      <c r="I2941" s="77" t="s">
        <v>158</v>
      </c>
      <c r="J2941" s="77" t="s">
        <v>42</v>
      </c>
      <c r="K2941" s="77">
        <v>3</v>
      </c>
      <c r="L2941" s="77">
        <v>1500</v>
      </c>
      <c r="M2941" s="77" t="s">
        <v>41</v>
      </c>
      <c r="N2941" s="101">
        <v>45.3</v>
      </c>
      <c r="O2941" s="107">
        <v>3.2000000000000001E-2</v>
      </c>
      <c r="P2941" s="104">
        <v>0</v>
      </c>
      <c r="Z2941" s="77" t="s">
        <v>40</v>
      </c>
      <c r="AA2941" s="77" t="s">
        <v>39</v>
      </c>
      <c r="AB2941" s="77">
        <v>20</v>
      </c>
    </row>
    <row r="2942" spans="1:28" ht="15.75" customHeight="1" x14ac:dyDescent="0.2">
      <c r="A2942" s="77" t="s">
        <v>48</v>
      </c>
      <c r="B2942" s="77" t="s">
        <v>47</v>
      </c>
      <c r="C2942" s="77" t="s">
        <v>50</v>
      </c>
      <c r="D2942" s="113">
        <v>43775.671936099534</v>
      </c>
      <c r="E2942" s="77" t="s">
        <v>5</v>
      </c>
      <c r="F2942" s="77" t="s">
        <v>45</v>
      </c>
      <c r="G2942" s="77" t="s">
        <v>51</v>
      </c>
      <c r="H2942" s="77" t="s">
        <v>20</v>
      </c>
      <c r="I2942" s="77" t="s">
        <v>43</v>
      </c>
      <c r="J2942" s="77" t="s">
        <v>42</v>
      </c>
      <c r="K2942" s="77">
        <v>3</v>
      </c>
      <c r="L2942" s="77">
        <v>1500</v>
      </c>
      <c r="M2942" s="77" t="s">
        <v>41</v>
      </c>
      <c r="N2942" s="101">
        <v>1.8</v>
      </c>
      <c r="O2942" s="107">
        <v>0</v>
      </c>
      <c r="P2942" s="104">
        <v>2.82</v>
      </c>
      <c r="Z2942" s="77" t="s">
        <v>40</v>
      </c>
      <c r="AA2942" s="77" t="s">
        <v>39</v>
      </c>
      <c r="AB2942" s="77">
        <v>20</v>
      </c>
    </row>
    <row r="2943" spans="1:28" ht="15.75" customHeight="1" x14ac:dyDescent="0.2">
      <c r="A2943" s="77" t="s">
        <v>48</v>
      </c>
      <c r="B2943" s="77" t="s">
        <v>47</v>
      </c>
      <c r="C2943" s="77" t="s">
        <v>50</v>
      </c>
      <c r="D2943" s="113">
        <v>43775.671936099534</v>
      </c>
      <c r="E2943" s="77" t="s">
        <v>5</v>
      </c>
      <c r="F2943" s="77" t="s">
        <v>29</v>
      </c>
      <c r="G2943" s="77" t="s">
        <v>51</v>
      </c>
      <c r="H2943" s="77" t="s">
        <v>20</v>
      </c>
      <c r="I2943" s="77" t="s">
        <v>157</v>
      </c>
      <c r="J2943" s="77" t="s">
        <v>42</v>
      </c>
      <c r="K2943" s="77">
        <v>3.45</v>
      </c>
      <c r="L2943" s="77">
        <v>1650</v>
      </c>
      <c r="M2943" s="77" t="s">
        <v>41</v>
      </c>
      <c r="N2943" s="101">
        <v>16.100000000000001</v>
      </c>
      <c r="O2943" s="107">
        <v>3.4700000000000002E-2</v>
      </c>
      <c r="P2943" s="104">
        <v>3.47</v>
      </c>
      <c r="Z2943" s="77" t="s">
        <v>40</v>
      </c>
      <c r="AA2943" s="77" t="s">
        <v>39</v>
      </c>
      <c r="AB2943" s="77">
        <v>20</v>
      </c>
    </row>
    <row r="2944" spans="1:28" ht="15.75" customHeight="1" x14ac:dyDescent="0.2">
      <c r="A2944" s="77" t="s">
        <v>48</v>
      </c>
      <c r="B2944" s="77" t="s">
        <v>47</v>
      </c>
      <c r="C2944" s="77" t="s">
        <v>50</v>
      </c>
      <c r="D2944" s="113">
        <v>43775.671936099534</v>
      </c>
      <c r="E2944" s="77" t="s">
        <v>5</v>
      </c>
      <c r="F2944" s="77" t="s">
        <v>29</v>
      </c>
      <c r="G2944" s="77" t="s">
        <v>51</v>
      </c>
      <c r="H2944" s="77" t="s">
        <v>20</v>
      </c>
      <c r="I2944" s="77" t="s">
        <v>158</v>
      </c>
      <c r="J2944" s="77" t="s">
        <v>42</v>
      </c>
      <c r="K2944" s="77">
        <v>3.45</v>
      </c>
      <c r="L2944" s="77">
        <v>1650</v>
      </c>
      <c r="M2944" s="77" t="s">
        <v>41</v>
      </c>
      <c r="N2944" s="101">
        <v>54.1</v>
      </c>
      <c r="O2944" s="107">
        <v>3.7900000000000003E-2</v>
      </c>
      <c r="P2944" s="104">
        <v>0</v>
      </c>
      <c r="Z2944" s="77" t="s">
        <v>40</v>
      </c>
      <c r="AA2944" s="77" t="s">
        <v>39</v>
      </c>
      <c r="AB2944" s="77">
        <v>20</v>
      </c>
    </row>
    <row r="2945" spans="1:28" ht="15.75" customHeight="1" x14ac:dyDescent="0.2">
      <c r="A2945" s="77" t="s">
        <v>48</v>
      </c>
      <c r="B2945" s="77" t="s">
        <v>47</v>
      </c>
      <c r="C2945" s="77" t="s">
        <v>50</v>
      </c>
      <c r="D2945" s="113">
        <v>43775.671936099534</v>
      </c>
      <c r="E2945" s="77" t="s">
        <v>5</v>
      </c>
      <c r="F2945" s="77" t="s">
        <v>29</v>
      </c>
      <c r="G2945" s="77" t="s">
        <v>51</v>
      </c>
      <c r="H2945" s="77" t="s">
        <v>20</v>
      </c>
      <c r="I2945" s="77" t="s">
        <v>43</v>
      </c>
      <c r="J2945" s="77" t="s">
        <v>42</v>
      </c>
      <c r="K2945" s="77">
        <v>3.45</v>
      </c>
      <c r="L2945" s="77">
        <v>1650</v>
      </c>
      <c r="M2945" s="77" t="s">
        <v>41</v>
      </c>
      <c r="N2945" s="101">
        <v>2.14</v>
      </c>
      <c r="O2945" s="107">
        <v>0</v>
      </c>
      <c r="P2945" s="104">
        <v>3.39</v>
      </c>
      <c r="Z2945" s="77" t="s">
        <v>40</v>
      </c>
      <c r="AA2945" s="77" t="s">
        <v>39</v>
      </c>
      <c r="AB2945" s="77">
        <v>20</v>
      </c>
    </row>
    <row r="2946" spans="1:28" ht="15.75" customHeight="1" x14ac:dyDescent="0.2">
      <c r="A2946" s="77" t="s">
        <v>49</v>
      </c>
      <c r="B2946" s="77" t="s">
        <v>47</v>
      </c>
      <c r="C2946" s="77" t="s">
        <v>50</v>
      </c>
      <c r="D2946" s="113">
        <v>43775.671936099534</v>
      </c>
      <c r="E2946" s="77" t="s">
        <v>5</v>
      </c>
      <c r="F2946" s="77" t="s">
        <v>31</v>
      </c>
      <c r="G2946" s="77" t="s">
        <v>51</v>
      </c>
      <c r="H2946" s="77" t="s">
        <v>20</v>
      </c>
      <c r="I2946" s="77" t="s">
        <v>157</v>
      </c>
      <c r="J2946" s="77" t="s">
        <v>42</v>
      </c>
      <c r="K2946" s="77">
        <v>1.7</v>
      </c>
      <c r="L2946" s="77">
        <v>1120</v>
      </c>
      <c r="M2946" s="77" t="s">
        <v>41</v>
      </c>
      <c r="N2946" s="101">
        <v>12.1</v>
      </c>
      <c r="O2946" s="107">
        <v>1.9599999999999999E-2</v>
      </c>
      <c r="P2946" s="104">
        <v>2.31</v>
      </c>
      <c r="Z2946" s="77" t="s">
        <v>40</v>
      </c>
      <c r="AA2946" s="77" t="s">
        <v>39</v>
      </c>
      <c r="AB2946" s="77">
        <v>20</v>
      </c>
    </row>
    <row r="2947" spans="1:28" ht="15.75" customHeight="1" x14ac:dyDescent="0.2">
      <c r="A2947" s="77" t="s">
        <v>49</v>
      </c>
      <c r="B2947" s="77" t="s">
        <v>47</v>
      </c>
      <c r="C2947" s="77" t="s">
        <v>50</v>
      </c>
      <c r="D2947" s="113">
        <v>43775.671936099534</v>
      </c>
      <c r="E2947" s="77" t="s">
        <v>5</v>
      </c>
      <c r="F2947" s="77" t="s">
        <v>31</v>
      </c>
      <c r="G2947" s="77" t="s">
        <v>51</v>
      </c>
      <c r="H2947" s="77" t="s">
        <v>20</v>
      </c>
      <c r="I2947" s="77" t="s">
        <v>158</v>
      </c>
      <c r="J2947" s="77" t="s">
        <v>42</v>
      </c>
      <c r="K2947" s="77">
        <v>1.7</v>
      </c>
      <c r="L2947" s="77">
        <v>1120</v>
      </c>
      <c r="M2947" s="77" t="s">
        <v>41</v>
      </c>
      <c r="N2947" s="101">
        <v>34.6</v>
      </c>
      <c r="O2947" s="107">
        <v>2.0899999999999998E-2</v>
      </c>
      <c r="P2947" s="104">
        <v>0</v>
      </c>
      <c r="Z2947" s="77" t="s">
        <v>40</v>
      </c>
      <c r="AA2947" s="77" t="s">
        <v>39</v>
      </c>
      <c r="AB2947" s="77">
        <v>20</v>
      </c>
    </row>
    <row r="2948" spans="1:28" ht="15.75" customHeight="1" x14ac:dyDescent="0.2">
      <c r="A2948" s="77" t="s">
        <v>49</v>
      </c>
      <c r="B2948" s="77" t="s">
        <v>47</v>
      </c>
      <c r="C2948" s="77" t="s">
        <v>50</v>
      </c>
      <c r="D2948" s="113">
        <v>43775.671936099534</v>
      </c>
      <c r="E2948" s="77" t="s">
        <v>5</v>
      </c>
      <c r="F2948" s="77" t="s">
        <v>31</v>
      </c>
      <c r="G2948" s="77" t="s">
        <v>51</v>
      </c>
      <c r="H2948" s="77" t="s">
        <v>20</v>
      </c>
      <c r="I2948" s="77" t="s">
        <v>43</v>
      </c>
      <c r="J2948" s="77" t="s">
        <v>42</v>
      </c>
      <c r="K2948" s="77">
        <v>1.7</v>
      </c>
      <c r="L2948" s="77">
        <v>1120</v>
      </c>
      <c r="M2948" s="77" t="s">
        <v>41</v>
      </c>
      <c r="N2948" s="101">
        <v>1.73</v>
      </c>
      <c r="O2948" s="107">
        <v>0</v>
      </c>
      <c r="P2948" s="104">
        <v>2.23</v>
      </c>
      <c r="Z2948" s="77" t="s">
        <v>40</v>
      </c>
      <c r="AA2948" s="77" t="s">
        <v>39</v>
      </c>
      <c r="AB2948" s="77">
        <v>20</v>
      </c>
    </row>
    <row r="2949" spans="1:28" ht="15.75" customHeight="1" x14ac:dyDescent="0.2">
      <c r="A2949" s="77" t="s">
        <v>49</v>
      </c>
      <c r="B2949" s="77" t="s">
        <v>47</v>
      </c>
      <c r="C2949" s="77" t="s">
        <v>50</v>
      </c>
      <c r="D2949" s="113">
        <v>43775.671936099534</v>
      </c>
      <c r="E2949" s="77" t="s">
        <v>5</v>
      </c>
      <c r="F2949" s="77" t="s">
        <v>45</v>
      </c>
      <c r="G2949" s="77" t="s">
        <v>51</v>
      </c>
      <c r="H2949" s="77" t="s">
        <v>20</v>
      </c>
      <c r="I2949" s="77" t="s">
        <v>158</v>
      </c>
      <c r="J2949" s="77" t="s">
        <v>42</v>
      </c>
      <c r="K2949" s="77">
        <v>3</v>
      </c>
      <c r="L2949" s="77">
        <v>1500</v>
      </c>
      <c r="M2949" s="77" t="s">
        <v>41</v>
      </c>
      <c r="N2949" s="101">
        <v>109</v>
      </c>
      <c r="O2949" s="107">
        <v>7.2999999999999995E-2</v>
      </c>
      <c r="P2949" s="104">
        <v>0</v>
      </c>
      <c r="Z2949" s="77" t="s">
        <v>40</v>
      </c>
      <c r="AA2949" s="77" t="s">
        <v>39</v>
      </c>
      <c r="AB2949" s="77">
        <v>20</v>
      </c>
    </row>
    <row r="2950" spans="1:28" ht="15.75" customHeight="1" x14ac:dyDescent="0.2">
      <c r="A2950" s="77" t="s">
        <v>49</v>
      </c>
      <c r="B2950" s="77" t="s">
        <v>47</v>
      </c>
      <c r="C2950" s="77" t="s">
        <v>50</v>
      </c>
      <c r="D2950" s="113">
        <v>43775.671936099534</v>
      </c>
      <c r="E2950" s="77" t="s">
        <v>5</v>
      </c>
      <c r="F2950" s="77" t="s">
        <v>45</v>
      </c>
      <c r="G2950" s="77" t="s">
        <v>51</v>
      </c>
      <c r="H2950" s="77" t="s">
        <v>20</v>
      </c>
      <c r="I2950" s="77" t="s">
        <v>43</v>
      </c>
      <c r="J2950" s="77" t="s">
        <v>42</v>
      </c>
      <c r="K2950" s="77">
        <v>3</v>
      </c>
      <c r="L2950" s="77">
        <v>1500</v>
      </c>
      <c r="M2950" s="77" t="s">
        <v>41</v>
      </c>
      <c r="N2950" s="101">
        <v>4.4000000000000004</v>
      </c>
      <c r="O2950" s="107">
        <v>0</v>
      </c>
      <c r="P2950" s="104">
        <v>6.85</v>
      </c>
      <c r="Z2950" s="77" t="s">
        <v>40</v>
      </c>
      <c r="AA2950" s="77" t="s">
        <v>39</v>
      </c>
      <c r="AB2950" s="77">
        <v>20</v>
      </c>
    </row>
    <row r="2951" spans="1:28" ht="15.75" customHeight="1" x14ac:dyDescent="0.2">
      <c r="A2951" s="77" t="s">
        <v>48</v>
      </c>
      <c r="B2951" s="77" t="s">
        <v>47</v>
      </c>
      <c r="C2951" s="77" t="s">
        <v>50</v>
      </c>
      <c r="D2951" s="113">
        <v>43775.671936099534</v>
      </c>
      <c r="E2951" s="77" t="s">
        <v>5</v>
      </c>
      <c r="F2951" s="77" t="s">
        <v>30</v>
      </c>
      <c r="G2951" s="77" t="s">
        <v>51</v>
      </c>
      <c r="H2951" s="77" t="s">
        <v>20</v>
      </c>
      <c r="I2951" s="77" t="s">
        <v>157</v>
      </c>
      <c r="J2951" s="77" t="s">
        <v>42</v>
      </c>
      <c r="K2951" s="77">
        <v>3.5</v>
      </c>
      <c r="L2951" s="77">
        <v>1210</v>
      </c>
      <c r="M2951" s="77" t="s">
        <v>41</v>
      </c>
      <c r="N2951" s="101">
        <v>39.4</v>
      </c>
      <c r="O2951" s="107">
        <v>7.0900000000000005E-2</v>
      </c>
      <c r="P2951" s="104">
        <v>5.0599999999999996</v>
      </c>
      <c r="Z2951" s="77" t="s">
        <v>40</v>
      </c>
      <c r="AA2951" s="77" t="s">
        <v>39</v>
      </c>
      <c r="AB2951" s="77">
        <v>20</v>
      </c>
    </row>
    <row r="2952" spans="1:28" ht="15.75" customHeight="1" x14ac:dyDescent="0.2">
      <c r="A2952" s="77" t="s">
        <v>48</v>
      </c>
      <c r="B2952" s="77" t="s">
        <v>47</v>
      </c>
      <c r="C2952" s="77" t="s">
        <v>50</v>
      </c>
      <c r="D2952" s="113">
        <v>43775.671936099534</v>
      </c>
      <c r="E2952" s="77" t="s">
        <v>5</v>
      </c>
      <c r="F2952" s="77" t="s">
        <v>30</v>
      </c>
      <c r="G2952" s="77" t="s">
        <v>51</v>
      </c>
      <c r="H2952" s="77" t="s">
        <v>20</v>
      </c>
      <c r="I2952" s="77" t="s">
        <v>158</v>
      </c>
      <c r="J2952" s="77" t="s">
        <v>42</v>
      </c>
      <c r="K2952" s="77">
        <v>3.5</v>
      </c>
      <c r="L2952" s="77">
        <v>1210</v>
      </c>
      <c r="M2952" s="77" t="s">
        <v>41</v>
      </c>
      <c r="N2952" s="101">
        <v>86.2</v>
      </c>
      <c r="O2952" s="107">
        <v>7.7299999999999994E-2</v>
      </c>
      <c r="P2952" s="104">
        <v>0</v>
      </c>
      <c r="Z2952" s="77" t="s">
        <v>40</v>
      </c>
      <c r="AA2952" s="77" t="s">
        <v>39</v>
      </c>
      <c r="AB2952" s="77">
        <v>20</v>
      </c>
    </row>
    <row r="2953" spans="1:28" ht="15.75" customHeight="1" x14ac:dyDescent="0.2">
      <c r="A2953" s="77" t="s">
        <v>48</v>
      </c>
      <c r="B2953" s="77" t="s">
        <v>47</v>
      </c>
      <c r="C2953" s="77" t="s">
        <v>50</v>
      </c>
      <c r="D2953" s="113">
        <v>43775.671936099534</v>
      </c>
      <c r="E2953" s="77" t="s">
        <v>5</v>
      </c>
      <c r="F2953" s="77" t="s">
        <v>30</v>
      </c>
      <c r="G2953" s="77" t="s">
        <v>51</v>
      </c>
      <c r="H2953" s="77" t="s">
        <v>20</v>
      </c>
      <c r="I2953" s="77" t="s">
        <v>43</v>
      </c>
      <c r="J2953" s="77" t="s">
        <v>42</v>
      </c>
      <c r="K2953" s="77">
        <v>3.5</v>
      </c>
      <c r="L2953" s="77">
        <v>1210</v>
      </c>
      <c r="M2953" s="77" t="s">
        <v>41</v>
      </c>
      <c r="N2953" s="101">
        <v>2.83</v>
      </c>
      <c r="O2953" s="107">
        <v>0</v>
      </c>
      <c r="P2953" s="104">
        <v>4.54</v>
      </c>
      <c r="Z2953" s="77" t="s">
        <v>40</v>
      </c>
      <c r="AA2953" s="77" t="s">
        <v>39</v>
      </c>
      <c r="AB2953" s="77">
        <v>20</v>
      </c>
    </row>
    <row r="2954" spans="1:28" ht="15.75" customHeight="1" x14ac:dyDescent="0.2">
      <c r="A2954" s="77" t="s">
        <v>49</v>
      </c>
      <c r="B2954" s="77" t="s">
        <v>47</v>
      </c>
      <c r="C2954" s="77" t="s">
        <v>50</v>
      </c>
      <c r="D2954" s="113">
        <v>43775.671936099534</v>
      </c>
      <c r="E2954" s="77" t="s">
        <v>5</v>
      </c>
      <c r="F2954" s="77" t="s">
        <v>30</v>
      </c>
      <c r="G2954" s="77" t="s">
        <v>44</v>
      </c>
      <c r="H2954" s="77" t="s">
        <v>20</v>
      </c>
      <c r="I2954" s="77" t="s">
        <v>157</v>
      </c>
      <c r="J2954" s="77" t="s">
        <v>42</v>
      </c>
      <c r="K2954" s="77">
        <v>3.5</v>
      </c>
      <c r="L2954" s="77">
        <v>1240</v>
      </c>
      <c r="M2954" s="77" t="s">
        <v>41</v>
      </c>
      <c r="N2954" s="101">
        <v>173</v>
      </c>
      <c r="O2954" s="107">
        <v>0.114</v>
      </c>
      <c r="P2954" s="104">
        <v>5.91</v>
      </c>
      <c r="Z2954" s="77" t="s">
        <v>40</v>
      </c>
      <c r="AA2954" s="77" t="s">
        <v>39</v>
      </c>
      <c r="AB2954" s="77">
        <v>20</v>
      </c>
    </row>
    <row r="2955" spans="1:28" ht="15.75" customHeight="1" x14ac:dyDescent="0.2">
      <c r="A2955" s="77" t="s">
        <v>49</v>
      </c>
      <c r="B2955" s="77" t="s">
        <v>47</v>
      </c>
      <c r="C2955" s="77" t="s">
        <v>50</v>
      </c>
      <c r="D2955" s="113">
        <v>43775.671936099534</v>
      </c>
      <c r="E2955" s="77" t="s">
        <v>5</v>
      </c>
      <c r="F2955" s="77" t="s">
        <v>30</v>
      </c>
      <c r="G2955" s="77" t="s">
        <v>44</v>
      </c>
      <c r="H2955" s="77" t="s">
        <v>20</v>
      </c>
      <c r="I2955" s="77" t="s">
        <v>158</v>
      </c>
      <c r="J2955" s="77" t="s">
        <v>42</v>
      </c>
      <c r="K2955" s="77">
        <v>3.5</v>
      </c>
      <c r="L2955" s="77">
        <v>1240</v>
      </c>
      <c r="M2955" s="77" t="s">
        <v>41</v>
      </c>
      <c r="N2955" s="101">
        <v>235</v>
      </c>
      <c r="O2955" s="107">
        <v>0.11899999999999999</v>
      </c>
      <c r="P2955" s="104">
        <v>0</v>
      </c>
      <c r="Z2955" s="77" t="s">
        <v>40</v>
      </c>
      <c r="AA2955" s="77" t="s">
        <v>39</v>
      </c>
      <c r="AB2955" s="77">
        <v>20</v>
      </c>
    </row>
    <row r="2956" spans="1:28" ht="15.75" customHeight="1" x14ac:dyDescent="0.2">
      <c r="A2956" s="77" t="s">
        <v>49</v>
      </c>
      <c r="B2956" s="77" t="s">
        <v>47</v>
      </c>
      <c r="C2956" s="77" t="s">
        <v>50</v>
      </c>
      <c r="D2956" s="113">
        <v>43775.671936099534</v>
      </c>
      <c r="E2956" s="77" t="s">
        <v>5</v>
      </c>
      <c r="F2956" s="77" t="s">
        <v>30</v>
      </c>
      <c r="G2956" s="77" t="s">
        <v>44</v>
      </c>
      <c r="H2956" s="77" t="s">
        <v>20</v>
      </c>
      <c r="I2956" s="77" t="s">
        <v>43</v>
      </c>
      <c r="J2956" s="77" t="s">
        <v>42</v>
      </c>
      <c r="K2956" s="77">
        <v>3.5</v>
      </c>
      <c r="L2956" s="77">
        <v>1240</v>
      </c>
      <c r="M2956" s="77" t="s">
        <v>41</v>
      </c>
      <c r="N2956" s="101">
        <v>3.41</v>
      </c>
      <c r="O2956" s="107">
        <v>0</v>
      </c>
      <c r="P2956" s="104">
        <v>5.27</v>
      </c>
      <c r="Z2956" s="77" t="s">
        <v>40</v>
      </c>
      <c r="AA2956" s="77" t="s">
        <v>39</v>
      </c>
      <c r="AB2956" s="77">
        <v>20</v>
      </c>
    </row>
    <row r="2957" spans="1:28" ht="15.75" customHeight="1" x14ac:dyDescent="0.2">
      <c r="A2957" s="77" t="s">
        <v>49</v>
      </c>
      <c r="B2957" s="77" t="s">
        <v>47</v>
      </c>
      <c r="C2957" s="77" t="s">
        <v>50</v>
      </c>
      <c r="D2957" s="113">
        <v>44091.745425567133</v>
      </c>
      <c r="E2957" s="77" t="s">
        <v>5</v>
      </c>
      <c r="F2957" s="77" t="s">
        <v>30</v>
      </c>
      <c r="G2957" s="77" t="s">
        <v>44</v>
      </c>
      <c r="H2957" s="77" t="s">
        <v>20</v>
      </c>
      <c r="I2957" s="77" t="s">
        <v>159</v>
      </c>
      <c r="J2957" s="77" t="s">
        <v>42</v>
      </c>
      <c r="K2957" s="77">
        <v>3.5</v>
      </c>
      <c r="L2957" s="77">
        <v>1240</v>
      </c>
      <c r="M2957" s="77" t="s">
        <v>41</v>
      </c>
      <c r="N2957" s="101">
        <v>176</v>
      </c>
      <c r="O2957" s="107">
        <v>0.111</v>
      </c>
      <c r="P2957" s="104">
        <v>5.17</v>
      </c>
      <c r="Z2957" s="77" t="s">
        <v>40</v>
      </c>
      <c r="AA2957" s="77" t="s">
        <v>39</v>
      </c>
      <c r="AB2957" s="77">
        <v>20</v>
      </c>
    </row>
    <row r="2958" spans="1:28" ht="15.75" customHeight="1" x14ac:dyDescent="0.2">
      <c r="A2958" s="77" t="s">
        <v>49</v>
      </c>
      <c r="B2958" s="77" t="s">
        <v>47</v>
      </c>
      <c r="C2958" s="77" t="s">
        <v>50</v>
      </c>
      <c r="D2958" s="113">
        <v>43775.671936099534</v>
      </c>
      <c r="E2958" s="77" t="s">
        <v>5</v>
      </c>
      <c r="F2958" s="77" t="s">
        <v>31</v>
      </c>
      <c r="G2958" s="77" t="s">
        <v>44</v>
      </c>
      <c r="H2958" s="77" t="s">
        <v>20</v>
      </c>
      <c r="I2958" s="77" t="s">
        <v>157</v>
      </c>
      <c r="J2958" s="77" t="s">
        <v>42</v>
      </c>
      <c r="K2958" s="77">
        <v>1</v>
      </c>
      <c r="L2958" s="77">
        <v>1070</v>
      </c>
      <c r="M2958" s="77" t="s">
        <v>41</v>
      </c>
      <c r="N2958" s="101">
        <v>14.8</v>
      </c>
      <c r="O2958" s="107">
        <v>1.54E-2</v>
      </c>
      <c r="P2958" s="104">
        <v>1.53</v>
      </c>
      <c r="Z2958" s="77" t="s">
        <v>40</v>
      </c>
      <c r="AA2958" s="77" t="s">
        <v>39</v>
      </c>
      <c r="AB2958" s="77">
        <v>20</v>
      </c>
    </row>
    <row r="2959" spans="1:28" ht="15.75" customHeight="1" x14ac:dyDescent="0.2">
      <c r="A2959" s="77" t="s">
        <v>49</v>
      </c>
      <c r="B2959" s="77" t="s">
        <v>47</v>
      </c>
      <c r="C2959" s="77" t="s">
        <v>50</v>
      </c>
      <c r="D2959" s="113">
        <v>43775.671936099534</v>
      </c>
      <c r="E2959" s="77" t="s">
        <v>5</v>
      </c>
      <c r="F2959" s="77" t="s">
        <v>31</v>
      </c>
      <c r="G2959" s="77" t="s">
        <v>44</v>
      </c>
      <c r="H2959" s="77" t="s">
        <v>20</v>
      </c>
      <c r="I2959" s="77" t="s">
        <v>158</v>
      </c>
      <c r="J2959" s="77" t="s">
        <v>42</v>
      </c>
      <c r="K2959" s="77">
        <v>1</v>
      </c>
      <c r="L2959" s="77">
        <v>1070</v>
      </c>
      <c r="M2959" s="77" t="s">
        <v>41</v>
      </c>
      <c r="N2959" s="101">
        <v>30.5</v>
      </c>
      <c r="O2959" s="107">
        <v>1.6500000000000001E-2</v>
      </c>
      <c r="P2959" s="104">
        <v>0</v>
      </c>
      <c r="Z2959" s="77" t="s">
        <v>40</v>
      </c>
      <c r="AA2959" s="77" t="s">
        <v>39</v>
      </c>
      <c r="AB2959" s="77">
        <v>20</v>
      </c>
    </row>
    <row r="2960" spans="1:28" ht="15.75" customHeight="1" x14ac:dyDescent="0.2">
      <c r="A2960" s="77" t="s">
        <v>49</v>
      </c>
      <c r="B2960" s="77" t="s">
        <v>47</v>
      </c>
      <c r="C2960" s="77" t="s">
        <v>50</v>
      </c>
      <c r="D2960" s="113">
        <v>43775.671936099534</v>
      </c>
      <c r="E2960" s="77" t="s">
        <v>5</v>
      </c>
      <c r="F2960" s="77" t="s">
        <v>31</v>
      </c>
      <c r="G2960" s="77" t="s">
        <v>44</v>
      </c>
      <c r="H2960" s="77" t="s">
        <v>20</v>
      </c>
      <c r="I2960" s="77" t="s">
        <v>43</v>
      </c>
      <c r="J2960" s="77" t="s">
        <v>42</v>
      </c>
      <c r="K2960" s="77">
        <v>1</v>
      </c>
      <c r="L2960" s="77">
        <v>1070</v>
      </c>
      <c r="M2960" s="77" t="s">
        <v>41</v>
      </c>
      <c r="N2960" s="101">
        <v>1.42</v>
      </c>
      <c r="O2960" s="107">
        <v>0</v>
      </c>
      <c r="P2960" s="104">
        <v>1.44</v>
      </c>
      <c r="Z2960" s="77" t="s">
        <v>40</v>
      </c>
      <c r="AA2960" s="77" t="s">
        <v>39</v>
      </c>
      <c r="AB2960" s="77">
        <v>20</v>
      </c>
    </row>
    <row r="2961" spans="1:28" ht="15.75" customHeight="1" x14ac:dyDescent="0.2">
      <c r="A2961" s="77" t="s">
        <v>49</v>
      </c>
      <c r="B2961" s="77" t="s">
        <v>47</v>
      </c>
      <c r="C2961" s="77" t="s">
        <v>50</v>
      </c>
      <c r="D2961" s="113">
        <v>44091.745425567133</v>
      </c>
      <c r="E2961" s="77" t="s">
        <v>5</v>
      </c>
      <c r="F2961" s="77" t="s">
        <v>31</v>
      </c>
      <c r="G2961" s="77" t="s">
        <v>44</v>
      </c>
      <c r="H2961" s="77" t="s">
        <v>20</v>
      </c>
      <c r="I2961" s="77" t="s">
        <v>159</v>
      </c>
      <c r="J2961" s="77" t="s">
        <v>42</v>
      </c>
      <c r="K2961" s="77">
        <v>1</v>
      </c>
      <c r="L2961" s="77">
        <v>1070</v>
      </c>
      <c r="M2961" s="77" t="s">
        <v>41</v>
      </c>
      <c r="N2961" s="101">
        <v>15</v>
      </c>
      <c r="O2961" s="107">
        <v>1.37E-2</v>
      </c>
      <c r="P2961" s="104">
        <v>1.35</v>
      </c>
      <c r="Z2961" s="77" t="s">
        <v>40</v>
      </c>
      <c r="AA2961" s="77" t="s">
        <v>39</v>
      </c>
      <c r="AB2961" s="77">
        <v>20</v>
      </c>
    </row>
    <row r="2962" spans="1:28" ht="15.75" customHeight="1" x14ac:dyDescent="0.2">
      <c r="A2962" s="77" t="s">
        <v>49</v>
      </c>
      <c r="B2962" s="77" t="s">
        <v>47</v>
      </c>
      <c r="C2962" s="77" t="s">
        <v>50</v>
      </c>
      <c r="D2962" s="113">
        <v>43775.671936099534</v>
      </c>
      <c r="E2962" s="77" t="s">
        <v>5</v>
      </c>
      <c r="F2962" s="77" t="s">
        <v>45</v>
      </c>
      <c r="G2962" s="77" t="s">
        <v>44</v>
      </c>
      <c r="H2962" s="77" t="s">
        <v>20</v>
      </c>
      <c r="I2962" s="77" t="s">
        <v>157</v>
      </c>
      <c r="J2962" s="77" t="s">
        <v>42</v>
      </c>
      <c r="K2962" s="77">
        <v>2.1</v>
      </c>
      <c r="L2962" s="77">
        <v>1720</v>
      </c>
      <c r="M2962" s="77" t="s">
        <v>41</v>
      </c>
      <c r="N2962" s="101">
        <v>40.9</v>
      </c>
      <c r="O2962" s="107">
        <v>5.8000000000000003E-2</v>
      </c>
      <c r="P2962" s="104">
        <v>7.68</v>
      </c>
      <c r="Z2962" s="77" t="s">
        <v>40</v>
      </c>
      <c r="AA2962" s="77" t="s">
        <v>39</v>
      </c>
      <c r="AB2962" s="77">
        <v>20</v>
      </c>
    </row>
    <row r="2963" spans="1:28" ht="15.75" customHeight="1" x14ac:dyDescent="0.2">
      <c r="A2963" s="77" t="s">
        <v>49</v>
      </c>
      <c r="B2963" s="77" t="s">
        <v>47</v>
      </c>
      <c r="C2963" s="77" t="s">
        <v>50</v>
      </c>
      <c r="D2963" s="113">
        <v>43775.671936099534</v>
      </c>
      <c r="E2963" s="77" t="s">
        <v>5</v>
      </c>
      <c r="F2963" s="77" t="s">
        <v>45</v>
      </c>
      <c r="G2963" s="77" t="s">
        <v>44</v>
      </c>
      <c r="H2963" s="77" t="s">
        <v>20</v>
      </c>
      <c r="I2963" s="77" t="s">
        <v>158</v>
      </c>
      <c r="J2963" s="77" t="s">
        <v>42</v>
      </c>
      <c r="K2963" s="77">
        <v>2.1</v>
      </c>
      <c r="L2963" s="77">
        <v>1720</v>
      </c>
      <c r="M2963" s="77" t="s">
        <v>41</v>
      </c>
      <c r="N2963" s="101">
        <v>123</v>
      </c>
      <c r="O2963" s="107">
        <v>5.8999999999999997E-2</v>
      </c>
      <c r="P2963" s="104">
        <v>0</v>
      </c>
      <c r="Z2963" s="77" t="s">
        <v>40</v>
      </c>
      <c r="AA2963" s="77" t="s">
        <v>39</v>
      </c>
      <c r="AB2963" s="77">
        <v>20</v>
      </c>
    </row>
    <row r="2964" spans="1:28" ht="15.75" customHeight="1" x14ac:dyDescent="0.2">
      <c r="A2964" s="77" t="s">
        <v>49</v>
      </c>
      <c r="B2964" s="77" t="s">
        <v>47</v>
      </c>
      <c r="C2964" s="77" t="s">
        <v>50</v>
      </c>
      <c r="D2964" s="113">
        <v>43775.671936099534</v>
      </c>
      <c r="E2964" s="77" t="s">
        <v>5</v>
      </c>
      <c r="F2964" s="77" t="s">
        <v>45</v>
      </c>
      <c r="G2964" s="77" t="s">
        <v>44</v>
      </c>
      <c r="H2964" s="77" t="s">
        <v>20</v>
      </c>
      <c r="I2964" s="77" t="s">
        <v>43</v>
      </c>
      <c r="J2964" s="77" t="s">
        <v>42</v>
      </c>
      <c r="K2964" s="77">
        <v>2.1</v>
      </c>
      <c r="L2964" s="77">
        <v>1720</v>
      </c>
      <c r="M2964" s="77" t="s">
        <v>41</v>
      </c>
      <c r="N2964" s="101">
        <v>5.2</v>
      </c>
      <c r="O2964" s="107">
        <v>0</v>
      </c>
      <c r="P2964" s="104">
        <v>7.47</v>
      </c>
      <c r="Z2964" s="77" t="s">
        <v>40</v>
      </c>
      <c r="AA2964" s="77" t="s">
        <v>39</v>
      </c>
      <c r="AB2964" s="77">
        <v>20</v>
      </c>
    </row>
    <row r="2965" spans="1:28" ht="15.75" customHeight="1" x14ac:dyDescent="0.2">
      <c r="A2965" s="77" t="s">
        <v>49</v>
      </c>
      <c r="B2965" s="77" t="s">
        <v>47</v>
      </c>
      <c r="C2965" s="77" t="s">
        <v>50</v>
      </c>
      <c r="D2965" s="113">
        <v>44091.745425567133</v>
      </c>
      <c r="E2965" s="77" t="s">
        <v>5</v>
      </c>
      <c r="F2965" s="77" t="s">
        <v>45</v>
      </c>
      <c r="G2965" s="77" t="s">
        <v>44</v>
      </c>
      <c r="H2965" s="77" t="s">
        <v>20</v>
      </c>
      <c r="I2965" s="77" t="s">
        <v>159</v>
      </c>
      <c r="J2965" s="77" t="s">
        <v>42</v>
      </c>
      <c r="K2965" s="77">
        <v>2.1</v>
      </c>
      <c r="L2965" s="77">
        <v>1720</v>
      </c>
      <c r="M2965" s="77" t="s">
        <v>41</v>
      </c>
      <c r="N2965" s="101">
        <v>41.2</v>
      </c>
      <c r="O2965" s="107">
        <v>5.0999999999999997E-2</v>
      </c>
      <c r="P2965" s="104">
        <v>7.26</v>
      </c>
      <c r="Z2965" s="77" t="s">
        <v>40</v>
      </c>
      <c r="AA2965" s="77" t="s">
        <v>39</v>
      </c>
      <c r="AB2965" s="77">
        <v>20</v>
      </c>
    </row>
    <row r="2966" spans="1:28" ht="15.75" customHeight="1" x14ac:dyDescent="0.2">
      <c r="A2966" s="77" t="s">
        <v>49</v>
      </c>
      <c r="B2966" s="77" t="s">
        <v>47</v>
      </c>
      <c r="C2966" s="77" t="s">
        <v>50</v>
      </c>
      <c r="D2966" s="113">
        <v>43775.671936099534</v>
      </c>
      <c r="E2966" s="77" t="s">
        <v>5</v>
      </c>
      <c r="F2966" s="77" t="s">
        <v>29</v>
      </c>
      <c r="G2966" s="77" t="s">
        <v>44</v>
      </c>
      <c r="H2966" s="77" t="s">
        <v>20</v>
      </c>
      <c r="I2966" s="77" t="s">
        <v>157</v>
      </c>
      <c r="J2966" s="77" t="s">
        <v>42</v>
      </c>
      <c r="K2966" s="77">
        <v>2.4700000000000002</v>
      </c>
      <c r="L2966" s="77">
        <v>1950</v>
      </c>
      <c r="M2966" s="77" t="s">
        <v>41</v>
      </c>
      <c r="N2966" s="101">
        <v>45.1</v>
      </c>
      <c r="O2966" s="107">
        <v>7.0400000000000004E-2</v>
      </c>
      <c r="P2966" s="104">
        <v>9.77</v>
      </c>
      <c r="Z2966" s="77" t="s">
        <v>40</v>
      </c>
      <c r="AA2966" s="77" t="s">
        <v>39</v>
      </c>
      <c r="AB2966" s="77">
        <v>20</v>
      </c>
    </row>
    <row r="2967" spans="1:28" ht="15.75" customHeight="1" x14ac:dyDescent="0.2">
      <c r="A2967" s="77" t="s">
        <v>49</v>
      </c>
      <c r="B2967" s="77" t="s">
        <v>47</v>
      </c>
      <c r="C2967" s="77" t="s">
        <v>50</v>
      </c>
      <c r="D2967" s="113">
        <v>43775.671936099534</v>
      </c>
      <c r="E2967" s="77" t="s">
        <v>5</v>
      </c>
      <c r="F2967" s="77" t="s">
        <v>29</v>
      </c>
      <c r="G2967" s="77" t="s">
        <v>44</v>
      </c>
      <c r="H2967" s="77" t="s">
        <v>20</v>
      </c>
      <c r="I2967" s="77" t="s">
        <v>158</v>
      </c>
      <c r="J2967" s="77" t="s">
        <v>42</v>
      </c>
      <c r="K2967" s="77">
        <v>2.4700000000000002</v>
      </c>
      <c r="L2967" s="77">
        <v>1950</v>
      </c>
      <c r="M2967" s="77" t="s">
        <v>41</v>
      </c>
      <c r="N2967" s="101">
        <v>149</v>
      </c>
      <c r="O2967" s="107">
        <v>7.0599999999999996E-2</v>
      </c>
      <c r="P2967" s="104">
        <v>0</v>
      </c>
      <c r="Z2967" s="77" t="s">
        <v>40</v>
      </c>
      <c r="AA2967" s="77" t="s">
        <v>39</v>
      </c>
      <c r="AB2967" s="77">
        <v>20</v>
      </c>
    </row>
    <row r="2968" spans="1:28" ht="15.75" customHeight="1" x14ac:dyDescent="0.2">
      <c r="A2968" s="77" t="s">
        <v>49</v>
      </c>
      <c r="B2968" s="77" t="s">
        <v>47</v>
      </c>
      <c r="C2968" s="77" t="s">
        <v>50</v>
      </c>
      <c r="D2968" s="113">
        <v>43775.671936099534</v>
      </c>
      <c r="E2968" s="77" t="s">
        <v>5</v>
      </c>
      <c r="F2968" s="77" t="s">
        <v>29</v>
      </c>
      <c r="G2968" s="77" t="s">
        <v>44</v>
      </c>
      <c r="H2968" s="77" t="s">
        <v>20</v>
      </c>
      <c r="I2968" s="77" t="s">
        <v>43</v>
      </c>
      <c r="J2968" s="77" t="s">
        <v>42</v>
      </c>
      <c r="K2968" s="77">
        <v>2.4700000000000002</v>
      </c>
      <c r="L2968" s="77">
        <v>1950</v>
      </c>
      <c r="M2968" s="77" t="s">
        <v>41</v>
      </c>
      <c r="N2968" s="101">
        <v>6.52</v>
      </c>
      <c r="O2968" s="107">
        <v>0</v>
      </c>
      <c r="P2968" s="104">
        <v>9.5299999999999994</v>
      </c>
      <c r="Z2968" s="77" t="s">
        <v>40</v>
      </c>
      <c r="AA2968" s="77" t="s">
        <v>39</v>
      </c>
      <c r="AB2968" s="77">
        <v>20</v>
      </c>
    </row>
    <row r="2969" spans="1:28" ht="15.75" customHeight="1" x14ac:dyDescent="0.2">
      <c r="A2969" s="77" t="s">
        <v>48</v>
      </c>
      <c r="B2969" s="77" t="s">
        <v>47</v>
      </c>
      <c r="C2969" s="77" t="s">
        <v>50</v>
      </c>
      <c r="D2969" s="113">
        <v>43775.671936099534</v>
      </c>
      <c r="E2969" s="77" t="s">
        <v>5</v>
      </c>
      <c r="F2969" s="77" t="s">
        <v>30</v>
      </c>
      <c r="G2969" s="77" t="s">
        <v>44</v>
      </c>
      <c r="H2969" s="77" t="s">
        <v>20</v>
      </c>
      <c r="I2969" s="77" t="s">
        <v>157</v>
      </c>
      <c r="J2969" s="77" t="s">
        <v>42</v>
      </c>
      <c r="K2969" s="77">
        <v>3.5</v>
      </c>
      <c r="L2969" s="77">
        <v>1240</v>
      </c>
      <c r="M2969" s="77" t="s">
        <v>41</v>
      </c>
      <c r="N2969" s="101">
        <v>105</v>
      </c>
      <c r="O2969" s="107">
        <v>5.3499999999999999E-2</v>
      </c>
      <c r="P2969" s="104">
        <v>2.68</v>
      </c>
      <c r="Z2969" s="77" t="s">
        <v>40</v>
      </c>
      <c r="AA2969" s="77" t="s">
        <v>39</v>
      </c>
      <c r="AB2969" s="77">
        <v>20</v>
      </c>
    </row>
    <row r="2970" spans="1:28" ht="15.75" customHeight="1" x14ac:dyDescent="0.2">
      <c r="A2970" s="77" t="s">
        <v>48</v>
      </c>
      <c r="B2970" s="77" t="s">
        <v>47</v>
      </c>
      <c r="C2970" s="77" t="s">
        <v>50</v>
      </c>
      <c r="D2970" s="113">
        <v>43775.671936099534</v>
      </c>
      <c r="E2970" s="77" t="s">
        <v>5</v>
      </c>
      <c r="F2970" s="77" t="s">
        <v>30</v>
      </c>
      <c r="G2970" s="77" t="s">
        <v>44</v>
      </c>
      <c r="H2970" s="77" t="s">
        <v>20</v>
      </c>
      <c r="I2970" s="77" t="s">
        <v>158</v>
      </c>
      <c r="J2970" s="77" t="s">
        <v>42</v>
      </c>
      <c r="K2970" s="77">
        <v>3.5</v>
      </c>
      <c r="L2970" s="77">
        <v>1240</v>
      </c>
      <c r="M2970" s="77" t="s">
        <v>41</v>
      </c>
      <c r="N2970" s="101">
        <v>134</v>
      </c>
      <c r="O2970" s="107">
        <v>5.8599999999999999E-2</v>
      </c>
      <c r="P2970" s="104">
        <v>0</v>
      </c>
      <c r="Z2970" s="77" t="s">
        <v>40</v>
      </c>
      <c r="AA2970" s="77" t="s">
        <v>39</v>
      </c>
      <c r="AB2970" s="77">
        <v>20</v>
      </c>
    </row>
    <row r="2971" spans="1:28" ht="15.75" customHeight="1" x14ac:dyDescent="0.2">
      <c r="A2971" s="77" t="s">
        <v>48</v>
      </c>
      <c r="B2971" s="77" t="s">
        <v>47</v>
      </c>
      <c r="C2971" s="77" t="s">
        <v>50</v>
      </c>
      <c r="D2971" s="113">
        <v>43775.671936099534</v>
      </c>
      <c r="E2971" s="77" t="s">
        <v>5</v>
      </c>
      <c r="F2971" s="77" t="s">
        <v>30</v>
      </c>
      <c r="G2971" s="77" t="s">
        <v>44</v>
      </c>
      <c r="H2971" s="77" t="s">
        <v>20</v>
      </c>
      <c r="I2971" s="77" t="s">
        <v>43</v>
      </c>
      <c r="J2971" s="77" t="s">
        <v>42</v>
      </c>
      <c r="K2971" s="77">
        <v>3.5</v>
      </c>
      <c r="L2971" s="77">
        <v>1240</v>
      </c>
      <c r="M2971" s="77" t="s">
        <v>41</v>
      </c>
      <c r="N2971" s="101">
        <v>1.56</v>
      </c>
      <c r="O2971" s="107">
        <v>0</v>
      </c>
      <c r="P2971" s="104">
        <v>2.41</v>
      </c>
      <c r="Z2971" s="77" t="s">
        <v>40</v>
      </c>
      <c r="AA2971" s="77" t="s">
        <v>39</v>
      </c>
      <c r="AB2971" s="77">
        <v>20</v>
      </c>
    </row>
    <row r="2972" spans="1:28" ht="15.75" customHeight="1" x14ac:dyDescent="0.2">
      <c r="A2972" s="77" t="s">
        <v>48</v>
      </c>
      <c r="B2972" s="77" t="s">
        <v>47</v>
      </c>
      <c r="C2972" s="77" t="s">
        <v>50</v>
      </c>
      <c r="D2972" s="113">
        <v>43775.671936099534</v>
      </c>
      <c r="E2972" s="77" t="s">
        <v>5</v>
      </c>
      <c r="F2972" s="77" t="s">
        <v>31</v>
      </c>
      <c r="G2972" s="77" t="s">
        <v>44</v>
      </c>
      <c r="H2972" s="77" t="s">
        <v>20</v>
      </c>
      <c r="I2972" s="77" t="s">
        <v>157</v>
      </c>
      <c r="J2972" s="77" t="s">
        <v>42</v>
      </c>
      <c r="K2972" s="77">
        <v>1</v>
      </c>
      <c r="L2972" s="77">
        <v>1070</v>
      </c>
      <c r="M2972" s="77" t="s">
        <v>41</v>
      </c>
      <c r="N2972" s="101">
        <v>6.35</v>
      </c>
      <c r="O2972" s="107">
        <v>7.0000000000000001E-3</v>
      </c>
      <c r="P2972" s="104">
        <v>0.65300000000000002</v>
      </c>
      <c r="Z2972" s="77" t="s">
        <v>40</v>
      </c>
      <c r="AA2972" s="77" t="s">
        <v>39</v>
      </c>
      <c r="AB2972" s="77">
        <v>20</v>
      </c>
    </row>
    <row r="2973" spans="1:28" ht="15.75" customHeight="1" x14ac:dyDescent="0.2">
      <c r="A2973" s="77" t="s">
        <v>48</v>
      </c>
      <c r="B2973" s="77" t="s">
        <v>47</v>
      </c>
      <c r="C2973" s="77" t="s">
        <v>50</v>
      </c>
      <c r="D2973" s="113">
        <v>43775.671936099534</v>
      </c>
      <c r="E2973" s="77" t="s">
        <v>5</v>
      </c>
      <c r="F2973" s="77" t="s">
        <v>31</v>
      </c>
      <c r="G2973" s="77" t="s">
        <v>44</v>
      </c>
      <c r="H2973" s="77" t="s">
        <v>20</v>
      </c>
      <c r="I2973" s="77" t="s">
        <v>158</v>
      </c>
      <c r="J2973" s="77" t="s">
        <v>42</v>
      </c>
      <c r="K2973" s="77">
        <v>1</v>
      </c>
      <c r="L2973" s="77">
        <v>1070</v>
      </c>
      <c r="M2973" s="77" t="s">
        <v>41</v>
      </c>
      <c r="N2973" s="101">
        <v>13.1</v>
      </c>
      <c r="O2973" s="107">
        <v>7.1999999999999998E-3</v>
      </c>
      <c r="P2973" s="104">
        <v>0</v>
      </c>
      <c r="Z2973" s="77" t="s">
        <v>40</v>
      </c>
      <c r="AA2973" s="77" t="s">
        <v>39</v>
      </c>
      <c r="AB2973" s="77">
        <v>20</v>
      </c>
    </row>
    <row r="2974" spans="1:28" ht="15.75" customHeight="1" x14ac:dyDescent="0.2">
      <c r="A2974" s="77" t="s">
        <v>48</v>
      </c>
      <c r="B2974" s="77" t="s">
        <v>47</v>
      </c>
      <c r="C2974" s="77" t="s">
        <v>50</v>
      </c>
      <c r="D2974" s="113">
        <v>43775.671936099534</v>
      </c>
      <c r="E2974" s="77" t="s">
        <v>5</v>
      </c>
      <c r="F2974" s="77" t="s">
        <v>31</v>
      </c>
      <c r="G2974" s="77" t="s">
        <v>44</v>
      </c>
      <c r="H2974" s="77" t="s">
        <v>20</v>
      </c>
      <c r="I2974" s="77" t="s">
        <v>43</v>
      </c>
      <c r="J2974" s="77" t="s">
        <v>42</v>
      </c>
      <c r="K2974" s="77">
        <v>1</v>
      </c>
      <c r="L2974" s="77">
        <v>1070</v>
      </c>
      <c r="M2974" s="77" t="s">
        <v>41</v>
      </c>
      <c r="N2974" s="101">
        <v>0.60399999999999998</v>
      </c>
      <c r="O2974" s="107">
        <v>0</v>
      </c>
      <c r="P2974" s="104">
        <v>0.61599999999999999</v>
      </c>
      <c r="Z2974" s="77" t="s">
        <v>40</v>
      </c>
      <c r="AA2974" s="77" t="s">
        <v>39</v>
      </c>
      <c r="AB2974" s="77">
        <v>20</v>
      </c>
    </row>
    <row r="2975" spans="1:28" ht="15.75" customHeight="1" x14ac:dyDescent="0.2">
      <c r="A2975" s="77" t="s">
        <v>48</v>
      </c>
      <c r="B2975" s="77" t="s">
        <v>47</v>
      </c>
      <c r="C2975" s="77" t="s">
        <v>50</v>
      </c>
      <c r="D2975" s="113">
        <v>43775.671936099534</v>
      </c>
      <c r="E2975" s="77" t="s">
        <v>5</v>
      </c>
      <c r="F2975" s="77" t="s">
        <v>45</v>
      </c>
      <c r="G2975" s="77" t="s">
        <v>44</v>
      </c>
      <c r="H2975" s="77" t="s">
        <v>20</v>
      </c>
      <c r="I2975" s="77" t="s">
        <v>157</v>
      </c>
      <c r="J2975" s="77" t="s">
        <v>42</v>
      </c>
      <c r="K2975" s="77">
        <v>2.1</v>
      </c>
      <c r="L2975" s="77">
        <v>1720</v>
      </c>
      <c r="M2975" s="77" t="s">
        <v>41</v>
      </c>
      <c r="N2975" s="101">
        <v>18</v>
      </c>
      <c r="O2975" s="107">
        <v>2.5999999999999999E-2</v>
      </c>
      <c r="P2975" s="104">
        <v>3.14</v>
      </c>
      <c r="Z2975" s="77" t="s">
        <v>40</v>
      </c>
      <c r="AA2975" s="77" t="s">
        <v>39</v>
      </c>
      <c r="AB2975" s="77">
        <v>20</v>
      </c>
    </row>
    <row r="2976" spans="1:28" ht="15.75" customHeight="1" x14ac:dyDescent="0.2">
      <c r="A2976" s="77" t="s">
        <v>48</v>
      </c>
      <c r="B2976" s="77" t="s">
        <v>47</v>
      </c>
      <c r="C2976" s="77" t="s">
        <v>50</v>
      </c>
      <c r="D2976" s="113">
        <v>43775.671936099534</v>
      </c>
      <c r="E2976" s="77" t="s">
        <v>5</v>
      </c>
      <c r="F2976" s="77" t="s">
        <v>45</v>
      </c>
      <c r="G2976" s="77" t="s">
        <v>44</v>
      </c>
      <c r="H2976" s="77" t="s">
        <v>20</v>
      </c>
      <c r="I2976" s="77" t="s">
        <v>158</v>
      </c>
      <c r="J2976" s="77" t="s">
        <v>42</v>
      </c>
      <c r="K2976" s="77">
        <v>2.1</v>
      </c>
      <c r="L2976" s="77">
        <v>1720</v>
      </c>
      <c r="M2976" s="77" t="s">
        <v>41</v>
      </c>
      <c r="N2976" s="101">
        <v>51.5</v>
      </c>
      <c r="O2976" s="107">
        <v>2.5999999999999999E-2</v>
      </c>
      <c r="P2976" s="104">
        <v>0</v>
      </c>
      <c r="Z2976" s="77" t="s">
        <v>40</v>
      </c>
      <c r="AA2976" s="77" t="s">
        <v>39</v>
      </c>
      <c r="AB2976" s="77">
        <v>20</v>
      </c>
    </row>
    <row r="2977" spans="1:28" ht="15.75" customHeight="1" x14ac:dyDescent="0.2">
      <c r="A2977" s="77" t="s">
        <v>48</v>
      </c>
      <c r="B2977" s="77" t="s">
        <v>47</v>
      </c>
      <c r="C2977" s="77" t="s">
        <v>50</v>
      </c>
      <c r="D2977" s="113">
        <v>43775.671936099534</v>
      </c>
      <c r="E2977" s="77" t="s">
        <v>5</v>
      </c>
      <c r="F2977" s="77" t="s">
        <v>45</v>
      </c>
      <c r="G2977" s="77" t="s">
        <v>44</v>
      </c>
      <c r="H2977" s="77" t="s">
        <v>20</v>
      </c>
      <c r="I2977" s="77" t="s">
        <v>43</v>
      </c>
      <c r="J2977" s="77" t="s">
        <v>42</v>
      </c>
      <c r="K2977" s="77">
        <v>2.1</v>
      </c>
      <c r="L2977" s="77">
        <v>1720</v>
      </c>
      <c r="M2977" s="77" t="s">
        <v>41</v>
      </c>
      <c r="N2977" s="101">
        <v>2.1</v>
      </c>
      <c r="O2977" s="107">
        <v>0</v>
      </c>
      <c r="P2977" s="104">
        <v>3.05</v>
      </c>
      <c r="Z2977" s="77" t="s">
        <v>40</v>
      </c>
      <c r="AA2977" s="77" t="s">
        <v>39</v>
      </c>
      <c r="AB2977" s="77">
        <v>20</v>
      </c>
    </row>
    <row r="2978" spans="1:28" ht="15.75" customHeight="1" x14ac:dyDescent="0.2">
      <c r="A2978" s="77" t="s">
        <v>48</v>
      </c>
      <c r="B2978" s="77" t="s">
        <v>47</v>
      </c>
      <c r="C2978" s="77" t="s">
        <v>50</v>
      </c>
      <c r="D2978" s="113">
        <v>43775.671936099534</v>
      </c>
      <c r="E2978" s="77" t="s">
        <v>5</v>
      </c>
      <c r="F2978" s="77" t="s">
        <v>29</v>
      </c>
      <c r="G2978" s="77" t="s">
        <v>44</v>
      </c>
      <c r="H2978" s="77" t="s">
        <v>20</v>
      </c>
      <c r="I2978" s="77" t="s">
        <v>157</v>
      </c>
      <c r="J2978" s="77" t="s">
        <v>42</v>
      </c>
      <c r="K2978" s="77">
        <v>2.4700000000000002</v>
      </c>
      <c r="L2978" s="77">
        <v>1950</v>
      </c>
      <c r="M2978" s="77" t="s">
        <v>41</v>
      </c>
      <c r="N2978" s="101">
        <v>18.899999999999999</v>
      </c>
      <c r="O2978" s="107">
        <v>3.1099999999999999E-2</v>
      </c>
      <c r="P2978" s="104">
        <v>3.98</v>
      </c>
      <c r="Z2978" s="77" t="s">
        <v>40</v>
      </c>
      <c r="AA2978" s="77" t="s">
        <v>39</v>
      </c>
      <c r="AB2978" s="77">
        <v>20</v>
      </c>
    </row>
    <row r="2979" spans="1:28" ht="15.75" customHeight="1" x14ac:dyDescent="0.2">
      <c r="A2979" s="77" t="s">
        <v>48</v>
      </c>
      <c r="B2979" s="77" t="s">
        <v>47</v>
      </c>
      <c r="C2979" s="77" t="s">
        <v>50</v>
      </c>
      <c r="D2979" s="113">
        <v>43775.671936099534</v>
      </c>
      <c r="E2979" s="77" t="s">
        <v>5</v>
      </c>
      <c r="F2979" s="77" t="s">
        <v>29</v>
      </c>
      <c r="G2979" s="77" t="s">
        <v>44</v>
      </c>
      <c r="H2979" s="77" t="s">
        <v>20</v>
      </c>
      <c r="I2979" s="77" t="s">
        <v>158</v>
      </c>
      <c r="J2979" s="77" t="s">
        <v>42</v>
      </c>
      <c r="K2979" s="77">
        <v>2.4700000000000002</v>
      </c>
      <c r="L2979" s="77">
        <v>1950</v>
      </c>
      <c r="M2979" s="77" t="s">
        <v>41</v>
      </c>
      <c r="N2979" s="101">
        <v>61.4</v>
      </c>
      <c r="O2979" s="107">
        <v>3.1199999999999999E-2</v>
      </c>
      <c r="P2979" s="104">
        <v>0</v>
      </c>
      <c r="Z2979" s="77" t="s">
        <v>40</v>
      </c>
      <c r="AA2979" s="77" t="s">
        <v>39</v>
      </c>
      <c r="AB2979" s="77">
        <v>20</v>
      </c>
    </row>
    <row r="2980" spans="1:28" ht="15.75" customHeight="1" x14ac:dyDescent="0.2">
      <c r="A2980" s="77" t="s">
        <v>48</v>
      </c>
      <c r="B2980" s="77" t="s">
        <v>47</v>
      </c>
      <c r="C2980" s="77" t="s">
        <v>50</v>
      </c>
      <c r="D2980" s="113">
        <v>43775.671936099534</v>
      </c>
      <c r="E2980" s="77" t="s">
        <v>5</v>
      </c>
      <c r="F2980" s="77" t="s">
        <v>29</v>
      </c>
      <c r="G2980" s="77" t="s">
        <v>44</v>
      </c>
      <c r="H2980" s="77" t="s">
        <v>20</v>
      </c>
      <c r="I2980" s="77" t="s">
        <v>43</v>
      </c>
      <c r="J2980" s="77" t="s">
        <v>42</v>
      </c>
      <c r="K2980" s="77">
        <v>2.4700000000000002</v>
      </c>
      <c r="L2980" s="77">
        <v>1950</v>
      </c>
      <c r="M2980" s="77" t="s">
        <v>41</v>
      </c>
      <c r="N2980" s="101">
        <v>2.65</v>
      </c>
      <c r="O2980" s="107">
        <v>0</v>
      </c>
      <c r="P2980" s="104">
        <v>3.88</v>
      </c>
      <c r="Z2980" s="77" t="s">
        <v>40</v>
      </c>
      <c r="AA2980" s="77" t="s">
        <v>39</v>
      </c>
      <c r="AB2980" s="77">
        <v>20</v>
      </c>
    </row>
    <row r="2981" spans="1:28" ht="15.75" customHeight="1" x14ac:dyDescent="0.2">
      <c r="A2981" s="77" t="s">
        <v>49</v>
      </c>
      <c r="B2981" s="77" t="s">
        <v>47</v>
      </c>
      <c r="C2981" s="77" t="s">
        <v>50</v>
      </c>
      <c r="D2981" s="113">
        <v>43775.672440277776</v>
      </c>
      <c r="E2981" s="77" t="s">
        <v>5</v>
      </c>
      <c r="F2981" s="77" t="s">
        <v>30</v>
      </c>
      <c r="G2981" s="77" t="s">
        <v>51</v>
      </c>
      <c r="H2981" s="77" t="s">
        <v>22</v>
      </c>
      <c r="I2981" s="77" t="s">
        <v>157</v>
      </c>
      <c r="J2981" s="77" t="s">
        <v>42</v>
      </c>
      <c r="K2981" s="77">
        <v>3.5</v>
      </c>
      <c r="L2981" s="77">
        <v>1210</v>
      </c>
      <c r="M2981" s="77" t="s">
        <v>41</v>
      </c>
      <c r="N2981" s="101">
        <v>149</v>
      </c>
      <c r="O2981" s="107">
        <v>0.155</v>
      </c>
      <c r="P2981" s="104">
        <v>8.69</v>
      </c>
      <c r="Z2981" s="77" t="s">
        <v>40</v>
      </c>
      <c r="AA2981" s="77" t="s">
        <v>39</v>
      </c>
      <c r="AB2981" s="77">
        <v>20</v>
      </c>
    </row>
    <row r="2982" spans="1:28" ht="15.75" customHeight="1" x14ac:dyDescent="0.2">
      <c r="A2982" s="77" t="s">
        <v>49</v>
      </c>
      <c r="B2982" s="77" t="s">
        <v>47</v>
      </c>
      <c r="C2982" s="77" t="s">
        <v>50</v>
      </c>
      <c r="D2982" s="113">
        <v>43775.672440277776</v>
      </c>
      <c r="E2982" s="77" t="s">
        <v>5</v>
      </c>
      <c r="F2982" s="77" t="s">
        <v>30</v>
      </c>
      <c r="G2982" s="77" t="s">
        <v>51</v>
      </c>
      <c r="H2982" s="77" t="s">
        <v>22</v>
      </c>
      <c r="I2982" s="77" t="s">
        <v>158</v>
      </c>
      <c r="J2982" s="77" t="s">
        <v>42</v>
      </c>
      <c r="K2982" s="77">
        <v>3.5</v>
      </c>
      <c r="L2982" s="77">
        <v>1210</v>
      </c>
      <c r="M2982" s="77" t="s">
        <v>41</v>
      </c>
      <c r="N2982" s="101">
        <v>238</v>
      </c>
      <c r="O2982" s="107">
        <v>0.16800000000000001</v>
      </c>
      <c r="P2982" s="104">
        <v>0</v>
      </c>
      <c r="Z2982" s="77" t="s">
        <v>40</v>
      </c>
      <c r="AA2982" s="77" t="s">
        <v>39</v>
      </c>
      <c r="AB2982" s="77">
        <v>20</v>
      </c>
    </row>
    <row r="2983" spans="1:28" ht="15.75" customHeight="1" x14ac:dyDescent="0.2">
      <c r="A2983" s="77" t="s">
        <v>49</v>
      </c>
      <c r="B2983" s="77" t="s">
        <v>47</v>
      </c>
      <c r="C2983" s="77" t="s">
        <v>50</v>
      </c>
      <c r="D2983" s="113">
        <v>43775.672440277776</v>
      </c>
      <c r="E2983" s="77" t="s">
        <v>5</v>
      </c>
      <c r="F2983" s="77" t="s">
        <v>30</v>
      </c>
      <c r="G2983" s="77" t="s">
        <v>51</v>
      </c>
      <c r="H2983" s="77" t="s">
        <v>22</v>
      </c>
      <c r="I2983" s="77" t="s">
        <v>43</v>
      </c>
      <c r="J2983" s="77" t="s">
        <v>42</v>
      </c>
      <c r="K2983" s="77">
        <v>3.5</v>
      </c>
      <c r="L2983" s="77">
        <v>1210</v>
      </c>
      <c r="M2983" s="77" t="s">
        <v>41</v>
      </c>
      <c r="N2983" s="101">
        <v>4.8600000000000003</v>
      </c>
      <c r="O2983" s="107">
        <v>0</v>
      </c>
      <c r="P2983" s="104">
        <v>7.8</v>
      </c>
      <c r="Z2983" s="77" t="s">
        <v>40</v>
      </c>
      <c r="AA2983" s="77" t="s">
        <v>39</v>
      </c>
      <c r="AB2983" s="77">
        <v>20</v>
      </c>
    </row>
    <row r="2984" spans="1:28" ht="15.75" customHeight="1" x14ac:dyDescent="0.2">
      <c r="A2984" s="77" t="s">
        <v>49</v>
      </c>
      <c r="B2984" s="77" t="s">
        <v>47</v>
      </c>
      <c r="C2984" s="77" t="s">
        <v>50</v>
      </c>
      <c r="D2984" s="113">
        <v>43775.672440277776</v>
      </c>
      <c r="E2984" s="77" t="s">
        <v>5</v>
      </c>
      <c r="F2984" s="77" t="s">
        <v>29</v>
      </c>
      <c r="G2984" s="77" t="s">
        <v>51</v>
      </c>
      <c r="H2984" s="77" t="s">
        <v>22</v>
      </c>
      <c r="I2984" s="77" t="s">
        <v>157</v>
      </c>
      <c r="J2984" s="77" t="s">
        <v>42</v>
      </c>
      <c r="K2984" s="77">
        <v>3.49</v>
      </c>
      <c r="L2984" s="77">
        <v>1670</v>
      </c>
      <c r="M2984" s="77" t="s">
        <v>41</v>
      </c>
      <c r="N2984" s="101">
        <v>68.5</v>
      </c>
      <c r="O2984" s="107">
        <v>7.8899999999999998E-2</v>
      </c>
      <c r="P2984" s="104">
        <v>7.91</v>
      </c>
      <c r="Z2984" s="77" t="s">
        <v>40</v>
      </c>
      <c r="AA2984" s="77" t="s">
        <v>39</v>
      </c>
      <c r="AB2984" s="77">
        <v>20</v>
      </c>
    </row>
    <row r="2985" spans="1:28" ht="15.75" customHeight="1" x14ac:dyDescent="0.2">
      <c r="A2985" s="77" t="s">
        <v>49</v>
      </c>
      <c r="B2985" s="77" t="s">
        <v>47</v>
      </c>
      <c r="C2985" s="77" t="s">
        <v>50</v>
      </c>
      <c r="D2985" s="113">
        <v>43775.672440277776</v>
      </c>
      <c r="E2985" s="77" t="s">
        <v>5</v>
      </c>
      <c r="F2985" s="77" t="s">
        <v>29</v>
      </c>
      <c r="G2985" s="77" t="s">
        <v>51</v>
      </c>
      <c r="H2985" s="77" t="s">
        <v>22</v>
      </c>
      <c r="I2985" s="77" t="s">
        <v>158</v>
      </c>
      <c r="J2985" s="77" t="s">
        <v>42</v>
      </c>
      <c r="K2985" s="77">
        <v>3.49</v>
      </c>
      <c r="L2985" s="77">
        <v>1670</v>
      </c>
      <c r="M2985" s="77" t="s">
        <v>41</v>
      </c>
      <c r="N2985" s="101">
        <v>158</v>
      </c>
      <c r="O2985" s="107">
        <v>8.7800000000000003E-2</v>
      </c>
      <c r="P2985" s="104">
        <v>0</v>
      </c>
      <c r="Z2985" s="77" t="s">
        <v>40</v>
      </c>
      <c r="AA2985" s="77" t="s">
        <v>39</v>
      </c>
      <c r="AB2985" s="77">
        <v>20</v>
      </c>
    </row>
    <row r="2986" spans="1:28" ht="15.75" customHeight="1" x14ac:dyDescent="0.2">
      <c r="A2986" s="77" t="s">
        <v>49</v>
      </c>
      <c r="B2986" s="77" t="s">
        <v>47</v>
      </c>
      <c r="C2986" s="77" t="s">
        <v>50</v>
      </c>
      <c r="D2986" s="113">
        <v>43775.672440277776</v>
      </c>
      <c r="E2986" s="77" t="s">
        <v>5</v>
      </c>
      <c r="F2986" s="77" t="s">
        <v>29</v>
      </c>
      <c r="G2986" s="77" t="s">
        <v>51</v>
      </c>
      <c r="H2986" s="77" t="s">
        <v>22</v>
      </c>
      <c r="I2986" s="77" t="s">
        <v>43</v>
      </c>
      <c r="J2986" s="77" t="s">
        <v>42</v>
      </c>
      <c r="K2986" s="77">
        <v>3.49</v>
      </c>
      <c r="L2986" s="77">
        <v>1670</v>
      </c>
      <c r="M2986" s="77" t="s">
        <v>41</v>
      </c>
      <c r="N2986" s="101">
        <v>4.88</v>
      </c>
      <c r="O2986" s="107">
        <v>0</v>
      </c>
      <c r="P2986" s="104">
        <v>7.76</v>
      </c>
      <c r="Z2986" s="77" t="s">
        <v>40</v>
      </c>
      <c r="AA2986" s="77" t="s">
        <v>39</v>
      </c>
      <c r="AB2986" s="77">
        <v>20</v>
      </c>
    </row>
    <row r="2987" spans="1:28" ht="15.75" customHeight="1" x14ac:dyDescent="0.2">
      <c r="A2987" s="77" t="s">
        <v>48</v>
      </c>
      <c r="B2987" s="77" t="s">
        <v>47</v>
      </c>
      <c r="C2987" s="77" t="s">
        <v>50</v>
      </c>
      <c r="D2987" s="113">
        <v>43775.672440277776</v>
      </c>
      <c r="E2987" s="77" t="s">
        <v>5</v>
      </c>
      <c r="F2987" s="77" t="s">
        <v>31</v>
      </c>
      <c r="G2987" s="77" t="s">
        <v>51</v>
      </c>
      <c r="H2987" s="77" t="s">
        <v>22</v>
      </c>
      <c r="I2987" s="77" t="s">
        <v>157</v>
      </c>
      <c r="J2987" s="77" t="s">
        <v>42</v>
      </c>
      <c r="K2987" s="77">
        <v>1.73</v>
      </c>
      <c r="L2987" s="77">
        <v>1110</v>
      </c>
      <c r="M2987" s="77" t="s">
        <v>41</v>
      </c>
      <c r="N2987" s="101">
        <v>7.98</v>
      </c>
      <c r="O2987" s="107">
        <v>8.0000000000000002E-3</v>
      </c>
      <c r="P2987" s="104">
        <v>1.03</v>
      </c>
      <c r="Z2987" s="77" t="s">
        <v>40</v>
      </c>
      <c r="AA2987" s="77" t="s">
        <v>39</v>
      </c>
      <c r="AB2987" s="77">
        <v>20</v>
      </c>
    </row>
    <row r="2988" spans="1:28" ht="15.75" customHeight="1" x14ac:dyDescent="0.2">
      <c r="A2988" s="77" t="s">
        <v>48</v>
      </c>
      <c r="B2988" s="77" t="s">
        <v>47</v>
      </c>
      <c r="C2988" s="77" t="s">
        <v>50</v>
      </c>
      <c r="D2988" s="113">
        <v>43775.672440277776</v>
      </c>
      <c r="E2988" s="77" t="s">
        <v>5</v>
      </c>
      <c r="F2988" s="77" t="s">
        <v>31</v>
      </c>
      <c r="G2988" s="77" t="s">
        <v>51</v>
      </c>
      <c r="H2988" s="77" t="s">
        <v>22</v>
      </c>
      <c r="I2988" s="77" t="s">
        <v>158</v>
      </c>
      <c r="J2988" s="77" t="s">
        <v>42</v>
      </c>
      <c r="K2988" s="77">
        <v>1.73</v>
      </c>
      <c r="L2988" s="77">
        <v>1110</v>
      </c>
      <c r="M2988" s="77" t="s">
        <v>41</v>
      </c>
      <c r="N2988" s="101">
        <v>17.8</v>
      </c>
      <c r="O2988" s="107">
        <v>8.5800000000000008E-3</v>
      </c>
      <c r="P2988" s="104">
        <v>0</v>
      </c>
      <c r="Z2988" s="77" t="s">
        <v>40</v>
      </c>
      <c r="AA2988" s="77" t="s">
        <v>39</v>
      </c>
      <c r="AB2988" s="77">
        <v>20</v>
      </c>
    </row>
    <row r="2989" spans="1:28" ht="15.75" customHeight="1" x14ac:dyDescent="0.2">
      <c r="A2989" s="77" t="s">
        <v>48</v>
      </c>
      <c r="B2989" s="77" t="s">
        <v>47</v>
      </c>
      <c r="C2989" s="77" t="s">
        <v>50</v>
      </c>
      <c r="D2989" s="113">
        <v>43775.672440277776</v>
      </c>
      <c r="E2989" s="77" t="s">
        <v>5</v>
      </c>
      <c r="F2989" s="77" t="s">
        <v>31</v>
      </c>
      <c r="G2989" s="77" t="s">
        <v>51</v>
      </c>
      <c r="H2989" s="77" t="s">
        <v>22</v>
      </c>
      <c r="I2989" s="77" t="s">
        <v>43</v>
      </c>
      <c r="J2989" s="77" t="s">
        <v>42</v>
      </c>
      <c r="K2989" s="77">
        <v>1.73</v>
      </c>
      <c r="L2989" s="77">
        <v>1110</v>
      </c>
      <c r="M2989" s="77" t="s">
        <v>41</v>
      </c>
      <c r="N2989" s="101">
        <v>0.75600000000000001</v>
      </c>
      <c r="O2989" s="107">
        <v>0</v>
      </c>
      <c r="P2989" s="104">
        <v>0.996</v>
      </c>
      <c r="Z2989" s="77" t="s">
        <v>40</v>
      </c>
      <c r="AA2989" s="77" t="s">
        <v>39</v>
      </c>
      <c r="AB2989" s="77">
        <v>20</v>
      </c>
    </row>
    <row r="2990" spans="1:28" ht="15.75" customHeight="1" x14ac:dyDescent="0.2">
      <c r="A2990" s="77" t="s">
        <v>48</v>
      </c>
      <c r="B2990" s="77" t="s">
        <v>47</v>
      </c>
      <c r="C2990" s="77" t="s">
        <v>50</v>
      </c>
      <c r="D2990" s="113">
        <v>43775.67264355324</v>
      </c>
      <c r="E2990" s="77" t="s">
        <v>5</v>
      </c>
      <c r="F2990" s="77" t="s">
        <v>45</v>
      </c>
      <c r="G2990" s="77" t="s">
        <v>51</v>
      </c>
      <c r="H2990" s="77" t="s">
        <v>22</v>
      </c>
      <c r="I2990" s="77" t="s">
        <v>157</v>
      </c>
      <c r="J2990" s="77" t="s">
        <v>42</v>
      </c>
      <c r="K2990" s="77">
        <v>3.1</v>
      </c>
      <c r="L2990" s="77">
        <v>1500</v>
      </c>
      <c r="M2990" s="77" t="s">
        <v>41</v>
      </c>
      <c r="N2990" s="101">
        <v>26.5</v>
      </c>
      <c r="O2990" s="107">
        <v>0.03</v>
      </c>
      <c r="P2990" s="104">
        <v>2.76</v>
      </c>
      <c r="Z2990" s="77" t="s">
        <v>40</v>
      </c>
      <c r="AA2990" s="77" t="s">
        <v>39</v>
      </c>
      <c r="AB2990" s="77">
        <v>20</v>
      </c>
    </row>
    <row r="2991" spans="1:28" ht="15.75" customHeight="1" x14ac:dyDescent="0.2">
      <c r="A2991" s="77" t="s">
        <v>48</v>
      </c>
      <c r="B2991" s="77" t="s">
        <v>47</v>
      </c>
      <c r="C2991" s="77" t="s">
        <v>50</v>
      </c>
      <c r="D2991" s="113">
        <v>43775.67264355324</v>
      </c>
      <c r="E2991" s="77" t="s">
        <v>5</v>
      </c>
      <c r="F2991" s="77" t="s">
        <v>45</v>
      </c>
      <c r="G2991" s="77" t="s">
        <v>51</v>
      </c>
      <c r="H2991" s="77" t="s">
        <v>22</v>
      </c>
      <c r="I2991" s="77" t="s">
        <v>158</v>
      </c>
      <c r="J2991" s="77" t="s">
        <v>42</v>
      </c>
      <c r="K2991" s="77">
        <v>3.1</v>
      </c>
      <c r="L2991" s="77">
        <v>1500</v>
      </c>
      <c r="M2991" s="77" t="s">
        <v>41</v>
      </c>
      <c r="N2991" s="101">
        <v>57.2</v>
      </c>
      <c r="O2991" s="107">
        <v>3.4000000000000002E-2</v>
      </c>
      <c r="P2991" s="104">
        <v>0</v>
      </c>
      <c r="Z2991" s="77" t="s">
        <v>40</v>
      </c>
      <c r="AA2991" s="77" t="s">
        <v>39</v>
      </c>
      <c r="AB2991" s="77">
        <v>20</v>
      </c>
    </row>
    <row r="2992" spans="1:28" ht="15.75" customHeight="1" x14ac:dyDescent="0.2">
      <c r="A2992" s="77" t="s">
        <v>48</v>
      </c>
      <c r="B2992" s="77" t="s">
        <v>47</v>
      </c>
      <c r="C2992" s="77" t="s">
        <v>50</v>
      </c>
      <c r="D2992" s="113">
        <v>43775.67264355324</v>
      </c>
      <c r="E2992" s="77" t="s">
        <v>5</v>
      </c>
      <c r="F2992" s="77" t="s">
        <v>45</v>
      </c>
      <c r="G2992" s="77" t="s">
        <v>51</v>
      </c>
      <c r="H2992" s="77" t="s">
        <v>22</v>
      </c>
      <c r="I2992" s="77" t="s">
        <v>43</v>
      </c>
      <c r="J2992" s="77" t="s">
        <v>42</v>
      </c>
      <c r="K2992" s="77">
        <v>3.1</v>
      </c>
      <c r="L2992" s="77">
        <v>1500</v>
      </c>
      <c r="M2992" s="77" t="s">
        <v>41</v>
      </c>
      <c r="N2992" s="101">
        <v>1.7</v>
      </c>
      <c r="O2992" s="107">
        <v>0</v>
      </c>
      <c r="P2992" s="104">
        <v>2.68</v>
      </c>
      <c r="Z2992" s="77" t="s">
        <v>40</v>
      </c>
      <c r="AA2992" s="77" t="s">
        <v>39</v>
      </c>
      <c r="AB2992" s="77">
        <v>20</v>
      </c>
    </row>
    <row r="2993" spans="1:28" ht="15.75" customHeight="1" x14ac:dyDescent="0.2">
      <c r="A2993" s="77" t="s">
        <v>48</v>
      </c>
      <c r="B2993" s="77" t="s">
        <v>47</v>
      </c>
      <c r="C2993" s="77" t="s">
        <v>50</v>
      </c>
      <c r="D2993" s="113">
        <v>43775.67264355324</v>
      </c>
      <c r="E2993" s="77" t="s">
        <v>5</v>
      </c>
      <c r="F2993" s="77" t="s">
        <v>29</v>
      </c>
      <c r="G2993" s="77" t="s">
        <v>51</v>
      </c>
      <c r="H2993" s="77" t="s">
        <v>22</v>
      </c>
      <c r="I2993" s="77" t="s">
        <v>157</v>
      </c>
      <c r="J2993" s="77" t="s">
        <v>42</v>
      </c>
      <c r="K2993" s="77">
        <v>3.49</v>
      </c>
      <c r="L2993" s="77">
        <v>1670</v>
      </c>
      <c r="M2993" s="77" t="s">
        <v>41</v>
      </c>
      <c r="N2993" s="101">
        <v>28.4</v>
      </c>
      <c r="O2993" s="107">
        <v>3.39E-2</v>
      </c>
      <c r="P2993" s="104">
        <v>3.23</v>
      </c>
      <c r="Z2993" s="77" t="s">
        <v>40</v>
      </c>
      <c r="AA2993" s="77" t="s">
        <v>39</v>
      </c>
      <c r="AB2993" s="77">
        <v>20</v>
      </c>
    </row>
    <row r="2994" spans="1:28" ht="15.75" customHeight="1" x14ac:dyDescent="0.2">
      <c r="A2994" s="77" t="s">
        <v>48</v>
      </c>
      <c r="B2994" s="77" t="s">
        <v>47</v>
      </c>
      <c r="C2994" s="77" t="s">
        <v>50</v>
      </c>
      <c r="D2994" s="113">
        <v>43775.67264355324</v>
      </c>
      <c r="E2994" s="77" t="s">
        <v>5</v>
      </c>
      <c r="F2994" s="77" t="s">
        <v>29</v>
      </c>
      <c r="G2994" s="77" t="s">
        <v>51</v>
      </c>
      <c r="H2994" s="77" t="s">
        <v>22</v>
      </c>
      <c r="I2994" s="77" t="s">
        <v>158</v>
      </c>
      <c r="J2994" s="77" t="s">
        <v>42</v>
      </c>
      <c r="K2994" s="77">
        <v>3.49</v>
      </c>
      <c r="L2994" s="77">
        <v>1670</v>
      </c>
      <c r="M2994" s="77" t="s">
        <v>41</v>
      </c>
      <c r="N2994" s="101">
        <v>65.3</v>
      </c>
      <c r="O2994" s="107">
        <v>3.7600000000000001E-2</v>
      </c>
      <c r="P2994" s="104">
        <v>0</v>
      </c>
      <c r="Z2994" s="77" t="s">
        <v>40</v>
      </c>
      <c r="AA2994" s="77" t="s">
        <v>39</v>
      </c>
      <c r="AB2994" s="77">
        <v>20</v>
      </c>
    </row>
    <row r="2995" spans="1:28" ht="15.75" customHeight="1" x14ac:dyDescent="0.2">
      <c r="A2995" s="77" t="s">
        <v>48</v>
      </c>
      <c r="B2995" s="77" t="s">
        <v>47</v>
      </c>
      <c r="C2995" s="77" t="s">
        <v>50</v>
      </c>
      <c r="D2995" s="113">
        <v>43775.67264355324</v>
      </c>
      <c r="E2995" s="77" t="s">
        <v>5</v>
      </c>
      <c r="F2995" s="77" t="s">
        <v>29</v>
      </c>
      <c r="G2995" s="77" t="s">
        <v>51</v>
      </c>
      <c r="H2995" s="77" t="s">
        <v>22</v>
      </c>
      <c r="I2995" s="77" t="s">
        <v>43</v>
      </c>
      <c r="J2995" s="77" t="s">
        <v>42</v>
      </c>
      <c r="K2995" s="77">
        <v>3.49</v>
      </c>
      <c r="L2995" s="77">
        <v>1670</v>
      </c>
      <c r="M2995" s="77" t="s">
        <v>41</v>
      </c>
      <c r="N2995" s="101">
        <v>1.99</v>
      </c>
      <c r="O2995" s="107">
        <v>0</v>
      </c>
      <c r="P2995" s="104">
        <v>3.16</v>
      </c>
      <c r="Z2995" s="77" t="s">
        <v>40</v>
      </c>
      <c r="AA2995" s="77" t="s">
        <v>39</v>
      </c>
      <c r="AB2995" s="77">
        <v>20</v>
      </c>
    </row>
    <row r="2996" spans="1:28" ht="15.75" customHeight="1" x14ac:dyDescent="0.2">
      <c r="A2996" s="77" t="s">
        <v>49</v>
      </c>
      <c r="B2996" s="77" t="s">
        <v>47</v>
      </c>
      <c r="C2996" s="77" t="s">
        <v>50</v>
      </c>
      <c r="D2996" s="113">
        <v>43775.67264355324</v>
      </c>
      <c r="E2996" s="77" t="s">
        <v>5</v>
      </c>
      <c r="F2996" s="77" t="s">
        <v>31</v>
      </c>
      <c r="G2996" s="77" t="s">
        <v>51</v>
      </c>
      <c r="H2996" s="77" t="s">
        <v>22</v>
      </c>
      <c r="I2996" s="77" t="s">
        <v>157</v>
      </c>
      <c r="J2996" s="77" t="s">
        <v>42</v>
      </c>
      <c r="K2996" s="77">
        <v>1.73</v>
      </c>
      <c r="L2996" s="77">
        <v>1110</v>
      </c>
      <c r="M2996" s="77" t="s">
        <v>41</v>
      </c>
      <c r="N2996" s="101">
        <v>18.7</v>
      </c>
      <c r="O2996" s="107">
        <v>1.89E-2</v>
      </c>
      <c r="P2996" s="104">
        <v>2.41</v>
      </c>
      <c r="Z2996" s="77" t="s">
        <v>40</v>
      </c>
      <c r="AA2996" s="77" t="s">
        <v>39</v>
      </c>
      <c r="AB2996" s="77">
        <v>20</v>
      </c>
    </row>
    <row r="2997" spans="1:28" ht="15.75" customHeight="1" x14ac:dyDescent="0.2">
      <c r="A2997" s="77" t="s">
        <v>49</v>
      </c>
      <c r="B2997" s="77" t="s">
        <v>47</v>
      </c>
      <c r="C2997" s="77" t="s">
        <v>50</v>
      </c>
      <c r="D2997" s="113">
        <v>43775.67264355324</v>
      </c>
      <c r="E2997" s="77" t="s">
        <v>5</v>
      </c>
      <c r="F2997" s="77" t="s">
        <v>31</v>
      </c>
      <c r="G2997" s="77" t="s">
        <v>51</v>
      </c>
      <c r="H2997" s="77" t="s">
        <v>22</v>
      </c>
      <c r="I2997" s="77" t="s">
        <v>158</v>
      </c>
      <c r="J2997" s="77" t="s">
        <v>42</v>
      </c>
      <c r="K2997" s="77">
        <v>1.73</v>
      </c>
      <c r="L2997" s="77">
        <v>1110</v>
      </c>
      <c r="M2997" s="77" t="s">
        <v>41</v>
      </c>
      <c r="N2997" s="101">
        <v>41.5</v>
      </c>
      <c r="O2997" s="107">
        <v>1.9699999999999999E-2</v>
      </c>
      <c r="P2997" s="104">
        <v>0</v>
      </c>
      <c r="Z2997" s="77" t="s">
        <v>40</v>
      </c>
      <c r="AA2997" s="77" t="s">
        <v>39</v>
      </c>
      <c r="AB2997" s="77">
        <v>20</v>
      </c>
    </row>
    <row r="2998" spans="1:28" ht="15.75" customHeight="1" x14ac:dyDescent="0.2">
      <c r="A2998" s="77" t="s">
        <v>49</v>
      </c>
      <c r="B2998" s="77" t="s">
        <v>47</v>
      </c>
      <c r="C2998" s="77" t="s">
        <v>50</v>
      </c>
      <c r="D2998" s="113">
        <v>43775.67264355324</v>
      </c>
      <c r="E2998" s="77" t="s">
        <v>5</v>
      </c>
      <c r="F2998" s="77" t="s">
        <v>31</v>
      </c>
      <c r="G2998" s="77" t="s">
        <v>51</v>
      </c>
      <c r="H2998" s="77" t="s">
        <v>22</v>
      </c>
      <c r="I2998" s="77" t="s">
        <v>43</v>
      </c>
      <c r="J2998" s="77" t="s">
        <v>42</v>
      </c>
      <c r="K2998" s="77">
        <v>1.73</v>
      </c>
      <c r="L2998" s="77">
        <v>1110</v>
      </c>
      <c r="M2998" s="77" t="s">
        <v>41</v>
      </c>
      <c r="N2998" s="101">
        <v>1.78</v>
      </c>
      <c r="O2998" s="107">
        <v>0</v>
      </c>
      <c r="P2998" s="104">
        <v>2.34</v>
      </c>
      <c r="Z2998" s="77" t="s">
        <v>40</v>
      </c>
      <c r="AA2998" s="77" t="s">
        <v>39</v>
      </c>
      <c r="AB2998" s="77">
        <v>20</v>
      </c>
    </row>
    <row r="2999" spans="1:28" ht="15.75" customHeight="1" x14ac:dyDescent="0.2">
      <c r="A2999" s="77" t="s">
        <v>49</v>
      </c>
      <c r="B2999" s="77" t="s">
        <v>47</v>
      </c>
      <c r="C2999" s="77" t="s">
        <v>50</v>
      </c>
      <c r="D2999" s="113">
        <v>43775.67264355324</v>
      </c>
      <c r="E2999" s="77" t="s">
        <v>5</v>
      </c>
      <c r="F2999" s="77" t="s">
        <v>45</v>
      </c>
      <c r="G2999" s="77" t="s">
        <v>51</v>
      </c>
      <c r="H2999" s="77" t="s">
        <v>22</v>
      </c>
      <c r="I2999" s="77" t="s">
        <v>157</v>
      </c>
      <c r="J2999" s="77" t="s">
        <v>42</v>
      </c>
      <c r="K2999" s="77">
        <v>3.1</v>
      </c>
      <c r="L2999" s="77">
        <v>1500</v>
      </c>
      <c r="M2999" s="77" t="s">
        <v>41</v>
      </c>
      <c r="N2999" s="101">
        <v>62.5</v>
      </c>
      <c r="O2999" s="107">
        <v>7.0000000000000007E-2</v>
      </c>
      <c r="P2999" s="104">
        <v>6.66</v>
      </c>
      <c r="Z2999" s="77" t="s">
        <v>40</v>
      </c>
      <c r="AA2999" s="77" t="s">
        <v>39</v>
      </c>
      <c r="AB2999" s="77">
        <v>20</v>
      </c>
    </row>
    <row r="3000" spans="1:28" ht="15.75" customHeight="1" x14ac:dyDescent="0.2">
      <c r="A3000" s="77" t="s">
        <v>49</v>
      </c>
      <c r="B3000" s="77" t="s">
        <v>47</v>
      </c>
      <c r="C3000" s="77" t="s">
        <v>50</v>
      </c>
      <c r="D3000" s="113">
        <v>43775.67264355324</v>
      </c>
      <c r="E3000" s="77" t="s">
        <v>5</v>
      </c>
      <c r="F3000" s="77" t="s">
        <v>45</v>
      </c>
      <c r="G3000" s="77" t="s">
        <v>51</v>
      </c>
      <c r="H3000" s="77" t="s">
        <v>22</v>
      </c>
      <c r="I3000" s="77" t="s">
        <v>158</v>
      </c>
      <c r="J3000" s="77" t="s">
        <v>42</v>
      </c>
      <c r="K3000" s="77">
        <v>3.1</v>
      </c>
      <c r="L3000" s="77">
        <v>1500</v>
      </c>
      <c r="M3000" s="77" t="s">
        <v>41</v>
      </c>
      <c r="N3000" s="101">
        <v>136</v>
      </c>
      <c r="O3000" s="107">
        <v>7.6999999999999999E-2</v>
      </c>
      <c r="P3000" s="104">
        <v>0</v>
      </c>
      <c r="Z3000" s="77" t="s">
        <v>40</v>
      </c>
      <c r="AA3000" s="77" t="s">
        <v>39</v>
      </c>
      <c r="AB3000" s="77">
        <v>20</v>
      </c>
    </row>
    <row r="3001" spans="1:28" ht="15.75" customHeight="1" x14ac:dyDescent="0.2">
      <c r="A3001" s="77" t="s">
        <v>49</v>
      </c>
      <c r="B3001" s="77" t="s">
        <v>47</v>
      </c>
      <c r="C3001" s="77" t="s">
        <v>50</v>
      </c>
      <c r="D3001" s="113">
        <v>43775.67264355324</v>
      </c>
      <c r="E3001" s="77" t="s">
        <v>5</v>
      </c>
      <c r="F3001" s="77" t="s">
        <v>45</v>
      </c>
      <c r="G3001" s="77" t="s">
        <v>51</v>
      </c>
      <c r="H3001" s="77" t="s">
        <v>22</v>
      </c>
      <c r="I3001" s="77" t="s">
        <v>43</v>
      </c>
      <c r="J3001" s="77" t="s">
        <v>42</v>
      </c>
      <c r="K3001" s="77">
        <v>3.1</v>
      </c>
      <c r="L3001" s="77">
        <v>1500</v>
      </c>
      <c r="M3001" s="77" t="s">
        <v>41</v>
      </c>
      <c r="N3001" s="101">
        <v>4.0999999999999996</v>
      </c>
      <c r="O3001" s="107">
        <v>0</v>
      </c>
      <c r="P3001" s="104">
        <v>6.47</v>
      </c>
      <c r="Z3001" s="77" t="s">
        <v>40</v>
      </c>
      <c r="AA3001" s="77" t="s">
        <v>39</v>
      </c>
      <c r="AB3001" s="77">
        <v>20</v>
      </c>
    </row>
    <row r="3002" spans="1:28" ht="15.75" customHeight="1" x14ac:dyDescent="0.2">
      <c r="A3002" s="77" t="s">
        <v>48</v>
      </c>
      <c r="B3002" s="77" t="s">
        <v>47</v>
      </c>
      <c r="C3002" s="77" t="s">
        <v>50</v>
      </c>
      <c r="D3002" s="113">
        <v>43775.67264355324</v>
      </c>
      <c r="E3002" s="77" t="s">
        <v>5</v>
      </c>
      <c r="F3002" s="77" t="s">
        <v>30</v>
      </c>
      <c r="G3002" s="77" t="s">
        <v>51</v>
      </c>
      <c r="H3002" s="77" t="s">
        <v>22</v>
      </c>
      <c r="I3002" s="77" t="s">
        <v>157</v>
      </c>
      <c r="J3002" s="77" t="s">
        <v>42</v>
      </c>
      <c r="K3002" s="77">
        <v>3.5</v>
      </c>
      <c r="L3002" s="77">
        <v>1210</v>
      </c>
      <c r="M3002" s="77" t="s">
        <v>41</v>
      </c>
      <c r="N3002" s="101">
        <v>68.2</v>
      </c>
      <c r="O3002" s="107">
        <v>7.0599999999999996E-2</v>
      </c>
      <c r="P3002" s="104">
        <v>3.97</v>
      </c>
      <c r="Z3002" s="77" t="s">
        <v>40</v>
      </c>
      <c r="AA3002" s="77" t="s">
        <v>39</v>
      </c>
      <c r="AB3002" s="77">
        <v>20</v>
      </c>
    </row>
    <row r="3003" spans="1:28" ht="15.75" customHeight="1" x14ac:dyDescent="0.2">
      <c r="A3003" s="77" t="s">
        <v>48</v>
      </c>
      <c r="B3003" s="77" t="s">
        <v>47</v>
      </c>
      <c r="C3003" s="77" t="s">
        <v>50</v>
      </c>
      <c r="D3003" s="113">
        <v>43775.67264355324</v>
      </c>
      <c r="E3003" s="77" t="s">
        <v>5</v>
      </c>
      <c r="F3003" s="77" t="s">
        <v>30</v>
      </c>
      <c r="G3003" s="77" t="s">
        <v>51</v>
      </c>
      <c r="H3003" s="77" t="s">
        <v>22</v>
      </c>
      <c r="I3003" s="77" t="s">
        <v>158</v>
      </c>
      <c r="J3003" s="77" t="s">
        <v>42</v>
      </c>
      <c r="K3003" s="77">
        <v>3.5</v>
      </c>
      <c r="L3003" s="77">
        <v>1210</v>
      </c>
      <c r="M3003" s="77" t="s">
        <v>41</v>
      </c>
      <c r="N3003" s="101">
        <v>109</v>
      </c>
      <c r="O3003" s="107">
        <v>7.7399999999999997E-2</v>
      </c>
      <c r="P3003" s="104">
        <v>0</v>
      </c>
      <c r="Z3003" s="77" t="s">
        <v>40</v>
      </c>
      <c r="AA3003" s="77" t="s">
        <v>39</v>
      </c>
      <c r="AB3003" s="77">
        <v>20</v>
      </c>
    </row>
    <row r="3004" spans="1:28" ht="15.75" customHeight="1" x14ac:dyDescent="0.2">
      <c r="A3004" s="77" t="s">
        <v>48</v>
      </c>
      <c r="B3004" s="77" t="s">
        <v>47</v>
      </c>
      <c r="C3004" s="77" t="s">
        <v>50</v>
      </c>
      <c r="D3004" s="113">
        <v>43775.67264355324</v>
      </c>
      <c r="E3004" s="77" t="s">
        <v>5</v>
      </c>
      <c r="F3004" s="77" t="s">
        <v>30</v>
      </c>
      <c r="G3004" s="77" t="s">
        <v>51</v>
      </c>
      <c r="H3004" s="77" t="s">
        <v>22</v>
      </c>
      <c r="I3004" s="77" t="s">
        <v>43</v>
      </c>
      <c r="J3004" s="77" t="s">
        <v>42</v>
      </c>
      <c r="K3004" s="77">
        <v>3.5</v>
      </c>
      <c r="L3004" s="77">
        <v>1210</v>
      </c>
      <c r="M3004" s="77" t="s">
        <v>41</v>
      </c>
      <c r="N3004" s="101">
        <v>2.23</v>
      </c>
      <c r="O3004" s="107">
        <v>0</v>
      </c>
      <c r="P3004" s="104">
        <v>3.59</v>
      </c>
      <c r="Z3004" s="77" t="s">
        <v>40</v>
      </c>
      <c r="AA3004" s="77" t="s">
        <v>39</v>
      </c>
      <c r="AB3004" s="77">
        <v>20</v>
      </c>
    </row>
    <row r="3005" spans="1:28" ht="15.75" customHeight="1" x14ac:dyDescent="0.2">
      <c r="A3005" s="77" t="s">
        <v>49</v>
      </c>
      <c r="B3005" s="77" t="s">
        <v>47</v>
      </c>
      <c r="C3005" s="77" t="s">
        <v>50</v>
      </c>
      <c r="D3005" s="113">
        <v>43775.67264355324</v>
      </c>
      <c r="E3005" s="77" t="s">
        <v>5</v>
      </c>
      <c r="F3005" s="77" t="s">
        <v>30</v>
      </c>
      <c r="G3005" s="77" t="s">
        <v>44</v>
      </c>
      <c r="H3005" s="77" t="s">
        <v>22</v>
      </c>
      <c r="I3005" s="77" t="s">
        <v>157</v>
      </c>
      <c r="J3005" s="77" t="s">
        <v>42</v>
      </c>
      <c r="K3005" s="77">
        <v>3.5</v>
      </c>
      <c r="L3005" s="77">
        <v>1240</v>
      </c>
      <c r="M3005" s="77" t="s">
        <v>41</v>
      </c>
      <c r="N3005" s="101">
        <v>186</v>
      </c>
      <c r="O3005" s="107">
        <v>0.114</v>
      </c>
      <c r="P3005" s="104">
        <v>6.39</v>
      </c>
      <c r="Z3005" s="77" t="s">
        <v>40</v>
      </c>
      <c r="AA3005" s="77" t="s">
        <v>39</v>
      </c>
      <c r="AB3005" s="77">
        <v>20</v>
      </c>
    </row>
    <row r="3006" spans="1:28" ht="15.75" customHeight="1" x14ac:dyDescent="0.2">
      <c r="A3006" s="77" t="s">
        <v>49</v>
      </c>
      <c r="B3006" s="77" t="s">
        <v>47</v>
      </c>
      <c r="C3006" s="77" t="s">
        <v>50</v>
      </c>
      <c r="D3006" s="113">
        <v>43775.67264355324</v>
      </c>
      <c r="E3006" s="77" t="s">
        <v>5</v>
      </c>
      <c r="F3006" s="77" t="s">
        <v>30</v>
      </c>
      <c r="G3006" s="77" t="s">
        <v>44</v>
      </c>
      <c r="H3006" s="77" t="s">
        <v>22</v>
      </c>
      <c r="I3006" s="77" t="s">
        <v>158</v>
      </c>
      <c r="J3006" s="77" t="s">
        <v>42</v>
      </c>
      <c r="K3006" s="77">
        <v>3.5</v>
      </c>
      <c r="L3006" s="77">
        <v>1240</v>
      </c>
      <c r="M3006" s="77" t="s">
        <v>41</v>
      </c>
      <c r="N3006" s="101">
        <v>253</v>
      </c>
      <c r="O3006" s="107">
        <v>0.122</v>
      </c>
      <c r="P3006" s="104">
        <v>0</v>
      </c>
      <c r="Z3006" s="77" t="s">
        <v>40</v>
      </c>
      <c r="AA3006" s="77" t="s">
        <v>39</v>
      </c>
      <c r="AB3006" s="77">
        <v>20</v>
      </c>
    </row>
    <row r="3007" spans="1:28" ht="15.75" customHeight="1" x14ac:dyDescent="0.2">
      <c r="A3007" s="77" t="s">
        <v>49</v>
      </c>
      <c r="B3007" s="77" t="s">
        <v>47</v>
      </c>
      <c r="C3007" s="77" t="s">
        <v>50</v>
      </c>
      <c r="D3007" s="113">
        <v>43775.67264355324</v>
      </c>
      <c r="E3007" s="77" t="s">
        <v>5</v>
      </c>
      <c r="F3007" s="77" t="s">
        <v>30</v>
      </c>
      <c r="G3007" s="77" t="s">
        <v>44</v>
      </c>
      <c r="H3007" s="77" t="s">
        <v>22</v>
      </c>
      <c r="I3007" s="77" t="s">
        <v>43</v>
      </c>
      <c r="J3007" s="77" t="s">
        <v>42</v>
      </c>
      <c r="K3007" s="77">
        <v>3.5</v>
      </c>
      <c r="L3007" s="77">
        <v>1240</v>
      </c>
      <c r="M3007" s="77" t="s">
        <v>41</v>
      </c>
      <c r="N3007" s="101">
        <v>3.7</v>
      </c>
      <c r="O3007" s="107">
        <v>0</v>
      </c>
      <c r="P3007" s="104">
        <v>5.72</v>
      </c>
      <c r="Z3007" s="77" t="s">
        <v>40</v>
      </c>
      <c r="AA3007" s="77" t="s">
        <v>39</v>
      </c>
      <c r="AB3007" s="77">
        <v>20</v>
      </c>
    </row>
    <row r="3008" spans="1:28" ht="15.75" customHeight="1" x14ac:dyDescent="0.2">
      <c r="A3008" s="77" t="s">
        <v>49</v>
      </c>
      <c r="B3008" s="77" t="s">
        <v>47</v>
      </c>
      <c r="C3008" s="77" t="s">
        <v>50</v>
      </c>
      <c r="D3008" s="113">
        <v>43775.67264355324</v>
      </c>
      <c r="E3008" s="77" t="s">
        <v>5</v>
      </c>
      <c r="F3008" s="77" t="s">
        <v>31</v>
      </c>
      <c r="G3008" s="77" t="s">
        <v>44</v>
      </c>
      <c r="H3008" s="77" t="s">
        <v>22</v>
      </c>
      <c r="I3008" s="77" t="s">
        <v>157</v>
      </c>
      <c r="J3008" s="77" t="s">
        <v>42</v>
      </c>
      <c r="K3008" s="77">
        <v>1</v>
      </c>
      <c r="L3008" s="77">
        <v>1070</v>
      </c>
      <c r="M3008" s="77" t="s">
        <v>41</v>
      </c>
      <c r="N3008" s="101">
        <v>23.9</v>
      </c>
      <c r="O3008" s="107">
        <v>1.9099999999999999E-2</v>
      </c>
      <c r="P3008" s="104">
        <v>1.79</v>
      </c>
      <c r="Z3008" s="77" t="s">
        <v>40</v>
      </c>
      <c r="AA3008" s="77" t="s">
        <v>39</v>
      </c>
      <c r="AB3008" s="77">
        <v>20</v>
      </c>
    </row>
    <row r="3009" spans="1:28" ht="15.75" customHeight="1" x14ac:dyDescent="0.2">
      <c r="A3009" s="77" t="s">
        <v>49</v>
      </c>
      <c r="B3009" s="77" t="s">
        <v>47</v>
      </c>
      <c r="C3009" s="77" t="s">
        <v>50</v>
      </c>
      <c r="D3009" s="113">
        <v>43775.67264355324</v>
      </c>
      <c r="E3009" s="77" t="s">
        <v>5</v>
      </c>
      <c r="F3009" s="77" t="s">
        <v>31</v>
      </c>
      <c r="G3009" s="77" t="s">
        <v>44</v>
      </c>
      <c r="H3009" s="77" t="s">
        <v>22</v>
      </c>
      <c r="I3009" s="77" t="s">
        <v>158</v>
      </c>
      <c r="J3009" s="77" t="s">
        <v>42</v>
      </c>
      <c r="K3009" s="77">
        <v>1</v>
      </c>
      <c r="L3009" s="77">
        <v>1070</v>
      </c>
      <c r="M3009" s="77" t="s">
        <v>41</v>
      </c>
      <c r="N3009" s="101">
        <v>41.6</v>
      </c>
      <c r="O3009" s="107">
        <v>1.9900000000000001E-2</v>
      </c>
      <c r="P3009" s="104">
        <v>0</v>
      </c>
      <c r="Z3009" s="77" t="s">
        <v>40</v>
      </c>
      <c r="AA3009" s="77" t="s">
        <v>39</v>
      </c>
      <c r="AB3009" s="77">
        <v>20</v>
      </c>
    </row>
    <row r="3010" spans="1:28" ht="15.75" customHeight="1" x14ac:dyDescent="0.2">
      <c r="A3010" s="77" t="s">
        <v>49</v>
      </c>
      <c r="B3010" s="77" t="s">
        <v>47</v>
      </c>
      <c r="C3010" s="77" t="s">
        <v>50</v>
      </c>
      <c r="D3010" s="113">
        <v>43775.67264355324</v>
      </c>
      <c r="E3010" s="77" t="s">
        <v>5</v>
      </c>
      <c r="F3010" s="77" t="s">
        <v>31</v>
      </c>
      <c r="G3010" s="77" t="s">
        <v>44</v>
      </c>
      <c r="H3010" s="77" t="s">
        <v>22</v>
      </c>
      <c r="I3010" s="77" t="s">
        <v>43</v>
      </c>
      <c r="J3010" s="77" t="s">
        <v>42</v>
      </c>
      <c r="K3010" s="77">
        <v>1</v>
      </c>
      <c r="L3010" s="77">
        <v>1070</v>
      </c>
      <c r="M3010" s="77" t="s">
        <v>41</v>
      </c>
      <c r="N3010" s="101">
        <v>1.64</v>
      </c>
      <c r="O3010" s="107">
        <v>0</v>
      </c>
      <c r="P3010" s="104">
        <v>1.7</v>
      </c>
      <c r="Z3010" s="77" t="s">
        <v>40</v>
      </c>
      <c r="AA3010" s="77" t="s">
        <v>39</v>
      </c>
      <c r="AB3010" s="77">
        <v>20</v>
      </c>
    </row>
    <row r="3011" spans="1:28" ht="15.75" customHeight="1" x14ac:dyDescent="0.2">
      <c r="A3011" s="77" t="s">
        <v>49</v>
      </c>
      <c r="B3011" s="77" t="s">
        <v>47</v>
      </c>
      <c r="C3011" s="77" t="s">
        <v>50</v>
      </c>
      <c r="D3011" s="113">
        <v>43775.67264355324</v>
      </c>
      <c r="E3011" s="77" t="s">
        <v>5</v>
      </c>
      <c r="F3011" s="77" t="s">
        <v>45</v>
      </c>
      <c r="G3011" s="77" t="s">
        <v>44</v>
      </c>
      <c r="H3011" s="77" t="s">
        <v>22</v>
      </c>
      <c r="I3011" s="77" t="s">
        <v>157</v>
      </c>
      <c r="J3011" s="77" t="s">
        <v>42</v>
      </c>
      <c r="K3011" s="77">
        <v>2.4</v>
      </c>
      <c r="L3011" s="77">
        <v>1850</v>
      </c>
      <c r="M3011" s="77" t="s">
        <v>41</v>
      </c>
      <c r="N3011" s="101">
        <v>81.099999999999994</v>
      </c>
      <c r="O3011" s="107">
        <v>7.4999999999999997E-2</v>
      </c>
      <c r="P3011" s="104">
        <v>7.79</v>
      </c>
      <c r="Z3011" s="77" t="s">
        <v>40</v>
      </c>
      <c r="AA3011" s="77" t="s">
        <v>39</v>
      </c>
      <c r="AB3011" s="77">
        <v>20</v>
      </c>
    </row>
    <row r="3012" spans="1:28" ht="15.75" customHeight="1" x14ac:dyDescent="0.2">
      <c r="A3012" s="77" t="s">
        <v>49</v>
      </c>
      <c r="B3012" s="77" t="s">
        <v>47</v>
      </c>
      <c r="C3012" s="77" t="s">
        <v>50</v>
      </c>
      <c r="D3012" s="113">
        <v>43775.67264355324</v>
      </c>
      <c r="E3012" s="77" t="s">
        <v>5</v>
      </c>
      <c r="F3012" s="77" t="s">
        <v>45</v>
      </c>
      <c r="G3012" s="77" t="s">
        <v>44</v>
      </c>
      <c r="H3012" s="77" t="s">
        <v>22</v>
      </c>
      <c r="I3012" s="77" t="s">
        <v>158</v>
      </c>
      <c r="J3012" s="77" t="s">
        <v>42</v>
      </c>
      <c r="K3012" s="77">
        <v>2.4</v>
      </c>
      <c r="L3012" s="77">
        <v>1850</v>
      </c>
      <c r="M3012" s="77" t="s">
        <v>41</v>
      </c>
      <c r="N3012" s="101">
        <v>172</v>
      </c>
      <c r="O3012" s="107">
        <v>7.8E-2</v>
      </c>
      <c r="P3012" s="104">
        <v>0</v>
      </c>
      <c r="Z3012" s="77" t="s">
        <v>40</v>
      </c>
      <c r="AA3012" s="77" t="s">
        <v>39</v>
      </c>
      <c r="AB3012" s="77">
        <v>20</v>
      </c>
    </row>
    <row r="3013" spans="1:28" ht="15.75" customHeight="1" x14ac:dyDescent="0.2">
      <c r="A3013" s="77" t="s">
        <v>49</v>
      </c>
      <c r="B3013" s="77" t="s">
        <v>47</v>
      </c>
      <c r="C3013" s="77" t="s">
        <v>50</v>
      </c>
      <c r="D3013" s="113">
        <v>43775.67264355324</v>
      </c>
      <c r="E3013" s="77" t="s">
        <v>5</v>
      </c>
      <c r="F3013" s="77" t="s">
        <v>45</v>
      </c>
      <c r="G3013" s="77" t="s">
        <v>44</v>
      </c>
      <c r="H3013" s="77" t="s">
        <v>22</v>
      </c>
      <c r="I3013" s="77" t="s">
        <v>43</v>
      </c>
      <c r="J3013" s="77" t="s">
        <v>42</v>
      </c>
      <c r="K3013" s="77">
        <v>2.4</v>
      </c>
      <c r="L3013" s="77">
        <v>1850</v>
      </c>
      <c r="M3013" s="77" t="s">
        <v>41</v>
      </c>
      <c r="N3013" s="101">
        <v>5.0999999999999996</v>
      </c>
      <c r="O3013" s="107">
        <v>0</v>
      </c>
      <c r="P3013" s="104">
        <v>7.59</v>
      </c>
      <c r="Z3013" s="77" t="s">
        <v>40</v>
      </c>
      <c r="AA3013" s="77" t="s">
        <v>39</v>
      </c>
      <c r="AB3013" s="77">
        <v>20</v>
      </c>
    </row>
    <row r="3014" spans="1:28" ht="15.75" customHeight="1" x14ac:dyDescent="0.2">
      <c r="A3014" s="77" t="s">
        <v>49</v>
      </c>
      <c r="B3014" s="77" t="s">
        <v>47</v>
      </c>
      <c r="C3014" s="77" t="s">
        <v>50</v>
      </c>
      <c r="D3014" s="113">
        <v>43775.67264355324</v>
      </c>
      <c r="E3014" s="77" t="s">
        <v>5</v>
      </c>
      <c r="F3014" s="77" t="s">
        <v>29</v>
      </c>
      <c r="G3014" s="77" t="s">
        <v>44</v>
      </c>
      <c r="H3014" s="77" t="s">
        <v>22</v>
      </c>
      <c r="I3014" s="77" t="s">
        <v>157</v>
      </c>
      <c r="J3014" s="77" t="s">
        <v>42</v>
      </c>
      <c r="K3014" s="77">
        <v>2.5499999999999998</v>
      </c>
      <c r="L3014" s="77">
        <v>1950</v>
      </c>
      <c r="M3014" s="77" t="s">
        <v>41</v>
      </c>
      <c r="N3014" s="101">
        <v>82.6</v>
      </c>
      <c r="O3014" s="107">
        <v>7.8700000000000006E-2</v>
      </c>
      <c r="P3014" s="104">
        <v>8.4499999999999993</v>
      </c>
      <c r="Z3014" s="77" t="s">
        <v>40</v>
      </c>
      <c r="AA3014" s="77" t="s">
        <v>39</v>
      </c>
      <c r="AB3014" s="77">
        <v>20</v>
      </c>
    </row>
    <row r="3015" spans="1:28" ht="15.75" customHeight="1" x14ac:dyDescent="0.2">
      <c r="A3015" s="77" t="s">
        <v>49</v>
      </c>
      <c r="B3015" s="77" t="s">
        <v>47</v>
      </c>
      <c r="C3015" s="77" t="s">
        <v>50</v>
      </c>
      <c r="D3015" s="113">
        <v>43775.67264355324</v>
      </c>
      <c r="E3015" s="77" t="s">
        <v>5</v>
      </c>
      <c r="F3015" s="77" t="s">
        <v>29</v>
      </c>
      <c r="G3015" s="77" t="s">
        <v>44</v>
      </c>
      <c r="H3015" s="77" t="s">
        <v>22</v>
      </c>
      <c r="I3015" s="77" t="s">
        <v>158</v>
      </c>
      <c r="J3015" s="77" t="s">
        <v>42</v>
      </c>
      <c r="K3015" s="77">
        <v>2.5499999999999998</v>
      </c>
      <c r="L3015" s="77">
        <v>1950</v>
      </c>
      <c r="M3015" s="77" t="s">
        <v>41</v>
      </c>
      <c r="N3015" s="101">
        <v>182</v>
      </c>
      <c r="O3015" s="107">
        <v>8.1699999999999995E-2</v>
      </c>
      <c r="P3015" s="104">
        <v>0</v>
      </c>
      <c r="Z3015" s="77" t="s">
        <v>40</v>
      </c>
      <c r="AA3015" s="77" t="s">
        <v>39</v>
      </c>
      <c r="AB3015" s="77">
        <v>20</v>
      </c>
    </row>
    <row r="3016" spans="1:28" ht="15.75" customHeight="1" x14ac:dyDescent="0.2">
      <c r="A3016" s="77" t="s">
        <v>49</v>
      </c>
      <c r="B3016" s="77" t="s">
        <v>47</v>
      </c>
      <c r="C3016" s="77" t="s">
        <v>50</v>
      </c>
      <c r="D3016" s="113">
        <v>43775.67264355324</v>
      </c>
      <c r="E3016" s="77" t="s">
        <v>5</v>
      </c>
      <c r="F3016" s="77" t="s">
        <v>29</v>
      </c>
      <c r="G3016" s="77" t="s">
        <v>44</v>
      </c>
      <c r="H3016" s="77" t="s">
        <v>22</v>
      </c>
      <c r="I3016" s="77" t="s">
        <v>43</v>
      </c>
      <c r="J3016" s="77" t="s">
        <v>42</v>
      </c>
      <c r="K3016" s="77">
        <v>2.5499999999999998</v>
      </c>
      <c r="L3016" s="77">
        <v>1950</v>
      </c>
      <c r="M3016" s="77" t="s">
        <v>41</v>
      </c>
      <c r="N3016" s="101">
        <v>5.56</v>
      </c>
      <c r="O3016" s="107">
        <v>0</v>
      </c>
      <c r="P3016" s="104">
        <v>8.26</v>
      </c>
      <c r="Z3016" s="77" t="s">
        <v>40</v>
      </c>
      <c r="AA3016" s="77" t="s">
        <v>39</v>
      </c>
      <c r="AB3016" s="77">
        <v>20</v>
      </c>
    </row>
    <row r="3017" spans="1:28" ht="15.75" customHeight="1" x14ac:dyDescent="0.2">
      <c r="A3017" s="77" t="s">
        <v>48</v>
      </c>
      <c r="B3017" s="77" t="s">
        <v>47</v>
      </c>
      <c r="C3017" s="77" t="s">
        <v>50</v>
      </c>
      <c r="D3017" s="113">
        <v>43775.67264355324</v>
      </c>
      <c r="E3017" s="77" t="s">
        <v>5</v>
      </c>
      <c r="F3017" s="77" t="s">
        <v>30</v>
      </c>
      <c r="G3017" s="77" t="s">
        <v>44</v>
      </c>
      <c r="H3017" s="77" t="s">
        <v>22</v>
      </c>
      <c r="I3017" s="77" t="s">
        <v>157</v>
      </c>
      <c r="J3017" s="77" t="s">
        <v>42</v>
      </c>
      <c r="K3017" s="77">
        <v>3.5</v>
      </c>
      <c r="L3017" s="77">
        <v>1240</v>
      </c>
      <c r="M3017" s="77" t="s">
        <v>41</v>
      </c>
      <c r="N3017" s="101">
        <v>105</v>
      </c>
      <c r="O3017" s="107">
        <v>5.21E-2</v>
      </c>
      <c r="P3017" s="104">
        <v>2.91</v>
      </c>
      <c r="Z3017" s="77" t="s">
        <v>40</v>
      </c>
      <c r="AA3017" s="77" t="s">
        <v>39</v>
      </c>
      <c r="AB3017" s="77">
        <v>20</v>
      </c>
    </row>
    <row r="3018" spans="1:28" ht="15.75" customHeight="1" x14ac:dyDescent="0.2">
      <c r="A3018" s="77" t="s">
        <v>48</v>
      </c>
      <c r="B3018" s="77" t="s">
        <v>47</v>
      </c>
      <c r="C3018" s="77" t="s">
        <v>50</v>
      </c>
      <c r="D3018" s="113">
        <v>43775.67264355324</v>
      </c>
      <c r="E3018" s="77" t="s">
        <v>5</v>
      </c>
      <c r="F3018" s="77" t="s">
        <v>30</v>
      </c>
      <c r="G3018" s="77" t="s">
        <v>44</v>
      </c>
      <c r="H3018" s="77" t="s">
        <v>22</v>
      </c>
      <c r="I3018" s="77" t="s">
        <v>158</v>
      </c>
      <c r="J3018" s="77" t="s">
        <v>42</v>
      </c>
      <c r="K3018" s="77">
        <v>3.5</v>
      </c>
      <c r="L3018" s="77">
        <v>1240</v>
      </c>
      <c r="M3018" s="77" t="s">
        <v>41</v>
      </c>
      <c r="N3018" s="101">
        <v>135</v>
      </c>
      <c r="O3018" s="107">
        <v>5.7500000000000002E-2</v>
      </c>
      <c r="P3018" s="104">
        <v>0</v>
      </c>
      <c r="Z3018" s="77" t="s">
        <v>40</v>
      </c>
      <c r="AA3018" s="77" t="s">
        <v>39</v>
      </c>
      <c r="AB3018" s="77">
        <v>20</v>
      </c>
    </row>
    <row r="3019" spans="1:28" ht="15.75" customHeight="1" x14ac:dyDescent="0.2">
      <c r="A3019" s="77" t="s">
        <v>48</v>
      </c>
      <c r="B3019" s="77" t="s">
        <v>47</v>
      </c>
      <c r="C3019" s="77" t="s">
        <v>50</v>
      </c>
      <c r="D3019" s="113">
        <v>43775.67264355324</v>
      </c>
      <c r="E3019" s="77" t="s">
        <v>5</v>
      </c>
      <c r="F3019" s="77" t="s">
        <v>30</v>
      </c>
      <c r="G3019" s="77" t="s">
        <v>44</v>
      </c>
      <c r="H3019" s="77" t="s">
        <v>22</v>
      </c>
      <c r="I3019" s="77" t="s">
        <v>43</v>
      </c>
      <c r="J3019" s="77" t="s">
        <v>42</v>
      </c>
      <c r="K3019" s="77">
        <v>3.5</v>
      </c>
      <c r="L3019" s="77">
        <v>1240</v>
      </c>
      <c r="M3019" s="77" t="s">
        <v>41</v>
      </c>
      <c r="N3019" s="101">
        <v>1.69</v>
      </c>
      <c r="O3019" s="107">
        <v>0</v>
      </c>
      <c r="P3019" s="104">
        <v>2.62</v>
      </c>
      <c r="Z3019" s="77" t="s">
        <v>40</v>
      </c>
      <c r="AA3019" s="77" t="s">
        <v>39</v>
      </c>
      <c r="AB3019" s="77">
        <v>20</v>
      </c>
    </row>
    <row r="3020" spans="1:28" ht="15.75" customHeight="1" x14ac:dyDescent="0.2">
      <c r="A3020" s="77" t="s">
        <v>48</v>
      </c>
      <c r="B3020" s="77" t="s">
        <v>47</v>
      </c>
      <c r="C3020" s="77" t="s">
        <v>50</v>
      </c>
      <c r="D3020" s="113">
        <v>43775.67264355324</v>
      </c>
      <c r="E3020" s="77" t="s">
        <v>5</v>
      </c>
      <c r="F3020" s="77" t="s">
        <v>31</v>
      </c>
      <c r="G3020" s="77" t="s">
        <v>44</v>
      </c>
      <c r="H3020" s="77" t="s">
        <v>22</v>
      </c>
      <c r="I3020" s="77" t="s">
        <v>157</v>
      </c>
      <c r="J3020" s="77" t="s">
        <v>42</v>
      </c>
      <c r="K3020" s="77">
        <v>1</v>
      </c>
      <c r="L3020" s="77">
        <v>1070</v>
      </c>
      <c r="M3020" s="77" t="s">
        <v>41</v>
      </c>
      <c r="N3020" s="101">
        <v>10.3</v>
      </c>
      <c r="O3020" s="107">
        <v>8.2100000000000003E-3</v>
      </c>
      <c r="P3020" s="104">
        <v>0.76400000000000001</v>
      </c>
      <c r="Z3020" s="77" t="s">
        <v>40</v>
      </c>
      <c r="AA3020" s="77" t="s">
        <v>39</v>
      </c>
      <c r="AB3020" s="77">
        <v>20</v>
      </c>
    </row>
    <row r="3021" spans="1:28" ht="15.75" customHeight="1" x14ac:dyDescent="0.2">
      <c r="A3021" s="77" t="s">
        <v>48</v>
      </c>
      <c r="B3021" s="77" t="s">
        <v>47</v>
      </c>
      <c r="C3021" s="77" t="s">
        <v>50</v>
      </c>
      <c r="D3021" s="113">
        <v>43775.67264355324</v>
      </c>
      <c r="E3021" s="77" t="s">
        <v>5</v>
      </c>
      <c r="F3021" s="77" t="s">
        <v>31</v>
      </c>
      <c r="G3021" s="77" t="s">
        <v>44</v>
      </c>
      <c r="H3021" s="77" t="s">
        <v>22</v>
      </c>
      <c r="I3021" s="77" t="s">
        <v>158</v>
      </c>
      <c r="J3021" s="77" t="s">
        <v>42</v>
      </c>
      <c r="K3021" s="77">
        <v>1</v>
      </c>
      <c r="L3021" s="77">
        <v>1070</v>
      </c>
      <c r="M3021" s="77" t="s">
        <v>41</v>
      </c>
      <c r="N3021" s="101">
        <v>17.899999999999999</v>
      </c>
      <c r="O3021" s="107">
        <v>8.9599999999999992E-3</v>
      </c>
      <c r="P3021" s="104">
        <v>0</v>
      </c>
      <c r="Z3021" s="77" t="s">
        <v>40</v>
      </c>
      <c r="AA3021" s="77" t="s">
        <v>39</v>
      </c>
      <c r="AB3021" s="77">
        <v>20</v>
      </c>
    </row>
    <row r="3022" spans="1:28" ht="15.75" customHeight="1" x14ac:dyDescent="0.2">
      <c r="A3022" s="77" t="s">
        <v>48</v>
      </c>
      <c r="B3022" s="77" t="s">
        <v>47</v>
      </c>
      <c r="C3022" s="77" t="s">
        <v>50</v>
      </c>
      <c r="D3022" s="113">
        <v>43775.67264355324</v>
      </c>
      <c r="E3022" s="77" t="s">
        <v>5</v>
      </c>
      <c r="F3022" s="77" t="s">
        <v>31</v>
      </c>
      <c r="G3022" s="77" t="s">
        <v>44</v>
      </c>
      <c r="H3022" s="77" t="s">
        <v>22</v>
      </c>
      <c r="I3022" s="77" t="s">
        <v>43</v>
      </c>
      <c r="J3022" s="77" t="s">
        <v>42</v>
      </c>
      <c r="K3022" s="77">
        <v>1</v>
      </c>
      <c r="L3022" s="77">
        <v>1070</v>
      </c>
      <c r="M3022" s="77" t="s">
        <v>41</v>
      </c>
      <c r="N3022" s="101">
        <v>0.69699999999999995</v>
      </c>
      <c r="O3022" s="107">
        <v>0</v>
      </c>
      <c r="P3022" s="104">
        <v>0.72499999999999998</v>
      </c>
      <c r="Z3022" s="77" t="s">
        <v>40</v>
      </c>
      <c r="AA3022" s="77" t="s">
        <v>39</v>
      </c>
      <c r="AB3022" s="77">
        <v>20</v>
      </c>
    </row>
    <row r="3023" spans="1:28" ht="15.75" customHeight="1" x14ac:dyDescent="0.2">
      <c r="A3023" s="77" t="s">
        <v>48</v>
      </c>
      <c r="B3023" s="77" t="s">
        <v>47</v>
      </c>
      <c r="C3023" s="77" t="s">
        <v>50</v>
      </c>
      <c r="D3023" s="113">
        <v>43775.67264355324</v>
      </c>
      <c r="E3023" s="77" t="s">
        <v>5</v>
      </c>
      <c r="F3023" s="77" t="s">
        <v>45</v>
      </c>
      <c r="G3023" s="77" t="s">
        <v>44</v>
      </c>
      <c r="H3023" s="77" t="s">
        <v>22</v>
      </c>
      <c r="I3023" s="77" t="s">
        <v>157</v>
      </c>
      <c r="J3023" s="77" t="s">
        <v>42</v>
      </c>
      <c r="K3023" s="77">
        <v>2.4</v>
      </c>
      <c r="L3023" s="77">
        <v>1850</v>
      </c>
      <c r="M3023" s="77" t="s">
        <v>41</v>
      </c>
      <c r="N3023" s="101">
        <v>34.9</v>
      </c>
      <c r="O3023" s="107">
        <v>3.3000000000000002E-2</v>
      </c>
      <c r="P3023" s="104">
        <v>3.19</v>
      </c>
      <c r="Z3023" s="77" t="s">
        <v>40</v>
      </c>
      <c r="AA3023" s="77" t="s">
        <v>39</v>
      </c>
      <c r="AB3023" s="77">
        <v>20</v>
      </c>
    </row>
    <row r="3024" spans="1:28" ht="15.75" customHeight="1" x14ac:dyDescent="0.2">
      <c r="A3024" s="77" t="s">
        <v>48</v>
      </c>
      <c r="B3024" s="77" t="s">
        <v>47</v>
      </c>
      <c r="C3024" s="77" t="s">
        <v>50</v>
      </c>
      <c r="D3024" s="113">
        <v>43775.67264355324</v>
      </c>
      <c r="E3024" s="77" t="s">
        <v>5</v>
      </c>
      <c r="F3024" s="77" t="s">
        <v>45</v>
      </c>
      <c r="G3024" s="77" t="s">
        <v>44</v>
      </c>
      <c r="H3024" s="77" t="s">
        <v>22</v>
      </c>
      <c r="I3024" s="77" t="s">
        <v>158</v>
      </c>
      <c r="J3024" s="77" t="s">
        <v>42</v>
      </c>
      <c r="K3024" s="77">
        <v>2.4</v>
      </c>
      <c r="L3024" s="77">
        <v>1850</v>
      </c>
      <c r="M3024" s="77" t="s">
        <v>41</v>
      </c>
      <c r="N3024" s="101">
        <v>72.099999999999994</v>
      </c>
      <c r="O3024" s="107">
        <v>3.4000000000000002E-2</v>
      </c>
      <c r="P3024" s="104">
        <v>0</v>
      </c>
      <c r="Z3024" s="77" t="s">
        <v>40</v>
      </c>
      <c r="AA3024" s="77" t="s">
        <v>39</v>
      </c>
      <c r="AB3024" s="77">
        <v>20</v>
      </c>
    </row>
    <row r="3025" spans="1:28" ht="15.75" customHeight="1" x14ac:dyDescent="0.2">
      <c r="A3025" s="77" t="s">
        <v>48</v>
      </c>
      <c r="B3025" s="77" t="s">
        <v>47</v>
      </c>
      <c r="C3025" s="77" t="s">
        <v>50</v>
      </c>
      <c r="D3025" s="113">
        <v>43775.67264355324</v>
      </c>
      <c r="E3025" s="77" t="s">
        <v>5</v>
      </c>
      <c r="F3025" s="77" t="s">
        <v>45</v>
      </c>
      <c r="G3025" s="77" t="s">
        <v>44</v>
      </c>
      <c r="H3025" s="77" t="s">
        <v>22</v>
      </c>
      <c r="I3025" s="77" t="s">
        <v>43</v>
      </c>
      <c r="J3025" s="77" t="s">
        <v>42</v>
      </c>
      <c r="K3025" s="77">
        <v>2.4</v>
      </c>
      <c r="L3025" s="77">
        <v>1850</v>
      </c>
      <c r="M3025" s="77" t="s">
        <v>41</v>
      </c>
      <c r="N3025" s="101">
        <v>2.1</v>
      </c>
      <c r="O3025" s="107">
        <v>0</v>
      </c>
      <c r="P3025" s="104">
        <v>3.1</v>
      </c>
      <c r="Z3025" s="77" t="s">
        <v>40</v>
      </c>
      <c r="AA3025" s="77" t="s">
        <v>39</v>
      </c>
      <c r="AB3025" s="77">
        <v>20</v>
      </c>
    </row>
    <row r="3026" spans="1:28" ht="15.75" customHeight="1" x14ac:dyDescent="0.2">
      <c r="A3026" s="77" t="s">
        <v>48</v>
      </c>
      <c r="B3026" s="77" t="s">
        <v>47</v>
      </c>
      <c r="C3026" s="77" t="s">
        <v>50</v>
      </c>
      <c r="D3026" s="113">
        <v>43775.67264355324</v>
      </c>
      <c r="E3026" s="77" t="s">
        <v>5</v>
      </c>
      <c r="F3026" s="77" t="s">
        <v>29</v>
      </c>
      <c r="G3026" s="77" t="s">
        <v>44</v>
      </c>
      <c r="H3026" s="77" t="s">
        <v>22</v>
      </c>
      <c r="I3026" s="77" t="s">
        <v>157</v>
      </c>
      <c r="J3026" s="77" t="s">
        <v>42</v>
      </c>
      <c r="K3026" s="77">
        <v>2.5499999999999998</v>
      </c>
      <c r="L3026" s="77">
        <v>1950</v>
      </c>
      <c r="M3026" s="77" t="s">
        <v>41</v>
      </c>
      <c r="N3026" s="101">
        <v>34.5</v>
      </c>
      <c r="O3026" s="107">
        <v>3.4200000000000001E-2</v>
      </c>
      <c r="P3026" s="104">
        <v>3.44</v>
      </c>
      <c r="Z3026" s="77" t="s">
        <v>40</v>
      </c>
      <c r="AA3026" s="77" t="s">
        <v>39</v>
      </c>
      <c r="AB3026" s="77">
        <v>20</v>
      </c>
    </row>
    <row r="3027" spans="1:28" ht="15.75" customHeight="1" x14ac:dyDescent="0.2">
      <c r="A3027" s="77" t="s">
        <v>48</v>
      </c>
      <c r="B3027" s="77" t="s">
        <v>47</v>
      </c>
      <c r="C3027" s="77" t="s">
        <v>50</v>
      </c>
      <c r="D3027" s="113">
        <v>43775.67264355324</v>
      </c>
      <c r="E3027" s="77" t="s">
        <v>5</v>
      </c>
      <c r="F3027" s="77" t="s">
        <v>29</v>
      </c>
      <c r="G3027" s="77" t="s">
        <v>44</v>
      </c>
      <c r="H3027" s="77" t="s">
        <v>22</v>
      </c>
      <c r="I3027" s="77" t="s">
        <v>158</v>
      </c>
      <c r="J3027" s="77" t="s">
        <v>42</v>
      </c>
      <c r="K3027" s="77">
        <v>2.5499999999999998</v>
      </c>
      <c r="L3027" s="77">
        <v>1950</v>
      </c>
      <c r="M3027" s="77" t="s">
        <v>41</v>
      </c>
      <c r="N3027" s="101">
        <v>74.900000000000006</v>
      </c>
      <c r="O3027" s="107">
        <v>3.5999999999999997E-2</v>
      </c>
      <c r="P3027" s="104">
        <v>0</v>
      </c>
      <c r="Z3027" s="77" t="s">
        <v>40</v>
      </c>
      <c r="AA3027" s="77" t="s">
        <v>39</v>
      </c>
      <c r="AB3027" s="77">
        <v>20</v>
      </c>
    </row>
    <row r="3028" spans="1:28" ht="15.75" customHeight="1" x14ac:dyDescent="0.2">
      <c r="A3028" s="77" t="s">
        <v>48</v>
      </c>
      <c r="B3028" s="77" t="s">
        <v>47</v>
      </c>
      <c r="C3028" s="77" t="s">
        <v>50</v>
      </c>
      <c r="D3028" s="113">
        <v>43775.67264355324</v>
      </c>
      <c r="E3028" s="77" t="s">
        <v>5</v>
      </c>
      <c r="F3028" s="77" t="s">
        <v>29</v>
      </c>
      <c r="G3028" s="77" t="s">
        <v>44</v>
      </c>
      <c r="H3028" s="77" t="s">
        <v>22</v>
      </c>
      <c r="I3028" s="77" t="s">
        <v>43</v>
      </c>
      <c r="J3028" s="77" t="s">
        <v>42</v>
      </c>
      <c r="K3028" s="77">
        <v>2.5499999999999998</v>
      </c>
      <c r="L3028" s="77">
        <v>1950</v>
      </c>
      <c r="M3028" s="77" t="s">
        <v>41</v>
      </c>
      <c r="N3028" s="101">
        <v>2.27</v>
      </c>
      <c r="O3028" s="107">
        <v>0</v>
      </c>
      <c r="P3028" s="104">
        <v>3.36</v>
      </c>
      <c r="Z3028" s="77" t="s">
        <v>40</v>
      </c>
      <c r="AA3028" s="77" t="s">
        <v>39</v>
      </c>
      <c r="AB3028" s="77">
        <v>20</v>
      </c>
    </row>
    <row r="3029" spans="1:28" ht="15.75" customHeight="1" x14ac:dyDescent="0.2">
      <c r="A3029" s="77" t="s">
        <v>49</v>
      </c>
      <c r="B3029" s="77" t="s">
        <v>47</v>
      </c>
      <c r="C3029" s="77" t="s">
        <v>50</v>
      </c>
      <c r="D3029" s="113">
        <v>43775.673066631942</v>
      </c>
      <c r="E3029" s="77" t="s">
        <v>5</v>
      </c>
      <c r="F3029" s="77" t="s">
        <v>30</v>
      </c>
      <c r="G3029" s="77" t="s">
        <v>51</v>
      </c>
      <c r="H3029" s="77" t="s">
        <v>24</v>
      </c>
      <c r="I3029" s="77" t="s">
        <v>157</v>
      </c>
      <c r="J3029" s="77" t="s">
        <v>42</v>
      </c>
      <c r="K3029" s="77">
        <v>3.5</v>
      </c>
      <c r="L3029" s="77">
        <v>1230</v>
      </c>
      <c r="M3029" s="77" t="s">
        <v>41</v>
      </c>
      <c r="N3029" s="101">
        <v>178</v>
      </c>
      <c r="O3029" s="107">
        <v>0.17499999999999999</v>
      </c>
      <c r="P3029" s="104">
        <v>13.6</v>
      </c>
      <c r="Z3029" s="77" t="s">
        <v>40</v>
      </c>
      <c r="AA3029" s="77" t="s">
        <v>39</v>
      </c>
      <c r="AB3029" s="77">
        <v>20</v>
      </c>
    </row>
    <row r="3030" spans="1:28" ht="15.75" customHeight="1" x14ac:dyDescent="0.2">
      <c r="A3030" s="77" t="s">
        <v>49</v>
      </c>
      <c r="B3030" s="77" t="s">
        <v>47</v>
      </c>
      <c r="C3030" s="77" t="s">
        <v>50</v>
      </c>
      <c r="D3030" s="113">
        <v>43775.673066631942</v>
      </c>
      <c r="E3030" s="77" t="s">
        <v>5</v>
      </c>
      <c r="F3030" s="77" t="s">
        <v>30</v>
      </c>
      <c r="G3030" s="77" t="s">
        <v>51</v>
      </c>
      <c r="H3030" s="77" t="s">
        <v>24</v>
      </c>
      <c r="I3030" s="77" t="s">
        <v>158</v>
      </c>
      <c r="J3030" s="77" t="s">
        <v>42</v>
      </c>
      <c r="K3030" s="77">
        <v>3.5</v>
      </c>
      <c r="L3030" s="77">
        <v>1230</v>
      </c>
      <c r="M3030" s="77" t="s">
        <v>41</v>
      </c>
      <c r="N3030" s="101">
        <v>334</v>
      </c>
      <c r="O3030" s="107">
        <v>0.184</v>
      </c>
      <c r="P3030" s="104">
        <v>0</v>
      </c>
      <c r="Z3030" s="77" t="s">
        <v>40</v>
      </c>
      <c r="AA3030" s="77" t="s">
        <v>39</v>
      </c>
      <c r="AB3030" s="77">
        <v>20</v>
      </c>
    </row>
    <row r="3031" spans="1:28" ht="15.75" customHeight="1" x14ac:dyDescent="0.2">
      <c r="A3031" s="77" t="s">
        <v>49</v>
      </c>
      <c r="B3031" s="77" t="s">
        <v>47</v>
      </c>
      <c r="C3031" s="77" t="s">
        <v>50</v>
      </c>
      <c r="D3031" s="113">
        <v>43775.673066631942</v>
      </c>
      <c r="E3031" s="77" t="s">
        <v>5</v>
      </c>
      <c r="F3031" s="77" t="s">
        <v>30</v>
      </c>
      <c r="G3031" s="77" t="s">
        <v>51</v>
      </c>
      <c r="H3031" s="77" t="s">
        <v>24</v>
      </c>
      <c r="I3031" s="77" t="s">
        <v>43</v>
      </c>
      <c r="J3031" s="77" t="s">
        <v>42</v>
      </c>
      <c r="K3031" s="77">
        <v>3.5</v>
      </c>
      <c r="L3031" s="77">
        <v>1230</v>
      </c>
      <c r="M3031" s="77" t="s">
        <v>41</v>
      </c>
      <c r="N3031" s="101">
        <v>7.42</v>
      </c>
      <c r="O3031" s="107">
        <v>0</v>
      </c>
      <c r="P3031" s="104">
        <v>11.8</v>
      </c>
      <c r="Z3031" s="77" t="s">
        <v>40</v>
      </c>
      <c r="AA3031" s="77" t="s">
        <v>39</v>
      </c>
      <c r="AB3031" s="77">
        <v>20</v>
      </c>
    </row>
    <row r="3032" spans="1:28" ht="15.75" customHeight="1" x14ac:dyDescent="0.2">
      <c r="A3032" s="77" t="s">
        <v>48</v>
      </c>
      <c r="B3032" s="77" t="s">
        <v>47</v>
      </c>
      <c r="C3032" s="77" t="s">
        <v>50</v>
      </c>
      <c r="D3032" s="113">
        <v>43775.673066631942</v>
      </c>
      <c r="E3032" s="77" t="s">
        <v>5</v>
      </c>
      <c r="F3032" s="77" t="s">
        <v>31</v>
      </c>
      <c r="G3032" s="77" t="s">
        <v>51</v>
      </c>
      <c r="H3032" s="77" t="s">
        <v>24</v>
      </c>
      <c r="I3032" s="77" t="s">
        <v>157</v>
      </c>
      <c r="J3032" s="77" t="s">
        <v>42</v>
      </c>
      <c r="K3032" s="77">
        <v>2.3199999999999998</v>
      </c>
      <c r="L3032" s="77">
        <v>1390</v>
      </c>
      <c r="M3032" s="77" t="s">
        <v>41</v>
      </c>
      <c r="N3032" s="101">
        <v>10.8</v>
      </c>
      <c r="O3032" s="107">
        <v>8.3599999999999994E-3</v>
      </c>
      <c r="P3032" s="104">
        <v>0.79</v>
      </c>
      <c r="Z3032" s="77" t="s">
        <v>40</v>
      </c>
      <c r="AA3032" s="77" t="s">
        <v>39</v>
      </c>
      <c r="AB3032" s="77">
        <v>20</v>
      </c>
    </row>
    <row r="3033" spans="1:28" ht="15.75" customHeight="1" x14ac:dyDescent="0.2">
      <c r="A3033" s="77" t="s">
        <v>48</v>
      </c>
      <c r="B3033" s="77" t="s">
        <v>47</v>
      </c>
      <c r="C3033" s="77" t="s">
        <v>50</v>
      </c>
      <c r="D3033" s="113">
        <v>43775.673066631942</v>
      </c>
      <c r="E3033" s="77" t="s">
        <v>5</v>
      </c>
      <c r="F3033" s="77" t="s">
        <v>31</v>
      </c>
      <c r="G3033" s="77" t="s">
        <v>51</v>
      </c>
      <c r="H3033" s="77" t="s">
        <v>24</v>
      </c>
      <c r="I3033" s="77" t="s">
        <v>158</v>
      </c>
      <c r="J3033" s="77" t="s">
        <v>42</v>
      </c>
      <c r="K3033" s="77">
        <v>2.3199999999999998</v>
      </c>
      <c r="L3033" s="77">
        <v>1390</v>
      </c>
      <c r="M3033" s="77" t="s">
        <v>41</v>
      </c>
      <c r="N3033" s="101">
        <v>19.8</v>
      </c>
      <c r="O3033" s="107">
        <v>8.4700000000000001E-3</v>
      </c>
      <c r="P3033" s="104">
        <v>0</v>
      </c>
      <c r="Z3033" s="77" t="s">
        <v>40</v>
      </c>
      <c r="AA3033" s="77" t="s">
        <v>39</v>
      </c>
      <c r="AB3033" s="77">
        <v>20</v>
      </c>
    </row>
    <row r="3034" spans="1:28" ht="15.75" customHeight="1" x14ac:dyDescent="0.2">
      <c r="A3034" s="77" t="s">
        <v>48</v>
      </c>
      <c r="B3034" s="77" t="s">
        <v>47</v>
      </c>
      <c r="C3034" s="77" t="s">
        <v>50</v>
      </c>
      <c r="D3034" s="113">
        <v>43775.673066631942</v>
      </c>
      <c r="E3034" s="77" t="s">
        <v>5</v>
      </c>
      <c r="F3034" s="77" t="s">
        <v>31</v>
      </c>
      <c r="G3034" s="77" t="s">
        <v>51</v>
      </c>
      <c r="H3034" s="77" t="s">
        <v>24</v>
      </c>
      <c r="I3034" s="77" t="s">
        <v>43</v>
      </c>
      <c r="J3034" s="77" t="s">
        <v>42</v>
      </c>
      <c r="K3034" s="77">
        <v>2.3199999999999998</v>
      </c>
      <c r="L3034" s="77">
        <v>1390</v>
      </c>
      <c r="M3034" s="77" t="s">
        <v>41</v>
      </c>
      <c r="N3034" s="101">
        <v>0.55200000000000005</v>
      </c>
      <c r="O3034" s="107">
        <v>0</v>
      </c>
      <c r="P3034" s="104">
        <v>0.76300000000000001</v>
      </c>
      <c r="Z3034" s="77" t="s">
        <v>40</v>
      </c>
      <c r="AA3034" s="77" t="s">
        <v>39</v>
      </c>
      <c r="AB3034" s="77">
        <v>20</v>
      </c>
    </row>
    <row r="3035" spans="1:28" ht="15.75" customHeight="1" x14ac:dyDescent="0.2">
      <c r="A3035" s="77" t="s">
        <v>48</v>
      </c>
      <c r="B3035" s="77" t="s">
        <v>47</v>
      </c>
      <c r="C3035" s="77" t="s">
        <v>50</v>
      </c>
      <c r="D3035" s="113">
        <v>43775.673066631942</v>
      </c>
      <c r="E3035" s="77" t="s">
        <v>5</v>
      </c>
      <c r="F3035" s="77" t="s">
        <v>45</v>
      </c>
      <c r="G3035" s="77" t="s">
        <v>51</v>
      </c>
      <c r="H3035" s="77" t="s">
        <v>24</v>
      </c>
      <c r="I3035" s="77" t="s">
        <v>157</v>
      </c>
      <c r="J3035" s="77" t="s">
        <v>42</v>
      </c>
      <c r="K3035" s="77">
        <v>3.8</v>
      </c>
      <c r="L3035" s="77">
        <v>1660</v>
      </c>
      <c r="M3035" s="77" t="s">
        <v>41</v>
      </c>
      <c r="N3035" s="101">
        <v>34.799999999999997</v>
      </c>
      <c r="O3035" s="107">
        <v>3.5999999999999997E-2</v>
      </c>
      <c r="P3035" s="104">
        <v>2.93</v>
      </c>
      <c r="Z3035" s="77" t="s">
        <v>40</v>
      </c>
      <c r="AA3035" s="77" t="s">
        <v>39</v>
      </c>
      <c r="AB3035" s="77">
        <v>20</v>
      </c>
    </row>
    <row r="3036" spans="1:28" ht="15.75" customHeight="1" x14ac:dyDescent="0.2">
      <c r="A3036" s="77" t="s">
        <v>48</v>
      </c>
      <c r="B3036" s="77" t="s">
        <v>47</v>
      </c>
      <c r="C3036" s="77" t="s">
        <v>50</v>
      </c>
      <c r="D3036" s="113">
        <v>43775.673066631942</v>
      </c>
      <c r="E3036" s="77" t="s">
        <v>5</v>
      </c>
      <c r="F3036" s="77" t="s">
        <v>45</v>
      </c>
      <c r="G3036" s="77" t="s">
        <v>51</v>
      </c>
      <c r="H3036" s="77" t="s">
        <v>24</v>
      </c>
      <c r="I3036" s="77" t="s">
        <v>158</v>
      </c>
      <c r="J3036" s="77" t="s">
        <v>42</v>
      </c>
      <c r="K3036" s="77">
        <v>3.8</v>
      </c>
      <c r="L3036" s="77">
        <v>1660</v>
      </c>
      <c r="M3036" s="77" t="s">
        <v>41</v>
      </c>
      <c r="N3036" s="101">
        <v>75.8</v>
      </c>
      <c r="O3036" s="107">
        <v>0.04</v>
      </c>
      <c r="P3036" s="104">
        <v>0</v>
      </c>
      <c r="Z3036" s="77" t="s">
        <v>40</v>
      </c>
      <c r="AA3036" s="77" t="s">
        <v>39</v>
      </c>
      <c r="AB3036" s="77">
        <v>20</v>
      </c>
    </row>
    <row r="3037" spans="1:28" ht="15.75" customHeight="1" x14ac:dyDescent="0.2">
      <c r="A3037" s="77" t="s">
        <v>48</v>
      </c>
      <c r="B3037" s="77" t="s">
        <v>47</v>
      </c>
      <c r="C3037" s="77" t="s">
        <v>50</v>
      </c>
      <c r="D3037" s="113">
        <v>43775.673066631942</v>
      </c>
      <c r="E3037" s="77" t="s">
        <v>5</v>
      </c>
      <c r="F3037" s="77" t="s">
        <v>45</v>
      </c>
      <c r="G3037" s="77" t="s">
        <v>51</v>
      </c>
      <c r="H3037" s="77" t="s">
        <v>24</v>
      </c>
      <c r="I3037" s="77" t="s">
        <v>43</v>
      </c>
      <c r="J3037" s="77" t="s">
        <v>42</v>
      </c>
      <c r="K3037" s="77">
        <v>3.8</v>
      </c>
      <c r="L3037" s="77">
        <v>1660</v>
      </c>
      <c r="M3037" s="77" t="s">
        <v>41</v>
      </c>
      <c r="N3037" s="101">
        <v>1.8</v>
      </c>
      <c r="O3037" s="107">
        <v>0</v>
      </c>
      <c r="P3037" s="104">
        <v>2.82</v>
      </c>
      <c r="Z3037" s="77" t="s">
        <v>40</v>
      </c>
      <c r="AA3037" s="77" t="s">
        <v>39</v>
      </c>
      <c r="AB3037" s="77">
        <v>20</v>
      </c>
    </row>
    <row r="3038" spans="1:28" ht="15.75" customHeight="1" x14ac:dyDescent="0.2">
      <c r="A3038" s="77" t="s">
        <v>48</v>
      </c>
      <c r="B3038" s="77" t="s">
        <v>47</v>
      </c>
      <c r="C3038" s="77" t="s">
        <v>50</v>
      </c>
      <c r="D3038" s="113">
        <v>43775.673066631942</v>
      </c>
      <c r="E3038" s="77" t="s">
        <v>5</v>
      </c>
      <c r="F3038" s="77" t="s">
        <v>29</v>
      </c>
      <c r="G3038" s="77" t="s">
        <v>51</v>
      </c>
      <c r="H3038" s="77" t="s">
        <v>24</v>
      </c>
      <c r="I3038" s="77" t="s">
        <v>157</v>
      </c>
      <c r="J3038" s="77" t="s">
        <v>42</v>
      </c>
      <c r="K3038" s="77">
        <v>4.03</v>
      </c>
      <c r="L3038" s="77">
        <v>1710</v>
      </c>
      <c r="M3038" s="77" t="s">
        <v>41</v>
      </c>
      <c r="N3038" s="101">
        <v>38.299999999999997</v>
      </c>
      <c r="O3038" s="107">
        <v>4.0800000000000003E-2</v>
      </c>
      <c r="P3038" s="104">
        <v>3.26</v>
      </c>
      <c r="Z3038" s="77" t="s">
        <v>40</v>
      </c>
      <c r="AA3038" s="77" t="s">
        <v>39</v>
      </c>
      <c r="AB3038" s="77">
        <v>20</v>
      </c>
    </row>
    <row r="3039" spans="1:28" ht="15.75" customHeight="1" x14ac:dyDescent="0.2">
      <c r="A3039" s="77" t="s">
        <v>48</v>
      </c>
      <c r="B3039" s="77" t="s">
        <v>47</v>
      </c>
      <c r="C3039" s="77" t="s">
        <v>50</v>
      </c>
      <c r="D3039" s="113">
        <v>43775.673066631942</v>
      </c>
      <c r="E3039" s="77" t="s">
        <v>5</v>
      </c>
      <c r="F3039" s="77" t="s">
        <v>29</v>
      </c>
      <c r="G3039" s="77" t="s">
        <v>51</v>
      </c>
      <c r="H3039" s="77" t="s">
        <v>24</v>
      </c>
      <c r="I3039" s="77" t="s">
        <v>158</v>
      </c>
      <c r="J3039" s="77" t="s">
        <v>42</v>
      </c>
      <c r="K3039" s="77">
        <v>4.03</v>
      </c>
      <c r="L3039" s="77">
        <v>1710</v>
      </c>
      <c r="M3039" s="77" t="s">
        <v>41</v>
      </c>
      <c r="N3039" s="101">
        <v>84.4</v>
      </c>
      <c r="O3039" s="107">
        <v>4.48E-2</v>
      </c>
      <c r="P3039" s="104">
        <v>0</v>
      </c>
      <c r="Z3039" s="77" t="s">
        <v>40</v>
      </c>
      <c r="AA3039" s="77" t="s">
        <v>39</v>
      </c>
      <c r="AB3039" s="77">
        <v>20</v>
      </c>
    </row>
    <row r="3040" spans="1:28" ht="15.75" customHeight="1" x14ac:dyDescent="0.2">
      <c r="A3040" s="77" t="s">
        <v>48</v>
      </c>
      <c r="B3040" s="77" t="s">
        <v>47</v>
      </c>
      <c r="C3040" s="77" t="s">
        <v>50</v>
      </c>
      <c r="D3040" s="113">
        <v>43775.673066631942</v>
      </c>
      <c r="E3040" s="77" t="s">
        <v>5</v>
      </c>
      <c r="F3040" s="77" t="s">
        <v>29</v>
      </c>
      <c r="G3040" s="77" t="s">
        <v>51</v>
      </c>
      <c r="H3040" s="77" t="s">
        <v>24</v>
      </c>
      <c r="I3040" s="77" t="s">
        <v>43</v>
      </c>
      <c r="J3040" s="77" t="s">
        <v>42</v>
      </c>
      <c r="K3040" s="77">
        <v>4.03</v>
      </c>
      <c r="L3040" s="77">
        <v>1710</v>
      </c>
      <c r="M3040" s="77" t="s">
        <v>41</v>
      </c>
      <c r="N3040" s="101">
        <v>1.95</v>
      </c>
      <c r="O3040" s="107">
        <v>0</v>
      </c>
      <c r="P3040" s="104">
        <v>3.15</v>
      </c>
      <c r="Z3040" s="77" t="s">
        <v>40</v>
      </c>
      <c r="AA3040" s="77" t="s">
        <v>39</v>
      </c>
      <c r="AB3040" s="77">
        <v>20</v>
      </c>
    </row>
    <row r="3041" spans="1:28" ht="15.75" customHeight="1" x14ac:dyDescent="0.2">
      <c r="A3041" s="77" t="s">
        <v>49</v>
      </c>
      <c r="B3041" s="77" t="s">
        <v>47</v>
      </c>
      <c r="C3041" s="77" t="s">
        <v>50</v>
      </c>
      <c r="D3041" s="113">
        <v>43775.673066631942</v>
      </c>
      <c r="E3041" s="77" t="s">
        <v>5</v>
      </c>
      <c r="F3041" s="77" t="s">
        <v>31</v>
      </c>
      <c r="G3041" s="77" t="s">
        <v>51</v>
      </c>
      <c r="H3041" s="77" t="s">
        <v>24</v>
      </c>
      <c r="I3041" s="77" t="s">
        <v>157</v>
      </c>
      <c r="J3041" s="77" t="s">
        <v>42</v>
      </c>
      <c r="K3041" s="77">
        <v>2.3199999999999998</v>
      </c>
      <c r="L3041" s="77">
        <v>1390</v>
      </c>
      <c r="M3041" s="77" t="s">
        <v>41</v>
      </c>
      <c r="N3041" s="101">
        <v>25.2</v>
      </c>
      <c r="O3041" s="107">
        <v>1.9099999999999999E-2</v>
      </c>
      <c r="P3041" s="104">
        <v>1.85</v>
      </c>
      <c r="Z3041" s="77" t="s">
        <v>40</v>
      </c>
      <c r="AA3041" s="77" t="s">
        <v>39</v>
      </c>
      <c r="AB3041" s="77">
        <v>20</v>
      </c>
    </row>
    <row r="3042" spans="1:28" ht="15.75" customHeight="1" x14ac:dyDescent="0.2">
      <c r="A3042" s="77" t="s">
        <v>49</v>
      </c>
      <c r="B3042" s="77" t="s">
        <v>47</v>
      </c>
      <c r="C3042" s="77" t="s">
        <v>50</v>
      </c>
      <c r="D3042" s="113">
        <v>43775.673066631942</v>
      </c>
      <c r="E3042" s="77" t="s">
        <v>5</v>
      </c>
      <c r="F3042" s="77" t="s">
        <v>31</v>
      </c>
      <c r="G3042" s="77" t="s">
        <v>51</v>
      </c>
      <c r="H3042" s="77" t="s">
        <v>24</v>
      </c>
      <c r="I3042" s="77" t="s">
        <v>158</v>
      </c>
      <c r="J3042" s="77" t="s">
        <v>42</v>
      </c>
      <c r="K3042" s="77">
        <v>2.3199999999999998</v>
      </c>
      <c r="L3042" s="77">
        <v>1390</v>
      </c>
      <c r="M3042" s="77" t="s">
        <v>41</v>
      </c>
      <c r="N3042" s="101">
        <v>46.1</v>
      </c>
      <c r="O3042" s="107">
        <v>1.9699999999999999E-2</v>
      </c>
      <c r="P3042" s="104">
        <v>0</v>
      </c>
      <c r="Z3042" s="77" t="s">
        <v>40</v>
      </c>
      <c r="AA3042" s="77" t="s">
        <v>39</v>
      </c>
      <c r="AB3042" s="77">
        <v>20</v>
      </c>
    </row>
    <row r="3043" spans="1:28" ht="15.75" customHeight="1" x14ac:dyDescent="0.2">
      <c r="A3043" s="77" t="s">
        <v>49</v>
      </c>
      <c r="B3043" s="77" t="s">
        <v>47</v>
      </c>
      <c r="C3043" s="77" t="s">
        <v>50</v>
      </c>
      <c r="D3043" s="113">
        <v>43775.673066631942</v>
      </c>
      <c r="E3043" s="77" t="s">
        <v>5</v>
      </c>
      <c r="F3043" s="77" t="s">
        <v>31</v>
      </c>
      <c r="G3043" s="77" t="s">
        <v>51</v>
      </c>
      <c r="H3043" s="77" t="s">
        <v>24</v>
      </c>
      <c r="I3043" s="77" t="s">
        <v>43</v>
      </c>
      <c r="J3043" s="77" t="s">
        <v>42</v>
      </c>
      <c r="K3043" s="77">
        <v>2.3199999999999998</v>
      </c>
      <c r="L3043" s="77">
        <v>1390</v>
      </c>
      <c r="M3043" s="77" t="s">
        <v>41</v>
      </c>
      <c r="N3043" s="101">
        <v>1.29</v>
      </c>
      <c r="O3043" s="107">
        <v>0</v>
      </c>
      <c r="P3043" s="104">
        <v>1.79</v>
      </c>
      <c r="Z3043" s="77" t="s">
        <v>40</v>
      </c>
      <c r="AA3043" s="77" t="s">
        <v>39</v>
      </c>
      <c r="AB3043" s="77">
        <v>20</v>
      </c>
    </row>
    <row r="3044" spans="1:28" ht="15.75" customHeight="1" x14ac:dyDescent="0.2">
      <c r="A3044" s="77" t="s">
        <v>49</v>
      </c>
      <c r="B3044" s="77" t="s">
        <v>47</v>
      </c>
      <c r="C3044" s="77" t="s">
        <v>50</v>
      </c>
      <c r="D3044" s="113">
        <v>43775.673066631942</v>
      </c>
      <c r="E3044" s="77" t="s">
        <v>5</v>
      </c>
      <c r="F3044" s="77" t="s">
        <v>45</v>
      </c>
      <c r="G3044" s="77" t="s">
        <v>51</v>
      </c>
      <c r="H3044" s="77" t="s">
        <v>24</v>
      </c>
      <c r="I3044" s="77" t="s">
        <v>157</v>
      </c>
      <c r="J3044" s="77" t="s">
        <v>42</v>
      </c>
      <c r="K3044" s="77">
        <v>3.8</v>
      </c>
      <c r="L3044" s="77">
        <v>1660</v>
      </c>
      <c r="M3044" s="77" t="s">
        <v>41</v>
      </c>
      <c r="N3044" s="101">
        <v>83.2</v>
      </c>
      <c r="O3044" s="107">
        <v>8.6999999999999994E-2</v>
      </c>
      <c r="P3044" s="104">
        <v>7.19</v>
      </c>
      <c r="Z3044" s="77" t="s">
        <v>40</v>
      </c>
      <c r="AA3044" s="77" t="s">
        <v>39</v>
      </c>
      <c r="AB3044" s="77">
        <v>20</v>
      </c>
    </row>
    <row r="3045" spans="1:28" ht="15.75" customHeight="1" x14ac:dyDescent="0.2">
      <c r="A3045" s="77" t="s">
        <v>49</v>
      </c>
      <c r="B3045" s="77" t="s">
        <v>47</v>
      </c>
      <c r="C3045" s="77" t="s">
        <v>50</v>
      </c>
      <c r="D3045" s="113">
        <v>43775.673066631942</v>
      </c>
      <c r="E3045" s="77" t="s">
        <v>5</v>
      </c>
      <c r="F3045" s="77" t="s">
        <v>45</v>
      </c>
      <c r="G3045" s="77" t="s">
        <v>51</v>
      </c>
      <c r="H3045" s="77" t="s">
        <v>24</v>
      </c>
      <c r="I3045" s="77" t="s">
        <v>158</v>
      </c>
      <c r="J3045" s="77" t="s">
        <v>42</v>
      </c>
      <c r="K3045" s="77">
        <v>3.8</v>
      </c>
      <c r="L3045" s="77">
        <v>1660</v>
      </c>
      <c r="M3045" s="77" t="s">
        <v>41</v>
      </c>
      <c r="N3045" s="101">
        <v>184</v>
      </c>
      <c r="O3045" s="107">
        <v>9.4E-2</v>
      </c>
      <c r="P3045" s="104">
        <v>0</v>
      </c>
      <c r="Z3045" s="77" t="s">
        <v>40</v>
      </c>
      <c r="AA3045" s="77" t="s">
        <v>39</v>
      </c>
      <c r="AB3045" s="77">
        <v>20</v>
      </c>
    </row>
    <row r="3046" spans="1:28" ht="15.75" customHeight="1" x14ac:dyDescent="0.2">
      <c r="A3046" s="77" t="s">
        <v>49</v>
      </c>
      <c r="B3046" s="77" t="s">
        <v>47</v>
      </c>
      <c r="C3046" s="77" t="s">
        <v>50</v>
      </c>
      <c r="D3046" s="113">
        <v>43775.673066631942</v>
      </c>
      <c r="E3046" s="77" t="s">
        <v>5</v>
      </c>
      <c r="F3046" s="77" t="s">
        <v>45</v>
      </c>
      <c r="G3046" s="77" t="s">
        <v>51</v>
      </c>
      <c r="H3046" s="77" t="s">
        <v>24</v>
      </c>
      <c r="I3046" s="77" t="s">
        <v>43</v>
      </c>
      <c r="J3046" s="77" t="s">
        <v>42</v>
      </c>
      <c r="K3046" s="77">
        <v>3.8</v>
      </c>
      <c r="L3046" s="77">
        <v>1660</v>
      </c>
      <c r="M3046" s="77" t="s">
        <v>41</v>
      </c>
      <c r="N3046" s="101">
        <v>4.3</v>
      </c>
      <c r="O3046" s="107">
        <v>0</v>
      </c>
      <c r="P3046" s="104">
        <v>6.93</v>
      </c>
      <c r="Z3046" s="77" t="s">
        <v>40</v>
      </c>
      <c r="AA3046" s="77" t="s">
        <v>39</v>
      </c>
      <c r="AB3046" s="77">
        <v>20</v>
      </c>
    </row>
    <row r="3047" spans="1:28" ht="15.75" customHeight="1" x14ac:dyDescent="0.2">
      <c r="A3047" s="77" t="s">
        <v>49</v>
      </c>
      <c r="B3047" s="77" t="s">
        <v>47</v>
      </c>
      <c r="C3047" s="77" t="s">
        <v>50</v>
      </c>
      <c r="D3047" s="113">
        <v>43775.673066631942</v>
      </c>
      <c r="E3047" s="77" t="s">
        <v>5</v>
      </c>
      <c r="F3047" s="77" t="s">
        <v>29</v>
      </c>
      <c r="G3047" s="77" t="s">
        <v>51</v>
      </c>
      <c r="H3047" s="77" t="s">
        <v>24</v>
      </c>
      <c r="I3047" s="77" t="s">
        <v>157</v>
      </c>
      <c r="J3047" s="77" t="s">
        <v>42</v>
      </c>
      <c r="K3047" s="77">
        <v>4.03</v>
      </c>
      <c r="L3047" s="77">
        <v>1710</v>
      </c>
      <c r="M3047" s="77" t="s">
        <v>41</v>
      </c>
      <c r="N3047" s="101">
        <v>92</v>
      </c>
      <c r="O3047" s="107">
        <v>9.7500000000000003E-2</v>
      </c>
      <c r="P3047" s="104">
        <v>8.0299999999999994</v>
      </c>
      <c r="Z3047" s="77" t="s">
        <v>40</v>
      </c>
      <c r="AA3047" s="77" t="s">
        <v>39</v>
      </c>
      <c r="AB3047" s="77">
        <v>20</v>
      </c>
    </row>
    <row r="3048" spans="1:28" ht="15.75" customHeight="1" x14ac:dyDescent="0.2">
      <c r="A3048" s="77" t="s">
        <v>49</v>
      </c>
      <c r="B3048" s="77" t="s">
        <v>47</v>
      </c>
      <c r="C3048" s="77" t="s">
        <v>50</v>
      </c>
      <c r="D3048" s="113">
        <v>43775.673066631942</v>
      </c>
      <c r="E3048" s="77" t="s">
        <v>5</v>
      </c>
      <c r="F3048" s="77" t="s">
        <v>29</v>
      </c>
      <c r="G3048" s="77" t="s">
        <v>51</v>
      </c>
      <c r="H3048" s="77" t="s">
        <v>24</v>
      </c>
      <c r="I3048" s="77" t="s">
        <v>158</v>
      </c>
      <c r="J3048" s="77" t="s">
        <v>42</v>
      </c>
      <c r="K3048" s="77">
        <v>4.03</v>
      </c>
      <c r="L3048" s="77">
        <v>1710</v>
      </c>
      <c r="M3048" s="77" t="s">
        <v>41</v>
      </c>
      <c r="N3048" s="101">
        <v>205</v>
      </c>
      <c r="O3048" s="107">
        <v>0.105</v>
      </c>
      <c r="P3048" s="104">
        <v>0</v>
      </c>
      <c r="Z3048" s="77" t="s">
        <v>40</v>
      </c>
      <c r="AA3048" s="77" t="s">
        <v>39</v>
      </c>
      <c r="AB3048" s="77">
        <v>20</v>
      </c>
    </row>
    <row r="3049" spans="1:28" ht="15.75" customHeight="1" x14ac:dyDescent="0.2">
      <c r="A3049" s="77" t="s">
        <v>49</v>
      </c>
      <c r="B3049" s="77" t="s">
        <v>47</v>
      </c>
      <c r="C3049" s="77" t="s">
        <v>50</v>
      </c>
      <c r="D3049" s="113">
        <v>43775.673066631942</v>
      </c>
      <c r="E3049" s="77" t="s">
        <v>5</v>
      </c>
      <c r="F3049" s="77" t="s">
        <v>29</v>
      </c>
      <c r="G3049" s="77" t="s">
        <v>51</v>
      </c>
      <c r="H3049" s="77" t="s">
        <v>24</v>
      </c>
      <c r="I3049" s="77" t="s">
        <v>43</v>
      </c>
      <c r="J3049" s="77" t="s">
        <v>42</v>
      </c>
      <c r="K3049" s="77">
        <v>4.03</v>
      </c>
      <c r="L3049" s="77">
        <v>1710</v>
      </c>
      <c r="M3049" s="77" t="s">
        <v>41</v>
      </c>
      <c r="N3049" s="101">
        <v>4.8</v>
      </c>
      <c r="O3049" s="107">
        <v>0</v>
      </c>
      <c r="P3049" s="104">
        <v>7.75</v>
      </c>
      <c r="Z3049" s="77" t="s">
        <v>40</v>
      </c>
      <c r="AA3049" s="77" t="s">
        <v>39</v>
      </c>
      <c r="AB3049" s="77">
        <v>20</v>
      </c>
    </row>
    <row r="3050" spans="1:28" ht="15.75" customHeight="1" x14ac:dyDescent="0.2">
      <c r="A3050" s="77" t="s">
        <v>48</v>
      </c>
      <c r="B3050" s="77" t="s">
        <v>47</v>
      </c>
      <c r="C3050" s="77" t="s">
        <v>50</v>
      </c>
      <c r="D3050" s="113">
        <v>43775.673066631942</v>
      </c>
      <c r="E3050" s="77" t="s">
        <v>5</v>
      </c>
      <c r="F3050" s="77" t="s">
        <v>30</v>
      </c>
      <c r="G3050" s="77" t="s">
        <v>51</v>
      </c>
      <c r="H3050" s="77" t="s">
        <v>24</v>
      </c>
      <c r="I3050" s="77" t="s">
        <v>157</v>
      </c>
      <c r="J3050" s="77" t="s">
        <v>42</v>
      </c>
      <c r="K3050" s="77">
        <v>3.5</v>
      </c>
      <c r="L3050" s="77">
        <v>1230</v>
      </c>
      <c r="M3050" s="77" t="s">
        <v>41</v>
      </c>
      <c r="N3050" s="101">
        <v>82</v>
      </c>
      <c r="O3050" s="107">
        <v>8.0799999999999997E-2</v>
      </c>
      <c r="P3050" s="104">
        <v>6.17</v>
      </c>
      <c r="Z3050" s="77" t="s">
        <v>40</v>
      </c>
      <c r="AA3050" s="77" t="s">
        <v>39</v>
      </c>
      <c r="AB3050" s="77">
        <v>20</v>
      </c>
    </row>
    <row r="3051" spans="1:28" ht="15.75" customHeight="1" x14ac:dyDescent="0.2">
      <c r="A3051" s="77" t="s">
        <v>48</v>
      </c>
      <c r="B3051" s="77" t="s">
        <v>47</v>
      </c>
      <c r="C3051" s="77" t="s">
        <v>50</v>
      </c>
      <c r="D3051" s="113">
        <v>43775.673066631942</v>
      </c>
      <c r="E3051" s="77" t="s">
        <v>5</v>
      </c>
      <c r="F3051" s="77" t="s">
        <v>30</v>
      </c>
      <c r="G3051" s="77" t="s">
        <v>51</v>
      </c>
      <c r="H3051" s="77" t="s">
        <v>24</v>
      </c>
      <c r="I3051" s="77" t="s">
        <v>158</v>
      </c>
      <c r="J3051" s="77" t="s">
        <v>42</v>
      </c>
      <c r="K3051" s="77">
        <v>3.5</v>
      </c>
      <c r="L3051" s="77">
        <v>1230</v>
      </c>
      <c r="M3051" s="77" t="s">
        <v>41</v>
      </c>
      <c r="N3051" s="101">
        <v>152</v>
      </c>
      <c r="O3051" s="107">
        <v>8.6800000000000002E-2</v>
      </c>
      <c r="P3051" s="104">
        <v>0</v>
      </c>
      <c r="Z3051" s="77" t="s">
        <v>40</v>
      </c>
      <c r="AA3051" s="77" t="s">
        <v>39</v>
      </c>
      <c r="AB3051" s="77">
        <v>20</v>
      </c>
    </row>
    <row r="3052" spans="1:28" ht="15.75" customHeight="1" x14ac:dyDescent="0.2">
      <c r="A3052" s="77" t="s">
        <v>48</v>
      </c>
      <c r="B3052" s="77" t="s">
        <v>47</v>
      </c>
      <c r="C3052" s="77" t="s">
        <v>50</v>
      </c>
      <c r="D3052" s="113">
        <v>43775.673066631942</v>
      </c>
      <c r="E3052" s="77" t="s">
        <v>5</v>
      </c>
      <c r="F3052" s="77" t="s">
        <v>30</v>
      </c>
      <c r="G3052" s="77" t="s">
        <v>51</v>
      </c>
      <c r="H3052" s="77" t="s">
        <v>24</v>
      </c>
      <c r="I3052" s="77" t="s">
        <v>43</v>
      </c>
      <c r="J3052" s="77" t="s">
        <v>42</v>
      </c>
      <c r="K3052" s="77">
        <v>3.5</v>
      </c>
      <c r="L3052" s="77">
        <v>1230</v>
      </c>
      <c r="M3052" s="77" t="s">
        <v>41</v>
      </c>
      <c r="N3052" s="101">
        <v>3.39</v>
      </c>
      <c r="O3052" s="107">
        <v>0</v>
      </c>
      <c r="P3052" s="104">
        <v>5.39</v>
      </c>
      <c r="Z3052" s="77" t="s">
        <v>40</v>
      </c>
      <c r="AA3052" s="77" t="s">
        <v>39</v>
      </c>
      <c r="AB3052" s="77">
        <v>20</v>
      </c>
    </row>
    <row r="3053" spans="1:28" ht="15.75" customHeight="1" x14ac:dyDescent="0.2">
      <c r="A3053" s="77" t="s">
        <v>49</v>
      </c>
      <c r="B3053" s="77" t="s">
        <v>47</v>
      </c>
      <c r="C3053" s="77" t="s">
        <v>50</v>
      </c>
      <c r="D3053" s="113">
        <v>43775.673348969911</v>
      </c>
      <c r="E3053" s="77" t="s">
        <v>5</v>
      </c>
      <c r="F3053" s="77" t="s">
        <v>29</v>
      </c>
      <c r="G3053" s="77" t="s">
        <v>44</v>
      </c>
      <c r="H3053" s="77" t="s">
        <v>24</v>
      </c>
      <c r="I3053" s="77" t="s">
        <v>157</v>
      </c>
      <c r="J3053" s="77" t="s">
        <v>42</v>
      </c>
      <c r="K3053" s="77">
        <v>3.16</v>
      </c>
      <c r="L3053" s="77">
        <v>2160</v>
      </c>
      <c r="M3053" s="77" t="s">
        <v>41</v>
      </c>
      <c r="N3053" s="101">
        <v>141</v>
      </c>
      <c r="O3053" s="107">
        <v>0.115</v>
      </c>
      <c r="P3053" s="104">
        <v>9.06</v>
      </c>
      <c r="Z3053" s="77" t="s">
        <v>40</v>
      </c>
      <c r="AA3053" s="77" t="s">
        <v>39</v>
      </c>
      <c r="AB3053" s="77">
        <v>20</v>
      </c>
    </row>
    <row r="3054" spans="1:28" ht="15.75" customHeight="1" x14ac:dyDescent="0.2">
      <c r="A3054" s="77" t="s">
        <v>49</v>
      </c>
      <c r="B3054" s="77" t="s">
        <v>47</v>
      </c>
      <c r="C3054" s="77" t="s">
        <v>50</v>
      </c>
      <c r="D3054" s="113">
        <v>43775.673348969911</v>
      </c>
      <c r="E3054" s="77" t="s">
        <v>5</v>
      </c>
      <c r="F3054" s="77" t="s">
        <v>29</v>
      </c>
      <c r="G3054" s="77" t="s">
        <v>44</v>
      </c>
      <c r="H3054" s="77" t="s">
        <v>24</v>
      </c>
      <c r="I3054" s="77" t="s">
        <v>158</v>
      </c>
      <c r="J3054" s="77" t="s">
        <v>42</v>
      </c>
      <c r="K3054" s="77">
        <v>3.16</v>
      </c>
      <c r="L3054" s="77">
        <v>2160</v>
      </c>
      <c r="M3054" s="77" t="s">
        <v>41</v>
      </c>
      <c r="N3054" s="101">
        <v>265</v>
      </c>
      <c r="O3054" s="107">
        <v>0.123</v>
      </c>
      <c r="P3054" s="104">
        <v>0</v>
      </c>
      <c r="Z3054" s="77" t="s">
        <v>40</v>
      </c>
      <c r="AA3054" s="77" t="s">
        <v>39</v>
      </c>
      <c r="AB3054" s="77">
        <v>20</v>
      </c>
    </row>
    <row r="3055" spans="1:28" ht="15.75" customHeight="1" x14ac:dyDescent="0.2">
      <c r="A3055" s="77" t="s">
        <v>49</v>
      </c>
      <c r="B3055" s="77" t="s">
        <v>47</v>
      </c>
      <c r="C3055" s="77" t="s">
        <v>50</v>
      </c>
      <c r="D3055" s="113">
        <v>43775.673348969911</v>
      </c>
      <c r="E3055" s="77" t="s">
        <v>5</v>
      </c>
      <c r="F3055" s="77" t="s">
        <v>29</v>
      </c>
      <c r="G3055" s="77" t="s">
        <v>44</v>
      </c>
      <c r="H3055" s="77" t="s">
        <v>24</v>
      </c>
      <c r="I3055" s="77" t="s">
        <v>43</v>
      </c>
      <c r="J3055" s="77" t="s">
        <v>42</v>
      </c>
      <c r="K3055" s="77">
        <v>3.16</v>
      </c>
      <c r="L3055" s="77">
        <v>2160</v>
      </c>
      <c r="M3055" s="77" t="s">
        <v>41</v>
      </c>
      <c r="N3055" s="101">
        <v>5.65</v>
      </c>
      <c r="O3055" s="107">
        <v>0</v>
      </c>
      <c r="P3055" s="104">
        <v>8.7899999999999991</v>
      </c>
      <c r="Z3055" s="77" t="s">
        <v>40</v>
      </c>
      <c r="AA3055" s="77" t="s">
        <v>39</v>
      </c>
      <c r="AB3055" s="77">
        <v>20</v>
      </c>
    </row>
    <row r="3056" spans="1:28" ht="15.75" customHeight="1" x14ac:dyDescent="0.2">
      <c r="A3056" s="77" t="s">
        <v>49</v>
      </c>
      <c r="B3056" s="77" t="s">
        <v>47</v>
      </c>
      <c r="C3056" s="77" t="s">
        <v>50</v>
      </c>
      <c r="D3056" s="113">
        <v>44091.745425567133</v>
      </c>
      <c r="E3056" s="77" t="s">
        <v>5</v>
      </c>
      <c r="F3056" s="77" t="s">
        <v>29</v>
      </c>
      <c r="G3056" s="77" t="s">
        <v>44</v>
      </c>
      <c r="H3056" s="77" t="s">
        <v>24</v>
      </c>
      <c r="I3056" s="77" t="s">
        <v>159</v>
      </c>
      <c r="J3056" s="77" t="s">
        <v>42</v>
      </c>
      <c r="K3056" s="77">
        <v>3.16</v>
      </c>
      <c r="L3056" s="77">
        <v>2160</v>
      </c>
      <c r="M3056" s="77" t="s">
        <v>41</v>
      </c>
      <c r="N3056" s="101">
        <v>147</v>
      </c>
      <c r="O3056" s="107">
        <v>0.115</v>
      </c>
      <c r="P3056" s="104">
        <v>8.57</v>
      </c>
      <c r="Z3056" s="77" t="s">
        <v>40</v>
      </c>
      <c r="AA3056" s="77" t="s">
        <v>39</v>
      </c>
      <c r="AB3056" s="77">
        <v>20</v>
      </c>
    </row>
    <row r="3057" spans="1:28" ht="15.75" customHeight="1" x14ac:dyDescent="0.2">
      <c r="A3057" s="77" t="s">
        <v>48</v>
      </c>
      <c r="B3057" s="77" t="s">
        <v>47</v>
      </c>
      <c r="C3057" s="77" t="s">
        <v>50</v>
      </c>
      <c r="D3057" s="113">
        <v>43775.673348969911</v>
      </c>
      <c r="E3057" s="77" t="s">
        <v>5</v>
      </c>
      <c r="F3057" s="77" t="s">
        <v>29</v>
      </c>
      <c r="G3057" s="77" t="s">
        <v>44</v>
      </c>
      <c r="H3057" s="77" t="s">
        <v>24</v>
      </c>
      <c r="I3057" s="77" t="s">
        <v>157</v>
      </c>
      <c r="J3057" s="77" t="s">
        <v>42</v>
      </c>
      <c r="K3057" s="77">
        <v>3.16</v>
      </c>
      <c r="L3057" s="77">
        <v>2160</v>
      </c>
      <c r="M3057" s="77" t="s">
        <v>41</v>
      </c>
      <c r="N3057" s="101">
        <v>59.9</v>
      </c>
      <c r="O3057" s="107">
        <v>4.9200000000000001E-2</v>
      </c>
      <c r="P3057" s="104">
        <v>3.67</v>
      </c>
      <c r="Z3057" s="77" t="s">
        <v>40</v>
      </c>
      <c r="AA3057" s="77" t="s">
        <v>39</v>
      </c>
      <c r="AB3057" s="77">
        <v>20</v>
      </c>
    </row>
    <row r="3058" spans="1:28" ht="15.75" customHeight="1" x14ac:dyDescent="0.2">
      <c r="A3058" s="77" t="s">
        <v>48</v>
      </c>
      <c r="B3058" s="77" t="s">
        <v>47</v>
      </c>
      <c r="C3058" s="77" t="s">
        <v>50</v>
      </c>
      <c r="D3058" s="113">
        <v>43775.673348969911</v>
      </c>
      <c r="E3058" s="77" t="s">
        <v>5</v>
      </c>
      <c r="F3058" s="77" t="s">
        <v>29</v>
      </c>
      <c r="G3058" s="77" t="s">
        <v>44</v>
      </c>
      <c r="H3058" s="77" t="s">
        <v>24</v>
      </c>
      <c r="I3058" s="77" t="s">
        <v>158</v>
      </c>
      <c r="J3058" s="77" t="s">
        <v>42</v>
      </c>
      <c r="K3058" s="77">
        <v>3.16</v>
      </c>
      <c r="L3058" s="77">
        <v>2160</v>
      </c>
      <c r="M3058" s="77" t="s">
        <v>41</v>
      </c>
      <c r="N3058" s="101">
        <v>109</v>
      </c>
      <c r="O3058" s="107">
        <v>5.3800000000000001E-2</v>
      </c>
      <c r="P3058" s="104">
        <v>0</v>
      </c>
      <c r="Z3058" s="77" t="s">
        <v>40</v>
      </c>
      <c r="AA3058" s="77" t="s">
        <v>39</v>
      </c>
      <c r="AB3058" s="77">
        <v>20</v>
      </c>
    </row>
    <row r="3059" spans="1:28" ht="15.75" customHeight="1" x14ac:dyDescent="0.2">
      <c r="A3059" s="77" t="s">
        <v>48</v>
      </c>
      <c r="B3059" s="77" t="s">
        <v>47</v>
      </c>
      <c r="C3059" s="77" t="s">
        <v>50</v>
      </c>
      <c r="D3059" s="113">
        <v>43775.673348969911</v>
      </c>
      <c r="E3059" s="77" t="s">
        <v>5</v>
      </c>
      <c r="F3059" s="77" t="s">
        <v>29</v>
      </c>
      <c r="G3059" s="77" t="s">
        <v>44</v>
      </c>
      <c r="H3059" s="77" t="s">
        <v>24</v>
      </c>
      <c r="I3059" s="77" t="s">
        <v>43</v>
      </c>
      <c r="J3059" s="77" t="s">
        <v>42</v>
      </c>
      <c r="K3059" s="77">
        <v>3.16</v>
      </c>
      <c r="L3059" s="77">
        <v>2160</v>
      </c>
      <c r="M3059" s="77" t="s">
        <v>41</v>
      </c>
      <c r="N3059" s="101">
        <v>2.2799999999999998</v>
      </c>
      <c r="O3059" s="107">
        <v>0</v>
      </c>
      <c r="P3059" s="104">
        <v>3.56</v>
      </c>
      <c r="Z3059" s="77" t="s">
        <v>40</v>
      </c>
      <c r="AA3059" s="77" t="s">
        <v>39</v>
      </c>
      <c r="AB3059" s="77">
        <v>20</v>
      </c>
    </row>
    <row r="3060" spans="1:28" ht="15.75" customHeight="1" x14ac:dyDescent="0.2">
      <c r="A3060" s="77" t="s">
        <v>48</v>
      </c>
      <c r="B3060" s="77" t="s">
        <v>47</v>
      </c>
      <c r="C3060" s="77" t="s">
        <v>50</v>
      </c>
      <c r="D3060" s="113">
        <v>44091.745425567133</v>
      </c>
      <c r="E3060" s="77" t="s">
        <v>5</v>
      </c>
      <c r="F3060" s="77" t="s">
        <v>29</v>
      </c>
      <c r="G3060" s="77" t="s">
        <v>44</v>
      </c>
      <c r="H3060" s="77" t="s">
        <v>24</v>
      </c>
      <c r="I3060" s="77" t="s">
        <v>159</v>
      </c>
      <c r="J3060" s="77" t="s">
        <v>42</v>
      </c>
      <c r="K3060" s="77">
        <v>3.16</v>
      </c>
      <c r="L3060" s="77">
        <v>2160</v>
      </c>
      <c r="M3060" s="77" t="s">
        <v>41</v>
      </c>
      <c r="N3060" s="101">
        <v>62.2</v>
      </c>
      <c r="O3060" s="107">
        <v>4.9099999999999998E-2</v>
      </c>
      <c r="P3060" s="104">
        <v>3.47</v>
      </c>
      <c r="Z3060" s="77" t="s">
        <v>40</v>
      </c>
      <c r="AA3060" s="77" t="s">
        <v>39</v>
      </c>
      <c r="AB3060" s="77">
        <v>20</v>
      </c>
    </row>
    <row r="3061" spans="1:28" ht="15.75" customHeight="1" x14ac:dyDescent="0.2">
      <c r="A3061" s="77" t="s">
        <v>49</v>
      </c>
      <c r="B3061" s="77" t="s">
        <v>47</v>
      </c>
      <c r="C3061" s="77" t="s">
        <v>50</v>
      </c>
      <c r="D3061" s="113">
        <v>43775.673654328704</v>
      </c>
      <c r="E3061" s="77" t="s">
        <v>5</v>
      </c>
      <c r="F3061" s="77" t="s">
        <v>30</v>
      </c>
      <c r="G3061" s="77" t="s">
        <v>51</v>
      </c>
      <c r="H3061" s="77" t="s">
        <v>25</v>
      </c>
      <c r="I3061" s="77" t="s">
        <v>157</v>
      </c>
      <c r="J3061" s="77" t="s">
        <v>42</v>
      </c>
      <c r="K3061" s="77">
        <v>3.5</v>
      </c>
      <c r="L3061" s="77">
        <v>1230</v>
      </c>
      <c r="M3061" s="77" t="s">
        <v>41</v>
      </c>
      <c r="N3061" s="101">
        <v>234</v>
      </c>
      <c r="O3061" s="107">
        <v>0.17</v>
      </c>
      <c r="P3061" s="104">
        <v>4.28</v>
      </c>
      <c r="Z3061" s="77" t="s">
        <v>40</v>
      </c>
      <c r="AA3061" s="77" t="s">
        <v>39</v>
      </c>
      <c r="AB3061" s="77">
        <v>20</v>
      </c>
    </row>
    <row r="3062" spans="1:28" ht="15.75" customHeight="1" x14ac:dyDescent="0.2">
      <c r="A3062" s="77" t="s">
        <v>49</v>
      </c>
      <c r="B3062" s="77" t="s">
        <v>47</v>
      </c>
      <c r="C3062" s="77" t="s">
        <v>50</v>
      </c>
      <c r="D3062" s="113">
        <v>43775.673654328704</v>
      </c>
      <c r="E3062" s="77" t="s">
        <v>5</v>
      </c>
      <c r="F3062" s="77" t="s">
        <v>30</v>
      </c>
      <c r="G3062" s="77" t="s">
        <v>51</v>
      </c>
      <c r="H3062" s="77" t="s">
        <v>25</v>
      </c>
      <c r="I3062" s="77" t="s">
        <v>158</v>
      </c>
      <c r="J3062" s="77" t="s">
        <v>42</v>
      </c>
      <c r="K3062" s="77">
        <v>3.5</v>
      </c>
      <c r="L3062" s="77">
        <v>1230</v>
      </c>
      <c r="M3062" s="77" t="s">
        <v>41</v>
      </c>
      <c r="N3062" s="101">
        <v>273</v>
      </c>
      <c r="O3062" s="107">
        <v>0.17699999999999999</v>
      </c>
      <c r="P3062" s="104">
        <v>0</v>
      </c>
      <c r="Z3062" s="77" t="s">
        <v>40</v>
      </c>
      <c r="AA3062" s="77" t="s">
        <v>39</v>
      </c>
      <c r="AB3062" s="77">
        <v>20</v>
      </c>
    </row>
    <row r="3063" spans="1:28" ht="15.75" customHeight="1" x14ac:dyDescent="0.2">
      <c r="A3063" s="77" t="s">
        <v>49</v>
      </c>
      <c r="B3063" s="77" t="s">
        <v>47</v>
      </c>
      <c r="C3063" s="77" t="s">
        <v>50</v>
      </c>
      <c r="D3063" s="113">
        <v>43775.673654328704</v>
      </c>
      <c r="E3063" s="77" t="s">
        <v>5</v>
      </c>
      <c r="F3063" s="77" t="s">
        <v>30</v>
      </c>
      <c r="G3063" s="77" t="s">
        <v>51</v>
      </c>
      <c r="H3063" s="77" t="s">
        <v>25</v>
      </c>
      <c r="I3063" s="77" t="s">
        <v>43</v>
      </c>
      <c r="J3063" s="77" t="s">
        <v>42</v>
      </c>
      <c r="K3063" s="77">
        <v>3.5</v>
      </c>
      <c r="L3063" s="77">
        <v>1230</v>
      </c>
      <c r="M3063" s="77" t="s">
        <v>41</v>
      </c>
      <c r="N3063" s="101">
        <v>2.4</v>
      </c>
      <c r="O3063" s="107">
        <v>0</v>
      </c>
      <c r="P3063" s="104">
        <v>3.78</v>
      </c>
      <c r="Z3063" s="77" t="s">
        <v>40</v>
      </c>
      <c r="AA3063" s="77" t="s">
        <v>39</v>
      </c>
      <c r="AB3063" s="77">
        <v>20</v>
      </c>
    </row>
    <row r="3064" spans="1:28" ht="15.75" customHeight="1" x14ac:dyDescent="0.2">
      <c r="A3064" s="77" t="s">
        <v>49</v>
      </c>
      <c r="B3064" s="77" t="s">
        <v>47</v>
      </c>
      <c r="C3064" s="77" t="s">
        <v>50</v>
      </c>
      <c r="D3064" s="113">
        <v>44091.745425567133</v>
      </c>
      <c r="E3064" s="77" t="s">
        <v>5</v>
      </c>
      <c r="F3064" s="77" t="s">
        <v>30</v>
      </c>
      <c r="G3064" s="77" t="s">
        <v>51</v>
      </c>
      <c r="H3064" s="77" t="s">
        <v>25</v>
      </c>
      <c r="I3064" s="77" t="s">
        <v>159</v>
      </c>
      <c r="J3064" s="77" t="s">
        <v>42</v>
      </c>
      <c r="K3064" s="77">
        <v>3.5</v>
      </c>
      <c r="L3064" s="77">
        <v>1230</v>
      </c>
      <c r="M3064" s="77" t="s">
        <v>41</v>
      </c>
      <c r="N3064" s="101">
        <v>239</v>
      </c>
      <c r="O3064" s="107">
        <v>0.17100000000000001</v>
      </c>
      <c r="P3064" s="104">
        <v>3.75</v>
      </c>
      <c r="Z3064" s="77" t="s">
        <v>40</v>
      </c>
      <c r="AA3064" s="77" t="s">
        <v>39</v>
      </c>
      <c r="AB3064" s="77">
        <v>20</v>
      </c>
    </row>
    <row r="3065" spans="1:28" ht="15.75" customHeight="1" x14ac:dyDescent="0.2">
      <c r="A3065" s="77" t="s">
        <v>48</v>
      </c>
      <c r="B3065" s="77" t="s">
        <v>47</v>
      </c>
      <c r="C3065" s="77" t="s">
        <v>50</v>
      </c>
      <c r="D3065" s="113">
        <v>43775.673654328704</v>
      </c>
      <c r="E3065" s="77" t="s">
        <v>5</v>
      </c>
      <c r="F3065" s="77" t="s">
        <v>31</v>
      </c>
      <c r="G3065" s="77" t="s">
        <v>51</v>
      </c>
      <c r="H3065" s="77" t="s">
        <v>25</v>
      </c>
      <c r="I3065" s="77" t="s">
        <v>157</v>
      </c>
      <c r="J3065" s="77" t="s">
        <v>42</v>
      </c>
      <c r="K3065" s="77">
        <v>2.5</v>
      </c>
      <c r="L3065" s="77">
        <v>1410</v>
      </c>
      <c r="M3065" s="77" t="s">
        <v>41</v>
      </c>
      <c r="N3065" s="101">
        <v>15.1</v>
      </c>
      <c r="O3065" s="107">
        <v>8.94E-3</v>
      </c>
      <c r="P3065" s="104">
        <v>0.33400000000000002</v>
      </c>
      <c r="Z3065" s="77" t="s">
        <v>40</v>
      </c>
      <c r="AA3065" s="77" t="s">
        <v>39</v>
      </c>
      <c r="AB3065" s="77">
        <v>20</v>
      </c>
    </row>
    <row r="3066" spans="1:28" ht="15.75" customHeight="1" x14ac:dyDescent="0.2">
      <c r="A3066" s="77" t="s">
        <v>48</v>
      </c>
      <c r="B3066" s="77" t="s">
        <v>47</v>
      </c>
      <c r="C3066" s="77" t="s">
        <v>50</v>
      </c>
      <c r="D3066" s="113">
        <v>43775.673654328704</v>
      </c>
      <c r="E3066" s="77" t="s">
        <v>5</v>
      </c>
      <c r="F3066" s="77" t="s">
        <v>31</v>
      </c>
      <c r="G3066" s="77" t="s">
        <v>51</v>
      </c>
      <c r="H3066" s="77" t="s">
        <v>25</v>
      </c>
      <c r="I3066" s="77" t="s">
        <v>158</v>
      </c>
      <c r="J3066" s="77" t="s">
        <v>42</v>
      </c>
      <c r="K3066" s="77">
        <v>2.5</v>
      </c>
      <c r="L3066" s="77">
        <v>1410</v>
      </c>
      <c r="M3066" s="77" t="s">
        <v>41</v>
      </c>
      <c r="N3066" s="101">
        <v>18</v>
      </c>
      <c r="O3066" s="107">
        <v>8.94E-3</v>
      </c>
      <c r="P3066" s="104">
        <v>0</v>
      </c>
      <c r="Z3066" s="77" t="s">
        <v>40</v>
      </c>
      <c r="AA3066" s="77" t="s">
        <v>39</v>
      </c>
      <c r="AB3066" s="77">
        <v>20</v>
      </c>
    </row>
    <row r="3067" spans="1:28" ht="15.75" customHeight="1" x14ac:dyDescent="0.2">
      <c r="A3067" s="77" t="s">
        <v>48</v>
      </c>
      <c r="B3067" s="77" t="s">
        <v>47</v>
      </c>
      <c r="C3067" s="77" t="s">
        <v>50</v>
      </c>
      <c r="D3067" s="113">
        <v>43775.673654328704</v>
      </c>
      <c r="E3067" s="77" t="s">
        <v>5</v>
      </c>
      <c r="F3067" s="77" t="s">
        <v>31</v>
      </c>
      <c r="G3067" s="77" t="s">
        <v>51</v>
      </c>
      <c r="H3067" s="77" t="s">
        <v>25</v>
      </c>
      <c r="I3067" s="77" t="s">
        <v>43</v>
      </c>
      <c r="J3067" s="77" t="s">
        <v>42</v>
      </c>
      <c r="K3067" s="77">
        <v>2.5</v>
      </c>
      <c r="L3067" s="77">
        <v>1410</v>
      </c>
      <c r="M3067" s="77" t="s">
        <v>41</v>
      </c>
      <c r="N3067" s="101">
        <v>0.23100000000000001</v>
      </c>
      <c r="O3067" s="107">
        <v>0</v>
      </c>
      <c r="P3067" s="104">
        <v>0.32100000000000001</v>
      </c>
      <c r="Z3067" s="77" t="s">
        <v>40</v>
      </c>
      <c r="AA3067" s="77" t="s">
        <v>39</v>
      </c>
      <c r="AB3067" s="77">
        <v>20</v>
      </c>
    </row>
    <row r="3068" spans="1:28" ht="15.75" customHeight="1" x14ac:dyDescent="0.2">
      <c r="A3068" s="77" t="s">
        <v>48</v>
      </c>
      <c r="B3068" s="77" t="s">
        <v>47</v>
      </c>
      <c r="C3068" s="77" t="s">
        <v>50</v>
      </c>
      <c r="D3068" s="113">
        <v>43775.673654328704</v>
      </c>
      <c r="E3068" s="77" t="s">
        <v>5</v>
      </c>
      <c r="F3068" s="77" t="s">
        <v>45</v>
      </c>
      <c r="G3068" s="77" t="s">
        <v>51</v>
      </c>
      <c r="H3068" s="77" t="s">
        <v>25</v>
      </c>
      <c r="I3068" s="77" t="s">
        <v>157</v>
      </c>
      <c r="J3068" s="77" t="s">
        <v>42</v>
      </c>
      <c r="K3068" s="77">
        <v>3.6</v>
      </c>
      <c r="L3068" s="77">
        <v>1480</v>
      </c>
      <c r="M3068" s="77" t="s">
        <v>41</v>
      </c>
      <c r="N3068" s="101">
        <v>27.4</v>
      </c>
      <c r="O3068" s="107">
        <v>1.9E-2</v>
      </c>
      <c r="P3068" s="104">
        <v>0.67</v>
      </c>
      <c r="Z3068" s="77" t="s">
        <v>40</v>
      </c>
      <c r="AA3068" s="77" t="s">
        <v>39</v>
      </c>
      <c r="AB3068" s="77">
        <v>20</v>
      </c>
    </row>
    <row r="3069" spans="1:28" ht="15.75" customHeight="1" x14ac:dyDescent="0.2">
      <c r="A3069" s="77" t="s">
        <v>48</v>
      </c>
      <c r="B3069" s="77" t="s">
        <v>47</v>
      </c>
      <c r="C3069" s="77" t="s">
        <v>50</v>
      </c>
      <c r="D3069" s="113">
        <v>43775.673654328704</v>
      </c>
      <c r="E3069" s="77" t="s">
        <v>5</v>
      </c>
      <c r="F3069" s="77" t="s">
        <v>45</v>
      </c>
      <c r="G3069" s="77" t="s">
        <v>51</v>
      </c>
      <c r="H3069" s="77" t="s">
        <v>25</v>
      </c>
      <c r="I3069" s="77" t="s">
        <v>158</v>
      </c>
      <c r="J3069" s="77" t="s">
        <v>42</v>
      </c>
      <c r="K3069" s="77">
        <v>3.6</v>
      </c>
      <c r="L3069" s="77">
        <v>1480</v>
      </c>
      <c r="M3069" s="77" t="s">
        <v>41</v>
      </c>
      <c r="N3069" s="101">
        <v>35.200000000000003</v>
      </c>
      <c r="O3069" s="107">
        <v>0.02</v>
      </c>
      <c r="P3069" s="104">
        <v>0</v>
      </c>
      <c r="Z3069" s="77" t="s">
        <v>40</v>
      </c>
      <c r="AA3069" s="77" t="s">
        <v>39</v>
      </c>
      <c r="AB3069" s="77">
        <v>20</v>
      </c>
    </row>
    <row r="3070" spans="1:28" ht="15.75" customHeight="1" x14ac:dyDescent="0.2">
      <c r="A3070" s="77" t="s">
        <v>48</v>
      </c>
      <c r="B3070" s="77" t="s">
        <v>47</v>
      </c>
      <c r="C3070" s="77" t="s">
        <v>50</v>
      </c>
      <c r="D3070" s="113">
        <v>43775.673654328704</v>
      </c>
      <c r="E3070" s="77" t="s">
        <v>5</v>
      </c>
      <c r="F3070" s="77" t="s">
        <v>45</v>
      </c>
      <c r="G3070" s="77" t="s">
        <v>51</v>
      </c>
      <c r="H3070" s="77" t="s">
        <v>25</v>
      </c>
      <c r="I3070" s="77" t="s">
        <v>43</v>
      </c>
      <c r="J3070" s="77" t="s">
        <v>42</v>
      </c>
      <c r="K3070" s="77">
        <v>3.6</v>
      </c>
      <c r="L3070" s="77">
        <v>1480</v>
      </c>
      <c r="M3070" s="77" t="s">
        <v>41</v>
      </c>
      <c r="N3070" s="101">
        <v>0.4</v>
      </c>
      <c r="O3070" s="107">
        <v>0</v>
      </c>
      <c r="P3070" s="104">
        <v>0.63</v>
      </c>
      <c r="Z3070" s="77" t="s">
        <v>40</v>
      </c>
      <c r="AA3070" s="77" t="s">
        <v>39</v>
      </c>
      <c r="AB3070" s="77">
        <v>20</v>
      </c>
    </row>
    <row r="3071" spans="1:28" ht="15.75" customHeight="1" x14ac:dyDescent="0.2">
      <c r="A3071" s="77" t="s">
        <v>48</v>
      </c>
      <c r="B3071" s="77" t="s">
        <v>47</v>
      </c>
      <c r="C3071" s="77" t="s">
        <v>50</v>
      </c>
      <c r="D3071" s="113">
        <v>43775.673654328704</v>
      </c>
      <c r="E3071" s="77" t="s">
        <v>5</v>
      </c>
      <c r="F3071" s="77" t="s">
        <v>29</v>
      </c>
      <c r="G3071" s="77" t="s">
        <v>51</v>
      </c>
      <c r="H3071" s="77" t="s">
        <v>25</v>
      </c>
      <c r="I3071" s="77" t="s">
        <v>157</v>
      </c>
      <c r="J3071" s="77" t="s">
        <v>42</v>
      </c>
      <c r="K3071" s="77">
        <v>5.32</v>
      </c>
      <c r="L3071" s="77">
        <v>1640</v>
      </c>
      <c r="M3071" s="77" t="s">
        <v>41</v>
      </c>
      <c r="N3071" s="101">
        <v>38</v>
      </c>
      <c r="O3071" s="107">
        <v>2.8899999999999999E-2</v>
      </c>
      <c r="P3071" s="104">
        <v>1.08</v>
      </c>
      <c r="Z3071" s="77" t="s">
        <v>40</v>
      </c>
      <c r="AA3071" s="77" t="s">
        <v>39</v>
      </c>
      <c r="AB3071" s="77">
        <v>20</v>
      </c>
    </row>
    <row r="3072" spans="1:28" ht="15.75" customHeight="1" x14ac:dyDescent="0.2">
      <c r="A3072" s="77" t="s">
        <v>48</v>
      </c>
      <c r="B3072" s="77" t="s">
        <v>47</v>
      </c>
      <c r="C3072" s="77" t="s">
        <v>50</v>
      </c>
      <c r="D3072" s="113">
        <v>43775.673654328704</v>
      </c>
      <c r="E3072" s="77" t="s">
        <v>5</v>
      </c>
      <c r="F3072" s="77" t="s">
        <v>29</v>
      </c>
      <c r="G3072" s="77" t="s">
        <v>51</v>
      </c>
      <c r="H3072" s="77" t="s">
        <v>25</v>
      </c>
      <c r="I3072" s="77" t="s">
        <v>158</v>
      </c>
      <c r="J3072" s="77" t="s">
        <v>42</v>
      </c>
      <c r="K3072" s="77">
        <v>5.32</v>
      </c>
      <c r="L3072" s="77">
        <v>1640</v>
      </c>
      <c r="M3072" s="77" t="s">
        <v>41</v>
      </c>
      <c r="N3072" s="101">
        <v>52.4</v>
      </c>
      <c r="O3072" s="107">
        <v>3.1899999999999998E-2</v>
      </c>
      <c r="P3072" s="104">
        <v>0</v>
      </c>
      <c r="Z3072" s="77" t="s">
        <v>40</v>
      </c>
      <c r="AA3072" s="77" t="s">
        <v>39</v>
      </c>
      <c r="AB3072" s="77">
        <v>20</v>
      </c>
    </row>
    <row r="3073" spans="1:28" ht="15.75" customHeight="1" x14ac:dyDescent="0.2">
      <c r="A3073" s="77" t="s">
        <v>48</v>
      </c>
      <c r="B3073" s="77" t="s">
        <v>47</v>
      </c>
      <c r="C3073" s="77" t="s">
        <v>50</v>
      </c>
      <c r="D3073" s="113">
        <v>43775.673654328704</v>
      </c>
      <c r="E3073" s="77" t="s">
        <v>5</v>
      </c>
      <c r="F3073" s="77" t="s">
        <v>29</v>
      </c>
      <c r="G3073" s="77" t="s">
        <v>51</v>
      </c>
      <c r="H3073" s="77" t="s">
        <v>25</v>
      </c>
      <c r="I3073" s="77" t="s">
        <v>43</v>
      </c>
      <c r="J3073" s="77" t="s">
        <v>42</v>
      </c>
      <c r="K3073" s="77">
        <v>5.32</v>
      </c>
      <c r="L3073" s="77">
        <v>1640</v>
      </c>
      <c r="M3073" s="77" t="s">
        <v>41</v>
      </c>
      <c r="N3073" s="101">
        <v>0.622</v>
      </c>
      <c r="O3073" s="107">
        <v>0</v>
      </c>
      <c r="P3073" s="104">
        <v>1.01</v>
      </c>
      <c r="Z3073" s="77" t="s">
        <v>40</v>
      </c>
      <c r="AA3073" s="77" t="s">
        <v>39</v>
      </c>
      <c r="AB3073" s="77">
        <v>20</v>
      </c>
    </row>
    <row r="3074" spans="1:28" ht="15.75" customHeight="1" x14ac:dyDescent="0.2">
      <c r="A3074" s="77" t="s">
        <v>49</v>
      </c>
      <c r="B3074" s="77" t="s">
        <v>47</v>
      </c>
      <c r="C3074" s="77" t="s">
        <v>50</v>
      </c>
      <c r="D3074" s="113">
        <v>43775.673654328704</v>
      </c>
      <c r="E3074" s="77" t="s">
        <v>5</v>
      </c>
      <c r="F3074" s="77" t="s">
        <v>31</v>
      </c>
      <c r="G3074" s="77" t="s">
        <v>51</v>
      </c>
      <c r="H3074" s="77" t="s">
        <v>25</v>
      </c>
      <c r="I3074" s="77" t="s">
        <v>157</v>
      </c>
      <c r="J3074" s="77" t="s">
        <v>42</v>
      </c>
      <c r="K3074" s="77">
        <v>2.5</v>
      </c>
      <c r="L3074" s="77">
        <v>1410</v>
      </c>
      <c r="M3074" s="77" t="s">
        <v>41</v>
      </c>
      <c r="N3074" s="101">
        <v>35.1</v>
      </c>
      <c r="O3074" s="107">
        <v>2.0799999999999999E-2</v>
      </c>
      <c r="P3074" s="104">
        <v>0.78</v>
      </c>
      <c r="Z3074" s="77" t="s">
        <v>40</v>
      </c>
      <c r="AA3074" s="77" t="s">
        <v>39</v>
      </c>
      <c r="AB3074" s="77">
        <v>20</v>
      </c>
    </row>
    <row r="3075" spans="1:28" ht="15.75" customHeight="1" x14ac:dyDescent="0.2">
      <c r="A3075" s="77" t="s">
        <v>49</v>
      </c>
      <c r="B3075" s="77" t="s">
        <v>47</v>
      </c>
      <c r="C3075" s="77" t="s">
        <v>50</v>
      </c>
      <c r="D3075" s="113">
        <v>43775.673654328704</v>
      </c>
      <c r="E3075" s="77" t="s">
        <v>5</v>
      </c>
      <c r="F3075" s="77" t="s">
        <v>31</v>
      </c>
      <c r="G3075" s="77" t="s">
        <v>51</v>
      </c>
      <c r="H3075" s="77" t="s">
        <v>25</v>
      </c>
      <c r="I3075" s="77" t="s">
        <v>158</v>
      </c>
      <c r="J3075" s="77" t="s">
        <v>42</v>
      </c>
      <c r="K3075" s="77">
        <v>2.5</v>
      </c>
      <c r="L3075" s="77">
        <v>1410</v>
      </c>
      <c r="M3075" s="77" t="s">
        <v>41</v>
      </c>
      <c r="N3075" s="101">
        <v>42</v>
      </c>
      <c r="O3075" s="107">
        <v>2.12E-2</v>
      </c>
      <c r="P3075" s="104">
        <v>0</v>
      </c>
      <c r="Z3075" s="77" t="s">
        <v>40</v>
      </c>
      <c r="AA3075" s="77" t="s">
        <v>39</v>
      </c>
      <c r="AB3075" s="77">
        <v>20</v>
      </c>
    </row>
    <row r="3076" spans="1:28" ht="15.75" customHeight="1" x14ac:dyDescent="0.2">
      <c r="A3076" s="77" t="s">
        <v>49</v>
      </c>
      <c r="B3076" s="77" t="s">
        <v>47</v>
      </c>
      <c r="C3076" s="77" t="s">
        <v>50</v>
      </c>
      <c r="D3076" s="113">
        <v>43775.673654328704</v>
      </c>
      <c r="E3076" s="77" t="s">
        <v>5</v>
      </c>
      <c r="F3076" s="77" t="s">
        <v>31</v>
      </c>
      <c r="G3076" s="77" t="s">
        <v>51</v>
      </c>
      <c r="H3076" s="77" t="s">
        <v>25</v>
      </c>
      <c r="I3076" s="77" t="s">
        <v>43</v>
      </c>
      <c r="J3076" s="77" t="s">
        <v>42</v>
      </c>
      <c r="K3076" s="77">
        <v>2.5</v>
      </c>
      <c r="L3076" s="77">
        <v>1410</v>
      </c>
      <c r="M3076" s="77" t="s">
        <v>41</v>
      </c>
      <c r="N3076" s="101">
        <v>0.53900000000000003</v>
      </c>
      <c r="O3076" s="107">
        <v>0</v>
      </c>
      <c r="P3076" s="104">
        <v>0.751</v>
      </c>
      <c r="Z3076" s="77" t="s">
        <v>40</v>
      </c>
      <c r="AA3076" s="77" t="s">
        <v>39</v>
      </c>
      <c r="AB3076" s="77">
        <v>20</v>
      </c>
    </row>
    <row r="3077" spans="1:28" ht="15.75" customHeight="1" x14ac:dyDescent="0.2">
      <c r="A3077" s="77" t="s">
        <v>49</v>
      </c>
      <c r="B3077" s="77" t="s">
        <v>47</v>
      </c>
      <c r="C3077" s="77" t="s">
        <v>50</v>
      </c>
      <c r="D3077" s="113">
        <v>43775.673654328704</v>
      </c>
      <c r="E3077" s="77" t="s">
        <v>5</v>
      </c>
      <c r="F3077" s="77" t="s">
        <v>45</v>
      </c>
      <c r="G3077" s="77" t="s">
        <v>51</v>
      </c>
      <c r="H3077" s="77" t="s">
        <v>25</v>
      </c>
      <c r="I3077" s="77" t="s">
        <v>157</v>
      </c>
      <c r="J3077" s="77" t="s">
        <v>42</v>
      </c>
      <c r="K3077" s="77">
        <v>3.6</v>
      </c>
      <c r="L3077" s="77">
        <v>1480</v>
      </c>
      <c r="M3077" s="77" t="s">
        <v>41</v>
      </c>
      <c r="N3077" s="101">
        <v>64.3</v>
      </c>
      <c r="O3077" s="107">
        <v>4.4999999999999998E-2</v>
      </c>
      <c r="P3077" s="104">
        <v>1.61</v>
      </c>
      <c r="Z3077" s="77" t="s">
        <v>40</v>
      </c>
      <c r="AA3077" s="77" t="s">
        <v>39</v>
      </c>
      <c r="AB3077" s="77">
        <v>20</v>
      </c>
    </row>
    <row r="3078" spans="1:28" ht="15.75" customHeight="1" x14ac:dyDescent="0.2">
      <c r="A3078" s="77" t="s">
        <v>49</v>
      </c>
      <c r="B3078" s="77" t="s">
        <v>47</v>
      </c>
      <c r="C3078" s="77" t="s">
        <v>50</v>
      </c>
      <c r="D3078" s="113">
        <v>43775.673654328704</v>
      </c>
      <c r="E3078" s="77" t="s">
        <v>5</v>
      </c>
      <c r="F3078" s="77" t="s">
        <v>45</v>
      </c>
      <c r="G3078" s="77" t="s">
        <v>51</v>
      </c>
      <c r="H3078" s="77" t="s">
        <v>25</v>
      </c>
      <c r="I3078" s="77" t="s">
        <v>158</v>
      </c>
      <c r="J3078" s="77" t="s">
        <v>42</v>
      </c>
      <c r="K3078" s="77">
        <v>3.6</v>
      </c>
      <c r="L3078" s="77">
        <v>1480</v>
      </c>
      <c r="M3078" s="77" t="s">
        <v>41</v>
      </c>
      <c r="N3078" s="101">
        <v>82.8</v>
      </c>
      <c r="O3078" s="107">
        <v>4.8000000000000001E-2</v>
      </c>
      <c r="P3078" s="104">
        <v>0</v>
      </c>
      <c r="Z3078" s="77" t="s">
        <v>40</v>
      </c>
      <c r="AA3078" s="77" t="s">
        <v>39</v>
      </c>
      <c r="AB3078" s="77">
        <v>20</v>
      </c>
    </row>
    <row r="3079" spans="1:28" ht="15.75" customHeight="1" x14ac:dyDescent="0.2">
      <c r="A3079" s="77" t="s">
        <v>49</v>
      </c>
      <c r="B3079" s="77" t="s">
        <v>47</v>
      </c>
      <c r="C3079" s="77" t="s">
        <v>50</v>
      </c>
      <c r="D3079" s="113">
        <v>43775.673654328704</v>
      </c>
      <c r="E3079" s="77" t="s">
        <v>5</v>
      </c>
      <c r="F3079" s="77" t="s">
        <v>45</v>
      </c>
      <c r="G3079" s="77" t="s">
        <v>51</v>
      </c>
      <c r="H3079" s="77" t="s">
        <v>25</v>
      </c>
      <c r="I3079" s="77" t="s">
        <v>43</v>
      </c>
      <c r="J3079" s="77" t="s">
        <v>42</v>
      </c>
      <c r="K3079" s="77">
        <v>3.6</v>
      </c>
      <c r="L3079" s="77">
        <v>1480</v>
      </c>
      <c r="M3079" s="77" t="s">
        <v>41</v>
      </c>
      <c r="N3079" s="101">
        <v>1</v>
      </c>
      <c r="O3079" s="107">
        <v>0</v>
      </c>
      <c r="P3079" s="104">
        <v>1.52</v>
      </c>
      <c r="Z3079" s="77" t="s">
        <v>40</v>
      </c>
      <c r="AA3079" s="77" t="s">
        <v>39</v>
      </c>
      <c r="AB3079" s="77">
        <v>20</v>
      </c>
    </row>
    <row r="3080" spans="1:28" ht="15.75" customHeight="1" x14ac:dyDescent="0.2">
      <c r="A3080" s="77" t="s">
        <v>49</v>
      </c>
      <c r="B3080" s="77" t="s">
        <v>47</v>
      </c>
      <c r="C3080" s="77" t="s">
        <v>50</v>
      </c>
      <c r="D3080" s="113">
        <v>43775.673654328704</v>
      </c>
      <c r="E3080" s="77" t="s">
        <v>5</v>
      </c>
      <c r="F3080" s="77" t="s">
        <v>29</v>
      </c>
      <c r="G3080" s="77" t="s">
        <v>51</v>
      </c>
      <c r="H3080" s="77" t="s">
        <v>25</v>
      </c>
      <c r="I3080" s="77" t="s">
        <v>157</v>
      </c>
      <c r="J3080" s="77" t="s">
        <v>42</v>
      </c>
      <c r="K3080" s="77">
        <v>5.32</v>
      </c>
      <c r="L3080" s="77">
        <v>1640</v>
      </c>
      <c r="M3080" s="77" t="s">
        <v>41</v>
      </c>
      <c r="N3080" s="101">
        <v>91.8</v>
      </c>
      <c r="O3080" s="107">
        <v>6.8900000000000003E-2</v>
      </c>
      <c r="P3080" s="104">
        <v>2.65</v>
      </c>
      <c r="Z3080" s="77" t="s">
        <v>40</v>
      </c>
      <c r="AA3080" s="77" t="s">
        <v>39</v>
      </c>
      <c r="AB3080" s="77">
        <v>20</v>
      </c>
    </row>
    <row r="3081" spans="1:28" ht="15.75" customHeight="1" x14ac:dyDescent="0.2">
      <c r="A3081" s="77" t="s">
        <v>49</v>
      </c>
      <c r="B3081" s="77" t="s">
        <v>47</v>
      </c>
      <c r="C3081" s="77" t="s">
        <v>50</v>
      </c>
      <c r="D3081" s="113">
        <v>43775.673654328704</v>
      </c>
      <c r="E3081" s="77" t="s">
        <v>5</v>
      </c>
      <c r="F3081" s="77" t="s">
        <v>29</v>
      </c>
      <c r="G3081" s="77" t="s">
        <v>51</v>
      </c>
      <c r="H3081" s="77" t="s">
        <v>25</v>
      </c>
      <c r="I3081" s="77" t="s">
        <v>158</v>
      </c>
      <c r="J3081" s="77" t="s">
        <v>42</v>
      </c>
      <c r="K3081" s="77">
        <v>5.32</v>
      </c>
      <c r="L3081" s="77">
        <v>1640</v>
      </c>
      <c r="M3081" s="77" t="s">
        <v>41</v>
      </c>
      <c r="N3081" s="101">
        <v>127</v>
      </c>
      <c r="O3081" s="107">
        <v>7.5800000000000006E-2</v>
      </c>
      <c r="P3081" s="104">
        <v>0</v>
      </c>
      <c r="Z3081" s="77" t="s">
        <v>40</v>
      </c>
      <c r="AA3081" s="77" t="s">
        <v>39</v>
      </c>
      <c r="AB3081" s="77">
        <v>20</v>
      </c>
    </row>
    <row r="3082" spans="1:28" ht="15.75" customHeight="1" x14ac:dyDescent="0.2">
      <c r="A3082" s="77" t="s">
        <v>49</v>
      </c>
      <c r="B3082" s="77" t="s">
        <v>47</v>
      </c>
      <c r="C3082" s="77" t="s">
        <v>50</v>
      </c>
      <c r="D3082" s="113">
        <v>43775.673654328704</v>
      </c>
      <c r="E3082" s="77" t="s">
        <v>5</v>
      </c>
      <c r="F3082" s="77" t="s">
        <v>29</v>
      </c>
      <c r="G3082" s="77" t="s">
        <v>51</v>
      </c>
      <c r="H3082" s="77" t="s">
        <v>25</v>
      </c>
      <c r="I3082" s="77" t="s">
        <v>43</v>
      </c>
      <c r="J3082" s="77" t="s">
        <v>42</v>
      </c>
      <c r="K3082" s="77">
        <v>5.32</v>
      </c>
      <c r="L3082" s="77">
        <v>1640</v>
      </c>
      <c r="M3082" s="77" t="s">
        <v>41</v>
      </c>
      <c r="N3082" s="101">
        <v>1.53</v>
      </c>
      <c r="O3082" s="107">
        <v>0</v>
      </c>
      <c r="P3082" s="104">
        <v>2.4900000000000002</v>
      </c>
      <c r="Z3082" s="77" t="s">
        <v>40</v>
      </c>
      <c r="AA3082" s="77" t="s">
        <v>39</v>
      </c>
      <c r="AB3082" s="77">
        <v>20</v>
      </c>
    </row>
    <row r="3083" spans="1:28" ht="15.75" customHeight="1" x14ac:dyDescent="0.2">
      <c r="A3083" s="77" t="s">
        <v>48</v>
      </c>
      <c r="B3083" s="77" t="s">
        <v>47</v>
      </c>
      <c r="C3083" s="77" t="s">
        <v>50</v>
      </c>
      <c r="D3083" s="113">
        <v>43775.673654328704</v>
      </c>
      <c r="E3083" s="77" t="s">
        <v>5</v>
      </c>
      <c r="F3083" s="77" t="s">
        <v>30</v>
      </c>
      <c r="G3083" s="77" t="s">
        <v>51</v>
      </c>
      <c r="H3083" s="77" t="s">
        <v>25</v>
      </c>
      <c r="I3083" s="77" t="s">
        <v>157</v>
      </c>
      <c r="J3083" s="77" t="s">
        <v>42</v>
      </c>
      <c r="K3083" s="77">
        <v>3.5</v>
      </c>
      <c r="L3083" s="77">
        <v>1230</v>
      </c>
      <c r="M3083" s="77" t="s">
        <v>41</v>
      </c>
      <c r="N3083" s="101">
        <v>108</v>
      </c>
      <c r="O3083" s="107">
        <v>7.8899999999999998E-2</v>
      </c>
      <c r="P3083" s="104">
        <v>1.95</v>
      </c>
      <c r="Z3083" s="77" t="s">
        <v>40</v>
      </c>
      <c r="AA3083" s="77" t="s">
        <v>39</v>
      </c>
      <c r="AB3083" s="77">
        <v>20</v>
      </c>
    </row>
    <row r="3084" spans="1:28" ht="15.75" customHeight="1" x14ac:dyDescent="0.2">
      <c r="A3084" s="77" t="s">
        <v>48</v>
      </c>
      <c r="B3084" s="77" t="s">
        <v>47</v>
      </c>
      <c r="C3084" s="77" t="s">
        <v>50</v>
      </c>
      <c r="D3084" s="113">
        <v>43775.673654328704</v>
      </c>
      <c r="E3084" s="77" t="s">
        <v>5</v>
      </c>
      <c r="F3084" s="77" t="s">
        <v>30</v>
      </c>
      <c r="G3084" s="77" t="s">
        <v>51</v>
      </c>
      <c r="H3084" s="77" t="s">
        <v>25</v>
      </c>
      <c r="I3084" s="77" t="s">
        <v>158</v>
      </c>
      <c r="J3084" s="77" t="s">
        <v>42</v>
      </c>
      <c r="K3084" s="77">
        <v>3.5</v>
      </c>
      <c r="L3084" s="77">
        <v>1230</v>
      </c>
      <c r="M3084" s="77" t="s">
        <v>41</v>
      </c>
      <c r="N3084" s="101">
        <v>126</v>
      </c>
      <c r="O3084" s="107">
        <v>8.2100000000000006E-2</v>
      </c>
      <c r="P3084" s="104">
        <v>0</v>
      </c>
      <c r="Z3084" s="77" t="s">
        <v>40</v>
      </c>
      <c r="AA3084" s="77" t="s">
        <v>39</v>
      </c>
      <c r="AB3084" s="77">
        <v>20</v>
      </c>
    </row>
    <row r="3085" spans="1:28" ht="15.75" customHeight="1" x14ac:dyDescent="0.2">
      <c r="A3085" s="77" t="s">
        <v>48</v>
      </c>
      <c r="B3085" s="77" t="s">
        <v>47</v>
      </c>
      <c r="C3085" s="77" t="s">
        <v>50</v>
      </c>
      <c r="D3085" s="113">
        <v>43775.673654328704</v>
      </c>
      <c r="E3085" s="77" t="s">
        <v>5</v>
      </c>
      <c r="F3085" s="77" t="s">
        <v>30</v>
      </c>
      <c r="G3085" s="77" t="s">
        <v>51</v>
      </c>
      <c r="H3085" s="77" t="s">
        <v>25</v>
      </c>
      <c r="I3085" s="77" t="s">
        <v>43</v>
      </c>
      <c r="J3085" s="77" t="s">
        <v>42</v>
      </c>
      <c r="K3085" s="77">
        <v>3.5</v>
      </c>
      <c r="L3085" s="77">
        <v>1230</v>
      </c>
      <c r="M3085" s="77" t="s">
        <v>41</v>
      </c>
      <c r="N3085" s="101">
        <v>1.1000000000000001</v>
      </c>
      <c r="O3085" s="107">
        <v>0</v>
      </c>
      <c r="P3085" s="104">
        <v>1.73</v>
      </c>
      <c r="Z3085" s="77" t="s">
        <v>40</v>
      </c>
      <c r="AA3085" s="77" t="s">
        <v>39</v>
      </c>
      <c r="AB3085" s="77">
        <v>20</v>
      </c>
    </row>
    <row r="3086" spans="1:28" ht="15.75" customHeight="1" x14ac:dyDescent="0.2">
      <c r="A3086" s="77" t="s">
        <v>49</v>
      </c>
      <c r="B3086" s="77" t="s">
        <v>47</v>
      </c>
      <c r="C3086" s="77" t="s">
        <v>50</v>
      </c>
      <c r="D3086" s="113">
        <v>43775.673654328704</v>
      </c>
      <c r="E3086" s="77" t="s">
        <v>5</v>
      </c>
      <c r="F3086" s="77" t="s">
        <v>30</v>
      </c>
      <c r="G3086" s="77" t="s">
        <v>44</v>
      </c>
      <c r="H3086" s="77" t="s">
        <v>25</v>
      </c>
      <c r="I3086" s="77" t="s">
        <v>157</v>
      </c>
      <c r="J3086" s="77" t="s">
        <v>42</v>
      </c>
      <c r="K3086" s="77">
        <v>3.5</v>
      </c>
      <c r="L3086" s="77">
        <v>1240</v>
      </c>
      <c r="M3086" s="77" t="s">
        <v>41</v>
      </c>
      <c r="N3086" s="101">
        <v>295</v>
      </c>
      <c r="O3086" s="107">
        <v>0.125</v>
      </c>
      <c r="P3086" s="104">
        <v>2.4500000000000002</v>
      </c>
      <c r="Z3086" s="77" t="s">
        <v>40</v>
      </c>
      <c r="AA3086" s="77" t="s">
        <v>39</v>
      </c>
      <c r="AB3086" s="77">
        <v>20</v>
      </c>
    </row>
    <row r="3087" spans="1:28" ht="15.75" customHeight="1" x14ac:dyDescent="0.2">
      <c r="A3087" s="77" t="s">
        <v>49</v>
      </c>
      <c r="B3087" s="77" t="s">
        <v>47</v>
      </c>
      <c r="C3087" s="77" t="s">
        <v>50</v>
      </c>
      <c r="D3087" s="113">
        <v>43775.673654328704</v>
      </c>
      <c r="E3087" s="77" t="s">
        <v>5</v>
      </c>
      <c r="F3087" s="77" t="s">
        <v>30</v>
      </c>
      <c r="G3087" s="77" t="s">
        <v>44</v>
      </c>
      <c r="H3087" s="77" t="s">
        <v>25</v>
      </c>
      <c r="I3087" s="77" t="s">
        <v>158</v>
      </c>
      <c r="J3087" s="77" t="s">
        <v>42</v>
      </c>
      <c r="K3087" s="77">
        <v>3.5</v>
      </c>
      <c r="L3087" s="77">
        <v>1240</v>
      </c>
      <c r="M3087" s="77" t="s">
        <v>41</v>
      </c>
      <c r="N3087" s="101">
        <v>321</v>
      </c>
      <c r="O3087" s="107">
        <v>0.129</v>
      </c>
      <c r="P3087" s="104">
        <v>0</v>
      </c>
      <c r="Z3087" s="77" t="s">
        <v>40</v>
      </c>
      <c r="AA3087" s="77" t="s">
        <v>39</v>
      </c>
      <c r="AB3087" s="77">
        <v>20</v>
      </c>
    </row>
    <row r="3088" spans="1:28" ht="15.75" customHeight="1" x14ac:dyDescent="0.2">
      <c r="A3088" s="77" t="s">
        <v>49</v>
      </c>
      <c r="B3088" s="77" t="s">
        <v>47</v>
      </c>
      <c r="C3088" s="77" t="s">
        <v>50</v>
      </c>
      <c r="D3088" s="113">
        <v>43775.673654328704</v>
      </c>
      <c r="E3088" s="77" t="s">
        <v>5</v>
      </c>
      <c r="F3088" s="77" t="s">
        <v>30</v>
      </c>
      <c r="G3088" s="77" t="s">
        <v>44</v>
      </c>
      <c r="H3088" s="77" t="s">
        <v>25</v>
      </c>
      <c r="I3088" s="77" t="s">
        <v>43</v>
      </c>
      <c r="J3088" s="77" t="s">
        <v>42</v>
      </c>
      <c r="K3088" s="77">
        <v>3.5</v>
      </c>
      <c r="L3088" s="77">
        <v>1240</v>
      </c>
      <c r="M3088" s="77" t="s">
        <v>41</v>
      </c>
      <c r="N3088" s="101">
        <v>1.41</v>
      </c>
      <c r="O3088" s="107">
        <v>0</v>
      </c>
      <c r="P3088" s="104">
        <v>2.17</v>
      </c>
      <c r="Z3088" s="77" t="s">
        <v>40</v>
      </c>
      <c r="AA3088" s="77" t="s">
        <v>39</v>
      </c>
      <c r="AB3088" s="77">
        <v>20</v>
      </c>
    </row>
    <row r="3089" spans="1:28" ht="15.75" customHeight="1" x14ac:dyDescent="0.2">
      <c r="A3089" s="77" t="s">
        <v>49</v>
      </c>
      <c r="B3089" s="77" t="s">
        <v>47</v>
      </c>
      <c r="C3089" s="77" t="s">
        <v>50</v>
      </c>
      <c r="D3089" s="113">
        <v>44091.745425567133</v>
      </c>
      <c r="E3089" s="77" t="s">
        <v>5</v>
      </c>
      <c r="F3089" s="77" t="s">
        <v>30</v>
      </c>
      <c r="G3089" s="77" t="s">
        <v>44</v>
      </c>
      <c r="H3089" s="77" t="s">
        <v>25</v>
      </c>
      <c r="I3089" s="77" t="s">
        <v>159</v>
      </c>
      <c r="J3089" s="77" t="s">
        <v>42</v>
      </c>
      <c r="K3089" s="77">
        <v>3.5</v>
      </c>
      <c r="L3089" s="77">
        <v>1240</v>
      </c>
      <c r="M3089" s="77" t="s">
        <v>41</v>
      </c>
      <c r="N3089" s="101">
        <v>298</v>
      </c>
      <c r="O3089" s="107">
        <v>0.126</v>
      </c>
      <c r="P3089" s="104">
        <v>2.15</v>
      </c>
      <c r="Z3089" s="77" t="s">
        <v>40</v>
      </c>
      <c r="AA3089" s="77" t="s">
        <v>39</v>
      </c>
      <c r="AB3089" s="77">
        <v>20</v>
      </c>
    </row>
    <row r="3090" spans="1:28" ht="15.75" customHeight="1" x14ac:dyDescent="0.2">
      <c r="A3090" s="77" t="s">
        <v>49</v>
      </c>
      <c r="B3090" s="77" t="s">
        <v>47</v>
      </c>
      <c r="C3090" s="77" t="s">
        <v>50</v>
      </c>
      <c r="D3090" s="113">
        <v>43775.673654328704</v>
      </c>
      <c r="E3090" s="77" t="s">
        <v>5</v>
      </c>
      <c r="F3090" s="77" t="s">
        <v>29</v>
      </c>
      <c r="G3090" s="77" t="s">
        <v>44</v>
      </c>
      <c r="H3090" s="77" t="s">
        <v>25</v>
      </c>
      <c r="I3090" s="77" t="s">
        <v>157</v>
      </c>
      <c r="J3090" s="77" t="s">
        <v>42</v>
      </c>
      <c r="K3090" s="77">
        <v>3.4</v>
      </c>
      <c r="L3090" s="77">
        <v>2160</v>
      </c>
      <c r="M3090" s="77" t="s">
        <v>41</v>
      </c>
      <c r="N3090" s="101">
        <v>136</v>
      </c>
      <c r="O3090" s="107">
        <v>8.7099999999999997E-2</v>
      </c>
      <c r="P3090" s="104">
        <v>3.76</v>
      </c>
      <c r="Z3090" s="77" t="s">
        <v>40</v>
      </c>
      <c r="AA3090" s="77" t="s">
        <v>39</v>
      </c>
      <c r="AB3090" s="77">
        <v>20</v>
      </c>
    </row>
    <row r="3091" spans="1:28" ht="15.75" customHeight="1" x14ac:dyDescent="0.2">
      <c r="A3091" s="77" t="s">
        <v>49</v>
      </c>
      <c r="B3091" s="77" t="s">
        <v>47</v>
      </c>
      <c r="C3091" s="77" t="s">
        <v>50</v>
      </c>
      <c r="D3091" s="113">
        <v>43775.673654328704</v>
      </c>
      <c r="E3091" s="77" t="s">
        <v>5</v>
      </c>
      <c r="F3091" s="77" t="s">
        <v>29</v>
      </c>
      <c r="G3091" s="77" t="s">
        <v>44</v>
      </c>
      <c r="H3091" s="77" t="s">
        <v>25</v>
      </c>
      <c r="I3091" s="77" t="s">
        <v>158</v>
      </c>
      <c r="J3091" s="77" t="s">
        <v>42</v>
      </c>
      <c r="K3091" s="77">
        <v>3.4</v>
      </c>
      <c r="L3091" s="77">
        <v>2160</v>
      </c>
      <c r="M3091" s="77" t="s">
        <v>41</v>
      </c>
      <c r="N3091" s="101">
        <v>187</v>
      </c>
      <c r="O3091" s="107">
        <v>9.4500000000000001E-2</v>
      </c>
      <c r="P3091" s="104">
        <v>0</v>
      </c>
      <c r="Z3091" s="77" t="s">
        <v>40</v>
      </c>
      <c r="AA3091" s="77" t="s">
        <v>39</v>
      </c>
      <c r="AB3091" s="77">
        <v>20</v>
      </c>
    </row>
    <row r="3092" spans="1:28" ht="15.75" customHeight="1" x14ac:dyDescent="0.2">
      <c r="A3092" s="77" t="s">
        <v>49</v>
      </c>
      <c r="B3092" s="77" t="s">
        <v>47</v>
      </c>
      <c r="C3092" s="77" t="s">
        <v>50</v>
      </c>
      <c r="D3092" s="113">
        <v>43775.673654328704</v>
      </c>
      <c r="E3092" s="77" t="s">
        <v>5</v>
      </c>
      <c r="F3092" s="77" t="s">
        <v>29</v>
      </c>
      <c r="G3092" s="77" t="s">
        <v>44</v>
      </c>
      <c r="H3092" s="77" t="s">
        <v>25</v>
      </c>
      <c r="I3092" s="77" t="s">
        <v>43</v>
      </c>
      <c r="J3092" s="77" t="s">
        <v>42</v>
      </c>
      <c r="K3092" s="77">
        <v>3.4</v>
      </c>
      <c r="L3092" s="77">
        <v>2160</v>
      </c>
      <c r="M3092" s="77" t="s">
        <v>41</v>
      </c>
      <c r="N3092" s="101">
        <v>2.31</v>
      </c>
      <c r="O3092" s="107">
        <v>0</v>
      </c>
      <c r="P3092" s="104">
        <v>3.66</v>
      </c>
      <c r="Z3092" s="77" t="s">
        <v>40</v>
      </c>
      <c r="AA3092" s="77" t="s">
        <v>39</v>
      </c>
      <c r="AB3092" s="77">
        <v>20</v>
      </c>
    </row>
    <row r="3093" spans="1:28" ht="15.75" customHeight="1" x14ac:dyDescent="0.2">
      <c r="A3093" s="77" t="s">
        <v>49</v>
      </c>
      <c r="B3093" s="77" t="s">
        <v>47</v>
      </c>
      <c r="C3093" s="77" t="s">
        <v>50</v>
      </c>
      <c r="D3093" s="113">
        <v>44091.745425567133</v>
      </c>
      <c r="E3093" s="77" t="s">
        <v>5</v>
      </c>
      <c r="F3093" s="77" t="s">
        <v>29</v>
      </c>
      <c r="G3093" s="77" t="s">
        <v>44</v>
      </c>
      <c r="H3093" s="77" t="s">
        <v>25</v>
      </c>
      <c r="I3093" s="77" t="s">
        <v>159</v>
      </c>
      <c r="J3093" s="77" t="s">
        <v>42</v>
      </c>
      <c r="K3093" s="77">
        <v>3.4</v>
      </c>
      <c r="L3093" s="77">
        <v>2160</v>
      </c>
      <c r="M3093" s="77" t="s">
        <v>41</v>
      </c>
      <c r="N3093" s="101">
        <v>137</v>
      </c>
      <c r="O3093" s="107">
        <v>8.6199999999999999E-2</v>
      </c>
      <c r="P3093" s="104">
        <v>3.56</v>
      </c>
      <c r="Z3093" s="77" t="s">
        <v>40</v>
      </c>
      <c r="AA3093" s="77" t="s">
        <v>39</v>
      </c>
      <c r="AB3093" s="77">
        <v>20</v>
      </c>
    </row>
    <row r="3094" spans="1:28" ht="15.75" customHeight="1" x14ac:dyDescent="0.2">
      <c r="A3094" s="77" t="s">
        <v>48</v>
      </c>
      <c r="B3094" s="77" t="s">
        <v>47</v>
      </c>
      <c r="C3094" s="77" t="s">
        <v>50</v>
      </c>
      <c r="D3094" s="113">
        <v>43775.673654328704</v>
      </c>
      <c r="E3094" s="77" t="s">
        <v>5</v>
      </c>
      <c r="F3094" s="77" t="s">
        <v>30</v>
      </c>
      <c r="G3094" s="77" t="s">
        <v>44</v>
      </c>
      <c r="H3094" s="77" t="s">
        <v>25</v>
      </c>
      <c r="I3094" s="77" t="s">
        <v>157</v>
      </c>
      <c r="J3094" s="77" t="s">
        <v>42</v>
      </c>
      <c r="K3094" s="77">
        <v>3.5</v>
      </c>
      <c r="L3094" s="77">
        <v>1240</v>
      </c>
      <c r="M3094" s="77" t="s">
        <v>41</v>
      </c>
      <c r="N3094" s="101">
        <v>155</v>
      </c>
      <c r="O3094" s="107">
        <v>5.7799999999999997E-2</v>
      </c>
      <c r="P3094" s="104">
        <v>1.1100000000000001</v>
      </c>
      <c r="Z3094" s="77" t="s">
        <v>40</v>
      </c>
      <c r="AA3094" s="77" t="s">
        <v>39</v>
      </c>
      <c r="AB3094" s="77">
        <v>20</v>
      </c>
    </row>
    <row r="3095" spans="1:28" ht="15.75" customHeight="1" x14ac:dyDescent="0.2">
      <c r="A3095" s="77" t="s">
        <v>48</v>
      </c>
      <c r="B3095" s="77" t="s">
        <v>47</v>
      </c>
      <c r="C3095" s="77" t="s">
        <v>50</v>
      </c>
      <c r="D3095" s="113">
        <v>43775.673654328704</v>
      </c>
      <c r="E3095" s="77" t="s">
        <v>5</v>
      </c>
      <c r="F3095" s="77" t="s">
        <v>30</v>
      </c>
      <c r="G3095" s="77" t="s">
        <v>44</v>
      </c>
      <c r="H3095" s="77" t="s">
        <v>25</v>
      </c>
      <c r="I3095" s="77" t="s">
        <v>158</v>
      </c>
      <c r="J3095" s="77" t="s">
        <v>42</v>
      </c>
      <c r="K3095" s="77">
        <v>3.5</v>
      </c>
      <c r="L3095" s="77">
        <v>1240</v>
      </c>
      <c r="M3095" s="77" t="s">
        <v>41</v>
      </c>
      <c r="N3095" s="101">
        <v>168</v>
      </c>
      <c r="O3095" s="107">
        <v>0.06</v>
      </c>
      <c r="P3095" s="104">
        <v>0</v>
      </c>
      <c r="Z3095" s="77" t="s">
        <v>40</v>
      </c>
      <c r="AA3095" s="77" t="s">
        <v>39</v>
      </c>
      <c r="AB3095" s="77">
        <v>20</v>
      </c>
    </row>
    <row r="3096" spans="1:28" ht="15.75" customHeight="1" x14ac:dyDescent="0.2">
      <c r="A3096" s="77" t="s">
        <v>48</v>
      </c>
      <c r="B3096" s="77" t="s">
        <v>47</v>
      </c>
      <c r="C3096" s="77" t="s">
        <v>50</v>
      </c>
      <c r="D3096" s="113">
        <v>43775.673654328704</v>
      </c>
      <c r="E3096" s="77" t="s">
        <v>5</v>
      </c>
      <c r="F3096" s="77" t="s">
        <v>30</v>
      </c>
      <c r="G3096" s="77" t="s">
        <v>44</v>
      </c>
      <c r="H3096" s="77" t="s">
        <v>25</v>
      </c>
      <c r="I3096" s="77" t="s">
        <v>43</v>
      </c>
      <c r="J3096" s="77" t="s">
        <v>42</v>
      </c>
      <c r="K3096" s="77">
        <v>3.5</v>
      </c>
      <c r="L3096" s="77">
        <v>1240</v>
      </c>
      <c r="M3096" s="77" t="s">
        <v>41</v>
      </c>
      <c r="N3096" s="101">
        <v>0.64200000000000002</v>
      </c>
      <c r="O3096" s="107">
        <v>0</v>
      </c>
      <c r="P3096" s="104">
        <v>0.99099999999999999</v>
      </c>
      <c r="Z3096" s="77" t="s">
        <v>40</v>
      </c>
      <c r="AA3096" s="77" t="s">
        <v>39</v>
      </c>
      <c r="AB3096" s="77">
        <v>20</v>
      </c>
    </row>
    <row r="3097" spans="1:28" ht="15.75" customHeight="1" x14ac:dyDescent="0.2">
      <c r="A3097" s="77" t="s">
        <v>48</v>
      </c>
      <c r="B3097" s="77" t="s">
        <v>47</v>
      </c>
      <c r="C3097" s="77" t="s">
        <v>50</v>
      </c>
      <c r="D3097" s="113">
        <v>44091.745425567133</v>
      </c>
      <c r="E3097" s="77" t="s">
        <v>5</v>
      </c>
      <c r="F3097" s="77" t="s">
        <v>30</v>
      </c>
      <c r="G3097" s="77" t="s">
        <v>44</v>
      </c>
      <c r="H3097" s="77" t="s">
        <v>25</v>
      </c>
      <c r="I3097" s="77" t="s">
        <v>159</v>
      </c>
      <c r="J3097" s="77" t="s">
        <v>42</v>
      </c>
      <c r="K3097" s="77">
        <v>3.5</v>
      </c>
      <c r="L3097" s="77">
        <v>1240</v>
      </c>
      <c r="M3097" s="77" t="s">
        <v>41</v>
      </c>
      <c r="N3097" s="101">
        <v>157</v>
      </c>
      <c r="O3097" s="107">
        <v>5.8099999999999999E-2</v>
      </c>
      <c r="P3097" s="104">
        <v>0.97299999999999998</v>
      </c>
      <c r="Z3097" s="77" t="s">
        <v>40</v>
      </c>
      <c r="AA3097" s="77" t="s">
        <v>39</v>
      </c>
      <c r="AB3097" s="77">
        <v>20</v>
      </c>
    </row>
    <row r="3098" spans="1:28" ht="15.75" customHeight="1" x14ac:dyDescent="0.2">
      <c r="A3098" s="77" t="s">
        <v>48</v>
      </c>
      <c r="B3098" s="77" t="s">
        <v>47</v>
      </c>
      <c r="C3098" s="77" t="s">
        <v>50</v>
      </c>
      <c r="D3098" s="113">
        <v>43775.673654328704</v>
      </c>
      <c r="E3098" s="77" t="s">
        <v>5</v>
      </c>
      <c r="F3098" s="77" t="s">
        <v>29</v>
      </c>
      <c r="G3098" s="77" t="s">
        <v>44</v>
      </c>
      <c r="H3098" s="77" t="s">
        <v>25</v>
      </c>
      <c r="I3098" s="77" t="s">
        <v>157</v>
      </c>
      <c r="J3098" s="77" t="s">
        <v>42</v>
      </c>
      <c r="K3098" s="77">
        <v>3.4</v>
      </c>
      <c r="L3098" s="77">
        <v>2160</v>
      </c>
      <c r="M3098" s="77" t="s">
        <v>41</v>
      </c>
      <c r="N3098" s="101">
        <v>56.2</v>
      </c>
      <c r="O3098" s="107">
        <v>3.6200000000000003E-2</v>
      </c>
      <c r="P3098" s="104">
        <v>1.53</v>
      </c>
      <c r="Z3098" s="77" t="s">
        <v>40</v>
      </c>
      <c r="AA3098" s="77" t="s">
        <v>39</v>
      </c>
      <c r="AB3098" s="77">
        <v>20</v>
      </c>
    </row>
    <row r="3099" spans="1:28" ht="15.75" customHeight="1" x14ac:dyDescent="0.2">
      <c r="A3099" s="77" t="s">
        <v>48</v>
      </c>
      <c r="B3099" s="77" t="s">
        <v>47</v>
      </c>
      <c r="C3099" s="77" t="s">
        <v>50</v>
      </c>
      <c r="D3099" s="113">
        <v>43775.673654328704</v>
      </c>
      <c r="E3099" s="77" t="s">
        <v>5</v>
      </c>
      <c r="F3099" s="77" t="s">
        <v>29</v>
      </c>
      <c r="G3099" s="77" t="s">
        <v>44</v>
      </c>
      <c r="H3099" s="77" t="s">
        <v>25</v>
      </c>
      <c r="I3099" s="77" t="s">
        <v>158</v>
      </c>
      <c r="J3099" s="77" t="s">
        <v>42</v>
      </c>
      <c r="K3099" s="77">
        <v>3.4</v>
      </c>
      <c r="L3099" s="77">
        <v>2160</v>
      </c>
      <c r="M3099" s="77" t="s">
        <v>41</v>
      </c>
      <c r="N3099" s="101">
        <v>77.599999999999994</v>
      </c>
      <c r="O3099" s="107">
        <v>3.9600000000000003E-2</v>
      </c>
      <c r="P3099" s="104">
        <v>0</v>
      </c>
      <c r="Z3099" s="77" t="s">
        <v>40</v>
      </c>
      <c r="AA3099" s="77" t="s">
        <v>39</v>
      </c>
      <c r="AB3099" s="77">
        <v>20</v>
      </c>
    </row>
    <row r="3100" spans="1:28" ht="15.75" customHeight="1" x14ac:dyDescent="0.2">
      <c r="A3100" s="77" t="s">
        <v>48</v>
      </c>
      <c r="B3100" s="77" t="s">
        <v>47</v>
      </c>
      <c r="C3100" s="77" t="s">
        <v>50</v>
      </c>
      <c r="D3100" s="113">
        <v>43775.673654328704</v>
      </c>
      <c r="E3100" s="77" t="s">
        <v>5</v>
      </c>
      <c r="F3100" s="77" t="s">
        <v>29</v>
      </c>
      <c r="G3100" s="77" t="s">
        <v>44</v>
      </c>
      <c r="H3100" s="77" t="s">
        <v>25</v>
      </c>
      <c r="I3100" s="77" t="s">
        <v>43</v>
      </c>
      <c r="J3100" s="77" t="s">
        <v>42</v>
      </c>
      <c r="K3100" s="77">
        <v>3.4</v>
      </c>
      <c r="L3100" s="77">
        <v>2160</v>
      </c>
      <c r="M3100" s="77" t="s">
        <v>41</v>
      </c>
      <c r="N3100" s="101">
        <v>0.93500000000000005</v>
      </c>
      <c r="O3100" s="107">
        <v>0</v>
      </c>
      <c r="P3100" s="104">
        <v>1.49</v>
      </c>
      <c r="Z3100" s="77" t="s">
        <v>40</v>
      </c>
      <c r="AA3100" s="77" t="s">
        <v>39</v>
      </c>
      <c r="AB3100" s="77">
        <v>20</v>
      </c>
    </row>
    <row r="3101" spans="1:28" ht="15.75" customHeight="1" x14ac:dyDescent="0.2">
      <c r="A3101" s="77" t="s">
        <v>48</v>
      </c>
      <c r="B3101" s="77" t="s">
        <v>47</v>
      </c>
      <c r="C3101" s="77" t="s">
        <v>50</v>
      </c>
      <c r="D3101" s="113">
        <v>44091.745425567133</v>
      </c>
      <c r="E3101" s="77" t="s">
        <v>5</v>
      </c>
      <c r="F3101" s="77" t="s">
        <v>29</v>
      </c>
      <c r="G3101" s="77" t="s">
        <v>44</v>
      </c>
      <c r="H3101" s="77" t="s">
        <v>25</v>
      </c>
      <c r="I3101" s="77" t="s">
        <v>159</v>
      </c>
      <c r="J3101" s="77" t="s">
        <v>42</v>
      </c>
      <c r="K3101" s="77">
        <v>3.4</v>
      </c>
      <c r="L3101" s="77">
        <v>2160</v>
      </c>
      <c r="M3101" s="77" t="s">
        <v>41</v>
      </c>
      <c r="N3101" s="101">
        <v>56.6</v>
      </c>
      <c r="O3101" s="107">
        <v>3.5900000000000001E-2</v>
      </c>
      <c r="P3101" s="104">
        <v>1.44</v>
      </c>
      <c r="Z3101" s="77" t="s">
        <v>40</v>
      </c>
      <c r="AA3101" s="77" t="s">
        <v>39</v>
      </c>
      <c r="AB3101" s="77">
        <v>20</v>
      </c>
    </row>
    <row r="3102" spans="1:28" ht="15.75" customHeight="1" x14ac:dyDescent="0.2">
      <c r="A3102" s="77" t="s">
        <v>49</v>
      </c>
      <c r="B3102" s="77" t="s">
        <v>47</v>
      </c>
      <c r="C3102" s="77" t="s">
        <v>50</v>
      </c>
      <c r="D3102" s="113">
        <v>43775.674353831018</v>
      </c>
      <c r="E3102" s="77" t="s">
        <v>5</v>
      </c>
      <c r="F3102" s="77" t="s">
        <v>30</v>
      </c>
      <c r="G3102" s="77" t="s">
        <v>51</v>
      </c>
      <c r="H3102" s="77" t="s">
        <v>26</v>
      </c>
      <c r="I3102" s="77" t="s">
        <v>157</v>
      </c>
      <c r="J3102" s="77" t="s">
        <v>42</v>
      </c>
      <c r="K3102" s="77">
        <v>3.5</v>
      </c>
      <c r="L3102" s="77">
        <v>1240</v>
      </c>
      <c r="M3102" s="77" t="s">
        <v>41</v>
      </c>
      <c r="N3102" s="101">
        <v>66.8</v>
      </c>
      <c r="O3102" s="107">
        <v>7.9699999999999993E-2</v>
      </c>
      <c r="P3102" s="104">
        <v>27.9</v>
      </c>
      <c r="Z3102" s="77" t="s">
        <v>40</v>
      </c>
      <c r="AA3102" s="77" t="s">
        <v>39</v>
      </c>
      <c r="AB3102" s="77">
        <v>20</v>
      </c>
    </row>
    <row r="3103" spans="1:28" ht="15.75" customHeight="1" x14ac:dyDescent="0.2">
      <c r="A3103" s="77" t="s">
        <v>49</v>
      </c>
      <c r="B3103" s="77" t="s">
        <v>47</v>
      </c>
      <c r="C3103" s="77" t="s">
        <v>50</v>
      </c>
      <c r="D3103" s="113">
        <v>43775.674353831018</v>
      </c>
      <c r="E3103" s="77" t="s">
        <v>5</v>
      </c>
      <c r="F3103" s="77" t="s">
        <v>30</v>
      </c>
      <c r="G3103" s="77" t="s">
        <v>51</v>
      </c>
      <c r="H3103" s="77" t="s">
        <v>26</v>
      </c>
      <c r="I3103" s="77" t="s">
        <v>158</v>
      </c>
      <c r="J3103" s="77" t="s">
        <v>42</v>
      </c>
      <c r="K3103" s="77">
        <v>3.5</v>
      </c>
      <c r="L3103" s="77">
        <v>1240</v>
      </c>
      <c r="M3103" s="77" t="s">
        <v>41</v>
      </c>
      <c r="N3103" s="101">
        <v>413</v>
      </c>
      <c r="O3103" s="107">
        <v>8.77E-2</v>
      </c>
      <c r="P3103" s="104">
        <v>0</v>
      </c>
      <c r="Z3103" s="77" t="s">
        <v>40</v>
      </c>
      <c r="AA3103" s="77" t="s">
        <v>39</v>
      </c>
      <c r="AB3103" s="77">
        <v>20</v>
      </c>
    </row>
    <row r="3104" spans="1:28" ht="15.75" customHeight="1" x14ac:dyDescent="0.2">
      <c r="A3104" s="77" t="s">
        <v>49</v>
      </c>
      <c r="B3104" s="77" t="s">
        <v>47</v>
      </c>
      <c r="C3104" s="77" t="s">
        <v>50</v>
      </c>
      <c r="D3104" s="113">
        <v>43775.674353831018</v>
      </c>
      <c r="E3104" s="77" t="s">
        <v>5</v>
      </c>
      <c r="F3104" s="77" t="s">
        <v>30</v>
      </c>
      <c r="G3104" s="77" t="s">
        <v>51</v>
      </c>
      <c r="H3104" s="77" t="s">
        <v>26</v>
      </c>
      <c r="I3104" s="77" t="s">
        <v>43</v>
      </c>
      <c r="J3104" s="77" t="s">
        <v>42</v>
      </c>
      <c r="K3104" s="77">
        <v>3.5</v>
      </c>
      <c r="L3104" s="77">
        <v>1240</v>
      </c>
      <c r="M3104" s="77" t="s">
        <v>41</v>
      </c>
      <c r="N3104" s="101">
        <v>15.1</v>
      </c>
      <c r="O3104" s="107">
        <v>0</v>
      </c>
      <c r="P3104" s="104">
        <v>23.9</v>
      </c>
      <c r="Z3104" s="77" t="s">
        <v>40</v>
      </c>
      <c r="AA3104" s="77" t="s">
        <v>39</v>
      </c>
      <c r="AB3104" s="77">
        <v>20</v>
      </c>
    </row>
    <row r="3105" spans="1:28" ht="15.75" customHeight="1" x14ac:dyDescent="0.2">
      <c r="A3105" s="77" t="s">
        <v>49</v>
      </c>
      <c r="B3105" s="77" t="s">
        <v>47</v>
      </c>
      <c r="C3105" s="77" t="s">
        <v>50</v>
      </c>
      <c r="D3105" s="113">
        <v>43775.674353831018</v>
      </c>
      <c r="E3105" s="77" t="s">
        <v>5</v>
      </c>
      <c r="F3105" s="77" t="s">
        <v>29</v>
      </c>
      <c r="G3105" s="77" t="s">
        <v>51</v>
      </c>
      <c r="H3105" s="77" t="s">
        <v>26</v>
      </c>
      <c r="I3105" s="77" t="s">
        <v>157</v>
      </c>
      <c r="J3105" s="77" t="s">
        <v>42</v>
      </c>
      <c r="K3105" s="77">
        <v>3.26</v>
      </c>
      <c r="L3105" s="77">
        <v>1690</v>
      </c>
      <c r="M3105" s="77" t="s">
        <v>41</v>
      </c>
      <c r="N3105" s="101">
        <v>42.8</v>
      </c>
      <c r="O3105" s="107">
        <v>6.54E-2</v>
      </c>
      <c r="P3105" s="104">
        <v>14.7</v>
      </c>
      <c r="Z3105" s="77" t="s">
        <v>40</v>
      </c>
      <c r="AA3105" s="77" t="s">
        <v>39</v>
      </c>
      <c r="AB3105" s="77">
        <v>20</v>
      </c>
    </row>
    <row r="3106" spans="1:28" ht="15.75" customHeight="1" x14ac:dyDescent="0.2">
      <c r="A3106" s="77" t="s">
        <v>49</v>
      </c>
      <c r="B3106" s="77" t="s">
        <v>47</v>
      </c>
      <c r="C3106" s="77" t="s">
        <v>50</v>
      </c>
      <c r="D3106" s="113">
        <v>43775.674353831018</v>
      </c>
      <c r="E3106" s="77" t="s">
        <v>5</v>
      </c>
      <c r="F3106" s="77" t="s">
        <v>29</v>
      </c>
      <c r="G3106" s="77" t="s">
        <v>51</v>
      </c>
      <c r="H3106" s="77" t="s">
        <v>26</v>
      </c>
      <c r="I3106" s="77" t="s">
        <v>158</v>
      </c>
      <c r="J3106" s="77" t="s">
        <v>42</v>
      </c>
      <c r="K3106" s="77">
        <v>3.26</v>
      </c>
      <c r="L3106" s="77">
        <v>1690</v>
      </c>
      <c r="M3106" s="77" t="s">
        <v>41</v>
      </c>
      <c r="N3106" s="101">
        <v>259</v>
      </c>
      <c r="O3106" s="107">
        <v>6.88E-2</v>
      </c>
      <c r="P3106" s="104">
        <v>0</v>
      </c>
      <c r="Z3106" s="77" t="s">
        <v>40</v>
      </c>
      <c r="AA3106" s="77" t="s">
        <v>39</v>
      </c>
      <c r="AB3106" s="77">
        <v>20</v>
      </c>
    </row>
    <row r="3107" spans="1:28" ht="15.75" customHeight="1" x14ac:dyDescent="0.2">
      <c r="A3107" s="77" t="s">
        <v>49</v>
      </c>
      <c r="B3107" s="77" t="s">
        <v>47</v>
      </c>
      <c r="C3107" s="77" t="s">
        <v>50</v>
      </c>
      <c r="D3107" s="113">
        <v>43775.674353831018</v>
      </c>
      <c r="E3107" s="77" t="s">
        <v>5</v>
      </c>
      <c r="F3107" s="77" t="s">
        <v>29</v>
      </c>
      <c r="G3107" s="77" t="s">
        <v>51</v>
      </c>
      <c r="H3107" s="77" t="s">
        <v>26</v>
      </c>
      <c r="I3107" s="77" t="s">
        <v>43</v>
      </c>
      <c r="J3107" s="77" t="s">
        <v>42</v>
      </c>
      <c r="K3107" s="77">
        <v>3.26</v>
      </c>
      <c r="L3107" s="77">
        <v>1690</v>
      </c>
      <c r="M3107" s="77" t="s">
        <v>41</v>
      </c>
      <c r="N3107" s="101">
        <v>9.49</v>
      </c>
      <c r="O3107" s="107">
        <v>0</v>
      </c>
      <c r="P3107" s="104">
        <v>14.4</v>
      </c>
      <c r="Z3107" s="77" t="s">
        <v>40</v>
      </c>
      <c r="AA3107" s="77" t="s">
        <v>39</v>
      </c>
      <c r="AB3107" s="77">
        <v>20</v>
      </c>
    </row>
    <row r="3108" spans="1:28" ht="15.75" customHeight="1" x14ac:dyDescent="0.2">
      <c r="A3108" s="77" t="s">
        <v>48</v>
      </c>
      <c r="B3108" s="77" t="s">
        <v>47</v>
      </c>
      <c r="C3108" s="77" t="s">
        <v>50</v>
      </c>
      <c r="D3108" s="113">
        <v>43775.674353831018</v>
      </c>
      <c r="E3108" s="77" t="s">
        <v>5</v>
      </c>
      <c r="F3108" s="77" t="s">
        <v>31</v>
      </c>
      <c r="G3108" s="77" t="s">
        <v>51</v>
      </c>
      <c r="H3108" s="77" t="s">
        <v>26</v>
      </c>
      <c r="I3108" s="77" t="s">
        <v>157</v>
      </c>
      <c r="J3108" s="77" t="s">
        <v>42</v>
      </c>
      <c r="K3108" s="77">
        <v>1.52</v>
      </c>
      <c r="L3108" s="77">
        <v>1130</v>
      </c>
      <c r="M3108" s="77" t="s">
        <v>41</v>
      </c>
      <c r="N3108" s="101">
        <v>6.39</v>
      </c>
      <c r="O3108" s="107">
        <v>6.13E-3</v>
      </c>
      <c r="P3108" s="104">
        <v>1.72</v>
      </c>
      <c r="Z3108" s="77" t="s">
        <v>40</v>
      </c>
      <c r="AA3108" s="77" t="s">
        <v>39</v>
      </c>
      <c r="AB3108" s="77">
        <v>20</v>
      </c>
    </row>
    <row r="3109" spans="1:28" ht="15.75" customHeight="1" x14ac:dyDescent="0.2">
      <c r="A3109" s="77" t="s">
        <v>48</v>
      </c>
      <c r="B3109" s="77" t="s">
        <v>47</v>
      </c>
      <c r="C3109" s="77" t="s">
        <v>50</v>
      </c>
      <c r="D3109" s="113">
        <v>43775.674353831018</v>
      </c>
      <c r="E3109" s="77" t="s">
        <v>5</v>
      </c>
      <c r="F3109" s="77" t="s">
        <v>31</v>
      </c>
      <c r="G3109" s="77" t="s">
        <v>51</v>
      </c>
      <c r="H3109" s="77" t="s">
        <v>26</v>
      </c>
      <c r="I3109" s="77" t="s">
        <v>158</v>
      </c>
      <c r="J3109" s="77" t="s">
        <v>42</v>
      </c>
      <c r="K3109" s="77">
        <v>1.52</v>
      </c>
      <c r="L3109" s="77">
        <v>1130</v>
      </c>
      <c r="M3109" s="77" t="s">
        <v>41</v>
      </c>
      <c r="N3109" s="101">
        <v>29.6</v>
      </c>
      <c r="O3109" s="107">
        <v>6.7999999999999996E-3</v>
      </c>
      <c r="P3109" s="104">
        <v>0</v>
      </c>
      <c r="Z3109" s="77" t="s">
        <v>40</v>
      </c>
      <c r="AA3109" s="77" t="s">
        <v>39</v>
      </c>
      <c r="AB3109" s="77">
        <v>20</v>
      </c>
    </row>
    <row r="3110" spans="1:28" ht="15.75" customHeight="1" x14ac:dyDescent="0.2">
      <c r="A3110" s="77" t="s">
        <v>48</v>
      </c>
      <c r="B3110" s="77" t="s">
        <v>47</v>
      </c>
      <c r="C3110" s="77" t="s">
        <v>50</v>
      </c>
      <c r="D3110" s="113">
        <v>43775.674353831018</v>
      </c>
      <c r="E3110" s="77" t="s">
        <v>5</v>
      </c>
      <c r="F3110" s="77" t="s">
        <v>31</v>
      </c>
      <c r="G3110" s="77" t="s">
        <v>51</v>
      </c>
      <c r="H3110" s="77" t="s">
        <v>26</v>
      </c>
      <c r="I3110" s="77" t="s">
        <v>43</v>
      </c>
      <c r="J3110" s="77" t="s">
        <v>42</v>
      </c>
      <c r="K3110" s="77">
        <v>1.52</v>
      </c>
      <c r="L3110" s="77">
        <v>1130</v>
      </c>
      <c r="M3110" s="77" t="s">
        <v>41</v>
      </c>
      <c r="N3110" s="101">
        <v>1.34</v>
      </c>
      <c r="O3110" s="107">
        <v>0</v>
      </c>
      <c r="P3110" s="104">
        <v>1.65</v>
      </c>
      <c r="Z3110" s="77" t="s">
        <v>40</v>
      </c>
      <c r="AA3110" s="77" t="s">
        <v>39</v>
      </c>
      <c r="AB3110" s="77">
        <v>20</v>
      </c>
    </row>
    <row r="3111" spans="1:28" ht="15.75" customHeight="1" x14ac:dyDescent="0.2">
      <c r="A3111" s="77" t="s">
        <v>48</v>
      </c>
      <c r="B3111" s="77" t="s">
        <v>47</v>
      </c>
      <c r="C3111" s="77" t="s">
        <v>50</v>
      </c>
      <c r="D3111" s="113">
        <v>44091.745425567133</v>
      </c>
      <c r="E3111" s="77" t="s">
        <v>5</v>
      </c>
      <c r="F3111" s="77" t="s">
        <v>31</v>
      </c>
      <c r="G3111" s="77" t="s">
        <v>51</v>
      </c>
      <c r="H3111" s="77" t="s">
        <v>26</v>
      </c>
      <c r="I3111" s="77" t="s">
        <v>159</v>
      </c>
      <c r="J3111" s="77" t="s">
        <v>42</v>
      </c>
      <c r="K3111" s="77">
        <v>1.52</v>
      </c>
      <c r="L3111" s="77">
        <v>1130</v>
      </c>
      <c r="M3111" s="77" t="s">
        <v>41</v>
      </c>
      <c r="N3111" s="101">
        <v>9.31</v>
      </c>
      <c r="O3111" s="107">
        <v>6.2100000000000002E-3</v>
      </c>
      <c r="P3111" s="104">
        <v>1.51</v>
      </c>
      <c r="Z3111" s="77" t="s">
        <v>40</v>
      </c>
      <c r="AA3111" s="77" t="s">
        <v>39</v>
      </c>
      <c r="AB3111" s="77">
        <v>20</v>
      </c>
    </row>
    <row r="3112" spans="1:28" ht="15.75" customHeight="1" x14ac:dyDescent="0.2">
      <c r="A3112" s="77" t="s">
        <v>48</v>
      </c>
      <c r="B3112" s="77" t="s">
        <v>47</v>
      </c>
      <c r="C3112" s="77" t="s">
        <v>50</v>
      </c>
      <c r="D3112" s="113">
        <v>43775.674353831018</v>
      </c>
      <c r="E3112" s="77" t="s">
        <v>5</v>
      </c>
      <c r="F3112" s="77" t="s">
        <v>45</v>
      </c>
      <c r="G3112" s="77" t="s">
        <v>51</v>
      </c>
      <c r="H3112" s="77" t="s">
        <v>26</v>
      </c>
      <c r="I3112" s="77" t="s">
        <v>157</v>
      </c>
      <c r="J3112" s="77" t="s">
        <v>42</v>
      </c>
      <c r="K3112" s="77">
        <v>2.9</v>
      </c>
      <c r="L3112" s="77">
        <v>1570</v>
      </c>
      <c r="M3112" s="77" t="s">
        <v>41</v>
      </c>
      <c r="N3112" s="101">
        <v>15.3</v>
      </c>
      <c r="O3112" s="107">
        <v>2.3E-2</v>
      </c>
      <c r="P3112" s="104">
        <v>5.08</v>
      </c>
      <c r="Z3112" s="77" t="s">
        <v>40</v>
      </c>
      <c r="AA3112" s="77" t="s">
        <v>39</v>
      </c>
      <c r="AB3112" s="77">
        <v>20</v>
      </c>
    </row>
    <row r="3113" spans="1:28" ht="15.75" customHeight="1" x14ac:dyDescent="0.2">
      <c r="A3113" s="77" t="s">
        <v>48</v>
      </c>
      <c r="B3113" s="77" t="s">
        <v>47</v>
      </c>
      <c r="C3113" s="77" t="s">
        <v>50</v>
      </c>
      <c r="D3113" s="113">
        <v>43775.674353831018</v>
      </c>
      <c r="E3113" s="77" t="s">
        <v>5</v>
      </c>
      <c r="F3113" s="77" t="s">
        <v>45</v>
      </c>
      <c r="G3113" s="77" t="s">
        <v>51</v>
      </c>
      <c r="H3113" s="77" t="s">
        <v>26</v>
      </c>
      <c r="I3113" s="77" t="s">
        <v>158</v>
      </c>
      <c r="J3113" s="77" t="s">
        <v>42</v>
      </c>
      <c r="K3113" s="77">
        <v>2.9</v>
      </c>
      <c r="L3113" s="77">
        <v>1570</v>
      </c>
      <c r="M3113" s="77" t="s">
        <v>41</v>
      </c>
      <c r="N3113" s="101">
        <v>89.3</v>
      </c>
      <c r="O3113" s="107">
        <v>2.4E-2</v>
      </c>
      <c r="P3113" s="104">
        <v>0</v>
      </c>
      <c r="Z3113" s="77" t="s">
        <v>40</v>
      </c>
      <c r="AA3113" s="77" t="s">
        <v>39</v>
      </c>
      <c r="AB3113" s="77">
        <v>20</v>
      </c>
    </row>
    <row r="3114" spans="1:28" ht="15.75" customHeight="1" x14ac:dyDescent="0.2">
      <c r="A3114" s="77" t="s">
        <v>49</v>
      </c>
      <c r="B3114" s="77" t="s">
        <v>47</v>
      </c>
      <c r="C3114" s="77" t="s">
        <v>50</v>
      </c>
      <c r="D3114" s="113">
        <v>43775.674353831018</v>
      </c>
      <c r="E3114" s="77" t="s">
        <v>5</v>
      </c>
      <c r="F3114" s="77" t="s">
        <v>31</v>
      </c>
      <c r="G3114" s="77" t="s">
        <v>51</v>
      </c>
      <c r="H3114" s="77" t="s">
        <v>26</v>
      </c>
      <c r="I3114" s="77" t="s">
        <v>157</v>
      </c>
      <c r="J3114" s="77" t="s">
        <v>42</v>
      </c>
      <c r="K3114" s="77">
        <v>1.52</v>
      </c>
      <c r="L3114" s="77">
        <v>1130</v>
      </c>
      <c r="M3114" s="77" t="s">
        <v>41</v>
      </c>
      <c r="N3114" s="101">
        <v>14.9</v>
      </c>
      <c r="O3114" s="107">
        <v>1.43E-2</v>
      </c>
      <c r="P3114" s="104">
        <v>4.0199999999999996</v>
      </c>
      <c r="Z3114" s="77" t="s">
        <v>40</v>
      </c>
      <c r="AA3114" s="77" t="s">
        <v>39</v>
      </c>
      <c r="AB3114" s="77">
        <v>20</v>
      </c>
    </row>
    <row r="3115" spans="1:28" ht="15.75" customHeight="1" x14ac:dyDescent="0.2">
      <c r="A3115" s="77" t="s">
        <v>49</v>
      </c>
      <c r="B3115" s="77" t="s">
        <v>47</v>
      </c>
      <c r="C3115" s="77" t="s">
        <v>50</v>
      </c>
      <c r="D3115" s="113">
        <v>43775.674353831018</v>
      </c>
      <c r="E3115" s="77" t="s">
        <v>5</v>
      </c>
      <c r="F3115" s="77" t="s">
        <v>31</v>
      </c>
      <c r="G3115" s="77" t="s">
        <v>51</v>
      </c>
      <c r="H3115" s="77" t="s">
        <v>26</v>
      </c>
      <c r="I3115" s="77" t="s">
        <v>158</v>
      </c>
      <c r="J3115" s="77" t="s">
        <v>42</v>
      </c>
      <c r="K3115" s="77">
        <v>1.52</v>
      </c>
      <c r="L3115" s="77">
        <v>1130</v>
      </c>
      <c r="M3115" s="77" t="s">
        <v>41</v>
      </c>
      <c r="N3115" s="101">
        <v>68.900000000000006</v>
      </c>
      <c r="O3115" s="107">
        <v>1.54E-2</v>
      </c>
      <c r="P3115" s="104">
        <v>0</v>
      </c>
      <c r="Z3115" s="77" t="s">
        <v>40</v>
      </c>
      <c r="AA3115" s="77" t="s">
        <v>39</v>
      </c>
      <c r="AB3115" s="77">
        <v>20</v>
      </c>
    </row>
    <row r="3116" spans="1:28" ht="15.75" customHeight="1" x14ac:dyDescent="0.2">
      <c r="A3116" s="77" t="s">
        <v>49</v>
      </c>
      <c r="B3116" s="77" t="s">
        <v>47</v>
      </c>
      <c r="C3116" s="77" t="s">
        <v>50</v>
      </c>
      <c r="D3116" s="113">
        <v>43775.674353831018</v>
      </c>
      <c r="E3116" s="77" t="s">
        <v>5</v>
      </c>
      <c r="F3116" s="77" t="s">
        <v>31</v>
      </c>
      <c r="G3116" s="77" t="s">
        <v>51</v>
      </c>
      <c r="H3116" s="77" t="s">
        <v>26</v>
      </c>
      <c r="I3116" s="77" t="s">
        <v>43</v>
      </c>
      <c r="J3116" s="77" t="s">
        <v>42</v>
      </c>
      <c r="K3116" s="77">
        <v>1.52</v>
      </c>
      <c r="L3116" s="77">
        <v>1130</v>
      </c>
      <c r="M3116" s="77" t="s">
        <v>41</v>
      </c>
      <c r="N3116" s="101">
        <v>3.14</v>
      </c>
      <c r="O3116" s="107">
        <v>0</v>
      </c>
      <c r="P3116" s="104">
        <v>3.87</v>
      </c>
      <c r="Z3116" s="77" t="s">
        <v>40</v>
      </c>
      <c r="AA3116" s="77" t="s">
        <v>39</v>
      </c>
      <c r="AB3116" s="77">
        <v>20</v>
      </c>
    </row>
    <row r="3117" spans="1:28" ht="15.75" customHeight="1" x14ac:dyDescent="0.2">
      <c r="A3117" s="77" t="s">
        <v>49</v>
      </c>
      <c r="B3117" s="77" t="s">
        <v>47</v>
      </c>
      <c r="C3117" s="77" t="s">
        <v>50</v>
      </c>
      <c r="D3117" s="113">
        <v>43775.674353831018</v>
      </c>
      <c r="E3117" s="77" t="s">
        <v>5</v>
      </c>
      <c r="F3117" s="77" t="s">
        <v>45</v>
      </c>
      <c r="G3117" s="77" t="s">
        <v>51</v>
      </c>
      <c r="H3117" s="77" t="s">
        <v>26</v>
      </c>
      <c r="I3117" s="77" t="s">
        <v>157</v>
      </c>
      <c r="J3117" s="77" t="s">
        <v>42</v>
      </c>
      <c r="K3117" s="77">
        <v>2.9</v>
      </c>
      <c r="L3117" s="77">
        <v>1570</v>
      </c>
      <c r="M3117" s="77" t="s">
        <v>41</v>
      </c>
      <c r="N3117" s="101">
        <v>36.799999999999997</v>
      </c>
      <c r="O3117" s="107">
        <v>5.3999999999999999E-2</v>
      </c>
      <c r="P3117" s="104">
        <v>12.4</v>
      </c>
      <c r="Z3117" s="77" t="s">
        <v>40</v>
      </c>
      <c r="AA3117" s="77" t="s">
        <v>39</v>
      </c>
      <c r="AB3117" s="77">
        <v>20</v>
      </c>
    </row>
    <row r="3118" spans="1:28" ht="15.75" customHeight="1" x14ac:dyDescent="0.2">
      <c r="A3118" s="77" t="s">
        <v>49</v>
      </c>
      <c r="B3118" s="77" t="s">
        <v>47</v>
      </c>
      <c r="C3118" s="77" t="s">
        <v>50</v>
      </c>
      <c r="D3118" s="113">
        <v>43775.674353831018</v>
      </c>
      <c r="E3118" s="77" t="s">
        <v>5</v>
      </c>
      <c r="F3118" s="77" t="s">
        <v>45</v>
      </c>
      <c r="G3118" s="77" t="s">
        <v>51</v>
      </c>
      <c r="H3118" s="77" t="s">
        <v>26</v>
      </c>
      <c r="I3118" s="77" t="s">
        <v>158</v>
      </c>
      <c r="J3118" s="77" t="s">
        <v>42</v>
      </c>
      <c r="K3118" s="77">
        <v>2.9</v>
      </c>
      <c r="L3118" s="77">
        <v>1570</v>
      </c>
      <c r="M3118" s="77" t="s">
        <v>41</v>
      </c>
      <c r="N3118" s="101">
        <v>218</v>
      </c>
      <c r="O3118" s="107">
        <v>5.7000000000000002E-2</v>
      </c>
      <c r="P3118" s="104">
        <v>0</v>
      </c>
      <c r="Z3118" s="77" t="s">
        <v>40</v>
      </c>
      <c r="AA3118" s="77" t="s">
        <v>39</v>
      </c>
      <c r="AB3118" s="77">
        <v>20</v>
      </c>
    </row>
    <row r="3119" spans="1:28" ht="15.75" customHeight="1" x14ac:dyDescent="0.2">
      <c r="A3119" s="77" t="s">
        <v>49</v>
      </c>
      <c r="B3119" s="77" t="s">
        <v>47</v>
      </c>
      <c r="C3119" s="77" t="s">
        <v>50</v>
      </c>
      <c r="D3119" s="113">
        <v>43775.674353831018</v>
      </c>
      <c r="E3119" s="77" t="s">
        <v>5</v>
      </c>
      <c r="F3119" s="77" t="s">
        <v>45</v>
      </c>
      <c r="G3119" s="77" t="s">
        <v>51</v>
      </c>
      <c r="H3119" s="77" t="s">
        <v>26</v>
      </c>
      <c r="I3119" s="77" t="s">
        <v>43</v>
      </c>
      <c r="J3119" s="77" t="s">
        <v>42</v>
      </c>
      <c r="K3119" s="77">
        <v>2.9</v>
      </c>
      <c r="L3119" s="77">
        <v>1570</v>
      </c>
      <c r="M3119" s="77" t="s">
        <v>41</v>
      </c>
      <c r="N3119" s="101">
        <v>8.1</v>
      </c>
      <c r="O3119" s="107">
        <v>0</v>
      </c>
      <c r="P3119" s="104">
        <v>12.1</v>
      </c>
      <c r="Z3119" s="77" t="s">
        <v>40</v>
      </c>
      <c r="AA3119" s="77" t="s">
        <v>39</v>
      </c>
      <c r="AB3119" s="77">
        <v>20</v>
      </c>
    </row>
    <row r="3120" spans="1:28" ht="15.75" customHeight="1" x14ac:dyDescent="0.2">
      <c r="A3120" s="77" t="s">
        <v>48</v>
      </c>
      <c r="B3120" s="77" t="s">
        <v>47</v>
      </c>
      <c r="C3120" s="77" t="s">
        <v>50</v>
      </c>
      <c r="D3120" s="113">
        <v>43775.674353831018</v>
      </c>
      <c r="E3120" s="77" t="s">
        <v>5</v>
      </c>
      <c r="F3120" s="77" t="s">
        <v>30</v>
      </c>
      <c r="G3120" s="77" t="s">
        <v>51</v>
      </c>
      <c r="H3120" s="77" t="s">
        <v>26</v>
      </c>
      <c r="I3120" s="77" t="s">
        <v>157</v>
      </c>
      <c r="J3120" s="77" t="s">
        <v>42</v>
      </c>
      <c r="K3120" s="77">
        <v>3.5</v>
      </c>
      <c r="L3120" s="77">
        <v>1240</v>
      </c>
      <c r="M3120" s="77" t="s">
        <v>41</v>
      </c>
      <c r="N3120" s="101">
        <v>30.4</v>
      </c>
      <c r="O3120" s="107">
        <v>3.6299999999999999E-2</v>
      </c>
      <c r="P3120" s="104">
        <v>12.6</v>
      </c>
      <c r="Z3120" s="77" t="s">
        <v>40</v>
      </c>
      <c r="AA3120" s="77" t="s">
        <v>39</v>
      </c>
      <c r="AB3120" s="77">
        <v>20</v>
      </c>
    </row>
    <row r="3121" spans="1:28" ht="15.75" customHeight="1" x14ac:dyDescent="0.2">
      <c r="A3121" s="77" t="s">
        <v>48</v>
      </c>
      <c r="B3121" s="77" t="s">
        <v>47</v>
      </c>
      <c r="C3121" s="77" t="s">
        <v>50</v>
      </c>
      <c r="D3121" s="113">
        <v>43775.674353831018</v>
      </c>
      <c r="E3121" s="77" t="s">
        <v>5</v>
      </c>
      <c r="F3121" s="77" t="s">
        <v>30</v>
      </c>
      <c r="G3121" s="77" t="s">
        <v>51</v>
      </c>
      <c r="H3121" s="77" t="s">
        <v>26</v>
      </c>
      <c r="I3121" s="77" t="s">
        <v>158</v>
      </c>
      <c r="J3121" s="77" t="s">
        <v>42</v>
      </c>
      <c r="K3121" s="77">
        <v>3.5</v>
      </c>
      <c r="L3121" s="77">
        <v>1240</v>
      </c>
      <c r="M3121" s="77" t="s">
        <v>41</v>
      </c>
      <c r="N3121" s="101">
        <v>183</v>
      </c>
      <c r="O3121" s="107">
        <v>4.0599999999999997E-2</v>
      </c>
      <c r="P3121" s="104">
        <v>0</v>
      </c>
      <c r="Z3121" s="77" t="s">
        <v>40</v>
      </c>
      <c r="AA3121" s="77" t="s">
        <v>39</v>
      </c>
      <c r="AB3121" s="77">
        <v>20</v>
      </c>
    </row>
    <row r="3122" spans="1:28" ht="15.75" customHeight="1" x14ac:dyDescent="0.2">
      <c r="A3122" s="77" t="s">
        <v>48</v>
      </c>
      <c r="B3122" s="77" t="s">
        <v>47</v>
      </c>
      <c r="C3122" s="77" t="s">
        <v>50</v>
      </c>
      <c r="D3122" s="113">
        <v>43775.674353831018</v>
      </c>
      <c r="E3122" s="77" t="s">
        <v>5</v>
      </c>
      <c r="F3122" s="77" t="s">
        <v>30</v>
      </c>
      <c r="G3122" s="77" t="s">
        <v>51</v>
      </c>
      <c r="H3122" s="77" t="s">
        <v>26</v>
      </c>
      <c r="I3122" s="77" t="s">
        <v>43</v>
      </c>
      <c r="J3122" s="77" t="s">
        <v>42</v>
      </c>
      <c r="K3122" s="77">
        <v>3.5</v>
      </c>
      <c r="L3122" s="77">
        <v>1240</v>
      </c>
      <c r="M3122" s="77" t="s">
        <v>41</v>
      </c>
      <c r="N3122" s="101">
        <v>6.89</v>
      </c>
      <c r="O3122" s="107">
        <v>0</v>
      </c>
      <c r="P3122" s="104">
        <v>10.9</v>
      </c>
      <c r="Z3122" s="77" t="s">
        <v>40</v>
      </c>
      <c r="AA3122" s="77" t="s">
        <v>39</v>
      </c>
      <c r="AB3122" s="77">
        <v>20</v>
      </c>
    </row>
    <row r="3123" spans="1:28" ht="15.75" customHeight="1" x14ac:dyDescent="0.2">
      <c r="A3123" s="77" t="s">
        <v>48</v>
      </c>
      <c r="B3123" s="77" t="s">
        <v>47</v>
      </c>
      <c r="C3123" s="77" t="s">
        <v>50</v>
      </c>
      <c r="D3123" s="113">
        <v>43775.674353831018</v>
      </c>
      <c r="E3123" s="77" t="s">
        <v>5</v>
      </c>
      <c r="F3123" s="77" t="s">
        <v>45</v>
      </c>
      <c r="G3123" s="77" t="s">
        <v>51</v>
      </c>
      <c r="H3123" s="77" t="s">
        <v>26</v>
      </c>
      <c r="I3123" s="77" t="s">
        <v>43</v>
      </c>
      <c r="J3123" s="77" t="s">
        <v>42</v>
      </c>
      <c r="K3123" s="77">
        <v>2.9</v>
      </c>
      <c r="L3123" s="77">
        <v>1570</v>
      </c>
      <c r="M3123" s="77" t="s">
        <v>41</v>
      </c>
      <c r="N3123" s="101">
        <v>3.3</v>
      </c>
      <c r="O3123" s="107">
        <v>0</v>
      </c>
      <c r="P3123" s="104">
        <v>4.96</v>
      </c>
      <c r="Z3123" s="77" t="s">
        <v>40</v>
      </c>
      <c r="AA3123" s="77" t="s">
        <v>39</v>
      </c>
      <c r="AB3123" s="77">
        <v>20</v>
      </c>
    </row>
    <row r="3124" spans="1:28" ht="15.75" customHeight="1" x14ac:dyDescent="0.2">
      <c r="A3124" s="77" t="s">
        <v>48</v>
      </c>
      <c r="B3124" s="77" t="s">
        <v>47</v>
      </c>
      <c r="C3124" s="77" t="s">
        <v>50</v>
      </c>
      <c r="D3124" s="113">
        <v>43775.674353831018</v>
      </c>
      <c r="E3124" s="77" t="s">
        <v>5</v>
      </c>
      <c r="F3124" s="77" t="s">
        <v>29</v>
      </c>
      <c r="G3124" s="77" t="s">
        <v>51</v>
      </c>
      <c r="H3124" s="77" t="s">
        <v>26</v>
      </c>
      <c r="I3124" s="77" t="s">
        <v>157</v>
      </c>
      <c r="J3124" s="77" t="s">
        <v>42</v>
      </c>
      <c r="K3124" s="77">
        <v>3.26</v>
      </c>
      <c r="L3124" s="77">
        <v>1690</v>
      </c>
      <c r="M3124" s="77" t="s">
        <v>41</v>
      </c>
      <c r="N3124" s="101">
        <v>17.7</v>
      </c>
      <c r="O3124" s="107">
        <v>2.7799999999999998E-2</v>
      </c>
      <c r="P3124" s="104">
        <v>6</v>
      </c>
      <c r="Z3124" s="77" t="s">
        <v>40</v>
      </c>
      <c r="AA3124" s="77" t="s">
        <v>39</v>
      </c>
      <c r="AB3124" s="77">
        <v>20</v>
      </c>
    </row>
    <row r="3125" spans="1:28" ht="15.75" customHeight="1" x14ac:dyDescent="0.2">
      <c r="A3125" s="77" t="s">
        <v>48</v>
      </c>
      <c r="B3125" s="77" t="s">
        <v>47</v>
      </c>
      <c r="C3125" s="77" t="s">
        <v>50</v>
      </c>
      <c r="D3125" s="113">
        <v>43775.674353831018</v>
      </c>
      <c r="E3125" s="77" t="s">
        <v>5</v>
      </c>
      <c r="F3125" s="77" t="s">
        <v>29</v>
      </c>
      <c r="G3125" s="77" t="s">
        <v>51</v>
      </c>
      <c r="H3125" s="77" t="s">
        <v>26</v>
      </c>
      <c r="I3125" s="77" t="s">
        <v>158</v>
      </c>
      <c r="J3125" s="77" t="s">
        <v>42</v>
      </c>
      <c r="K3125" s="77">
        <v>3.26</v>
      </c>
      <c r="L3125" s="77">
        <v>1690</v>
      </c>
      <c r="M3125" s="77" t="s">
        <v>41</v>
      </c>
      <c r="N3125" s="101">
        <v>106</v>
      </c>
      <c r="O3125" s="107">
        <v>2.9100000000000001E-2</v>
      </c>
      <c r="P3125" s="104">
        <v>0</v>
      </c>
      <c r="Z3125" s="77" t="s">
        <v>40</v>
      </c>
      <c r="AA3125" s="77" t="s">
        <v>39</v>
      </c>
      <c r="AB3125" s="77">
        <v>20</v>
      </c>
    </row>
    <row r="3126" spans="1:28" ht="15.75" customHeight="1" x14ac:dyDescent="0.2">
      <c r="A3126" s="77" t="s">
        <v>48</v>
      </c>
      <c r="B3126" s="77" t="s">
        <v>47</v>
      </c>
      <c r="C3126" s="77" t="s">
        <v>50</v>
      </c>
      <c r="D3126" s="113">
        <v>43775.674353831018</v>
      </c>
      <c r="E3126" s="77" t="s">
        <v>5</v>
      </c>
      <c r="F3126" s="77" t="s">
        <v>29</v>
      </c>
      <c r="G3126" s="77" t="s">
        <v>51</v>
      </c>
      <c r="H3126" s="77" t="s">
        <v>26</v>
      </c>
      <c r="I3126" s="77" t="s">
        <v>43</v>
      </c>
      <c r="J3126" s="77" t="s">
        <v>42</v>
      </c>
      <c r="K3126" s="77">
        <v>3.26</v>
      </c>
      <c r="L3126" s="77">
        <v>1690</v>
      </c>
      <c r="M3126" s="77" t="s">
        <v>41</v>
      </c>
      <c r="N3126" s="101">
        <v>3.87</v>
      </c>
      <c r="O3126" s="107">
        <v>0</v>
      </c>
      <c r="P3126" s="104">
        <v>5.86</v>
      </c>
      <c r="Z3126" s="77" t="s">
        <v>40</v>
      </c>
      <c r="AA3126" s="77" t="s">
        <v>39</v>
      </c>
      <c r="AB3126" s="77">
        <v>20</v>
      </c>
    </row>
    <row r="3127" spans="1:28" ht="15.75" customHeight="1" x14ac:dyDescent="0.2">
      <c r="A3127" s="77" t="s">
        <v>49</v>
      </c>
      <c r="B3127" s="77" t="s">
        <v>47</v>
      </c>
      <c r="C3127" s="77" t="s">
        <v>50</v>
      </c>
      <c r="D3127" s="113">
        <v>43775.674353831018</v>
      </c>
      <c r="E3127" s="77" t="s">
        <v>5</v>
      </c>
      <c r="F3127" s="77" t="s">
        <v>30</v>
      </c>
      <c r="G3127" s="77" t="s">
        <v>44</v>
      </c>
      <c r="H3127" s="77" t="s">
        <v>26</v>
      </c>
      <c r="I3127" s="77" t="s">
        <v>157</v>
      </c>
      <c r="J3127" s="77" t="s">
        <v>42</v>
      </c>
      <c r="K3127" s="77">
        <v>3.5</v>
      </c>
      <c r="L3127" s="77">
        <v>1240</v>
      </c>
      <c r="M3127" s="77" t="s">
        <v>41</v>
      </c>
      <c r="N3127" s="101">
        <v>144</v>
      </c>
      <c r="O3127" s="107">
        <v>5.2999999999999999E-2</v>
      </c>
      <c r="P3127" s="104">
        <v>9.1199999999999992</v>
      </c>
      <c r="Z3127" s="77" t="s">
        <v>40</v>
      </c>
      <c r="AA3127" s="77" t="s">
        <v>39</v>
      </c>
      <c r="AB3127" s="77">
        <v>20</v>
      </c>
    </row>
    <row r="3128" spans="1:28" ht="15.75" customHeight="1" x14ac:dyDescent="0.2">
      <c r="A3128" s="77" t="s">
        <v>49</v>
      </c>
      <c r="B3128" s="77" t="s">
        <v>47</v>
      </c>
      <c r="C3128" s="77" t="s">
        <v>50</v>
      </c>
      <c r="D3128" s="113">
        <v>43775.674353831018</v>
      </c>
      <c r="E3128" s="77" t="s">
        <v>5</v>
      </c>
      <c r="F3128" s="77" t="s">
        <v>30</v>
      </c>
      <c r="G3128" s="77" t="s">
        <v>44</v>
      </c>
      <c r="H3128" s="77" t="s">
        <v>26</v>
      </c>
      <c r="I3128" s="77" t="s">
        <v>158</v>
      </c>
      <c r="J3128" s="77" t="s">
        <v>42</v>
      </c>
      <c r="K3128" s="77">
        <v>3.5</v>
      </c>
      <c r="L3128" s="77">
        <v>1240</v>
      </c>
      <c r="M3128" s="77" t="s">
        <v>41</v>
      </c>
      <c r="N3128" s="101">
        <v>265</v>
      </c>
      <c r="O3128" s="107">
        <v>0.06</v>
      </c>
      <c r="P3128" s="104">
        <v>0</v>
      </c>
      <c r="Z3128" s="77" t="s">
        <v>40</v>
      </c>
      <c r="AA3128" s="77" t="s">
        <v>39</v>
      </c>
      <c r="AB3128" s="77">
        <v>20</v>
      </c>
    </row>
    <row r="3129" spans="1:28" ht="15.75" customHeight="1" x14ac:dyDescent="0.2">
      <c r="A3129" s="77" t="s">
        <v>49</v>
      </c>
      <c r="B3129" s="77" t="s">
        <v>47</v>
      </c>
      <c r="C3129" s="77" t="s">
        <v>50</v>
      </c>
      <c r="D3129" s="113">
        <v>43775.674353831018</v>
      </c>
      <c r="E3129" s="77" t="s">
        <v>5</v>
      </c>
      <c r="F3129" s="77" t="s">
        <v>30</v>
      </c>
      <c r="G3129" s="77" t="s">
        <v>44</v>
      </c>
      <c r="H3129" s="77" t="s">
        <v>26</v>
      </c>
      <c r="I3129" s="77" t="s">
        <v>43</v>
      </c>
      <c r="J3129" s="77" t="s">
        <v>42</v>
      </c>
      <c r="K3129" s="77">
        <v>3.5</v>
      </c>
      <c r="L3129" s="77">
        <v>1240</v>
      </c>
      <c r="M3129" s="77" t="s">
        <v>41</v>
      </c>
      <c r="N3129" s="101">
        <v>5.23</v>
      </c>
      <c r="O3129" s="107">
        <v>0</v>
      </c>
      <c r="P3129" s="104">
        <v>8.01</v>
      </c>
      <c r="Z3129" s="77" t="s">
        <v>40</v>
      </c>
      <c r="AA3129" s="77" t="s">
        <v>39</v>
      </c>
      <c r="AB3129" s="77">
        <v>20</v>
      </c>
    </row>
    <row r="3130" spans="1:28" ht="15.75" customHeight="1" x14ac:dyDescent="0.2">
      <c r="A3130" s="77" t="s">
        <v>49</v>
      </c>
      <c r="B3130" s="77" t="s">
        <v>47</v>
      </c>
      <c r="C3130" s="77" t="s">
        <v>50</v>
      </c>
      <c r="D3130" s="113">
        <v>44091.745425567133</v>
      </c>
      <c r="E3130" s="77" t="s">
        <v>5</v>
      </c>
      <c r="F3130" s="77" t="s">
        <v>30</v>
      </c>
      <c r="G3130" s="77" t="s">
        <v>44</v>
      </c>
      <c r="H3130" s="77" t="s">
        <v>26</v>
      </c>
      <c r="I3130" s="77" t="s">
        <v>159</v>
      </c>
      <c r="J3130" s="77" t="s">
        <v>42</v>
      </c>
      <c r="K3130" s="77">
        <v>3.5</v>
      </c>
      <c r="L3130" s="77">
        <v>1240</v>
      </c>
      <c r="M3130" s="77" t="s">
        <v>41</v>
      </c>
      <c r="N3130" s="101">
        <v>159</v>
      </c>
      <c r="O3130" s="107">
        <v>5.3900000000000003E-2</v>
      </c>
      <c r="P3130" s="104">
        <v>7.98</v>
      </c>
      <c r="Z3130" s="77" t="s">
        <v>40</v>
      </c>
      <c r="AA3130" s="77" t="s">
        <v>39</v>
      </c>
      <c r="AB3130" s="77">
        <v>20</v>
      </c>
    </row>
    <row r="3131" spans="1:28" ht="15.75" customHeight="1" x14ac:dyDescent="0.2">
      <c r="A3131" s="77" t="s">
        <v>49</v>
      </c>
      <c r="B3131" s="77" t="s">
        <v>47</v>
      </c>
      <c r="C3131" s="77" t="s">
        <v>50</v>
      </c>
      <c r="D3131" s="113">
        <v>43775.674353831018</v>
      </c>
      <c r="E3131" s="77" t="s">
        <v>5</v>
      </c>
      <c r="F3131" s="77" t="s">
        <v>29</v>
      </c>
      <c r="G3131" s="77" t="s">
        <v>44</v>
      </c>
      <c r="H3131" s="77" t="s">
        <v>26</v>
      </c>
      <c r="I3131" s="77" t="s">
        <v>157</v>
      </c>
      <c r="J3131" s="77" t="s">
        <v>42</v>
      </c>
      <c r="K3131" s="77">
        <v>3.61</v>
      </c>
      <c r="L3131" s="77">
        <v>2300</v>
      </c>
      <c r="M3131" s="77" t="s">
        <v>41</v>
      </c>
      <c r="N3131" s="101">
        <v>14</v>
      </c>
      <c r="O3131" s="107">
        <v>2.8199999999999999E-2</v>
      </c>
      <c r="P3131" s="104">
        <v>7.37</v>
      </c>
      <c r="Z3131" s="77" t="s">
        <v>40</v>
      </c>
      <c r="AA3131" s="77" t="s">
        <v>39</v>
      </c>
      <c r="AB3131" s="77">
        <v>20</v>
      </c>
    </row>
    <row r="3132" spans="1:28" ht="15.75" customHeight="1" x14ac:dyDescent="0.2">
      <c r="A3132" s="77" t="s">
        <v>49</v>
      </c>
      <c r="B3132" s="77" t="s">
        <v>47</v>
      </c>
      <c r="C3132" s="77" t="s">
        <v>50</v>
      </c>
      <c r="D3132" s="113">
        <v>43775.674353831018</v>
      </c>
      <c r="E3132" s="77" t="s">
        <v>5</v>
      </c>
      <c r="F3132" s="77" t="s">
        <v>29</v>
      </c>
      <c r="G3132" s="77" t="s">
        <v>44</v>
      </c>
      <c r="H3132" s="77" t="s">
        <v>26</v>
      </c>
      <c r="I3132" s="77" t="s">
        <v>158</v>
      </c>
      <c r="J3132" s="77" t="s">
        <v>42</v>
      </c>
      <c r="K3132" s="77">
        <v>3.61</v>
      </c>
      <c r="L3132" s="77">
        <v>2300</v>
      </c>
      <c r="M3132" s="77" t="s">
        <v>41</v>
      </c>
      <c r="N3132" s="101">
        <v>118</v>
      </c>
      <c r="O3132" s="107">
        <v>2.8299999999999999E-2</v>
      </c>
      <c r="P3132" s="104">
        <v>0</v>
      </c>
      <c r="Z3132" s="77" t="s">
        <v>40</v>
      </c>
      <c r="AA3132" s="77" t="s">
        <v>39</v>
      </c>
      <c r="AB3132" s="77">
        <v>20</v>
      </c>
    </row>
    <row r="3133" spans="1:28" ht="15.75" customHeight="1" x14ac:dyDescent="0.2">
      <c r="A3133" s="77" t="s">
        <v>49</v>
      </c>
      <c r="B3133" s="77" t="s">
        <v>47</v>
      </c>
      <c r="C3133" s="77" t="s">
        <v>50</v>
      </c>
      <c r="D3133" s="113">
        <v>43775.674353831018</v>
      </c>
      <c r="E3133" s="77" t="s">
        <v>5</v>
      </c>
      <c r="F3133" s="77" t="s">
        <v>29</v>
      </c>
      <c r="G3133" s="77" t="s">
        <v>44</v>
      </c>
      <c r="H3133" s="77" t="s">
        <v>26</v>
      </c>
      <c r="I3133" s="77" t="s">
        <v>43</v>
      </c>
      <c r="J3133" s="77" t="s">
        <v>42</v>
      </c>
      <c r="K3133" s="77">
        <v>3.61</v>
      </c>
      <c r="L3133" s="77">
        <v>2300</v>
      </c>
      <c r="M3133" s="77" t="s">
        <v>41</v>
      </c>
      <c r="N3133" s="101">
        <v>4.49</v>
      </c>
      <c r="O3133" s="107">
        <v>0</v>
      </c>
      <c r="P3133" s="104">
        <v>7.15</v>
      </c>
      <c r="Z3133" s="77" t="s">
        <v>40</v>
      </c>
      <c r="AA3133" s="77" t="s">
        <v>39</v>
      </c>
      <c r="AB3133" s="77">
        <v>20</v>
      </c>
    </row>
    <row r="3134" spans="1:28" ht="15.75" customHeight="1" x14ac:dyDescent="0.2">
      <c r="A3134" s="77" t="s">
        <v>49</v>
      </c>
      <c r="B3134" s="77" t="s">
        <v>47</v>
      </c>
      <c r="C3134" s="77" t="s">
        <v>50</v>
      </c>
      <c r="D3134" s="113">
        <v>44091.745425567133</v>
      </c>
      <c r="E3134" s="77" t="s">
        <v>5</v>
      </c>
      <c r="F3134" s="77" t="s">
        <v>29</v>
      </c>
      <c r="G3134" s="77" t="s">
        <v>44</v>
      </c>
      <c r="H3134" s="77" t="s">
        <v>26</v>
      </c>
      <c r="I3134" s="77" t="s">
        <v>159</v>
      </c>
      <c r="J3134" s="77" t="s">
        <v>42</v>
      </c>
      <c r="K3134" s="77">
        <v>3.61</v>
      </c>
      <c r="L3134" s="77">
        <v>2300</v>
      </c>
      <c r="M3134" s="77" t="s">
        <v>41</v>
      </c>
      <c r="N3134" s="101">
        <v>14.6</v>
      </c>
      <c r="O3134" s="107">
        <v>1.8800000000000001E-2</v>
      </c>
      <c r="P3134" s="104">
        <v>7.03</v>
      </c>
      <c r="Z3134" s="77" t="s">
        <v>40</v>
      </c>
      <c r="AA3134" s="77" t="s">
        <v>39</v>
      </c>
      <c r="AB3134" s="77">
        <v>20</v>
      </c>
    </row>
    <row r="3135" spans="1:28" ht="15.75" customHeight="1" x14ac:dyDescent="0.2">
      <c r="A3135" s="77" t="s">
        <v>48</v>
      </c>
      <c r="B3135" s="77" t="s">
        <v>47</v>
      </c>
      <c r="C3135" s="77" t="s">
        <v>50</v>
      </c>
      <c r="D3135" s="113">
        <v>43775.674353831018</v>
      </c>
      <c r="E3135" s="77" t="s">
        <v>5</v>
      </c>
      <c r="F3135" s="77" t="s">
        <v>30</v>
      </c>
      <c r="G3135" s="77" t="s">
        <v>44</v>
      </c>
      <c r="H3135" s="77" t="s">
        <v>26</v>
      </c>
      <c r="I3135" s="77" t="s">
        <v>157</v>
      </c>
      <c r="J3135" s="77" t="s">
        <v>42</v>
      </c>
      <c r="K3135" s="77">
        <v>3.5</v>
      </c>
      <c r="L3135" s="77">
        <v>1240</v>
      </c>
      <c r="M3135" s="77" t="s">
        <v>41</v>
      </c>
      <c r="N3135" s="101">
        <v>83.7</v>
      </c>
      <c r="O3135" s="107">
        <v>2.5000000000000001E-2</v>
      </c>
      <c r="P3135" s="104">
        <v>4.13</v>
      </c>
      <c r="Z3135" s="77" t="s">
        <v>40</v>
      </c>
      <c r="AA3135" s="77" t="s">
        <v>39</v>
      </c>
      <c r="AB3135" s="77">
        <v>20</v>
      </c>
    </row>
    <row r="3136" spans="1:28" ht="15.75" customHeight="1" x14ac:dyDescent="0.2">
      <c r="A3136" s="77" t="s">
        <v>48</v>
      </c>
      <c r="B3136" s="77" t="s">
        <v>47</v>
      </c>
      <c r="C3136" s="77" t="s">
        <v>50</v>
      </c>
      <c r="D3136" s="113">
        <v>43775.674353831018</v>
      </c>
      <c r="E3136" s="77" t="s">
        <v>5</v>
      </c>
      <c r="F3136" s="77" t="s">
        <v>30</v>
      </c>
      <c r="G3136" s="77" t="s">
        <v>44</v>
      </c>
      <c r="H3136" s="77" t="s">
        <v>26</v>
      </c>
      <c r="I3136" s="77" t="s">
        <v>158</v>
      </c>
      <c r="J3136" s="77" t="s">
        <v>42</v>
      </c>
      <c r="K3136" s="77">
        <v>3.5</v>
      </c>
      <c r="L3136" s="77">
        <v>1240</v>
      </c>
      <c r="M3136" s="77" t="s">
        <v>41</v>
      </c>
      <c r="N3136" s="101">
        <v>138</v>
      </c>
      <c r="O3136" s="107">
        <v>2.86E-2</v>
      </c>
      <c r="P3136" s="104">
        <v>0</v>
      </c>
      <c r="Z3136" s="77" t="s">
        <v>40</v>
      </c>
      <c r="AA3136" s="77" t="s">
        <v>39</v>
      </c>
      <c r="AB3136" s="77">
        <v>20</v>
      </c>
    </row>
    <row r="3137" spans="1:28" ht="15.75" customHeight="1" x14ac:dyDescent="0.2">
      <c r="A3137" s="77" t="s">
        <v>48</v>
      </c>
      <c r="B3137" s="77" t="s">
        <v>47</v>
      </c>
      <c r="C3137" s="77" t="s">
        <v>50</v>
      </c>
      <c r="D3137" s="113">
        <v>43775.674353831018</v>
      </c>
      <c r="E3137" s="77" t="s">
        <v>5</v>
      </c>
      <c r="F3137" s="77" t="s">
        <v>30</v>
      </c>
      <c r="G3137" s="77" t="s">
        <v>44</v>
      </c>
      <c r="H3137" s="77" t="s">
        <v>26</v>
      </c>
      <c r="I3137" s="77" t="s">
        <v>43</v>
      </c>
      <c r="J3137" s="77" t="s">
        <v>42</v>
      </c>
      <c r="K3137" s="77">
        <v>3.5</v>
      </c>
      <c r="L3137" s="77">
        <v>1240</v>
      </c>
      <c r="M3137" s="77" t="s">
        <v>41</v>
      </c>
      <c r="N3137" s="101">
        <v>2.38</v>
      </c>
      <c r="O3137" s="107">
        <v>0</v>
      </c>
      <c r="P3137" s="104">
        <v>3.66</v>
      </c>
      <c r="Z3137" s="77" t="s">
        <v>40</v>
      </c>
      <c r="AA3137" s="77" t="s">
        <v>39</v>
      </c>
      <c r="AB3137" s="77">
        <v>20</v>
      </c>
    </row>
    <row r="3138" spans="1:28" ht="15.75" customHeight="1" x14ac:dyDescent="0.2">
      <c r="A3138" s="77" t="s">
        <v>48</v>
      </c>
      <c r="B3138" s="77" t="s">
        <v>47</v>
      </c>
      <c r="C3138" s="77" t="s">
        <v>50</v>
      </c>
      <c r="D3138" s="113">
        <v>44091.745425567133</v>
      </c>
      <c r="E3138" s="77" t="s">
        <v>5</v>
      </c>
      <c r="F3138" s="77" t="s">
        <v>30</v>
      </c>
      <c r="G3138" s="77" t="s">
        <v>44</v>
      </c>
      <c r="H3138" s="77" t="s">
        <v>26</v>
      </c>
      <c r="I3138" s="77" t="s">
        <v>159</v>
      </c>
      <c r="J3138" s="77" t="s">
        <v>42</v>
      </c>
      <c r="K3138" s="77">
        <v>3.5</v>
      </c>
      <c r="L3138" s="77">
        <v>1240</v>
      </c>
      <c r="M3138" s="77" t="s">
        <v>41</v>
      </c>
      <c r="N3138" s="101">
        <v>90.4</v>
      </c>
      <c r="O3138" s="107">
        <v>2.5399999999999999E-2</v>
      </c>
      <c r="P3138" s="104">
        <v>3.61</v>
      </c>
      <c r="Z3138" s="77" t="s">
        <v>40</v>
      </c>
      <c r="AA3138" s="77" t="s">
        <v>39</v>
      </c>
      <c r="AB3138" s="77">
        <v>20</v>
      </c>
    </row>
    <row r="3139" spans="1:28" ht="15.75" customHeight="1" x14ac:dyDescent="0.2">
      <c r="A3139" s="77" t="s">
        <v>48</v>
      </c>
      <c r="B3139" s="77" t="s">
        <v>47</v>
      </c>
      <c r="C3139" s="77" t="s">
        <v>50</v>
      </c>
      <c r="D3139" s="113">
        <v>43775.674353831018</v>
      </c>
      <c r="E3139" s="77" t="s">
        <v>5</v>
      </c>
      <c r="F3139" s="77" t="s">
        <v>29</v>
      </c>
      <c r="G3139" s="77" t="s">
        <v>44</v>
      </c>
      <c r="H3139" s="77" t="s">
        <v>26</v>
      </c>
      <c r="I3139" s="77" t="s">
        <v>157</v>
      </c>
      <c r="J3139" s="77" t="s">
        <v>42</v>
      </c>
      <c r="K3139" s="77">
        <v>3.61</v>
      </c>
      <c r="L3139" s="77">
        <v>2300</v>
      </c>
      <c r="M3139" s="77" t="s">
        <v>41</v>
      </c>
      <c r="N3139" s="101">
        <v>5.81</v>
      </c>
      <c r="O3139" s="107">
        <v>1.1599999999999999E-2</v>
      </c>
      <c r="P3139" s="104">
        <v>3</v>
      </c>
      <c r="Z3139" s="77" t="s">
        <v>40</v>
      </c>
      <c r="AA3139" s="77" t="s">
        <v>39</v>
      </c>
      <c r="AB3139" s="77">
        <v>20</v>
      </c>
    </row>
    <row r="3140" spans="1:28" ht="15.75" customHeight="1" x14ac:dyDescent="0.2">
      <c r="A3140" s="77" t="s">
        <v>48</v>
      </c>
      <c r="B3140" s="77" t="s">
        <v>47</v>
      </c>
      <c r="C3140" s="77" t="s">
        <v>50</v>
      </c>
      <c r="D3140" s="113">
        <v>43775.674353831018</v>
      </c>
      <c r="E3140" s="77" t="s">
        <v>5</v>
      </c>
      <c r="F3140" s="77" t="s">
        <v>29</v>
      </c>
      <c r="G3140" s="77" t="s">
        <v>44</v>
      </c>
      <c r="H3140" s="77" t="s">
        <v>26</v>
      </c>
      <c r="I3140" s="77" t="s">
        <v>158</v>
      </c>
      <c r="J3140" s="77" t="s">
        <v>42</v>
      </c>
      <c r="K3140" s="77">
        <v>3.61</v>
      </c>
      <c r="L3140" s="77">
        <v>2300</v>
      </c>
      <c r="M3140" s="77" t="s">
        <v>41</v>
      </c>
      <c r="N3140" s="101">
        <v>48</v>
      </c>
      <c r="O3140" s="107">
        <v>1.1599999999999999E-2</v>
      </c>
      <c r="P3140" s="104">
        <v>0</v>
      </c>
      <c r="Z3140" s="77" t="s">
        <v>40</v>
      </c>
      <c r="AA3140" s="77" t="s">
        <v>39</v>
      </c>
      <c r="AB3140" s="77">
        <v>20</v>
      </c>
    </row>
    <row r="3141" spans="1:28" ht="15.75" customHeight="1" x14ac:dyDescent="0.2">
      <c r="A3141" s="77" t="s">
        <v>48</v>
      </c>
      <c r="B3141" s="77" t="s">
        <v>47</v>
      </c>
      <c r="C3141" s="77" t="s">
        <v>50</v>
      </c>
      <c r="D3141" s="113">
        <v>43775.674353831018</v>
      </c>
      <c r="E3141" s="77" t="s">
        <v>5</v>
      </c>
      <c r="F3141" s="77" t="s">
        <v>29</v>
      </c>
      <c r="G3141" s="77" t="s">
        <v>44</v>
      </c>
      <c r="H3141" s="77" t="s">
        <v>26</v>
      </c>
      <c r="I3141" s="77" t="s">
        <v>43</v>
      </c>
      <c r="J3141" s="77" t="s">
        <v>42</v>
      </c>
      <c r="K3141" s="77">
        <v>3.61</v>
      </c>
      <c r="L3141" s="77">
        <v>2300</v>
      </c>
      <c r="M3141" s="77" t="s">
        <v>41</v>
      </c>
      <c r="N3141" s="101">
        <v>1.82</v>
      </c>
      <c r="O3141" s="107">
        <v>0</v>
      </c>
      <c r="P3141" s="104">
        <v>2.91</v>
      </c>
      <c r="Z3141" s="77" t="s">
        <v>40</v>
      </c>
      <c r="AA3141" s="77" t="s">
        <v>39</v>
      </c>
      <c r="AB3141" s="77">
        <v>20</v>
      </c>
    </row>
    <row r="3142" spans="1:28" ht="15.75" customHeight="1" x14ac:dyDescent="0.2">
      <c r="A3142" s="77" t="s">
        <v>48</v>
      </c>
      <c r="B3142" s="77" t="s">
        <v>47</v>
      </c>
      <c r="C3142" s="77" t="s">
        <v>50</v>
      </c>
      <c r="D3142" s="113">
        <v>44091.745425567133</v>
      </c>
      <c r="E3142" s="77" t="s">
        <v>5</v>
      </c>
      <c r="F3142" s="77" t="s">
        <v>29</v>
      </c>
      <c r="G3142" s="77" t="s">
        <v>44</v>
      </c>
      <c r="H3142" s="77" t="s">
        <v>26</v>
      </c>
      <c r="I3142" s="77" t="s">
        <v>159</v>
      </c>
      <c r="J3142" s="77" t="s">
        <v>42</v>
      </c>
      <c r="K3142" s="77">
        <v>3.61</v>
      </c>
      <c r="L3142" s="77">
        <v>2300</v>
      </c>
      <c r="M3142" s="77" t="s">
        <v>41</v>
      </c>
      <c r="N3142" s="101">
        <v>6.01</v>
      </c>
      <c r="O3142" s="107">
        <v>7.7099999999999998E-3</v>
      </c>
      <c r="P3142" s="104">
        <v>2.86</v>
      </c>
      <c r="Z3142" s="77" t="s">
        <v>40</v>
      </c>
      <c r="AA3142" s="77" t="s">
        <v>39</v>
      </c>
      <c r="AB3142" s="77">
        <v>20</v>
      </c>
    </row>
    <row r="3143" spans="1:28" ht="15.75" customHeight="1" x14ac:dyDescent="0.2">
      <c r="A3143" s="77" t="s">
        <v>49</v>
      </c>
      <c r="B3143" s="77" t="s">
        <v>47</v>
      </c>
      <c r="C3143" s="77" t="s">
        <v>46</v>
      </c>
      <c r="D3143" s="113">
        <v>44092.504465601851</v>
      </c>
      <c r="E3143" s="77" t="s">
        <v>5</v>
      </c>
      <c r="F3143" s="77" t="s">
        <v>31</v>
      </c>
      <c r="G3143" s="77" t="s">
        <v>44</v>
      </c>
      <c r="H3143" s="77" t="s">
        <v>24</v>
      </c>
      <c r="I3143" s="77" t="s">
        <v>157</v>
      </c>
      <c r="J3143" s="77" t="s">
        <v>42</v>
      </c>
      <c r="K3143" s="77">
        <v>1.07</v>
      </c>
      <c r="L3143" s="77">
        <v>1090</v>
      </c>
      <c r="M3143" s="77" t="s">
        <v>41</v>
      </c>
      <c r="N3143" s="101">
        <v>35.700000000000003</v>
      </c>
      <c r="O3143" s="107">
        <v>2.1000000000000001E-2</v>
      </c>
      <c r="P3143" s="104">
        <v>2.5099999999999998</v>
      </c>
      <c r="Z3143" s="77" t="s">
        <v>40</v>
      </c>
      <c r="AA3143" s="77" t="s">
        <v>39</v>
      </c>
      <c r="AB3143" s="77">
        <v>1</v>
      </c>
    </row>
    <row r="3144" spans="1:28" ht="15.75" customHeight="1" x14ac:dyDescent="0.2">
      <c r="A3144" s="77" t="s">
        <v>49</v>
      </c>
      <c r="B3144" s="77" t="s">
        <v>47</v>
      </c>
      <c r="C3144" s="77" t="s">
        <v>46</v>
      </c>
      <c r="D3144" s="113">
        <v>44092.504465601851</v>
      </c>
      <c r="E3144" s="77" t="s">
        <v>5</v>
      </c>
      <c r="F3144" s="77" t="s">
        <v>31</v>
      </c>
      <c r="G3144" s="77" t="s">
        <v>44</v>
      </c>
      <c r="H3144" s="77" t="s">
        <v>24</v>
      </c>
      <c r="I3144" s="77" t="s">
        <v>158</v>
      </c>
      <c r="J3144" s="77" t="s">
        <v>42</v>
      </c>
      <c r="K3144" s="77">
        <v>1.07</v>
      </c>
      <c r="L3144" s="77">
        <v>1090</v>
      </c>
      <c r="M3144" s="77" t="s">
        <v>41</v>
      </c>
      <c r="N3144" s="101">
        <v>68.099999999999994</v>
      </c>
      <c r="O3144" s="107">
        <v>2.3400000000000001E-2</v>
      </c>
      <c r="P3144" s="104">
        <v>0</v>
      </c>
      <c r="Z3144" s="77" t="s">
        <v>40</v>
      </c>
      <c r="AA3144" s="77" t="s">
        <v>39</v>
      </c>
      <c r="AB3144" s="77">
        <v>1</v>
      </c>
    </row>
    <row r="3145" spans="1:28" ht="15.75" customHeight="1" x14ac:dyDescent="0.2">
      <c r="A3145" s="77" t="s">
        <v>49</v>
      </c>
      <c r="B3145" s="77" t="s">
        <v>47</v>
      </c>
      <c r="C3145" s="77" t="s">
        <v>46</v>
      </c>
      <c r="D3145" s="113">
        <v>44092.504465601851</v>
      </c>
      <c r="E3145" s="77" t="s">
        <v>5</v>
      </c>
      <c r="F3145" s="77" t="s">
        <v>31</v>
      </c>
      <c r="G3145" s="77" t="s">
        <v>44</v>
      </c>
      <c r="H3145" s="77" t="s">
        <v>24</v>
      </c>
      <c r="I3145" s="77" t="s">
        <v>43</v>
      </c>
      <c r="J3145" s="77" t="s">
        <v>42</v>
      </c>
      <c r="K3145" s="77">
        <v>1.07</v>
      </c>
      <c r="L3145" s="77">
        <v>1090</v>
      </c>
      <c r="M3145" s="77" t="s">
        <v>41</v>
      </c>
      <c r="N3145" s="101">
        <v>2.25</v>
      </c>
      <c r="O3145" s="107">
        <v>0</v>
      </c>
      <c r="P3145" s="104">
        <v>2.41</v>
      </c>
      <c r="Z3145" s="77" t="s">
        <v>40</v>
      </c>
      <c r="AA3145" s="77" t="s">
        <v>39</v>
      </c>
      <c r="AB3145" s="77">
        <v>1</v>
      </c>
    </row>
    <row r="3146" spans="1:28" ht="15.75" customHeight="1" x14ac:dyDescent="0.2">
      <c r="A3146" s="77" t="s">
        <v>49</v>
      </c>
      <c r="B3146" s="77" t="s">
        <v>47</v>
      </c>
      <c r="C3146" s="77" t="s">
        <v>46</v>
      </c>
      <c r="D3146" s="113">
        <v>44092.504465601851</v>
      </c>
      <c r="E3146" s="77" t="s">
        <v>5</v>
      </c>
      <c r="F3146" s="77" t="s">
        <v>30</v>
      </c>
      <c r="G3146" s="77" t="s">
        <v>44</v>
      </c>
      <c r="H3146" s="77" t="s">
        <v>24</v>
      </c>
      <c r="I3146" s="77" t="s">
        <v>157</v>
      </c>
      <c r="J3146" s="77" t="s">
        <v>42</v>
      </c>
      <c r="K3146" s="77">
        <v>3.5</v>
      </c>
      <c r="L3146" s="77">
        <v>1240</v>
      </c>
      <c r="M3146" s="77" t="s">
        <v>41</v>
      </c>
      <c r="N3146" s="101">
        <v>150</v>
      </c>
      <c r="O3146" s="107">
        <v>0.153</v>
      </c>
      <c r="P3146" s="104">
        <v>9.36</v>
      </c>
      <c r="Z3146" s="77" t="s">
        <v>40</v>
      </c>
      <c r="AA3146" s="77" t="s">
        <v>39</v>
      </c>
      <c r="AB3146" s="77">
        <v>1</v>
      </c>
    </row>
    <row r="3147" spans="1:28" ht="15.75" customHeight="1" x14ac:dyDescent="0.2">
      <c r="A3147" s="77" t="s">
        <v>49</v>
      </c>
      <c r="B3147" s="77" t="s">
        <v>47</v>
      </c>
      <c r="C3147" s="77" t="s">
        <v>46</v>
      </c>
      <c r="D3147" s="113">
        <v>44092.504465601851</v>
      </c>
      <c r="E3147" s="77" t="s">
        <v>5</v>
      </c>
      <c r="F3147" s="77" t="s">
        <v>30</v>
      </c>
      <c r="G3147" s="77" t="s">
        <v>44</v>
      </c>
      <c r="H3147" s="77" t="s">
        <v>24</v>
      </c>
      <c r="I3147" s="77" t="s">
        <v>158</v>
      </c>
      <c r="J3147" s="77" t="s">
        <v>42</v>
      </c>
      <c r="K3147" s="77">
        <v>3.5</v>
      </c>
      <c r="L3147" s="77">
        <v>1240</v>
      </c>
      <c r="M3147" s="77" t="s">
        <v>41</v>
      </c>
      <c r="N3147" s="101">
        <v>278</v>
      </c>
      <c r="O3147" s="107">
        <v>0.17299999999999999</v>
      </c>
      <c r="P3147" s="104">
        <v>0</v>
      </c>
      <c r="Z3147" s="77" t="s">
        <v>40</v>
      </c>
      <c r="AA3147" s="77" t="s">
        <v>39</v>
      </c>
      <c r="AB3147" s="77">
        <v>1</v>
      </c>
    </row>
    <row r="3148" spans="1:28" ht="15.75" customHeight="1" x14ac:dyDescent="0.2">
      <c r="A3148" s="77" t="s">
        <v>49</v>
      </c>
      <c r="B3148" s="77" t="s">
        <v>47</v>
      </c>
      <c r="C3148" s="77" t="s">
        <v>46</v>
      </c>
      <c r="D3148" s="113">
        <v>44092.504465601851</v>
      </c>
      <c r="E3148" s="77" t="s">
        <v>5</v>
      </c>
      <c r="F3148" s="77" t="s">
        <v>30</v>
      </c>
      <c r="G3148" s="77" t="s">
        <v>44</v>
      </c>
      <c r="H3148" s="77" t="s">
        <v>24</v>
      </c>
      <c r="I3148" s="77" t="s">
        <v>43</v>
      </c>
      <c r="J3148" s="77" t="s">
        <v>42</v>
      </c>
      <c r="K3148" s="77">
        <v>3.5</v>
      </c>
      <c r="L3148" s="77">
        <v>1240</v>
      </c>
      <c r="M3148" s="77" t="s">
        <v>41</v>
      </c>
      <c r="N3148" s="101">
        <v>5.33</v>
      </c>
      <c r="O3148" s="107">
        <v>0</v>
      </c>
      <c r="P3148" s="104">
        <v>8.11</v>
      </c>
      <c r="Z3148" s="77" t="s">
        <v>40</v>
      </c>
      <c r="AA3148" s="77" t="s">
        <v>39</v>
      </c>
      <c r="AB3148" s="77">
        <v>1</v>
      </c>
    </row>
    <row r="3149" spans="1:28" ht="15.75" customHeight="1" x14ac:dyDescent="0.2">
      <c r="A3149" s="77" t="s">
        <v>49</v>
      </c>
      <c r="B3149" s="77" t="s">
        <v>47</v>
      </c>
      <c r="C3149" s="77" t="s">
        <v>46</v>
      </c>
      <c r="D3149" s="113">
        <v>44092.504465601851</v>
      </c>
      <c r="E3149" s="77" t="s">
        <v>5</v>
      </c>
      <c r="F3149" s="77" t="s">
        <v>30</v>
      </c>
      <c r="G3149" s="77" t="s">
        <v>44</v>
      </c>
      <c r="H3149" s="77" t="s">
        <v>24</v>
      </c>
      <c r="I3149" s="77" t="s">
        <v>159</v>
      </c>
      <c r="J3149" s="77" t="s">
        <v>42</v>
      </c>
      <c r="K3149" s="77">
        <v>3.5</v>
      </c>
      <c r="L3149" s="77">
        <v>1240</v>
      </c>
      <c r="M3149" s="77" t="s">
        <v>41</v>
      </c>
      <c r="N3149" s="101">
        <v>157.07</v>
      </c>
      <c r="O3149" s="107">
        <v>0.14685999999999999</v>
      </c>
      <c r="P3149" s="104">
        <v>8.1855499999999992</v>
      </c>
      <c r="Z3149" s="77" t="s">
        <v>40</v>
      </c>
      <c r="AA3149" s="77" t="s">
        <v>39</v>
      </c>
      <c r="AB3149" s="77">
        <v>1</v>
      </c>
    </row>
    <row r="3150" spans="1:28" ht="15.75" customHeight="1" x14ac:dyDescent="0.2">
      <c r="A3150" s="77" t="s">
        <v>49</v>
      </c>
      <c r="B3150" s="77" t="s">
        <v>47</v>
      </c>
      <c r="C3150" s="77" t="s">
        <v>46</v>
      </c>
      <c r="D3150" s="113">
        <v>44092.504465601851</v>
      </c>
      <c r="E3150" s="77" t="s">
        <v>5</v>
      </c>
      <c r="F3150" s="77" t="s">
        <v>45</v>
      </c>
      <c r="G3150" s="77" t="s">
        <v>44</v>
      </c>
      <c r="H3150" s="77" t="s">
        <v>24</v>
      </c>
      <c r="I3150" s="77" t="s">
        <v>157</v>
      </c>
      <c r="J3150" s="77" t="s">
        <v>42</v>
      </c>
      <c r="K3150" s="77">
        <v>3.17</v>
      </c>
      <c r="L3150" s="77">
        <v>2128</v>
      </c>
      <c r="M3150" s="77" t="s">
        <v>41</v>
      </c>
      <c r="N3150" s="101">
        <v>131.62</v>
      </c>
      <c r="O3150" s="107">
        <v>0.1076</v>
      </c>
      <c r="P3150" s="104">
        <v>8.9619999999999997</v>
      </c>
      <c r="Z3150" s="77" t="s">
        <v>40</v>
      </c>
      <c r="AA3150" s="77" t="s">
        <v>39</v>
      </c>
      <c r="AB3150" s="77">
        <v>1</v>
      </c>
    </row>
    <row r="3151" spans="1:28" ht="15.75" customHeight="1" x14ac:dyDescent="0.2">
      <c r="A3151" s="77" t="s">
        <v>49</v>
      </c>
      <c r="B3151" s="77" t="s">
        <v>47</v>
      </c>
      <c r="C3151" s="77" t="s">
        <v>46</v>
      </c>
      <c r="D3151" s="113">
        <v>44092.504465601851</v>
      </c>
      <c r="E3151" s="77" t="s">
        <v>5</v>
      </c>
      <c r="F3151" s="77" t="s">
        <v>45</v>
      </c>
      <c r="G3151" s="77" t="s">
        <v>44</v>
      </c>
      <c r="H3151" s="77" t="s">
        <v>24</v>
      </c>
      <c r="I3151" s="77" t="s">
        <v>158</v>
      </c>
      <c r="J3151" s="77" t="s">
        <v>42</v>
      </c>
      <c r="K3151" s="77">
        <v>3.17</v>
      </c>
      <c r="L3151" s="77">
        <v>2128</v>
      </c>
      <c r="M3151" s="77" t="s">
        <v>41</v>
      </c>
      <c r="N3151" s="101">
        <v>267.3</v>
      </c>
      <c r="O3151" s="107">
        <v>0.1237</v>
      </c>
      <c r="P3151" s="104">
        <v>0</v>
      </c>
      <c r="Z3151" s="77" t="s">
        <v>40</v>
      </c>
      <c r="AA3151" s="77" t="s">
        <v>39</v>
      </c>
      <c r="AB3151" s="77">
        <v>1</v>
      </c>
    </row>
    <row r="3152" spans="1:28" ht="15.75" customHeight="1" x14ac:dyDescent="0.2">
      <c r="A3152" s="77" t="s">
        <v>49</v>
      </c>
      <c r="B3152" s="77" t="s">
        <v>47</v>
      </c>
      <c r="C3152" s="77" t="s">
        <v>50</v>
      </c>
      <c r="D3152" s="113">
        <v>44091.745425567133</v>
      </c>
      <c r="E3152" s="77" t="s">
        <v>5</v>
      </c>
      <c r="F3152" s="77" t="s">
        <v>30</v>
      </c>
      <c r="G3152" s="77" t="s">
        <v>44</v>
      </c>
      <c r="H3152" s="77" t="s">
        <v>6</v>
      </c>
      <c r="I3152" s="77" t="s">
        <v>159</v>
      </c>
      <c r="J3152" s="77" t="s">
        <v>42</v>
      </c>
      <c r="K3152" s="77">
        <v>3.5</v>
      </c>
      <c r="L3152" s="77">
        <v>1240</v>
      </c>
      <c r="M3152" s="77" t="s">
        <v>41</v>
      </c>
      <c r="N3152" s="101">
        <v>3.47</v>
      </c>
      <c r="O3152" s="107">
        <v>0</v>
      </c>
      <c r="P3152" s="104">
        <v>4.12</v>
      </c>
      <c r="Z3152" s="77" t="s">
        <v>40</v>
      </c>
      <c r="AA3152" s="77" t="s">
        <v>39</v>
      </c>
      <c r="AB3152" s="77">
        <v>20</v>
      </c>
    </row>
    <row r="3153" spans="1:28" ht="15.75" customHeight="1" x14ac:dyDescent="0.2">
      <c r="A3153" s="77" t="s">
        <v>49</v>
      </c>
      <c r="B3153" s="77" t="s">
        <v>47</v>
      </c>
      <c r="C3153" s="77" t="s">
        <v>50</v>
      </c>
      <c r="D3153" s="113">
        <v>44091.745425567133</v>
      </c>
      <c r="E3153" s="77" t="s">
        <v>5</v>
      </c>
      <c r="F3153" s="77" t="s">
        <v>30</v>
      </c>
      <c r="G3153" s="77" t="s">
        <v>44</v>
      </c>
      <c r="H3153" s="77" t="s">
        <v>7</v>
      </c>
      <c r="I3153" s="77" t="s">
        <v>159</v>
      </c>
      <c r="J3153" s="77" t="s">
        <v>42</v>
      </c>
      <c r="K3153" s="77">
        <v>3.5</v>
      </c>
      <c r="L3153" s="77">
        <v>1240</v>
      </c>
      <c r="M3153" s="77" t="s">
        <v>41</v>
      </c>
      <c r="N3153" s="101">
        <v>139</v>
      </c>
      <c r="O3153" s="107">
        <v>7.3599999999999999E-2</v>
      </c>
      <c r="P3153" s="104">
        <v>5.32</v>
      </c>
      <c r="Z3153" s="77" t="s">
        <v>40</v>
      </c>
      <c r="AA3153" s="77" t="s">
        <v>39</v>
      </c>
      <c r="AB3153" s="77">
        <v>20</v>
      </c>
    </row>
    <row r="3154" spans="1:28" ht="15.75" customHeight="1" x14ac:dyDescent="0.2">
      <c r="A3154" s="77" t="s">
        <v>49</v>
      </c>
      <c r="B3154" s="77" t="s">
        <v>47</v>
      </c>
      <c r="C3154" s="77" t="s">
        <v>50</v>
      </c>
      <c r="D3154" s="113">
        <v>44091.745425567133</v>
      </c>
      <c r="E3154" s="77" t="s">
        <v>5</v>
      </c>
      <c r="F3154" s="77" t="s">
        <v>30</v>
      </c>
      <c r="G3154" s="77" t="s">
        <v>44</v>
      </c>
      <c r="H3154" s="77" t="s">
        <v>8</v>
      </c>
      <c r="I3154" s="77" t="s">
        <v>159</v>
      </c>
      <c r="J3154" s="77" t="s">
        <v>42</v>
      </c>
      <c r="K3154" s="77">
        <v>3.5</v>
      </c>
      <c r="L3154" s="77">
        <v>1240</v>
      </c>
      <c r="M3154" s="77" t="s">
        <v>41</v>
      </c>
      <c r="N3154" s="101">
        <v>88.2</v>
      </c>
      <c r="O3154" s="107">
        <v>2.2599999999999999E-2</v>
      </c>
      <c r="P3154" s="104">
        <v>5.14</v>
      </c>
      <c r="Z3154" s="77" t="s">
        <v>40</v>
      </c>
      <c r="AA3154" s="77" t="s">
        <v>39</v>
      </c>
      <c r="AB3154" s="77">
        <v>20</v>
      </c>
    </row>
    <row r="3155" spans="1:28" ht="15.75" customHeight="1" x14ac:dyDescent="0.2">
      <c r="A3155" s="77" t="s">
        <v>49</v>
      </c>
      <c r="B3155" s="77" t="s">
        <v>47</v>
      </c>
      <c r="C3155" s="77" t="s">
        <v>50</v>
      </c>
      <c r="D3155" s="113">
        <v>44091.745425567133</v>
      </c>
      <c r="E3155" s="77" t="s">
        <v>5</v>
      </c>
      <c r="F3155" s="77" t="s">
        <v>30</v>
      </c>
      <c r="G3155" s="77" t="s">
        <v>44</v>
      </c>
      <c r="H3155" s="77" t="s">
        <v>9</v>
      </c>
      <c r="I3155" s="77" t="s">
        <v>159</v>
      </c>
      <c r="J3155" s="77" t="s">
        <v>42</v>
      </c>
      <c r="K3155" s="77">
        <v>3.5</v>
      </c>
      <c r="L3155" s="77">
        <v>1240</v>
      </c>
      <c r="M3155" s="77" t="s">
        <v>41</v>
      </c>
      <c r="N3155" s="101">
        <v>127</v>
      </c>
      <c r="O3155" s="107">
        <v>5.2999999999999999E-2</v>
      </c>
      <c r="P3155" s="104">
        <v>6.08</v>
      </c>
      <c r="Z3155" s="77" t="s">
        <v>40</v>
      </c>
      <c r="AA3155" s="77" t="s">
        <v>39</v>
      </c>
      <c r="AB3155" s="77">
        <v>20</v>
      </c>
    </row>
    <row r="3156" spans="1:28" ht="15.75" customHeight="1" x14ac:dyDescent="0.2">
      <c r="A3156" s="77" t="s">
        <v>49</v>
      </c>
      <c r="B3156" s="77" t="s">
        <v>47</v>
      </c>
      <c r="C3156" s="77" t="s">
        <v>50</v>
      </c>
      <c r="D3156" s="113">
        <v>44091.745425567133</v>
      </c>
      <c r="E3156" s="77" t="s">
        <v>5</v>
      </c>
      <c r="F3156" s="77" t="s">
        <v>30</v>
      </c>
      <c r="G3156" s="77" t="s">
        <v>44</v>
      </c>
      <c r="H3156" s="77" t="s">
        <v>10</v>
      </c>
      <c r="I3156" s="77" t="s">
        <v>159</v>
      </c>
      <c r="J3156" s="77" t="s">
        <v>42</v>
      </c>
      <c r="K3156" s="77">
        <v>3.5</v>
      </c>
      <c r="L3156" s="77">
        <v>1240</v>
      </c>
      <c r="M3156" s="77" t="s">
        <v>41</v>
      </c>
      <c r="N3156" s="101">
        <v>17.399999999999999</v>
      </c>
      <c r="O3156" s="107">
        <v>6.9300000000000004E-3</v>
      </c>
      <c r="P3156" s="104">
        <v>7.98</v>
      </c>
      <c r="Z3156" s="77" t="s">
        <v>40</v>
      </c>
      <c r="AA3156" s="77" t="s">
        <v>39</v>
      </c>
      <c r="AB3156" s="77">
        <v>20</v>
      </c>
    </row>
    <row r="3157" spans="1:28" ht="15.75" customHeight="1" x14ac:dyDescent="0.2">
      <c r="A3157" s="77" t="s">
        <v>49</v>
      </c>
      <c r="B3157" s="77" t="s">
        <v>47</v>
      </c>
      <c r="C3157" s="77" t="s">
        <v>50</v>
      </c>
      <c r="D3157" s="113">
        <v>44091.745425567133</v>
      </c>
      <c r="E3157" s="77" t="s">
        <v>5</v>
      </c>
      <c r="F3157" s="77" t="s">
        <v>30</v>
      </c>
      <c r="G3157" s="77" t="s">
        <v>44</v>
      </c>
      <c r="H3157" s="77" t="s">
        <v>11</v>
      </c>
      <c r="I3157" s="77" t="s">
        <v>159</v>
      </c>
      <c r="J3157" s="77" t="s">
        <v>42</v>
      </c>
      <c r="K3157" s="77">
        <v>3.5</v>
      </c>
      <c r="L3157" s="77">
        <v>1240</v>
      </c>
      <c r="M3157" s="77" t="s">
        <v>41</v>
      </c>
      <c r="N3157" s="101">
        <v>25.9</v>
      </c>
      <c r="O3157" s="107">
        <v>1.0700001000000001E-2</v>
      </c>
      <c r="P3157" s="104">
        <v>3.45</v>
      </c>
      <c r="Z3157" s="77" t="s">
        <v>40</v>
      </c>
      <c r="AA3157" s="77" t="s">
        <v>39</v>
      </c>
      <c r="AB3157" s="77">
        <v>20</v>
      </c>
    </row>
    <row r="3158" spans="1:28" ht="15.75" customHeight="1" x14ac:dyDescent="0.2">
      <c r="A3158" s="77" t="s">
        <v>49</v>
      </c>
      <c r="B3158" s="77" t="s">
        <v>47</v>
      </c>
      <c r="C3158" s="77" t="s">
        <v>50</v>
      </c>
      <c r="D3158" s="113">
        <v>44091.745425567133</v>
      </c>
      <c r="E3158" s="77" t="s">
        <v>5</v>
      </c>
      <c r="F3158" s="77" t="s">
        <v>30</v>
      </c>
      <c r="G3158" s="77" t="s">
        <v>44</v>
      </c>
      <c r="H3158" s="77" t="s">
        <v>12</v>
      </c>
      <c r="I3158" s="77" t="s">
        <v>159</v>
      </c>
      <c r="J3158" s="77" t="s">
        <v>42</v>
      </c>
      <c r="K3158" s="77">
        <v>3.5</v>
      </c>
      <c r="L3158" s="77">
        <v>1240</v>
      </c>
      <c r="M3158" s="77" t="s">
        <v>41</v>
      </c>
      <c r="N3158" s="101">
        <v>43</v>
      </c>
      <c r="O3158" s="107">
        <v>8.6199999999999992E-3</v>
      </c>
      <c r="P3158" s="104">
        <v>2</v>
      </c>
      <c r="Z3158" s="77" t="s">
        <v>40</v>
      </c>
      <c r="AA3158" s="77" t="s">
        <v>39</v>
      </c>
      <c r="AB3158" s="77">
        <v>20</v>
      </c>
    </row>
    <row r="3159" spans="1:28" ht="15.75" customHeight="1" x14ac:dyDescent="0.2">
      <c r="A3159" s="77" t="s">
        <v>49</v>
      </c>
      <c r="B3159" s="77" t="s">
        <v>47</v>
      </c>
      <c r="C3159" s="77" t="s">
        <v>50</v>
      </c>
      <c r="D3159" s="113">
        <v>44091.745425567133</v>
      </c>
      <c r="E3159" s="77" t="s">
        <v>5</v>
      </c>
      <c r="F3159" s="77" t="s">
        <v>30</v>
      </c>
      <c r="G3159" s="77" t="s">
        <v>44</v>
      </c>
      <c r="H3159" s="77" t="s">
        <v>13</v>
      </c>
      <c r="I3159" s="77" t="s">
        <v>159</v>
      </c>
      <c r="J3159" s="77" t="s">
        <v>42</v>
      </c>
      <c r="K3159" s="77">
        <v>3.5</v>
      </c>
      <c r="L3159" s="77">
        <v>1240</v>
      </c>
      <c r="M3159" s="77" t="s">
        <v>41</v>
      </c>
      <c r="N3159" s="101">
        <v>135</v>
      </c>
      <c r="O3159" s="107">
        <v>4.24E-2</v>
      </c>
      <c r="P3159" s="104">
        <v>3.1</v>
      </c>
      <c r="Z3159" s="77" t="s">
        <v>40</v>
      </c>
      <c r="AA3159" s="77" t="s">
        <v>39</v>
      </c>
      <c r="AB3159" s="77">
        <v>20</v>
      </c>
    </row>
    <row r="3160" spans="1:28" ht="15.75" customHeight="1" x14ac:dyDescent="0.2">
      <c r="A3160" s="77" t="s">
        <v>49</v>
      </c>
      <c r="B3160" s="77" t="s">
        <v>47</v>
      </c>
      <c r="C3160" s="77" t="s">
        <v>50</v>
      </c>
      <c r="D3160" s="113">
        <v>44091.745425567133</v>
      </c>
      <c r="E3160" s="77" t="s">
        <v>5</v>
      </c>
      <c r="F3160" s="77" t="s">
        <v>30</v>
      </c>
      <c r="G3160" s="77" t="s">
        <v>44</v>
      </c>
      <c r="H3160" s="77" t="s">
        <v>14</v>
      </c>
      <c r="I3160" s="77" t="s">
        <v>159</v>
      </c>
      <c r="J3160" s="77" t="s">
        <v>42</v>
      </c>
      <c r="K3160" s="77">
        <v>3.5</v>
      </c>
      <c r="L3160" s="77">
        <v>1240</v>
      </c>
      <c r="M3160" s="77" t="s">
        <v>41</v>
      </c>
      <c r="N3160" s="101">
        <v>139</v>
      </c>
      <c r="O3160" s="107">
        <v>8.3900000000000002E-2</v>
      </c>
      <c r="P3160" s="104">
        <v>4.08</v>
      </c>
      <c r="Z3160" s="77" t="s">
        <v>40</v>
      </c>
      <c r="AA3160" s="77" t="s">
        <v>39</v>
      </c>
      <c r="AB3160" s="77">
        <v>20</v>
      </c>
    </row>
    <row r="3161" spans="1:28" ht="15.75" customHeight="1" x14ac:dyDescent="0.2">
      <c r="A3161" s="77" t="s">
        <v>49</v>
      </c>
      <c r="B3161" s="77" t="s">
        <v>47</v>
      </c>
      <c r="C3161" s="77" t="s">
        <v>50</v>
      </c>
      <c r="D3161" s="113">
        <v>44091.745425567133</v>
      </c>
      <c r="E3161" s="77" t="s">
        <v>5</v>
      </c>
      <c r="F3161" s="77" t="s">
        <v>30</v>
      </c>
      <c r="G3161" s="77" t="s">
        <v>44</v>
      </c>
      <c r="H3161" s="77" t="s">
        <v>16</v>
      </c>
      <c r="I3161" s="77" t="s">
        <v>159</v>
      </c>
      <c r="J3161" s="77" t="s">
        <v>42</v>
      </c>
      <c r="K3161" s="77">
        <v>3.5</v>
      </c>
      <c r="L3161" s="77">
        <v>1240</v>
      </c>
      <c r="M3161" s="77" t="s">
        <v>41</v>
      </c>
      <c r="N3161" s="101">
        <v>196</v>
      </c>
      <c r="O3161" s="107">
        <v>0.115</v>
      </c>
      <c r="P3161" s="104">
        <v>3.39</v>
      </c>
      <c r="Z3161" s="77" t="s">
        <v>40</v>
      </c>
      <c r="AA3161" s="77" t="s">
        <v>39</v>
      </c>
      <c r="AB3161" s="77">
        <v>20</v>
      </c>
    </row>
    <row r="3162" spans="1:28" ht="15.75" customHeight="1" x14ac:dyDescent="0.2">
      <c r="A3162" s="77" t="s">
        <v>49</v>
      </c>
      <c r="B3162" s="77" t="s">
        <v>47</v>
      </c>
      <c r="C3162" s="77" t="s">
        <v>50</v>
      </c>
      <c r="D3162" s="113">
        <v>44091.745425567133</v>
      </c>
      <c r="E3162" s="77" t="s">
        <v>5</v>
      </c>
      <c r="F3162" s="77" t="s">
        <v>30</v>
      </c>
      <c r="G3162" s="77" t="s">
        <v>44</v>
      </c>
      <c r="H3162" s="77" t="s">
        <v>18</v>
      </c>
      <c r="I3162" s="77" t="s">
        <v>159</v>
      </c>
      <c r="J3162" s="77" t="s">
        <v>42</v>
      </c>
      <c r="K3162" s="77">
        <v>3.5</v>
      </c>
      <c r="L3162" s="77">
        <v>1240</v>
      </c>
      <c r="M3162" s="77" t="s">
        <v>41</v>
      </c>
      <c r="N3162" s="101">
        <v>189</v>
      </c>
      <c r="O3162" s="107">
        <v>0.14499999999999999</v>
      </c>
      <c r="P3162" s="104">
        <v>7.44</v>
      </c>
      <c r="Z3162" s="77" t="s">
        <v>40</v>
      </c>
      <c r="AA3162" s="77" t="s">
        <v>39</v>
      </c>
      <c r="AB3162" s="77">
        <v>20</v>
      </c>
    </row>
    <row r="3163" spans="1:28" ht="15.75" customHeight="1" x14ac:dyDescent="0.2">
      <c r="A3163" s="77" t="s">
        <v>49</v>
      </c>
      <c r="B3163" s="77" t="s">
        <v>47</v>
      </c>
      <c r="C3163" s="77" t="s">
        <v>50</v>
      </c>
      <c r="D3163" s="113">
        <v>44091.745425567133</v>
      </c>
      <c r="E3163" s="77" t="s">
        <v>5</v>
      </c>
      <c r="F3163" s="77" t="s">
        <v>30</v>
      </c>
      <c r="G3163" s="77" t="s">
        <v>44</v>
      </c>
      <c r="H3163" s="77" t="s">
        <v>22</v>
      </c>
      <c r="I3163" s="77" t="s">
        <v>159</v>
      </c>
      <c r="J3163" s="77" t="s">
        <v>42</v>
      </c>
      <c r="K3163" s="77">
        <v>3.5</v>
      </c>
      <c r="L3163" s="77">
        <v>1240</v>
      </c>
      <c r="M3163" s="77" t="s">
        <v>41</v>
      </c>
      <c r="N3163" s="101">
        <v>184</v>
      </c>
      <c r="O3163" s="107">
        <v>0.108</v>
      </c>
      <c r="P3163" s="104">
        <v>5.6</v>
      </c>
      <c r="Z3163" s="77" t="s">
        <v>40</v>
      </c>
      <c r="AA3163" s="77" t="s">
        <v>39</v>
      </c>
      <c r="AB3163" s="77">
        <v>20</v>
      </c>
    </row>
    <row r="3164" spans="1:28" ht="15.75" customHeight="1" x14ac:dyDescent="0.2">
      <c r="A3164" s="77" t="s">
        <v>49</v>
      </c>
      <c r="B3164" s="77" t="s">
        <v>47</v>
      </c>
      <c r="C3164" s="77" t="s">
        <v>50</v>
      </c>
      <c r="D3164" s="113">
        <v>44091.745425567133</v>
      </c>
      <c r="E3164" s="77" t="s">
        <v>5</v>
      </c>
      <c r="F3164" s="77" t="s">
        <v>30</v>
      </c>
      <c r="G3164" s="77" t="s">
        <v>51</v>
      </c>
      <c r="H3164" s="77" t="s">
        <v>6</v>
      </c>
      <c r="I3164" s="77" t="s">
        <v>159</v>
      </c>
      <c r="J3164" s="77" t="s">
        <v>42</v>
      </c>
      <c r="K3164" s="77">
        <v>3.5</v>
      </c>
      <c r="L3164" s="77">
        <v>1210</v>
      </c>
      <c r="M3164" s="77" t="s">
        <v>41</v>
      </c>
      <c r="N3164" s="101">
        <v>8.6300000000000008</v>
      </c>
      <c r="O3164" s="107">
        <v>0</v>
      </c>
      <c r="P3164" s="104">
        <v>10.5</v>
      </c>
      <c r="Z3164" s="77" t="s">
        <v>40</v>
      </c>
      <c r="AA3164" s="77" t="s">
        <v>39</v>
      </c>
      <c r="AB3164" s="77">
        <v>20</v>
      </c>
    </row>
    <row r="3165" spans="1:28" ht="15.75" customHeight="1" x14ac:dyDescent="0.2">
      <c r="A3165" s="77" t="s">
        <v>49</v>
      </c>
      <c r="B3165" s="77" t="s">
        <v>47</v>
      </c>
      <c r="C3165" s="77" t="s">
        <v>50</v>
      </c>
      <c r="D3165" s="113">
        <v>44091.745425567133</v>
      </c>
      <c r="E3165" s="77" t="s">
        <v>5</v>
      </c>
      <c r="F3165" s="77" t="s">
        <v>30</v>
      </c>
      <c r="G3165" s="77" t="s">
        <v>51</v>
      </c>
      <c r="H3165" s="77" t="s">
        <v>7</v>
      </c>
      <c r="I3165" s="77" t="s">
        <v>159</v>
      </c>
      <c r="J3165" s="77" t="s">
        <v>42</v>
      </c>
      <c r="K3165" s="77">
        <v>3.5</v>
      </c>
      <c r="L3165" s="77">
        <v>1210</v>
      </c>
      <c r="M3165" s="77" t="s">
        <v>41</v>
      </c>
      <c r="N3165" s="101">
        <v>47.5</v>
      </c>
      <c r="O3165" s="107">
        <v>9.74E-2</v>
      </c>
      <c r="P3165" s="104">
        <v>10.6</v>
      </c>
      <c r="Z3165" s="77" t="s">
        <v>40</v>
      </c>
      <c r="AA3165" s="77" t="s">
        <v>39</v>
      </c>
      <c r="AB3165" s="77">
        <v>20</v>
      </c>
    </row>
    <row r="3166" spans="1:28" ht="15.75" customHeight="1" x14ac:dyDescent="0.2">
      <c r="A3166" s="77" t="s">
        <v>49</v>
      </c>
      <c r="B3166" s="77" t="s">
        <v>47</v>
      </c>
      <c r="C3166" s="77" t="s">
        <v>50</v>
      </c>
      <c r="D3166" s="113">
        <v>44091.745425567133</v>
      </c>
      <c r="E3166" s="77" t="s">
        <v>5</v>
      </c>
      <c r="F3166" s="77" t="s">
        <v>30</v>
      </c>
      <c r="G3166" s="77" t="s">
        <v>51</v>
      </c>
      <c r="H3166" s="77" t="s">
        <v>8</v>
      </c>
      <c r="I3166" s="77" t="s">
        <v>159</v>
      </c>
      <c r="J3166" s="77" t="s">
        <v>42</v>
      </c>
      <c r="K3166" s="77">
        <v>3.5</v>
      </c>
      <c r="L3166" s="77">
        <v>1210</v>
      </c>
      <c r="M3166" s="77" t="s">
        <v>41</v>
      </c>
      <c r="N3166" s="101">
        <v>21.2</v>
      </c>
      <c r="O3166" s="107">
        <v>3.8100000000000002E-2</v>
      </c>
      <c r="P3166" s="104">
        <v>8.23</v>
      </c>
      <c r="Z3166" s="77" t="s">
        <v>40</v>
      </c>
      <c r="AA3166" s="77" t="s">
        <v>39</v>
      </c>
      <c r="AB3166" s="77">
        <v>20</v>
      </c>
    </row>
    <row r="3167" spans="1:28" ht="15.75" customHeight="1" x14ac:dyDescent="0.2">
      <c r="A3167" s="77" t="s">
        <v>49</v>
      </c>
      <c r="B3167" s="77" t="s">
        <v>47</v>
      </c>
      <c r="C3167" s="77" t="s">
        <v>50</v>
      </c>
      <c r="D3167" s="113">
        <v>44091.745425567133</v>
      </c>
      <c r="E3167" s="77" t="s">
        <v>5</v>
      </c>
      <c r="F3167" s="77" t="s">
        <v>30</v>
      </c>
      <c r="G3167" s="77" t="s">
        <v>51</v>
      </c>
      <c r="H3167" s="77" t="s">
        <v>9</v>
      </c>
      <c r="I3167" s="77" t="s">
        <v>159</v>
      </c>
      <c r="J3167" s="77" t="s">
        <v>42</v>
      </c>
      <c r="K3167" s="77">
        <v>3.5</v>
      </c>
      <c r="L3167" s="77">
        <v>1210</v>
      </c>
      <c r="M3167" s="77" t="s">
        <v>41</v>
      </c>
      <c r="N3167" s="101">
        <v>54.2</v>
      </c>
      <c r="O3167" s="107">
        <v>8.9599999999999999E-2</v>
      </c>
      <c r="P3167" s="104">
        <v>7.02</v>
      </c>
      <c r="Z3167" s="77" t="s">
        <v>40</v>
      </c>
      <c r="AA3167" s="77" t="s">
        <v>39</v>
      </c>
      <c r="AB3167" s="77">
        <v>20</v>
      </c>
    </row>
    <row r="3168" spans="1:28" ht="15.75" customHeight="1" x14ac:dyDescent="0.2">
      <c r="A3168" s="77" t="s">
        <v>49</v>
      </c>
      <c r="B3168" s="77" t="s">
        <v>47</v>
      </c>
      <c r="C3168" s="77" t="s">
        <v>50</v>
      </c>
      <c r="D3168" s="113">
        <v>44091.745425567133</v>
      </c>
      <c r="E3168" s="77" t="s">
        <v>5</v>
      </c>
      <c r="F3168" s="77" t="s">
        <v>30</v>
      </c>
      <c r="G3168" s="77" t="s">
        <v>51</v>
      </c>
      <c r="H3168" s="77" t="s">
        <v>10</v>
      </c>
      <c r="I3168" s="77" t="s">
        <v>159</v>
      </c>
      <c r="J3168" s="77" t="s">
        <v>42</v>
      </c>
      <c r="K3168" s="77">
        <v>3.5</v>
      </c>
      <c r="L3168" s="77">
        <v>1210</v>
      </c>
      <c r="M3168" s="77" t="s">
        <v>41</v>
      </c>
      <c r="N3168" s="101">
        <v>9.32</v>
      </c>
      <c r="O3168" s="107">
        <v>7.3499999999999998E-3</v>
      </c>
      <c r="P3168" s="104">
        <v>8.98</v>
      </c>
      <c r="Z3168" s="77" t="s">
        <v>40</v>
      </c>
      <c r="AA3168" s="77" t="s">
        <v>39</v>
      </c>
      <c r="AB3168" s="77">
        <v>20</v>
      </c>
    </row>
    <row r="3169" spans="1:28" ht="15.75" customHeight="1" x14ac:dyDescent="0.2">
      <c r="A3169" s="77" t="s">
        <v>49</v>
      </c>
      <c r="B3169" s="77" t="s">
        <v>47</v>
      </c>
      <c r="C3169" s="77" t="s">
        <v>50</v>
      </c>
      <c r="D3169" s="113">
        <v>44091.745425567133</v>
      </c>
      <c r="E3169" s="77" t="s">
        <v>5</v>
      </c>
      <c r="F3169" s="77" t="s">
        <v>30</v>
      </c>
      <c r="G3169" s="77" t="s">
        <v>51</v>
      </c>
      <c r="H3169" s="77" t="s">
        <v>11</v>
      </c>
      <c r="I3169" s="77" t="s">
        <v>159</v>
      </c>
      <c r="J3169" s="77" t="s">
        <v>42</v>
      </c>
      <c r="K3169" s="77">
        <v>3.5</v>
      </c>
      <c r="L3169" s="77">
        <v>1210</v>
      </c>
      <c r="M3169" s="77" t="s">
        <v>41</v>
      </c>
      <c r="N3169" s="101">
        <v>9.86</v>
      </c>
      <c r="O3169" s="107">
        <v>1.5699999999999999E-2</v>
      </c>
      <c r="P3169" s="104">
        <v>3.38</v>
      </c>
      <c r="Z3169" s="77" t="s">
        <v>40</v>
      </c>
      <c r="AA3169" s="77" t="s">
        <v>39</v>
      </c>
      <c r="AB3169" s="77">
        <v>20</v>
      </c>
    </row>
    <row r="3170" spans="1:28" ht="15.75" customHeight="1" x14ac:dyDescent="0.2">
      <c r="A3170" s="77" t="s">
        <v>49</v>
      </c>
      <c r="B3170" s="77" t="s">
        <v>47</v>
      </c>
      <c r="C3170" s="77" t="s">
        <v>50</v>
      </c>
      <c r="D3170" s="113">
        <v>44091.745425567133</v>
      </c>
      <c r="E3170" s="77" t="s">
        <v>5</v>
      </c>
      <c r="F3170" s="77" t="s">
        <v>30</v>
      </c>
      <c r="G3170" s="77" t="s">
        <v>51</v>
      </c>
      <c r="H3170" s="77" t="s">
        <v>12</v>
      </c>
      <c r="I3170" s="77" t="s">
        <v>159</v>
      </c>
      <c r="J3170" s="77" t="s">
        <v>42</v>
      </c>
      <c r="K3170" s="77">
        <v>3.5</v>
      </c>
      <c r="L3170" s="77">
        <v>1210</v>
      </c>
      <c r="M3170" s="77" t="s">
        <v>41</v>
      </c>
      <c r="N3170" s="101">
        <v>13.8</v>
      </c>
      <c r="O3170" s="107">
        <v>1.67E-2</v>
      </c>
      <c r="P3170" s="104">
        <v>2.33</v>
      </c>
      <c r="Z3170" s="77" t="s">
        <v>40</v>
      </c>
      <c r="AA3170" s="77" t="s">
        <v>39</v>
      </c>
      <c r="AB3170" s="77">
        <v>20</v>
      </c>
    </row>
    <row r="3171" spans="1:28" ht="15.75" customHeight="1" x14ac:dyDescent="0.2">
      <c r="A3171" s="77" t="s">
        <v>49</v>
      </c>
      <c r="B3171" s="77" t="s">
        <v>47</v>
      </c>
      <c r="C3171" s="77" t="s">
        <v>50</v>
      </c>
      <c r="D3171" s="113">
        <v>44091.745425567133</v>
      </c>
      <c r="E3171" s="77" t="s">
        <v>5</v>
      </c>
      <c r="F3171" s="77" t="s">
        <v>30</v>
      </c>
      <c r="G3171" s="77" t="s">
        <v>51</v>
      </c>
      <c r="H3171" s="77" t="s">
        <v>14</v>
      </c>
      <c r="I3171" s="77" t="s">
        <v>159</v>
      </c>
      <c r="J3171" s="77" t="s">
        <v>42</v>
      </c>
      <c r="K3171" s="77">
        <v>3.5</v>
      </c>
      <c r="L3171" s="77">
        <v>1220</v>
      </c>
      <c r="M3171" s="77" t="s">
        <v>41</v>
      </c>
      <c r="N3171" s="101">
        <v>86.1</v>
      </c>
      <c r="O3171" s="107">
        <v>0.13200000000000001</v>
      </c>
      <c r="P3171" s="104">
        <v>5.45</v>
      </c>
      <c r="Z3171" s="77" t="s">
        <v>40</v>
      </c>
      <c r="AA3171" s="77" t="s">
        <v>39</v>
      </c>
      <c r="AB3171" s="77">
        <v>20</v>
      </c>
    </row>
    <row r="3172" spans="1:28" ht="15.75" customHeight="1" x14ac:dyDescent="0.2">
      <c r="A3172" s="77" t="s">
        <v>49</v>
      </c>
      <c r="B3172" s="77" t="s">
        <v>47</v>
      </c>
      <c r="C3172" s="77" t="s">
        <v>50</v>
      </c>
      <c r="D3172" s="113">
        <v>44091.745425567133</v>
      </c>
      <c r="E3172" s="77" t="s">
        <v>5</v>
      </c>
      <c r="F3172" s="77" t="s">
        <v>30</v>
      </c>
      <c r="G3172" s="77" t="s">
        <v>51</v>
      </c>
      <c r="H3172" s="77" t="s">
        <v>16</v>
      </c>
      <c r="I3172" s="77" t="s">
        <v>159</v>
      </c>
      <c r="J3172" s="77" t="s">
        <v>42</v>
      </c>
      <c r="K3172" s="77">
        <v>3.5</v>
      </c>
      <c r="L3172" s="77">
        <v>1220</v>
      </c>
      <c r="M3172" s="77" t="s">
        <v>41</v>
      </c>
      <c r="N3172" s="101">
        <v>107</v>
      </c>
      <c r="O3172" s="107">
        <v>0.14299999999999999</v>
      </c>
      <c r="P3172" s="104">
        <v>4.9000000000000004</v>
      </c>
      <c r="Z3172" s="77" t="s">
        <v>40</v>
      </c>
      <c r="AA3172" s="77" t="s">
        <v>39</v>
      </c>
      <c r="AB3172" s="77">
        <v>20</v>
      </c>
    </row>
    <row r="3173" spans="1:28" ht="15.75" customHeight="1" x14ac:dyDescent="0.2">
      <c r="A3173" s="77" t="s">
        <v>49</v>
      </c>
      <c r="B3173" s="77" t="s">
        <v>47</v>
      </c>
      <c r="C3173" s="77" t="s">
        <v>50</v>
      </c>
      <c r="D3173" s="113">
        <v>44091.745425567133</v>
      </c>
      <c r="E3173" s="77" t="s">
        <v>5</v>
      </c>
      <c r="F3173" s="77" t="s">
        <v>30</v>
      </c>
      <c r="G3173" s="77" t="s">
        <v>51</v>
      </c>
      <c r="H3173" s="77" t="s">
        <v>18</v>
      </c>
      <c r="I3173" s="77" t="s">
        <v>159</v>
      </c>
      <c r="J3173" s="77" t="s">
        <v>42</v>
      </c>
      <c r="K3173" s="77">
        <v>3.5</v>
      </c>
      <c r="L3173" s="77">
        <v>1220</v>
      </c>
      <c r="M3173" s="77" t="s">
        <v>41</v>
      </c>
      <c r="N3173" s="101">
        <v>143</v>
      </c>
      <c r="O3173" s="107">
        <v>0.19</v>
      </c>
      <c r="P3173" s="104">
        <v>9.6300000000000008</v>
      </c>
      <c r="Z3173" s="77" t="s">
        <v>40</v>
      </c>
      <c r="AA3173" s="77" t="s">
        <v>39</v>
      </c>
      <c r="AB3173" s="77">
        <v>20</v>
      </c>
    </row>
    <row r="3174" spans="1:28" ht="15.75" customHeight="1" x14ac:dyDescent="0.2">
      <c r="A3174" s="77" t="s">
        <v>49</v>
      </c>
      <c r="B3174" s="77" t="s">
        <v>47</v>
      </c>
      <c r="C3174" s="77" t="s">
        <v>50</v>
      </c>
      <c r="D3174" s="113">
        <v>44091.745425567133</v>
      </c>
      <c r="E3174" s="77" t="s">
        <v>5</v>
      </c>
      <c r="F3174" s="77" t="s">
        <v>30</v>
      </c>
      <c r="G3174" s="77" t="s">
        <v>51</v>
      </c>
      <c r="H3174" s="77" t="s">
        <v>20</v>
      </c>
      <c r="I3174" s="77" t="s">
        <v>159</v>
      </c>
      <c r="J3174" s="77" t="s">
        <v>42</v>
      </c>
      <c r="K3174" s="77">
        <v>3.5</v>
      </c>
      <c r="L3174" s="77">
        <v>1210</v>
      </c>
      <c r="M3174" s="77" t="s">
        <v>41</v>
      </c>
      <c r="N3174" s="101">
        <v>95.5</v>
      </c>
      <c r="O3174" s="107">
        <v>0.153</v>
      </c>
      <c r="P3174" s="104">
        <v>9.74</v>
      </c>
      <c r="Z3174" s="77" t="s">
        <v>40</v>
      </c>
      <c r="AA3174" s="77" t="s">
        <v>39</v>
      </c>
      <c r="AB3174" s="77">
        <v>20</v>
      </c>
    </row>
    <row r="3175" spans="1:28" ht="15.75" customHeight="1" x14ac:dyDescent="0.2">
      <c r="A3175" s="77" t="s">
        <v>49</v>
      </c>
      <c r="B3175" s="77" t="s">
        <v>47</v>
      </c>
      <c r="C3175" s="77" t="s">
        <v>50</v>
      </c>
      <c r="D3175" s="113">
        <v>44091.745425567133</v>
      </c>
      <c r="E3175" s="77" t="s">
        <v>5</v>
      </c>
      <c r="F3175" s="77" t="s">
        <v>30</v>
      </c>
      <c r="G3175" s="77" t="s">
        <v>51</v>
      </c>
      <c r="H3175" s="77" t="s">
        <v>22</v>
      </c>
      <c r="I3175" s="77" t="s">
        <v>159</v>
      </c>
      <c r="J3175" s="77" t="s">
        <v>42</v>
      </c>
      <c r="K3175" s="77">
        <v>3.5</v>
      </c>
      <c r="L3175" s="77">
        <v>1210</v>
      </c>
      <c r="M3175" s="77" t="s">
        <v>41</v>
      </c>
      <c r="N3175" s="101">
        <v>151</v>
      </c>
      <c r="O3175" s="107">
        <v>0.14799999999999999</v>
      </c>
      <c r="P3175" s="104">
        <v>7.62</v>
      </c>
      <c r="Z3175" s="77" t="s">
        <v>40</v>
      </c>
      <c r="AA3175" s="77" t="s">
        <v>39</v>
      </c>
      <c r="AB3175" s="77">
        <v>20</v>
      </c>
    </row>
    <row r="3176" spans="1:28" ht="15.75" customHeight="1" x14ac:dyDescent="0.2">
      <c r="A3176" s="77" t="s">
        <v>49</v>
      </c>
      <c r="B3176" s="77" t="s">
        <v>47</v>
      </c>
      <c r="C3176" s="77" t="s">
        <v>50</v>
      </c>
      <c r="D3176" s="113">
        <v>44091.745425567133</v>
      </c>
      <c r="E3176" s="77" t="s">
        <v>5</v>
      </c>
      <c r="F3176" s="77" t="s">
        <v>30</v>
      </c>
      <c r="G3176" s="77" t="s">
        <v>51</v>
      </c>
      <c r="H3176" s="77" t="s">
        <v>24</v>
      </c>
      <c r="I3176" s="77" t="s">
        <v>159</v>
      </c>
      <c r="J3176" s="77" t="s">
        <v>42</v>
      </c>
      <c r="K3176" s="77">
        <v>3.5</v>
      </c>
      <c r="L3176" s="77">
        <v>1230</v>
      </c>
      <c r="M3176" s="77" t="s">
        <v>41</v>
      </c>
      <c r="N3176" s="101">
        <v>149</v>
      </c>
      <c r="O3176" s="107">
        <v>0.13100000000000001</v>
      </c>
      <c r="P3176" s="104">
        <v>11.9</v>
      </c>
      <c r="Z3176" s="77" t="s">
        <v>40</v>
      </c>
      <c r="AA3176" s="77" t="s">
        <v>39</v>
      </c>
      <c r="AB3176" s="77">
        <v>20</v>
      </c>
    </row>
    <row r="3177" spans="1:28" ht="15.75" customHeight="1" x14ac:dyDescent="0.2">
      <c r="A3177" s="77" t="s">
        <v>49</v>
      </c>
      <c r="B3177" s="77" t="s">
        <v>47</v>
      </c>
      <c r="C3177" s="77" t="s">
        <v>50</v>
      </c>
      <c r="D3177" s="113">
        <v>44091.745425567133</v>
      </c>
      <c r="E3177" s="77" t="s">
        <v>5</v>
      </c>
      <c r="F3177" s="77" t="s">
        <v>30</v>
      </c>
      <c r="G3177" s="77" t="s">
        <v>51</v>
      </c>
      <c r="H3177" s="77" t="s">
        <v>26</v>
      </c>
      <c r="I3177" s="77" t="s">
        <v>159</v>
      </c>
      <c r="J3177" s="77" t="s">
        <v>42</v>
      </c>
      <c r="K3177" s="77">
        <v>3.5</v>
      </c>
      <c r="L3177" s="77">
        <v>1240</v>
      </c>
      <c r="M3177" s="77" t="s">
        <v>41</v>
      </c>
      <c r="N3177" s="101">
        <v>110</v>
      </c>
      <c r="O3177" s="107">
        <v>8.0699999999999994E-2</v>
      </c>
      <c r="P3177" s="104">
        <v>24.4</v>
      </c>
      <c r="Z3177" s="77" t="s">
        <v>40</v>
      </c>
      <c r="AA3177" s="77" t="s">
        <v>39</v>
      </c>
      <c r="AB3177" s="77">
        <v>20</v>
      </c>
    </row>
    <row r="3178" spans="1:28" ht="15.75" customHeight="1" x14ac:dyDescent="0.2">
      <c r="A3178" s="77" t="s">
        <v>49</v>
      </c>
      <c r="B3178" s="77" t="s">
        <v>47</v>
      </c>
      <c r="C3178" s="77" t="s">
        <v>50</v>
      </c>
      <c r="D3178" s="113">
        <v>44091.745425567133</v>
      </c>
      <c r="E3178" s="77" t="s">
        <v>5</v>
      </c>
      <c r="F3178" s="77" t="s">
        <v>31</v>
      </c>
      <c r="G3178" s="77" t="s">
        <v>44</v>
      </c>
      <c r="H3178" s="77" t="s">
        <v>6</v>
      </c>
      <c r="I3178" s="77" t="s">
        <v>159</v>
      </c>
      <c r="J3178" s="77" t="s">
        <v>42</v>
      </c>
      <c r="K3178" s="77">
        <v>1</v>
      </c>
      <c r="L3178" s="77">
        <v>999</v>
      </c>
      <c r="M3178" s="77" t="s">
        <v>41</v>
      </c>
      <c r="N3178" s="101">
        <v>2.3199999999999998</v>
      </c>
      <c r="O3178" s="107">
        <v>0</v>
      </c>
      <c r="P3178" s="104">
        <v>2.08</v>
      </c>
      <c r="Z3178" s="77" t="s">
        <v>40</v>
      </c>
      <c r="AA3178" s="77" t="s">
        <v>39</v>
      </c>
      <c r="AB3178" s="77">
        <v>20</v>
      </c>
    </row>
    <row r="3179" spans="1:28" ht="15.75" customHeight="1" x14ac:dyDescent="0.2">
      <c r="A3179" s="77" t="s">
        <v>49</v>
      </c>
      <c r="B3179" s="77" t="s">
        <v>47</v>
      </c>
      <c r="C3179" s="77" t="s">
        <v>50</v>
      </c>
      <c r="D3179" s="113">
        <v>44091.745425567133</v>
      </c>
      <c r="E3179" s="77" t="s">
        <v>5</v>
      </c>
      <c r="F3179" s="77" t="s">
        <v>31</v>
      </c>
      <c r="G3179" s="77" t="s">
        <v>44</v>
      </c>
      <c r="H3179" s="77" t="s">
        <v>7</v>
      </c>
      <c r="I3179" s="77" t="s">
        <v>159</v>
      </c>
      <c r="J3179" s="77" t="s">
        <v>42</v>
      </c>
      <c r="K3179" s="77">
        <v>1</v>
      </c>
      <c r="L3179" s="77">
        <v>1070</v>
      </c>
      <c r="M3179" s="77" t="s">
        <v>41</v>
      </c>
      <c r="N3179" s="101">
        <v>4.28</v>
      </c>
      <c r="O3179" s="107">
        <v>5.5700000000000003E-3</v>
      </c>
      <c r="P3179" s="104">
        <v>1.36</v>
      </c>
      <c r="Z3179" s="77" t="s">
        <v>40</v>
      </c>
      <c r="AA3179" s="77" t="s">
        <v>39</v>
      </c>
      <c r="AB3179" s="77">
        <v>20</v>
      </c>
    </row>
    <row r="3180" spans="1:28" ht="15.75" customHeight="1" x14ac:dyDescent="0.2">
      <c r="A3180" s="77" t="s">
        <v>49</v>
      </c>
      <c r="B3180" s="77" t="s">
        <v>47</v>
      </c>
      <c r="C3180" s="77" t="s">
        <v>50</v>
      </c>
      <c r="D3180" s="113">
        <v>44091.745425567133</v>
      </c>
      <c r="E3180" s="77" t="s">
        <v>5</v>
      </c>
      <c r="F3180" s="77" t="s">
        <v>31</v>
      </c>
      <c r="G3180" s="77" t="s">
        <v>44</v>
      </c>
      <c r="H3180" s="77" t="s">
        <v>8</v>
      </c>
      <c r="I3180" s="77" t="s">
        <v>159</v>
      </c>
      <c r="J3180" s="77" t="s">
        <v>42</v>
      </c>
      <c r="K3180" s="77">
        <v>1</v>
      </c>
      <c r="L3180" s="77">
        <v>999</v>
      </c>
      <c r="M3180" s="77" t="s">
        <v>41</v>
      </c>
      <c r="N3180" s="101">
        <v>1.93</v>
      </c>
      <c r="O3180" s="107">
        <v>3.5E-4</v>
      </c>
      <c r="P3180" s="104">
        <v>1.75</v>
      </c>
      <c r="Z3180" s="77" t="s">
        <v>40</v>
      </c>
      <c r="AA3180" s="77" t="s">
        <v>39</v>
      </c>
      <c r="AB3180" s="77">
        <v>20</v>
      </c>
    </row>
    <row r="3181" spans="1:28" ht="15.75" customHeight="1" x14ac:dyDescent="0.2">
      <c r="A3181" s="77" t="s">
        <v>49</v>
      </c>
      <c r="B3181" s="77" t="s">
        <v>47</v>
      </c>
      <c r="C3181" s="77" t="s">
        <v>50</v>
      </c>
      <c r="D3181" s="113">
        <v>44091.745425567133</v>
      </c>
      <c r="E3181" s="77" t="s">
        <v>5</v>
      </c>
      <c r="F3181" s="77" t="s">
        <v>31</v>
      </c>
      <c r="G3181" s="77" t="s">
        <v>44</v>
      </c>
      <c r="H3181" s="77" t="s">
        <v>9</v>
      </c>
      <c r="I3181" s="77" t="s">
        <v>159</v>
      </c>
      <c r="J3181" s="77" t="s">
        <v>42</v>
      </c>
      <c r="K3181" s="77">
        <v>1</v>
      </c>
      <c r="L3181" s="77">
        <v>999</v>
      </c>
      <c r="M3181" s="77" t="s">
        <v>41</v>
      </c>
      <c r="N3181" s="101">
        <v>4.91</v>
      </c>
      <c r="O3181" s="107">
        <v>6.43E-3</v>
      </c>
      <c r="P3181" s="104">
        <v>0.89600000000000002</v>
      </c>
      <c r="Z3181" s="77" t="s">
        <v>40</v>
      </c>
      <c r="AA3181" s="77" t="s">
        <v>39</v>
      </c>
      <c r="AB3181" s="77">
        <v>20</v>
      </c>
    </row>
    <row r="3182" spans="1:28" ht="15.75" customHeight="1" x14ac:dyDescent="0.2">
      <c r="A3182" s="77" t="s">
        <v>49</v>
      </c>
      <c r="B3182" s="77" t="s">
        <v>47</v>
      </c>
      <c r="C3182" s="77" t="s">
        <v>50</v>
      </c>
      <c r="D3182" s="113">
        <v>44091.745425567133</v>
      </c>
      <c r="E3182" s="77" t="s">
        <v>5</v>
      </c>
      <c r="F3182" s="77" t="s">
        <v>31</v>
      </c>
      <c r="G3182" s="77" t="s">
        <v>44</v>
      </c>
      <c r="H3182" s="77" t="s">
        <v>10</v>
      </c>
      <c r="I3182" s="77" t="s">
        <v>159</v>
      </c>
      <c r="J3182" s="77" t="s">
        <v>42</v>
      </c>
      <c r="K3182" s="77">
        <v>1.04</v>
      </c>
      <c r="L3182" s="77">
        <v>999</v>
      </c>
      <c r="M3182" s="77" t="s">
        <v>41</v>
      </c>
      <c r="N3182" s="101">
        <v>2.02</v>
      </c>
      <c r="O3182" s="107">
        <v>7.6000000000000004E-4</v>
      </c>
      <c r="P3182" s="104">
        <v>1.29</v>
      </c>
      <c r="Z3182" s="77" t="s">
        <v>40</v>
      </c>
      <c r="AA3182" s="77" t="s">
        <v>39</v>
      </c>
      <c r="AB3182" s="77">
        <v>20</v>
      </c>
    </row>
    <row r="3183" spans="1:28" ht="15.75" customHeight="1" x14ac:dyDescent="0.2">
      <c r="A3183" s="77" t="s">
        <v>49</v>
      </c>
      <c r="B3183" s="77" t="s">
        <v>47</v>
      </c>
      <c r="C3183" s="77" t="s">
        <v>50</v>
      </c>
      <c r="D3183" s="113">
        <v>44091.745425567133</v>
      </c>
      <c r="E3183" s="77" t="s">
        <v>5</v>
      </c>
      <c r="F3183" s="77" t="s">
        <v>31</v>
      </c>
      <c r="G3183" s="77" t="s">
        <v>44</v>
      </c>
      <c r="H3183" s="77" t="s">
        <v>11</v>
      </c>
      <c r="I3183" s="77" t="s">
        <v>159</v>
      </c>
      <c r="J3183" s="77" t="s">
        <v>42</v>
      </c>
      <c r="K3183" s="77">
        <v>1.28</v>
      </c>
      <c r="L3183" s="77">
        <v>1210</v>
      </c>
      <c r="M3183" s="77" t="s">
        <v>41</v>
      </c>
      <c r="N3183" s="101">
        <v>3.5</v>
      </c>
      <c r="O3183" s="107">
        <v>5.4799999999999996E-3</v>
      </c>
      <c r="P3183" s="104">
        <v>0.84699999999999998</v>
      </c>
      <c r="Z3183" s="77" t="s">
        <v>40</v>
      </c>
      <c r="AA3183" s="77" t="s">
        <v>39</v>
      </c>
      <c r="AB3183" s="77">
        <v>20</v>
      </c>
    </row>
    <row r="3184" spans="1:28" ht="15.75" customHeight="1" x14ac:dyDescent="0.2">
      <c r="A3184" s="77" t="s">
        <v>49</v>
      </c>
      <c r="B3184" s="77" t="s">
        <v>47</v>
      </c>
      <c r="C3184" s="77" t="s">
        <v>50</v>
      </c>
      <c r="D3184" s="113">
        <v>44091.745425567133</v>
      </c>
      <c r="E3184" s="77" t="s">
        <v>5</v>
      </c>
      <c r="F3184" s="77" t="s">
        <v>31</v>
      </c>
      <c r="G3184" s="77" t="s">
        <v>44</v>
      </c>
      <c r="H3184" s="77" t="s">
        <v>12</v>
      </c>
      <c r="I3184" s="77" t="s">
        <v>159</v>
      </c>
      <c r="J3184" s="77" t="s">
        <v>42</v>
      </c>
      <c r="K3184" s="77">
        <v>1.1100000000000001</v>
      </c>
      <c r="L3184" s="77">
        <v>1210</v>
      </c>
      <c r="M3184" s="77" t="s">
        <v>41</v>
      </c>
      <c r="N3184" s="101">
        <v>3.25</v>
      </c>
      <c r="O3184" s="107">
        <v>2.7699999999999999E-3</v>
      </c>
      <c r="P3184" s="104">
        <v>0.72599999999999998</v>
      </c>
      <c r="Z3184" s="77" t="s">
        <v>40</v>
      </c>
      <c r="AA3184" s="77" t="s">
        <v>39</v>
      </c>
      <c r="AB3184" s="77">
        <v>20</v>
      </c>
    </row>
    <row r="3185" spans="1:28" ht="15.75" customHeight="1" x14ac:dyDescent="0.2">
      <c r="A3185" s="77" t="s">
        <v>49</v>
      </c>
      <c r="B3185" s="77" t="s">
        <v>47</v>
      </c>
      <c r="C3185" s="77" t="s">
        <v>50</v>
      </c>
      <c r="D3185" s="113">
        <v>44091.745425567133</v>
      </c>
      <c r="E3185" s="77" t="s">
        <v>5</v>
      </c>
      <c r="F3185" s="77" t="s">
        <v>31</v>
      </c>
      <c r="G3185" s="77" t="s">
        <v>44</v>
      </c>
      <c r="H3185" s="77" t="s">
        <v>13</v>
      </c>
      <c r="I3185" s="77" t="s">
        <v>159</v>
      </c>
      <c r="J3185" s="77" t="s">
        <v>42</v>
      </c>
      <c r="K3185" s="77">
        <v>1.19</v>
      </c>
      <c r="L3185" s="77">
        <v>1210</v>
      </c>
      <c r="M3185" s="77" t="s">
        <v>41</v>
      </c>
      <c r="N3185" s="101">
        <v>5.57</v>
      </c>
      <c r="O3185" s="107">
        <v>4.81E-3</v>
      </c>
      <c r="P3185" s="104">
        <v>0.72099999999999997</v>
      </c>
      <c r="Z3185" s="77" t="s">
        <v>40</v>
      </c>
      <c r="AA3185" s="77" t="s">
        <v>39</v>
      </c>
      <c r="AB3185" s="77">
        <v>20</v>
      </c>
    </row>
    <row r="3186" spans="1:28" ht="15.75" customHeight="1" x14ac:dyDescent="0.2">
      <c r="A3186" s="77" t="s">
        <v>49</v>
      </c>
      <c r="B3186" s="77" t="s">
        <v>47</v>
      </c>
      <c r="C3186" s="77" t="s">
        <v>50</v>
      </c>
      <c r="D3186" s="113">
        <v>44091.745425567133</v>
      </c>
      <c r="E3186" s="77" t="s">
        <v>5</v>
      </c>
      <c r="F3186" s="77" t="s">
        <v>31</v>
      </c>
      <c r="G3186" s="77" t="s">
        <v>44</v>
      </c>
      <c r="H3186" s="77" t="s">
        <v>14</v>
      </c>
      <c r="I3186" s="77" t="s">
        <v>159</v>
      </c>
      <c r="J3186" s="77" t="s">
        <v>42</v>
      </c>
      <c r="K3186" s="77">
        <v>1</v>
      </c>
      <c r="L3186" s="77">
        <v>1130</v>
      </c>
      <c r="M3186" s="77" t="s">
        <v>41</v>
      </c>
      <c r="N3186" s="101">
        <v>9.82</v>
      </c>
      <c r="O3186" s="107">
        <v>1.06E-2</v>
      </c>
      <c r="P3186" s="104">
        <v>1.1299999999999999</v>
      </c>
      <c r="Z3186" s="77" t="s">
        <v>40</v>
      </c>
      <c r="AA3186" s="77" t="s">
        <v>39</v>
      </c>
      <c r="AB3186" s="77">
        <v>20</v>
      </c>
    </row>
    <row r="3187" spans="1:28" ht="15.75" customHeight="1" x14ac:dyDescent="0.2">
      <c r="A3187" s="77" t="s">
        <v>49</v>
      </c>
      <c r="B3187" s="77" t="s">
        <v>47</v>
      </c>
      <c r="C3187" s="77" t="s">
        <v>50</v>
      </c>
      <c r="D3187" s="113">
        <v>44091.745425567133</v>
      </c>
      <c r="E3187" s="77" t="s">
        <v>5</v>
      </c>
      <c r="F3187" s="77" t="s">
        <v>31</v>
      </c>
      <c r="G3187" s="77" t="s">
        <v>44</v>
      </c>
      <c r="H3187" s="77" t="s">
        <v>16</v>
      </c>
      <c r="I3187" s="77" t="s">
        <v>159</v>
      </c>
      <c r="J3187" s="77" t="s">
        <v>42</v>
      </c>
      <c r="K3187" s="77">
        <v>1</v>
      </c>
      <c r="L3187" s="77">
        <v>1070</v>
      </c>
      <c r="M3187" s="77" t="s">
        <v>41</v>
      </c>
      <c r="N3187" s="101">
        <v>10.8</v>
      </c>
      <c r="O3187" s="107">
        <v>1.5100000000000001E-2</v>
      </c>
      <c r="P3187" s="104">
        <v>0.73099999999999998</v>
      </c>
      <c r="Z3187" s="77" t="s">
        <v>40</v>
      </c>
      <c r="AA3187" s="77" t="s">
        <v>39</v>
      </c>
      <c r="AB3187" s="77">
        <v>20</v>
      </c>
    </row>
    <row r="3188" spans="1:28" ht="15.75" customHeight="1" x14ac:dyDescent="0.2">
      <c r="A3188" s="77" t="s">
        <v>49</v>
      </c>
      <c r="B3188" s="77" t="s">
        <v>47</v>
      </c>
      <c r="C3188" s="77" t="s">
        <v>50</v>
      </c>
      <c r="D3188" s="113">
        <v>44091.745425567133</v>
      </c>
      <c r="E3188" s="77" t="s">
        <v>5</v>
      </c>
      <c r="F3188" s="77" t="s">
        <v>31</v>
      </c>
      <c r="G3188" s="77" t="s">
        <v>44</v>
      </c>
      <c r="H3188" s="77" t="s">
        <v>18</v>
      </c>
      <c r="I3188" s="77" t="s">
        <v>159</v>
      </c>
      <c r="J3188" s="77" t="s">
        <v>42</v>
      </c>
      <c r="K3188" s="77">
        <v>1</v>
      </c>
      <c r="L3188" s="77">
        <v>1070</v>
      </c>
      <c r="M3188" s="77" t="s">
        <v>41</v>
      </c>
      <c r="N3188" s="101">
        <v>27.8</v>
      </c>
      <c r="O3188" s="107">
        <v>2.2700000000000001E-2</v>
      </c>
      <c r="P3188" s="104">
        <v>1.87</v>
      </c>
      <c r="Z3188" s="77" t="s">
        <v>40</v>
      </c>
      <c r="AA3188" s="77" t="s">
        <v>39</v>
      </c>
      <c r="AB3188" s="77">
        <v>20</v>
      </c>
    </row>
    <row r="3189" spans="1:28" ht="15.75" customHeight="1" x14ac:dyDescent="0.2">
      <c r="A3189" s="77" t="s">
        <v>49</v>
      </c>
      <c r="B3189" s="77" t="s">
        <v>47</v>
      </c>
      <c r="C3189" s="77" t="s">
        <v>50</v>
      </c>
      <c r="D3189" s="113">
        <v>44091.745425567133</v>
      </c>
      <c r="E3189" s="77" t="s">
        <v>5</v>
      </c>
      <c r="F3189" s="77" t="s">
        <v>31</v>
      </c>
      <c r="G3189" s="77" t="s">
        <v>44</v>
      </c>
      <c r="H3189" s="77" t="s">
        <v>22</v>
      </c>
      <c r="I3189" s="77" t="s">
        <v>159</v>
      </c>
      <c r="J3189" s="77" t="s">
        <v>42</v>
      </c>
      <c r="K3189" s="77">
        <v>1</v>
      </c>
      <c r="L3189" s="77">
        <v>1070</v>
      </c>
      <c r="M3189" s="77" t="s">
        <v>41</v>
      </c>
      <c r="N3189" s="101">
        <v>25.4</v>
      </c>
      <c r="O3189" s="107">
        <v>1.8700000000000001E-2</v>
      </c>
      <c r="P3189" s="104">
        <v>1.57</v>
      </c>
      <c r="Z3189" s="77" t="s">
        <v>40</v>
      </c>
      <c r="AA3189" s="77" t="s">
        <v>39</v>
      </c>
      <c r="AB3189" s="77">
        <v>20</v>
      </c>
    </row>
    <row r="3190" spans="1:28" ht="15.75" customHeight="1" x14ac:dyDescent="0.2">
      <c r="A3190" s="77" t="s">
        <v>49</v>
      </c>
      <c r="B3190" s="77" t="s">
        <v>47</v>
      </c>
      <c r="C3190" s="77" t="s">
        <v>50</v>
      </c>
      <c r="D3190" s="113">
        <v>44091.745425567133</v>
      </c>
      <c r="E3190" s="77" t="s">
        <v>5</v>
      </c>
      <c r="F3190" s="77" t="s">
        <v>31</v>
      </c>
      <c r="G3190" s="77" t="s">
        <v>51</v>
      </c>
      <c r="H3190" s="77" t="s">
        <v>6</v>
      </c>
      <c r="I3190" s="77" t="s">
        <v>159</v>
      </c>
      <c r="J3190" s="77" t="s">
        <v>42</v>
      </c>
      <c r="K3190" s="77">
        <v>1.06</v>
      </c>
      <c r="L3190" s="77">
        <v>1050</v>
      </c>
      <c r="M3190" s="77" t="s">
        <v>41</v>
      </c>
      <c r="N3190" s="101">
        <v>3.49</v>
      </c>
      <c r="O3190" s="107">
        <v>0</v>
      </c>
      <c r="P3190" s="104">
        <v>3.45</v>
      </c>
      <c r="Z3190" s="77" t="s">
        <v>40</v>
      </c>
      <c r="AA3190" s="77" t="s">
        <v>39</v>
      </c>
      <c r="AB3190" s="77">
        <v>20</v>
      </c>
    </row>
    <row r="3191" spans="1:28" ht="15.75" customHeight="1" x14ac:dyDescent="0.2">
      <c r="A3191" s="77" t="s">
        <v>49</v>
      </c>
      <c r="B3191" s="77" t="s">
        <v>47</v>
      </c>
      <c r="C3191" s="77" t="s">
        <v>50</v>
      </c>
      <c r="D3191" s="113">
        <v>44091.745425567133</v>
      </c>
      <c r="E3191" s="77" t="s">
        <v>5</v>
      </c>
      <c r="F3191" s="77" t="s">
        <v>31</v>
      </c>
      <c r="G3191" s="77" t="s">
        <v>51</v>
      </c>
      <c r="H3191" s="77" t="s">
        <v>7</v>
      </c>
      <c r="I3191" s="77" t="s">
        <v>159</v>
      </c>
      <c r="J3191" s="77" t="s">
        <v>42</v>
      </c>
      <c r="K3191" s="77">
        <v>1.48</v>
      </c>
      <c r="L3191" s="77">
        <v>1080</v>
      </c>
      <c r="M3191" s="77" t="s">
        <v>41</v>
      </c>
      <c r="N3191" s="101">
        <v>5.0199999999999996</v>
      </c>
      <c r="O3191" s="107">
        <v>6.4999999999999997E-3</v>
      </c>
      <c r="P3191" s="104">
        <v>2.13</v>
      </c>
      <c r="Z3191" s="77" t="s">
        <v>40</v>
      </c>
      <c r="AA3191" s="77" t="s">
        <v>39</v>
      </c>
      <c r="AB3191" s="77">
        <v>20</v>
      </c>
    </row>
    <row r="3192" spans="1:28" ht="15.75" customHeight="1" x14ac:dyDescent="0.2">
      <c r="A3192" s="77" t="s">
        <v>49</v>
      </c>
      <c r="B3192" s="77" t="s">
        <v>47</v>
      </c>
      <c r="C3192" s="77" t="s">
        <v>50</v>
      </c>
      <c r="D3192" s="113">
        <v>44091.745425567133</v>
      </c>
      <c r="E3192" s="77" t="s">
        <v>5</v>
      </c>
      <c r="F3192" s="77" t="s">
        <v>31</v>
      </c>
      <c r="G3192" s="77" t="s">
        <v>51</v>
      </c>
      <c r="H3192" s="77" t="s">
        <v>8</v>
      </c>
      <c r="I3192" s="77" t="s">
        <v>159</v>
      </c>
      <c r="J3192" s="77" t="s">
        <v>42</v>
      </c>
      <c r="K3192" s="77">
        <v>1.39</v>
      </c>
      <c r="L3192" s="77">
        <v>1080</v>
      </c>
      <c r="M3192" s="77" t="s">
        <v>41</v>
      </c>
      <c r="N3192" s="101">
        <v>2.23</v>
      </c>
      <c r="O3192" s="107">
        <v>4.4000000000000002E-4</v>
      </c>
      <c r="P3192" s="104">
        <v>2.31</v>
      </c>
      <c r="Z3192" s="77" t="s">
        <v>40</v>
      </c>
      <c r="AA3192" s="77" t="s">
        <v>39</v>
      </c>
      <c r="AB3192" s="77">
        <v>20</v>
      </c>
    </row>
    <row r="3193" spans="1:28" ht="15.75" customHeight="1" x14ac:dyDescent="0.2">
      <c r="A3193" s="77" t="s">
        <v>49</v>
      </c>
      <c r="B3193" s="77" t="s">
        <v>47</v>
      </c>
      <c r="C3193" s="77" t="s">
        <v>50</v>
      </c>
      <c r="D3193" s="113">
        <v>44091.745425567133</v>
      </c>
      <c r="E3193" s="77" t="s">
        <v>5</v>
      </c>
      <c r="F3193" s="77" t="s">
        <v>31</v>
      </c>
      <c r="G3193" s="77" t="s">
        <v>51</v>
      </c>
      <c r="H3193" s="77" t="s">
        <v>9</v>
      </c>
      <c r="I3193" s="77" t="s">
        <v>159</v>
      </c>
      <c r="J3193" s="77" t="s">
        <v>42</v>
      </c>
      <c r="K3193" s="77">
        <v>1.36</v>
      </c>
      <c r="L3193" s="77">
        <v>1090</v>
      </c>
      <c r="M3193" s="77" t="s">
        <v>41</v>
      </c>
      <c r="N3193" s="101">
        <v>5.19</v>
      </c>
      <c r="O3193" s="107">
        <v>6.7999999999999996E-3</v>
      </c>
      <c r="P3193" s="104">
        <v>1.71</v>
      </c>
      <c r="Z3193" s="77" t="s">
        <v>40</v>
      </c>
      <c r="AA3193" s="77" t="s">
        <v>39</v>
      </c>
      <c r="AB3193" s="77">
        <v>20</v>
      </c>
    </row>
    <row r="3194" spans="1:28" ht="15.75" customHeight="1" x14ac:dyDescent="0.2">
      <c r="A3194" s="77" t="s">
        <v>49</v>
      </c>
      <c r="B3194" s="77" t="s">
        <v>47</v>
      </c>
      <c r="C3194" s="77" t="s">
        <v>50</v>
      </c>
      <c r="D3194" s="113">
        <v>44091.745425567133</v>
      </c>
      <c r="E3194" s="77" t="s">
        <v>5</v>
      </c>
      <c r="F3194" s="77" t="s">
        <v>31</v>
      </c>
      <c r="G3194" s="77" t="s">
        <v>51</v>
      </c>
      <c r="H3194" s="77" t="s">
        <v>10</v>
      </c>
      <c r="I3194" s="77" t="s">
        <v>159</v>
      </c>
      <c r="J3194" s="77" t="s">
        <v>42</v>
      </c>
      <c r="K3194" s="77">
        <v>1.39</v>
      </c>
      <c r="L3194" s="77">
        <v>1060</v>
      </c>
      <c r="M3194" s="77" t="s">
        <v>41</v>
      </c>
      <c r="N3194" s="101">
        <v>2.84</v>
      </c>
      <c r="O3194" s="107">
        <v>5.2999999999999998E-4</v>
      </c>
      <c r="P3194" s="104">
        <v>2.16</v>
      </c>
      <c r="Z3194" s="77" t="s">
        <v>40</v>
      </c>
      <c r="AA3194" s="77" t="s">
        <v>39</v>
      </c>
      <c r="AB3194" s="77">
        <v>20</v>
      </c>
    </row>
    <row r="3195" spans="1:28" ht="15.75" customHeight="1" x14ac:dyDescent="0.2">
      <c r="A3195" s="77" t="s">
        <v>49</v>
      </c>
      <c r="B3195" s="77" t="s">
        <v>47</v>
      </c>
      <c r="C3195" s="77" t="s">
        <v>50</v>
      </c>
      <c r="D3195" s="113">
        <v>44091.745425567133</v>
      </c>
      <c r="E3195" s="77" t="s">
        <v>5</v>
      </c>
      <c r="F3195" s="77" t="s">
        <v>31</v>
      </c>
      <c r="G3195" s="77" t="s">
        <v>51</v>
      </c>
      <c r="H3195" s="77" t="s">
        <v>11</v>
      </c>
      <c r="I3195" s="77" t="s">
        <v>159</v>
      </c>
      <c r="J3195" s="77" t="s">
        <v>42</v>
      </c>
      <c r="K3195" s="77">
        <v>1.58</v>
      </c>
      <c r="L3195" s="77">
        <v>1150</v>
      </c>
      <c r="M3195" s="77" t="s">
        <v>41</v>
      </c>
      <c r="N3195" s="101">
        <v>4.7</v>
      </c>
      <c r="O3195" s="107">
        <v>5.7000000000000002E-3</v>
      </c>
      <c r="P3195" s="104">
        <v>1.23</v>
      </c>
      <c r="Z3195" s="77" t="s">
        <v>40</v>
      </c>
      <c r="AA3195" s="77" t="s">
        <v>39</v>
      </c>
      <c r="AB3195" s="77">
        <v>20</v>
      </c>
    </row>
    <row r="3196" spans="1:28" ht="15.75" customHeight="1" x14ac:dyDescent="0.2">
      <c r="A3196" s="77" t="s">
        <v>49</v>
      </c>
      <c r="B3196" s="77" t="s">
        <v>47</v>
      </c>
      <c r="C3196" s="77" t="s">
        <v>50</v>
      </c>
      <c r="D3196" s="113">
        <v>44091.745425567133</v>
      </c>
      <c r="E3196" s="77" t="s">
        <v>5</v>
      </c>
      <c r="F3196" s="77" t="s">
        <v>31</v>
      </c>
      <c r="G3196" s="77" t="s">
        <v>51</v>
      </c>
      <c r="H3196" s="77" t="s">
        <v>12</v>
      </c>
      <c r="I3196" s="77" t="s">
        <v>159</v>
      </c>
      <c r="J3196" s="77" t="s">
        <v>42</v>
      </c>
      <c r="K3196" s="77">
        <v>1.35</v>
      </c>
      <c r="L3196" s="77">
        <v>1160</v>
      </c>
      <c r="M3196" s="77" t="s">
        <v>41</v>
      </c>
      <c r="N3196" s="101">
        <v>2.4900000000000002</v>
      </c>
      <c r="O3196" s="107">
        <v>2.2899999999999999E-3</v>
      </c>
      <c r="P3196" s="104">
        <v>0.95</v>
      </c>
      <c r="Z3196" s="77" t="s">
        <v>40</v>
      </c>
      <c r="AA3196" s="77" t="s">
        <v>39</v>
      </c>
      <c r="AB3196" s="77">
        <v>20</v>
      </c>
    </row>
    <row r="3197" spans="1:28" ht="15.75" customHeight="1" x14ac:dyDescent="0.2">
      <c r="A3197" s="77" t="s">
        <v>49</v>
      </c>
      <c r="B3197" s="77" t="s">
        <v>47</v>
      </c>
      <c r="C3197" s="77" t="s">
        <v>50</v>
      </c>
      <c r="D3197" s="113">
        <v>44091.745425567133</v>
      </c>
      <c r="E3197" s="77" t="s">
        <v>5</v>
      </c>
      <c r="F3197" s="77" t="s">
        <v>31</v>
      </c>
      <c r="G3197" s="77" t="s">
        <v>51</v>
      </c>
      <c r="H3197" s="77" t="s">
        <v>13</v>
      </c>
      <c r="I3197" s="77" t="s">
        <v>159</v>
      </c>
      <c r="J3197" s="77" t="s">
        <v>42</v>
      </c>
      <c r="K3197" s="77">
        <v>1.47</v>
      </c>
      <c r="L3197" s="77">
        <v>1130</v>
      </c>
      <c r="M3197" s="77" t="s">
        <v>41</v>
      </c>
      <c r="N3197" s="101">
        <v>6.42</v>
      </c>
      <c r="O3197" s="107">
        <v>6.0000000000000001E-3</v>
      </c>
      <c r="P3197" s="104">
        <v>1.1299999999999999</v>
      </c>
      <c r="Z3197" s="77" t="s">
        <v>40</v>
      </c>
      <c r="AA3197" s="77" t="s">
        <v>39</v>
      </c>
      <c r="AB3197" s="77">
        <v>20</v>
      </c>
    </row>
    <row r="3198" spans="1:28" ht="15.75" customHeight="1" x14ac:dyDescent="0.2">
      <c r="A3198" s="77" t="s">
        <v>49</v>
      </c>
      <c r="B3198" s="77" t="s">
        <v>47</v>
      </c>
      <c r="C3198" s="77" t="s">
        <v>50</v>
      </c>
      <c r="D3198" s="113">
        <v>44091.745425567133</v>
      </c>
      <c r="E3198" s="77" t="s">
        <v>5</v>
      </c>
      <c r="F3198" s="77" t="s">
        <v>31</v>
      </c>
      <c r="G3198" s="77" t="s">
        <v>51</v>
      </c>
      <c r="H3198" s="77" t="s">
        <v>14</v>
      </c>
      <c r="I3198" s="77" t="s">
        <v>159</v>
      </c>
      <c r="J3198" s="77" t="s">
        <v>42</v>
      </c>
      <c r="K3198" s="77">
        <v>1.87</v>
      </c>
      <c r="L3198" s="77">
        <v>1260</v>
      </c>
      <c r="M3198" s="77" t="s">
        <v>41</v>
      </c>
      <c r="N3198" s="101">
        <v>12.5</v>
      </c>
      <c r="O3198" s="107">
        <v>1.2999999999999999E-2</v>
      </c>
      <c r="P3198" s="104">
        <v>1.39</v>
      </c>
      <c r="Z3198" s="77" t="s">
        <v>40</v>
      </c>
      <c r="AA3198" s="77" t="s">
        <v>39</v>
      </c>
      <c r="AB3198" s="77">
        <v>20</v>
      </c>
    </row>
    <row r="3199" spans="1:28" ht="15.75" customHeight="1" x14ac:dyDescent="0.2">
      <c r="A3199" s="77" t="s">
        <v>49</v>
      </c>
      <c r="B3199" s="77" t="s">
        <v>47</v>
      </c>
      <c r="C3199" s="77" t="s">
        <v>50</v>
      </c>
      <c r="D3199" s="113">
        <v>44091.745425567133</v>
      </c>
      <c r="E3199" s="77" t="s">
        <v>5</v>
      </c>
      <c r="F3199" s="77" t="s">
        <v>31</v>
      </c>
      <c r="G3199" s="77" t="s">
        <v>51</v>
      </c>
      <c r="H3199" s="77" t="s">
        <v>16</v>
      </c>
      <c r="I3199" s="77" t="s">
        <v>159</v>
      </c>
      <c r="J3199" s="77" t="s">
        <v>42</v>
      </c>
      <c r="K3199" s="77">
        <v>2.0099999999999998</v>
      </c>
      <c r="L3199" s="77">
        <v>1310</v>
      </c>
      <c r="M3199" s="77" t="s">
        <v>41</v>
      </c>
      <c r="N3199" s="101">
        <v>11.9</v>
      </c>
      <c r="O3199" s="107">
        <v>1.6500000000000001E-2</v>
      </c>
      <c r="P3199" s="104">
        <v>1.59</v>
      </c>
      <c r="Z3199" s="77" t="s">
        <v>40</v>
      </c>
      <c r="AA3199" s="77" t="s">
        <v>39</v>
      </c>
      <c r="AB3199" s="77">
        <v>20</v>
      </c>
    </row>
    <row r="3200" spans="1:28" ht="15.75" customHeight="1" x14ac:dyDescent="0.2">
      <c r="A3200" s="77" t="s">
        <v>49</v>
      </c>
      <c r="B3200" s="77" t="s">
        <v>47</v>
      </c>
      <c r="C3200" s="77" t="s">
        <v>50</v>
      </c>
      <c r="D3200" s="113">
        <v>44091.745425567133</v>
      </c>
      <c r="E3200" s="77" t="s">
        <v>5</v>
      </c>
      <c r="F3200" s="77" t="s">
        <v>31</v>
      </c>
      <c r="G3200" s="77" t="s">
        <v>51</v>
      </c>
      <c r="H3200" s="77" t="s">
        <v>18</v>
      </c>
      <c r="I3200" s="77" t="s">
        <v>159</v>
      </c>
      <c r="J3200" s="77" t="s">
        <v>42</v>
      </c>
      <c r="K3200" s="77">
        <v>1.85</v>
      </c>
      <c r="L3200" s="77">
        <v>1120</v>
      </c>
      <c r="M3200" s="77" t="s">
        <v>41</v>
      </c>
      <c r="N3200" s="101">
        <v>16.7</v>
      </c>
      <c r="O3200" s="107">
        <v>2.24E-2</v>
      </c>
      <c r="P3200" s="104">
        <v>1.82</v>
      </c>
      <c r="Z3200" s="77" t="s">
        <v>40</v>
      </c>
      <c r="AA3200" s="77" t="s">
        <v>39</v>
      </c>
      <c r="AB3200" s="77">
        <v>20</v>
      </c>
    </row>
    <row r="3201" spans="1:28" ht="15.75" customHeight="1" x14ac:dyDescent="0.2">
      <c r="A3201" s="77" t="s">
        <v>49</v>
      </c>
      <c r="B3201" s="77" t="s">
        <v>47</v>
      </c>
      <c r="C3201" s="77" t="s">
        <v>50</v>
      </c>
      <c r="D3201" s="113">
        <v>44091.745425567133</v>
      </c>
      <c r="E3201" s="77" t="s">
        <v>5</v>
      </c>
      <c r="F3201" s="77" t="s">
        <v>31</v>
      </c>
      <c r="G3201" s="77" t="s">
        <v>51</v>
      </c>
      <c r="H3201" s="77" t="s">
        <v>20</v>
      </c>
      <c r="I3201" s="77" t="s">
        <v>159</v>
      </c>
      <c r="J3201" s="77" t="s">
        <v>42</v>
      </c>
      <c r="K3201" s="77">
        <v>1.7</v>
      </c>
      <c r="L3201" s="77">
        <v>1120</v>
      </c>
      <c r="M3201" s="77" t="s">
        <v>41</v>
      </c>
      <c r="N3201" s="101">
        <v>13.4</v>
      </c>
      <c r="O3201" s="107">
        <v>1.7500000000000002E-2</v>
      </c>
      <c r="P3201" s="104">
        <v>2.04</v>
      </c>
      <c r="Z3201" s="77" t="s">
        <v>40</v>
      </c>
      <c r="AA3201" s="77" t="s">
        <v>39</v>
      </c>
      <c r="AB3201" s="77">
        <v>20</v>
      </c>
    </row>
    <row r="3202" spans="1:28" ht="15.75" customHeight="1" x14ac:dyDescent="0.2">
      <c r="A3202" s="77" t="s">
        <v>49</v>
      </c>
      <c r="B3202" s="77" t="s">
        <v>47</v>
      </c>
      <c r="C3202" s="77" t="s">
        <v>50</v>
      </c>
      <c r="D3202" s="113">
        <v>44091.745425567133</v>
      </c>
      <c r="E3202" s="77" t="s">
        <v>5</v>
      </c>
      <c r="F3202" s="77" t="s">
        <v>31</v>
      </c>
      <c r="G3202" s="77" t="s">
        <v>51</v>
      </c>
      <c r="H3202" s="77" t="s">
        <v>22</v>
      </c>
      <c r="I3202" s="77" t="s">
        <v>159</v>
      </c>
      <c r="J3202" s="77" t="s">
        <v>42</v>
      </c>
      <c r="K3202" s="77">
        <v>1.73</v>
      </c>
      <c r="L3202" s="77">
        <v>1110</v>
      </c>
      <c r="M3202" s="77" t="s">
        <v>41</v>
      </c>
      <c r="N3202" s="101">
        <v>21</v>
      </c>
      <c r="O3202" s="107">
        <v>1.84E-2</v>
      </c>
      <c r="P3202" s="104">
        <v>2.11</v>
      </c>
      <c r="Z3202" s="77" t="s">
        <v>40</v>
      </c>
      <c r="AA3202" s="77" t="s">
        <v>39</v>
      </c>
      <c r="AB3202" s="77">
        <v>20</v>
      </c>
    </row>
    <row r="3203" spans="1:28" ht="15.75" customHeight="1" x14ac:dyDescent="0.2">
      <c r="A3203" s="77" t="s">
        <v>49</v>
      </c>
      <c r="B3203" s="77" t="s">
        <v>47</v>
      </c>
      <c r="C3203" s="77" t="s">
        <v>50</v>
      </c>
      <c r="D3203" s="113">
        <v>44091.745425567133</v>
      </c>
      <c r="E3203" s="77" t="s">
        <v>5</v>
      </c>
      <c r="F3203" s="77" t="s">
        <v>31</v>
      </c>
      <c r="G3203" s="77" t="s">
        <v>51</v>
      </c>
      <c r="H3203" s="77" t="s">
        <v>24</v>
      </c>
      <c r="I3203" s="77" t="s">
        <v>159</v>
      </c>
      <c r="J3203" s="77" t="s">
        <v>42</v>
      </c>
      <c r="K3203" s="77">
        <v>2.3199999999999998</v>
      </c>
      <c r="L3203" s="77">
        <v>1390</v>
      </c>
      <c r="M3203" s="77" t="s">
        <v>41</v>
      </c>
      <c r="N3203" s="101">
        <v>27.8</v>
      </c>
      <c r="O3203" s="107">
        <v>1.9199999999999998E-2</v>
      </c>
      <c r="P3203" s="104">
        <v>1.62</v>
      </c>
      <c r="Z3203" s="77" t="s">
        <v>40</v>
      </c>
      <c r="AA3203" s="77" t="s">
        <v>39</v>
      </c>
      <c r="AB3203" s="77">
        <v>20</v>
      </c>
    </row>
    <row r="3204" spans="1:28" ht="15.75" customHeight="1" x14ac:dyDescent="0.2">
      <c r="A3204" s="77" t="s">
        <v>49</v>
      </c>
      <c r="B3204" s="77" t="s">
        <v>47</v>
      </c>
      <c r="C3204" s="77" t="s">
        <v>50</v>
      </c>
      <c r="D3204" s="113">
        <v>44091.745425567133</v>
      </c>
      <c r="E3204" s="77" t="s">
        <v>5</v>
      </c>
      <c r="F3204" s="77" t="s">
        <v>31</v>
      </c>
      <c r="G3204" s="77" t="s">
        <v>51</v>
      </c>
      <c r="H3204" s="77" t="s">
        <v>25</v>
      </c>
      <c r="I3204" s="77" t="s">
        <v>159</v>
      </c>
      <c r="J3204" s="77" t="s">
        <v>42</v>
      </c>
      <c r="K3204" s="77">
        <v>2.5</v>
      </c>
      <c r="L3204" s="77">
        <v>1410</v>
      </c>
      <c r="M3204" s="77" t="s">
        <v>41</v>
      </c>
      <c r="N3204" s="101">
        <v>35.6</v>
      </c>
      <c r="O3204" s="107">
        <v>2.07E-2</v>
      </c>
      <c r="P3204" s="104">
        <v>0.68200000000000005</v>
      </c>
      <c r="Z3204" s="77" t="s">
        <v>40</v>
      </c>
      <c r="AA3204" s="77" t="s">
        <v>39</v>
      </c>
      <c r="AB3204" s="77">
        <v>20</v>
      </c>
    </row>
    <row r="3205" spans="1:28" ht="15.75" customHeight="1" x14ac:dyDescent="0.2">
      <c r="A3205" s="77" t="s">
        <v>49</v>
      </c>
      <c r="B3205" s="77" t="s">
        <v>47</v>
      </c>
      <c r="C3205" s="77" t="s">
        <v>50</v>
      </c>
      <c r="D3205" s="113">
        <v>44091.745425567133</v>
      </c>
      <c r="E3205" s="77" t="s">
        <v>5</v>
      </c>
      <c r="F3205" s="77" t="s">
        <v>31</v>
      </c>
      <c r="G3205" s="77" t="s">
        <v>51</v>
      </c>
      <c r="H3205" s="77" t="s">
        <v>26</v>
      </c>
      <c r="I3205" s="77" t="s">
        <v>159</v>
      </c>
      <c r="J3205" s="77" t="s">
        <v>42</v>
      </c>
      <c r="K3205" s="77">
        <v>1.52</v>
      </c>
      <c r="L3205" s="77">
        <v>1130</v>
      </c>
      <c r="M3205" s="77" t="s">
        <v>41</v>
      </c>
      <c r="N3205" s="101">
        <v>21.7</v>
      </c>
      <c r="O3205" s="107">
        <v>1.44E-2</v>
      </c>
      <c r="P3205" s="104">
        <v>3.52</v>
      </c>
      <c r="Z3205" s="77" t="s">
        <v>40</v>
      </c>
      <c r="AA3205" s="77" t="s">
        <v>39</v>
      </c>
      <c r="AB3205" s="77">
        <v>20</v>
      </c>
    </row>
    <row r="3206" spans="1:28" ht="15.75" customHeight="1" x14ac:dyDescent="0.2">
      <c r="A3206" s="77" t="s">
        <v>49</v>
      </c>
      <c r="B3206" s="77" t="s">
        <v>47</v>
      </c>
      <c r="C3206" s="77" t="s">
        <v>50</v>
      </c>
      <c r="D3206" s="113">
        <v>44091.745425567133</v>
      </c>
      <c r="E3206" s="77" t="s">
        <v>5</v>
      </c>
      <c r="F3206" s="77" t="s">
        <v>45</v>
      </c>
      <c r="G3206" s="77" t="s">
        <v>44</v>
      </c>
      <c r="H3206" s="77" t="s">
        <v>6</v>
      </c>
      <c r="I3206" s="77" t="s">
        <v>159</v>
      </c>
      <c r="J3206" s="77" t="s">
        <v>42</v>
      </c>
      <c r="K3206" s="77">
        <v>1.8</v>
      </c>
      <c r="L3206" s="77">
        <v>1750</v>
      </c>
      <c r="M3206" s="77" t="s">
        <v>41</v>
      </c>
      <c r="N3206" s="101">
        <v>5.4</v>
      </c>
      <c r="O3206" s="107">
        <v>0</v>
      </c>
      <c r="P3206" s="104">
        <v>7.15</v>
      </c>
      <c r="Z3206" s="77" t="s">
        <v>40</v>
      </c>
      <c r="AA3206" s="77" t="s">
        <v>39</v>
      </c>
      <c r="AB3206" s="77">
        <v>20</v>
      </c>
    </row>
    <row r="3207" spans="1:28" ht="15.75" customHeight="1" x14ac:dyDescent="0.2">
      <c r="A3207" s="77" t="s">
        <v>49</v>
      </c>
      <c r="B3207" s="77" t="s">
        <v>47</v>
      </c>
      <c r="C3207" s="77" t="s">
        <v>50</v>
      </c>
      <c r="D3207" s="113">
        <v>44091.745425567133</v>
      </c>
      <c r="E3207" s="77" t="s">
        <v>5</v>
      </c>
      <c r="F3207" s="77" t="s">
        <v>45</v>
      </c>
      <c r="G3207" s="77" t="s">
        <v>44</v>
      </c>
      <c r="H3207" s="77" t="s">
        <v>7</v>
      </c>
      <c r="I3207" s="77" t="s">
        <v>159</v>
      </c>
      <c r="J3207" s="77" t="s">
        <v>42</v>
      </c>
      <c r="K3207" s="77">
        <v>1.6</v>
      </c>
      <c r="L3207" s="77">
        <v>1410</v>
      </c>
      <c r="M3207" s="77" t="s">
        <v>41</v>
      </c>
      <c r="N3207" s="101">
        <v>21.1</v>
      </c>
      <c r="O3207" s="107">
        <v>1.9E-2</v>
      </c>
      <c r="P3207" s="104">
        <v>6.11</v>
      </c>
      <c r="Z3207" s="77" t="s">
        <v>40</v>
      </c>
      <c r="AA3207" s="77" t="s">
        <v>39</v>
      </c>
      <c r="AB3207" s="77">
        <v>20</v>
      </c>
    </row>
    <row r="3208" spans="1:28" ht="15.75" customHeight="1" x14ac:dyDescent="0.2">
      <c r="A3208" s="77" t="s">
        <v>49</v>
      </c>
      <c r="B3208" s="77" t="s">
        <v>47</v>
      </c>
      <c r="C3208" s="77" t="s">
        <v>50</v>
      </c>
      <c r="D3208" s="113">
        <v>44091.745425567133</v>
      </c>
      <c r="E3208" s="77" t="s">
        <v>5</v>
      </c>
      <c r="F3208" s="77" t="s">
        <v>45</v>
      </c>
      <c r="G3208" s="77" t="s">
        <v>44</v>
      </c>
      <c r="H3208" s="77" t="s">
        <v>8</v>
      </c>
      <c r="I3208" s="77" t="s">
        <v>159</v>
      </c>
      <c r="J3208" s="77" t="s">
        <v>42</v>
      </c>
      <c r="K3208" s="77">
        <v>1.9</v>
      </c>
      <c r="L3208" s="77">
        <v>1510</v>
      </c>
      <c r="M3208" s="77" t="s">
        <v>41</v>
      </c>
      <c r="N3208" s="101">
        <v>4.4000000000000004</v>
      </c>
      <c r="O3208" s="107">
        <v>2E-3</v>
      </c>
      <c r="P3208" s="104">
        <v>4.29</v>
      </c>
      <c r="Z3208" s="77" t="s">
        <v>40</v>
      </c>
      <c r="AA3208" s="77" t="s">
        <v>39</v>
      </c>
      <c r="AB3208" s="77">
        <v>20</v>
      </c>
    </row>
    <row r="3209" spans="1:28" ht="15.75" customHeight="1" x14ac:dyDescent="0.2">
      <c r="A3209" s="77" t="s">
        <v>49</v>
      </c>
      <c r="B3209" s="77" t="s">
        <v>47</v>
      </c>
      <c r="C3209" s="77" t="s">
        <v>50</v>
      </c>
      <c r="D3209" s="113">
        <v>44091.745425567133</v>
      </c>
      <c r="E3209" s="77" t="s">
        <v>5</v>
      </c>
      <c r="F3209" s="77" t="s">
        <v>45</v>
      </c>
      <c r="G3209" s="77" t="s">
        <v>44</v>
      </c>
      <c r="H3209" s="77" t="s">
        <v>9</v>
      </c>
      <c r="I3209" s="77" t="s">
        <v>159</v>
      </c>
      <c r="J3209" s="77" t="s">
        <v>42</v>
      </c>
      <c r="K3209" s="77">
        <v>2.2000000000000002</v>
      </c>
      <c r="L3209" s="77">
        <v>1650</v>
      </c>
      <c r="M3209" s="77" t="s">
        <v>41</v>
      </c>
      <c r="N3209" s="101">
        <v>20.8</v>
      </c>
      <c r="O3209" s="107">
        <v>2.3E-2</v>
      </c>
      <c r="P3209" s="104">
        <v>4.8499999999999996</v>
      </c>
      <c r="Z3209" s="77" t="s">
        <v>40</v>
      </c>
      <c r="AA3209" s="77" t="s">
        <v>39</v>
      </c>
      <c r="AB3209" s="77">
        <v>20</v>
      </c>
    </row>
    <row r="3210" spans="1:28" ht="15.75" customHeight="1" x14ac:dyDescent="0.2">
      <c r="A3210" s="77" t="s">
        <v>49</v>
      </c>
      <c r="B3210" s="77" t="s">
        <v>47</v>
      </c>
      <c r="C3210" s="77" t="s">
        <v>50</v>
      </c>
      <c r="D3210" s="113">
        <v>44091.745425567133</v>
      </c>
      <c r="E3210" s="77" t="s">
        <v>5</v>
      </c>
      <c r="F3210" s="77" t="s">
        <v>45</v>
      </c>
      <c r="G3210" s="77" t="s">
        <v>44</v>
      </c>
      <c r="H3210" s="77" t="s">
        <v>10</v>
      </c>
      <c r="I3210" s="77" t="s">
        <v>159</v>
      </c>
      <c r="J3210" s="77" t="s">
        <v>42</v>
      </c>
      <c r="K3210" s="77">
        <v>3.5</v>
      </c>
      <c r="L3210" s="77">
        <v>2130</v>
      </c>
      <c r="M3210" s="77" t="s">
        <v>41</v>
      </c>
      <c r="N3210" s="101">
        <v>8.9</v>
      </c>
      <c r="O3210" s="107">
        <v>5.0000000000000001E-3</v>
      </c>
      <c r="P3210" s="104">
        <v>8.65</v>
      </c>
      <c r="Z3210" s="77" t="s">
        <v>40</v>
      </c>
      <c r="AA3210" s="77" t="s">
        <v>39</v>
      </c>
      <c r="AB3210" s="77">
        <v>20</v>
      </c>
    </row>
    <row r="3211" spans="1:28" ht="15.75" customHeight="1" x14ac:dyDescent="0.2">
      <c r="A3211" s="77" t="s">
        <v>49</v>
      </c>
      <c r="B3211" s="77" t="s">
        <v>47</v>
      </c>
      <c r="C3211" s="77" t="s">
        <v>50</v>
      </c>
      <c r="D3211" s="113">
        <v>44091.745425567133</v>
      </c>
      <c r="E3211" s="77" t="s">
        <v>5</v>
      </c>
      <c r="F3211" s="77" t="s">
        <v>45</v>
      </c>
      <c r="G3211" s="77" t="s">
        <v>44</v>
      </c>
      <c r="H3211" s="77" t="s">
        <v>11</v>
      </c>
      <c r="I3211" s="77" t="s">
        <v>159</v>
      </c>
      <c r="J3211" s="77" t="s">
        <v>42</v>
      </c>
      <c r="K3211" s="77">
        <v>3</v>
      </c>
      <c r="L3211" s="77">
        <v>1920</v>
      </c>
      <c r="M3211" s="77" t="s">
        <v>41</v>
      </c>
      <c r="N3211" s="101">
        <v>8.8000000000000007</v>
      </c>
      <c r="O3211" s="107">
        <v>1.6E-2</v>
      </c>
      <c r="P3211" s="104">
        <v>2.46</v>
      </c>
      <c r="Z3211" s="77" t="s">
        <v>40</v>
      </c>
      <c r="AA3211" s="77" t="s">
        <v>39</v>
      </c>
      <c r="AB3211" s="77">
        <v>20</v>
      </c>
    </row>
    <row r="3212" spans="1:28" ht="15.75" customHeight="1" x14ac:dyDescent="0.2">
      <c r="A3212" s="77" t="s">
        <v>49</v>
      </c>
      <c r="B3212" s="77" t="s">
        <v>47</v>
      </c>
      <c r="C3212" s="77" t="s">
        <v>50</v>
      </c>
      <c r="D3212" s="113">
        <v>44091.745425567133</v>
      </c>
      <c r="E3212" s="77" t="s">
        <v>5</v>
      </c>
      <c r="F3212" s="77" t="s">
        <v>45</v>
      </c>
      <c r="G3212" s="77" t="s">
        <v>44</v>
      </c>
      <c r="H3212" s="77" t="s">
        <v>12</v>
      </c>
      <c r="I3212" s="77" t="s">
        <v>159</v>
      </c>
      <c r="J3212" s="77" t="s">
        <v>42</v>
      </c>
      <c r="K3212" s="77">
        <v>2.5</v>
      </c>
      <c r="L3212" s="77">
        <v>1970</v>
      </c>
      <c r="M3212" s="77" t="s">
        <v>41</v>
      </c>
      <c r="N3212" s="101">
        <v>9.8000000000000007</v>
      </c>
      <c r="O3212" s="107">
        <v>1.2E-2</v>
      </c>
      <c r="P3212" s="104">
        <v>2.21</v>
      </c>
      <c r="Z3212" s="77" t="s">
        <v>40</v>
      </c>
      <c r="AA3212" s="77" t="s">
        <v>39</v>
      </c>
      <c r="AB3212" s="77">
        <v>20</v>
      </c>
    </row>
    <row r="3213" spans="1:28" ht="15.75" customHeight="1" x14ac:dyDescent="0.2">
      <c r="A3213" s="77" t="s">
        <v>49</v>
      </c>
      <c r="B3213" s="77" t="s">
        <v>47</v>
      </c>
      <c r="C3213" s="77" t="s">
        <v>50</v>
      </c>
      <c r="D3213" s="113">
        <v>44091.745425567133</v>
      </c>
      <c r="E3213" s="77" t="s">
        <v>5</v>
      </c>
      <c r="F3213" s="77" t="s">
        <v>45</v>
      </c>
      <c r="G3213" s="77" t="s">
        <v>44</v>
      </c>
      <c r="H3213" s="77" t="s">
        <v>13</v>
      </c>
      <c r="I3213" s="77" t="s">
        <v>159</v>
      </c>
      <c r="J3213" s="77" t="s">
        <v>42</v>
      </c>
      <c r="K3213" s="77">
        <v>2.4</v>
      </c>
      <c r="L3213" s="77">
        <v>1760</v>
      </c>
      <c r="M3213" s="77" t="s">
        <v>41</v>
      </c>
      <c r="N3213" s="101">
        <v>16.2</v>
      </c>
      <c r="O3213" s="107">
        <v>1.7000000000000001E-2</v>
      </c>
      <c r="P3213" s="104">
        <v>1.64</v>
      </c>
      <c r="Z3213" s="77" t="s">
        <v>40</v>
      </c>
      <c r="AA3213" s="77" t="s">
        <v>39</v>
      </c>
      <c r="AB3213" s="77">
        <v>20</v>
      </c>
    </row>
    <row r="3214" spans="1:28" ht="15.75" customHeight="1" x14ac:dyDescent="0.2">
      <c r="A3214" s="77" t="s">
        <v>49</v>
      </c>
      <c r="B3214" s="77" t="s">
        <v>47</v>
      </c>
      <c r="C3214" s="77" t="s">
        <v>50</v>
      </c>
      <c r="D3214" s="113">
        <v>44091.745425567133</v>
      </c>
      <c r="E3214" s="77" t="s">
        <v>5</v>
      </c>
      <c r="F3214" s="77" t="s">
        <v>45</v>
      </c>
      <c r="G3214" s="77" t="s">
        <v>44</v>
      </c>
      <c r="H3214" s="77" t="s">
        <v>14</v>
      </c>
      <c r="I3214" s="77" t="s">
        <v>159</v>
      </c>
      <c r="J3214" s="77" t="s">
        <v>42</v>
      </c>
      <c r="K3214" s="77">
        <v>2.2000000000000002</v>
      </c>
      <c r="L3214" s="77">
        <v>1740</v>
      </c>
      <c r="M3214" s="77" t="s">
        <v>41</v>
      </c>
      <c r="N3214" s="101">
        <v>28.3</v>
      </c>
      <c r="O3214" s="107">
        <v>3.7999999999999999E-2</v>
      </c>
      <c r="P3214" s="104">
        <v>3.02</v>
      </c>
      <c r="Z3214" s="77" t="s">
        <v>40</v>
      </c>
      <c r="AA3214" s="77" t="s">
        <v>39</v>
      </c>
      <c r="AB3214" s="77">
        <v>20</v>
      </c>
    </row>
    <row r="3215" spans="1:28" ht="15.75" customHeight="1" x14ac:dyDescent="0.2">
      <c r="A3215" s="77" t="s">
        <v>49</v>
      </c>
      <c r="B3215" s="77" t="s">
        <v>47</v>
      </c>
      <c r="C3215" s="77" t="s">
        <v>50</v>
      </c>
      <c r="D3215" s="113">
        <v>44091.745425567133</v>
      </c>
      <c r="E3215" s="77" t="s">
        <v>5</v>
      </c>
      <c r="F3215" s="77" t="s">
        <v>45</v>
      </c>
      <c r="G3215" s="77" t="s">
        <v>44</v>
      </c>
      <c r="H3215" s="77" t="s">
        <v>16</v>
      </c>
      <c r="I3215" s="77" t="s">
        <v>159</v>
      </c>
      <c r="J3215" s="77" t="s">
        <v>42</v>
      </c>
      <c r="K3215" s="77">
        <v>2.5</v>
      </c>
      <c r="L3215" s="77">
        <v>1940</v>
      </c>
      <c r="M3215" s="77" t="s">
        <v>41</v>
      </c>
      <c r="N3215" s="101">
        <v>70.900000000000006</v>
      </c>
      <c r="O3215" s="107">
        <v>8.7999999999999995E-2</v>
      </c>
      <c r="P3215" s="104">
        <v>7.73</v>
      </c>
      <c r="Z3215" s="77" t="s">
        <v>40</v>
      </c>
      <c r="AA3215" s="77" t="s">
        <v>39</v>
      </c>
      <c r="AB3215" s="77">
        <v>20</v>
      </c>
    </row>
    <row r="3216" spans="1:28" ht="15.75" customHeight="1" x14ac:dyDescent="0.2">
      <c r="A3216" s="77" t="s">
        <v>49</v>
      </c>
      <c r="B3216" s="77" t="s">
        <v>47</v>
      </c>
      <c r="C3216" s="77" t="s">
        <v>50</v>
      </c>
      <c r="D3216" s="113">
        <v>44091.745425567133</v>
      </c>
      <c r="E3216" s="77" t="s">
        <v>5</v>
      </c>
      <c r="F3216" s="77" t="s">
        <v>45</v>
      </c>
      <c r="G3216" s="77" t="s">
        <v>44</v>
      </c>
      <c r="H3216" s="77" t="s">
        <v>18</v>
      </c>
      <c r="I3216" s="77" t="s">
        <v>159</v>
      </c>
      <c r="J3216" s="77" t="s">
        <v>42</v>
      </c>
      <c r="K3216" s="77">
        <v>2.7</v>
      </c>
      <c r="L3216" s="77">
        <v>1860</v>
      </c>
      <c r="M3216" s="77" t="s">
        <v>41</v>
      </c>
      <c r="N3216" s="101">
        <v>82.6</v>
      </c>
      <c r="O3216" s="107">
        <v>0.10100000000000001</v>
      </c>
      <c r="P3216" s="104">
        <v>7.33</v>
      </c>
      <c r="Z3216" s="77" t="s">
        <v>40</v>
      </c>
      <c r="AA3216" s="77" t="s">
        <v>39</v>
      </c>
      <c r="AB3216" s="77">
        <v>20</v>
      </c>
    </row>
    <row r="3217" spans="1:28" ht="15.75" customHeight="1" x14ac:dyDescent="0.2">
      <c r="A3217" s="77" t="s">
        <v>49</v>
      </c>
      <c r="B3217" s="77" t="s">
        <v>47</v>
      </c>
      <c r="C3217" s="77" t="s">
        <v>50</v>
      </c>
      <c r="D3217" s="113">
        <v>44091.745425567133</v>
      </c>
      <c r="E3217" s="77" t="s">
        <v>5</v>
      </c>
      <c r="F3217" s="77" t="s">
        <v>45</v>
      </c>
      <c r="G3217" s="77" t="s">
        <v>44</v>
      </c>
      <c r="H3217" s="77" t="s">
        <v>22</v>
      </c>
      <c r="I3217" s="77" t="s">
        <v>159</v>
      </c>
      <c r="J3217" s="77" t="s">
        <v>42</v>
      </c>
      <c r="K3217" s="77">
        <v>2.4</v>
      </c>
      <c r="L3217" s="77">
        <v>1850</v>
      </c>
      <c r="M3217" s="77" t="s">
        <v>41</v>
      </c>
      <c r="N3217" s="101">
        <v>83.1</v>
      </c>
      <c r="O3217" s="107">
        <v>7.1999999999999995E-2</v>
      </c>
      <c r="P3217" s="104">
        <v>7.35</v>
      </c>
      <c r="Z3217" s="77" t="s">
        <v>40</v>
      </c>
      <c r="AA3217" s="77" t="s">
        <v>39</v>
      </c>
      <c r="AB3217" s="77">
        <v>20</v>
      </c>
    </row>
    <row r="3218" spans="1:28" ht="15.75" customHeight="1" x14ac:dyDescent="0.2">
      <c r="A3218" s="77" t="s">
        <v>49</v>
      </c>
      <c r="B3218" s="77" t="s">
        <v>47</v>
      </c>
      <c r="C3218" s="77" t="s">
        <v>50</v>
      </c>
      <c r="D3218" s="113">
        <v>44091.745425567133</v>
      </c>
      <c r="E3218" s="77" t="s">
        <v>5</v>
      </c>
      <c r="F3218" s="77" t="s">
        <v>45</v>
      </c>
      <c r="G3218" s="77" t="s">
        <v>51</v>
      </c>
      <c r="H3218" s="77" t="s">
        <v>6</v>
      </c>
      <c r="I3218" s="77" t="s">
        <v>159</v>
      </c>
      <c r="J3218" s="77" t="s">
        <v>42</v>
      </c>
      <c r="K3218" s="77">
        <v>1.9</v>
      </c>
      <c r="L3218" s="77">
        <v>1620</v>
      </c>
      <c r="M3218" s="77" t="s">
        <v>41</v>
      </c>
      <c r="N3218" s="101">
        <v>10.1</v>
      </c>
      <c r="O3218" s="107">
        <v>0</v>
      </c>
      <c r="P3218" s="104">
        <v>13</v>
      </c>
      <c r="Z3218" s="77" t="s">
        <v>40</v>
      </c>
      <c r="AA3218" s="77" t="s">
        <v>39</v>
      </c>
      <c r="AB3218" s="77">
        <v>20</v>
      </c>
    </row>
    <row r="3219" spans="1:28" ht="15.75" customHeight="1" x14ac:dyDescent="0.2">
      <c r="A3219" s="77" t="s">
        <v>49</v>
      </c>
      <c r="B3219" s="77" t="s">
        <v>47</v>
      </c>
      <c r="C3219" s="77" t="s">
        <v>50</v>
      </c>
      <c r="D3219" s="113">
        <v>44091.745425567133</v>
      </c>
      <c r="E3219" s="77" t="s">
        <v>5</v>
      </c>
      <c r="F3219" s="77" t="s">
        <v>45</v>
      </c>
      <c r="G3219" s="77" t="s">
        <v>51</v>
      </c>
      <c r="H3219" s="77" t="s">
        <v>7</v>
      </c>
      <c r="I3219" s="77" t="s">
        <v>159</v>
      </c>
      <c r="J3219" s="77" t="s">
        <v>42</v>
      </c>
      <c r="K3219" s="77">
        <v>3</v>
      </c>
      <c r="L3219" s="77">
        <v>1560</v>
      </c>
      <c r="M3219" s="77" t="s">
        <v>41</v>
      </c>
      <c r="N3219" s="101">
        <v>13</v>
      </c>
      <c r="O3219" s="107">
        <v>2.1000000000000001E-2</v>
      </c>
      <c r="P3219" s="104">
        <v>8.57</v>
      </c>
      <c r="Z3219" s="77" t="s">
        <v>40</v>
      </c>
      <c r="AA3219" s="77" t="s">
        <v>39</v>
      </c>
      <c r="AB3219" s="77">
        <v>20</v>
      </c>
    </row>
    <row r="3220" spans="1:28" ht="15.75" customHeight="1" x14ac:dyDescent="0.2">
      <c r="A3220" s="77" t="s">
        <v>49</v>
      </c>
      <c r="B3220" s="77" t="s">
        <v>47</v>
      </c>
      <c r="C3220" s="77" t="s">
        <v>50</v>
      </c>
      <c r="D3220" s="113">
        <v>44091.745425567133</v>
      </c>
      <c r="E3220" s="77" t="s">
        <v>5</v>
      </c>
      <c r="F3220" s="77" t="s">
        <v>45</v>
      </c>
      <c r="G3220" s="77" t="s">
        <v>51</v>
      </c>
      <c r="H3220" s="77" t="s">
        <v>8</v>
      </c>
      <c r="I3220" s="77" t="s">
        <v>159</v>
      </c>
      <c r="J3220" s="77" t="s">
        <v>42</v>
      </c>
      <c r="K3220" s="77">
        <v>2.2000000000000002</v>
      </c>
      <c r="L3220" s="77">
        <v>1410</v>
      </c>
      <c r="M3220" s="77" t="s">
        <v>41</v>
      </c>
      <c r="N3220" s="101">
        <v>5.6</v>
      </c>
      <c r="O3220" s="107">
        <v>3.0000000000000001E-3</v>
      </c>
      <c r="P3220" s="104">
        <v>6.65</v>
      </c>
      <c r="Z3220" s="77" t="s">
        <v>40</v>
      </c>
      <c r="AA3220" s="77" t="s">
        <v>39</v>
      </c>
      <c r="AB3220" s="77">
        <v>20</v>
      </c>
    </row>
    <row r="3221" spans="1:28" ht="15.75" customHeight="1" x14ac:dyDescent="0.2">
      <c r="A3221" s="77" t="s">
        <v>49</v>
      </c>
      <c r="B3221" s="77" t="s">
        <v>47</v>
      </c>
      <c r="C3221" s="77" t="s">
        <v>50</v>
      </c>
      <c r="D3221" s="113">
        <v>44091.745425567133</v>
      </c>
      <c r="E3221" s="77" t="s">
        <v>5</v>
      </c>
      <c r="F3221" s="77" t="s">
        <v>45</v>
      </c>
      <c r="G3221" s="77" t="s">
        <v>51</v>
      </c>
      <c r="H3221" s="77" t="s">
        <v>9</v>
      </c>
      <c r="I3221" s="77" t="s">
        <v>159</v>
      </c>
      <c r="J3221" s="77" t="s">
        <v>42</v>
      </c>
      <c r="K3221" s="77">
        <v>2.2999999999999998</v>
      </c>
      <c r="L3221" s="77">
        <v>1450</v>
      </c>
      <c r="M3221" s="77" t="s">
        <v>41</v>
      </c>
      <c r="N3221" s="101">
        <v>15.1</v>
      </c>
      <c r="O3221" s="107">
        <v>2.3E-2</v>
      </c>
      <c r="P3221" s="104">
        <v>5.87</v>
      </c>
      <c r="Z3221" s="77" t="s">
        <v>40</v>
      </c>
      <c r="AA3221" s="77" t="s">
        <v>39</v>
      </c>
      <c r="AB3221" s="77">
        <v>20</v>
      </c>
    </row>
    <row r="3222" spans="1:28" ht="15.75" customHeight="1" x14ac:dyDescent="0.2">
      <c r="A3222" s="77" t="s">
        <v>49</v>
      </c>
      <c r="B3222" s="77" t="s">
        <v>47</v>
      </c>
      <c r="C3222" s="77" t="s">
        <v>50</v>
      </c>
      <c r="D3222" s="113">
        <v>44091.745425567133</v>
      </c>
      <c r="E3222" s="77" t="s">
        <v>5</v>
      </c>
      <c r="F3222" s="77" t="s">
        <v>45</v>
      </c>
      <c r="G3222" s="77" t="s">
        <v>51</v>
      </c>
      <c r="H3222" s="77" t="s">
        <v>10</v>
      </c>
      <c r="I3222" s="77" t="s">
        <v>159</v>
      </c>
      <c r="J3222" s="77" t="s">
        <v>42</v>
      </c>
      <c r="K3222" s="77">
        <v>2.8</v>
      </c>
      <c r="L3222" s="77">
        <v>1540</v>
      </c>
      <c r="M3222" s="77" t="s">
        <v>41</v>
      </c>
      <c r="N3222" s="101">
        <v>8</v>
      </c>
      <c r="O3222" s="107">
        <v>4.0000000000000001E-3</v>
      </c>
      <c r="P3222" s="104">
        <v>9.24</v>
      </c>
      <c r="Z3222" s="77" t="s">
        <v>40</v>
      </c>
      <c r="AA3222" s="77" t="s">
        <v>39</v>
      </c>
      <c r="AB3222" s="77">
        <v>20</v>
      </c>
    </row>
    <row r="3223" spans="1:28" ht="15.75" customHeight="1" x14ac:dyDescent="0.2">
      <c r="A3223" s="77" t="s">
        <v>49</v>
      </c>
      <c r="B3223" s="77" t="s">
        <v>47</v>
      </c>
      <c r="C3223" s="77" t="s">
        <v>50</v>
      </c>
      <c r="D3223" s="113">
        <v>44091.745425567133</v>
      </c>
      <c r="E3223" s="77" t="s">
        <v>5</v>
      </c>
      <c r="F3223" s="77" t="s">
        <v>45</v>
      </c>
      <c r="G3223" s="77" t="s">
        <v>51</v>
      </c>
      <c r="H3223" s="77" t="s">
        <v>11</v>
      </c>
      <c r="I3223" s="77" t="s">
        <v>159</v>
      </c>
      <c r="J3223" s="77" t="s">
        <v>42</v>
      </c>
      <c r="K3223" s="77">
        <v>2.7</v>
      </c>
      <c r="L3223" s="77">
        <v>1500</v>
      </c>
      <c r="M3223" s="77" t="s">
        <v>41</v>
      </c>
      <c r="N3223" s="101">
        <v>8.6</v>
      </c>
      <c r="O3223" s="107">
        <v>1.7999999999999999E-2</v>
      </c>
      <c r="P3223" s="104">
        <v>3.04</v>
      </c>
      <c r="Z3223" s="77" t="s">
        <v>40</v>
      </c>
      <c r="AA3223" s="77" t="s">
        <v>39</v>
      </c>
      <c r="AB3223" s="77">
        <v>20</v>
      </c>
    </row>
    <row r="3224" spans="1:28" ht="15.75" customHeight="1" x14ac:dyDescent="0.2">
      <c r="A3224" s="77" t="s">
        <v>49</v>
      </c>
      <c r="B3224" s="77" t="s">
        <v>47</v>
      </c>
      <c r="C3224" s="77" t="s">
        <v>50</v>
      </c>
      <c r="D3224" s="113">
        <v>44091.745425567133</v>
      </c>
      <c r="E3224" s="77" t="s">
        <v>5</v>
      </c>
      <c r="F3224" s="77" t="s">
        <v>45</v>
      </c>
      <c r="G3224" s="77" t="s">
        <v>51</v>
      </c>
      <c r="H3224" s="77" t="s">
        <v>12</v>
      </c>
      <c r="I3224" s="77" t="s">
        <v>159</v>
      </c>
      <c r="J3224" s="77" t="s">
        <v>42</v>
      </c>
      <c r="K3224" s="77">
        <v>2.2000000000000002</v>
      </c>
      <c r="L3224" s="77">
        <v>1540</v>
      </c>
      <c r="M3224" s="77" t="s">
        <v>41</v>
      </c>
      <c r="N3224" s="101">
        <v>8.3000000000000007</v>
      </c>
      <c r="O3224" s="107">
        <v>1.0999999999999999E-2</v>
      </c>
      <c r="P3224" s="104">
        <v>3.28</v>
      </c>
      <c r="Z3224" s="77" t="s">
        <v>40</v>
      </c>
      <c r="AA3224" s="77" t="s">
        <v>39</v>
      </c>
      <c r="AB3224" s="77">
        <v>20</v>
      </c>
    </row>
    <row r="3225" spans="1:28" ht="15.75" customHeight="1" x14ac:dyDescent="0.2">
      <c r="A3225" s="77" t="s">
        <v>49</v>
      </c>
      <c r="B3225" s="77" t="s">
        <v>47</v>
      </c>
      <c r="C3225" s="77" t="s">
        <v>50</v>
      </c>
      <c r="D3225" s="113">
        <v>44091.745425567133</v>
      </c>
      <c r="E3225" s="77" t="s">
        <v>5</v>
      </c>
      <c r="F3225" s="77" t="s">
        <v>45</v>
      </c>
      <c r="G3225" s="77" t="s">
        <v>51</v>
      </c>
      <c r="H3225" s="77" t="s">
        <v>13</v>
      </c>
      <c r="I3225" s="77" t="s">
        <v>159</v>
      </c>
      <c r="J3225" s="77" t="s">
        <v>42</v>
      </c>
      <c r="K3225" s="77">
        <v>2.5</v>
      </c>
      <c r="L3225" s="77">
        <v>1450</v>
      </c>
      <c r="M3225" s="77" t="s">
        <v>41</v>
      </c>
      <c r="N3225" s="101">
        <v>14.6</v>
      </c>
      <c r="O3225" s="107">
        <v>1.7999999999999999E-2</v>
      </c>
      <c r="P3225" s="104">
        <v>2.9</v>
      </c>
      <c r="Z3225" s="77" t="s">
        <v>40</v>
      </c>
      <c r="AA3225" s="77" t="s">
        <v>39</v>
      </c>
      <c r="AB3225" s="77">
        <v>20</v>
      </c>
    </row>
    <row r="3226" spans="1:28" ht="15.75" customHeight="1" x14ac:dyDescent="0.2">
      <c r="A3226" s="77" t="s">
        <v>49</v>
      </c>
      <c r="B3226" s="77" t="s">
        <v>47</v>
      </c>
      <c r="C3226" s="77" t="s">
        <v>50</v>
      </c>
      <c r="D3226" s="113">
        <v>44091.745425567133</v>
      </c>
      <c r="E3226" s="77" t="s">
        <v>5</v>
      </c>
      <c r="F3226" s="77" t="s">
        <v>45</v>
      </c>
      <c r="G3226" s="77" t="s">
        <v>51</v>
      </c>
      <c r="H3226" s="77" t="s">
        <v>14</v>
      </c>
      <c r="I3226" s="77" t="s">
        <v>159</v>
      </c>
      <c r="J3226" s="77" t="s">
        <v>42</v>
      </c>
      <c r="K3226" s="77">
        <v>2.7</v>
      </c>
      <c r="L3226" s="77">
        <v>1490</v>
      </c>
      <c r="M3226" s="77" t="s">
        <v>41</v>
      </c>
      <c r="N3226" s="101">
        <v>30.2</v>
      </c>
      <c r="O3226" s="107">
        <v>5.0999999999999997E-2</v>
      </c>
      <c r="P3226" s="104">
        <v>3.3</v>
      </c>
      <c r="Z3226" s="77" t="s">
        <v>40</v>
      </c>
      <c r="AA3226" s="77" t="s">
        <v>39</v>
      </c>
      <c r="AB3226" s="77">
        <v>20</v>
      </c>
    </row>
    <row r="3227" spans="1:28" ht="15.75" customHeight="1" x14ac:dyDescent="0.2">
      <c r="A3227" s="77" t="s">
        <v>49</v>
      </c>
      <c r="B3227" s="77" t="s">
        <v>47</v>
      </c>
      <c r="C3227" s="77" t="s">
        <v>50</v>
      </c>
      <c r="D3227" s="113">
        <v>44091.745425567133</v>
      </c>
      <c r="E3227" s="77" t="s">
        <v>5</v>
      </c>
      <c r="F3227" s="77" t="s">
        <v>45</v>
      </c>
      <c r="G3227" s="77" t="s">
        <v>51</v>
      </c>
      <c r="H3227" s="77" t="s">
        <v>16</v>
      </c>
      <c r="I3227" s="77" t="s">
        <v>159</v>
      </c>
      <c r="J3227" s="77" t="s">
        <v>42</v>
      </c>
      <c r="K3227" s="77">
        <v>3.6</v>
      </c>
      <c r="L3227" s="77">
        <v>1750</v>
      </c>
      <c r="M3227" s="77" t="s">
        <v>41</v>
      </c>
      <c r="N3227" s="101">
        <v>40.6</v>
      </c>
      <c r="O3227" s="107">
        <v>6.6000000000000003E-2</v>
      </c>
      <c r="P3227" s="104">
        <v>4.97</v>
      </c>
      <c r="Z3227" s="77" t="s">
        <v>40</v>
      </c>
      <c r="AA3227" s="77" t="s">
        <v>39</v>
      </c>
      <c r="AB3227" s="77">
        <v>20</v>
      </c>
    </row>
    <row r="3228" spans="1:28" ht="15.75" customHeight="1" x14ac:dyDescent="0.2">
      <c r="A3228" s="77" t="s">
        <v>49</v>
      </c>
      <c r="B3228" s="77" t="s">
        <v>47</v>
      </c>
      <c r="C3228" s="77" t="s">
        <v>50</v>
      </c>
      <c r="D3228" s="113">
        <v>44091.745425567133</v>
      </c>
      <c r="E3228" s="77" t="s">
        <v>5</v>
      </c>
      <c r="F3228" s="77" t="s">
        <v>45</v>
      </c>
      <c r="G3228" s="77" t="s">
        <v>51</v>
      </c>
      <c r="H3228" s="77" t="s">
        <v>18</v>
      </c>
      <c r="I3228" s="77" t="s">
        <v>159</v>
      </c>
      <c r="J3228" s="77" t="s">
        <v>42</v>
      </c>
      <c r="K3228" s="77">
        <v>3.4</v>
      </c>
      <c r="L3228" s="77">
        <v>1510</v>
      </c>
      <c r="M3228" s="77" t="s">
        <v>41</v>
      </c>
      <c r="N3228" s="101">
        <v>66.5</v>
      </c>
      <c r="O3228" s="107">
        <v>9.8000000000000004E-2</v>
      </c>
      <c r="P3228" s="104">
        <v>7.34</v>
      </c>
      <c r="Z3228" s="77" t="s">
        <v>40</v>
      </c>
      <c r="AA3228" s="77" t="s">
        <v>39</v>
      </c>
      <c r="AB3228" s="77">
        <v>20</v>
      </c>
    </row>
    <row r="3229" spans="1:28" ht="15.75" customHeight="1" x14ac:dyDescent="0.2">
      <c r="A3229" s="77" t="s">
        <v>49</v>
      </c>
      <c r="B3229" s="77" t="s">
        <v>47</v>
      </c>
      <c r="C3229" s="77" t="s">
        <v>50</v>
      </c>
      <c r="D3229" s="113">
        <v>44091.745425567133</v>
      </c>
      <c r="E3229" s="77" t="s">
        <v>5</v>
      </c>
      <c r="F3229" s="77" t="s">
        <v>45</v>
      </c>
      <c r="G3229" s="77" t="s">
        <v>51</v>
      </c>
      <c r="H3229" s="77" t="s">
        <v>20</v>
      </c>
      <c r="I3229" s="77" t="s">
        <v>159</v>
      </c>
      <c r="J3229" s="77" t="s">
        <v>42</v>
      </c>
      <c r="K3229" s="77">
        <v>3</v>
      </c>
      <c r="L3229" s="77">
        <v>1500</v>
      </c>
      <c r="M3229" s="77" t="s">
        <v>41</v>
      </c>
      <c r="N3229" s="101">
        <v>34.6</v>
      </c>
      <c r="O3229" s="107">
        <v>6.0999999999999999E-2</v>
      </c>
      <c r="P3229" s="104">
        <v>6.63</v>
      </c>
      <c r="Z3229" s="77" t="s">
        <v>40</v>
      </c>
      <c r="AA3229" s="77" t="s">
        <v>39</v>
      </c>
      <c r="AB3229" s="77">
        <v>20</v>
      </c>
    </row>
    <row r="3230" spans="1:28" ht="15.75" customHeight="1" x14ac:dyDescent="0.2">
      <c r="A3230" s="77" t="s">
        <v>49</v>
      </c>
      <c r="B3230" s="77" t="s">
        <v>47</v>
      </c>
      <c r="C3230" s="77" t="s">
        <v>50</v>
      </c>
      <c r="D3230" s="113">
        <v>44091.745425567133</v>
      </c>
      <c r="E3230" s="77" t="s">
        <v>5</v>
      </c>
      <c r="F3230" s="77" t="s">
        <v>45</v>
      </c>
      <c r="G3230" s="77" t="s">
        <v>51</v>
      </c>
      <c r="H3230" s="77" t="s">
        <v>22</v>
      </c>
      <c r="I3230" s="77" t="s">
        <v>159</v>
      </c>
      <c r="J3230" s="77" t="s">
        <v>42</v>
      </c>
      <c r="K3230" s="77">
        <v>3.1</v>
      </c>
      <c r="L3230" s="77">
        <v>1500</v>
      </c>
      <c r="M3230" s="77" t="s">
        <v>41</v>
      </c>
      <c r="N3230" s="101">
        <v>64.7</v>
      </c>
      <c r="O3230" s="107">
        <v>6.8000000000000005E-2</v>
      </c>
      <c r="P3230" s="104">
        <v>6.22</v>
      </c>
      <c r="Z3230" s="77" t="s">
        <v>40</v>
      </c>
      <c r="AA3230" s="77" t="s">
        <v>39</v>
      </c>
      <c r="AB3230" s="77">
        <v>20</v>
      </c>
    </row>
    <row r="3231" spans="1:28" ht="15.75" customHeight="1" x14ac:dyDescent="0.2">
      <c r="A3231" s="77" t="s">
        <v>49</v>
      </c>
      <c r="B3231" s="77" t="s">
        <v>47</v>
      </c>
      <c r="C3231" s="77" t="s">
        <v>50</v>
      </c>
      <c r="D3231" s="113">
        <v>44091.745425567133</v>
      </c>
      <c r="E3231" s="77" t="s">
        <v>5</v>
      </c>
      <c r="F3231" s="77" t="s">
        <v>45</v>
      </c>
      <c r="G3231" s="77" t="s">
        <v>51</v>
      </c>
      <c r="H3231" s="77" t="s">
        <v>24</v>
      </c>
      <c r="I3231" s="77" t="s">
        <v>159</v>
      </c>
      <c r="J3231" s="77" t="s">
        <v>42</v>
      </c>
      <c r="K3231" s="77">
        <v>3.8</v>
      </c>
      <c r="L3231" s="77">
        <v>1660</v>
      </c>
      <c r="M3231" s="77" t="s">
        <v>41</v>
      </c>
      <c r="N3231" s="101">
        <v>88</v>
      </c>
      <c r="O3231" s="107">
        <v>8.5999999999999993E-2</v>
      </c>
      <c r="P3231" s="104">
        <v>6.78</v>
      </c>
      <c r="Z3231" s="77" t="s">
        <v>40</v>
      </c>
      <c r="AA3231" s="77" t="s">
        <v>39</v>
      </c>
      <c r="AB3231" s="77">
        <v>20</v>
      </c>
    </row>
    <row r="3232" spans="1:28" ht="15.75" customHeight="1" x14ac:dyDescent="0.2">
      <c r="A3232" s="77" t="s">
        <v>49</v>
      </c>
      <c r="B3232" s="77" t="s">
        <v>47</v>
      </c>
      <c r="C3232" s="77" t="s">
        <v>50</v>
      </c>
      <c r="D3232" s="113">
        <v>44091.745425567133</v>
      </c>
      <c r="E3232" s="77" t="s">
        <v>5</v>
      </c>
      <c r="F3232" s="77" t="s">
        <v>45</v>
      </c>
      <c r="G3232" s="77" t="s">
        <v>51</v>
      </c>
      <c r="H3232" s="77" t="s">
        <v>25</v>
      </c>
      <c r="I3232" s="77" t="s">
        <v>159</v>
      </c>
      <c r="J3232" s="77" t="s">
        <v>42</v>
      </c>
      <c r="K3232" s="77">
        <v>3.6</v>
      </c>
      <c r="L3232" s="77">
        <v>1480</v>
      </c>
      <c r="M3232" s="77" t="s">
        <v>41</v>
      </c>
      <c r="N3232" s="101">
        <v>65</v>
      </c>
      <c r="O3232" s="107">
        <v>4.3999999999999997E-2</v>
      </c>
      <c r="P3232" s="104">
        <v>1.48</v>
      </c>
      <c r="Z3232" s="77" t="s">
        <v>40</v>
      </c>
      <c r="AA3232" s="77" t="s">
        <v>39</v>
      </c>
      <c r="AB3232" s="77">
        <v>20</v>
      </c>
    </row>
    <row r="3233" spans="1:28" ht="15.75" customHeight="1" x14ac:dyDescent="0.2">
      <c r="A3233" s="77" t="s">
        <v>49</v>
      </c>
      <c r="B3233" s="77" t="s">
        <v>47</v>
      </c>
      <c r="C3233" s="77" t="s">
        <v>50</v>
      </c>
      <c r="D3233" s="113">
        <v>44091.745425567133</v>
      </c>
      <c r="E3233" s="77" t="s">
        <v>5</v>
      </c>
      <c r="F3233" s="77" t="s">
        <v>45</v>
      </c>
      <c r="G3233" s="77" t="s">
        <v>51</v>
      </c>
      <c r="H3233" s="77" t="s">
        <v>26</v>
      </c>
      <c r="I3233" s="77" t="s">
        <v>159</v>
      </c>
      <c r="J3233" s="77" t="s">
        <v>42</v>
      </c>
      <c r="K3233" s="77">
        <v>2.9</v>
      </c>
      <c r="L3233" s="77">
        <v>1570</v>
      </c>
      <c r="M3233" s="77" t="s">
        <v>41</v>
      </c>
      <c r="N3233" s="101">
        <v>35.799999999999997</v>
      </c>
      <c r="O3233" s="107">
        <v>3.6999999999999998E-2</v>
      </c>
      <c r="P3233" s="104">
        <v>11.8</v>
      </c>
      <c r="Z3233" s="77" t="s">
        <v>40</v>
      </c>
      <c r="AA3233" s="77" t="s">
        <v>39</v>
      </c>
      <c r="AB3233" s="77">
        <v>20</v>
      </c>
    </row>
    <row r="3234" spans="1:28" ht="15.75" customHeight="1" x14ac:dyDescent="0.2">
      <c r="A3234" s="77" t="s">
        <v>49</v>
      </c>
      <c r="B3234" s="77" t="s">
        <v>47</v>
      </c>
      <c r="C3234" s="77" t="s">
        <v>50</v>
      </c>
      <c r="D3234" s="113">
        <v>44091.745425567133</v>
      </c>
      <c r="E3234" s="77" t="s">
        <v>5</v>
      </c>
      <c r="F3234" s="77" t="s">
        <v>29</v>
      </c>
      <c r="G3234" s="77" t="s">
        <v>44</v>
      </c>
      <c r="H3234" s="77" t="s">
        <v>6</v>
      </c>
      <c r="I3234" s="77" t="s">
        <v>159</v>
      </c>
      <c r="J3234" s="77" t="s">
        <v>42</v>
      </c>
      <c r="K3234" s="77">
        <v>2.33</v>
      </c>
      <c r="L3234" s="77">
        <v>2300</v>
      </c>
      <c r="M3234" s="77" t="s">
        <v>41</v>
      </c>
      <c r="N3234" s="101">
        <v>7.67</v>
      </c>
      <c r="O3234" s="107">
        <v>0</v>
      </c>
      <c r="P3234" s="104">
        <v>10.8</v>
      </c>
      <c r="Z3234" s="77" t="s">
        <v>40</v>
      </c>
      <c r="AA3234" s="77" t="s">
        <v>39</v>
      </c>
      <c r="AB3234" s="77">
        <v>20</v>
      </c>
    </row>
    <row r="3235" spans="1:28" ht="15.75" customHeight="1" x14ac:dyDescent="0.2">
      <c r="A3235" s="77" t="s">
        <v>49</v>
      </c>
      <c r="B3235" s="77" t="s">
        <v>47</v>
      </c>
      <c r="C3235" s="77" t="s">
        <v>50</v>
      </c>
      <c r="D3235" s="113">
        <v>44091.745425567133</v>
      </c>
      <c r="E3235" s="77" t="s">
        <v>5</v>
      </c>
      <c r="F3235" s="77" t="s">
        <v>29</v>
      </c>
      <c r="G3235" s="77" t="s">
        <v>44</v>
      </c>
      <c r="H3235" s="77" t="s">
        <v>7</v>
      </c>
      <c r="I3235" s="77" t="s">
        <v>159</v>
      </c>
      <c r="J3235" s="77" t="s">
        <v>42</v>
      </c>
      <c r="K3235" s="77">
        <v>2.21</v>
      </c>
      <c r="L3235" s="77">
        <v>1950</v>
      </c>
      <c r="M3235" s="77" t="s">
        <v>41</v>
      </c>
      <c r="N3235" s="101">
        <v>20.7</v>
      </c>
      <c r="O3235" s="107">
        <v>2.75E-2</v>
      </c>
      <c r="P3235" s="104">
        <v>13.4</v>
      </c>
      <c r="Z3235" s="77" t="s">
        <v>40</v>
      </c>
      <c r="AA3235" s="77" t="s">
        <v>39</v>
      </c>
      <c r="AB3235" s="77">
        <v>20</v>
      </c>
    </row>
    <row r="3236" spans="1:28" ht="15.75" customHeight="1" x14ac:dyDescent="0.2">
      <c r="A3236" s="77" t="s">
        <v>49</v>
      </c>
      <c r="B3236" s="77" t="s">
        <v>47</v>
      </c>
      <c r="C3236" s="77" t="s">
        <v>50</v>
      </c>
      <c r="D3236" s="113">
        <v>44091.745425567133</v>
      </c>
      <c r="E3236" s="77" t="s">
        <v>5</v>
      </c>
      <c r="F3236" s="77" t="s">
        <v>29</v>
      </c>
      <c r="G3236" s="77" t="s">
        <v>44</v>
      </c>
      <c r="H3236" s="77" t="s">
        <v>8</v>
      </c>
      <c r="I3236" s="77" t="s">
        <v>159</v>
      </c>
      <c r="J3236" s="77" t="s">
        <v>42</v>
      </c>
      <c r="K3236" s="77">
        <v>3.23</v>
      </c>
      <c r="L3236" s="77">
        <v>2300</v>
      </c>
      <c r="M3236" s="77" t="s">
        <v>41</v>
      </c>
      <c r="N3236" s="101">
        <v>6.39</v>
      </c>
      <c r="O3236" s="107">
        <v>3.5000000000000001E-3</v>
      </c>
      <c r="P3236" s="104">
        <v>8.19</v>
      </c>
      <c r="Z3236" s="77" t="s">
        <v>40</v>
      </c>
      <c r="AA3236" s="77" t="s">
        <v>39</v>
      </c>
      <c r="AB3236" s="77">
        <v>20</v>
      </c>
    </row>
    <row r="3237" spans="1:28" ht="15.75" customHeight="1" x14ac:dyDescent="0.2">
      <c r="A3237" s="77" t="s">
        <v>49</v>
      </c>
      <c r="B3237" s="77" t="s">
        <v>47</v>
      </c>
      <c r="C3237" s="77" t="s">
        <v>50</v>
      </c>
      <c r="D3237" s="113">
        <v>44091.745425567133</v>
      </c>
      <c r="E3237" s="77" t="s">
        <v>5</v>
      </c>
      <c r="F3237" s="77" t="s">
        <v>29</v>
      </c>
      <c r="G3237" s="77" t="s">
        <v>44</v>
      </c>
      <c r="H3237" s="77" t="s">
        <v>9</v>
      </c>
      <c r="I3237" s="77" t="s">
        <v>159</v>
      </c>
      <c r="J3237" s="77" t="s">
        <v>42</v>
      </c>
      <c r="K3237" s="77">
        <v>3.17</v>
      </c>
      <c r="L3237" s="77">
        <v>2300</v>
      </c>
      <c r="M3237" s="77" t="s">
        <v>41</v>
      </c>
      <c r="N3237" s="101">
        <v>20.5</v>
      </c>
      <c r="O3237" s="107">
        <v>3.3799999999999997E-2</v>
      </c>
      <c r="P3237" s="104">
        <v>8.2799999999999994</v>
      </c>
      <c r="Z3237" s="77" t="s">
        <v>40</v>
      </c>
      <c r="AA3237" s="77" t="s">
        <v>39</v>
      </c>
      <c r="AB3237" s="77">
        <v>20</v>
      </c>
    </row>
    <row r="3238" spans="1:28" ht="15.75" customHeight="1" x14ac:dyDescent="0.2">
      <c r="A3238" s="77" t="s">
        <v>49</v>
      </c>
      <c r="B3238" s="77" t="s">
        <v>47</v>
      </c>
      <c r="C3238" s="77" t="s">
        <v>50</v>
      </c>
      <c r="D3238" s="113">
        <v>44091.745425567133</v>
      </c>
      <c r="E3238" s="77" t="s">
        <v>5</v>
      </c>
      <c r="F3238" s="77" t="s">
        <v>29</v>
      </c>
      <c r="G3238" s="77" t="s">
        <v>44</v>
      </c>
      <c r="H3238" s="77" t="s">
        <v>10</v>
      </c>
      <c r="I3238" s="77" t="s">
        <v>159</v>
      </c>
      <c r="J3238" s="77" t="s">
        <v>42</v>
      </c>
      <c r="K3238" s="77">
        <v>3.55</v>
      </c>
      <c r="L3238" s="77">
        <v>2300</v>
      </c>
      <c r="M3238" s="77" t="s">
        <v>41</v>
      </c>
      <c r="N3238" s="101">
        <v>7.21</v>
      </c>
      <c r="O3238" s="107">
        <v>4.5900000000000003E-3</v>
      </c>
      <c r="P3238" s="104">
        <v>8.7899999999999991</v>
      </c>
      <c r="Z3238" s="77" t="s">
        <v>40</v>
      </c>
      <c r="AA3238" s="77" t="s">
        <v>39</v>
      </c>
      <c r="AB3238" s="77">
        <v>20</v>
      </c>
    </row>
    <row r="3239" spans="1:28" ht="15.75" customHeight="1" x14ac:dyDescent="0.2">
      <c r="A3239" s="77" t="s">
        <v>49</v>
      </c>
      <c r="B3239" s="77" t="s">
        <v>47</v>
      </c>
      <c r="C3239" s="77" t="s">
        <v>50</v>
      </c>
      <c r="D3239" s="113">
        <v>44091.745425567133</v>
      </c>
      <c r="E3239" s="77" t="s">
        <v>5</v>
      </c>
      <c r="F3239" s="77" t="s">
        <v>29</v>
      </c>
      <c r="G3239" s="77" t="s">
        <v>44</v>
      </c>
      <c r="H3239" s="77" t="s">
        <v>11</v>
      </c>
      <c r="I3239" s="77" t="s">
        <v>159</v>
      </c>
      <c r="J3239" s="77" t="s">
        <v>42</v>
      </c>
      <c r="K3239" s="77">
        <v>4.01</v>
      </c>
      <c r="L3239" s="77">
        <v>2390</v>
      </c>
      <c r="M3239" s="77" t="s">
        <v>41</v>
      </c>
      <c r="N3239" s="101">
        <v>10.3</v>
      </c>
      <c r="O3239" s="107">
        <v>2.2700000000000001E-2</v>
      </c>
      <c r="P3239" s="104">
        <v>3.29</v>
      </c>
      <c r="Z3239" s="77" t="s">
        <v>40</v>
      </c>
      <c r="AA3239" s="77" t="s">
        <v>39</v>
      </c>
      <c r="AB3239" s="77">
        <v>20</v>
      </c>
    </row>
    <row r="3240" spans="1:28" ht="15.75" customHeight="1" x14ac:dyDescent="0.2">
      <c r="A3240" s="77" t="s">
        <v>49</v>
      </c>
      <c r="B3240" s="77" t="s">
        <v>47</v>
      </c>
      <c r="C3240" s="77" t="s">
        <v>50</v>
      </c>
      <c r="D3240" s="113">
        <v>44091.745425567133</v>
      </c>
      <c r="E3240" s="77" t="s">
        <v>5</v>
      </c>
      <c r="F3240" s="77" t="s">
        <v>29</v>
      </c>
      <c r="G3240" s="77" t="s">
        <v>44</v>
      </c>
      <c r="H3240" s="77" t="s">
        <v>12</v>
      </c>
      <c r="I3240" s="77" t="s">
        <v>159</v>
      </c>
      <c r="J3240" s="77" t="s">
        <v>42</v>
      </c>
      <c r="K3240" s="77">
        <v>3.21</v>
      </c>
      <c r="L3240" s="77">
        <v>2390</v>
      </c>
      <c r="M3240" s="77" t="s">
        <v>41</v>
      </c>
      <c r="N3240" s="101">
        <v>11.4</v>
      </c>
      <c r="O3240" s="107">
        <v>1.7000000000000001E-2</v>
      </c>
      <c r="P3240" s="104">
        <v>2.96</v>
      </c>
      <c r="Z3240" s="77" t="s">
        <v>40</v>
      </c>
      <c r="AA3240" s="77" t="s">
        <v>39</v>
      </c>
      <c r="AB3240" s="77">
        <v>20</v>
      </c>
    </row>
    <row r="3241" spans="1:28" ht="15.75" customHeight="1" x14ac:dyDescent="0.2">
      <c r="A3241" s="77" t="s">
        <v>49</v>
      </c>
      <c r="B3241" s="77" t="s">
        <v>47</v>
      </c>
      <c r="C3241" s="77" t="s">
        <v>50</v>
      </c>
      <c r="D3241" s="113">
        <v>44091.745425567133</v>
      </c>
      <c r="E3241" s="77" t="s">
        <v>5</v>
      </c>
      <c r="F3241" s="77" t="s">
        <v>29</v>
      </c>
      <c r="G3241" s="77" t="s">
        <v>44</v>
      </c>
      <c r="H3241" s="77" t="s">
        <v>13</v>
      </c>
      <c r="I3241" s="77" t="s">
        <v>159</v>
      </c>
      <c r="J3241" s="77" t="s">
        <v>42</v>
      </c>
      <c r="K3241" s="77">
        <v>3.77</v>
      </c>
      <c r="L3241" s="77">
        <v>2390</v>
      </c>
      <c r="M3241" s="77" t="s">
        <v>41</v>
      </c>
      <c r="N3241" s="101">
        <v>26.1</v>
      </c>
      <c r="O3241" s="107">
        <v>2.98E-2</v>
      </c>
      <c r="P3241" s="104">
        <v>2.64</v>
      </c>
      <c r="Z3241" s="77" t="s">
        <v>40</v>
      </c>
      <c r="AA3241" s="77" t="s">
        <v>39</v>
      </c>
      <c r="AB3241" s="77">
        <v>20</v>
      </c>
    </row>
    <row r="3242" spans="1:28" ht="15.75" customHeight="1" x14ac:dyDescent="0.2">
      <c r="A3242" s="77" t="s">
        <v>49</v>
      </c>
      <c r="B3242" s="77" t="s">
        <v>47</v>
      </c>
      <c r="C3242" s="77" t="s">
        <v>50</v>
      </c>
      <c r="D3242" s="113">
        <v>44091.745425567133</v>
      </c>
      <c r="E3242" s="77" t="s">
        <v>5</v>
      </c>
      <c r="F3242" s="77" t="s">
        <v>29</v>
      </c>
      <c r="G3242" s="77" t="s">
        <v>44</v>
      </c>
      <c r="H3242" s="77" t="s">
        <v>14</v>
      </c>
      <c r="I3242" s="77" t="s">
        <v>159</v>
      </c>
      <c r="J3242" s="77" t="s">
        <v>42</v>
      </c>
      <c r="K3242" s="77">
        <v>3.37</v>
      </c>
      <c r="L3242" s="77">
        <v>2420</v>
      </c>
      <c r="M3242" s="77" t="s">
        <v>41</v>
      </c>
      <c r="N3242" s="101">
        <v>43.5</v>
      </c>
      <c r="O3242" s="107">
        <v>6.5500000000000003E-2</v>
      </c>
      <c r="P3242" s="104">
        <v>5.03</v>
      </c>
      <c r="Z3242" s="77" t="s">
        <v>40</v>
      </c>
      <c r="AA3242" s="77" t="s">
        <v>39</v>
      </c>
      <c r="AB3242" s="77">
        <v>20</v>
      </c>
    </row>
    <row r="3243" spans="1:28" ht="15.75" customHeight="1" x14ac:dyDescent="0.2">
      <c r="A3243" s="77" t="s">
        <v>49</v>
      </c>
      <c r="B3243" s="77" t="s">
        <v>47</v>
      </c>
      <c r="C3243" s="77" t="s">
        <v>50</v>
      </c>
      <c r="D3243" s="113">
        <v>44091.745425567133</v>
      </c>
      <c r="E3243" s="77" t="s">
        <v>5</v>
      </c>
      <c r="F3243" s="77" t="s">
        <v>29</v>
      </c>
      <c r="G3243" s="77" t="s">
        <v>44</v>
      </c>
      <c r="H3243" s="77" t="s">
        <v>16</v>
      </c>
      <c r="I3243" s="77" t="s">
        <v>159</v>
      </c>
      <c r="J3243" s="77" t="s">
        <v>42</v>
      </c>
      <c r="K3243" s="77">
        <v>2.5299999999999998</v>
      </c>
      <c r="L3243" s="77">
        <v>1950</v>
      </c>
      <c r="M3243" s="77" t="s">
        <v>41</v>
      </c>
      <c r="N3243" s="101">
        <v>71</v>
      </c>
      <c r="O3243" s="107">
        <v>8.8499999999999995E-2</v>
      </c>
      <c r="P3243" s="104">
        <v>7.82</v>
      </c>
      <c r="Z3243" s="77" t="s">
        <v>40</v>
      </c>
      <c r="AA3243" s="77" t="s">
        <v>39</v>
      </c>
      <c r="AB3243" s="77">
        <v>20</v>
      </c>
    </row>
    <row r="3244" spans="1:28" ht="15.75" customHeight="1" x14ac:dyDescent="0.2">
      <c r="A3244" s="77" t="s">
        <v>49</v>
      </c>
      <c r="B3244" s="77" t="s">
        <v>47</v>
      </c>
      <c r="C3244" s="77" t="s">
        <v>50</v>
      </c>
      <c r="D3244" s="113">
        <v>44091.745425567133</v>
      </c>
      <c r="E3244" s="77" t="s">
        <v>5</v>
      </c>
      <c r="F3244" s="77" t="s">
        <v>29</v>
      </c>
      <c r="G3244" s="77" t="s">
        <v>44</v>
      </c>
      <c r="H3244" s="77" t="s">
        <v>18</v>
      </c>
      <c r="I3244" s="77" t="s">
        <v>159</v>
      </c>
      <c r="J3244" s="77" t="s">
        <v>42</v>
      </c>
      <c r="K3244" s="77">
        <v>2.66</v>
      </c>
      <c r="L3244" s="77">
        <v>1950</v>
      </c>
      <c r="M3244" s="77" t="s">
        <v>41</v>
      </c>
      <c r="N3244" s="101">
        <v>73.8</v>
      </c>
      <c r="O3244" s="107">
        <v>9.9099999999999994E-2</v>
      </c>
      <c r="P3244" s="104">
        <v>7.5</v>
      </c>
      <c r="Z3244" s="77" t="s">
        <v>40</v>
      </c>
      <c r="AA3244" s="77" t="s">
        <v>39</v>
      </c>
      <c r="AB3244" s="77">
        <v>20</v>
      </c>
    </row>
    <row r="3245" spans="1:28" ht="15.75" customHeight="1" x14ac:dyDescent="0.2">
      <c r="A3245" s="77" t="s">
        <v>49</v>
      </c>
      <c r="B3245" s="77" t="s">
        <v>47</v>
      </c>
      <c r="C3245" s="77" t="s">
        <v>50</v>
      </c>
      <c r="D3245" s="113">
        <v>44091.745425567133</v>
      </c>
      <c r="E3245" s="77" t="s">
        <v>5</v>
      </c>
      <c r="F3245" s="77" t="s">
        <v>29</v>
      </c>
      <c r="G3245" s="77" t="s">
        <v>44</v>
      </c>
      <c r="H3245" s="77" t="s">
        <v>20</v>
      </c>
      <c r="I3245" s="77" t="s">
        <v>159</v>
      </c>
      <c r="J3245" s="77" t="s">
        <v>42</v>
      </c>
      <c r="K3245" s="77">
        <v>2.4700000000000002</v>
      </c>
      <c r="L3245" s="77">
        <v>1950</v>
      </c>
      <c r="M3245" s="77" t="s">
        <v>41</v>
      </c>
      <c r="N3245" s="101">
        <v>45.4</v>
      </c>
      <c r="O3245" s="107">
        <v>6.1800000000000001E-2</v>
      </c>
      <c r="P3245" s="104">
        <v>9.27</v>
      </c>
      <c r="Z3245" s="77" t="s">
        <v>40</v>
      </c>
      <c r="AA3245" s="77" t="s">
        <v>39</v>
      </c>
      <c r="AB3245" s="77">
        <v>20</v>
      </c>
    </row>
    <row r="3246" spans="1:28" ht="15.75" customHeight="1" x14ac:dyDescent="0.2">
      <c r="A3246" s="77" t="s">
        <v>49</v>
      </c>
      <c r="B3246" s="77" t="s">
        <v>47</v>
      </c>
      <c r="C3246" s="77" t="s">
        <v>50</v>
      </c>
      <c r="D3246" s="113">
        <v>44091.745425567133</v>
      </c>
      <c r="E3246" s="77" t="s">
        <v>5</v>
      </c>
      <c r="F3246" s="77" t="s">
        <v>29</v>
      </c>
      <c r="G3246" s="77" t="s">
        <v>44</v>
      </c>
      <c r="H3246" s="77" t="s">
        <v>22</v>
      </c>
      <c r="I3246" s="77" t="s">
        <v>159</v>
      </c>
      <c r="J3246" s="77" t="s">
        <v>42</v>
      </c>
      <c r="K3246" s="77">
        <v>2.5499999999999998</v>
      </c>
      <c r="L3246" s="77">
        <v>1950</v>
      </c>
      <c r="M3246" s="77" t="s">
        <v>41</v>
      </c>
      <c r="N3246" s="101">
        <v>84.8</v>
      </c>
      <c r="O3246" s="107">
        <v>7.5800000000000006E-2</v>
      </c>
      <c r="P3246" s="104">
        <v>8</v>
      </c>
      <c r="Z3246" s="77" t="s">
        <v>40</v>
      </c>
      <c r="AA3246" s="77" t="s">
        <v>39</v>
      </c>
      <c r="AB3246" s="77">
        <v>20</v>
      </c>
    </row>
    <row r="3247" spans="1:28" ht="15.75" customHeight="1" x14ac:dyDescent="0.2">
      <c r="A3247" s="77" t="s">
        <v>49</v>
      </c>
      <c r="B3247" s="77" t="s">
        <v>47</v>
      </c>
      <c r="C3247" s="77" t="s">
        <v>50</v>
      </c>
      <c r="D3247" s="113">
        <v>44091.745425567133</v>
      </c>
      <c r="E3247" s="77" t="s">
        <v>5</v>
      </c>
      <c r="F3247" s="77" t="s">
        <v>29</v>
      </c>
      <c r="G3247" s="77" t="s">
        <v>51</v>
      </c>
      <c r="H3247" s="77" t="s">
        <v>6</v>
      </c>
      <c r="I3247" s="77" t="s">
        <v>159</v>
      </c>
      <c r="J3247" s="77" t="s">
        <v>42</v>
      </c>
      <c r="K3247" s="77">
        <v>2.06</v>
      </c>
      <c r="L3247" s="77">
        <v>1830</v>
      </c>
      <c r="M3247" s="77" t="s">
        <v>41</v>
      </c>
      <c r="N3247" s="101">
        <v>12.2</v>
      </c>
      <c r="O3247" s="107">
        <v>0</v>
      </c>
      <c r="P3247" s="104">
        <v>16.2</v>
      </c>
      <c r="Z3247" s="77" t="s">
        <v>40</v>
      </c>
      <c r="AA3247" s="77" t="s">
        <v>39</v>
      </c>
      <c r="AB3247" s="77">
        <v>20</v>
      </c>
    </row>
    <row r="3248" spans="1:28" ht="15.75" customHeight="1" x14ac:dyDescent="0.2">
      <c r="A3248" s="77" t="s">
        <v>49</v>
      </c>
      <c r="B3248" s="77" t="s">
        <v>47</v>
      </c>
      <c r="C3248" s="77" t="s">
        <v>50</v>
      </c>
      <c r="D3248" s="113">
        <v>44091.745425567133</v>
      </c>
      <c r="E3248" s="77" t="s">
        <v>5</v>
      </c>
      <c r="F3248" s="77" t="s">
        <v>29</v>
      </c>
      <c r="G3248" s="77" t="s">
        <v>51</v>
      </c>
      <c r="H3248" s="77" t="s">
        <v>7</v>
      </c>
      <c r="I3248" s="77" t="s">
        <v>159</v>
      </c>
      <c r="J3248" s="77" t="s">
        <v>42</v>
      </c>
      <c r="K3248" s="77">
        <v>3.42</v>
      </c>
      <c r="L3248" s="77">
        <v>1720</v>
      </c>
      <c r="M3248" s="77" t="s">
        <v>41</v>
      </c>
      <c r="N3248" s="101">
        <v>12.2</v>
      </c>
      <c r="O3248" s="107">
        <v>1.8200000000000001E-2</v>
      </c>
      <c r="P3248" s="104">
        <v>10.199999999999999</v>
      </c>
      <c r="Z3248" s="77" t="s">
        <v>40</v>
      </c>
      <c r="AA3248" s="77" t="s">
        <v>39</v>
      </c>
      <c r="AB3248" s="77">
        <v>20</v>
      </c>
    </row>
    <row r="3249" spans="1:28" ht="15.75" customHeight="1" x14ac:dyDescent="0.2">
      <c r="A3249" s="77" t="s">
        <v>49</v>
      </c>
      <c r="B3249" s="77" t="s">
        <v>47</v>
      </c>
      <c r="C3249" s="77" t="s">
        <v>50</v>
      </c>
      <c r="D3249" s="113">
        <v>44091.745425567133</v>
      </c>
      <c r="E3249" s="77" t="s">
        <v>5</v>
      </c>
      <c r="F3249" s="77" t="s">
        <v>29</v>
      </c>
      <c r="G3249" s="77" t="s">
        <v>51</v>
      </c>
      <c r="H3249" s="77" t="s">
        <v>9</v>
      </c>
      <c r="I3249" s="77" t="s">
        <v>159</v>
      </c>
      <c r="J3249" s="77" t="s">
        <v>42</v>
      </c>
      <c r="K3249" s="77">
        <v>2.79</v>
      </c>
      <c r="L3249" s="77">
        <v>1670</v>
      </c>
      <c r="M3249" s="77" t="s">
        <v>41</v>
      </c>
      <c r="N3249" s="101">
        <v>19.8</v>
      </c>
      <c r="O3249" s="107">
        <v>3.1099999999999999E-2</v>
      </c>
      <c r="P3249" s="104">
        <v>8.2899999999999991</v>
      </c>
      <c r="Z3249" s="77" t="s">
        <v>40</v>
      </c>
      <c r="AA3249" s="77" t="s">
        <v>39</v>
      </c>
      <c r="AB3249" s="77">
        <v>20</v>
      </c>
    </row>
    <row r="3250" spans="1:28" ht="15.75" customHeight="1" x14ac:dyDescent="0.2">
      <c r="A3250" s="77" t="s">
        <v>49</v>
      </c>
      <c r="B3250" s="77" t="s">
        <v>47</v>
      </c>
      <c r="C3250" s="77" t="s">
        <v>50</v>
      </c>
      <c r="D3250" s="113">
        <v>44091.745425567133</v>
      </c>
      <c r="E3250" s="77" t="s">
        <v>5</v>
      </c>
      <c r="F3250" s="77" t="s">
        <v>29</v>
      </c>
      <c r="G3250" s="77" t="s">
        <v>51</v>
      </c>
      <c r="H3250" s="77" t="s">
        <v>10</v>
      </c>
      <c r="I3250" s="77" t="s">
        <v>159</v>
      </c>
      <c r="J3250" s="77" t="s">
        <v>42</v>
      </c>
      <c r="K3250" s="77">
        <v>3.17</v>
      </c>
      <c r="L3250" s="77">
        <v>1730</v>
      </c>
      <c r="M3250" s="77" t="s">
        <v>41</v>
      </c>
      <c r="N3250" s="101">
        <v>9.4</v>
      </c>
      <c r="O3250" s="107">
        <v>5.2100000000000002E-3</v>
      </c>
      <c r="P3250" s="104">
        <v>11.4</v>
      </c>
      <c r="Z3250" s="77" t="s">
        <v>40</v>
      </c>
      <c r="AA3250" s="77" t="s">
        <v>39</v>
      </c>
      <c r="AB3250" s="77">
        <v>20</v>
      </c>
    </row>
    <row r="3251" spans="1:28" ht="15.75" customHeight="1" x14ac:dyDescent="0.2">
      <c r="A3251" s="77" t="s">
        <v>49</v>
      </c>
      <c r="B3251" s="77" t="s">
        <v>47</v>
      </c>
      <c r="C3251" s="77" t="s">
        <v>50</v>
      </c>
      <c r="D3251" s="113">
        <v>44091.745425567133</v>
      </c>
      <c r="E3251" s="77" t="s">
        <v>5</v>
      </c>
      <c r="F3251" s="77" t="s">
        <v>29</v>
      </c>
      <c r="G3251" s="77" t="s">
        <v>51</v>
      </c>
      <c r="H3251" s="77" t="s">
        <v>11</v>
      </c>
      <c r="I3251" s="77" t="s">
        <v>159</v>
      </c>
      <c r="J3251" s="77" t="s">
        <v>42</v>
      </c>
      <c r="K3251" s="77">
        <v>3.36</v>
      </c>
      <c r="L3251" s="77">
        <v>1730</v>
      </c>
      <c r="M3251" s="77" t="s">
        <v>41</v>
      </c>
      <c r="N3251" s="101">
        <v>11.1</v>
      </c>
      <c r="O3251" s="107">
        <v>2.63E-2</v>
      </c>
      <c r="P3251" s="104">
        <v>4.2</v>
      </c>
      <c r="Z3251" s="77" t="s">
        <v>40</v>
      </c>
      <c r="AA3251" s="77" t="s">
        <v>39</v>
      </c>
      <c r="AB3251" s="77">
        <v>20</v>
      </c>
    </row>
    <row r="3252" spans="1:28" ht="15.75" customHeight="1" x14ac:dyDescent="0.2">
      <c r="A3252" s="77" t="s">
        <v>49</v>
      </c>
      <c r="B3252" s="77" t="s">
        <v>47</v>
      </c>
      <c r="C3252" s="77" t="s">
        <v>50</v>
      </c>
      <c r="D3252" s="113">
        <v>44091.745425567133</v>
      </c>
      <c r="E3252" s="77" t="s">
        <v>5</v>
      </c>
      <c r="F3252" s="77" t="s">
        <v>29</v>
      </c>
      <c r="G3252" s="77" t="s">
        <v>51</v>
      </c>
      <c r="H3252" s="77" t="s">
        <v>12</v>
      </c>
      <c r="I3252" s="77" t="s">
        <v>159</v>
      </c>
      <c r="J3252" s="77" t="s">
        <v>42</v>
      </c>
      <c r="K3252" s="77">
        <v>2.59</v>
      </c>
      <c r="L3252" s="77">
        <v>1780</v>
      </c>
      <c r="M3252" s="77" t="s">
        <v>41</v>
      </c>
      <c r="N3252" s="101">
        <v>11.3</v>
      </c>
      <c r="O3252" s="107">
        <v>1.6199999999999999E-2</v>
      </c>
      <c r="P3252" s="104">
        <v>4.71</v>
      </c>
      <c r="Z3252" s="77" t="s">
        <v>40</v>
      </c>
      <c r="AA3252" s="77" t="s">
        <v>39</v>
      </c>
      <c r="AB3252" s="77">
        <v>20</v>
      </c>
    </row>
    <row r="3253" spans="1:28" ht="15.75" customHeight="1" x14ac:dyDescent="0.2">
      <c r="A3253" s="77" t="s">
        <v>49</v>
      </c>
      <c r="B3253" s="77" t="s">
        <v>47</v>
      </c>
      <c r="C3253" s="77" t="s">
        <v>50</v>
      </c>
      <c r="D3253" s="113">
        <v>44091.745425567133</v>
      </c>
      <c r="E3253" s="77" t="s">
        <v>5</v>
      </c>
      <c r="F3253" s="77" t="s">
        <v>29</v>
      </c>
      <c r="G3253" s="77" t="s">
        <v>51</v>
      </c>
      <c r="H3253" s="77" t="s">
        <v>13</v>
      </c>
      <c r="I3253" s="77" t="s">
        <v>159</v>
      </c>
      <c r="J3253" s="77" t="s">
        <v>42</v>
      </c>
      <c r="K3253" s="77">
        <v>3.07</v>
      </c>
      <c r="L3253" s="77">
        <v>1620</v>
      </c>
      <c r="M3253" s="77" t="s">
        <v>41</v>
      </c>
      <c r="N3253" s="101">
        <v>18.7</v>
      </c>
      <c r="O3253" s="107">
        <v>2.4899999999999999E-2</v>
      </c>
      <c r="P3253" s="104">
        <v>3.84</v>
      </c>
      <c r="Z3253" s="77" t="s">
        <v>40</v>
      </c>
      <c r="AA3253" s="77" t="s">
        <v>39</v>
      </c>
      <c r="AB3253" s="77">
        <v>20</v>
      </c>
    </row>
    <row r="3254" spans="1:28" ht="15.75" customHeight="1" x14ac:dyDescent="0.2">
      <c r="A3254" s="77" t="s">
        <v>49</v>
      </c>
      <c r="B3254" s="77" t="s">
        <v>47</v>
      </c>
      <c r="C3254" s="77" t="s">
        <v>50</v>
      </c>
      <c r="D3254" s="113">
        <v>44091.745425567133</v>
      </c>
      <c r="E3254" s="77" t="s">
        <v>5</v>
      </c>
      <c r="F3254" s="77" t="s">
        <v>29</v>
      </c>
      <c r="G3254" s="77" t="s">
        <v>51</v>
      </c>
      <c r="H3254" s="77" t="s">
        <v>16</v>
      </c>
      <c r="I3254" s="77" t="s">
        <v>159</v>
      </c>
      <c r="J3254" s="77" t="s">
        <v>42</v>
      </c>
      <c r="K3254" s="77">
        <v>3.83</v>
      </c>
      <c r="L3254" s="77">
        <v>1830</v>
      </c>
      <c r="M3254" s="77" t="s">
        <v>41</v>
      </c>
      <c r="N3254" s="101">
        <v>40.4</v>
      </c>
      <c r="O3254" s="107">
        <v>6.8099999999999994E-2</v>
      </c>
      <c r="P3254" s="104">
        <v>5.37</v>
      </c>
      <c r="Z3254" s="77" t="s">
        <v>40</v>
      </c>
      <c r="AA3254" s="77" t="s">
        <v>39</v>
      </c>
      <c r="AB3254" s="77">
        <v>20</v>
      </c>
    </row>
    <row r="3255" spans="1:28" ht="15.75" customHeight="1" x14ac:dyDescent="0.2">
      <c r="A3255" s="77" t="s">
        <v>49</v>
      </c>
      <c r="B3255" s="77" t="s">
        <v>47</v>
      </c>
      <c r="C3255" s="77" t="s">
        <v>50</v>
      </c>
      <c r="D3255" s="113">
        <v>44091.745425567133</v>
      </c>
      <c r="E3255" s="77" t="s">
        <v>5</v>
      </c>
      <c r="F3255" s="77" t="s">
        <v>29</v>
      </c>
      <c r="G3255" s="77" t="s">
        <v>51</v>
      </c>
      <c r="H3255" s="77" t="s">
        <v>18</v>
      </c>
      <c r="I3255" s="77" t="s">
        <v>159</v>
      </c>
      <c r="J3255" s="77" t="s">
        <v>42</v>
      </c>
      <c r="K3255" s="77">
        <v>3.66</v>
      </c>
      <c r="L3255" s="77">
        <v>1670</v>
      </c>
      <c r="M3255" s="77" t="s">
        <v>41</v>
      </c>
      <c r="N3255" s="101">
        <v>57.9</v>
      </c>
      <c r="O3255" s="107">
        <v>9.0899999999999995E-2</v>
      </c>
      <c r="P3255" s="104">
        <v>8</v>
      </c>
      <c r="Z3255" s="77" t="s">
        <v>40</v>
      </c>
      <c r="AA3255" s="77" t="s">
        <v>39</v>
      </c>
      <c r="AB3255" s="77">
        <v>20</v>
      </c>
    </row>
    <row r="3256" spans="1:28" ht="15.75" customHeight="1" x14ac:dyDescent="0.2">
      <c r="A3256" s="77" t="s">
        <v>49</v>
      </c>
      <c r="B3256" s="77" t="s">
        <v>47</v>
      </c>
      <c r="C3256" s="77" t="s">
        <v>50</v>
      </c>
      <c r="D3256" s="113">
        <v>44091.745425567133</v>
      </c>
      <c r="E3256" s="77" t="s">
        <v>5</v>
      </c>
      <c r="F3256" s="77" t="s">
        <v>29</v>
      </c>
      <c r="G3256" s="77" t="s">
        <v>51</v>
      </c>
      <c r="H3256" s="77" t="s">
        <v>20</v>
      </c>
      <c r="I3256" s="77" t="s">
        <v>159</v>
      </c>
      <c r="J3256" s="77" t="s">
        <v>42</v>
      </c>
      <c r="K3256" s="77">
        <v>3.45</v>
      </c>
      <c r="L3256" s="77">
        <v>1650</v>
      </c>
      <c r="M3256" s="77" t="s">
        <v>41</v>
      </c>
      <c r="N3256" s="101">
        <v>39.1</v>
      </c>
      <c r="O3256" s="107">
        <v>7.1800000000000003E-2</v>
      </c>
      <c r="P3256" s="104">
        <v>8.09</v>
      </c>
      <c r="Z3256" s="77" t="s">
        <v>40</v>
      </c>
      <c r="AA3256" s="77" t="s">
        <v>39</v>
      </c>
      <c r="AB3256" s="77">
        <v>20</v>
      </c>
    </row>
    <row r="3257" spans="1:28" ht="15.75" customHeight="1" x14ac:dyDescent="0.2">
      <c r="A3257" s="77" t="s">
        <v>49</v>
      </c>
      <c r="B3257" s="77" t="s">
        <v>47</v>
      </c>
      <c r="C3257" s="77" t="s">
        <v>50</v>
      </c>
      <c r="D3257" s="113">
        <v>44091.745425567133</v>
      </c>
      <c r="E3257" s="77" t="s">
        <v>5</v>
      </c>
      <c r="F3257" s="77" t="s">
        <v>29</v>
      </c>
      <c r="G3257" s="77" t="s">
        <v>51</v>
      </c>
      <c r="H3257" s="77" t="s">
        <v>22</v>
      </c>
      <c r="I3257" s="77" t="s">
        <v>159</v>
      </c>
      <c r="J3257" s="77" t="s">
        <v>42</v>
      </c>
      <c r="K3257" s="77">
        <v>3.49</v>
      </c>
      <c r="L3257" s="77">
        <v>1670</v>
      </c>
      <c r="M3257" s="77" t="s">
        <v>41</v>
      </c>
      <c r="N3257" s="101">
        <v>70.7</v>
      </c>
      <c r="O3257" s="107">
        <v>7.6300000000000007E-2</v>
      </c>
      <c r="P3257" s="104">
        <v>7.5</v>
      </c>
      <c r="Z3257" s="77" t="s">
        <v>40</v>
      </c>
      <c r="AA3257" s="77" t="s">
        <v>39</v>
      </c>
      <c r="AB3257" s="77">
        <v>20</v>
      </c>
    </row>
    <row r="3258" spans="1:28" ht="15.75" customHeight="1" x14ac:dyDescent="0.2">
      <c r="A3258" s="77" t="s">
        <v>49</v>
      </c>
      <c r="B3258" s="77" t="s">
        <v>47</v>
      </c>
      <c r="C3258" s="77" t="s">
        <v>50</v>
      </c>
      <c r="D3258" s="113">
        <v>44091.745425567133</v>
      </c>
      <c r="E3258" s="77" t="s">
        <v>5</v>
      </c>
      <c r="F3258" s="77" t="s">
        <v>29</v>
      </c>
      <c r="G3258" s="77" t="s">
        <v>51</v>
      </c>
      <c r="H3258" s="77" t="s">
        <v>24</v>
      </c>
      <c r="I3258" s="77" t="s">
        <v>159</v>
      </c>
      <c r="J3258" s="77" t="s">
        <v>42</v>
      </c>
      <c r="K3258" s="77">
        <v>4.03</v>
      </c>
      <c r="L3258" s="77">
        <v>1710</v>
      </c>
      <c r="M3258" s="77" t="s">
        <v>41</v>
      </c>
      <c r="N3258" s="101">
        <v>97.5</v>
      </c>
      <c r="O3258" s="107">
        <v>9.7199999999999995E-2</v>
      </c>
      <c r="P3258" s="104">
        <v>7.59</v>
      </c>
      <c r="Z3258" s="77" t="s">
        <v>40</v>
      </c>
      <c r="AA3258" s="77" t="s">
        <v>39</v>
      </c>
      <c r="AB3258" s="77">
        <v>20</v>
      </c>
    </row>
    <row r="3259" spans="1:28" ht="15.75" customHeight="1" x14ac:dyDescent="0.2">
      <c r="A3259" s="77" t="s">
        <v>49</v>
      </c>
      <c r="B3259" s="77" t="s">
        <v>47</v>
      </c>
      <c r="C3259" s="77" t="s">
        <v>50</v>
      </c>
      <c r="D3259" s="113">
        <v>44091.745425567133</v>
      </c>
      <c r="E3259" s="77" t="s">
        <v>5</v>
      </c>
      <c r="F3259" s="77" t="s">
        <v>29</v>
      </c>
      <c r="G3259" s="77" t="s">
        <v>51</v>
      </c>
      <c r="H3259" s="77" t="s">
        <v>25</v>
      </c>
      <c r="I3259" s="77" t="s">
        <v>159</v>
      </c>
      <c r="J3259" s="77" t="s">
        <v>42</v>
      </c>
      <c r="K3259" s="77">
        <v>5.32</v>
      </c>
      <c r="L3259" s="77">
        <v>1640</v>
      </c>
      <c r="M3259" s="77" t="s">
        <v>41</v>
      </c>
      <c r="N3259" s="101">
        <v>92.3</v>
      </c>
      <c r="O3259" s="107">
        <v>6.83E-2</v>
      </c>
      <c r="P3259" s="104">
        <v>2.5</v>
      </c>
      <c r="Z3259" s="77" t="s">
        <v>40</v>
      </c>
      <c r="AA3259" s="77" t="s">
        <v>39</v>
      </c>
      <c r="AB3259" s="77">
        <v>20</v>
      </c>
    </row>
    <row r="3260" spans="1:28" ht="15.75" customHeight="1" x14ac:dyDescent="0.2">
      <c r="A3260" s="77" t="s">
        <v>49</v>
      </c>
      <c r="B3260" s="77" t="s">
        <v>47</v>
      </c>
      <c r="C3260" s="77" t="s">
        <v>50</v>
      </c>
      <c r="D3260" s="113">
        <v>44091.745425567133</v>
      </c>
      <c r="E3260" s="77" t="s">
        <v>5</v>
      </c>
      <c r="F3260" s="77" t="s">
        <v>29</v>
      </c>
      <c r="G3260" s="77" t="s">
        <v>51</v>
      </c>
      <c r="H3260" s="77" t="s">
        <v>26</v>
      </c>
      <c r="I3260" s="77" t="s">
        <v>159</v>
      </c>
      <c r="J3260" s="77" t="s">
        <v>42</v>
      </c>
      <c r="K3260" s="77">
        <v>3.26</v>
      </c>
      <c r="L3260" s="77">
        <v>1690</v>
      </c>
      <c r="M3260" s="77" t="s">
        <v>41</v>
      </c>
      <c r="N3260" s="101">
        <v>39.5</v>
      </c>
      <c r="O3260" s="107">
        <v>4.3700000000000003E-2</v>
      </c>
      <c r="P3260" s="104">
        <v>14</v>
      </c>
      <c r="Z3260" s="77" t="s">
        <v>40</v>
      </c>
      <c r="AA3260" s="77" t="s">
        <v>39</v>
      </c>
      <c r="AB3260" s="77">
        <v>20</v>
      </c>
    </row>
    <row r="3261" spans="1:28" ht="15.75" customHeight="1" x14ac:dyDescent="0.2">
      <c r="A3261" s="77" t="s">
        <v>48</v>
      </c>
      <c r="B3261" s="77" t="s">
        <v>47</v>
      </c>
      <c r="C3261" s="77" t="s">
        <v>50</v>
      </c>
      <c r="D3261" s="113">
        <v>44091.745425567133</v>
      </c>
      <c r="E3261" s="77" t="s">
        <v>5</v>
      </c>
      <c r="F3261" s="77" t="s">
        <v>30</v>
      </c>
      <c r="G3261" s="77" t="s">
        <v>44</v>
      </c>
      <c r="H3261" s="77" t="s">
        <v>6</v>
      </c>
      <c r="I3261" s="77" t="s">
        <v>159</v>
      </c>
      <c r="J3261" s="77" t="s">
        <v>42</v>
      </c>
      <c r="K3261" s="77">
        <v>3.5</v>
      </c>
      <c r="L3261" s="77">
        <v>1240</v>
      </c>
      <c r="M3261" s="77" t="s">
        <v>41</v>
      </c>
      <c r="N3261" s="101">
        <v>1.58</v>
      </c>
      <c r="O3261" s="107">
        <v>0</v>
      </c>
      <c r="P3261" s="104">
        <v>1.88</v>
      </c>
      <c r="Z3261" s="77" t="s">
        <v>40</v>
      </c>
      <c r="AA3261" s="77" t="s">
        <v>39</v>
      </c>
      <c r="AB3261" s="77">
        <v>20</v>
      </c>
    </row>
    <row r="3262" spans="1:28" ht="15.75" customHeight="1" x14ac:dyDescent="0.2">
      <c r="A3262" s="77" t="s">
        <v>48</v>
      </c>
      <c r="B3262" s="77" t="s">
        <v>47</v>
      </c>
      <c r="C3262" s="77" t="s">
        <v>50</v>
      </c>
      <c r="D3262" s="113">
        <v>44091.745425567133</v>
      </c>
      <c r="E3262" s="77" t="s">
        <v>5</v>
      </c>
      <c r="F3262" s="77" t="s">
        <v>30</v>
      </c>
      <c r="G3262" s="77" t="s">
        <v>44</v>
      </c>
      <c r="H3262" s="77" t="s">
        <v>7</v>
      </c>
      <c r="I3262" s="77" t="s">
        <v>159</v>
      </c>
      <c r="J3262" s="77" t="s">
        <v>42</v>
      </c>
      <c r="K3262" s="77">
        <v>3.5</v>
      </c>
      <c r="L3262" s="77">
        <v>1240</v>
      </c>
      <c r="M3262" s="77" t="s">
        <v>41</v>
      </c>
      <c r="N3262" s="101">
        <v>81.7</v>
      </c>
      <c r="O3262" s="107">
        <v>3.3399999999999999E-2</v>
      </c>
      <c r="P3262" s="104">
        <v>2.42</v>
      </c>
      <c r="Z3262" s="77" t="s">
        <v>40</v>
      </c>
      <c r="AA3262" s="77" t="s">
        <v>39</v>
      </c>
      <c r="AB3262" s="77">
        <v>20</v>
      </c>
    </row>
    <row r="3263" spans="1:28" ht="15.75" customHeight="1" x14ac:dyDescent="0.2">
      <c r="A3263" s="77" t="s">
        <v>48</v>
      </c>
      <c r="B3263" s="77" t="s">
        <v>47</v>
      </c>
      <c r="C3263" s="77" t="s">
        <v>50</v>
      </c>
      <c r="D3263" s="113">
        <v>44091.745425567133</v>
      </c>
      <c r="E3263" s="77" t="s">
        <v>5</v>
      </c>
      <c r="F3263" s="77" t="s">
        <v>30</v>
      </c>
      <c r="G3263" s="77" t="s">
        <v>44</v>
      </c>
      <c r="H3263" s="77" t="s">
        <v>8</v>
      </c>
      <c r="I3263" s="77" t="s">
        <v>159</v>
      </c>
      <c r="J3263" s="77" t="s">
        <v>42</v>
      </c>
      <c r="K3263" s="77">
        <v>3.5</v>
      </c>
      <c r="L3263" s="77">
        <v>1240</v>
      </c>
      <c r="M3263" s="77" t="s">
        <v>41</v>
      </c>
      <c r="N3263" s="101">
        <v>53.7</v>
      </c>
      <c r="O3263" s="107">
        <v>1.0999999999999999E-2</v>
      </c>
      <c r="P3263" s="104">
        <v>2.36</v>
      </c>
      <c r="Z3263" s="77" t="s">
        <v>40</v>
      </c>
      <c r="AA3263" s="77" t="s">
        <v>39</v>
      </c>
      <c r="AB3263" s="77">
        <v>20</v>
      </c>
    </row>
    <row r="3264" spans="1:28" ht="15.75" customHeight="1" x14ac:dyDescent="0.2">
      <c r="A3264" s="77" t="s">
        <v>48</v>
      </c>
      <c r="B3264" s="77" t="s">
        <v>47</v>
      </c>
      <c r="C3264" s="77" t="s">
        <v>50</v>
      </c>
      <c r="D3264" s="113">
        <v>44091.745425567133</v>
      </c>
      <c r="E3264" s="77" t="s">
        <v>5</v>
      </c>
      <c r="F3264" s="77" t="s">
        <v>30</v>
      </c>
      <c r="G3264" s="77" t="s">
        <v>44</v>
      </c>
      <c r="H3264" s="77" t="s">
        <v>9</v>
      </c>
      <c r="I3264" s="77" t="s">
        <v>159</v>
      </c>
      <c r="J3264" s="77" t="s">
        <v>42</v>
      </c>
      <c r="K3264" s="77">
        <v>3.5</v>
      </c>
      <c r="L3264" s="77">
        <v>1240</v>
      </c>
      <c r="M3264" s="77" t="s">
        <v>41</v>
      </c>
      <c r="N3264" s="101">
        <v>80.8</v>
      </c>
      <c r="O3264" s="107">
        <v>2.4500000000000001E-2</v>
      </c>
      <c r="P3264" s="104">
        <v>2.76</v>
      </c>
      <c r="Z3264" s="77" t="s">
        <v>40</v>
      </c>
      <c r="AA3264" s="77" t="s">
        <v>39</v>
      </c>
      <c r="AB3264" s="77">
        <v>20</v>
      </c>
    </row>
    <row r="3265" spans="1:28" ht="15.75" customHeight="1" x14ac:dyDescent="0.2">
      <c r="A3265" s="77" t="s">
        <v>48</v>
      </c>
      <c r="B3265" s="77" t="s">
        <v>47</v>
      </c>
      <c r="C3265" s="77" t="s">
        <v>50</v>
      </c>
      <c r="D3265" s="113">
        <v>44091.745425567133</v>
      </c>
      <c r="E3265" s="77" t="s">
        <v>5</v>
      </c>
      <c r="F3265" s="77" t="s">
        <v>30</v>
      </c>
      <c r="G3265" s="77" t="s">
        <v>44</v>
      </c>
      <c r="H3265" s="77" t="s">
        <v>10</v>
      </c>
      <c r="I3265" s="77" t="s">
        <v>159</v>
      </c>
      <c r="J3265" s="77" t="s">
        <v>42</v>
      </c>
      <c r="K3265" s="77">
        <v>3.5</v>
      </c>
      <c r="L3265" s="77">
        <v>1240</v>
      </c>
      <c r="M3265" s="77" t="s">
        <v>41</v>
      </c>
      <c r="N3265" s="101">
        <v>9.4499999999999993</v>
      </c>
      <c r="O3265" s="107">
        <v>4.2900000000000004E-3</v>
      </c>
      <c r="P3265" s="104">
        <v>3.65</v>
      </c>
      <c r="Z3265" s="77" t="s">
        <v>40</v>
      </c>
      <c r="AA3265" s="77" t="s">
        <v>39</v>
      </c>
      <c r="AB3265" s="77">
        <v>20</v>
      </c>
    </row>
    <row r="3266" spans="1:28" ht="15.75" customHeight="1" x14ac:dyDescent="0.2">
      <c r="A3266" s="77" t="s">
        <v>48</v>
      </c>
      <c r="B3266" s="77" t="s">
        <v>47</v>
      </c>
      <c r="C3266" s="77" t="s">
        <v>50</v>
      </c>
      <c r="D3266" s="113">
        <v>44091.745425567133</v>
      </c>
      <c r="E3266" s="77" t="s">
        <v>5</v>
      </c>
      <c r="F3266" s="77" t="s">
        <v>30</v>
      </c>
      <c r="G3266" s="77" t="s">
        <v>44</v>
      </c>
      <c r="H3266" s="77" t="s">
        <v>11</v>
      </c>
      <c r="I3266" s="77" t="s">
        <v>159</v>
      </c>
      <c r="J3266" s="77" t="s">
        <v>42</v>
      </c>
      <c r="K3266" s="77">
        <v>3.5</v>
      </c>
      <c r="L3266" s="77">
        <v>1240</v>
      </c>
      <c r="M3266" s="77" t="s">
        <v>41</v>
      </c>
      <c r="N3266" s="101">
        <v>18</v>
      </c>
      <c r="O3266" s="107">
        <v>4.9699999999999996E-3</v>
      </c>
      <c r="P3266" s="104">
        <v>1.58</v>
      </c>
      <c r="Z3266" s="77" t="s">
        <v>40</v>
      </c>
      <c r="AA3266" s="77" t="s">
        <v>39</v>
      </c>
      <c r="AB3266" s="77">
        <v>20</v>
      </c>
    </row>
    <row r="3267" spans="1:28" ht="15.75" customHeight="1" x14ac:dyDescent="0.2">
      <c r="A3267" s="77" t="s">
        <v>48</v>
      </c>
      <c r="B3267" s="77" t="s">
        <v>47</v>
      </c>
      <c r="C3267" s="77" t="s">
        <v>50</v>
      </c>
      <c r="D3267" s="113">
        <v>44091.745425567133</v>
      </c>
      <c r="E3267" s="77" t="s">
        <v>5</v>
      </c>
      <c r="F3267" s="77" t="s">
        <v>30</v>
      </c>
      <c r="G3267" s="77" t="s">
        <v>44</v>
      </c>
      <c r="H3267" s="77" t="s">
        <v>12</v>
      </c>
      <c r="I3267" s="77" t="s">
        <v>159</v>
      </c>
      <c r="J3267" s="77" t="s">
        <v>42</v>
      </c>
      <c r="K3267" s="77">
        <v>3.5</v>
      </c>
      <c r="L3267" s="77">
        <v>1240</v>
      </c>
      <c r="M3267" s="77" t="s">
        <v>41</v>
      </c>
      <c r="N3267" s="101">
        <v>30.5</v>
      </c>
      <c r="O3267" s="107">
        <v>4.0800000000000003E-3</v>
      </c>
      <c r="P3267" s="104">
        <v>0.91900000000000004</v>
      </c>
      <c r="Z3267" s="77" t="s">
        <v>40</v>
      </c>
      <c r="AA3267" s="77" t="s">
        <v>39</v>
      </c>
      <c r="AB3267" s="77">
        <v>20</v>
      </c>
    </row>
    <row r="3268" spans="1:28" ht="15.75" customHeight="1" x14ac:dyDescent="0.2">
      <c r="A3268" s="77" t="s">
        <v>48</v>
      </c>
      <c r="B3268" s="77" t="s">
        <v>47</v>
      </c>
      <c r="C3268" s="77" t="s">
        <v>50</v>
      </c>
      <c r="D3268" s="113">
        <v>44091.745425567133</v>
      </c>
      <c r="E3268" s="77" t="s">
        <v>5</v>
      </c>
      <c r="F3268" s="77" t="s">
        <v>30</v>
      </c>
      <c r="G3268" s="77" t="s">
        <v>44</v>
      </c>
      <c r="H3268" s="77" t="s">
        <v>13</v>
      </c>
      <c r="I3268" s="77" t="s">
        <v>159</v>
      </c>
      <c r="J3268" s="77" t="s">
        <v>42</v>
      </c>
      <c r="K3268" s="77">
        <v>3.5</v>
      </c>
      <c r="L3268" s="77">
        <v>1240</v>
      </c>
      <c r="M3268" s="77" t="s">
        <v>41</v>
      </c>
      <c r="N3268" s="101">
        <v>88.2</v>
      </c>
      <c r="O3268" s="107">
        <v>1.95E-2</v>
      </c>
      <c r="P3268" s="104">
        <v>1.42</v>
      </c>
      <c r="Z3268" s="77" t="s">
        <v>40</v>
      </c>
      <c r="AA3268" s="77" t="s">
        <v>39</v>
      </c>
      <c r="AB3268" s="77">
        <v>20</v>
      </c>
    </row>
    <row r="3269" spans="1:28" ht="15.75" customHeight="1" x14ac:dyDescent="0.2">
      <c r="A3269" s="77" t="s">
        <v>48</v>
      </c>
      <c r="B3269" s="77" t="s">
        <v>47</v>
      </c>
      <c r="C3269" s="77" t="s">
        <v>50</v>
      </c>
      <c r="D3269" s="113">
        <v>44091.745425567133</v>
      </c>
      <c r="E3269" s="77" t="s">
        <v>5</v>
      </c>
      <c r="F3269" s="77" t="s">
        <v>30</v>
      </c>
      <c r="G3269" s="77" t="s">
        <v>44</v>
      </c>
      <c r="H3269" s="77" t="s">
        <v>14</v>
      </c>
      <c r="I3269" s="77" t="s">
        <v>159</v>
      </c>
      <c r="J3269" s="77" t="s">
        <v>42</v>
      </c>
      <c r="K3269" s="77">
        <v>3.5</v>
      </c>
      <c r="L3269" s="77">
        <v>1240</v>
      </c>
      <c r="M3269" s="77" t="s">
        <v>41</v>
      </c>
      <c r="N3269" s="101">
        <v>85.6</v>
      </c>
      <c r="O3269" s="107">
        <v>3.9600000000000003E-2</v>
      </c>
      <c r="P3269" s="104">
        <v>1.86</v>
      </c>
      <c r="Z3269" s="77" t="s">
        <v>40</v>
      </c>
      <c r="AA3269" s="77" t="s">
        <v>39</v>
      </c>
      <c r="AB3269" s="77">
        <v>20</v>
      </c>
    </row>
    <row r="3270" spans="1:28" ht="15.75" customHeight="1" x14ac:dyDescent="0.2">
      <c r="A3270" s="77" t="s">
        <v>48</v>
      </c>
      <c r="B3270" s="77" t="s">
        <v>47</v>
      </c>
      <c r="C3270" s="77" t="s">
        <v>50</v>
      </c>
      <c r="D3270" s="113">
        <v>44091.745425567133</v>
      </c>
      <c r="E3270" s="77" t="s">
        <v>5</v>
      </c>
      <c r="F3270" s="77" t="s">
        <v>30</v>
      </c>
      <c r="G3270" s="77" t="s">
        <v>44</v>
      </c>
      <c r="H3270" s="77" t="s">
        <v>16</v>
      </c>
      <c r="I3270" s="77" t="s">
        <v>159</v>
      </c>
      <c r="J3270" s="77" t="s">
        <v>42</v>
      </c>
      <c r="K3270" s="77">
        <v>3.5</v>
      </c>
      <c r="L3270" s="77">
        <v>1240</v>
      </c>
      <c r="M3270" s="77" t="s">
        <v>41</v>
      </c>
      <c r="N3270" s="101">
        <v>118</v>
      </c>
      <c r="O3270" s="107">
        <v>5.3400000000000003E-2</v>
      </c>
      <c r="P3270" s="104">
        <v>1.56</v>
      </c>
      <c r="Z3270" s="77" t="s">
        <v>40</v>
      </c>
      <c r="AA3270" s="77" t="s">
        <v>39</v>
      </c>
      <c r="AB3270" s="77">
        <v>20</v>
      </c>
    </row>
    <row r="3271" spans="1:28" ht="15.75" customHeight="1" x14ac:dyDescent="0.2">
      <c r="A3271" s="77" t="s">
        <v>48</v>
      </c>
      <c r="B3271" s="77" t="s">
        <v>47</v>
      </c>
      <c r="C3271" s="77" t="s">
        <v>50</v>
      </c>
      <c r="D3271" s="113">
        <v>44091.745425567133</v>
      </c>
      <c r="E3271" s="77" t="s">
        <v>5</v>
      </c>
      <c r="F3271" s="77" t="s">
        <v>30</v>
      </c>
      <c r="G3271" s="77" t="s">
        <v>44</v>
      </c>
      <c r="H3271" s="77" t="s">
        <v>18</v>
      </c>
      <c r="I3271" s="77" t="s">
        <v>159</v>
      </c>
      <c r="J3271" s="77" t="s">
        <v>42</v>
      </c>
      <c r="K3271" s="77">
        <v>3.5</v>
      </c>
      <c r="L3271" s="77">
        <v>1240</v>
      </c>
      <c r="M3271" s="77" t="s">
        <v>41</v>
      </c>
      <c r="N3271" s="101">
        <v>103</v>
      </c>
      <c r="O3271" s="107">
        <v>7.1599999999999997E-2</v>
      </c>
      <c r="P3271" s="104">
        <v>3.37</v>
      </c>
      <c r="Z3271" s="77" t="s">
        <v>40</v>
      </c>
      <c r="AA3271" s="77" t="s">
        <v>39</v>
      </c>
      <c r="AB3271" s="77">
        <v>20</v>
      </c>
    </row>
    <row r="3272" spans="1:28" ht="15.75" customHeight="1" x14ac:dyDescent="0.2">
      <c r="A3272" s="77" t="s">
        <v>48</v>
      </c>
      <c r="B3272" s="77" t="s">
        <v>47</v>
      </c>
      <c r="C3272" s="77" t="s">
        <v>50</v>
      </c>
      <c r="D3272" s="113">
        <v>44091.745425567133</v>
      </c>
      <c r="E3272" s="77" t="s">
        <v>5</v>
      </c>
      <c r="F3272" s="77" t="s">
        <v>30</v>
      </c>
      <c r="G3272" s="77" t="s">
        <v>44</v>
      </c>
      <c r="H3272" s="77" t="s">
        <v>20</v>
      </c>
      <c r="I3272" s="77" t="s">
        <v>159</v>
      </c>
      <c r="J3272" s="77" t="s">
        <v>42</v>
      </c>
      <c r="K3272" s="77">
        <v>3.5</v>
      </c>
      <c r="L3272" s="77">
        <v>1240</v>
      </c>
      <c r="M3272" s="77" t="s">
        <v>41</v>
      </c>
      <c r="N3272" s="101">
        <v>106</v>
      </c>
      <c r="O3272" s="107">
        <v>5.2600000000000001E-2</v>
      </c>
      <c r="P3272" s="104">
        <v>2.35</v>
      </c>
      <c r="Z3272" s="77" t="s">
        <v>40</v>
      </c>
      <c r="AA3272" s="77" t="s">
        <v>39</v>
      </c>
      <c r="AB3272" s="77">
        <v>20</v>
      </c>
    </row>
    <row r="3273" spans="1:28" ht="15.75" customHeight="1" x14ac:dyDescent="0.2">
      <c r="A3273" s="77" t="s">
        <v>48</v>
      </c>
      <c r="B3273" s="77" t="s">
        <v>47</v>
      </c>
      <c r="C3273" s="77" t="s">
        <v>50</v>
      </c>
      <c r="D3273" s="113">
        <v>44091.745425567133</v>
      </c>
      <c r="E3273" s="77" t="s">
        <v>5</v>
      </c>
      <c r="F3273" s="77" t="s">
        <v>30</v>
      </c>
      <c r="G3273" s="77" t="s">
        <v>44</v>
      </c>
      <c r="H3273" s="77" t="s">
        <v>22</v>
      </c>
      <c r="I3273" s="77" t="s">
        <v>159</v>
      </c>
      <c r="J3273" s="77" t="s">
        <v>42</v>
      </c>
      <c r="K3273" s="77">
        <v>3.5</v>
      </c>
      <c r="L3273" s="77">
        <v>1240</v>
      </c>
      <c r="M3273" s="77" t="s">
        <v>41</v>
      </c>
      <c r="N3273" s="101">
        <v>102</v>
      </c>
      <c r="O3273" s="107">
        <v>4.9700000000000001E-2</v>
      </c>
      <c r="P3273" s="104">
        <v>2.5499999999999998</v>
      </c>
      <c r="Z3273" s="77" t="s">
        <v>40</v>
      </c>
      <c r="AA3273" s="77" t="s">
        <v>39</v>
      </c>
      <c r="AB3273" s="77">
        <v>20</v>
      </c>
    </row>
    <row r="3274" spans="1:28" ht="15.75" customHeight="1" x14ac:dyDescent="0.2">
      <c r="A3274" s="77" t="s">
        <v>48</v>
      </c>
      <c r="B3274" s="77" t="s">
        <v>47</v>
      </c>
      <c r="C3274" s="77" t="s">
        <v>50</v>
      </c>
      <c r="D3274" s="113">
        <v>44091.745425567133</v>
      </c>
      <c r="E3274" s="77" t="s">
        <v>5</v>
      </c>
      <c r="F3274" s="77" t="s">
        <v>30</v>
      </c>
      <c r="G3274" s="77" t="s">
        <v>51</v>
      </c>
      <c r="H3274" s="77" t="s">
        <v>6</v>
      </c>
      <c r="I3274" s="77" t="s">
        <v>159</v>
      </c>
      <c r="J3274" s="77" t="s">
        <v>42</v>
      </c>
      <c r="K3274" s="77">
        <v>3.5</v>
      </c>
      <c r="L3274" s="77">
        <v>1210</v>
      </c>
      <c r="M3274" s="77" t="s">
        <v>41</v>
      </c>
      <c r="N3274" s="101">
        <v>3.94</v>
      </c>
      <c r="O3274" s="107">
        <v>0</v>
      </c>
      <c r="P3274" s="104">
        <v>4.84</v>
      </c>
      <c r="Z3274" s="77" t="s">
        <v>40</v>
      </c>
      <c r="AA3274" s="77" t="s">
        <v>39</v>
      </c>
      <c r="AB3274" s="77">
        <v>20</v>
      </c>
    </row>
    <row r="3275" spans="1:28" ht="15.75" customHeight="1" x14ac:dyDescent="0.2">
      <c r="A3275" s="77" t="s">
        <v>48</v>
      </c>
      <c r="B3275" s="77" t="s">
        <v>47</v>
      </c>
      <c r="C3275" s="77" t="s">
        <v>50</v>
      </c>
      <c r="D3275" s="113">
        <v>44091.745425567133</v>
      </c>
      <c r="E3275" s="77" t="s">
        <v>5</v>
      </c>
      <c r="F3275" s="77" t="s">
        <v>30</v>
      </c>
      <c r="G3275" s="77" t="s">
        <v>51</v>
      </c>
      <c r="H3275" s="77" t="s">
        <v>7</v>
      </c>
      <c r="I3275" s="77" t="s">
        <v>159</v>
      </c>
      <c r="J3275" s="77" t="s">
        <v>42</v>
      </c>
      <c r="K3275" s="77">
        <v>3.5</v>
      </c>
      <c r="L3275" s="77">
        <v>1210</v>
      </c>
      <c r="M3275" s="77" t="s">
        <v>41</v>
      </c>
      <c r="N3275" s="101">
        <v>21.8</v>
      </c>
      <c r="O3275" s="107">
        <v>4.3900000000000002E-2</v>
      </c>
      <c r="P3275" s="104">
        <v>4.83</v>
      </c>
      <c r="Z3275" s="77" t="s">
        <v>40</v>
      </c>
      <c r="AA3275" s="77" t="s">
        <v>39</v>
      </c>
      <c r="AB3275" s="77">
        <v>20</v>
      </c>
    </row>
    <row r="3276" spans="1:28" ht="15.75" customHeight="1" x14ac:dyDescent="0.2">
      <c r="A3276" s="77" t="s">
        <v>48</v>
      </c>
      <c r="B3276" s="77" t="s">
        <v>47</v>
      </c>
      <c r="C3276" s="77" t="s">
        <v>50</v>
      </c>
      <c r="D3276" s="113">
        <v>44091.745425567133</v>
      </c>
      <c r="E3276" s="77" t="s">
        <v>5</v>
      </c>
      <c r="F3276" s="77" t="s">
        <v>30</v>
      </c>
      <c r="G3276" s="77" t="s">
        <v>51</v>
      </c>
      <c r="H3276" s="77" t="s">
        <v>8</v>
      </c>
      <c r="I3276" s="77" t="s">
        <v>159</v>
      </c>
      <c r="J3276" s="77" t="s">
        <v>42</v>
      </c>
      <c r="K3276" s="77">
        <v>3.5</v>
      </c>
      <c r="L3276" s="77">
        <v>1210</v>
      </c>
      <c r="M3276" s="77" t="s">
        <v>41</v>
      </c>
      <c r="N3276" s="101">
        <v>9.7799999999999994</v>
      </c>
      <c r="O3276" s="107">
        <v>1.7999999999999999E-2</v>
      </c>
      <c r="P3276" s="104">
        <v>3.77</v>
      </c>
      <c r="Z3276" s="77" t="s">
        <v>40</v>
      </c>
      <c r="AA3276" s="77" t="s">
        <v>39</v>
      </c>
      <c r="AB3276" s="77">
        <v>20</v>
      </c>
    </row>
    <row r="3277" spans="1:28" ht="15.75" customHeight="1" x14ac:dyDescent="0.2">
      <c r="A3277" s="77" t="s">
        <v>48</v>
      </c>
      <c r="B3277" s="77" t="s">
        <v>47</v>
      </c>
      <c r="C3277" s="77" t="s">
        <v>50</v>
      </c>
      <c r="D3277" s="113">
        <v>44091.745425567133</v>
      </c>
      <c r="E3277" s="77" t="s">
        <v>5</v>
      </c>
      <c r="F3277" s="77" t="s">
        <v>30</v>
      </c>
      <c r="G3277" s="77" t="s">
        <v>51</v>
      </c>
      <c r="H3277" s="77" t="s">
        <v>9</v>
      </c>
      <c r="I3277" s="77" t="s">
        <v>159</v>
      </c>
      <c r="J3277" s="77" t="s">
        <v>42</v>
      </c>
      <c r="K3277" s="77">
        <v>3.5</v>
      </c>
      <c r="L3277" s="77">
        <v>1210</v>
      </c>
      <c r="M3277" s="77" t="s">
        <v>41</v>
      </c>
      <c r="N3277" s="101">
        <v>25</v>
      </c>
      <c r="O3277" s="107">
        <v>4.1700000000000001E-2</v>
      </c>
      <c r="P3277" s="104">
        <v>3.2</v>
      </c>
      <c r="Z3277" s="77" t="s">
        <v>40</v>
      </c>
      <c r="AA3277" s="77" t="s">
        <v>39</v>
      </c>
      <c r="AB3277" s="77">
        <v>20</v>
      </c>
    </row>
    <row r="3278" spans="1:28" ht="15.75" customHeight="1" x14ac:dyDescent="0.2">
      <c r="A3278" s="77" t="s">
        <v>48</v>
      </c>
      <c r="B3278" s="77" t="s">
        <v>47</v>
      </c>
      <c r="C3278" s="77" t="s">
        <v>50</v>
      </c>
      <c r="D3278" s="113">
        <v>44091.745425567133</v>
      </c>
      <c r="E3278" s="77" t="s">
        <v>5</v>
      </c>
      <c r="F3278" s="77" t="s">
        <v>30</v>
      </c>
      <c r="G3278" s="77" t="s">
        <v>51</v>
      </c>
      <c r="H3278" s="77" t="s">
        <v>10</v>
      </c>
      <c r="I3278" s="77" t="s">
        <v>159</v>
      </c>
      <c r="J3278" s="77" t="s">
        <v>42</v>
      </c>
      <c r="K3278" s="77">
        <v>3.5</v>
      </c>
      <c r="L3278" s="77">
        <v>1210</v>
      </c>
      <c r="M3278" s="77" t="s">
        <v>41</v>
      </c>
      <c r="N3278" s="101">
        <v>4.28</v>
      </c>
      <c r="O3278" s="107">
        <v>3.4399999999999999E-3</v>
      </c>
      <c r="P3278" s="104">
        <v>4.13</v>
      </c>
      <c r="Z3278" s="77" t="s">
        <v>40</v>
      </c>
      <c r="AA3278" s="77" t="s">
        <v>39</v>
      </c>
      <c r="AB3278" s="77">
        <v>20</v>
      </c>
    </row>
    <row r="3279" spans="1:28" ht="15.75" customHeight="1" x14ac:dyDescent="0.2">
      <c r="A3279" s="77" t="s">
        <v>48</v>
      </c>
      <c r="B3279" s="77" t="s">
        <v>47</v>
      </c>
      <c r="C3279" s="77" t="s">
        <v>50</v>
      </c>
      <c r="D3279" s="113">
        <v>44091.745425567133</v>
      </c>
      <c r="E3279" s="77" t="s">
        <v>5</v>
      </c>
      <c r="F3279" s="77" t="s">
        <v>30</v>
      </c>
      <c r="G3279" s="77" t="s">
        <v>51</v>
      </c>
      <c r="H3279" s="77" t="s">
        <v>11</v>
      </c>
      <c r="I3279" s="77" t="s">
        <v>159</v>
      </c>
      <c r="J3279" s="77" t="s">
        <v>42</v>
      </c>
      <c r="K3279" s="77">
        <v>3.5</v>
      </c>
      <c r="L3279" s="77">
        <v>1210</v>
      </c>
      <c r="M3279" s="77" t="s">
        <v>41</v>
      </c>
      <c r="N3279" s="101">
        <v>4.58</v>
      </c>
      <c r="O3279" s="107">
        <v>7.2899999999999996E-3</v>
      </c>
      <c r="P3279" s="104">
        <v>1.55</v>
      </c>
      <c r="Z3279" s="77" t="s">
        <v>40</v>
      </c>
      <c r="AA3279" s="77" t="s">
        <v>39</v>
      </c>
      <c r="AB3279" s="77">
        <v>20</v>
      </c>
    </row>
    <row r="3280" spans="1:28" ht="15.75" customHeight="1" x14ac:dyDescent="0.2">
      <c r="A3280" s="77" t="s">
        <v>48</v>
      </c>
      <c r="B3280" s="77" t="s">
        <v>47</v>
      </c>
      <c r="C3280" s="77" t="s">
        <v>50</v>
      </c>
      <c r="D3280" s="113">
        <v>44091.745425567133</v>
      </c>
      <c r="E3280" s="77" t="s">
        <v>5</v>
      </c>
      <c r="F3280" s="77" t="s">
        <v>30</v>
      </c>
      <c r="G3280" s="77" t="s">
        <v>51</v>
      </c>
      <c r="H3280" s="77" t="s">
        <v>12</v>
      </c>
      <c r="I3280" s="77" t="s">
        <v>159</v>
      </c>
      <c r="J3280" s="77" t="s">
        <v>42</v>
      </c>
      <c r="K3280" s="77">
        <v>3.5</v>
      </c>
      <c r="L3280" s="77">
        <v>1210</v>
      </c>
      <c r="M3280" s="77" t="s">
        <v>41</v>
      </c>
      <c r="N3280" s="101">
        <v>6.45</v>
      </c>
      <c r="O3280" s="107">
        <v>7.8100000000000001E-3</v>
      </c>
      <c r="P3280" s="104">
        <v>1.07</v>
      </c>
      <c r="Z3280" s="77" t="s">
        <v>40</v>
      </c>
      <c r="AA3280" s="77" t="s">
        <v>39</v>
      </c>
      <c r="AB3280" s="77">
        <v>20</v>
      </c>
    </row>
    <row r="3281" spans="1:28" ht="15.75" customHeight="1" x14ac:dyDescent="0.2">
      <c r="A3281" s="77" t="s">
        <v>48</v>
      </c>
      <c r="B3281" s="77" t="s">
        <v>47</v>
      </c>
      <c r="C3281" s="77" t="s">
        <v>50</v>
      </c>
      <c r="D3281" s="113">
        <v>44091.745425567133</v>
      </c>
      <c r="E3281" s="77" t="s">
        <v>5</v>
      </c>
      <c r="F3281" s="77" t="s">
        <v>30</v>
      </c>
      <c r="G3281" s="77" t="s">
        <v>51</v>
      </c>
      <c r="H3281" s="77" t="s">
        <v>13</v>
      </c>
      <c r="I3281" s="77" t="s">
        <v>159</v>
      </c>
      <c r="J3281" s="77" t="s">
        <v>42</v>
      </c>
      <c r="K3281" s="77">
        <v>3.5</v>
      </c>
      <c r="L3281" s="77">
        <v>1220</v>
      </c>
      <c r="M3281" s="77" t="s">
        <v>41</v>
      </c>
      <c r="N3281" s="101">
        <v>24.8</v>
      </c>
      <c r="O3281" s="107">
        <v>2.8299999999999999E-2</v>
      </c>
      <c r="P3281" s="104">
        <v>1.57</v>
      </c>
      <c r="Z3281" s="77" t="s">
        <v>40</v>
      </c>
      <c r="AA3281" s="77" t="s">
        <v>39</v>
      </c>
      <c r="AB3281" s="77">
        <v>20</v>
      </c>
    </row>
    <row r="3282" spans="1:28" ht="15.75" customHeight="1" x14ac:dyDescent="0.2">
      <c r="A3282" s="77" t="s">
        <v>48</v>
      </c>
      <c r="B3282" s="77" t="s">
        <v>47</v>
      </c>
      <c r="C3282" s="77" t="s">
        <v>50</v>
      </c>
      <c r="D3282" s="113">
        <v>44091.745425567133</v>
      </c>
      <c r="E3282" s="77" t="s">
        <v>5</v>
      </c>
      <c r="F3282" s="77" t="s">
        <v>30</v>
      </c>
      <c r="G3282" s="77" t="s">
        <v>51</v>
      </c>
      <c r="H3282" s="77" t="s">
        <v>14</v>
      </c>
      <c r="I3282" s="77" t="s">
        <v>159</v>
      </c>
      <c r="J3282" s="77" t="s">
        <v>42</v>
      </c>
      <c r="K3282" s="77">
        <v>3.5</v>
      </c>
      <c r="L3282" s="77">
        <v>1220</v>
      </c>
      <c r="M3282" s="77" t="s">
        <v>41</v>
      </c>
      <c r="N3282" s="101">
        <v>40.200000000000003</v>
      </c>
      <c r="O3282" s="107">
        <v>6.4299999999999996E-2</v>
      </c>
      <c r="P3282" s="104">
        <v>2.4900000000000002</v>
      </c>
      <c r="Z3282" s="77" t="s">
        <v>40</v>
      </c>
      <c r="AA3282" s="77" t="s">
        <v>39</v>
      </c>
      <c r="AB3282" s="77">
        <v>20</v>
      </c>
    </row>
    <row r="3283" spans="1:28" ht="15.75" customHeight="1" x14ac:dyDescent="0.2">
      <c r="A3283" s="77" t="s">
        <v>48</v>
      </c>
      <c r="B3283" s="77" t="s">
        <v>47</v>
      </c>
      <c r="C3283" s="77" t="s">
        <v>50</v>
      </c>
      <c r="D3283" s="113">
        <v>44091.745425567133</v>
      </c>
      <c r="E3283" s="77" t="s">
        <v>5</v>
      </c>
      <c r="F3283" s="77" t="s">
        <v>30</v>
      </c>
      <c r="G3283" s="77" t="s">
        <v>51</v>
      </c>
      <c r="H3283" s="77" t="s">
        <v>16</v>
      </c>
      <c r="I3283" s="77" t="s">
        <v>159</v>
      </c>
      <c r="J3283" s="77" t="s">
        <v>42</v>
      </c>
      <c r="K3283" s="77">
        <v>3.5</v>
      </c>
      <c r="L3283" s="77">
        <v>1220</v>
      </c>
      <c r="M3283" s="77" t="s">
        <v>41</v>
      </c>
      <c r="N3283" s="101">
        <v>49.4</v>
      </c>
      <c r="O3283" s="107">
        <v>6.6500000000000004E-2</v>
      </c>
      <c r="P3283" s="104">
        <v>2.23</v>
      </c>
      <c r="Z3283" s="77" t="s">
        <v>40</v>
      </c>
      <c r="AA3283" s="77" t="s">
        <v>39</v>
      </c>
      <c r="AB3283" s="77">
        <v>20</v>
      </c>
    </row>
    <row r="3284" spans="1:28" ht="15.75" customHeight="1" x14ac:dyDescent="0.2">
      <c r="A3284" s="77" t="s">
        <v>48</v>
      </c>
      <c r="B3284" s="77" t="s">
        <v>47</v>
      </c>
      <c r="C3284" s="77" t="s">
        <v>50</v>
      </c>
      <c r="D3284" s="113">
        <v>44091.745425567133</v>
      </c>
      <c r="E3284" s="77" t="s">
        <v>5</v>
      </c>
      <c r="F3284" s="77" t="s">
        <v>30</v>
      </c>
      <c r="G3284" s="77" t="s">
        <v>51</v>
      </c>
      <c r="H3284" s="77" t="s">
        <v>18</v>
      </c>
      <c r="I3284" s="77" t="s">
        <v>159</v>
      </c>
      <c r="J3284" s="77" t="s">
        <v>42</v>
      </c>
      <c r="K3284" s="77">
        <v>3.5</v>
      </c>
      <c r="L3284" s="77">
        <v>1220</v>
      </c>
      <c r="M3284" s="77" t="s">
        <v>41</v>
      </c>
      <c r="N3284" s="101">
        <v>66.3</v>
      </c>
      <c r="O3284" s="107">
        <v>9.2299999999999993E-2</v>
      </c>
      <c r="P3284" s="104">
        <v>4.38</v>
      </c>
      <c r="Z3284" s="77" t="s">
        <v>40</v>
      </c>
      <c r="AA3284" s="77" t="s">
        <v>39</v>
      </c>
      <c r="AB3284" s="77">
        <v>20</v>
      </c>
    </row>
    <row r="3285" spans="1:28" ht="15.75" customHeight="1" x14ac:dyDescent="0.2">
      <c r="A3285" s="77" t="s">
        <v>48</v>
      </c>
      <c r="B3285" s="77" t="s">
        <v>47</v>
      </c>
      <c r="C3285" s="77" t="s">
        <v>50</v>
      </c>
      <c r="D3285" s="113">
        <v>44091.745425567133</v>
      </c>
      <c r="E3285" s="77" t="s">
        <v>5</v>
      </c>
      <c r="F3285" s="77" t="s">
        <v>30</v>
      </c>
      <c r="G3285" s="77" t="s">
        <v>51</v>
      </c>
      <c r="H3285" s="77" t="s">
        <v>20</v>
      </c>
      <c r="I3285" s="77" t="s">
        <v>159</v>
      </c>
      <c r="J3285" s="77" t="s">
        <v>42</v>
      </c>
      <c r="K3285" s="77">
        <v>3.5</v>
      </c>
      <c r="L3285" s="77">
        <v>1210</v>
      </c>
      <c r="M3285" s="77" t="s">
        <v>41</v>
      </c>
      <c r="N3285" s="101">
        <v>44</v>
      </c>
      <c r="O3285" s="107">
        <v>6.9699999999999998E-2</v>
      </c>
      <c r="P3285" s="104">
        <v>4.43</v>
      </c>
      <c r="Z3285" s="77" t="s">
        <v>40</v>
      </c>
      <c r="AA3285" s="77" t="s">
        <v>39</v>
      </c>
      <c r="AB3285" s="77">
        <v>20</v>
      </c>
    </row>
    <row r="3286" spans="1:28" ht="15.75" customHeight="1" x14ac:dyDescent="0.2">
      <c r="A3286" s="77" t="s">
        <v>48</v>
      </c>
      <c r="B3286" s="77" t="s">
        <v>47</v>
      </c>
      <c r="C3286" s="77" t="s">
        <v>50</v>
      </c>
      <c r="D3286" s="113">
        <v>44091.745425567133</v>
      </c>
      <c r="E3286" s="77" t="s">
        <v>5</v>
      </c>
      <c r="F3286" s="77" t="s">
        <v>30</v>
      </c>
      <c r="G3286" s="77" t="s">
        <v>51</v>
      </c>
      <c r="H3286" s="77" t="s">
        <v>22</v>
      </c>
      <c r="I3286" s="77" t="s">
        <v>159</v>
      </c>
      <c r="J3286" s="77" t="s">
        <v>42</v>
      </c>
      <c r="K3286" s="77">
        <v>3.5</v>
      </c>
      <c r="L3286" s="77">
        <v>1210</v>
      </c>
      <c r="M3286" s="77" t="s">
        <v>41</v>
      </c>
      <c r="N3286" s="101">
        <v>69.2</v>
      </c>
      <c r="O3286" s="107">
        <v>6.7400000000000002E-2</v>
      </c>
      <c r="P3286" s="104">
        <v>3.48</v>
      </c>
      <c r="Z3286" s="77" t="s">
        <v>40</v>
      </c>
      <c r="AA3286" s="77" t="s">
        <v>39</v>
      </c>
      <c r="AB3286" s="77">
        <v>20</v>
      </c>
    </row>
    <row r="3287" spans="1:28" ht="15.75" customHeight="1" x14ac:dyDescent="0.2">
      <c r="A3287" s="77" t="s">
        <v>48</v>
      </c>
      <c r="B3287" s="77" t="s">
        <v>47</v>
      </c>
      <c r="C3287" s="77" t="s">
        <v>50</v>
      </c>
      <c r="D3287" s="113">
        <v>44091.745425567133</v>
      </c>
      <c r="E3287" s="77" t="s">
        <v>5</v>
      </c>
      <c r="F3287" s="77" t="s">
        <v>30</v>
      </c>
      <c r="G3287" s="77" t="s">
        <v>51</v>
      </c>
      <c r="H3287" s="77" t="s">
        <v>24</v>
      </c>
      <c r="I3287" s="77" t="s">
        <v>159</v>
      </c>
      <c r="J3287" s="77" t="s">
        <v>42</v>
      </c>
      <c r="K3287" s="77">
        <v>3.5</v>
      </c>
      <c r="L3287" s="77">
        <v>1230</v>
      </c>
      <c r="M3287" s="77" t="s">
        <v>41</v>
      </c>
      <c r="N3287" s="101">
        <v>68.400000000000006</v>
      </c>
      <c r="O3287" s="107">
        <v>6.0699999999999997E-2</v>
      </c>
      <c r="P3287" s="104">
        <v>5.39</v>
      </c>
      <c r="Z3287" s="77" t="s">
        <v>40</v>
      </c>
      <c r="AA3287" s="77" t="s">
        <v>39</v>
      </c>
      <c r="AB3287" s="77">
        <v>20</v>
      </c>
    </row>
    <row r="3288" spans="1:28" ht="15.75" customHeight="1" x14ac:dyDescent="0.2">
      <c r="A3288" s="77" t="s">
        <v>48</v>
      </c>
      <c r="B3288" s="77" t="s">
        <v>47</v>
      </c>
      <c r="C3288" s="77" t="s">
        <v>50</v>
      </c>
      <c r="D3288" s="113">
        <v>44091.745425567133</v>
      </c>
      <c r="E3288" s="77" t="s">
        <v>5</v>
      </c>
      <c r="F3288" s="77" t="s">
        <v>30</v>
      </c>
      <c r="G3288" s="77" t="s">
        <v>51</v>
      </c>
      <c r="H3288" s="77" t="s">
        <v>25</v>
      </c>
      <c r="I3288" s="77" t="s">
        <v>159</v>
      </c>
      <c r="J3288" s="77" t="s">
        <v>42</v>
      </c>
      <c r="K3288" s="77">
        <v>3.5</v>
      </c>
      <c r="L3288" s="77">
        <v>1230</v>
      </c>
      <c r="M3288" s="77" t="s">
        <v>41</v>
      </c>
      <c r="N3288" s="101">
        <v>110</v>
      </c>
      <c r="O3288" s="107">
        <v>7.9299999999999995E-2</v>
      </c>
      <c r="P3288" s="104">
        <v>1.71</v>
      </c>
      <c r="Z3288" s="77" t="s">
        <v>40</v>
      </c>
      <c r="AA3288" s="77" t="s">
        <v>39</v>
      </c>
      <c r="AB3288" s="77">
        <v>20</v>
      </c>
    </row>
    <row r="3289" spans="1:28" ht="15.75" customHeight="1" x14ac:dyDescent="0.2">
      <c r="A3289" s="77" t="s">
        <v>48</v>
      </c>
      <c r="B3289" s="77" t="s">
        <v>47</v>
      </c>
      <c r="C3289" s="77" t="s">
        <v>50</v>
      </c>
      <c r="D3289" s="113">
        <v>44091.745425567133</v>
      </c>
      <c r="E3289" s="77" t="s">
        <v>5</v>
      </c>
      <c r="F3289" s="77" t="s">
        <v>30</v>
      </c>
      <c r="G3289" s="77" t="s">
        <v>51</v>
      </c>
      <c r="H3289" s="77" t="s">
        <v>26</v>
      </c>
      <c r="I3289" s="77" t="s">
        <v>159</v>
      </c>
      <c r="J3289" s="77" t="s">
        <v>42</v>
      </c>
      <c r="K3289" s="77">
        <v>3.5</v>
      </c>
      <c r="L3289" s="77">
        <v>1240</v>
      </c>
      <c r="M3289" s="77" t="s">
        <v>41</v>
      </c>
      <c r="N3289" s="101">
        <v>49.5</v>
      </c>
      <c r="O3289" s="107">
        <v>3.6799999999999999E-2</v>
      </c>
      <c r="P3289" s="104">
        <v>11</v>
      </c>
      <c r="Z3289" s="77" t="s">
        <v>40</v>
      </c>
      <c r="AA3289" s="77" t="s">
        <v>39</v>
      </c>
      <c r="AB3289" s="77">
        <v>20</v>
      </c>
    </row>
    <row r="3290" spans="1:28" ht="15.75" customHeight="1" x14ac:dyDescent="0.2">
      <c r="A3290" s="77" t="s">
        <v>48</v>
      </c>
      <c r="B3290" s="77" t="s">
        <v>47</v>
      </c>
      <c r="C3290" s="77" t="s">
        <v>50</v>
      </c>
      <c r="D3290" s="113">
        <v>44091.745425567133</v>
      </c>
      <c r="E3290" s="77" t="s">
        <v>5</v>
      </c>
      <c r="F3290" s="77" t="s">
        <v>31</v>
      </c>
      <c r="G3290" s="77" t="s">
        <v>44</v>
      </c>
      <c r="H3290" s="77" t="s">
        <v>6</v>
      </c>
      <c r="I3290" s="77" t="s">
        <v>159</v>
      </c>
      <c r="J3290" s="77" t="s">
        <v>42</v>
      </c>
      <c r="K3290" s="77">
        <v>1</v>
      </c>
      <c r="L3290" s="77">
        <v>999</v>
      </c>
      <c r="M3290" s="77" t="s">
        <v>41</v>
      </c>
      <c r="N3290" s="101">
        <v>0.98599999999999999</v>
      </c>
      <c r="O3290" s="107">
        <v>0</v>
      </c>
      <c r="P3290" s="104">
        <v>0.88300000000000001</v>
      </c>
      <c r="Z3290" s="77" t="s">
        <v>40</v>
      </c>
      <c r="AA3290" s="77" t="s">
        <v>39</v>
      </c>
      <c r="AB3290" s="77">
        <v>20</v>
      </c>
    </row>
    <row r="3291" spans="1:28" ht="15.75" customHeight="1" x14ac:dyDescent="0.2">
      <c r="A3291" s="77" t="s">
        <v>48</v>
      </c>
      <c r="B3291" s="77" t="s">
        <v>47</v>
      </c>
      <c r="C3291" s="77" t="s">
        <v>50</v>
      </c>
      <c r="D3291" s="113">
        <v>44091.745425567133</v>
      </c>
      <c r="E3291" s="77" t="s">
        <v>5</v>
      </c>
      <c r="F3291" s="77" t="s">
        <v>31</v>
      </c>
      <c r="G3291" s="77" t="s">
        <v>44</v>
      </c>
      <c r="H3291" s="77" t="s">
        <v>7</v>
      </c>
      <c r="I3291" s="77" t="s">
        <v>159</v>
      </c>
      <c r="J3291" s="77" t="s">
        <v>42</v>
      </c>
      <c r="K3291" s="77">
        <v>1</v>
      </c>
      <c r="L3291" s="77">
        <v>1070</v>
      </c>
      <c r="M3291" s="77" t="s">
        <v>41</v>
      </c>
      <c r="N3291" s="101">
        <v>1.82</v>
      </c>
      <c r="O3291" s="107">
        <v>2.2899999999999999E-3</v>
      </c>
      <c r="P3291" s="104">
        <v>0.57899999999999996</v>
      </c>
      <c r="Z3291" s="77" t="s">
        <v>40</v>
      </c>
      <c r="AA3291" s="77" t="s">
        <v>39</v>
      </c>
      <c r="AB3291" s="77">
        <v>20</v>
      </c>
    </row>
    <row r="3292" spans="1:28" ht="15.75" customHeight="1" x14ac:dyDescent="0.2">
      <c r="A3292" s="77" t="s">
        <v>48</v>
      </c>
      <c r="B3292" s="77" t="s">
        <v>47</v>
      </c>
      <c r="C3292" s="77" t="s">
        <v>50</v>
      </c>
      <c r="D3292" s="113">
        <v>44091.745425567133</v>
      </c>
      <c r="E3292" s="77" t="s">
        <v>5</v>
      </c>
      <c r="F3292" s="77" t="s">
        <v>31</v>
      </c>
      <c r="G3292" s="77" t="s">
        <v>44</v>
      </c>
      <c r="H3292" s="77" t="s">
        <v>8</v>
      </c>
      <c r="I3292" s="77" t="s">
        <v>159</v>
      </c>
      <c r="J3292" s="77" t="s">
        <v>42</v>
      </c>
      <c r="K3292" s="77">
        <v>1</v>
      </c>
      <c r="L3292" s="77">
        <v>999</v>
      </c>
      <c r="M3292" s="77" t="s">
        <v>41</v>
      </c>
      <c r="N3292" s="101">
        <v>0.82</v>
      </c>
      <c r="O3292" s="107">
        <v>1.6000000000000001E-4</v>
      </c>
      <c r="P3292" s="104">
        <v>0.74399999999999999</v>
      </c>
      <c r="Z3292" s="77" t="s">
        <v>40</v>
      </c>
      <c r="AA3292" s="77" t="s">
        <v>39</v>
      </c>
      <c r="AB3292" s="77">
        <v>20</v>
      </c>
    </row>
    <row r="3293" spans="1:28" ht="15.75" customHeight="1" x14ac:dyDescent="0.2">
      <c r="A3293" s="77" t="s">
        <v>48</v>
      </c>
      <c r="B3293" s="77" t="s">
        <v>47</v>
      </c>
      <c r="C3293" s="77" t="s">
        <v>50</v>
      </c>
      <c r="D3293" s="113">
        <v>44091.745425567133</v>
      </c>
      <c r="E3293" s="77" t="s">
        <v>5</v>
      </c>
      <c r="F3293" s="77" t="s">
        <v>31</v>
      </c>
      <c r="G3293" s="77" t="s">
        <v>44</v>
      </c>
      <c r="H3293" s="77" t="s">
        <v>9</v>
      </c>
      <c r="I3293" s="77" t="s">
        <v>159</v>
      </c>
      <c r="J3293" s="77" t="s">
        <v>42</v>
      </c>
      <c r="K3293" s="77">
        <v>1</v>
      </c>
      <c r="L3293" s="77">
        <v>999</v>
      </c>
      <c r="M3293" s="77" t="s">
        <v>41</v>
      </c>
      <c r="N3293" s="101">
        <v>2.11</v>
      </c>
      <c r="O3293" s="107">
        <v>2.7000000000000001E-3</v>
      </c>
      <c r="P3293" s="104">
        <v>0.38200000000000001</v>
      </c>
      <c r="Z3293" s="77" t="s">
        <v>40</v>
      </c>
      <c r="AA3293" s="77" t="s">
        <v>39</v>
      </c>
      <c r="AB3293" s="77">
        <v>20</v>
      </c>
    </row>
    <row r="3294" spans="1:28" ht="15.75" customHeight="1" x14ac:dyDescent="0.2">
      <c r="A3294" s="77" t="s">
        <v>48</v>
      </c>
      <c r="B3294" s="77" t="s">
        <v>47</v>
      </c>
      <c r="C3294" s="77" t="s">
        <v>50</v>
      </c>
      <c r="D3294" s="113">
        <v>44091.745425567133</v>
      </c>
      <c r="E3294" s="77" t="s">
        <v>5</v>
      </c>
      <c r="F3294" s="77" t="s">
        <v>31</v>
      </c>
      <c r="G3294" s="77" t="s">
        <v>44</v>
      </c>
      <c r="H3294" s="77" t="s">
        <v>10</v>
      </c>
      <c r="I3294" s="77" t="s">
        <v>159</v>
      </c>
      <c r="J3294" s="77" t="s">
        <v>42</v>
      </c>
      <c r="K3294" s="77">
        <v>1.04</v>
      </c>
      <c r="L3294" s="77">
        <v>999</v>
      </c>
      <c r="M3294" s="77" t="s">
        <v>41</v>
      </c>
      <c r="N3294" s="101">
        <v>0.85799999999999998</v>
      </c>
      <c r="O3294" s="107">
        <v>3.6000000000000002E-4</v>
      </c>
      <c r="P3294" s="104">
        <v>0.54600000000000004</v>
      </c>
      <c r="Z3294" s="77" t="s">
        <v>40</v>
      </c>
      <c r="AA3294" s="77" t="s">
        <v>39</v>
      </c>
      <c r="AB3294" s="77">
        <v>20</v>
      </c>
    </row>
    <row r="3295" spans="1:28" ht="15.75" customHeight="1" x14ac:dyDescent="0.2">
      <c r="A3295" s="77" t="s">
        <v>48</v>
      </c>
      <c r="B3295" s="77" t="s">
        <v>47</v>
      </c>
      <c r="C3295" s="77" t="s">
        <v>50</v>
      </c>
      <c r="D3295" s="113">
        <v>44091.745425567133</v>
      </c>
      <c r="E3295" s="77" t="s">
        <v>5</v>
      </c>
      <c r="F3295" s="77" t="s">
        <v>31</v>
      </c>
      <c r="G3295" s="77" t="s">
        <v>44</v>
      </c>
      <c r="H3295" s="77" t="s">
        <v>11</v>
      </c>
      <c r="I3295" s="77" t="s">
        <v>159</v>
      </c>
      <c r="J3295" s="77" t="s">
        <v>42</v>
      </c>
      <c r="K3295" s="77">
        <v>1.28</v>
      </c>
      <c r="L3295" s="77">
        <v>1210</v>
      </c>
      <c r="M3295" s="77" t="s">
        <v>41</v>
      </c>
      <c r="N3295" s="101">
        <v>1.5</v>
      </c>
      <c r="O3295" s="107">
        <v>2.3700000000000001E-3</v>
      </c>
      <c r="P3295" s="104">
        <v>0.35899999999999999</v>
      </c>
      <c r="Z3295" s="77" t="s">
        <v>40</v>
      </c>
      <c r="AA3295" s="77" t="s">
        <v>39</v>
      </c>
      <c r="AB3295" s="77">
        <v>20</v>
      </c>
    </row>
    <row r="3296" spans="1:28" ht="15.75" customHeight="1" x14ac:dyDescent="0.2">
      <c r="A3296" s="77" t="s">
        <v>48</v>
      </c>
      <c r="B3296" s="77" t="s">
        <v>47</v>
      </c>
      <c r="C3296" s="77" t="s">
        <v>50</v>
      </c>
      <c r="D3296" s="113">
        <v>44091.745425567133</v>
      </c>
      <c r="E3296" s="77" t="s">
        <v>5</v>
      </c>
      <c r="F3296" s="77" t="s">
        <v>31</v>
      </c>
      <c r="G3296" s="77" t="s">
        <v>44</v>
      </c>
      <c r="H3296" s="77" t="s">
        <v>12</v>
      </c>
      <c r="I3296" s="77" t="s">
        <v>159</v>
      </c>
      <c r="J3296" s="77" t="s">
        <v>42</v>
      </c>
      <c r="K3296" s="77">
        <v>1.1100000000000001</v>
      </c>
      <c r="L3296" s="77">
        <v>1210</v>
      </c>
      <c r="M3296" s="77" t="s">
        <v>41</v>
      </c>
      <c r="N3296" s="101">
        <v>1.42</v>
      </c>
      <c r="O3296" s="107">
        <v>1.2199999999999999E-3</v>
      </c>
      <c r="P3296" s="104">
        <v>0.307</v>
      </c>
      <c r="Z3296" s="77" t="s">
        <v>40</v>
      </c>
      <c r="AA3296" s="77" t="s">
        <v>39</v>
      </c>
      <c r="AB3296" s="77">
        <v>20</v>
      </c>
    </row>
    <row r="3297" spans="1:28" ht="15.75" customHeight="1" x14ac:dyDescent="0.2">
      <c r="A3297" s="77" t="s">
        <v>48</v>
      </c>
      <c r="B3297" s="77" t="s">
        <v>47</v>
      </c>
      <c r="C3297" s="77" t="s">
        <v>50</v>
      </c>
      <c r="D3297" s="113">
        <v>44091.745425567133</v>
      </c>
      <c r="E3297" s="77" t="s">
        <v>5</v>
      </c>
      <c r="F3297" s="77" t="s">
        <v>31</v>
      </c>
      <c r="G3297" s="77" t="s">
        <v>44</v>
      </c>
      <c r="H3297" s="77" t="s">
        <v>13</v>
      </c>
      <c r="I3297" s="77" t="s">
        <v>159</v>
      </c>
      <c r="J3297" s="77" t="s">
        <v>42</v>
      </c>
      <c r="K3297" s="77">
        <v>1.19</v>
      </c>
      <c r="L3297" s="77">
        <v>1210</v>
      </c>
      <c r="M3297" s="77" t="s">
        <v>41</v>
      </c>
      <c r="N3297" s="101">
        <v>2.41</v>
      </c>
      <c r="O3297" s="107">
        <v>2.0999999999999999E-3</v>
      </c>
      <c r="P3297" s="104">
        <v>0.307</v>
      </c>
      <c r="Z3297" s="77" t="s">
        <v>40</v>
      </c>
      <c r="AA3297" s="77" t="s">
        <v>39</v>
      </c>
      <c r="AB3297" s="77">
        <v>20</v>
      </c>
    </row>
    <row r="3298" spans="1:28" ht="15.75" customHeight="1" x14ac:dyDescent="0.2">
      <c r="A3298" s="77" t="s">
        <v>48</v>
      </c>
      <c r="B3298" s="77" t="s">
        <v>47</v>
      </c>
      <c r="C3298" s="77" t="s">
        <v>50</v>
      </c>
      <c r="D3298" s="113">
        <v>44091.745425567133</v>
      </c>
      <c r="E3298" s="77" t="s">
        <v>5</v>
      </c>
      <c r="F3298" s="77" t="s">
        <v>31</v>
      </c>
      <c r="G3298" s="77" t="s">
        <v>44</v>
      </c>
      <c r="H3298" s="77" t="s">
        <v>14</v>
      </c>
      <c r="I3298" s="77" t="s">
        <v>159</v>
      </c>
      <c r="J3298" s="77" t="s">
        <v>42</v>
      </c>
      <c r="K3298" s="77">
        <v>1</v>
      </c>
      <c r="L3298" s="77">
        <v>1130</v>
      </c>
      <c r="M3298" s="77" t="s">
        <v>41</v>
      </c>
      <c r="N3298" s="101">
        <v>4.25</v>
      </c>
      <c r="O3298" s="107">
        <v>4.8199999999999996E-3</v>
      </c>
      <c r="P3298" s="104">
        <v>0.48499999999999999</v>
      </c>
      <c r="Z3298" s="77" t="s">
        <v>40</v>
      </c>
      <c r="AA3298" s="77" t="s">
        <v>39</v>
      </c>
      <c r="AB3298" s="77">
        <v>20</v>
      </c>
    </row>
    <row r="3299" spans="1:28" ht="15.75" customHeight="1" x14ac:dyDescent="0.2">
      <c r="A3299" s="77" t="s">
        <v>48</v>
      </c>
      <c r="B3299" s="77" t="s">
        <v>47</v>
      </c>
      <c r="C3299" s="77" t="s">
        <v>50</v>
      </c>
      <c r="D3299" s="113">
        <v>44091.745425567133</v>
      </c>
      <c r="E3299" s="77" t="s">
        <v>5</v>
      </c>
      <c r="F3299" s="77" t="s">
        <v>31</v>
      </c>
      <c r="G3299" s="77" t="s">
        <v>44</v>
      </c>
      <c r="H3299" s="77" t="s">
        <v>16</v>
      </c>
      <c r="I3299" s="77" t="s">
        <v>159</v>
      </c>
      <c r="J3299" s="77" t="s">
        <v>42</v>
      </c>
      <c r="K3299" s="77">
        <v>1</v>
      </c>
      <c r="L3299" s="77">
        <v>1070</v>
      </c>
      <c r="M3299" s="77" t="s">
        <v>41</v>
      </c>
      <c r="N3299" s="101">
        <v>4.62</v>
      </c>
      <c r="O3299" s="107">
        <v>6.4700000000000001E-3</v>
      </c>
      <c r="P3299" s="104">
        <v>0.311</v>
      </c>
      <c r="Z3299" s="77" t="s">
        <v>40</v>
      </c>
      <c r="AA3299" s="77" t="s">
        <v>39</v>
      </c>
      <c r="AB3299" s="77">
        <v>20</v>
      </c>
    </row>
    <row r="3300" spans="1:28" ht="15.75" customHeight="1" x14ac:dyDescent="0.2">
      <c r="A3300" s="77" t="s">
        <v>48</v>
      </c>
      <c r="B3300" s="77" t="s">
        <v>47</v>
      </c>
      <c r="C3300" s="77" t="s">
        <v>50</v>
      </c>
      <c r="D3300" s="113">
        <v>44091.745425567133</v>
      </c>
      <c r="E3300" s="77" t="s">
        <v>5</v>
      </c>
      <c r="F3300" s="77" t="s">
        <v>31</v>
      </c>
      <c r="G3300" s="77" t="s">
        <v>44</v>
      </c>
      <c r="H3300" s="77" t="s">
        <v>20</v>
      </c>
      <c r="I3300" s="77" t="s">
        <v>159</v>
      </c>
      <c r="J3300" s="77" t="s">
        <v>42</v>
      </c>
      <c r="K3300" s="77">
        <v>1</v>
      </c>
      <c r="L3300" s="77">
        <v>1070</v>
      </c>
      <c r="M3300" s="77" t="s">
        <v>41</v>
      </c>
      <c r="N3300" s="101">
        <v>6.43</v>
      </c>
      <c r="O3300" s="107">
        <v>6.1999999999999998E-3</v>
      </c>
      <c r="P3300" s="104">
        <v>0.57599999999999996</v>
      </c>
      <c r="Z3300" s="77" t="s">
        <v>40</v>
      </c>
      <c r="AA3300" s="77" t="s">
        <v>39</v>
      </c>
      <c r="AB3300" s="77">
        <v>20</v>
      </c>
    </row>
    <row r="3301" spans="1:28" ht="15.75" customHeight="1" x14ac:dyDescent="0.2">
      <c r="A3301" s="77" t="s">
        <v>48</v>
      </c>
      <c r="B3301" s="77" t="s">
        <v>47</v>
      </c>
      <c r="C3301" s="77" t="s">
        <v>50</v>
      </c>
      <c r="D3301" s="113">
        <v>44091.745425567133</v>
      </c>
      <c r="E3301" s="77" t="s">
        <v>5</v>
      </c>
      <c r="F3301" s="77" t="s">
        <v>31</v>
      </c>
      <c r="G3301" s="77" t="s">
        <v>44</v>
      </c>
      <c r="H3301" s="77" t="s">
        <v>22</v>
      </c>
      <c r="I3301" s="77" t="s">
        <v>159</v>
      </c>
      <c r="J3301" s="77" t="s">
        <v>42</v>
      </c>
      <c r="K3301" s="77">
        <v>1</v>
      </c>
      <c r="L3301" s="77">
        <v>1070</v>
      </c>
      <c r="M3301" s="77" t="s">
        <v>41</v>
      </c>
      <c r="N3301" s="101">
        <v>10.9</v>
      </c>
      <c r="O3301" s="107">
        <v>8.0599999999999995E-3</v>
      </c>
      <c r="P3301" s="104">
        <v>0.67</v>
      </c>
      <c r="Z3301" s="77" t="s">
        <v>40</v>
      </c>
      <c r="AA3301" s="77" t="s">
        <v>39</v>
      </c>
      <c r="AB3301" s="77">
        <v>20</v>
      </c>
    </row>
    <row r="3302" spans="1:28" ht="15.75" customHeight="1" x14ac:dyDescent="0.2">
      <c r="A3302" s="77" t="s">
        <v>48</v>
      </c>
      <c r="B3302" s="77" t="s">
        <v>47</v>
      </c>
      <c r="C3302" s="77" t="s">
        <v>50</v>
      </c>
      <c r="D3302" s="113">
        <v>44091.745425567133</v>
      </c>
      <c r="E3302" s="77" t="s">
        <v>5</v>
      </c>
      <c r="F3302" s="77" t="s">
        <v>31</v>
      </c>
      <c r="G3302" s="77" t="s">
        <v>51</v>
      </c>
      <c r="H3302" s="77" t="s">
        <v>6</v>
      </c>
      <c r="I3302" s="77" t="s">
        <v>159</v>
      </c>
      <c r="J3302" s="77" t="s">
        <v>42</v>
      </c>
      <c r="K3302" s="77">
        <v>1.06</v>
      </c>
      <c r="L3302" s="77">
        <v>1050</v>
      </c>
      <c r="M3302" s="77" t="s">
        <v>41</v>
      </c>
      <c r="N3302" s="101">
        <v>1.49</v>
      </c>
      <c r="O3302" s="107">
        <v>0</v>
      </c>
      <c r="P3302" s="104">
        <v>1.47</v>
      </c>
      <c r="Z3302" s="77" t="s">
        <v>40</v>
      </c>
      <c r="AA3302" s="77" t="s">
        <v>39</v>
      </c>
      <c r="AB3302" s="77">
        <v>20</v>
      </c>
    </row>
    <row r="3303" spans="1:28" ht="15.75" customHeight="1" x14ac:dyDescent="0.2">
      <c r="A3303" s="77" t="s">
        <v>48</v>
      </c>
      <c r="B3303" s="77" t="s">
        <v>47</v>
      </c>
      <c r="C3303" s="77" t="s">
        <v>50</v>
      </c>
      <c r="D3303" s="113">
        <v>44091.745425567133</v>
      </c>
      <c r="E3303" s="77" t="s">
        <v>5</v>
      </c>
      <c r="F3303" s="77" t="s">
        <v>31</v>
      </c>
      <c r="G3303" s="77" t="s">
        <v>51</v>
      </c>
      <c r="H3303" s="77" t="s">
        <v>7</v>
      </c>
      <c r="I3303" s="77" t="s">
        <v>159</v>
      </c>
      <c r="J3303" s="77" t="s">
        <v>42</v>
      </c>
      <c r="K3303" s="77">
        <v>1.48</v>
      </c>
      <c r="L3303" s="77">
        <v>1080</v>
      </c>
      <c r="M3303" s="77" t="s">
        <v>41</v>
      </c>
      <c r="N3303" s="101">
        <v>2.14</v>
      </c>
      <c r="O3303" s="107">
        <v>2.7599999999999999E-3</v>
      </c>
      <c r="P3303" s="104">
        <v>0.90900000000000003</v>
      </c>
      <c r="Z3303" s="77" t="s">
        <v>40</v>
      </c>
      <c r="AA3303" s="77" t="s">
        <v>39</v>
      </c>
      <c r="AB3303" s="77">
        <v>20</v>
      </c>
    </row>
    <row r="3304" spans="1:28" ht="15.75" customHeight="1" x14ac:dyDescent="0.2">
      <c r="A3304" s="77" t="s">
        <v>48</v>
      </c>
      <c r="B3304" s="77" t="s">
        <v>47</v>
      </c>
      <c r="C3304" s="77" t="s">
        <v>50</v>
      </c>
      <c r="D3304" s="113">
        <v>44091.745425567133</v>
      </c>
      <c r="E3304" s="77" t="s">
        <v>5</v>
      </c>
      <c r="F3304" s="77" t="s">
        <v>31</v>
      </c>
      <c r="G3304" s="77" t="s">
        <v>51</v>
      </c>
      <c r="H3304" s="77" t="s">
        <v>8</v>
      </c>
      <c r="I3304" s="77" t="s">
        <v>159</v>
      </c>
      <c r="J3304" s="77" t="s">
        <v>42</v>
      </c>
      <c r="K3304" s="77">
        <v>1.39</v>
      </c>
      <c r="L3304" s="77">
        <v>1080</v>
      </c>
      <c r="M3304" s="77" t="s">
        <v>41</v>
      </c>
      <c r="N3304" s="101">
        <v>0.95099999999999996</v>
      </c>
      <c r="O3304" s="107">
        <v>2.1000000000000001E-4</v>
      </c>
      <c r="P3304" s="104">
        <v>0.98699999999999999</v>
      </c>
      <c r="Z3304" s="77" t="s">
        <v>40</v>
      </c>
      <c r="AA3304" s="77" t="s">
        <v>39</v>
      </c>
      <c r="AB3304" s="77">
        <v>20</v>
      </c>
    </row>
    <row r="3305" spans="1:28" ht="15.75" customHeight="1" x14ac:dyDescent="0.2">
      <c r="A3305" s="77" t="s">
        <v>48</v>
      </c>
      <c r="B3305" s="77" t="s">
        <v>47</v>
      </c>
      <c r="C3305" s="77" t="s">
        <v>50</v>
      </c>
      <c r="D3305" s="113">
        <v>44091.745425567133</v>
      </c>
      <c r="E3305" s="77" t="s">
        <v>5</v>
      </c>
      <c r="F3305" s="77" t="s">
        <v>31</v>
      </c>
      <c r="G3305" s="77" t="s">
        <v>51</v>
      </c>
      <c r="H3305" s="77" t="s">
        <v>9</v>
      </c>
      <c r="I3305" s="77" t="s">
        <v>159</v>
      </c>
      <c r="J3305" s="77" t="s">
        <v>42</v>
      </c>
      <c r="K3305" s="77">
        <v>1.36</v>
      </c>
      <c r="L3305" s="77">
        <v>1090</v>
      </c>
      <c r="M3305" s="77" t="s">
        <v>41</v>
      </c>
      <c r="N3305" s="101">
        <v>2.2200000000000002</v>
      </c>
      <c r="O3305" s="107">
        <v>2.99E-3</v>
      </c>
      <c r="P3305" s="104">
        <v>0.73199999999999998</v>
      </c>
      <c r="Z3305" s="77" t="s">
        <v>40</v>
      </c>
      <c r="AA3305" s="77" t="s">
        <v>39</v>
      </c>
      <c r="AB3305" s="77">
        <v>20</v>
      </c>
    </row>
    <row r="3306" spans="1:28" ht="15.75" customHeight="1" x14ac:dyDescent="0.2">
      <c r="A3306" s="77" t="s">
        <v>48</v>
      </c>
      <c r="B3306" s="77" t="s">
        <v>47</v>
      </c>
      <c r="C3306" s="77" t="s">
        <v>50</v>
      </c>
      <c r="D3306" s="113">
        <v>44091.745425567133</v>
      </c>
      <c r="E3306" s="77" t="s">
        <v>5</v>
      </c>
      <c r="F3306" s="77" t="s">
        <v>31</v>
      </c>
      <c r="G3306" s="77" t="s">
        <v>51</v>
      </c>
      <c r="H3306" s="77" t="s">
        <v>10</v>
      </c>
      <c r="I3306" s="77" t="s">
        <v>159</v>
      </c>
      <c r="J3306" s="77" t="s">
        <v>42</v>
      </c>
      <c r="K3306" s="77">
        <v>1.39</v>
      </c>
      <c r="L3306" s="77">
        <v>1060</v>
      </c>
      <c r="M3306" s="77" t="s">
        <v>41</v>
      </c>
      <c r="N3306" s="101">
        <v>1.21</v>
      </c>
      <c r="O3306" s="107">
        <v>2.2000000000000001E-4</v>
      </c>
      <c r="P3306" s="104">
        <v>0.92</v>
      </c>
      <c r="Z3306" s="77" t="s">
        <v>40</v>
      </c>
      <c r="AA3306" s="77" t="s">
        <v>39</v>
      </c>
      <c r="AB3306" s="77">
        <v>20</v>
      </c>
    </row>
    <row r="3307" spans="1:28" ht="15.75" customHeight="1" x14ac:dyDescent="0.2">
      <c r="A3307" s="77" t="s">
        <v>48</v>
      </c>
      <c r="B3307" s="77" t="s">
        <v>47</v>
      </c>
      <c r="C3307" s="77" t="s">
        <v>50</v>
      </c>
      <c r="D3307" s="113">
        <v>44091.745425567133</v>
      </c>
      <c r="E3307" s="77" t="s">
        <v>5</v>
      </c>
      <c r="F3307" s="77" t="s">
        <v>31</v>
      </c>
      <c r="G3307" s="77" t="s">
        <v>51</v>
      </c>
      <c r="H3307" s="77" t="s">
        <v>12</v>
      </c>
      <c r="I3307" s="77" t="s">
        <v>159</v>
      </c>
      <c r="J3307" s="77" t="s">
        <v>42</v>
      </c>
      <c r="K3307" s="77">
        <v>1.35</v>
      </c>
      <c r="L3307" s="77">
        <v>1160</v>
      </c>
      <c r="M3307" s="77" t="s">
        <v>41</v>
      </c>
      <c r="N3307" s="101">
        <v>1.08</v>
      </c>
      <c r="O3307" s="107">
        <v>9.8999999999999999E-4</v>
      </c>
      <c r="P3307" s="104">
        <v>0.40500000000000003</v>
      </c>
      <c r="Z3307" s="77" t="s">
        <v>40</v>
      </c>
      <c r="AA3307" s="77" t="s">
        <v>39</v>
      </c>
      <c r="AB3307" s="77">
        <v>20</v>
      </c>
    </row>
    <row r="3308" spans="1:28" ht="15.75" customHeight="1" x14ac:dyDescent="0.2">
      <c r="A3308" s="77" t="s">
        <v>48</v>
      </c>
      <c r="B3308" s="77" t="s">
        <v>47</v>
      </c>
      <c r="C3308" s="77" t="s">
        <v>50</v>
      </c>
      <c r="D3308" s="113">
        <v>44091.745425567133</v>
      </c>
      <c r="E3308" s="77" t="s">
        <v>5</v>
      </c>
      <c r="F3308" s="77" t="s">
        <v>31</v>
      </c>
      <c r="G3308" s="77" t="s">
        <v>51</v>
      </c>
      <c r="H3308" s="77" t="s">
        <v>14</v>
      </c>
      <c r="I3308" s="77" t="s">
        <v>159</v>
      </c>
      <c r="J3308" s="77" t="s">
        <v>42</v>
      </c>
      <c r="K3308" s="77">
        <v>1.87</v>
      </c>
      <c r="L3308" s="77">
        <v>1260</v>
      </c>
      <c r="M3308" s="77" t="s">
        <v>41</v>
      </c>
      <c r="N3308" s="101">
        <v>5.4</v>
      </c>
      <c r="O3308" s="107">
        <v>5.7000000000000002E-3</v>
      </c>
      <c r="P3308" s="104">
        <v>0.59499999999999997</v>
      </c>
      <c r="Z3308" s="77" t="s">
        <v>40</v>
      </c>
      <c r="AA3308" s="77" t="s">
        <v>39</v>
      </c>
      <c r="AB3308" s="77">
        <v>20</v>
      </c>
    </row>
    <row r="3309" spans="1:28" ht="15.75" customHeight="1" x14ac:dyDescent="0.2">
      <c r="A3309" s="77" t="s">
        <v>48</v>
      </c>
      <c r="B3309" s="77" t="s">
        <v>47</v>
      </c>
      <c r="C3309" s="77" t="s">
        <v>50</v>
      </c>
      <c r="D3309" s="113">
        <v>44091.745425567133</v>
      </c>
      <c r="E3309" s="77" t="s">
        <v>5</v>
      </c>
      <c r="F3309" s="77" t="s">
        <v>31</v>
      </c>
      <c r="G3309" s="77" t="s">
        <v>51</v>
      </c>
      <c r="H3309" s="77" t="s">
        <v>16</v>
      </c>
      <c r="I3309" s="77" t="s">
        <v>159</v>
      </c>
      <c r="J3309" s="77" t="s">
        <v>42</v>
      </c>
      <c r="K3309" s="77">
        <v>2.0099999999999998</v>
      </c>
      <c r="L3309" s="77">
        <v>1310</v>
      </c>
      <c r="M3309" s="77" t="s">
        <v>41</v>
      </c>
      <c r="N3309" s="101">
        <v>5.1100000000000003</v>
      </c>
      <c r="O3309" s="107">
        <v>6.9800000000000001E-3</v>
      </c>
      <c r="P3309" s="104">
        <v>0.68200000000000005</v>
      </c>
      <c r="Z3309" s="77" t="s">
        <v>40</v>
      </c>
      <c r="AA3309" s="77" t="s">
        <v>39</v>
      </c>
      <c r="AB3309" s="77">
        <v>20</v>
      </c>
    </row>
    <row r="3310" spans="1:28" ht="15.75" customHeight="1" x14ac:dyDescent="0.2">
      <c r="A3310" s="77" t="s">
        <v>48</v>
      </c>
      <c r="B3310" s="77" t="s">
        <v>47</v>
      </c>
      <c r="C3310" s="77" t="s">
        <v>50</v>
      </c>
      <c r="D3310" s="113">
        <v>44091.745425567133</v>
      </c>
      <c r="E3310" s="77" t="s">
        <v>5</v>
      </c>
      <c r="F3310" s="77" t="s">
        <v>31</v>
      </c>
      <c r="G3310" s="77" t="s">
        <v>51</v>
      </c>
      <c r="H3310" s="77" t="s">
        <v>18</v>
      </c>
      <c r="I3310" s="77" t="s">
        <v>159</v>
      </c>
      <c r="J3310" s="77" t="s">
        <v>42</v>
      </c>
      <c r="K3310" s="77">
        <v>1.85</v>
      </c>
      <c r="L3310" s="77">
        <v>1120</v>
      </c>
      <c r="M3310" s="77" t="s">
        <v>41</v>
      </c>
      <c r="N3310" s="101">
        <v>7.15</v>
      </c>
      <c r="O3310" s="107">
        <v>9.7199999999999995E-3</v>
      </c>
      <c r="P3310" s="104">
        <v>0.77400000000000002</v>
      </c>
      <c r="Z3310" s="77" t="s">
        <v>40</v>
      </c>
      <c r="AA3310" s="77" t="s">
        <v>39</v>
      </c>
      <c r="AB3310" s="77">
        <v>20</v>
      </c>
    </row>
    <row r="3311" spans="1:28" ht="15.75" customHeight="1" x14ac:dyDescent="0.2">
      <c r="A3311" s="77" t="s">
        <v>48</v>
      </c>
      <c r="B3311" s="77" t="s">
        <v>47</v>
      </c>
      <c r="C3311" s="77" t="s">
        <v>50</v>
      </c>
      <c r="D3311" s="113">
        <v>44091.745425567133</v>
      </c>
      <c r="E3311" s="77" t="s">
        <v>5</v>
      </c>
      <c r="F3311" s="77" t="s">
        <v>31</v>
      </c>
      <c r="G3311" s="77" t="s">
        <v>51</v>
      </c>
      <c r="H3311" s="77" t="s">
        <v>20</v>
      </c>
      <c r="I3311" s="77" t="s">
        <v>159</v>
      </c>
      <c r="J3311" s="77" t="s">
        <v>42</v>
      </c>
      <c r="K3311" s="77">
        <v>1.7</v>
      </c>
      <c r="L3311" s="77">
        <v>1120</v>
      </c>
      <c r="M3311" s="77" t="s">
        <v>41</v>
      </c>
      <c r="N3311" s="101">
        <v>5.71</v>
      </c>
      <c r="O3311" s="107">
        <v>7.5100000000000002E-3</v>
      </c>
      <c r="P3311" s="104">
        <v>0.871</v>
      </c>
      <c r="Z3311" s="77" t="s">
        <v>40</v>
      </c>
      <c r="AA3311" s="77" t="s">
        <v>39</v>
      </c>
      <c r="AB3311" s="77">
        <v>20</v>
      </c>
    </row>
    <row r="3312" spans="1:28" ht="15.75" customHeight="1" x14ac:dyDescent="0.2">
      <c r="A3312" s="77" t="s">
        <v>48</v>
      </c>
      <c r="B3312" s="77" t="s">
        <v>47</v>
      </c>
      <c r="C3312" s="77" t="s">
        <v>50</v>
      </c>
      <c r="D3312" s="113">
        <v>44091.745425567133</v>
      </c>
      <c r="E3312" s="77" t="s">
        <v>5</v>
      </c>
      <c r="F3312" s="77" t="s">
        <v>31</v>
      </c>
      <c r="G3312" s="77" t="s">
        <v>51</v>
      </c>
      <c r="H3312" s="77" t="s">
        <v>22</v>
      </c>
      <c r="I3312" s="77" t="s">
        <v>159</v>
      </c>
      <c r="J3312" s="77" t="s">
        <v>42</v>
      </c>
      <c r="K3312" s="77">
        <v>1.73</v>
      </c>
      <c r="L3312" s="77">
        <v>1110</v>
      </c>
      <c r="M3312" s="77" t="s">
        <v>41</v>
      </c>
      <c r="N3312" s="101">
        <v>8.9700000000000006</v>
      </c>
      <c r="O3312" s="107">
        <v>7.8399999999999997E-3</v>
      </c>
      <c r="P3312" s="104">
        <v>0.90200000000000002</v>
      </c>
      <c r="Z3312" s="77" t="s">
        <v>40</v>
      </c>
      <c r="AA3312" s="77" t="s">
        <v>39</v>
      </c>
      <c r="AB3312" s="77">
        <v>20</v>
      </c>
    </row>
    <row r="3313" spans="1:28" ht="15.75" customHeight="1" x14ac:dyDescent="0.2">
      <c r="A3313" s="77" t="s">
        <v>48</v>
      </c>
      <c r="B3313" s="77" t="s">
        <v>47</v>
      </c>
      <c r="C3313" s="77" t="s">
        <v>50</v>
      </c>
      <c r="D3313" s="113">
        <v>44091.745425567133</v>
      </c>
      <c r="E3313" s="77" t="s">
        <v>5</v>
      </c>
      <c r="F3313" s="77" t="s">
        <v>31</v>
      </c>
      <c r="G3313" s="77" t="s">
        <v>51</v>
      </c>
      <c r="H3313" s="77" t="s">
        <v>24</v>
      </c>
      <c r="I3313" s="77" t="s">
        <v>159</v>
      </c>
      <c r="J3313" s="77" t="s">
        <v>42</v>
      </c>
      <c r="K3313" s="77">
        <v>2.3199999999999998</v>
      </c>
      <c r="L3313" s="77">
        <v>1390</v>
      </c>
      <c r="M3313" s="77" t="s">
        <v>41</v>
      </c>
      <c r="N3313" s="101">
        <v>11.9</v>
      </c>
      <c r="O3313" s="107">
        <v>8.3700000000000007E-3</v>
      </c>
      <c r="P3313" s="104">
        <v>0.69099999999999995</v>
      </c>
      <c r="Z3313" s="77" t="s">
        <v>40</v>
      </c>
      <c r="AA3313" s="77" t="s">
        <v>39</v>
      </c>
      <c r="AB3313" s="77">
        <v>20</v>
      </c>
    </row>
    <row r="3314" spans="1:28" ht="15.75" customHeight="1" x14ac:dyDescent="0.2">
      <c r="A3314" s="77" t="s">
        <v>48</v>
      </c>
      <c r="B3314" s="77" t="s">
        <v>47</v>
      </c>
      <c r="C3314" s="77" t="s">
        <v>50</v>
      </c>
      <c r="D3314" s="113">
        <v>44091.745425567133</v>
      </c>
      <c r="E3314" s="77" t="s">
        <v>5</v>
      </c>
      <c r="F3314" s="77" t="s">
        <v>31</v>
      </c>
      <c r="G3314" s="77" t="s">
        <v>51</v>
      </c>
      <c r="H3314" s="77" t="s">
        <v>25</v>
      </c>
      <c r="I3314" s="77" t="s">
        <v>159</v>
      </c>
      <c r="J3314" s="77" t="s">
        <v>42</v>
      </c>
      <c r="K3314" s="77">
        <v>2.5</v>
      </c>
      <c r="L3314" s="77">
        <v>1410</v>
      </c>
      <c r="M3314" s="77" t="s">
        <v>41</v>
      </c>
      <c r="N3314" s="101">
        <v>15.3</v>
      </c>
      <c r="O3314" s="107">
        <v>8.8599999999999998E-3</v>
      </c>
      <c r="P3314" s="104">
        <v>0.29199999999999998</v>
      </c>
      <c r="Z3314" s="77" t="s">
        <v>40</v>
      </c>
      <c r="AA3314" s="77" t="s">
        <v>39</v>
      </c>
      <c r="AB3314" s="77">
        <v>20</v>
      </c>
    </row>
    <row r="3315" spans="1:28" ht="15.75" customHeight="1" x14ac:dyDescent="0.2">
      <c r="A3315" s="77" t="s">
        <v>48</v>
      </c>
      <c r="B3315" s="77" t="s">
        <v>47</v>
      </c>
      <c r="C3315" s="77" t="s">
        <v>50</v>
      </c>
      <c r="D3315" s="113">
        <v>44091.745425567133</v>
      </c>
      <c r="E3315" s="77" t="s">
        <v>5</v>
      </c>
      <c r="F3315" s="77" t="s">
        <v>45</v>
      </c>
      <c r="G3315" s="77" t="s">
        <v>44</v>
      </c>
      <c r="H3315" s="77" t="s">
        <v>6</v>
      </c>
      <c r="I3315" s="77" t="s">
        <v>159</v>
      </c>
      <c r="J3315" s="77" t="s">
        <v>42</v>
      </c>
      <c r="K3315" s="77">
        <v>1.8</v>
      </c>
      <c r="L3315" s="77">
        <v>1750</v>
      </c>
      <c r="M3315" s="77" t="s">
        <v>41</v>
      </c>
      <c r="N3315" s="101">
        <v>2.2000000000000002</v>
      </c>
      <c r="O3315" s="107">
        <v>0</v>
      </c>
      <c r="P3315" s="104">
        <v>2.93</v>
      </c>
      <c r="Z3315" s="77" t="s">
        <v>40</v>
      </c>
      <c r="AA3315" s="77" t="s">
        <v>39</v>
      </c>
      <c r="AB3315" s="77">
        <v>20</v>
      </c>
    </row>
    <row r="3316" spans="1:28" ht="15.75" customHeight="1" x14ac:dyDescent="0.2">
      <c r="A3316" s="77" t="s">
        <v>48</v>
      </c>
      <c r="B3316" s="77" t="s">
        <v>47</v>
      </c>
      <c r="C3316" s="77" t="s">
        <v>50</v>
      </c>
      <c r="D3316" s="113">
        <v>44091.745425567133</v>
      </c>
      <c r="E3316" s="77" t="s">
        <v>5</v>
      </c>
      <c r="F3316" s="77" t="s">
        <v>45</v>
      </c>
      <c r="G3316" s="77" t="s">
        <v>44</v>
      </c>
      <c r="H3316" s="77" t="s">
        <v>8</v>
      </c>
      <c r="I3316" s="77" t="s">
        <v>159</v>
      </c>
      <c r="J3316" s="77" t="s">
        <v>42</v>
      </c>
      <c r="K3316" s="77">
        <v>1.9</v>
      </c>
      <c r="L3316" s="77">
        <v>1510</v>
      </c>
      <c r="M3316" s="77" t="s">
        <v>41</v>
      </c>
      <c r="N3316" s="101">
        <v>2</v>
      </c>
      <c r="O3316" s="107">
        <v>1E-3</v>
      </c>
      <c r="P3316" s="104">
        <v>1.77</v>
      </c>
      <c r="Z3316" s="77" t="s">
        <v>40</v>
      </c>
      <c r="AA3316" s="77" t="s">
        <v>39</v>
      </c>
      <c r="AB3316" s="77">
        <v>20</v>
      </c>
    </row>
    <row r="3317" spans="1:28" ht="15.75" customHeight="1" x14ac:dyDescent="0.2">
      <c r="A3317" s="77" t="s">
        <v>48</v>
      </c>
      <c r="B3317" s="77" t="s">
        <v>47</v>
      </c>
      <c r="C3317" s="77" t="s">
        <v>50</v>
      </c>
      <c r="D3317" s="113">
        <v>44091.745425567133</v>
      </c>
      <c r="E3317" s="77" t="s">
        <v>5</v>
      </c>
      <c r="F3317" s="77" t="s">
        <v>45</v>
      </c>
      <c r="G3317" s="77" t="s">
        <v>44</v>
      </c>
      <c r="H3317" s="77" t="s">
        <v>9</v>
      </c>
      <c r="I3317" s="77" t="s">
        <v>159</v>
      </c>
      <c r="J3317" s="77" t="s">
        <v>42</v>
      </c>
      <c r="K3317" s="77">
        <v>2.2000000000000002</v>
      </c>
      <c r="L3317" s="77">
        <v>1650</v>
      </c>
      <c r="M3317" s="77" t="s">
        <v>41</v>
      </c>
      <c r="N3317" s="101">
        <v>10.6</v>
      </c>
      <c r="O3317" s="107">
        <v>0.01</v>
      </c>
      <c r="P3317" s="104">
        <v>2.0099999999999998</v>
      </c>
      <c r="Z3317" s="77" t="s">
        <v>40</v>
      </c>
      <c r="AA3317" s="77" t="s">
        <v>39</v>
      </c>
      <c r="AB3317" s="77">
        <v>20</v>
      </c>
    </row>
    <row r="3318" spans="1:28" ht="15.75" customHeight="1" x14ac:dyDescent="0.2">
      <c r="A3318" s="77" t="s">
        <v>48</v>
      </c>
      <c r="B3318" s="77" t="s">
        <v>47</v>
      </c>
      <c r="C3318" s="77" t="s">
        <v>50</v>
      </c>
      <c r="D3318" s="113">
        <v>44091.745425567133</v>
      </c>
      <c r="E3318" s="77" t="s">
        <v>5</v>
      </c>
      <c r="F3318" s="77" t="s">
        <v>45</v>
      </c>
      <c r="G3318" s="77" t="s">
        <v>44</v>
      </c>
      <c r="H3318" s="77" t="s">
        <v>10</v>
      </c>
      <c r="I3318" s="77" t="s">
        <v>159</v>
      </c>
      <c r="J3318" s="77" t="s">
        <v>42</v>
      </c>
      <c r="K3318" s="77">
        <v>3.5</v>
      </c>
      <c r="L3318" s="77">
        <v>2130</v>
      </c>
      <c r="M3318" s="77" t="s">
        <v>41</v>
      </c>
      <c r="N3318" s="101">
        <v>4</v>
      </c>
      <c r="O3318" s="107">
        <v>2E-3</v>
      </c>
      <c r="P3318" s="104">
        <v>3.59</v>
      </c>
      <c r="Z3318" s="77" t="s">
        <v>40</v>
      </c>
      <c r="AA3318" s="77" t="s">
        <v>39</v>
      </c>
      <c r="AB3318" s="77">
        <v>20</v>
      </c>
    </row>
    <row r="3319" spans="1:28" ht="15.75" customHeight="1" x14ac:dyDescent="0.2">
      <c r="A3319" s="77" t="s">
        <v>48</v>
      </c>
      <c r="B3319" s="77" t="s">
        <v>47</v>
      </c>
      <c r="C3319" s="77" t="s">
        <v>50</v>
      </c>
      <c r="D3319" s="113">
        <v>44091.745425567133</v>
      </c>
      <c r="E3319" s="77" t="s">
        <v>5</v>
      </c>
      <c r="F3319" s="77" t="s">
        <v>45</v>
      </c>
      <c r="G3319" s="77" t="s">
        <v>44</v>
      </c>
      <c r="H3319" s="77" t="s">
        <v>11</v>
      </c>
      <c r="I3319" s="77" t="s">
        <v>159</v>
      </c>
      <c r="J3319" s="77" t="s">
        <v>42</v>
      </c>
      <c r="K3319" s="77">
        <v>3</v>
      </c>
      <c r="L3319" s="77">
        <v>1920</v>
      </c>
      <c r="M3319" s="77" t="s">
        <v>41</v>
      </c>
      <c r="N3319" s="101">
        <v>4</v>
      </c>
      <c r="O3319" s="107">
        <v>7.0000000000000001E-3</v>
      </c>
      <c r="P3319" s="104">
        <v>1.02</v>
      </c>
      <c r="Z3319" s="77" t="s">
        <v>40</v>
      </c>
      <c r="AA3319" s="77" t="s">
        <v>39</v>
      </c>
      <c r="AB3319" s="77">
        <v>20</v>
      </c>
    </row>
    <row r="3320" spans="1:28" ht="15.75" customHeight="1" x14ac:dyDescent="0.2">
      <c r="A3320" s="77" t="s">
        <v>48</v>
      </c>
      <c r="B3320" s="77" t="s">
        <v>47</v>
      </c>
      <c r="C3320" s="77" t="s">
        <v>50</v>
      </c>
      <c r="D3320" s="113">
        <v>44091.745425567133</v>
      </c>
      <c r="E3320" s="77" t="s">
        <v>5</v>
      </c>
      <c r="F3320" s="77" t="s">
        <v>45</v>
      </c>
      <c r="G3320" s="77" t="s">
        <v>44</v>
      </c>
      <c r="H3320" s="77" t="s">
        <v>12</v>
      </c>
      <c r="I3320" s="77" t="s">
        <v>159</v>
      </c>
      <c r="J3320" s="77" t="s">
        <v>42</v>
      </c>
      <c r="K3320" s="77">
        <v>2.5</v>
      </c>
      <c r="L3320" s="77">
        <v>1970</v>
      </c>
      <c r="M3320" s="77" t="s">
        <v>41</v>
      </c>
      <c r="N3320" s="101">
        <v>4.5999999999999996</v>
      </c>
      <c r="O3320" s="107">
        <v>5.0000000000000001E-3</v>
      </c>
      <c r="P3320" s="104">
        <v>0.91</v>
      </c>
      <c r="Z3320" s="77" t="s">
        <v>40</v>
      </c>
      <c r="AA3320" s="77" t="s">
        <v>39</v>
      </c>
      <c r="AB3320" s="77">
        <v>20</v>
      </c>
    </row>
    <row r="3321" spans="1:28" ht="15.75" customHeight="1" x14ac:dyDescent="0.2">
      <c r="A3321" s="77" t="s">
        <v>48</v>
      </c>
      <c r="B3321" s="77" t="s">
        <v>47</v>
      </c>
      <c r="C3321" s="77" t="s">
        <v>50</v>
      </c>
      <c r="D3321" s="113">
        <v>44091.745425567133</v>
      </c>
      <c r="E3321" s="77" t="s">
        <v>5</v>
      </c>
      <c r="F3321" s="77" t="s">
        <v>45</v>
      </c>
      <c r="G3321" s="77" t="s">
        <v>44</v>
      </c>
      <c r="H3321" s="77" t="s">
        <v>13</v>
      </c>
      <c r="I3321" s="77" t="s">
        <v>159</v>
      </c>
      <c r="J3321" s="77" t="s">
        <v>42</v>
      </c>
      <c r="K3321" s="77">
        <v>2.4</v>
      </c>
      <c r="L3321" s="77">
        <v>1760</v>
      </c>
      <c r="M3321" s="77" t="s">
        <v>41</v>
      </c>
      <c r="N3321" s="101">
        <v>7.1</v>
      </c>
      <c r="O3321" s="107">
        <v>7.0000000000000001E-3</v>
      </c>
      <c r="P3321" s="104">
        <v>0.68</v>
      </c>
      <c r="Z3321" s="77" t="s">
        <v>40</v>
      </c>
      <c r="AA3321" s="77" t="s">
        <v>39</v>
      </c>
      <c r="AB3321" s="77">
        <v>20</v>
      </c>
    </row>
    <row r="3322" spans="1:28" ht="15.75" customHeight="1" x14ac:dyDescent="0.2">
      <c r="A3322" s="77" t="s">
        <v>48</v>
      </c>
      <c r="B3322" s="77" t="s">
        <v>47</v>
      </c>
      <c r="C3322" s="77" t="s">
        <v>50</v>
      </c>
      <c r="D3322" s="113">
        <v>44091.745425567133</v>
      </c>
      <c r="E3322" s="77" t="s">
        <v>5</v>
      </c>
      <c r="F3322" s="77" t="s">
        <v>45</v>
      </c>
      <c r="G3322" s="77" t="s">
        <v>44</v>
      </c>
      <c r="H3322" s="77" t="s">
        <v>14</v>
      </c>
      <c r="I3322" s="77" t="s">
        <v>159</v>
      </c>
      <c r="J3322" s="77" t="s">
        <v>42</v>
      </c>
      <c r="K3322" s="77">
        <v>2.2000000000000002</v>
      </c>
      <c r="L3322" s="77">
        <v>1740</v>
      </c>
      <c r="M3322" s="77" t="s">
        <v>41</v>
      </c>
      <c r="N3322" s="101">
        <v>12.6</v>
      </c>
      <c r="O3322" s="107">
        <v>1.7000000000000001E-2</v>
      </c>
      <c r="P3322" s="104">
        <v>1.24</v>
      </c>
      <c r="Z3322" s="77" t="s">
        <v>40</v>
      </c>
      <c r="AA3322" s="77" t="s">
        <v>39</v>
      </c>
      <c r="AB3322" s="77">
        <v>20</v>
      </c>
    </row>
    <row r="3323" spans="1:28" ht="15.75" customHeight="1" x14ac:dyDescent="0.2">
      <c r="A3323" s="77" t="s">
        <v>48</v>
      </c>
      <c r="B3323" s="77" t="s">
        <v>47</v>
      </c>
      <c r="C3323" s="77" t="s">
        <v>50</v>
      </c>
      <c r="D3323" s="113">
        <v>44091.745425567133</v>
      </c>
      <c r="E3323" s="77" t="s">
        <v>5</v>
      </c>
      <c r="F3323" s="77" t="s">
        <v>45</v>
      </c>
      <c r="G3323" s="77" t="s">
        <v>44</v>
      </c>
      <c r="H3323" s="77" t="s">
        <v>16</v>
      </c>
      <c r="I3323" s="77" t="s">
        <v>159</v>
      </c>
      <c r="J3323" s="77" t="s">
        <v>42</v>
      </c>
      <c r="K3323" s="77">
        <v>2.5</v>
      </c>
      <c r="L3323" s="77">
        <v>1940</v>
      </c>
      <c r="M3323" s="77" t="s">
        <v>41</v>
      </c>
      <c r="N3323" s="101">
        <v>30</v>
      </c>
      <c r="O3323" s="107">
        <v>3.9E-2</v>
      </c>
      <c r="P3323" s="104">
        <v>3.15</v>
      </c>
      <c r="Z3323" s="77" t="s">
        <v>40</v>
      </c>
      <c r="AA3323" s="77" t="s">
        <v>39</v>
      </c>
      <c r="AB3323" s="77">
        <v>20</v>
      </c>
    </row>
    <row r="3324" spans="1:28" ht="15.75" customHeight="1" x14ac:dyDescent="0.2">
      <c r="A3324" s="77" t="s">
        <v>48</v>
      </c>
      <c r="B3324" s="77" t="s">
        <v>47</v>
      </c>
      <c r="C3324" s="77" t="s">
        <v>50</v>
      </c>
      <c r="D3324" s="113">
        <v>44091.745425567133</v>
      </c>
      <c r="E3324" s="77" t="s">
        <v>5</v>
      </c>
      <c r="F3324" s="77" t="s">
        <v>45</v>
      </c>
      <c r="G3324" s="77" t="s">
        <v>44</v>
      </c>
      <c r="H3324" s="77" t="s">
        <v>18</v>
      </c>
      <c r="I3324" s="77" t="s">
        <v>159</v>
      </c>
      <c r="J3324" s="77" t="s">
        <v>42</v>
      </c>
      <c r="K3324" s="77">
        <v>2.7</v>
      </c>
      <c r="L3324" s="77">
        <v>1860</v>
      </c>
      <c r="M3324" s="77" t="s">
        <v>41</v>
      </c>
      <c r="N3324" s="101">
        <v>36.5</v>
      </c>
      <c r="O3324" s="107">
        <v>4.3999999999999997E-2</v>
      </c>
      <c r="P3324" s="104">
        <v>3.01</v>
      </c>
      <c r="Z3324" s="77" t="s">
        <v>40</v>
      </c>
      <c r="AA3324" s="77" t="s">
        <v>39</v>
      </c>
      <c r="AB3324" s="77">
        <v>20</v>
      </c>
    </row>
    <row r="3325" spans="1:28" ht="15.75" customHeight="1" x14ac:dyDescent="0.2">
      <c r="A3325" s="77" t="s">
        <v>48</v>
      </c>
      <c r="B3325" s="77" t="s">
        <v>47</v>
      </c>
      <c r="C3325" s="77" t="s">
        <v>50</v>
      </c>
      <c r="D3325" s="113">
        <v>44091.745425567133</v>
      </c>
      <c r="E3325" s="77" t="s">
        <v>5</v>
      </c>
      <c r="F3325" s="77" t="s">
        <v>45</v>
      </c>
      <c r="G3325" s="77" t="s">
        <v>44</v>
      </c>
      <c r="H3325" s="77" t="s">
        <v>20</v>
      </c>
      <c r="I3325" s="77" t="s">
        <v>159</v>
      </c>
      <c r="J3325" s="77" t="s">
        <v>42</v>
      </c>
      <c r="K3325" s="77">
        <v>2.1</v>
      </c>
      <c r="L3325" s="77">
        <v>1720</v>
      </c>
      <c r="M3325" s="77" t="s">
        <v>41</v>
      </c>
      <c r="N3325" s="101">
        <v>18</v>
      </c>
      <c r="O3325" s="107">
        <v>2.3E-2</v>
      </c>
      <c r="P3325" s="104">
        <v>2.97</v>
      </c>
      <c r="Z3325" s="77" t="s">
        <v>40</v>
      </c>
      <c r="AA3325" s="77" t="s">
        <v>39</v>
      </c>
      <c r="AB3325" s="77">
        <v>20</v>
      </c>
    </row>
    <row r="3326" spans="1:28" ht="15.75" customHeight="1" x14ac:dyDescent="0.2">
      <c r="A3326" s="77" t="s">
        <v>48</v>
      </c>
      <c r="B3326" s="77" t="s">
        <v>47</v>
      </c>
      <c r="C3326" s="77" t="s">
        <v>50</v>
      </c>
      <c r="D3326" s="113">
        <v>44091.745425567133</v>
      </c>
      <c r="E3326" s="77" t="s">
        <v>5</v>
      </c>
      <c r="F3326" s="77" t="s">
        <v>45</v>
      </c>
      <c r="G3326" s="77" t="s">
        <v>44</v>
      </c>
      <c r="H3326" s="77" t="s">
        <v>22</v>
      </c>
      <c r="I3326" s="77" t="s">
        <v>159</v>
      </c>
      <c r="J3326" s="77" t="s">
        <v>42</v>
      </c>
      <c r="K3326" s="77">
        <v>2.4</v>
      </c>
      <c r="L3326" s="77">
        <v>1850</v>
      </c>
      <c r="M3326" s="77" t="s">
        <v>41</v>
      </c>
      <c r="N3326" s="101">
        <v>35.6</v>
      </c>
      <c r="O3326" s="107">
        <v>3.1E-2</v>
      </c>
      <c r="P3326" s="104">
        <v>3.01</v>
      </c>
      <c r="Z3326" s="77" t="s">
        <v>40</v>
      </c>
      <c r="AA3326" s="77" t="s">
        <v>39</v>
      </c>
      <c r="AB3326" s="77">
        <v>20</v>
      </c>
    </row>
    <row r="3327" spans="1:28" ht="15.75" customHeight="1" x14ac:dyDescent="0.2">
      <c r="A3327" s="77" t="s">
        <v>48</v>
      </c>
      <c r="B3327" s="77" t="s">
        <v>47</v>
      </c>
      <c r="C3327" s="77" t="s">
        <v>50</v>
      </c>
      <c r="D3327" s="113">
        <v>44091.745425567133</v>
      </c>
      <c r="E3327" s="77" t="s">
        <v>5</v>
      </c>
      <c r="F3327" s="77" t="s">
        <v>45</v>
      </c>
      <c r="G3327" s="77" t="s">
        <v>51</v>
      </c>
      <c r="H3327" s="77" t="s">
        <v>6</v>
      </c>
      <c r="I3327" s="77" t="s">
        <v>159</v>
      </c>
      <c r="J3327" s="77" t="s">
        <v>42</v>
      </c>
      <c r="K3327" s="77">
        <v>1.9</v>
      </c>
      <c r="L3327" s="77">
        <v>1620</v>
      </c>
      <c r="M3327" s="77" t="s">
        <v>41</v>
      </c>
      <c r="N3327" s="101">
        <v>4.0999999999999996</v>
      </c>
      <c r="O3327" s="107">
        <v>0</v>
      </c>
      <c r="P3327" s="104">
        <v>5.37</v>
      </c>
      <c r="Z3327" s="77" t="s">
        <v>40</v>
      </c>
      <c r="AA3327" s="77" t="s">
        <v>39</v>
      </c>
      <c r="AB3327" s="77">
        <v>20</v>
      </c>
    </row>
    <row r="3328" spans="1:28" ht="15.75" customHeight="1" x14ac:dyDescent="0.2">
      <c r="A3328" s="77" t="s">
        <v>48</v>
      </c>
      <c r="B3328" s="77" t="s">
        <v>47</v>
      </c>
      <c r="C3328" s="77" t="s">
        <v>50</v>
      </c>
      <c r="D3328" s="113">
        <v>44091.745425567133</v>
      </c>
      <c r="E3328" s="77" t="s">
        <v>5</v>
      </c>
      <c r="F3328" s="77" t="s">
        <v>45</v>
      </c>
      <c r="G3328" s="77" t="s">
        <v>51</v>
      </c>
      <c r="H3328" s="77" t="s">
        <v>7</v>
      </c>
      <c r="I3328" s="77" t="s">
        <v>159</v>
      </c>
      <c r="J3328" s="77" t="s">
        <v>42</v>
      </c>
      <c r="K3328" s="77">
        <v>3</v>
      </c>
      <c r="L3328" s="77">
        <v>1560</v>
      </c>
      <c r="M3328" s="77" t="s">
        <v>41</v>
      </c>
      <c r="N3328" s="101">
        <v>5.5</v>
      </c>
      <c r="O3328" s="107">
        <v>8.9999999999999993E-3</v>
      </c>
      <c r="P3328" s="104">
        <v>3.54</v>
      </c>
      <c r="Z3328" s="77" t="s">
        <v>40</v>
      </c>
      <c r="AA3328" s="77" t="s">
        <v>39</v>
      </c>
      <c r="AB3328" s="77">
        <v>20</v>
      </c>
    </row>
    <row r="3329" spans="1:28" ht="15.75" customHeight="1" x14ac:dyDescent="0.2">
      <c r="A3329" s="77" t="s">
        <v>48</v>
      </c>
      <c r="B3329" s="77" t="s">
        <v>47</v>
      </c>
      <c r="C3329" s="77" t="s">
        <v>50</v>
      </c>
      <c r="D3329" s="113">
        <v>44091.745425567133</v>
      </c>
      <c r="E3329" s="77" t="s">
        <v>5</v>
      </c>
      <c r="F3329" s="77" t="s">
        <v>45</v>
      </c>
      <c r="G3329" s="77" t="s">
        <v>51</v>
      </c>
      <c r="H3329" s="77" t="s">
        <v>8</v>
      </c>
      <c r="I3329" s="77" t="s">
        <v>159</v>
      </c>
      <c r="J3329" s="77" t="s">
        <v>42</v>
      </c>
      <c r="K3329" s="77">
        <v>2.2000000000000002</v>
      </c>
      <c r="L3329" s="77">
        <v>1410</v>
      </c>
      <c r="M3329" s="77" t="s">
        <v>41</v>
      </c>
      <c r="N3329" s="101">
        <v>2.2999999999999998</v>
      </c>
      <c r="O3329" s="107">
        <v>1E-3</v>
      </c>
      <c r="P3329" s="104">
        <v>2.74</v>
      </c>
      <c r="Z3329" s="77" t="s">
        <v>40</v>
      </c>
      <c r="AA3329" s="77" t="s">
        <v>39</v>
      </c>
      <c r="AB3329" s="77">
        <v>20</v>
      </c>
    </row>
    <row r="3330" spans="1:28" ht="15.75" customHeight="1" x14ac:dyDescent="0.2">
      <c r="A3330" s="77" t="s">
        <v>48</v>
      </c>
      <c r="B3330" s="77" t="s">
        <v>47</v>
      </c>
      <c r="C3330" s="77" t="s">
        <v>50</v>
      </c>
      <c r="D3330" s="113">
        <v>44091.745425567133</v>
      </c>
      <c r="E3330" s="77" t="s">
        <v>5</v>
      </c>
      <c r="F3330" s="77" t="s">
        <v>45</v>
      </c>
      <c r="G3330" s="77" t="s">
        <v>51</v>
      </c>
      <c r="H3330" s="77" t="s">
        <v>9</v>
      </c>
      <c r="I3330" s="77" t="s">
        <v>159</v>
      </c>
      <c r="J3330" s="77" t="s">
        <v>42</v>
      </c>
      <c r="K3330" s="77">
        <v>2.2999999999999998</v>
      </c>
      <c r="L3330" s="77">
        <v>1450</v>
      </c>
      <c r="M3330" s="77" t="s">
        <v>41</v>
      </c>
      <c r="N3330" s="101">
        <v>6.3</v>
      </c>
      <c r="O3330" s="107">
        <v>0.01</v>
      </c>
      <c r="P3330" s="104">
        <v>2.42</v>
      </c>
      <c r="Z3330" s="77" t="s">
        <v>40</v>
      </c>
      <c r="AA3330" s="77" t="s">
        <v>39</v>
      </c>
      <c r="AB3330" s="77">
        <v>20</v>
      </c>
    </row>
    <row r="3331" spans="1:28" ht="15.75" customHeight="1" x14ac:dyDescent="0.2">
      <c r="A3331" s="77" t="s">
        <v>48</v>
      </c>
      <c r="B3331" s="77" t="s">
        <v>47</v>
      </c>
      <c r="C3331" s="77" t="s">
        <v>50</v>
      </c>
      <c r="D3331" s="113">
        <v>44091.745425567133</v>
      </c>
      <c r="E3331" s="77" t="s">
        <v>5</v>
      </c>
      <c r="F3331" s="77" t="s">
        <v>45</v>
      </c>
      <c r="G3331" s="77" t="s">
        <v>51</v>
      </c>
      <c r="H3331" s="77" t="s">
        <v>10</v>
      </c>
      <c r="I3331" s="77" t="s">
        <v>159</v>
      </c>
      <c r="J3331" s="77" t="s">
        <v>42</v>
      </c>
      <c r="K3331" s="77">
        <v>2.8</v>
      </c>
      <c r="L3331" s="77">
        <v>1540</v>
      </c>
      <c r="M3331" s="77" t="s">
        <v>41</v>
      </c>
      <c r="N3331" s="101">
        <v>3.3</v>
      </c>
      <c r="O3331" s="107">
        <v>2E-3</v>
      </c>
      <c r="P3331" s="104">
        <v>3.82</v>
      </c>
      <c r="Z3331" s="77" t="s">
        <v>40</v>
      </c>
      <c r="AA3331" s="77" t="s">
        <v>39</v>
      </c>
      <c r="AB3331" s="77">
        <v>20</v>
      </c>
    </row>
    <row r="3332" spans="1:28" ht="15.75" customHeight="1" x14ac:dyDescent="0.2">
      <c r="A3332" s="77" t="s">
        <v>48</v>
      </c>
      <c r="B3332" s="77" t="s">
        <v>47</v>
      </c>
      <c r="C3332" s="77" t="s">
        <v>50</v>
      </c>
      <c r="D3332" s="113">
        <v>44091.745425567133</v>
      </c>
      <c r="E3332" s="77" t="s">
        <v>5</v>
      </c>
      <c r="F3332" s="77" t="s">
        <v>45</v>
      </c>
      <c r="G3332" s="77" t="s">
        <v>51</v>
      </c>
      <c r="H3332" s="77" t="s">
        <v>11</v>
      </c>
      <c r="I3332" s="77" t="s">
        <v>159</v>
      </c>
      <c r="J3332" s="77" t="s">
        <v>42</v>
      </c>
      <c r="K3332" s="77">
        <v>2.7</v>
      </c>
      <c r="L3332" s="77">
        <v>1500</v>
      </c>
      <c r="M3332" s="77" t="s">
        <v>41</v>
      </c>
      <c r="N3332" s="101">
        <v>3.6</v>
      </c>
      <c r="O3332" s="107">
        <v>8.0000000000000002E-3</v>
      </c>
      <c r="P3332" s="104">
        <v>1.25</v>
      </c>
      <c r="Z3332" s="77" t="s">
        <v>40</v>
      </c>
      <c r="AA3332" s="77" t="s">
        <v>39</v>
      </c>
      <c r="AB3332" s="77">
        <v>20</v>
      </c>
    </row>
    <row r="3333" spans="1:28" ht="15.75" customHeight="1" x14ac:dyDescent="0.2">
      <c r="A3333" s="77" t="s">
        <v>48</v>
      </c>
      <c r="B3333" s="77" t="s">
        <v>47</v>
      </c>
      <c r="C3333" s="77" t="s">
        <v>50</v>
      </c>
      <c r="D3333" s="113">
        <v>44091.745425567133</v>
      </c>
      <c r="E3333" s="77" t="s">
        <v>5</v>
      </c>
      <c r="F3333" s="77" t="s">
        <v>45</v>
      </c>
      <c r="G3333" s="77" t="s">
        <v>51</v>
      </c>
      <c r="H3333" s="77" t="s">
        <v>12</v>
      </c>
      <c r="I3333" s="77" t="s">
        <v>159</v>
      </c>
      <c r="J3333" s="77" t="s">
        <v>42</v>
      </c>
      <c r="K3333" s="77">
        <v>2.2000000000000002</v>
      </c>
      <c r="L3333" s="77">
        <v>1540</v>
      </c>
      <c r="M3333" s="77" t="s">
        <v>41</v>
      </c>
      <c r="N3333" s="101">
        <v>3.5</v>
      </c>
      <c r="O3333" s="107">
        <v>5.0000000000000001E-3</v>
      </c>
      <c r="P3333" s="104">
        <v>1.35</v>
      </c>
      <c r="Z3333" s="77" t="s">
        <v>40</v>
      </c>
      <c r="AA3333" s="77" t="s">
        <v>39</v>
      </c>
      <c r="AB3333" s="77">
        <v>20</v>
      </c>
    </row>
    <row r="3334" spans="1:28" ht="15.75" customHeight="1" x14ac:dyDescent="0.2">
      <c r="A3334" s="77" t="s">
        <v>48</v>
      </c>
      <c r="B3334" s="77" t="s">
        <v>47</v>
      </c>
      <c r="C3334" s="77" t="s">
        <v>50</v>
      </c>
      <c r="D3334" s="113">
        <v>44091.745425567133</v>
      </c>
      <c r="E3334" s="77" t="s">
        <v>5</v>
      </c>
      <c r="F3334" s="77" t="s">
        <v>45</v>
      </c>
      <c r="G3334" s="77" t="s">
        <v>51</v>
      </c>
      <c r="H3334" s="77" t="s">
        <v>13</v>
      </c>
      <c r="I3334" s="77" t="s">
        <v>159</v>
      </c>
      <c r="J3334" s="77" t="s">
        <v>42</v>
      </c>
      <c r="K3334" s="77">
        <v>2.5</v>
      </c>
      <c r="L3334" s="77">
        <v>1450</v>
      </c>
      <c r="M3334" s="77" t="s">
        <v>41</v>
      </c>
      <c r="N3334" s="101">
        <v>6.2</v>
      </c>
      <c r="O3334" s="107">
        <v>8.0000000000000002E-3</v>
      </c>
      <c r="P3334" s="104">
        <v>1.19</v>
      </c>
      <c r="Z3334" s="77" t="s">
        <v>40</v>
      </c>
      <c r="AA3334" s="77" t="s">
        <v>39</v>
      </c>
      <c r="AB3334" s="77">
        <v>20</v>
      </c>
    </row>
    <row r="3335" spans="1:28" ht="15.75" customHeight="1" x14ac:dyDescent="0.2">
      <c r="A3335" s="77" t="s">
        <v>48</v>
      </c>
      <c r="B3335" s="77" t="s">
        <v>47</v>
      </c>
      <c r="C3335" s="77" t="s">
        <v>50</v>
      </c>
      <c r="D3335" s="113">
        <v>44091.745425567133</v>
      </c>
      <c r="E3335" s="77" t="s">
        <v>5</v>
      </c>
      <c r="F3335" s="77" t="s">
        <v>45</v>
      </c>
      <c r="G3335" s="77" t="s">
        <v>51</v>
      </c>
      <c r="H3335" s="77" t="s">
        <v>14</v>
      </c>
      <c r="I3335" s="77" t="s">
        <v>159</v>
      </c>
      <c r="J3335" s="77" t="s">
        <v>42</v>
      </c>
      <c r="K3335" s="77">
        <v>2.7</v>
      </c>
      <c r="L3335" s="77">
        <v>1490</v>
      </c>
      <c r="M3335" s="77" t="s">
        <v>41</v>
      </c>
      <c r="N3335" s="101">
        <v>12.8</v>
      </c>
      <c r="O3335" s="107">
        <v>2.1999999999999999E-2</v>
      </c>
      <c r="P3335" s="104">
        <v>1.36</v>
      </c>
      <c r="Z3335" s="77" t="s">
        <v>40</v>
      </c>
      <c r="AA3335" s="77" t="s">
        <v>39</v>
      </c>
      <c r="AB3335" s="77">
        <v>20</v>
      </c>
    </row>
    <row r="3336" spans="1:28" ht="15.75" customHeight="1" x14ac:dyDescent="0.2">
      <c r="A3336" s="77" t="s">
        <v>48</v>
      </c>
      <c r="B3336" s="77" t="s">
        <v>47</v>
      </c>
      <c r="C3336" s="77" t="s">
        <v>50</v>
      </c>
      <c r="D3336" s="113">
        <v>44091.745425567133</v>
      </c>
      <c r="E3336" s="77" t="s">
        <v>5</v>
      </c>
      <c r="F3336" s="77" t="s">
        <v>45</v>
      </c>
      <c r="G3336" s="77" t="s">
        <v>51</v>
      </c>
      <c r="H3336" s="77" t="s">
        <v>16</v>
      </c>
      <c r="I3336" s="77" t="s">
        <v>159</v>
      </c>
      <c r="J3336" s="77" t="s">
        <v>42</v>
      </c>
      <c r="K3336" s="77">
        <v>3.6</v>
      </c>
      <c r="L3336" s="77">
        <v>1750</v>
      </c>
      <c r="M3336" s="77" t="s">
        <v>41</v>
      </c>
      <c r="N3336" s="101">
        <v>17.2</v>
      </c>
      <c r="O3336" s="107">
        <v>2.9000000000000001E-2</v>
      </c>
      <c r="P3336" s="104">
        <v>2.04</v>
      </c>
      <c r="Z3336" s="77" t="s">
        <v>40</v>
      </c>
      <c r="AA3336" s="77" t="s">
        <v>39</v>
      </c>
      <c r="AB3336" s="77">
        <v>20</v>
      </c>
    </row>
    <row r="3337" spans="1:28" ht="15.75" customHeight="1" x14ac:dyDescent="0.2">
      <c r="A3337" s="77" t="s">
        <v>48</v>
      </c>
      <c r="B3337" s="77" t="s">
        <v>47</v>
      </c>
      <c r="C3337" s="77" t="s">
        <v>50</v>
      </c>
      <c r="D3337" s="113">
        <v>44091.745425567133</v>
      </c>
      <c r="E3337" s="77" t="s">
        <v>5</v>
      </c>
      <c r="F3337" s="77" t="s">
        <v>45</v>
      </c>
      <c r="G3337" s="77" t="s">
        <v>51</v>
      </c>
      <c r="H3337" s="77" t="s">
        <v>18</v>
      </c>
      <c r="I3337" s="77" t="s">
        <v>159</v>
      </c>
      <c r="J3337" s="77" t="s">
        <v>42</v>
      </c>
      <c r="K3337" s="77">
        <v>3.4</v>
      </c>
      <c r="L3337" s="77">
        <v>1510</v>
      </c>
      <c r="M3337" s="77" t="s">
        <v>41</v>
      </c>
      <c r="N3337" s="101">
        <v>28.8</v>
      </c>
      <c r="O3337" s="107">
        <v>4.3999999999999997E-2</v>
      </c>
      <c r="P3337" s="104">
        <v>3.08</v>
      </c>
      <c r="Z3337" s="77" t="s">
        <v>40</v>
      </c>
      <c r="AA3337" s="77" t="s">
        <v>39</v>
      </c>
      <c r="AB3337" s="77">
        <v>20</v>
      </c>
    </row>
    <row r="3338" spans="1:28" ht="15.75" customHeight="1" x14ac:dyDescent="0.2">
      <c r="A3338" s="77" t="s">
        <v>48</v>
      </c>
      <c r="B3338" s="77" t="s">
        <v>47</v>
      </c>
      <c r="C3338" s="77" t="s">
        <v>50</v>
      </c>
      <c r="D3338" s="113">
        <v>44091.745425567133</v>
      </c>
      <c r="E3338" s="77" t="s">
        <v>5</v>
      </c>
      <c r="F3338" s="77" t="s">
        <v>45</v>
      </c>
      <c r="G3338" s="77" t="s">
        <v>51</v>
      </c>
      <c r="H3338" s="77" t="s">
        <v>20</v>
      </c>
      <c r="I3338" s="77" t="s">
        <v>159</v>
      </c>
      <c r="J3338" s="77" t="s">
        <v>42</v>
      </c>
      <c r="K3338" s="77">
        <v>3</v>
      </c>
      <c r="L3338" s="77">
        <v>1500</v>
      </c>
      <c r="M3338" s="77" t="s">
        <v>41</v>
      </c>
      <c r="N3338" s="101">
        <v>14.5</v>
      </c>
      <c r="O3338" s="107">
        <v>2.5999999999999999E-2</v>
      </c>
      <c r="P3338" s="104">
        <v>2.72</v>
      </c>
      <c r="Z3338" s="77" t="s">
        <v>40</v>
      </c>
      <c r="AA3338" s="77" t="s">
        <v>39</v>
      </c>
      <c r="AB3338" s="77">
        <v>20</v>
      </c>
    </row>
    <row r="3339" spans="1:28" ht="15.75" customHeight="1" x14ac:dyDescent="0.2">
      <c r="A3339" s="77" t="s">
        <v>48</v>
      </c>
      <c r="B3339" s="77" t="s">
        <v>47</v>
      </c>
      <c r="C3339" s="77" t="s">
        <v>50</v>
      </c>
      <c r="D3339" s="113">
        <v>44091.745425567133</v>
      </c>
      <c r="E3339" s="77" t="s">
        <v>5</v>
      </c>
      <c r="F3339" s="77" t="s">
        <v>45</v>
      </c>
      <c r="G3339" s="77" t="s">
        <v>51</v>
      </c>
      <c r="H3339" s="77" t="s">
        <v>22</v>
      </c>
      <c r="I3339" s="77" t="s">
        <v>159</v>
      </c>
      <c r="J3339" s="77" t="s">
        <v>42</v>
      </c>
      <c r="K3339" s="77">
        <v>3.1</v>
      </c>
      <c r="L3339" s="77">
        <v>1500</v>
      </c>
      <c r="M3339" s="77" t="s">
        <v>41</v>
      </c>
      <c r="N3339" s="101">
        <v>27.4</v>
      </c>
      <c r="O3339" s="107">
        <v>2.9000000000000001E-2</v>
      </c>
      <c r="P3339" s="104">
        <v>2.57</v>
      </c>
      <c r="Z3339" s="77" t="s">
        <v>40</v>
      </c>
      <c r="AA3339" s="77" t="s">
        <v>39</v>
      </c>
      <c r="AB3339" s="77">
        <v>20</v>
      </c>
    </row>
    <row r="3340" spans="1:28" ht="15.75" customHeight="1" x14ac:dyDescent="0.2">
      <c r="A3340" s="77" t="s">
        <v>48</v>
      </c>
      <c r="B3340" s="77" t="s">
        <v>47</v>
      </c>
      <c r="C3340" s="77" t="s">
        <v>50</v>
      </c>
      <c r="D3340" s="113">
        <v>44091.745425567133</v>
      </c>
      <c r="E3340" s="77" t="s">
        <v>5</v>
      </c>
      <c r="F3340" s="77" t="s">
        <v>45</v>
      </c>
      <c r="G3340" s="77" t="s">
        <v>51</v>
      </c>
      <c r="H3340" s="77" t="s">
        <v>24</v>
      </c>
      <c r="I3340" s="77" t="s">
        <v>159</v>
      </c>
      <c r="J3340" s="77" t="s">
        <v>42</v>
      </c>
      <c r="K3340" s="77">
        <v>3.8</v>
      </c>
      <c r="L3340" s="77">
        <v>1660</v>
      </c>
      <c r="M3340" s="77" t="s">
        <v>41</v>
      </c>
      <c r="N3340" s="101">
        <v>36.700000000000003</v>
      </c>
      <c r="O3340" s="107">
        <v>3.5999999999999997E-2</v>
      </c>
      <c r="P3340" s="104">
        <v>2.76</v>
      </c>
      <c r="Z3340" s="77" t="s">
        <v>40</v>
      </c>
      <c r="AA3340" s="77" t="s">
        <v>39</v>
      </c>
      <c r="AB3340" s="77">
        <v>20</v>
      </c>
    </row>
    <row r="3341" spans="1:28" ht="15.75" customHeight="1" x14ac:dyDescent="0.2">
      <c r="A3341" s="77" t="s">
        <v>48</v>
      </c>
      <c r="B3341" s="77" t="s">
        <v>47</v>
      </c>
      <c r="C3341" s="77" t="s">
        <v>50</v>
      </c>
      <c r="D3341" s="113">
        <v>44091.745425567133</v>
      </c>
      <c r="E3341" s="77" t="s">
        <v>5</v>
      </c>
      <c r="F3341" s="77" t="s">
        <v>45</v>
      </c>
      <c r="G3341" s="77" t="s">
        <v>51</v>
      </c>
      <c r="H3341" s="77" t="s">
        <v>25</v>
      </c>
      <c r="I3341" s="77" t="s">
        <v>159</v>
      </c>
      <c r="J3341" s="77" t="s">
        <v>42</v>
      </c>
      <c r="K3341" s="77">
        <v>3.6</v>
      </c>
      <c r="L3341" s="77">
        <v>1480</v>
      </c>
      <c r="M3341" s="77" t="s">
        <v>41</v>
      </c>
      <c r="N3341" s="101">
        <v>27.7</v>
      </c>
      <c r="O3341" s="107">
        <v>1.9E-2</v>
      </c>
      <c r="P3341" s="104">
        <v>0.62</v>
      </c>
      <c r="Z3341" s="77" t="s">
        <v>40</v>
      </c>
      <c r="AA3341" s="77" t="s">
        <v>39</v>
      </c>
      <c r="AB3341" s="77">
        <v>20</v>
      </c>
    </row>
    <row r="3342" spans="1:28" ht="15.75" customHeight="1" x14ac:dyDescent="0.2">
      <c r="A3342" s="77" t="s">
        <v>48</v>
      </c>
      <c r="B3342" s="77" t="s">
        <v>47</v>
      </c>
      <c r="C3342" s="77" t="s">
        <v>50</v>
      </c>
      <c r="D3342" s="113">
        <v>44091.745425567133</v>
      </c>
      <c r="E3342" s="77" t="s">
        <v>5</v>
      </c>
      <c r="F3342" s="77" t="s">
        <v>45</v>
      </c>
      <c r="G3342" s="77" t="s">
        <v>51</v>
      </c>
      <c r="H3342" s="77" t="s">
        <v>26</v>
      </c>
      <c r="I3342" s="77" t="s">
        <v>159</v>
      </c>
      <c r="J3342" s="77" t="s">
        <v>42</v>
      </c>
      <c r="K3342" s="77">
        <v>2.9</v>
      </c>
      <c r="L3342" s="77">
        <v>1570</v>
      </c>
      <c r="M3342" s="77" t="s">
        <v>41</v>
      </c>
      <c r="N3342" s="101">
        <v>14.8</v>
      </c>
      <c r="O3342" s="107">
        <v>1.6E-2</v>
      </c>
      <c r="P3342" s="104">
        <v>4.83</v>
      </c>
      <c r="Z3342" s="77" t="s">
        <v>40</v>
      </c>
      <c r="AA3342" s="77" t="s">
        <v>39</v>
      </c>
      <c r="AB3342" s="77">
        <v>20</v>
      </c>
    </row>
    <row r="3343" spans="1:28" ht="15.75" customHeight="1" x14ac:dyDescent="0.2">
      <c r="A3343" s="77" t="s">
        <v>48</v>
      </c>
      <c r="B3343" s="77" t="s">
        <v>47</v>
      </c>
      <c r="C3343" s="77" t="s">
        <v>50</v>
      </c>
      <c r="D3343" s="113">
        <v>44091.745425567133</v>
      </c>
      <c r="E3343" s="77" t="s">
        <v>5</v>
      </c>
      <c r="F3343" s="77" t="s">
        <v>29</v>
      </c>
      <c r="G3343" s="77" t="s">
        <v>44</v>
      </c>
      <c r="H3343" s="77" t="s">
        <v>6</v>
      </c>
      <c r="I3343" s="77" t="s">
        <v>159</v>
      </c>
      <c r="J3343" s="77" t="s">
        <v>42</v>
      </c>
      <c r="K3343" s="77">
        <v>2.33</v>
      </c>
      <c r="L3343" s="77">
        <v>2300</v>
      </c>
      <c r="M3343" s="77" t="s">
        <v>41</v>
      </c>
      <c r="N3343" s="101">
        <v>3.13</v>
      </c>
      <c r="O3343" s="107">
        <v>0</v>
      </c>
      <c r="P3343" s="104">
        <v>4.42</v>
      </c>
      <c r="Z3343" s="77" t="s">
        <v>40</v>
      </c>
      <c r="AA3343" s="77" t="s">
        <v>39</v>
      </c>
      <c r="AB3343" s="77">
        <v>20</v>
      </c>
    </row>
    <row r="3344" spans="1:28" ht="15.75" customHeight="1" x14ac:dyDescent="0.2">
      <c r="A3344" s="77" t="s">
        <v>48</v>
      </c>
      <c r="B3344" s="77" t="s">
        <v>47</v>
      </c>
      <c r="C3344" s="77" t="s">
        <v>50</v>
      </c>
      <c r="D3344" s="113">
        <v>44091.745425567133</v>
      </c>
      <c r="E3344" s="77" t="s">
        <v>5</v>
      </c>
      <c r="F3344" s="77" t="s">
        <v>29</v>
      </c>
      <c r="G3344" s="77" t="s">
        <v>44</v>
      </c>
      <c r="H3344" s="77" t="s">
        <v>7</v>
      </c>
      <c r="I3344" s="77" t="s">
        <v>159</v>
      </c>
      <c r="J3344" s="77" t="s">
        <v>42</v>
      </c>
      <c r="K3344" s="77">
        <v>2.21</v>
      </c>
      <c r="L3344" s="77">
        <v>1950</v>
      </c>
      <c r="M3344" s="77" t="s">
        <v>41</v>
      </c>
      <c r="N3344" s="101">
        <v>8.5500000000000007</v>
      </c>
      <c r="O3344" s="107">
        <v>1.21E-2</v>
      </c>
      <c r="P3344" s="104">
        <v>5.46</v>
      </c>
      <c r="Z3344" s="77" t="s">
        <v>40</v>
      </c>
      <c r="AA3344" s="77" t="s">
        <v>39</v>
      </c>
      <c r="AB3344" s="77">
        <v>20</v>
      </c>
    </row>
    <row r="3345" spans="1:28" ht="15.75" customHeight="1" x14ac:dyDescent="0.2">
      <c r="A3345" s="77" t="s">
        <v>48</v>
      </c>
      <c r="B3345" s="77" t="s">
        <v>47</v>
      </c>
      <c r="C3345" s="77" t="s">
        <v>50</v>
      </c>
      <c r="D3345" s="113">
        <v>44091.745425567133</v>
      </c>
      <c r="E3345" s="77" t="s">
        <v>5</v>
      </c>
      <c r="F3345" s="77" t="s">
        <v>29</v>
      </c>
      <c r="G3345" s="77" t="s">
        <v>44</v>
      </c>
      <c r="H3345" s="77" t="s">
        <v>8</v>
      </c>
      <c r="I3345" s="77" t="s">
        <v>159</v>
      </c>
      <c r="J3345" s="77" t="s">
        <v>42</v>
      </c>
      <c r="K3345" s="77">
        <v>3.23</v>
      </c>
      <c r="L3345" s="77">
        <v>2300</v>
      </c>
      <c r="M3345" s="77" t="s">
        <v>41</v>
      </c>
      <c r="N3345" s="101">
        <v>2.6</v>
      </c>
      <c r="O3345" s="107">
        <v>1.47E-3</v>
      </c>
      <c r="P3345" s="104">
        <v>3.34</v>
      </c>
      <c r="Z3345" s="77" t="s">
        <v>40</v>
      </c>
      <c r="AA3345" s="77" t="s">
        <v>39</v>
      </c>
      <c r="AB3345" s="77">
        <v>20</v>
      </c>
    </row>
    <row r="3346" spans="1:28" ht="15.75" customHeight="1" x14ac:dyDescent="0.2">
      <c r="A3346" s="77" t="s">
        <v>48</v>
      </c>
      <c r="B3346" s="77" t="s">
        <v>47</v>
      </c>
      <c r="C3346" s="77" t="s">
        <v>50</v>
      </c>
      <c r="D3346" s="113">
        <v>44091.745425567133</v>
      </c>
      <c r="E3346" s="77" t="s">
        <v>5</v>
      </c>
      <c r="F3346" s="77" t="s">
        <v>29</v>
      </c>
      <c r="G3346" s="77" t="s">
        <v>44</v>
      </c>
      <c r="H3346" s="77" t="s">
        <v>9</v>
      </c>
      <c r="I3346" s="77" t="s">
        <v>159</v>
      </c>
      <c r="J3346" s="77" t="s">
        <v>42</v>
      </c>
      <c r="K3346" s="77">
        <v>3.17</v>
      </c>
      <c r="L3346" s="77">
        <v>2300</v>
      </c>
      <c r="M3346" s="77" t="s">
        <v>41</v>
      </c>
      <c r="N3346" s="101">
        <v>8.56</v>
      </c>
      <c r="O3346" s="107">
        <v>1.44E-2</v>
      </c>
      <c r="P3346" s="104">
        <v>3.39</v>
      </c>
      <c r="Z3346" s="77" t="s">
        <v>40</v>
      </c>
      <c r="AA3346" s="77" t="s">
        <v>39</v>
      </c>
      <c r="AB3346" s="77">
        <v>20</v>
      </c>
    </row>
    <row r="3347" spans="1:28" ht="15.75" customHeight="1" x14ac:dyDescent="0.2">
      <c r="A3347" s="77" t="s">
        <v>48</v>
      </c>
      <c r="B3347" s="77" t="s">
        <v>47</v>
      </c>
      <c r="C3347" s="77" t="s">
        <v>50</v>
      </c>
      <c r="D3347" s="113">
        <v>44091.745425567133</v>
      </c>
      <c r="E3347" s="77" t="s">
        <v>5</v>
      </c>
      <c r="F3347" s="77" t="s">
        <v>29</v>
      </c>
      <c r="G3347" s="77" t="s">
        <v>44</v>
      </c>
      <c r="H3347" s="77" t="s">
        <v>10</v>
      </c>
      <c r="I3347" s="77" t="s">
        <v>159</v>
      </c>
      <c r="J3347" s="77" t="s">
        <v>42</v>
      </c>
      <c r="K3347" s="77">
        <v>3.55</v>
      </c>
      <c r="L3347" s="77">
        <v>2300</v>
      </c>
      <c r="M3347" s="77" t="s">
        <v>41</v>
      </c>
      <c r="N3347" s="101">
        <v>2.94</v>
      </c>
      <c r="O3347" s="107">
        <v>1.9599999999999999E-3</v>
      </c>
      <c r="P3347" s="104">
        <v>3.58</v>
      </c>
      <c r="Z3347" s="77" t="s">
        <v>40</v>
      </c>
      <c r="AA3347" s="77" t="s">
        <v>39</v>
      </c>
      <c r="AB3347" s="77">
        <v>20</v>
      </c>
    </row>
    <row r="3348" spans="1:28" ht="15.75" customHeight="1" x14ac:dyDescent="0.2">
      <c r="A3348" s="77" t="s">
        <v>48</v>
      </c>
      <c r="B3348" s="77" t="s">
        <v>47</v>
      </c>
      <c r="C3348" s="77" t="s">
        <v>50</v>
      </c>
      <c r="D3348" s="113">
        <v>44091.745425567133</v>
      </c>
      <c r="E3348" s="77" t="s">
        <v>5</v>
      </c>
      <c r="F3348" s="77" t="s">
        <v>29</v>
      </c>
      <c r="G3348" s="77" t="s">
        <v>44</v>
      </c>
      <c r="H3348" s="77" t="s">
        <v>11</v>
      </c>
      <c r="I3348" s="77" t="s">
        <v>159</v>
      </c>
      <c r="J3348" s="77" t="s">
        <v>42</v>
      </c>
      <c r="K3348" s="77">
        <v>4.01</v>
      </c>
      <c r="L3348" s="77">
        <v>2390</v>
      </c>
      <c r="M3348" s="77" t="s">
        <v>41</v>
      </c>
      <c r="N3348" s="101">
        <v>4.13</v>
      </c>
      <c r="O3348" s="107">
        <v>9.5099999999999994E-3</v>
      </c>
      <c r="P3348" s="104">
        <v>1.34</v>
      </c>
      <c r="Z3348" s="77" t="s">
        <v>40</v>
      </c>
      <c r="AA3348" s="77" t="s">
        <v>39</v>
      </c>
      <c r="AB3348" s="77">
        <v>20</v>
      </c>
    </row>
    <row r="3349" spans="1:28" ht="15.75" customHeight="1" x14ac:dyDescent="0.2">
      <c r="A3349" s="77" t="s">
        <v>48</v>
      </c>
      <c r="B3349" s="77" t="s">
        <v>47</v>
      </c>
      <c r="C3349" s="77" t="s">
        <v>50</v>
      </c>
      <c r="D3349" s="113">
        <v>44091.745425567133</v>
      </c>
      <c r="E3349" s="77" t="s">
        <v>5</v>
      </c>
      <c r="F3349" s="77" t="s">
        <v>29</v>
      </c>
      <c r="G3349" s="77" t="s">
        <v>44</v>
      </c>
      <c r="H3349" s="77" t="s">
        <v>12</v>
      </c>
      <c r="I3349" s="77" t="s">
        <v>159</v>
      </c>
      <c r="J3349" s="77" t="s">
        <v>42</v>
      </c>
      <c r="K3349" s="77">
        <v>3.21</v>
      </c>
      <c r="L3349" s="77">
        <v>2390</v>
      </c>
      <c r="M3349" s="77" t="s">
        <v>41</v>
      </c>
      <c r="N3349" s="101">
        <v>4.74</v>
      </c>
      <c r="O3349" s="107">
        <v>7.26E-3</v>
      </c>
      <c r="P3349" s="104">
        <v>1.21</v>
      </c>
      <c r="Z3349" s="77" t="s">
        <v>40</v>
      </c>
      <c r="AA3349" s="77" t="s">
        <v>39</v>
      </c>
      <c r="AB3349" s="77">
        <v>20</v>
      </c>
    </row>
    <row r="3350" spans="1:28" ht="15.75" customHeight="1" x14ac:dyDescent="0.2">
      <c r="A3350" s="77" t="s">
        <v>48</v>
      </c>
      <c r="B3350" s="77" t="s">
        <v>47</v>
      </c>
      <c r="C3350" s="77" t="s">
        <v>50</v>
      </c>
      <c r="D3350" s="113">
        <v>44091.745425567133</v>
      </c>
      <c r="E3350" s="77" t="s">
        <v>5</v>
      </c>
      <c r="F3350" s="77" t="s">
        <v>29</v>
      </c>
      <c r="G3350" s="77" t="s">
        <v>44</v>
      </c>
      <c r="H3350" s="77" t="s">
        <v>13</v>
      </c>
      <c r="I3350" s="77" t="s">
        <v>159</v>
      </c>
      <c r="J3350" s="77" t="s">
        <v>42</v>
      </c>
      <c r="K3350" s="77">
        <v>3.77</v>
      </c>
      <c r="L3350" s="77">
        <v>2390</v>
      </c>
      <c r="M3350" s="77" t="s">
        <v>41</v>
      </c>
      <c r="N3350" s="101">
        <v>11.1</v>
      </c>
      <c r="O3350" s="107">
        <v>1.29E-2</v>
      </c>
      <c r="P3350" s="104">
        <v>1.08</v>
      </c>
      <c r="Z3350" s="77" t="s">
        <v>40</v>
      </c>
      <c r="AA3350" s="77" t="s">
        <v>39</v>
      </c>
      <c r="AB3350" s="77">
        <v>20</v>
      </c>
    </row>
    <row r="3351" spans="1:28" ht="15.75" customHeight="1" x14ac:dyDescent="0.2">
      <c r="A3351" s="77" t="s">
        <v>48</v>
      </c>
      <c r="B3351" s="77" t="s">
        <v>47</v>
      </c>
      <c r="C3351" s="77" t="s">
        <v>50</v>
      </c>
      <c r="D3351" s="113">
        <v>44091.745425567133</v>
      </c>
      <c r="E3351" s="77" t="s">
        <v>5</v>
      </c>
      <c r="F3351" s="77" t="s">
        <v>29</v>
      </c>
      <c r="G3351" s="77" t="s">
        <v>44</v>
      </c>
      <c r="H3351" s="77" t="s">
        <v>14</v>
      </c>
      <c r="I3351" s="77" t="s">
        <v>159</v>
      </c>
      <c r="J3351" s="77" t="s">
        <v>42</v>
      </c>
      <c r="K3351" s="77">
        <v>3.37</v>
      </c>
      <c r="L3351" s="77">
        <v>2420</v>
      </c>
      <c r="M3351" s="77" t="s">
        <v>41</v>
      </c>
      <c r="N3351" s="101">
        <v>18.399999999999999</v>
      </c>
      <c r="O3351" s="107">
        <v>2.9499999999999998E-2</v>
      </c>
      <c r="P3351" s="104">
        <v>2.0499999999999998</v>
      </c>
      <c r="Z3351" s="77" t="s">
        <v>40</v>
      </c>
      <c r="AA3351" s="77" t="s">
        <v>39</v>
      </c>
      <c r="AB3351" s="77">
        <v>20</v>
      </c>
    </row>
    <row r="3352" spans="1:28" ht="15.75" customHeight="1" x14ac:dyDescent="0.2">
      <c r="A3352" s="77" t="s">
        <v>48</v>
      </c>
      <c r="B3352" s="77" t="s">
        <v>47</v>
      </c>
      <c r="C3352" s="77" t="s">
        <v>50</v>
      </c>
      <c r="D3352" s="113">
        <v>44091.745425567133</v>
      </c>
      <c r="E3352" s="77" t="s">
        <v>5</v>
      </c>
      <c r="F3352" s="77" t="s">
        <v>29</v>
      </c>
      <c r="G3352" s="77" t="s">
        <v>44</v>
      </c>
      <c r="H3352" s="77" t="s">
        <v>16</v>
      </c>
      <c r="I3352" s="77" t="s">
        <v>159</v>
      </c>
      <c r="J3352" s="77" t="s">
        <v>42</v>
      </c>
      <c r="K3352" s="77">
        <v>2.5299999999999998</v>
      </c>
      <c r="L3352" s="77">
        <v>1950</v>
      </c>
      <c r="M3352" s="77" t="s">
        <v>41</v>
      </c>
      <c r="N3352" s="101">
        <v>29.8</v>
      </c>
      <c r="O3352" s="107">
        <v>3.8800000000000001E-2</v>
      </c>
      <c r="P3352" s="104">
        <v>3.19</v>
      </c>
      <c r="Z3352" s="77" t="s">
        <v>40</v>
      </c>
      <c r="AA3352" s="77" t="s">
        <v>39</v>
      </c>
      <c r="AB3352" s="77">
        <v>20</v>
      </c>
    </row>
    <row r="3353" spans="1:28" ht="15.75" customHeight="1" x14ac:dyDescent="0.2">
      <c r="A3353" s="77" t="s">
        <v>48</v>
      </c>
      <c r="B3353" s="77" t="s">
        <v>47</v>
      </c>
      <c r="C3353" s="77" t="s">
        <v>50</v>
      </c>
      <c r="D3353" s="113">
        <v>44091.745425567133</v>
      </c>
      <c r="E3353" s="77" t="s">
        <v>5</v>
      </c>
      <c r="F3353" s="77" t="s">
        <v>29</v>
      </c>
      <c r="G3353" s="77" t="s">
        <v>44</v>
      </c>
      <c r="H3353" s="77" t="s">
        <v>18</v>
      </c>
      <c r="I3353" s="77" t="s">
        <v>159</v>
      </c>
      <c r="J3353" s="77" t="s">
        <v>42</v>
      </c>
      <c r="K3353" s="77">
        <v>2.66</v>
      </c>
      <c r="L3353" s="77">
        <v>1950</v>
      </c>
      <c r="M3353" s="77" t="s">
        <v>41</v>
      </c>
      <c r="N3353" s="101">
        <v>30.6</v>
      </c>
      <c r="O3353" s="107">
        <v>4.1799999999999997E-2</v>
      </c>
      <c r="P3353" s="104">
        <v>3.05</v>
      </c>
      <c r="Z3353" s="77" t="s">
        <v>40</v>
      </c>
      <c r="AA3353" s="77" t="s">
        <v>39</v>
      </c>
      <c r="AB3353" s="77">
        <v>20</v>
      </c>
    </row>
    <row r="3354" spans="1:28" ht="15.75" customHeight="1" x14ac:dyDescent="0.2">
      <c r="A3354" s="77" t="s">
        <v>48</v>
      </c>
      <c r="B3354" s="77" t="s">
        <v>47</v>
      </c>
      <c r="C3354" s="77" t="s">
        <v>50</v>
      </c>
      <c r="D3354" s="113">
        <v>44091.745425567133</v>
      </c>
      <c r="E3354" s="77" t="s">
        <v>5</v>
      </c>
      <c r="F3354" s="77" t="s">
        <v>29</v>
      </c>
      <c r="G3354" s="77" t="s">
        <v>44</v>
      </c>
      <c r="H3354" s="77" t="s">
        <v>20</v>
      </c>
      <c r="I3354" s="77" t="s">
        <v>159</v>
      </c>
      <c r="J3354" s="77" t="s">
        <v>42</v>
      </c>
      <c r="K3354" s="77">
        <v>2.4700000000000002</v>
      </c>
      <c r="L3354" s="77">
        <v>1950</v>
      </c>
      <c r="M3354" s="77" t="s">
        <v>41</v>
      </c>
      <c r="N3354" s="101">
        <v>18.899999999999999</v>
      </c>
      <c r="O3354" s="107">
        <v>2.7300000000000001E-2</v>
      </c>
      <c r="P3354" s="104">
        <v>3.78</v>
      </c>
      <c r="Z3354" s="77" t="s">
        <v>40</v>
      </c>
      <c r="AA3354" s="77" t="s">
        <v>39</v>
      </c>
      <c r="AB3354" s="77">
        <v>20</v>
      </c>
    </row>
    <row r="3355" spans="1:28" ht="15.75" customHeight="1" x14ac:dyDescent="0.2">
      <c r="A3355" s="77" t="s">
        <v>48</v>
      </c>
      <c r="B3355" s="77" t="s">
        <v>47</v>
      </c>
      <c r="C3355" s="77" t="s">
        <v>50</v>
      </c>
      <c r="D3355" s="113">
        <v>44091.745425567133</v>
      </c>
      <c r="E3355" s="77" t="s">
        <v>5</v>
      </c>
      <c r="F3355" s="77" t="s">
        <v>29</v>
      </c>
      <c r="G3355" s="77" t="s">
        <v>44</v>
      </c>
      <c r="H3355" s="77" t="s">
        <v>22</v>
      </c>
      <c r="I3355" s="77" t="s">
        <v>159</v>
      </c>
      <c r="J3355" s="77" t="s">
        <v>42</v>
      </c>
      <c r="K3355" s="77">
        <v>2.5499999999999998</v>
      </c>
      <c r="L3355" s="77">
        <v>1950</v>
      </c>
      <c r="M3355" s="77" t="s">
        <v>41</v>
      </c>
      <c r="N3355" s="101">
        <v>35.4</v>
      </c>
      <c r="O3355" s="107">
        <v>3.2899999999999999E-2</v>
      </c>
      <c r="P3355" s="104">
        <v>3.26</v>
      </c>
      <c r="Z3355" s="77" t="s">
        <v>40</v>
      </c>
      <c r="AA3355" s="77" t="s">
        <v>39</v>
      </c>
      <c r="AB3355" s="77">
        <v>20</v>
      </c>
    </row>
    <row r="3356" spans="1:28" ht="15.75" customHeight="1" x14ac:dyDescent="0.2">
      <c r="A3356" s="77" t="s">
        <v>48</v>
      </c>
      <c r="B3356" s="77" t="s">
        <v>47</v>
      </c>
      <c r="C3356" s="77" t="s">
        <v>50</v>
      </c>
      <c r="D3356" s="113">
        <v>44091.745425567133</v>
      </c>
      <c r="E3356" s="77" t="s">
        <v>5</v>
      </c>
      <c r="F3356" s="77" t="s">
        <v>29</v>
      </c>
      <c r="G3356" s="77" t="s">
        <v>51</v>
      </c>
      <c r="H3356" s="77" t="s">
        <v>6</v>
      </c>
      <c r="I3356" s="77" t="s">
        <v>159</v>
      </c>
      <c r="J3356" s="77" t="s">
        <v>42</v>
      </c>
      <c r="K3356" s="77">
        <v>2.06</v>
      </c>
      <c r="L3356" s="77">
        <v>1830</v>
      </c>
      <c r="M3356" s="77" t="s">
        <v>41</v>
      </c>
      <c r="N3356" s="101">
        <v>4.9800000000000004</v>
      </c>
      <c r="O3356" s="107">
        <v>0</v>
      </c>
      <c r="P3356" s="104">
        <v>6.63</v>
      </c>
      <c r="Z3356" s="77" t="s">
        <v>40</v>
      </c>
      <c r="AA3356" s="77" t="s">
        <v>39</v>
      </c>
      <c r="AB3356" s="77">
        <v>20</v>
      </c>
    </row>
    <row r="3357" spans="1:28" ht="15.75" customHeight="1" x14ac:dyDescent="0.2">
      <c r="A3357" s="77" t="s">
        <v>48</v>
      </c>
      <c r="B3357" s="77" t="s">
        <v>47</v>
      </c>
      <c r="C3357" s="77" t="s">
        <v>50</v>
      </c>
      <c r="D3357" s="113">
        <v>44091.745425567133</v>
      </c>
      <c r="E3357" s="77" t="s">
        <v>5</v>
      </c>
      <c r="F3357" s="77" t="s">
        <v>29</v>
      </c>
      <c r="G3357" s="77" t="s">
        <v>51</v>
      </c>
      <c r="H3357" s="77" t="s">
        <v>7</v>
      </c>
      <c r="I3357" s="77" t="s">
        <v>159</v>
      </c>
      <c r="J3357" s="77" t="s">
        <v>42</v>
      </c>
      <c r="K3357" s="77">
        <v>3.42</v>
      </c>
      <c r="L3357" s="77">
        <v>1720</v>
      </c>
      <c r="M3357" s="77" t="s">
        <v>41</v>
      </c>
      <c r="N3357" s="101">
        <v>4.99</v>
      </c>
      <c r="O3357" s="107">
        <v>7.7000000000000002E-3</v>
      </c>
      <c r="P3357" s="104">
        <v>4.17</v>
      </c>
      <c r="Z3357" s="77" t="s">
        <v>40</v>
      </c>
      <c r="AA3357" s="77" t="s">
        <v>39</v>
      </c>
      <c r="AB3357" s="77">
        <v>20</v>
      </c>
    </row>
    <row r="3358" spans="1:28" ht="15.75" customHeight="1" x14ac:dyDescent="0.2">
      <c r="A3358" s="77" t="s">
        <v>48</v>
      </c>
      <c r="B3358" s="77" t="s">
        <v>47</v>
      </c>
      <c r="C3358" s="77" t="s">
        <v>50</v>
      </c>
      <c r="D3358" s="113">
        <v>44091.745425567133</v>
      </c>
      <c r="E3358" s="77" t="s">
        <v>5</v>
      </c>
      <c r="F3358" s="77" t="s">
        <v>29</v>
      </c>
      <c r="G3358" s="77" t="s">
        <v>51</v>
      </c>
      <c r="H3358" s="77" t="s">
        <v>8</v>
      </c>
      <c r="I3358" s="77" t="s">
        <v>159</v>
      </c>
      <c r="J3358" s="77" t="s">
        <v>42</v>
      </c>
      <c r="K3358" s="77">
        <v>2.9</v>
      </c>
      <c r="L3358" s="77">
        <v>1690</v>
      </c>
      <c r="M3358" s="77" t="s">
        <v>41</v>
      </c>
      <c r="N3358" s="101">
        <v>3.27</v>
      </c>
      <c r="O3358" s="107">
        <v>1.73E-3</v>
      </c>
      <c r="P3358" s="104">
        <v>4.1399999999999997</v>
      </c>
      <c r="Z3358" s="77" t="s">
        <v>40</v>
      </c>
      <c r="AA3358" s="77" t="s">
        <v>39</v>
      </c>
      <c r="AB3358" s="77">
        <v>20</v>
      </c>
    </row>
    <row r="3359" spans="1:28" ht="15.75" customHeight="1" x14ac:dyDescent="0.2">
      <c r="A3359" s="77" t="s">
        <v>48</v>
      </c>
      <c r="B3359" s="77" t="s">
        <v>47</v>
      </c>
      <c r="C3359" s="77" t="s">
        <v>50</v>
      </c>
      <c r="D3359" s="113">
        <v>44091.745425567133</v>
      </c>
      <c r="E3359" s="77" t="s">
        <v>5</v>
      </c>
      <c r="F3359" s="77" t="s">
        <v>29</v>
      </c>
      <c r="G3359" s="77" t="s">
        <v>51</v>
      </c>
      <c r="H3359" s="77" t="s">
        <v>9</v>
      </c>
      <c r="I3359" s="77" t="s">
        <v>159</v>
      </c>
      <c r="J3359" s="77" t="s">
        <v>42</v>
      </c>
      <c r="K3359" s="77">
        <v>2.79</v>
      </c>
      <c r="L3359" s="77">
        <v>1670</v>
      </c>
      <c r="M3359" s="77" t="s">
        <v>41</v>
      </c>
      <c r="N3359" s="101">
        <v>8.1999999999999993</v>
      </c>
      <c r="O3359" s="107">
        <v>1.3599999999999999E-2</v>
      </c>
      <c r="P3359" s="104">
        <v>3.39</v>
      </c>
      <c r="Z3359" s="77" t="s">
        <v>40</v>
      </c>
      <c r="AA3359" s="77" t="s">
        <v>39</v>
      </c>
      <c r="AB3359" s="77">
        <v>20</v>
      </c>
    </row>
    <row r="3360" spans="1:28" ht="15.75" customHeight="1" x14ac:dyDescent="0.2">
      <c r="A3360" s="77" t="s">
        <v>48</v>
      </c>
      <c r="B3360" s="77" t="s">
        <v>47</v>
      </c>
      <c r="C3360" s="77" t="s">
        <v>50</v>
      </c>
      <c r="D3360" s="113">
        <v>44091.745425567133</v>
      </c>
      <c r="E3360" s="77" t="s">
        <v>5</v>
      </c>
      <c r="F3360" s="77" t="s">
        <v>29</v>
      </c>
      <c r="G3360" s="77" t="s">
        <v>51</v>
      </c>
      <c r="H3360" s="77" t="s">
        <v>11</v>
      </c>
      <c r="I3360" s="77" t="s">
        <v>159</v>
      </c>
      <c r="J3360" s="77" t="s">
        <v>42</v>
      </c>
      <c r="K3360" s="77">
        <v>3.36</v>
      </c>
      <c r="L3360" s="77">
        <v>1730</v>
      </c>
      <c r="M3360" s="77" t="s">
        <v>41</v>
      </c>
      <c r="N3360" s="101">
        <v>4.6399999999999997</v>
      </c>
      <c r="O3360" s="107">
        <v>1.11E-2</v>
      </c>
      <c r="P3360" s="104">
        <v>1.72</v>
      </c>
      <c r="Z3360" s="77" t="s">
        <v>40</v>
      </c>
      <c r="AA3360" s="77" t="s">
        <v>39</v>
      </c>
      <c r="AB3360" s="77">
        <v>20</v>
      </c>
    </row>
    <row r="3361" spans="1:28" ht="15.75" customHeight="1" x14ac:dyDescent="0.2">
      <c r="A3361" s="77" t="s">
        <v>48</v>
      </c>
      <c r="B3361" s="77" t="s">
        <v>47</v>
      </c>
      <c r="C3361" s="77" t="s">
        <v>50</v>
      </c>
      <c r="D3361" s="113">
        <v>44091.745425567133</v>
      </c>
      <c r="E3361" s="77" t="s">
        <v>5</v>
      </c>
      <c r="F3361" s="77" t="s">
        <v>29</v>
      </c>
      <c r="G3361" s="77" t="s">
        <v>51</v>
      </c>
      <c r="H3361" s="77" t="s">
        <v>12</v>
      </c>
      <c r="I3361" s="77" t="s">
        <v>159</v>
      </c>
      <c r="J3361" s="77" t="s">
        <v>42</v>
      </c>
      <c r="K3361" s="77">
        <v>2.59</v>
      </c>
      <c r="L3361" s="77">
        <v>1780</v>
      </c>
      <c r="M3361" s="77" t="s">
        <v>41</v>
      </c>
      <c r="N3361" s="101">
        <v>4.7</v>
      </c>
      <c r="O3361" s="107">
        <v>6.96E-3</v>
      </c>
      <c r="P3361" s="104">
        <v>1.93</v>
      </c>
      <c r="Z3361" s="77" t="s">
        <v>40</v>
      </c>
      <c r="AA3361" s="77" t="s">
        <v>39</v>
      </c>
      <c r="AB3361" s="77">
        <v>20</v>
      </c>
    </row>
    <row r="3362" spans="1:28" ht="15.75" customHeight="1" x14ac:dyDescent="0.2">
      <c r="A3362" s="77" t="s">
        <v>48</v>
      </c>
      <c r="B3362" s="77" t="s">
        <v>47</v>
      </c>
      <c r="C3362" s="77" t="s">
        <v>50</v>
      </c>
      <c r="D3362" s="113">
        <v>44091.745425567133</v>
      </c>
      <c r="E3362" s="77" t="s">
        <v>5</v>
      </c>
      <c r="F3362" s="77" t="s">
        <v>29</v>
      </c>
      <c r="G3362" s="77" t="s">
        <v>51</v>
      </c>
      <c r="H3362" s="77" t="s">
        <v>13</v>
      </c>
      <c r="I3362" s="77" t="s">
        <v>159</v>
      </c>
      <c r="J3362" s="77" t="s">
        <v>42</v>
      </c>
      <c r="K3362" s="77">
        <v>3.07</v>
      </c>
      <c r="L3362" s="77">
        <v>1620</v>
      </c>
      <c r="M3362" s="77" t="s">
        <v>41</v>
      </c>
      <c r="N3362" s="101">
        <v>7.92</v>
      </c>
      <c r="O3362" s="107">
        <v>1.0500000000000001E-2</v>
      </c>
      <c r="P3362" s="104">
        <v>1.57</v>
      </c>
      <c r="Z3362" s="77" t="s">
        <v>40</v>
      </c>
      <c r="AA3362" s="77" t="s">
        <v>39</v>
      </c>
      <c r="AB3362" s="77">
        <v>20</v>
      </c>
    </row>
    <row r="3363" spans="1:28" ht="15.75" customHeight="1" x14ac:dyDescent="0.2">
      <c r="A3363" s="77" t="s">
        <v>48</v>
      </c>
      <c r="B3363" s="77" t="s">
        <v>47</v>
      </c>
      <c r="C3363" s="77" t="s">
        <v>50</v>
      </c>
      <c r="D3363" s="113">
        <v>44091.745425567133</v>
      </c>
      <c r="E3363" s="77" t="s">
        <v>5</v>
      </c>
      <c r="F3363" s="77" t="s">
        <v>29</v>
      </c>
      <c r="G3363" s="77" t="s">
        <v>51</v>
      </c>
      <c r="H3363" s="77" t="s">
        <v>14</v>
      </c>
      <c r="I3363" s="77" t="s">
        <v>159</v>
      </c>
      <c r="J3363" s="77" t="s">
        <v>42</v>
      </c>
      <c r="K3363" s="77">
        <v>3.49</v>
      </c>
      <c r="L3363" s="77">
        <v>1690</v>
      </c>
      <c r="M3363" s="77" t="s">
        <v>41</v>
      </c>
      <c r="N3363" s="101">
        <v>19</v>
      </c>
      <c r="O3363" s="107">
        <v>3.6799999999999999E-2</v>
      </c>
      <c r="P3363" s="104">
        <v>2.0299999999999998</v>
      </c>
      <c r="Z3363" s="77" t="s">
        <v>40</v>
      </c>
      <c r="AA3363" s="77" t="s">
        <v>39</v>
      </c>
      <c r="AB3363" s="77">
        <v>20</v>
      </c>
    </row>
    <row r="3364" spans="1:28" ht="15.75" customHeight="1" x14ac:dyDescent="0.2">
      <c r="A3364" s="77" t="s">
        <v>48</v>
      </c>
      <c r="B3364" s="77" t="s">
        <v>47</v>
      </c>
      <c r="C3364" s="77" t="s">
        <v>50</v>
      </c>
      <c r="D3364" s="113">
        <v>44091.745425567133</v>
      </c>
      <c r="E3364" s="77" t="s">
        <v>5</v>
      </c>
      <c r="F3364" s="77" t="s">
        <v>29</v>
      </c>
      <c r="G3364" s="77" t="s">
        <v>51</v>
      </c>
      <c r="H3364" s="77" t="s">
        <v>16</v>
      </c>
      <c r="I3364" s="77" t="s">
        <v>159</v>
      </c>
      <c r="J3364" s="77" t="s">
        <v>42</v>
      </c>
      <c r="K3364" s="77">
        <v>3.83</v>
      </c>
      <c r="L3364" s="77">
        <v>1830</v>
      </c>
      <c r="M3364" s="77" t="s">
        <v>41</v>
      </c>
      <c r="N3364" s="101">
        <v>16.899999999999999</v>
      </c>
      <c r="O3364" s="107">
        <v>2.93E-2</v>
      </c>
      <c r="P3364" s="104">
        <v>2.19</v>
      </c>
      <c r="Z3364" s="77" t="s">
        <v>40</v>
      </c>
      <c r="AA3364" s="77" t="s">
        <v>39</v>
      </c>
      <c r="AB3364" s="77">
        <v>20</v>
      </c>
    </row>
    <row r="3365" spans="1:28" ht="15.75" customHeight="1" x14ac:dyDescent="0.2">
      <c r="A3365" s="77" t="s">
        <v>48</v>
      </c>
      <c r="B3365" s="77" t="s">
        <v>47</v>
      </c>
      <c r="C3365" s="77" t="s">
        <v>50</v>
      </c>
      <c r="D3365" s="113">
        <v>44091.745425567133</v>
      </c>
      <c r="E3365" s="77" t="s">
        <v>5</v>
      </c>
      <c r="F3365" s="77" t="s">
        <v>29</v>
      </c>
      <c r="G3365" s="77" t="s">
        <v>51</v>
      </c>
      <c r="H3365" s="77" t="s">
        <v>18</v>
      </c>
      <c r="I3365" s="77" t="s">
        <v>159</v>
      </c>
      <c r="J3365" s="77" t="s">
        <v>42</v>
      </c>
      <c r="K3365" s="77">
        <v>3.66</v>
      </c>
      <c r="L3365" s="77">
        <v>1670</v>
      </c>
      <c r="M3365" s="77" t="s">
        <v>41</v>
      </c>
      <c r="N3365" s="101">
        <v>24</v>
      </c>
      <c r="O3365" s="107">
        <v>3.8800000000000001E-2</v>
      </c>
      <c r="P3365" s="104">
        <v>3.26</v>
      </c>
      <c r="Z3365" s="77" t="s">
        <v>40</v>
      </c>
      <c r="AA3365" s="77" t="s">
        <v>39</v>
      </c>
      <c r="AB3365" s="77">
        <v>20</v>
      </c>
    </row>
    <row r="3366" spans="1:28" ht="15.75" customHeight="1" x14ac:dyDescent="0.2">
      <c r="A3366" s="77" t="s">
        <v>48</v>
      </c>
      <c r="B3366" s="77" t="s">
        <v>47</v>
      </c>
      <c r="C3366" s="77" t="s">
        <v>50</v>
      </c>
      <c r="D3366" s="113">
        <v>44091.745425567133</v>
      </c>
      <c r="E3366" s="77" t="s">
        <v>5</v>
      </c>
      <c r="F3366" s="77" t="s">
        <v>29</v>
      </c>
      <c r="G3366" s="77" t="s">
        <v>51</v>
      </c>
      <c r="H3366" s="77" t="s">
        <v>20</v>
      </c>
      <c r="I3366" s="77" t="s">
        <v>159</v>
      </c>
      <c r="J3366" s="77" t="s">
        <v>42</v>
      </c>
      <c r="K3366" s="77">
        <v>3.45</v>
      </c>
      <c r="L3366" s="77">
        <v>1650</v>
      </c>
      <c r="M3366" s="77" t="s">
        <v>41</v>
      </c>
      <c r="N3366" s="101">
        <v>16.2</v>
      </c>
      <c r="O3366" s="107">
        <v>3.0599999999999999E-2</v>
      </c>
      <c r="P3366" s="104">
        <v>3.29</v>
      </c>
      <c r="Z3366" s="77" t="s">
        <v>40</v>
      </c>
      <c r="AA3366" s="77" t="s">
        <v>39</v>
      </c>
      <c r="AB3366" s="77">
        <v>20</v>
      </c>
    </row>
    <row r="3367" spans="1:28" ht="15.75" customHeight="1" x14ac:dyDescent="0.2">
      <c r="A3367" s="77" t="s">
        <v>48</v>
      </c>
      <c r="B3367" s="77" t="s">
        <v>47</v>
      </c>
      <c r="C3367" s="77" t="s">
        <v>50</v>
      </c>
      <c r="D3367" s="113">
        <v>44091.745425567133</v>
      </c>
      <c r="E3367" s="77" t="s">
        <v>5</v>
      </c>
      <c r="F3367" s="77" t="s">
        <v>29</v>
      </c>
      <c r="G3367" s="77" t="s">
        <v>51</v>
      </c>
      <c r="H3367" s="77" t="s">
        <v>22</v>
      </c>
      <c r="I3367" s="77" t="s">
        <v>159</v>
      </c>
      <c r="J3367" s="77" t="s">
        <v>42</v>
      </c>
      <c r="K3367" s="77">
        <v>3.49</v>
      </c>
      <c r="L3367" s="77">
        <v>1670</v>
      </c>
      <c r="M3367" s="77" t="s">
        <v>41</v>
      </c>
      <c r="N3367" s="101">
        <v>29.3</v>
      </c>
      <c r="O3367" s="107">
        <v>3.2800000000000003E-2</v>
      </c>
      <c r="P3367" s="104">
        <v>3.05</v>
      </c>
      <c r="Z3367" s="77" t="s">
        <v>40</v>
      </c>
      <c r="AA3367" s="77" t="s">
        <v>39</v>
      </c>
      <c r="AB3367" s="77">
        <v>20</v>
      </c>
    </row>
    <row r="3368" spans="1:28" ht="15.75" customHeight="1" x14ac:dyDescent="0.2">
      <c r="A3368" s="77" t="s">
        <v>48</v>
      </c>
      <c r="B3368" s="77" t="s">
        <v>47</v>
      </c>
      <c r="C3368" s="77" t="s">
        <v>50</v>
      </c>
      <c r="D3368" s="113">
        <v>44091.745425567133</v>
      </c>
      <c r="E3368" s="77" t="s">
        <v>5</v>
      </c>
      <c r="F3368" s="77" t="s">
        <v>29</v>
      </c>
      <c r="G3368" s="77" t="s">
        <v>51</v>
      </c>
      <c r="H3368" s="77" t="s">
        <v>24</v>
      </c>
      <c r="I3368" s="77" t="s">
        <v>159</v>
      </c>
      <c r="J3368" s="77" t="s">
        <v>42</v>
      </c>
      <c r="K3368" s="77">
        <v>4.03</v>
      </c>
      <c r="L3368" s="77">
        <v>1710</v>
      </c>
      <c r="M3368" s="77" t="s">
        <v>41</v>
      </c>
      <c r="N3368" s="101">
        <v>40.6</v>
      </c>
      <c r="O3368" s="107">
        <v>4.07E-2</v>
      </c>
      <c r="P3368" s="104">
        <v>3.08</v>
      </c>
      <c r="Z3368" s="77" t="s">
        <v>40</v>
      </c>
      <c r="AA3368" s="77" t="s">
        <v>39</v>
      </c>
      <c r="AB3368" s="77">
        <v>20</v>
      </c>
    </row>
    <row r="3369" spans="1:28" ht="15.75" customHeight="1" x14ac:dyDescent="0.2">
      <c r="A3369" s="77" t="s">
        <v>48</v>
      </c>
      <c r="B3369" s="77" t="s">
        <v>47</v>
      </c>
      <c r="C3369" s="77" t="s">
        <v>50</v>
      </c>
      <c r="D3369" s="113">
        <v>44091.745425567133</v>
      </c>
      <c r="E3369" s="77" t="s">
        <v>5</v>
      </c>
      <c r="F3369" s="77" t="s">
        <v>29</v>
      </c>
      <c r="G3369" s="77" t="s">
        <v>51</v>
      </c>
      <c r="H3369" s="77" t="s">
        <v>25</v>
      </c>
      <c r="I3369" s="77" t="s">
        <v>159</v>
      </c>
      <c r="J3369" s="77" t="s">
        <v>42</v>
      </c>
      <c r="K3369" s="77">
        <v>5.32</v>
      </c>
      <c r="L3369" s="77">
        <v>1640</v>
      </c>
      <c r="M3369" s="77" t="s">
        <v>41</v>
      </c>
      <c r="N3369" s="101">
        <v>38.200000000000003</v>
      </c>
      <c r="O3369" s="107">
        <v>2.86E-2</v>
      </c>
      <c r="P3369" s="104">
        <v>1.02</v>
      </c>
      <c r="Z3369" s="77" t="s">
        <v>40</v>
      </c>
      <c r="AA3369" s="77" t="s">
        <v>39</v>
      </c>
      <c r="AB3369" s="77">
        <v>20</v>
      </c>
    </row>
    <row r="3370" spans="1:28" ht="15.75" customHeight="1" x14ac:dyDescent="0.2">
      <c r="A3370" s="77" t="s">
        <v>48</v>
      </c>
      <c r="B3370" s="77" t="s">
        <v>47</v>
      </c>
      <c r="C3370" s="77" t="s">
        <v>50</v>
      </c>
      <c r="D3370" s="113">
        <v>44091.745425567133</v>
      </c>
      <c r="E3370" s="77" t="s">
        <v>5</v>
      </c>
      <c r="F3370" s="77" t="s">
        <v>29</v>
      </c>
      <c r="G3370" s="77" t="s">
        <v>51</v>
      </c>
      <c r="H3370" s="77" t="s">
        <v>26</v>
      </c>
      <c r="I3370" s="77" t="s">
        <v>159</v>
      </c>
      <c r="J3370" s="77" t="s">
        <v>42</v>
      </c>
      <c r="K3370" s="77">
        <v>3.26</v>
      </c>
      <c r="L3370" s="77">
        <v>1690</v>
      </c>
      <c r="M3370" s="77" t="s">
        <v>41</v>
      </c>
      <c r="N3370" s="101">
        <v>16.3</v>
      </c>
      <c r="O3370" s="107">
        <v>1.8599999999999998E-2</v>
      </c>
      <c r="P3370" s="104">
        <v>5.74</v>
      </c>
      <c r="Z3370" s="77" t="s">
        <v>40</v>
      </c>
      <c r="AA3370" s="77" t="s">
        <v>39</v>
      </c>
      <c r="AB3370" s="77">
        <v>20</v>
      </c>
    </row>
    <row r="3371" spans="1:28" ht="15.75" customHeight="1" x14ac:dyDescent="0.2">
      <c r="A3371" s="77" t="s">
        <v>49</v>
      </c>
      <c r="B3371" s="77" t="s">
        <v>47</v>
      </c>
      <c r="C3371" s="77" t="s">
        <v>46</v>
      </c>
      <c r="D3371" s="113">
        <v>44092.504465601851</v>
      </c>
      <c r="E3371" s="77" t="s">
        <v>5</v>
      </c>
      <c r="F3371" s="77" t="s">
        <v>31</v>
      </c>
      <c r="G3371" s="77" t="s">
        <v>44</v>
      </c>
      <c r="H3371" s="77" t="s">
        <v>24</v>
      </c>
      <c r="I3371" s="77" t="s">
        <v>159</v>
      </c>
      <c r="J3371" s="77" t="s">
        <v>42</v>
      </c>
      <c r="K3371" s="77">
        <v>1.07</v>
      </c>
      <c r="L3371" s="77">
        <v>1090</v>
      </c>
      <c r="M3371" s="77" t="s">
        <v>41</v>
      </c>
      <c r="N3371" s="101">
        <v>39.773299999999999</v>
      </c>
      <c r="O3371" s="107">
        <v>2.1299999999999999E-2</v>
      </c>
      <c r="P3371" s="104">
        <v>2.1944499999999998</v>
      </c>
      <c r="Z3371" s="77" t="s">
        <v>40</v>
      </c>
      <c r="AA3371" s="77" t="s">
        <v>39</v>
      </c>
      <c r="AB3371" s="77">
        <v>1</v>
      </c>
    </row>
    <row r="3372" spans="1:28" ht="15.75" customHeight="1" x14ac:dyDescent="0.2">
      <c r="A3372" s="77" t="s">
        <v>49</v>
      </c>
      <c r="B3372" s="77" t="s">
        <v>47</v>
      </c>
      <c r="C3372" s="77" t="s">
        <v>46</v>
      </c>
      <c r="D3372" s="113">
        <v>44092.504465601851</v>
      </c>
      <c r="E3372" s="77" t="s">
        <v>5</v>
      </c>
      <c r="F3372" s="77" t="s">
        <v>31</v>
      </c>
      <c r="G3372" s="77" t="s">
        <v>44</v>
      </c>
      <c r="H3372" s="77" t="s">
        <v>25</v>
      </c>
      <c r="I3372" s="77" t="s">
        <v>157</v>
      </c>
      <c r="J3372" s="77" t="s">
        <v>42</v>
      </c>
      <c r="K3372" s="77">
        <v>1.1599999999999999</v>
      </c>
      <c r="L3372" s="77">
        <v>1090</v>
      </c>
      <c r="M3372" s="77" t="s">
        <v>41</v>
      </c>
      <c r="N3372" s="101">
        <v>35.1</v>
      </c>
      <c r="O3372" s="107">
        <v>1.95E-2</v>
      </c>
      <c r="P3372" s="104">
        <v>0.749</v>
      </c>
      <c r="Z3372" s="77" t="s">
        <v>40</v>
      </c>
      <c r="AA3372" s="77" t="s">
        <v>39</v>
      </c>
      <c r="AB3372" s="77">
        <v>1</v>
      </c>
    </row>
    <row r="3373" spans="1:28" ht="15.75" customHeight="1" x14ac:dyDescent="0.2">
      <c r="A3373" s="77" t="s">
        <v>49</v>
      </c>
      <c r="B3373" s="77" t="s">
        <v>47</v>
      </c>
      <c r="C3373" s="77" t="s">
        <v>46</v>
      </c>
      <c r="D3373" s="113">
        <v>44092.504465601851</v>
      </c>
      <c r="E3373" s="77" t="s">
        <v>5</v>
      </c>
      <c r="F3373" s="77" t="s">
        <v>31</v>
      </c>
      <c r="G3373" s="77" t="s">
        <v>44</v>
      </c>
      <c r="H3373" s="77" t="s">
        <v>25</v>
      </c>
      <c r="I3373" s="77" t="s">
        <v>158</v>
      </c>
      <c r="J3373" s="77" t="s">
        <v>42</v>
      </c>
      <c r="K3373" s="77">
        <v>1.1599999999999999</v>
      </c>
      <c r="L3373" s="77">
        <v>1090</v>
      </c>
      <c r="M3373" s="77" t="s">
        <v>41</v>
      </c>
      <c r="N3373" s="101">
        <v>42</v>
      </c>
      <c r="O3373" s="107">
        <v>1.9900000000000001E-2</v>
      </c>
      <c r="P3373" s="104">
        <v>0</v>
      </c>
      <c r="Z3373" s="77" t="s">
        <v>40</v>
      </c>
      <c r="AA3373" s="77" t="s">
        <v>39</v>
      </c>
      <c r="AB3373" s="77">
        <v>1</v>
      </c>
    </row>
    <row r="3374" spans="1:28" ht="15.75" customHeight="1" x14ac:dyDescent="0.2">
      <c r="A3374" s="77" t="s">
        <v>49</v>
      </c>
      <c r="B3374" s="77" t="s">
        <v>47</v>
      </c>
      <c r="C3374" s="77" t="s">
        <v>46</v>
      </c>
      <c r="D3374" s="113">
        <v>44092.504465601851</v>
      </c>
      <c r="E3374" s="77" t="s">
        <v>5</v>
      </c>
      <c r="F3374" s="77" t="s">
        <v>31</v>
      </c>
      <c r="G3374" s="77" t="s">
        <v>44</v>
      </c>
      <c r="H3374" s="77" t="s">
        <v>25</v>
      </c>
      <c r="I3374" s="77" t="s">
        <v>43</v>
      </c>
      <c r="J3374" s="77" t="s">
        <v>42</v>
      </c>
      <c r="K3374" s="77">
        <v>1.1599999999999999</v>
      </c>
      <c r="L3374" s="77">
        <v>1090</v>
      </c>
      <c r="M3374" s="77" t="s">
        <v>41</v>
      </c>
      <c r="N3374" s="101">
        <v>0.65900000000000003</v>
      </c>
      <c r="O3374" s="107">
        <v>0</v>
      </c>
      <c r="P3374" s="104">
        <v>0.72</v>
      </c>
      <c r="Z3374" s="77" t="s">
        <v>40</v>
      </c>
      <c r="AA3374" s="77" t="s">
        <v>39</v>
      </c>
      <c r="AB3374" s="77">
        <v>1</v>
      </c>
    </row>
    <row r="3375" spans="1:28" ht="15.75" customHeight="1" x14ac:dyDescent="0.2">
      <c r="A3375" s="77" t="s">
        <v>49</v>
      </c>
      <c r="B3375" s="77" t="s">
        <v>47</v>
      </c>
      <c r="C3375" s="77" t="s">
        <v>46</v>
      </c>
      <c r="D3375" s="113">
        <v>44092.504465601851</v>
      </c>
      <c r="E3375" s="77" t="s">
        <v>5</v>
      </c>
      <c r="F3375" s="77" t="s">
        <v>31</v>
      </c>
      <c r="G3375" s="77" t="s">
        <v>44</v>
      </c>
      <c r="H3375" s="77" t="s">
        <v>25</v>
      </c>
      <c r="I3375" s="77" t="s">
        <v>159</v>
      </c>
      <c r="J3375" s="77" t="s">
        <v>42</v>
      </c>
      <c r="K3375" s="77">
        <v>1.1599999999999999</v>
      </c>
      <c r="L3375" s="77">
        <v>1090</v>
      </c>
      <c r="M3375" s="77" t="s">
        <v>41</v>
      </c>
      <c r="N3375" s="101">
        <v>35.613399999999999</v>
      </c>
      <c r="O3375" s="107">
        <v>1.9349999999999999E-2</v>
      </c>
      <c r="P3375" s="104">
        <v>0.65549000000000002</v>
      </c>
      <c r="Z3375" s="77" t="s">
        <v>40</v>
      </c>
      <c r="AA3375" s="77" t="s">
        <v>39</v>
      </c>
      <c r="AB3375" s="77">
        <v>1</v>
      </c>
    </row>
    <row r="3376" spans="1:28" ht="15.75" customHeight="1" x14ac:dyDescent="0.2">
      <c r="A3376" s="77" t="s">
        <v>49</v>
      </c>
      <c r="B3376" s="77" t="s">
        <v>47</v>
      </c>
      <c r="C3376" s="77" t="s">
        <v>46</v>
      </c>
      <c r="D3376" s="113">
        <v>44092.504465601851</v>
      </c>
      <c r="E3376" s="77" t="s">
        <v>5</v>
      </c>
      <c r="F3376" s="77" t="s">
        <v>31</v>
      </c>
      <c r="G3376" s="77" t="s">
        <v>44</v>
      </c>
      <c r="H3376" s="77" t="s">
        <v>26</v>
      </c>
      <c r="I3376" s="77" t="s">
        <v>157</v>
      </c>
      <c r="J3376" s="77" t="s">
        <v>42</v>
      </c>
      <c r="K3376" s="77">
        <v>1</v>
      </c>
      <c r="L3376" s="77">
        <v>999</v>
      </c>
      <c r="M3376" s="77" t="s">
        <v>41</v>
      </c>
      <c r="N3376" s="101">
        <v>18.7</v>
      </c>
      <c r="O3376" s="107">
        <v>1.7299999999999999E-2</v>
      </c>
      <c r="P3376" s="104">
        <v>4.4400000000000004</v>
      </c>
      <c r="Z3376" s="77" t="s">
        <v>40</v>
      </c>
      <c r="AA3376" s="77" t="s">
        <v>39</v>
      </c>
      <c r="AB3376" s="77">
        <v>1</v>
      </c>
    </row>
    <row r="3377" spans="1:28" ht="15.75" customHeight="1" x14ac:dyDescent="0.2">
      <c r="A3377" s="77" t="s">
        <v>49</v>
      </c>
      <c r="B3377" s="77" t="s">
        <v>47</v>
      </c>
      <c r="C3377" s="77" t="s">
        <v>46</v>
      </c>
      <c r="D3377" s="113">
        <v>44092.504465601851</v>
      </c>
      <c r="E3377" s="77" t="s">
        <v>5</v>
      </c>
      <c r="F3377" s="77" t="s">
        <v>31</v>
      </c>
      <c r="G3377" s="77" t="s">
        <v>44</v>
      </c>
      <c r="H3377" s="77" t="s">
        <v>26</v>
      </c>
      <c r="I3377" s="77" t="s">
        <v>158</v>
      </c>
      <c r="J3377" s="77" t="s">
        <v>42</v>
      </c>
      <c r="K3377" s="77">
        <v>1</v>
      </c>
      <c r="L3377" s="77">
        <v>999</v>
      </c>
      <c r="M3377" s="77" t="s">
        <v>41</v>
      </c>
      <c r="N3377" s="101">
        <v>90</v>
      </c>
      <c r="O3377" s="107">
        <v>1.9300000000000001E-2</v>
      </c>
      <c r="P3377" s="104">
        <v>0</v>
      </c>
      <c r="Z3377" s="77" t="s">
        <v>40</v>
      </c>
      <c r="AA3377" s="77" t="s">
        <v>39</v>
      </c>
      <c r="AB3377" s="77">
        <v>1</v>
      </c>
    </row>
    <row r="3378" spans="1:28" ht="15.75" customHeight="1" x14ac:dyDescent="0.2">
      <c r="A3378" s="77" t="s">
        <v>49</v>
      </c>
      <c r="B3378" s="77" t="s">
        <v>47</v>
      </c>
      <c r="C3378" s="77" t="s">
        <v>46</v>
      </c>
      <c r="D3378" s="113">
        <v>44092.504465601851</v>
      </c>
      <c r="E3378" s="77" t="s">
        <v>5</v>
      </c>
      <c r="F3378" s="77" t="s">
        <v>31</v>
      </c>
      <c r="G3378" s="77" t="s">
        <v>44</v>
      </c>
      <c r="H3378" s="77" t="s">
        <v>26</v>
      </c>
      <c r="I3378" s="77" t="s">
        <v>43</v>
      </c>
      <c r="J3378" s="77" t="s">
        <v>42</v>
      </c>
      <c r="K3378" s="77">
        <v>1</v>
      </c>
      <c r="L3378" s="77">
        <v>999</v>
      </c>
      <c r="M3378" s="77" t="s">
        <v>41</v>
      </c>
      <c r="N3378" s="101">
        <v>4.0199999999999996</v>
      </c>
      <c r="O3378" s="107">
        <v>0</v>
      </c>
      <c r="P3378" s="104">
        <v>4.22</v>
      </c>
      <c r="Z3378" s="77" t="s">
        <v>40</v>
      </c>
      <c r="AA3378" s="77" t="s">
        <v>39</v>
      </c>
      <c r="AB3378" s="77">
        <v>1</v>
      </c>
    </row>
    <row r="3379" spans="1:28" ht="15.75" customHeight="1" x14ac:dyDescent="0.2">
      <c r="A3379" s="77" t="s">
        <v>49</v>
      </c>
      <c r="B3379" s="77" t="s">
        <v>47</v>
      </c>
      <c r="C3379" s="77" t="s">
        <v>46</v>
      </c>
      <c r="D3379" s="113">
        <v>44092.504465601851</v>
      </c>
      <c r="E3379" s="77" t="s">
        <v>5</v>
      </c>
      <c r="F3379" s="77" t="s">
        <v>31</v>
      </c>
      <c r="G3379" s="77" t="s">
        <v>44</v>
      </c>
      <c r="H3379" s="77" t="s">
        <v>26</v>
      </c>
      <c r="I3379" s="77" t="s">
        <v>159</v>
      </c>
      <c r="J3379" s="77" t="s">
        <v>42</v>
      </c>
      <c r="K3379" s="77">
        <v>1</v>
      </c>
      <c r="L3379" s="77">
        <v>999</v>
      </c>
      <c r="M3379" s="77" t="s">
        <v>41</v>
      </c>
      <c r="N3379" s="101">
        <v>22.316199999999998</v>
      </c>
      <c r="O3379" s="107">
        <v>1.358E-2</v>
      </c>
      <c r="P3379" s="104">
        <v>3.95831</v>
      </c>
      <c r="Z3379" s="77" t="s">
        <v>40</v>
      </c>
      <c r="AA3379" s="77" t="s">
        <v>39</v>
      </c>
      <c r="AB3379" s="77">
        <v>1</v>
      </c>
    </row>
    <row r="3380" spans="1:28" ht="15.75" customHeight="1" x14ac:dyDescent="0.2">
      <c r="A3380" s="77" t="s">
        <v>49</v>
      </c>
      <c r="B3380" s="77" t="s">
        <v>47</v>
      </c>
      <c r="C3380" s="77" t="s">
        <v>46</v>
      </c>
      <c r="D3380" s="113">
        <v>44092.504465601851</v>
      </c>
      <c r="E3380" s="77" t="s">
        <v>5</v>
      </c>
      <c r="F3380" s="77" t="s">
        <v>45</v>
      </c>
      <c r="G3380" s="77" t="s">
        <v>44</v>
      </c>
      <c r="H3380" s="77" t="s">
        <v>24</v>
      </c>
      <c r="I3380" s="77" t="s">
        <v>43</v>
      </c>
      <c r="J3380" s="77" t="s">
        <v>42</v>
      </c>
      <c r="K3380" s="77">
        <v>3.17</v>
      </c>
      <c r="L3380" s="77">
        <v>2128</v>
      </c>
      <c r="M3380" s="77" t="s">
        <v>41</v>
      </c>
      <c r="N3380" s="101">
        <v>5.64</v>
      </c>
      <c r="O3380" s="107">
        <v>0</v>
      </c>
      <c r="P3380" s="104">
        <v>8.6679999999999993</v>
      </c>
      <c r="Z3380" s="77" t="s">
        <v>40</v>
      </c>
      <c r="AA3380" s="77" t="s">
        <v>39</v>
      </c>
      <c r="AB3380" s="77">
        <v>1</v>
      </c>
    </row>
    <row r="3381" spans="1:28" ht="15.75" customHeight="1" x14ac:dyDescent="0.2">
      <c r="A3381" s="77" t="s">
        <v>49</v>
      </c>
      <c r="B3381" s="77" t="s">
        <v>47</v>
      </c>
      <c r="C3381" s="77" t="s">
        <v>46</v>
      </c>
      <c r="D3381" s="113">
        <v>44092.504465601851</v>
      </c>
      <c r="E3381" s="77" t="s">
        <v>5</v>
      </c>
      <c r="F3381" s="77" t="s">
        <v>45</v>
      </c>
      <c r="G3381" s="77" t="s">
        <v>44</v>
      </c>
      <c r="H3381" s="77" t="s">
        <v>24</v>
      </c>
      <c r="I3381" s="77" t="s">
        <v>159</v>
      </c>
      <c r="J3381" s="77" t="s">
        <v>42</v>
      </c>
      <c r="K3381" s="77">
        <v>3.17</v>
      </c>
      <c r="L3381" s="77">
        <v>2128</v>
      </c>
      <c r="M3381" s="77" t="s">
        <v>41</v>
      </c>
      <c r="N3381" s="101">
        <v>133.97</v>
      </c>
      <c r="O3381" s="107">
        <v>0.1</v>
      </c>
      <c r="P3381" s="104">
        <v>8.4600000000000009</v>
      </c>
      <c r="Z3381" s="77" t="s">
        <v>40</v>
      </c>
      <c r="AA3381" s="77" t="s">
        <v>39</v>
      </c>
      <c r="AB3381" s="77">
        <v>1</v>
      </c>
    </row>
    <row r="3382" spans="1:28" ht="15.75" customHeight="1" x14ac:dyDescent="0.2">
      <c r="A3382" s="77" t="s">
        <v>49</v>
      </c>
      <c r="B3382" s="77" t="s">
        <v>47</v>
      </c>
      <c r="C3382" s="77" t="s">
        <v>46</v>
      </c>
      <c r="D3382" s="113">
        <v>44092.504465601851</v>
      </c>
      <c r="E3382" s="77" t="s">
        <v>5</v>
      </c>
      <c r="F3382" s="77" t="s">
        <v>45</v>
      </c>
      <c r="G3382" s="77" t="s">
        <v>44</v>
      </c>
      <c r="H3382" s="77" t="s">
        <v>25</v>
      </c>
      <c r="I3382" s="77" t="s">
        <v>157</v>
      </c>
      <c r="J3382" s="77" t="s">
        <v>42</v>
      </c>
      <c r="K3382" s="77">
        <v>3.43</v>
      </c>
      <c r="L3382" s="77">
        <v>1886</v>
      </c>
      <c r="M3382" s="77" t="s">
        <v>41</v>
      </c>
      <c r="N3382" s="101">
        <v>158.91</v>
      </c>
      <c r="O3382" s="107">
        <v>0.104</v>
      </c>
      <c r="P3382" s="104">
        <v>3.63</v>
      </c>
      <c r="Z3382" s="77" t="s">
        <v>40</v>
      </c>
      <c r="AA3382" s="77" t="s">
        <v>39</v>
      </c>
      <c r="AB3382" s="77">
        <v>1</v>
      </c>
    </row>
    <row r="3383" spans="1:28" ht="15.75" customHeight="1" x14ac:dyDescent="0.2">
      <c r="A3383" s="77" t="s">
        <v>49</v>
      </c>
      <c r="B3383" s="77" t="s">
        <v>47</v>
      </c>
      <c r="C3383" s="77" t="s">
        <v>46</v>
      </c>
      <c r="D3383" s="113">
        <v>44092.504465601851</v>
      </c>
      <c r="E3383" s="77" t="s">
        <v>5</v>
      </c>
      <c r="F3383" s="77" t="s">
        <v>45</v>
      </c>
      <c r="G3383" s="77" t="s">
        <v>44</v>
      </c>
      <c r="H3383" s="77" t="s">
        <v>25</v>
      </c>
      <c r="I3383" s="77" t="s">
        <v>158</v>
      </c>
      <c r="J3383" s="77" t="s">
        <v>42</v>
      </c>
      <c r="K3383" s="77">
        <v>3.43</v>
      </c>
      <c r="L3383" s="77">
        <v>1886</v>
      </c>
      <c r="M3383" s="77" t="s">
        <v>41</v>
      </c>
      <c r="N3383" s="101">
        <v>211.77</v>
      </c>
      <c r="O3383" s="107">
        <v>0.1172</v>
      </c>
      <c r="P3383" s="104">
        <v>0</v>
      </c>
      <c r="Z3383" s="77" t="s">
        <v>40</v>
      </c>
      <c r="AA3383" s="77" t="s">
        <v>39</v>
      </c>
      <c r="AB3383" s="77">
        <v>1</v>
      </c>
    </row>
    <row r="3384" spans="1:28" ht="15.75" customHeight="1" x14ac:dyDescent="0.2">
      <c r="A3384" s="77" t="s">
        <v>49</v>
      </c>
      <c r="B3384" s="77" t="s">
        <v>47</v>
      </c>
      <c r="C3384" s="77" t="s">
        <v>46</v>
      </c>
      <c r="D3384" s="113">
        <v>44092.504465601851</v>
      </c>
      <c r="E3384" s="77" t="s">
        <v>5</v>
      </c>
      <c r="F3384" s="77" t="s">
        <v>45</v>
      </c>
      <c r="G3384" s="77" t="s">
        <v>44</v>
      </c>
      <c r="H3384" s="77" t="s">
        <v>25</v>
      </c>
      <c r="I3384" s="77" t="s">
        <v>43</v>
      </c>
      <c r="J3384" s="77" t="s">
        <v>42</v>
      </c>
      <c r="K3384" s="77">
        <v>3.43</v>
      </c>
      <c r="L3384" s="77">
        <v>1886</v>
      </c>
      <c r="M3384" s="77" t="s">
        <v>41</v>
      </c>
      <c r="N3384" s="101">
        <v>2.2200000000000002</v>
      </c>
      <c r="O3384" s="107">
        <v>0</v>
      </c>
      <c r="P3384" s="104">
        <v>3.4420000000000002</v>
      </c>
      <c r="Z3384" s="77" t="s">
        <v>40</v>
      </c>
      <c r="AA3384" s="77" t="s">
        <v>39</v>
      </c>
      <c r="AB3384" s="77">
        <v>1</v>
      </c>
    </row>
    <row r="3385" spans="1:28" ht="15.75" customHeight="1" x14ac:dyDescent="0.2">
      <c r="A3385" s="77" t="s">
        <v>49</v>
      </c>
      <c r="B3385" s="77" t="s">
        <v>47</v>
      </c>
      <c r="C3385" s="77" t="s">
        <v>46</v>
      </c>
      <c r="D3385" s="113">
        <v>44092.504465601851</v>
      </c>
      <c r="E3385" s="77" t="s">
        <v>5</v>
      </c>
      <c r="F3385" s="77" t="s">
        <v>45</v>
      </c>
      <c r="G3385" s="77" t="s">
        <v>44</v>
      </c>
      <c r="H3385" s="77" t="s">
        <v>25</v>
      </c>
      <c r="I3385" s="77" t="s">
        <v>159</v>
      </c>
      <c r="J3385" s="77" t="s">
        <v>42</v>
      </c>
      <c r="K3385" s="77">
        <v>3.43</v>
      </c>
      <c r="L3385" s="77">
        <v>1886</v>
      </c>
      <c r="M3385" s="77" t="s">
        <v>41</v>
      </c>
      <c r="N3385" s="101">
        <v>162.22</v>
      </c>
      <c r="O3385" s="107">
        <v>0.1</v>
      </c>
      <c r="P3385" s="104">
        <v>3.36</v>
      </c>
      <c r="Z3385" s="77" t="s">
        <v>40</v>
      </c>
      <c r="AA3385" s="77" t="s">
        <v>39</v>
      </c>
      <c r="AB3385" s="77">
        <v>1</v>
      </c>
    </row>
    <row r="3386" spans="1:28" ht="15.75" customHeight="1" x14ac:dyDescent="0.2">
      <c r="A3386" s="77" t="s">
        <v>49</v>
      </c>
      <c r="B3386" s="77" t="s">
        <v>47</v>
      </c>
      <c r="C3386" s="77" t="s">
        <v>46</v>
      </c>
      <c r="D3386" s="113">
        <v>44092.504465601851</v>
      </c>
      <c r="E3386" s="77" t="s">
        <v>5</v>
      </c>
      <c r="F3386" s="77" t="s">
        <v>45</v>
      </c>
      <c r="G3386" s="77" t="s">
        <v>44</v>
      </c>
      <c r="H3386" s="77" t="s">
        <v>26</v>
      </c>
      <c r="I3386" s="77" t="s">
        <v>157</v>
      </c>
      <c r="J3386" s="77" t="s">
        <v>42</v>
      </c>
      <c r="K3386" s="77">
        <v>3.59</v>
      </c>
      <c r="L3386" s="77">
        <v>2116</v>
      </c>
      <c r="M3386" s="77" t="s">
        <v>41</v>
      </c>
      <c r="N3386" s="101">
        <v>17.52</v>
      </c>
      <c r="O3386" s="107">
        <v>3.1300000000000001E-2</v>
      </c>
      <c r="P3386" s="104">
        <v>8.1319999999999997</v>
      </c>
      <c r="Z3386" s="77" t="s">
        <v>40</v>
      </c>
      <c r="AA3386" s="77" t="s">
        <v>39</v>
      </c>
      <c r="AB3386" s="77">
        <v>1</v>
      </c>
    </row>
    <row r="3387" spans="1:28" ht="15.75" customHeight="1" x14ac:dyDescent="0.2">
      <c r="A3387" s="77" t="s">
        <v>49</v>
      </c>
      <c r="B3387" s="77" t="s">
        <v>47</v>
      </c>
      <c r="C3387" s="77" t="s">
        <v>46</v>
      </c>
      <c r="D3387" s="113">
        <v>44092.504465601851</v>
      </c>
      <c r="E3387" s="77" t="s">
        <v>5</v>
      </c>
      <c r="F3387" s="77" t="s">
        <v>45</v>
      </c>
      <c r="G3387" s="77" t="s">
        <v>44</v>
      </c>
      <c r="H3387" s="77" t="s">
        <v>26</v>
      </c>
      <c r="I3387" s="77" t="s">
        <v>158</v>
      </c>
      <c r="J3387" s="77" t="s">
        <v>42</v>
      </c>
      <c r="K3387" s="77">
        <v>3.59</v>
      </c>
      <c r="L3387" s="77">
        <v>2116</v>
      </c>
      <c r="M3387" s="77" t="s">
        <v>41</v>
      </c>
      <c r="N3387" s="101">
        <v>140.94</v>
      </c>
      <c r="O3387" s="107">
        <v>3.27E-2</v>
      </c>
      <c r="P3387" s="104">
        <v>0</v>
      </c>
      <c r="Z3387" s="77" t="s">
        <v>40</v>
      </c>
      <c r="AA3387" s="77" t="s">
        <v>39</v>
      </c>
      <c r="AB3387" s="77">
        <v>1</v>
      </c>
    </row>
    <row r="3388" spans="1:28" ht="15.75" customHeight="1" x14ac:dyDescent="0.2">
      <c r="A3388" s="77" t="s">
        <v>49</v>
      </c>
      <c r="B3388" s="77" t="s">
        <v>47</v>
      </c>
      <c r="C3388" s="77" t="s">
        <v>46</v>
      </c>
      <c r="D3388" s="113">
        <v>44092.504465601851</v>
      </c>
      <c r="E3388" s="77" t="s">
        <v>5</v>
      </c>
      <c r="F3388" s="77" t="s">
        <v>45</v>
      </c>
      <c r="G3388" s="77" t="s">
        <v>44</v>
      </c>
      <c r="H3388" s="77" t="s">
        <v>26</v>
      </c>
      <c r="I3388" s="77" t="s">
        <v>43</v>
      </c>
      <c r="J3388" s="77" t="s">
        <v>42</v>
      </c>
      <c r="K3388" s="77">
        <v>3.59</v>
      </c>
      <c r="L3388" s="77">
        <v>2116</v>
      </c>
      <c r="M3388" s="77" t="s">
        <v>41</v>
      </c>
      <c r="N3388" s="101">
        <v>4.93</v>
      </c>
      <c r="O3388" s="107">
        <v>0</v>
      </c>
      <c r="P3388" s="104">
        <v>7.6920000000000002</v>
      </c>
      <c r="Z3388" s="77" t="s">
        <v>40</v>
      </c>
      <c r="AA3388" s="77" t="s">
        <v>39</v>
      </c>
      <c r="AB3388" s="77">
        <v>1</v>
      </c>
    </row>
    <row r="3389" spans="1:28" ht="15.75" customHeight="1" x14ac:dyDescent="0.2">
      <c r="A3389" s="77" t="s">
        <v>49</v>
      </c>
      <c r="B3389" s="77" t="s">
        <v>47</v>
      </c>
      <c r="C3389" s="77" t="s">
        <v>46</v>
      </c>
      <c r="D3389" s="113">
        <v>44092.504465601851</v>
      </c>
      <c r="E3389" s="77" t="s">
        <v>5</v>
      </c>
      <c r="F3389" s="77" t="s">
        <v>45</v>
      </c>
      <c r="G3389" s="77" t="s">
        <v>44</v>
      </c>
      <c r="H3389" s="77" t="s">
        <v>26</v>
      </c>
      <c r="I3389" s="77" t="s">
        <v>159</v>
      </c>
      <c r="J3389" s="77" t="s">
        <v>42</v>
      </c>
      <c r="K3389" s="77">
        <v>3.59</v>
      </c>
      <c r="L3389" s="77">
        <v>2116</v>
      </c>
      <c r="M3389" s="77" t="s">
        <v>41</v>
      </c>
      <c r="N3389" s="101">
        <v>22.35</v>
      </c>
      <c r="O3389" s="107">
        <v>0.02</v>
      </c>
      <c r="P3389" s="104">
        <v>7.59</v>
      </c>
      <c r="Z3389" s="77" t="s">
        <v>40</v>
      </c>
      <c r="AA3389" s="77" t="s">
        <v>39</v>
      </c>
      <c r="AB3389" s="77">
        <v>1</v>
      </c>
    </row>
    <row r="3390" spans="1:28" ht="15.75" customHeight="1" x14ac:dyDescent="0.2">
      <c r="A3390" s="77" t="s">
        <v>48</v>
      </c>
      <c r="B3390" s="77" t="s">
        <v>47</v>
      </c>
      <c r="C3390" s="77" t="s">
        <v>46</v>
      </c>
      <c r="D3390" s="113">
        <v>44092.504465601851</v>
      </c>
      <c r="E3390" s="77" t="s">
        <v>5</v>
      </c>
      <c r="F3390" s="77" t="s">
        <v>30</v>
      </c>
      <c r="G3390" s="77" t="s">
        <v>44</v>
      </c>
      <c r="H3390" s="77" t="s">
        <v>24</v>
      </c>
      <c r="I3390" s="77" t="s">
        <v>157</v>
      </c>
      <c r="J3390" s="77" t="s">
        <v>42</v>
      </c>
      <c r="K3390" s="77">
        <v>3.5</v>
      </c>
      <c r="L3390" s="77">
        <v>1240</v>
      </c>
      <c r="M3390" s="77" t="s">
        <v>41</v>
      </c>
      <c r="N3390" s="101">
        <v>69.8</v>
      </c>
      <c r="O3390" s="107">
        <v>7.2099999999999997E-2</v>
      </c>
      <c r="P3390" s="104">
        <v>4.22</v>
      </c>
      <c r="Z3390" s="77" t="s">
        <v>40</v>
      </c>
      <c r="AA3390" s="77" t="s">
        <v>39</v>
      </c>
      <c r="AB3390" s="77">
        <v>1</v>
      </c>
    </row>
    <row r="3391" spans="1:28" ht="15.75" customHeight="1" x14ac:dyDescent="0.2">
      <c r="A3391" s="77" t="s">
        <v>48</v>
      </c>
      <c r="B3391" s="77" t="s">
        <v>47</v>
      </c>
      <c r="C3391" s="77" t="s">
        <v>46</v>
      </c>
      <c r="D3391" s="113">
        <v>44092.504465601851</v>
      </c>
      <c r="E3391" s="77" t="s">
        <v>5</v>
      </c>
      <c r="F3391" s="77" t="s">
        <v>30</v>
      </c>
      <c r="G3391" s="77" t="s">
        <v>44</v>
      </c>
      <c r="H3391" s="77" t="s">
        <v>24</v>
      </c>
      <c r="I3391" s="77" t="s">
        <v>158</v>
      </c>
      <c r="J3391" s="77" t="s">
        <v>42</v>
      </c>
      <c r="K3391" s="77">
        <v>3.5</v>
      </c>
      <c r="L3391" s="77">
        <v>1240</v>
      </c>
      <c r="M3391" s="77" t="s">
        <v>41</v>
      </c>
      <c r="N3391" s="101">
        <v>127</v>
      </c>
      <c r="O3391" s="107">
        <v>8.3299999999999999E-2</v>
      </c>
      <c r="P3391" s="104">
        <v>0</v>
      </c>
      <c r="Z3391" s="77" t="s">
        <v>40</v>
      </c>
      <c r="AA3391" s="77" t="s">
        <v>39</v>
      </c>
      <c r="AB3391" s="77">
        <v>1</v>
      </c>
    </row>
    <row r="3392" spans="1:28" ht="15.75" customHeight="1" x14ac:dyDescent="0.2">
      <c r="A3392" s="77" t="s">
        <v>48</v>
      </c>
      <c r="B3392" s="77" t="s">
        <v>47</v>
      </c>
      <c r="C3392" s="77" t="s">
        <v>46</v>
      </c>
      <c r="D3392" s="113">
        <v>44092.504465601851</v>
      </c>
      <c r="E3392" s="77" t="s">
        <v>5</v>
      </c>
      <c r="F3392" s="77" t="s">
        <v>30</v>
      </c>
      <c r="G3392" s="77" t="s">
        <v>44</v>
      </c>
      <c r="H3392" s="77" t="s">
        <v>24</v>
      </c>
      <c r="I3392" s="77" t="s">
        <v>43</v>
      </c>
      <c r="J3392" s="77" t="s">
        <v>42</v>
      </c>
      <c r="K3392" s="77">
        <v>3.5</v>
      </c>
      <c r="L3392" s="77">
        <v>1240</v>
      </c>
      <c r="M3392" s="77" t="s">
        <v>41</v>
      </c>
      <c r="N3392" s="101">
        <v>2.4300000000000002</v>
      </c>
      <c r="O3392" s="107">
        <v>0</v>
      </c>
      <c r="P3392" s="104">
        <v>3.71</v>
      </c>
      <c r="Z3392" s="77" t="s">
        <v>40</v>
      </c>
      <c r="AA3392" s="77" t="s">
        <v>39</v>
      </c>
      <c r="AB3392" s="77">
        <v>1</v>
      </c>
    </row>
    <row r="3393" spans="1:28" ht="15.75" customHeight="1" x14ac:dyDescent="0.2">
      <c r="A3393" s="77" t="s">
        <v>48</v>
      </c>
      <c r="B3393" s="77" t="s">
        <v>47</v>
      </c>
      <c r="C3393" s="77" t="s">
        <v>46</v>
      </c>
      <c r="D3393" s="113">
        <v>44092.504465601851</v>
      </c>
      <c r="E3393" s="77" t="s">
        <v>5</v>
      </c>
      <c r="F3393" s="77" t="s">
        <v>30</v>
      </c>
      <c r="G3393" s="77" t="s">
        <v>44</v>
      </c>
      <c r="H3393" s="77" t="s">
        <v>24</v>
      </c>
      <c r="I3393" s="77" t="s">
        <v>159</v>
      </c>
      <c r="J3393" s="77" t="s">
        <v>42</v>
      </c>
      <c r="K3393" s="77">
        <v>3.5</v>
      </c>
      <c r="L3393" s="77">
        <v>1240</v>
      </c>
      <c r="M3393" s="77" t="s">
        <v>41</v>
      </c>
      <c r="N3393" s="101">
        <v>72.808300000000003</v>
      </c>
      <c r="O3393" s="107">
        <v>6.9419999999999996E-2</v>
      </c>
      <c r="P3393" s="104">
        <v>3.69347</v>
      </c>
      <c r="Z3393" s="77" t="s">
        <v>40</v>
      </c>
      <c r="AA3393" s="77" t="s">
        <v>39</v>
      </c>
      <c r="AB3393" s="77">
        <v>1</v>
      </c>
    </row>
    <row r="3394" spans="1:28" ht="15.75" customHeight="1" x14ac:dyDescent="0.2">
      <c r="A3394" s="77" t="s">
        <v>48</v>
      </c>
      <c r="B3394" s="77" t="s">
        <v>47</v>
      </c>
      <c r="C3394" s="77" t="s">
        <v>46</v>
      </c>
      <c r="D3394" s="113">
        <v>44092.504465601851</v>
      </c>
      <c r="E3394" s="77" t="s">
        <v>5</v>
      </c>
      <c r="F3394" s="77" t="s">
        <v>31</v>
      </c>
      <c r="G3394" s="77" t="s">
        <v>44</v>
      </c>
      <c r="H3394" s="77" t="s">
        <v>24</v>
      </c>
      <c r="I3394" s="77" t="s">
        <v>157</v>
      </c>
      <c r="J3394" s="77" t="s">
        <v>42</v>
      </c>
      <c r="K3394" s="77">
        <v>1.07</v>
      </c>
      <c r="L3394" s="77">
        <v>1090</v>
      </c>
      <c r="M3394" s="77" t="s">
        <v>41</v>
      </c>
      <c r="N3394" s="101">
        <v>15.5</v>
      </c>
      <c r="O3394" s="107">
        <v>9.1199999999999996E-3</v>
      </c>
      <c r="P3394" s="104">
        <v>1.07</v>
      </c>
      <c r="Z3394" s="77" t="s">
        <v>40</v>
      </c>
      <c r="AA3394" s="77" t="s">
        <v>39</v>
      </c>
      <c r="AB3394" s="77">
        <v>1</v>
      </c>
    </row>
    <row r="3395" spans="1:28" ht="15.75" customHeight="1" x14ac:dyDescent="0.2">
      <c r="A3395" s="77" t="s">
        <v>48</v>
      </c>
      <c r="B3395" s="77" t="s">
        <v>47</v>
      </c>
      <c r="C3395" s="77" t="s">
        <v>46</v>
      </c>
      <c r="D3395" s="113">
        <v>44092.504465601851</v>
      </c>
      <c r="E3395" s="77" t="s">
        <v>5</v>
      </c>
      <c r="F3395" s="77" t="s">
        <v>31</v>
      </c>
      <c r="G3395" s="77" t="s">
        <v>44</v>
      </c>
      <c r="H3395" s="77" t="s">
        <v>24</v>
      </c>
      <c r="I3395" s="77" t="s">
        <v>158</v>
      </c>
      <c r="J3395" s="77" t="s">
        <v>42</v>
      </c>
      <c r="K3395" s="77">
        <v>1.07</v>
      </c>
      <c r="L3395" s="77">
        <v>1090</v>
      </c>
      <c r="M3395" s="77" t="s">
        <v>41</v>
      </c>
      <c r="N3395" s="101">
        <v>29.5</v>
      </c>
      <c r="O3395" s="107">
        <v>1.03E-2</v>
      </c>
      <c r="P3395" s="104">
        <v>0</v>
      </c>
      <c r="Z3395" s="77" t="s">
        <v>40</v>
      </c>
      <c r="AA3395" s="77" t="s">
        <v>39</v>
      </c>
      <c r="AB3395" s="77">
        <v>1</v>
      </c>
    </row>
    <row r="3396" spans="1:28" ht="15.75" customHeight="1" x14ac:dyDescent="0.2">
      <c r="A3396" s="77" t="s">
        <v>48</v>
      </c>
      <c r="B3396" s="77" t="s">
        <v>47</v>
      </c>
      <c r="C3396" s="77" t="s">
        <v>46</v>
      </c>
      <c r="D3396" s="113">
        <v>44092.504465601851</v>
      </c>
      <c r="E3396" s="77" t="s">
        <v>5</v>
      </c>
      <c r="F3396" s="77" t="s">
        <v>31</v>
      </c>
      <c r="G3396" s="77" t="s">
        <v>44</v>
      </c>
      <c r="H3396" s="77" t="s">
        <v>24</v>
      </c>
      <c r="I3396" s="77" t="s">
        <v>43</v>
      </c>
      <c r="J3396" s="77" t="s">
        <v>42</v>
      </c>
      <c r="K3396" s="77">
        <v>1.07</v>
      </c>
      <c r="L3396" s="77">
        <v>1090</v>
      </c>
      <c r="M3396" s="77" t="s">
        <v>41</v>
      </c>
      <c r="N3396" s="101">
        <v>0.95699999999999996</v>
      </c>
      <c r="O3396" s="107">
        <v>0</v>
      </c>
      <c r="P3396" s="104">
        <v>1.03</v>
      </c>
      <c r="Z3396" s="77" t="s">
        <v>40</v>
      </c>
      <c r="AA3396" s="77" t="s">
        <v>39</v>
      </c>
      <c r="AB3396" s="77">
        <v>1</v>
      </c>
    </row>
    <row r="3397" spans="1:28" ht="15.75" customHeight="1" x14ac:dyDescent="0.2">
      <c r="A3397" s="77" t="s">
        <v>48</v>
      </c>
      <c r="B3397" s="77" t="s">
        <v>47</v>
      </c>
      <c r="C3397" s="77" t="s">
        <v>46</v>
      </c>
      <c r="D3397" s="113">
        <v>44092.504465601851</v>
      </c>
      <c r="E3397" s="77" t="s">
        <v>5</v>
      </c>
      <c r="F3397" s="77" t="s">
        <v>31</v>
      </c>
      <c r="G3397" s="77" t="s">
        <v>44</v>
      </c>
      <c r="H3397" s="77" t="s">
        <v>24</v>
      </c>
      <c r="I3397" s="77" t="s">
        <v>159</v>
      </c>
      <c r="J3397" s="77" t="s">
        <v>42</v>
      </c>
      <c r="K3397" s="77">
        <v>1.07</v>
      </c>
      <c r="L3397" s="77">
        <v>1090</v>
      </c>
      <c r="M3397" s="77" t="s">
        <v>41</v>
      </c>
      <c r="N3397" s="101">
        <v>17.260100000000001</v>
      </c>
      <c r="O3397" s="107">
        <v>9.2700000000000005E-3</v>
      </c>
      <c r="P3397" s="104">
        <v>0.93547999999999998</v>
      </c>
      <c r="Z3397" s="77" t="s">
        <v>40</v>
      </c>
      <c r="AA3397" s="77" t="s">
        <v>39</v>
      </c>
      <c r="AB3397" s="77">
        <v>1</v>
      </c>
    </row>
    <row r="3398" spans="1:28" ht="15.75" customHeight="1" x14ac:dyDescent="0.2">
      <c r="A3398" s="77" t="s">
        <v>48</v>
      </c>
      <c r="B3398" s="77" t="s">
        <v>47</v>
      </c>
      <c r="C3398" s="77" t="s">
        <v>46</v>
      </c>
      <c r="D3398" s="113">
        <v>44092.504465601851</v>
      </c>
      <c r="E3398" s="77" t="s">
        <v>5</v>
      </c>
      <c r="F3398" s="77" t="s">
        <v>31</v>
      </c>
      <c r="G3398" s="77" t="s">
        <v>44</v>
      </c>
      <c r="H3398" s="77" t="s">
        <v>25</v>
      </c>
      <c r="I3398" s="77" t="s">
        <v>157</v>
      </c>
      <c r="J3398" s="77" t="s">
        <v>42</v>
      </c>
      <c r="K3398" s="77">
        <v>1.1599999999999999</v>
      </c>
      <c r="L3398" s="77">
        <v>1090</v>
      </c>
      <c r="M3398" s="77" t="s">
        <v>41</v>
      </c>
      <c r="N3398" s="101">
        <v>15.1</v>
      </c>
      <c r="O3398" s="107">
        <v>8.43E-3</v>
      </c>
      <c r="P3398" s="104">
        <v>0.32</v>
      </c>
      <c r="Z3398" s="77" t="s">
        <v>40</v>
      </c>
      <c r="AA3398" s="77" t="s">
        <v>39</v>
      </c>
      <c r="AB3398" s="77">
        <v>1</v>
      </c>
    </row>
    <row r="3399" spans="1:28" ht="15.75" customHeight="1" x14ac:dyDescent="0.2">
      <c r="A3399" s="77" t="s">
        <v>48</v>
      </c>
      <c r="B3399" s="77" t="s">
        <v>47</v>
      </c>
      <c r="C3399" s="77" t="s">
        <v>46</v>
      </c>
      <c r="D3399" s="113">
        <v>44092.504465601851</v>
      </c>
      <c r="E3399" s="77" t="s">
        <v>5</v>
      </c>
      <c r="F3399" s="77" t="s">
        <v>31</v>
      </c>
      <c r="G3399" s="77" t="s">
        <v>44</v>
      </c>
      <c r="H3399" s="77" t="s">
        <v>25</v>
      </c>
      <c r="I3399" s="77" t="s">
        <v>158</v>
      </c>
      <c r="J3399" s="77" t="s">
        <v>42</v>
      </c>
      <c r="K3399" s="77">
        <v>1.1599999999999999</v>
      </c>
      <c r="L3399" s="77">
        <v>1090</v>
      </c>
      <c r="M3399" s="77" t="s">
        <v>41</v>
      </c>
      <c r="N3399" s="101">
        <v>18</v>
      </c>
      <c r="O3399" s="107">
        <v>8.2100000000000003E-3</v>
      </c>
      <c r="P3399" s="104">
        <v>0</v>
      </c>
      <c r="Z3399" s="77" t="s">
        <v>40</v>
      </c>
      <c r="AA3399" s="77" t="s">
        <v>39</v>
      </c>
      <c r="AB3399" s="77">
        <v>1</v>
      </c>
    </row>
    <row r="3400" spans="1:28" ht="15.75" customHeight="1" x14ac:dyDescent="0.2">
      <c r="A3400" s="77" t="s">
        <v>48</v>
      </c>
      <c r="B3400" s="77" t="s">
        <v>47</v>
      </c>
      <c r="C3400" s="77" t="s">
        <v>46</v>
      </c>
      <c r="D3400" s="113">
        <v>44092.504465601851</v>
      </c>
      <c r="E3400" s="77" t="s">
        <v>5</v>
      </c>
      <c r="F3400" s="77" t="s">
        <v>31</v>
      </c>
      <c r="G3400" s="77" t="s">
        <v>44</v>
      </c>
      <c r="H3400" s="77" t="s">
        <v>25</v>
      </c>
      <c r="I3400" s="77" t="s">
        <v>43</v>
      </c>
      <c r="J3400" s="77" t="s">
        <v>42</v>
      </c>
      <c r="K3400" s="77">
        <v>1.1599999999999999</v>
      </c>
      <c r="L3400" s="77">
        <v>1090</v>
      </c>
      <c r="M3400" s="77" t="s">
        <v>41</v>
      </c>
      <c r="N3400" s="101">
        <v>0.28000000000000003</v>
      </c>
      <c r="O3400" s="107">
        <v>0</v>
      </c>
      <c r="P3400" s="104">
        <v>0.307</v>
      </c>
      <c r="Z3400" s="77" t="s">
        <v>40</v>
      </c>
      <c r="AA3400" s="77" t="s">
        <v>39</v>
      </c>
      <c r="AB3400" s="77">
        <v>1</v>
      </c>
    </row>
    <row r="3401" spans="1:28" ht="15.75" customHeight="1" x14ac:dyDescent="0.2">
      <c r="A3401" s="77" t="s">
        <v>48</v>
      </c>
      <c r="B3401" s="77" t="s">
        <v>47</v>
      </c>
      <c r="C3401" s="77" t="s">
        <v>46</v>
      </c>
      <c r="D3401" s="113">
        <v>44092.504465601851</v>
      </c>
      <c r="E3401" s="77" t="s">
        <v>5</v>
      </c>
      <c r="F3401" s="77" t="s">
        <v>31</v>
      </c>
      <c r="G3401" s="77" t="s">
        <v>44</v>
      </c>
      <c r="H3401" s="77" t="s">
        <v>25</v>
      </c>
      <c r="I3401" s="77" t="s">
        <v>159</v>
      </c>
      <c r="J3401" s="77" t="s">
        <v>42</v>
      </c>
      <c r="K3401" s="77">
        <v>1.1599999999999999</v>
      </c>
      <c r="L3401" s="77">
        <v>1090</v>
      </c>
      <c r="M3401" s="77" t="s">
        <v>41</v>
      </c>
      <c r="N3401" s="101">
        <v>15.3123</v>
      </c>
      <c r="O3401" s="107">
        <v>8.3199999999999993E-3</v>
      </c>
      <c r="P3401" s="104">
        <v>0.28004000000000001</v>
      </c>
      <c r="Z3401" s="77" t="s">
        <v>40</v>
      </c>
      <c r="AA3401" s="77" t="s">
        <v>39</v>
      </c>
      <c r="AB3401" s="77">
        <v>1</v>
      </c>
    </row>
    <row r="3402" spans="1:28" ht="15.75" customHeight="1" x14ac:dyDescent="0.2">
      <c r="A3402" s="77" t="s">
        <v>48</v>
      </c>
      <c r="B3402" s="77" t="s">
        <v>47</v>
      </c>
      <c r="C3402" s="77" t="s">
        <v>46</v>
      </c>
      <c r="D3402" s="113">
        <v>44092.504465601851</v>
      </c>
      <c r="E3402" s="77" t="s">
        <v>5</v>
      </c>
      <c r="F3402" s="77" t="s">
        <v>31</v>
      </c>
      <c r="G3402" s="77" t="s">
        <v>44</v>
      </c>
      <c r="H3402" s="77" t="s">
        <v>26</v>
      </c>
      <c r="I3402" s="77" t="s">
        <v>157</v>
      </c>
      <c r="J3402" s="77" t="s">
        <v>42</v>
      </c>
      <c r="K3402" s="77">
        <v>1</v>
      </c>
      <c r="L3402" s="77">
        <v>999</v>
      </c>
      <c r="M3402" s="77" t="s">
        <v>41</v>
      </c>
      <c r="N3402" s="101">
        <v>7.95</v>
      </c>
      <c r="O3402" s="107">
        <v>7.2500000000000004E-3</v>
      </c>
      <c r="P3402" s="104">
        <v>1.88</v>
      </c>
      <c r="Z3402" s="77" t="s">
        <v>40</v>
      </c>
      <c r="AA3402" s="77" t="s">
        <v>39</v>
      </c>
      <c r="AB3402" s="77">
        <v>1</v>
      </c>
    </row>
    <row r="3403" spans="1:28" ht="15.75" customHeight="1" x14ac:dyDescent="0.2">
      <c r="A3403" s="77" t="s">
        <v>48</v>
      </c>
      <c r="B3403" s="77" t="s">
        <v>47</v>
      </c>
      <c r="C3403" s="77" t="s">
        <v>46</v>
      </c>
      <c r="D3403" s="113">
        <v>44092.504465601851</v>
      </c>
      <c r="E3403" s="77" t="s">
        <v>5</v>
      </c>
      <c r="F3403" s="77" t="s">
        <v>31</v>
      </c>
      <c r="G3403" s="77" t="s">
        <v>44</v>
      </c>
      <c r="H3403" s="77" t="s">
        <v>26</v>
      </c>
      <c r="I3403" s="77" t="s">
        <v>158</v>
      </c>
      <c r="J3403" s="77" t="s">
        <v>42</v>
      </c>
      <c r="K3403" s="77">
        <v>1</v>
      </c>
      <c r="L3403" s="77">
        <v>999</v>
      </c>
      <c r="M3403" s="77" t="s">
        <v>41</v>
      </c>
      <c r="N3403" s="101">
        <v>38.4</v>
      </c>
      <c r="O3403" s="107">
        <v>8.5000000000000006E-3</v>
      </c>
      <c r="P3403" s="104">
        <v>0</v>
      </c>
      <c r="Z3403" s="77" t="s">
        <v>40</v>
      </c>
      <c r="AA3403" s="77" t="s">
        <v>39</v>
      </c>
      <c r="AB3403" s="77">
        <v>1</v>
      </c>
    </row>
    <row r="3404" spans="1:28" ht="15.75" customHeight="1" x14ac:dyDescent="0.2">
      <c r="A3404" s="77" t="s">
        <v>48</v>
      </c>
      <c r="B3404" s="77" t="s">
        <v>47</v>
      </c>
      <c r="C3404" s="77" t="s">
        <v>46</v>
      </c>
      <c r="D3404" s="113">
        <v>44092.504465601851</v>
      </c>
      <c r="E3404" s="77" t="s">
        <v>5</v>
      </c>
      <c r="F3404" s="77" t="s">
        <v>31</v>
      </c>
      <c r="G3404" s="77" t="s">
        <v>44</v>
      </c>
      <c r="H3404" s="77" t="s">
        <v>26</v>
      </c>
      <c r="I3404" s="77" t="s">
        <v>43</v>
      </c>
      <c r="J3404" s="77" t="s">
        <v>42</v>
      </c>
      <c r="K3404" s="77">
        <v>1</v>
      </c>
      <c r="L3404" s="77">
        <v>999</v>
      </c>
      <c r="M3404" s="77" t="s">
        <v>41</v>
      </c>
      <c r="N3404" s="101">
        <v>1.71</v>
      </c>
      <c r="O3404" s="107">
        <v>0</v>
      </c>
      <c r="P3404" s="104">
        <v>1.79</v>
      </c>
      <c r="Z3404" s="77" t="s">
        <v>40</v>
      </c>
      <c r="AA3404" s="77" t="s">
        <v>39</v>
      </c>
      <c r="AB3404" s="77">
        <v>1</v>
      </c>
    </row>
    <row r="3405" spans="1:28" ht="15.75" customHeight="1" x14ac:dyDescent="0.2">
      <c r="A3405" s="77" t="s">
        <v>48</v>
      </c>
      <c r="B3405" s="77" t="s">
        <v>47</v>
      </c>
      <c r="C3405" s="77" t="s">
        <v>46</v>
      </c>
      <c r="D3405" s="113">
        <v>44092.504465601851</v>
      </c>
      <c r="E3405" s="77" t="s">
        <v>5</v>
      </c>
      <c r="F3405" s="77" t="s">
        <v>31</v>
      </c>
      <c r="G3405" s="77" t="s">
        <v>44</v>
      </c>
      <c r="H3405" s="77" t="s">
        <v>26</v>
      </c>
      <c r="I3405" s="77" t="s">
        <v>159</v>
      </c>
      <c r="J3405" s="77" t="s">
        <v>42</v>
      </c>
      <c r="K3405" s="77">
        <v>1</v>
      </c>
      <c r="L3405" s="77">
        <v>999</v>
      </c>
      <c r="M3405" s="77" t="s">
        <v>41</v>
      </c>
      <c r="N3405" s="101">
        <v>9.5010200000000005</v>
      </c>
      <c r="O3405" s="107">
        <v>5.7299999999999999E-3</v>
      </c>
      <c r="P3405" s="104">
        <v>1.67676</v>
      </c>
      <c r="Z3405" s="77" t="s">
        <v>40</v>
      </c>
      <c r="AA3405" s="77" t="s">
        <v>39</v>
      </c>
      <c r="AB3405" s="77">
        <v>1</v>
      </c>
    </row>
    <row r="3406" spans="1:28" ht="15.75" customHeight="1" x14ac:dyDescent="0.2">
      <c r="A3406" s="77" t="s">
        <v>48</v>
      </c>
      <c r="B3406" s="77" t="s">
        <v>47</v>
      </c>
      <c r="C3406" s="77" t="s">
        <v>46</v>
      </c>
      <c r="D3406" s="113">
        <v>44092.504465601851</v>
      </c>
      <c r="E3406" s="77" t="s">
        <v>5</v>
      </c>
      <c r="F3406" s="77" t="s">
        <v>45</v>
      </c>
      <c r="G3406" s="77" t="s">
        <v>44</v>
      </c>
      <c r="H3406" s="77" t="s">
        <v>24</v>
      </c>
      <c r="I3406" s="77" t="s">
        <v>157</v>
      </c>
      <c r="J3406" s="77" t="s">
        <v>42</v>
      </c>
      <c r="K3406" s="77">
        <v>3.17</v>
      </c>
      <c r="L3406" s="77">
        <v>2128</v>
      </c>
      <c r="M3406" s="77" t="s">
        <v>41</v>
      </c>
      <c r="N3406" s="101">
        <v>56.17</v>
      </c>
      <c r="O3406" s="107">
        <v>4.65E-2</v>
      </c>
      <c r="P3406" s="104">
        <v>3.649</v>
      </c>
      <c r="Z3406" s="77" t="s">
        <v>40</v>
      </c>
      <c r="AA3406" s="77" t="s">
        <v>39</v>
      </c>
      <c r="AB3406" s="77">
        <v>1</v>
      </c>
    </row>
    <row r="3407" spans="1:28" ht="15.75" customHeight="1" x14ac:dyDescent="0.2">
      <c r="A3407" s="77" t="s">
        <v>48</v>
      </c>
      <c r="B3407" s="77" t="s">
        <v>47</v>
      </c>
      <c r="C3407" s="77" t="s">
        <v>46</v>
      </c>
      <c r="D3407" s="113">
        <v>44092.504465601851</v>
      </c>
      <c r="E3407" s="77" t="s">
        <v>5</v>
      </c>
      <c r="F3407" s="77" t="s">
        <v>45</v>
      </c>
      <c r="G3407" s="77" t="s">
        <v>44</v>
      </c>
      <c r="H3407" s="77" t="s">
        <v>24</v>
      </c>
      <c r="I3407" s="77" t="s">
        <v>158</v>
      </c>
      <c r="J3407" s="77" t="s">
        <v>42</v>
      </c>
      <c r="K3407" s="77">
        <v>3.17</v>
      </c>
      <c r="L3407" s="77">
        <v>2128</v>
      </c>
      <c r="M3407" s="77" t="s">
        <v>41</v>
      </c>
      <c r="N3407" s="101">
        <v>110.55</v>
      </c>
      <c r="O3407" s="107">
        <v>5.33E-2</v>
      </c>
      <c r="P3407" s="104">
        <v>0</v>
      </c>
      <c r="Z3407" s="77" t="s">
        <v>40</v>
      </c>
      <c r="AA3407" s="77" t="s">
        <v>39</v>
      </c>
      <c r="AB3407" s="77">
        <v>1</v>
      </c>
    </row>
    <row r="3408" spans="1:28" ht="15.75" customHeight="1" x14ac:dyDescent="0.2">
      <c r="A3408" s="77" t="s">
        <v>48</v>
      </c>
      <c r="B3408" s="77" t="s">
        <v>47</v>
      </c>
      <c r="C3408" s="77" t="s">
        <v>46</v>
      </c>
      <c r="D3408" s="113">
        <v>44092.504465601851</v>
      </c>
      <c r="E3408" s="77" t="s">
        <v>5</v>
      </c>
      <c r="F3408" s="77" t="s">
        <v>45</v>
      </c>
      <c r="G3408" s="77" t="s">
        <v>44</v>
      </c>
      <c r="H3408" s="77" t="s">
        <v>24</v>
      </c>
      <c r="I3408" s="77" t="s">
        <v>43</v>
      </c>
      <c r="J3408" s="77" t="s">
        <v>42</v>
      </c>
      <c r="K3408" s="77">
        <v>3.17</v>
      </c>
      <c r="L3408" s="77">
        <v>2128</v>
      </c>
      <c r="M3408" s="77" t="s">
        <v>41</v>
      </c>
      <c r="N3408" s="101">
        <v>2.29</v>
      </c>
      <c r="O3408" s="107">
        <v>0</v>
      </c>
      <c r="P3408" s="104">
        <v>3.5259999999999998</v>
      </c>
      <c r="Z3408" s="77" t="s">
        <v>40</v>
      </c>
      <c r="AA3408" s="77" t="s">
        <v>39</v>
      </c>
      <c r="AB3408" s="77">
        <v>1</v>
      </c>
    </row>
    <row r="3409" spans="1:28" ht="15.75" customHeight="1" x14ac:dyDescent="0.2">
      <c r="A3409" s="77" t="s">
        <v>48</v>
      </c>
      <c r="B3409" s="77" t="s">
        <v>47</v>
      </c>
      <c r="C3409" s="77" t="s">
        <v>46</v>
      </c>
      <c r="D3409" s="113">
        <v>44092.504465601851</v>
      </c>
      <c r="E3409" s="77" t="s">
        <v>5</v>
      </c>
      <c r="F3409" s="77" t="s">
        <v>45</v>
      </c>
      <c r="G3409" s="77" t="s">
        <v>44</v>
      </c>
      <c r="H3409" s="77" t="s">
        <v>24</v>
      </c>
      <c r="I3409" s="77" t="s">
        <v>159</v>
      </c>
      <c r="J3409" s="77" t="s">
        <v>42</v>
      </c>
      <c r="K3409" s="77">
        <v>3.17</v>
      </c>
      <c r="L3409" s="77">
        <v>2128</v>
      </c>
      <c r="M3409" s="77" t="s">
        <v>41</v>
      </c>
      <c r="N3409" s="101">
        <v>56.99</v>
      </c>
      <c r="O3409" s="107">
        <v>0.05</v>
      </c>
      <c r="P3409" s="104">
        <v>3.44</v>
      </c>
      <c r="Z3409" s="77" t="s">
        <v>40</v>
      </c>
      <c r="AA3409" s="77" t="s">
        <v>39</v>
      </c>
      <c r="AB3409" s="77">
        <v>1</v>
      </c>
    </row>
    <row r="3410" spans="1:28" ht="15.75" customHeight="1" x14ac:dyDescent="0.2">
      <c r="A3410" s="77" t="s">
        <v>48</v>
      </c>
      <c r="B3410" s="77" t="s">
        <v>47</v>
      </c>
      <c r="C3410" s="77" t="s">
        <v>46</v>
      </c>
      <c r="D3410" s="113">
        <v>44092.504465601851</v>
      </c>
      <c r="E3410" s="77" t="s">
        <v>5</v>
      </c>
      <c r="F3410" s="77" t="s">
        <v>45</v>
      </c>
      <c r="G3410" s="77" t="s">
        <v>44</v>
      </c>
      <c r="H3410" s="77" t="s">
        <v>25</v>
      </c>
      <c r="I3410" s="77" t="s">
        <v>157</v>
      </c>
      <c r="J3410" s="77" t="s">
        <v>42</v>
      </c>
      <c r="K3410" s="77">
        <v>3.43</v>
      </c>
      <c r="L3410" s="77">
        <v>1886</v>
      </c>
      <c r="M3410" s="77" t="s">
        <v>41</v>
      </c>
      <c r="N3410" s="101">
        <v>68.98</v>
      </c>
      <c r="O3410" s="107">
        <v>4.5499999999999999E-2</v>
      </c>
      <c r="P3410" s="104">
        <v>1.5229999999999999</v>
      </c>
      <c r="Z3410" s="77" t="s">
        <v>40</v>
      </c>
      <c r="AA3410" s="77" t="s">
        <v>39</v>
      </c>
      <c r="AB3410" s="77">
        <v>1</v>
      </c>
    </row>
    <row r="3411" spans="1:28" ht="15.75" customHeight="1" x14ac:dyDescent="0.2">
      <c r="A3411" s="77" t="s">
        <v>48</v>
      </c>
      <c r="B3411" s="77" t="s">
        <v>47</v>
      </c>
      <c r="C3411" s="77" t="s">
        <v>46</v>
      </c>
      <c r="D3411" s="113">
        <v>44092.504465601851</v>
      </c>
      <c r="E3411" s="77" t="s">
        <v>5</v>
      </c>
      <c r="F3411" s="77" t="s">
        <v>45</v>
      </c>
      <c r="G3411" s="77" t="s">
        <v>44</v>
      </c>
      <c r="H3411" s="77" t="s">
        <v>25</v>
      </c>
      <c r="I3411" s="77" t="s">
        <v>158</v>
      </c>
      <c r="J3411" s="77" t="s">
        <v>42</v>
      </c>
      <c r="K3411" s="77">
        <v>3.43</v>
      </c>
      <c r="L3411" s="77">
        <v>1886</v>
      </c>
      <c r="M3411" s="77" t="s">
        <v>41</v>
      </c>
      <c r="N3411" s="101">
        <v>91.52</v>
      </c>
      <c r="O3411" s="107">
        <v>5.1299999999999998E-2</v>
      </c>
      <c r="P3411" s="104">
        <v>0</v>
      </c>
      <c r="Z3411" s="77" t="s">
        <v>40</v>
      </c>
      <c r="AA3411" s="77" t="s">
        <v>39</v>
      </c>
      <c r="AB3411" s="77">
        <v>1</v>
      </c>
    </row>
    <row r="3412" spans="1:28" ht="15.75" customHeight="1" x14ac:dyDescent="0.2">
      <c r="A3412" s="77" t="s">
        <v>48</v>
      </c>
      <c r="B3412" s="77" t="s">
        <v>47</v>
      </c>
      <c r="C3412" s="77" t="s">
        <v>46</v>
      </c>
      <c r="D3412" s="113">
        <v>44092.504465601851</v>
      </c>
      <c r="E3412" s="77" t="s">
        <v>5</v>
      </c>
      <c r="F3412" s="77" t="s">
        <v>45</v>
      </c>
      <c r="G3412" s="77" t="s">
        <v>44</v>
      </c>
      <c r="H3412" s="77" t="s">
        <v>25</v>
      </c>
      <c r="I3412" s="77" t="s">
        <v>43</v>
      </c>
      <c r="J3412" s="77" t="s">
        <v>42</v>
      </c>
      <c r="K3412" s="77">
        <v>3.43</v>
      </c>
      <c r="L3412" s="77">
        <v>1886</v>
      </c>
      <c r="M3412" s="77" t="s">
        <v>41</v>
      </c>
      <c r="N3412" s="101">
        <v>0.93</v>
      </c>
      <c r="O3412" s="107">
        <v>0</v>
      </c>
      <c r="P3412" s="104">
        <v>1.4450000000000001</v>
      </c>
      <c r="Z3412" s="77" t="s">
        <v>40</v>
      </c>
      <c r="AA3412" s="77" t="s">
        <v>39</v>
      </c>
      <c r="AB3412" s="77">
        <v>1</v>
      </c>
    </row>
    <row r="3413" spans="1:28" ht="15.75" customHeight="1" x14ac:dyDescent="0.2">
      <c r="A3413" s="77" t="s">
        <v>48</v>
      </c>
      <c r="B3413" s="77" t="s">
        <v>47</v>
      </c>
      <c r="C3413" s="77" t="s">
        <v>46</v>
      </c>
      <c r="D3413" s="113">
        <v>44092.504465601851</v>
      </c>
      <c r="E3413" s="77" t="s">
        <v>5</v>
      </c>
      <c r="F3413" s="77" t="s">
        <v>45</v>
      </c>
      <c r="G3413" s="77" t="s">
        <v>44</v>
      </c>
      <c r="H3413" s="77" t="s">
        <v>25</v>
      </c>
      <c r="I3413" s="77" t="s">
        <v>159</v>
      </c>
      <c r="J3413" s="77" t="s">
        <v>42</v>
      </c>
      <c r="K3413" s="77">
        <v>3.43</v>
      </c>
      <c r="L3413" s="77">
        <v>1886</v>
      </c>
      <c r="M3413" s="77" t="s">
        <v>41</v>
      </c>
      <c r="N3413" s="101">
        <v>70.430000000000007</v>
      </c>
      <c r="O3413" s="107">
        <v>0.05</v>
      </c>
      <c r="P3413" s="104">
        <v>1.41</v>
      </c>
      <c r="Z3413" s="77" t="s">
        <v>40</v>
      </c>
      <c r="AA3413" s="77" t="s">
        <v>39</v>
      </c>
      <c r="AB3413" s="77">
        <v>1</v>
      </c>
    </row>
    <row r="3414" spans="1:28" ht="15.75" customHeight="1" x14ac:dyDescent="0.2">
      <c r="A3414" s="77" t="s">
        <v>48</v>
      </c>
      <c r="B3414" s="77" t="s">
        <v>47</v>
      </c>
      <c r="C3414" s="77" t="s">
        <v>46</v>
      </c>
      <c r="D3414" s="113">
        <v>44092.504465601851</v>
      </c>
      <c r="E3414" s="77" t="s">
        <v>5</v>
      </c>
      <c r="F3414" s="77" t="s">
        <v>45</v>
      </c>
      <c r="G3414" s="77" t="s">
        <v>44</v>
      </c>
      <c r="H3414" s="77" t="s">
        <v>26</v>
      </c>
      <c r="I3414" s="77" t="s">
        <v>157</v>
      </c>
      <c r="J3414" s="77" t="s">
        <v>42</v>
      </c>
      <c r="K3414" s="77">
        <v>3.59</v>
      </c>
      <c r="L3414" s="77">
        <v>2116</v>
      </c>
      <c r="M3414" s="77" t="s">
        <v>41</v>
      </c>
      <c r="N3414" s="101">
        <v>7.56</v>
      </c>
      <c r="O3414" s="107">
        <v>1.34E-2</v>
      </c>
      <c r="P3414" s="104">
        <v>3.4060000000000001</v>
      </c>
      <c r="Z3414" s="77" t="s">
        <v>40</v>
      </c>
      <c r="AA3414" s="77" t="s">
        <v>39</v>
      </c>
      <c r="AB3414" s="77">
        <v>1</v>
      </c>
    </row>
    <row r="3415" spans="1:28" ht="15.75" customHeight="1" x14ac:dyDescent="0.2">
      <c r="A3415" s="77" t="s">
        <v>48</v>
      </c>
      <c r="B3415" s="77" t="s">
        <v>47</v>
      </c>
      <c r="C3415" s="77" t="s">
        <v>46</v>
      </c>
      <c r="D3415" s="113">
        <v>44092.504465601851</v>
      </c>
      <c r="E3415" s="77" t="s">
        <v>5</v>
      </c>
      <c r="F3415" s="77" t="s">
        <v>45</v>
      </c>
      <c r="G3415" s="77" t="s">
        <v>44</v>
      </c>
      <c r="H3415" s="77" t="s">
        <v>26</v>
      </c>
      <c r="I3415" s="77" t="s">
        <v>158</v>
      </c>
      <c r="J3415" s="77" t="s">
        <v>42</v>
      </c>
      <c r="K3415" s="77">
        <v>3.59</v>
      </c>
      <c r="L3415" s="77">
        <v>2116</v>
      </c>
      <c r="M3415" s="77" t="s">
        <v>41</v>
      </c>
      <c r="N3415" s="101">
        <v>58.55</v>
      </c>
      <c r="O3415" s="107">
        <v>1.4E-2</v>
      </c>
      <c r="P3415" s="104">
        <v>0</v>
      </c>
      <c r="Z3415" s="77" t="s">
        <v>40</v>
      </c>
      <c r="AA3415" s="77" t="s">
        <v>39</v>
      </c>
      <c r="AB3415" s="77">
        <v>1</v>
      </c>
    </row>
    <row r="3416" spans="1:28" ht="15.75" customHeight="1" x14ac:dyDescent="0.2">
      <c r="A3416" s="77" t="s">
        <v>48</v>
      </c>
      <c r="B3416" s="77" t="s">
        <v>47</v>
      </c>
      <c r="C3416" s="77" t="s">
        <v>46</v>
      </c>
      <c r="D3416" s="113">
        <v>44092.504465601851</v>
      </c>
      <c r="E3416" s="77" t="s">
        <v>5</v>
      </c>
      <c r="F3416" s="77" t="s">
        <v>45</v>
      </c>
      <c r="G3416" s="77" t="s">
        <v>44</v>
      </c>
      <c r="H3416" s="77" t="s">
        <v>26</v>
      </c>
      <c r="I3416" s="77" t="s">
        <v>43</v>
      </c>
      <c r="J3416" s="77" t="s">
        <v>42</v>
      </c>
      <c r="K3416" s="77">
        <v>3.59</v>
      </c>
      <c r="L3416" s="77">
        <v>2116</v>
      </c>
      <c r="M3416" s="77" t="s">
        <v>41</v>
      </c>
      <c r="N3416" s="101">
        <v>2.0699999999999998</v>
      </c>
      <c r="O3416" s="107">
        <v>0</v>
      </c>
      <c r="P3416" s="104">
        <v>3.2269999999999999</v>
      </c>
      <c r="Z3416" s="77" t="s">
        <v>40</v>
      </c>
      <c r="AA3416" s="77" t="s">
        <v>39</v>
      </c>
      <c r="AB3416" s="77">
        <v>1</v>
      </c>
    </row>
    <row r="3417" spans="1:28" ht="15.75" customHeight="1" x14ac:dyDescent="0.2">
      <c r="A3417" s="77" t="s">
        <v>48</v>
      </c>
      <c r="B3417" s="77" t="s">
        <v>47</v>
      </c>
      <c r="C3417" s="77" t="s">
        <v>46</v>
      </c>
      <c r="D3417" s="113">
        <v>44092.504465601851</v>
      </c>
      <c r="E3417" s="77" t="s">
        <v>5</v>
      </c>
      <c r="F3417" s="77" t="s">
        <v>45</v>
      </c>
      <c r="G3417" s="77" t="s">
        <v>44</v>
      </c>
      <c r="H3417" s="77" t="s">
        <v>26</v>
      </c>
      <c r="I3417" s="77" t="s">
        <v>159</v>
      </c>
      <c r="J3417" s="77" t="s">
        <v>42</v>
      </c>
      <c r="K3417" s="77">
        <v>3.59</v>
      </c>
      <c r="L3417" s="77">
        <v>2116</v>
      </c>
      <c r="M3417" s="77" t="s">
        <v>41</v>
      </c>
      <c r="N3417" s="101">
        <v>9.6199999999999992</v>
      </c>
      <c r="O3417" s="107">
        <v>0.01</v>
      </c>
      <c r="P3417" s="104">
        <v>3.17</v>
      </c>
      <c r="Z3417" s="77" t="s">
        <v>40</v>
      </c>
      <c r="AA3417" s="77" t="s">
        <v>39</v>
      </c>
      <c r="AB3417" s="77">
        <v>1</v>
      </c>
    </row>
    <row r="3418" spans="1:28" ht="15.75" customHeight="1" x14ac:dyDescent="0.2">
      <c r="A3418" s="77" t="s">
        <v>49</v>
      </c>
      <c r="B3418" s="77" t="s">
        <v>85</v>
      </c>
      <c r="C3418" s="77" t="s">
        <v>50</v>
      </c>
      <c r="D3418" s="113">
        <v>44154.447201608797</v>
      </c>
      <c r="E3418" s="77" t="s">
        <v>5</v>
      </c>
      <c r="F3418" s="77" t="s">
        <v>30</v>
      </c>
      <c r="G3418" s="77" t="s">
        <v>44</v>
      </c>
      <c r="H3418" s="77" t="s">
        <v>6</v>
      </c>
      <c r="I3418" s="77" t="s">
        <v>157</v>
      </c>
      <c r="J3418" s="77" t="s">
        <v>42</v>
      </c>
      <c r="K3418" s="101">
        <v>3.5</v>
      </c>
      <c r="L3418" s="77">
        <v>1240</v>
      </c>
      <c r="M3418" s="77" t="s">
        <v>41</v>
      </c>
      <c r="N3418" s="101">
        <v>3.76</v>
      </c>
      <c r="O3418" s="107">
        <v>0</v>
      </c>
      <c r="P3418" s="104">
        <v>4.6100000000000003</v>
      </c>
      <c r="Z3418" s="77" t="s">
        <v>40</v>
      </c>
      <c r="AA3418" s="77" t="s">
        <v>39</v>
      </c>
      <c r="AB3418" s="77">
        <v>20</v>
      </c>
    </row>
    <row r="3419" spans="1:28" ht="15.75" customHeight="1" x14ac:dyDescent="0.2">
      <c r="A3419" s="77" t="s">
        <v>49</v>
      </c>
      <c r="B3419" s="77" t="s">
        <v>85</v>
      </c>
      <c r="C3419" s="77" t="s">
        <v>50</v>
      </c>
      <c r="D3419" s="113">
        <v>44154.447201608797</v>
      </c>
      <c r="E3419" s="77" t="s">
        <v>5</v>
      </c>
      <c r="F3419" s="77" t="s">
        <v>30</v>
      </c>
      <c r="G3419" s="77" t="s">
        <v>44</v>
      </c>
      <c r="H3419" s="77" t="s">
        <v>6</v>
      </c>
      <c r="I3419" s="77" t="s">
        <v>158</v>
      </c>
      <c r="J3419" s="77" t="s">
        <v>42</v>
      </c>
      <c r="K3419" s="101">
        <v>3.5</v>
      </c>
      <c r="L3419" s="77">
        <v>1240</v>
      </c>
      <c r="M3419" s="77" t="s">
        <v>41</v>
      </c>
      <c r="N3419" s="101">
        <v>41.6</v>
      </c>
      <c r="O3419" s="107">
        <v>0</v>
      </c>
      <c r="P3419" s="104">
        <v>0</v>
      </c>
      <c r="Z3419" s="77" t="s">
        <v>40</v>
      </c>
      <c r="AA3419" s="77" t="s">
        <v>39</v>
      </c>
      <c r="AB3419" s="77">
        <v>20</v>
      </c>
    </row>
    <row r="3420" spans="1:28" ht="15.75" customHeight="1" x14ac:dyDescent="0.2">
      <c r="A3420" s="77" t="s">
        <v>49</v>
      </c>
      <c r="B3420" s="77" t="s">
        <v>85</v>
      </c>
      <c r="C3420" s="77" t="s">
        <v>50</v>
      </c>
      <c r="D3420" s="113">
        <v>44154.447201608797</v>
      </c>
      <c r="E3420" s="77" t="s">
        <v>5</v>
      </c>
      <c r="F3420" s="77" t="s">
        <v>30</v>
      </c>
      <c r="G3420" s="77" t="s">
        <v>44</v>
      </c>
      <c r="H3420" s="77" t="s">
        <v>6</v>
      </c>
      <c r="I3420" s="77" t="s">
        <v>43</v>
      </c>
      <c r="J3420" s="109" t="s">
        <v>83</v>
      </c>
      <c r="K3420" s="110">
        <v>54.984999999999999</v>
      </c>
      <c r="L3420" s="77">
        <v>1240</v>
      </c>
      <c r="M3420" s="77" t="s">
        <v>41</v>
      </c>
      <c r="N3420" s="110">
        <v>0.16995545000000001</v>
      </c>
      <c r="O3420" s="107">
        <v>0</v>
      </c>
      <c r="P3420" s="111">
        <v>0.26288990000000001</v>
      </c>
      <c r="Z3420" s="77" t="s">
        <v>40</v>
      </c>
      <c r="AA3420" s="77" t="s">
        <v>39</v>
      </c>
      <c r="AB3420" s="77">
        <v>20</v>
      </c>
    </row>
    <row r="3421" spans="1:28" ht="15.75" customHeight="1" x14ac:dyDescent="0.2">
      <c r="A3421" s="77" t="s">
        <v>49</v>
      </c>
      <c r="B3421" s="77" t="s">
        <v>85</v>
      </c>
      <c r="C3421" s="77" t="s">
        <v>50</v>
      </c>
      <c r="D3421" s="113">
        <v>44154.447201608797</v>
      </c>
      <c r="E3421" s="77" t="s">
        <v>5</v>
      </c>
      <c r="F3421" s="77" t="s">
        <v>30</v>
      </c>
      <c r="G3421" s="77" t="s">
        <v>44</v>
      </c>
      <c r="H3421" s="77" t="s">
        <v>6</v>
      </c>
      <c r="I3421" s="77" t="s">
        <v>159</v>
      </c>
      <c r="J3421" s="77" t="s">
        <v>42</v>
      </c>
      <c r="K3421" s="101">
        <v>3.5</v>
      </c>
      <c r="L3421" s="77">
        <v>1240</v>
      </c>
      <c r="M3421" s="77" t="s">
        <v>41</v>
      </c>
      <c r="N3421" s="101">
        <v>3.47</v>
      </c>
      <c r="O3421" s="107">
        <v>0</v>
      </c>
      <c r="P3421" s="104">
        <v>4.12</v>
      </c>
      <c r="Z3421" s="77" t="s">
        <v>40</v>
      </c>
      <c r="AA3421" s="77" t="s">
        <v>39</v>
      </c>
      <c r="AB3421" s="77">
        <v>20</v>
      </c>
    </row>
    <row r="3422" spans="1:28" ht="15.75" customHeight="1" x14ac:dyDescent="0.2">
      <c r="A3422" s="77" t="s">
        <v>49</v>
      </c>
      <c r="B3422" s="77" t="s">
        <v>85</v>
      </c>
      <c r="C3422" s="77" t="s">
        <v>50</v>
      </c>
      <c r="D3422" s="113">
        <v>44154.447201608797</v>
      </c>
      <c r="E3422" s="77" t="s">
        <v>5</v>
      </c>
      <c r="F3422" s="77" t="s">
        <v>30</v>
      </c>
      <c r="G3422" s="77" t="s">
        <v>44</v>
      </c>
      <c r="H3422" s="77" t="s">
        <v>7</v>
      </c>
      <c r="I3422" s="77" t="s">
        <v>157</v>
      </c>
      <c r="J3422" s="77" t="s">
        <v>42</v>
      </c>
      <c r="K3422" s="101">
        <v>3.5</v>
      </c>
      <c r="L3422" s="77">
        <v>1240</v>
      </c>
      <c r="M3422" s="77" t="s">
        <v>41</v>
      </c>
      <c r="N3422" s="101">
        <v>143</v>
      </c>
      <c r="O3422" s="107">
        <v>7.8899999999999998E-2</v>
      </c>
      <c r="P3422" s="104">
        <v>6.07</v>
      </c>
      <c r="Z3422" s="77" t="s">
        <v>40</v>
      </c>
      <c r="AA3422" s="77" t="s">
        <v>39</v>
      </c>
      <c r="AB3422" s="77">
        <v>20</v>
      </c>
    </row>
    <row r="3423" spans="1:28" ht="15.75" customHeight="1" x14ac:dyDescent="0.2">
      <c r="A3423" s="77" t="s">
        <v>49</v>
      </c>
      <c r="B3423" s="77" t="s">
        <v>85</v>
      </c>
      <c r="C3423" s="77" t="s">
        <v>50</v>
      </c>
      <c r="D3423" s="113">
        <v>44154.447201608797</v>
      </c>
      <c r="E3423" s="77" t="s">
        <v>5</v>
      </c>
      <c r="F3423" s="77" t="s">
        <v>30</v>
      </c>
      <c r="G3423" s="77" t="s">
        <v>44</v>
      </c>
      <c r="H3423" s="77" t="s">
        <v>7</v>
      </c>
      <c r="I3423" s="77" t="s">
        <v>158</v>
      </c>
      <c r="J3423" s="77" t="s">
        <v>42</v>
      </c>
      <c r="K3423" s="101">
        <v>3.5</v>
      </c>
      <c r="L3423" s="77">
        <v>1240</v>
      </c>
      <c r="M3423" s="77" t="s">
        <v>41</v>
      </c>
      <c r="N3423" s="101">
        <v>202</v>
      </c>
      <c r="O3423" s="107">
        <v>8.5900000000000004E-2</v>
      </c>
      <c r="P3423" s="104">
        <v>0</v>
      </c>
      <c r="Z3423" s="77" t="s">
        <v>40</v>
      </c>
      <c r="AA3423" s="77" t="s">
        <v>39</v>
      </c>
      <c r="AB3423" s="77">
        <v>20</v>
      </c>
    </row>
    <row r="3424" spans="1:28" ht="15.75" customHeight="1" x14ac:dyDescent="0.2">
      <c r="A3424" s="77" t="s">
        <v>49</v>
      </c>
      <c r="B3424" s="77" t="s">
        <v>85</v>
      </c>
      <c r="C3424" s="77" t="s">
        <v>50</v>
      </c>
      <c r="D3424" s="113">
        <v>44154.447201608797</v>
      </c>
      <c r="E3424" s="77" t="s">
        <v>5</v>
      </c>
      <c r="F3424" s="77" t="s">
        <v>30</v>
      </c>
      <c r="G3424" s="77" t="s">
        <v>44</v>
      </c>
      <c r="H3424" s="77" t="s">
        <v>7</v>
      </c>
      <c r="I3424" s="77" t="s">
        <v>43</v>
      </c>
      <c r="J3424" s="109" t="s">
        <v>83</v>
      </c>
      <c r="K3424" s="110">
        <v>54.984999999999999</v>
      </c>
      <c r="L3424" s="77">
        <v>1240</v>
      </c>
      <c r="M3424" s="77" t="s">
        <v>41</v>
      </c>
      <c r="N3424" s="110">
        <v>0.22278803999999999</v>
      </c>
      <c r="O3424" s="107">
        <v>0</v>
      </c>
      <c r="P3424" s="111">
        <v>0.34436664</v>
      </c>
      <c r="Z3424" s="77" t="s">
        <v>40</v>
      </c>
      <c r="AA3424" s="77" t="s">
        <v>39</v>
      </c>
      <c r="AB3424" s="77">
        <v>20</v>
      </c>
    </row>
    <row r="3425" spans="1:28" ht="15.75" customHeight="1" x14ac:dyDescent="0.2">
      <c r="A3425" s="77" t="s">
        <v>49</v>
      </c>
      <c r="B3425" s="77" t="s">
        <v>85</v>
      </c>
      <c r="C3425" s="77" t="s">
        <v>50</v>
      </c>
      <c r="D3425" s="113">
        <v>44154.447201608797</v>
      </c>
      <c r="E3425" s="77" t="s">
        <v>5</v>
      </c>
      <c r="F3425" s="77" t="s">
        <v>30</v>
      </c>
      <c r="G3425" s="77" t="s">
        <v>44</v>
      </c>
      <c r="H3425" s="77" t="s">
        <v>7</v>
      </c>
      <c r="I3425" s="77" t="s">
        <v>159</v>
      </c>
      <c r="J3425" s="77" t="s">
        <v>42</v>
      </c>
      <c r="K3425" s="101">
        <v>3.5</v>
      </c>
      <c r="L3425" s="77">
        <v>1240</v>
      </c>
      <c r="M3425" s="77" t="s">
        <v>41</v>
      </c>
      <c r="N3425" s="101">
        <v>139</v>
      </c>
      <c r="O3425" s="107">
        <v>7.3599999999999999E-2</v>
      </c>
      <c r="P3425" s="104">
        <v>5.32</v>
      </c>
      <c r="Z3425" s="77" t="s">
        <v>40</v>
      </c>
      <c r="AA3425" s="77" t="s">
        <v>39</v>
      </c>
      <c r="AB3425" s="77">
        <v>20</v>
      </c>
    </row>
    <row r="3426" spans="1:28" ht="15.75" customHeight="1" x14ac:dyDescent="0.2">
      <c r="A3426" s="77" t="s">
        <v>49</v>
      </c>
      <c r="B3426" s="77" t="s">
        <v>85</v>
      </c>
      <c r="C3426" s="77" t="s">
        <v>50</v>
      </c>
      <c r="D3426" s="113">
        <v>44154.447201608797</v>
      </c>
      <c r="E3426" s="77" t="s">
        <v>5</v>
      </c>
      <c r="F3426" s="77" t="s">
        <v>30</v>
      </c>
      <c r="G3426" s="77" t="s">
        <v>44</v>
      </c>
      <c r="H3426" s="77" t="s">
        <v>8</v>
      </c>
      <c r="I3426" s="77" t="s">
        <v>157</v>
      </c>
      <c r="J3426" s="77" t="s">
        <v>42</v>
      </c>
      <c r="K3426" s="101">
        <v>3.5</v>
      </c>
      <c r="L3426" s="77">
        <v>1240</v>
      </c>
      <c r="M3426" s="77" t="s">
        <v>41</v>
      </c>
      <c r="N3426" s="101">
        <v>141</v>
      </c>
      <c r="O3426" s="107">
        <v>3.7499999999999999E-2</v>
      </c>
      <c r="P3426" s="104">
        <v>5.8</v>
      </c>
      <c r="Z3426" s="77" t="s">
        <v>40</v>
      </c>
      <c r="AA3426" s="77" t="s">
        <v>39</v>
      </c>
      <c r="AB3426" s="77">
        <v>20</v>
      </c>
    </row>
    <row r="3427" spans="1:28" ht="15.75" customHeight="1" x14ac:dyDescent="0.2">
      <c r="A3427" s="77" t="s">
        <v>49</v>
      </c>
      <c r="B3427" s="77" t="s">
        <v>85</v>
      </c>
      <c r="C3427" s="77" t="s">
        <v>50</v>
      </c>
      <c r="D3427" s="113">
        <v>44154.447201608797</v>
      </c>
      <c r="E3427" s="77" t="s">
        <v>5</v>
      </c>
      <c r="F3427" s="77" t="s">
        <v>30</v>
      </c>
      <c r="G3427" s="77" t="s">
        <v>44</v>
      </c>
      <c r="H3427" s="77" t="s">
        <v>8</v>
      </c>
      <c r="I3427" s="77" t="s">
        <v>158</v>
      </c>
      <c r="J3427" s="77" t="s">
        <v>42</v>
      </c>
      <c r="K3427" s="101">
        <v>3.5</v>
      </c>
      <c r="L3427" s="77">
        <v>1240</v>
      </c>
      <c r="M3427" s="77" t="s">
        <v>41</v>
      </c>
      <c r="N3427" s="101">
        <v>185</v>
      </c>
      <c r="O3427" s="107">
        <v>4.2999999999999997E-2</v>
      </c>
      <c r="P3427" s="104">
        <v>0</v>
      </c>
      <c r="Z3427" s="77" t="s">
        <v>40</v>
      </c>
      <c r="AA3427" s="77" t="s">
        <v>39</v>
      </c>
      <c r="AB3427" s="77">
        <v>20</v>
      </c>
    </row>
    <row r="3428" spans="1:28" ht="15.75" customHeight="1" x14ac:dyDescent="0.2">
      <c r="A3428" s="77" t="s">
        <v>49</v>
      </c>
      <c r="B3428" s="77" t="s">
        <v>85</v>
      </c>
      <c r="C3428" s="77" t="s">
        <v>50</v>
      </c>
      <c r="D3428" s="113">
        <v>44154.447201608797</v>
      </c>
      <c r="E3428" s="77" t="s">
        <v>5</v>
      </c>
      <c r="F3428" s="77" t="s">
        <v>30</v>
      </c>
      <c r="G3428" s="77" t="s">
        <v>44</v>
      </c>
      <c r="H3428" s="77" t="s">
        <v>8</v>
      </c>
      <c r="I3428" s="77" t="s">
        <v>43</v>
      </c>
      <c r="J3428" s="109" t="s">
        <v>83</v>
      </c>
      <c r="K3428" s="110">
        <v>54.984999999999999</v>
      </c>
      <c r="L3428" s="77">
        <v>1240</v>
      </c>
      <c r="M3428" s="77" t="s">
        <v>41</v>
      </c>
      <c r="N3428" s="110">
        <v>0.2138765</v>
      </c>
      <c r="O3428" s="107">
        <v>0</v>
      </c>
      <c r="P3428" s="111">
        <v>0.33290900000000001</v>
      </c>
      <c r="Z3428" s="77" t="s">
        <v>40</v>
      </c>
      <c r="AA3428" s="77" t="s">
        <v>39</v>
      </c>
      <c r="AB3428" s="77">
        <v>20</v>
      </c>
    </row>
    <row r="3429" spans="1:28" ht="15.75" customHeight="1" x14ac:dyDescent="0.2">
      <c r="A3429" s="77" t="s">
        <v>49</v>
      </c>
      <c r="B3429" s="77" t="s">
        <v>85</v>
      </c>
      <c r="C3429" s="77" t="s">
        <v>50</v>
      </c>
      <c r="D3429" s="113">
        <v>44154.447201608797</v>
      </c>
      <c r="E3429" s="77" t="s">
        <v>5</v>
      </c>
      <c r="F3429" s="77" t="s">
        <v>30</v>
      </c>
      <c r="G3429" s="77" t="s">
        <v>44</v>
      </c>
      <c r="H3429" s="77" t="s">
        <v>8</v>
      </c>
      <c r="I3429" s="77" t="s">
        <v>159</v>
      </c>
      <c r="J3429" s="77" t="s">
        <v>42</v>
      </c>
      <c r="K3429" s="101">
        <v>3.5</v>
      </c>
      <c r="L3429" s="77">
        <v>1240</v>
      </c>
      <c r="M3429" s="77" t="s">
        <v>41</v>
      </c>
      <c r="N3429" s="101">
        <v>88.2</v>
      </c>
      <c r="O3429" s="107">
        <v>2.2599999999999999E-2</v>
      </c>
      <c r="P3429" s="104">
        <v>5.14</v>
      </c>
      <c r="Z3429" s="77" t="s">
        <v>40</v>
      </c>
      <c r="AA3429" s="77" t="s">
        <v>39</v>
      </c>
      <c r="AB3429" s="77">
        <v>20</v>
      </c>
    </row>
    <row r="3430" spans="1:28" ht="15.75" customHeight="1" x14ac:dyDescent="0.2">
      <c r="A3430" s="77" t="s">
        <v>49</v>
      </c>
      <c r="B3430" s="77" t="s">
        <v>85</v>
      </c>
      <c r="C3430" s="77" t="s">
        <v>50</v>
      </c>
      <c r="D3430" s="113">
        <v>44154.447201608797</v>
      </c>
      <c r="E3430" s="77" t="s">
        <v>5</v>
      </c>
      <c r="F3430" s="77" t="s">
        <v>30</v>
      </c>
      <c r="G3430" s="77" t="s">
        <v>44</v>
      </c>
      <c r="H3430" s="77" t="s">
        <v>9</v>
      </c>
      <c r="I3430" s="77" t="s">
        <v>157</v>
      </c>
      <c r="J3430" s="77" t="s">
        <v>42</v>
      </c>
      <c r="K3430" s="101">
        <v>3.5</v>
      </c>
      <c r="L3430" s="77">
        <v>1240</v>
      </c>
      <c r="M3430" s="77" t="s">
        <v>41</v>
      </c>
      <c r="N3430" s="101">
        <v>156</v>
      </c>
      <c r="O3430" s="107">
        <v>6.8199999999999997E-2</v>
      </c>
      <c r="P3430" s="104">
        <v>6.94</v>
      </c>
      <c r="Z3430" s="77" t="s">
        <v>40</v>
      </c>
      <c r="AA3430" s="77" t="s">
        <v>39</v>
      </c>
      <c r="AB3430" s="77">
        <v>20</v>
      </c>
    </row>
    <row r="3431" spans="1:28" ht="15.75" customHeight="1" x14ac:dyDescent="0.2">
      <c r="A3431" s="77" t="s">
        <v>49</v>
      </c>
      <c r="B3431" s="77" t="s">
        <v>85</v>
      </c>
      <c r="C3431" s="77" t="s">
        <v>50</v>
      </c>
      <c r="D3431" s="113">
        <v>44154.447201608797</v>
      </c>
      <c r="E3431" s="77" t="s">
        <v>5</v>
      </c>
      <c r="F3431" s="77" t="s">
        <v>30</v>
      </c>
      <c r="G3431" s="77" t="s">
        <v>44</v>
      </c>
      <c r="H3431" s="77" t="s">
        <v>9</v>
      </c>
      <c r="I3431" s="77" t="s">
        <v>158</v>
      </c>
      <c r="J3431" s="77" t="s">
        <v>42</v>
      </c>
      <c r="K3431" s="101">
        <v>3.5</v>
      </c>
      <c r="L3431" s="77">
        <v>1240</v>
      </c>
      <c r="M3431" s="77" t="s">
        <v>41</v>
      </c>
      <c r="N3431" s="101">
        <v>231</v>
      </c>
      <c r="O3431" s="107">
        <v>7.5499999999999998E-2</v>
      </c>
      <c r="P3431" s="104">
        <v>0</v>
      </c>
      <c r="Z3431" s="77" t="s">
        <v>40</v>
      </c>
      <c r="AA3431" s="77" t="s">
        <v>39</v>
      </c>
      <c r="AB3431" s="77">
        <v>20</v>
      </c>
    </row>
    <row r="3432" spans="1:28" ht="15.75" customHeight="1" x14ac:dyDescent="0.2">
      <c r="A3432" s="77" t="s">
        <v>49</v>
      </c>
      <c r="B3432" s="77" t="s">
        <v>85</v>
      </c>
      <c r="C3432" s="77" t="s">
        <v>50</v>
      </c>
      <c r="D3432" s="113">
        <v>44154.447201608797</v>
      </c>
      <c r="E3432" s="77" t="s">
        <v>5</v>
      </c>
      <c r="F3432" s="77" t="s">
        <v>30</v>
      </c>
      <c r="G3432" s="77" t="s">
        <v>44</v>
      </c>
      <c r="H3432" s="77" t="s">
        <v>9</v>
      </c>
      <c r="I3432" s="77" t="s">
        <v>43</v>
      </c>
      <c r="J3432" s="109" t="s">
        <v>83</v>
      </c>
      <c r="K3432" s="110">
        <v>54.984999999999999</v>
      </c>
      <c r="L3432" s="77">
        <v>1240</v>
      </c>
      <c r="M3432" s="77" t="s">
        <v>41</v>
      </c>
      <c r="N3432" s="110">
        <v>0.25143219999999999</v>
      </c>
      <c r="O3432" s="107">
        <v>0</v>
      </c>
      <c r="P3432" s="111">
        <v>0.38828772</v>
      </c>
      <c r="Z3432" s="77" t="s">
        <v>40</v>
      </c>
      <c r="AA3432" s="77" t="s">
        <v>39</v>
      </c>
      <c r="AB3432" s="77">
        <v>20</v>
      </c>
    </row>
    <row r="3433" spans="1:28" ht="15.75" customHeight="1" x14ac:dyDescent="0.2">
      <c r="A3433" s="77" t="s">
        <v>49</v>
      </c>
      <c r="B3433" s="77" t="s">
        <v>85</v>
      </c>
      <c r="C3433" s="77" t="s">
        <v>50</v>
      </c>
      <c r="D3433" s="113">
        <v>44154.447201608797</v>
      </c>
      <c r="E3433" s="77" t="s">
        <v>5</v>
      </c>
      <c r="F3433" s="77" t="s">
        <v>30</v>
      </c>
      <c r="G3433" s="77" t="s">
        <v>44</v>
      </c>
      <c r="H3433" s="77" t="s">
        <v>9</v>
      </c>
      <c r="I3433" s="77" t="s">
        <v>159</v>
      </c>
      <c r="J3433" s="77" t="s">
        <v>42</v>
      </c>
      <c r="K3433" s="101">
        <v>3.5</v>
      </c>
      <c r="L3433" s="77">
        <v>1240</v>
      </c>
      <c r="M3433" s="77" t="s">
        <v>41</v>
      </c>
      <c r="N3433" s="101">
        <v>127</v>
      </c>
      <c r="O3433" s="107">
        <v>5.2999999999999999E-2</v>
      </c>
      <c r="P3433" s="104">
        <v>6.08</v>
      </c>
      <c r="Z3433" s="77" t="s">
        <v>40</v>
      </c>
      <c r="AA3433" s="77" t="s">
        <v>39</v>
      </c>
      <c r="AB3433" s="77">
        <v>20</v>
      </c>
    </row>
    <row r="3434" spans="1:28" ht="15.75" customHeight="1" x14ac:dyDescent="0.2">
      <c r="A3434" s="77" t="s">
        <v>49</v>
      </c>
      <c r="B3434" s="77" t="s">
        <v>85</v>
      </c>
      <c r="C3434" s="77" t="s">
        <v>50</v>
      </c>
      <c r="D3434" s="113">
        <v>44154.447201608797</v>
      </c>
      <c r="E3434" s="77" t="s">
        <v>5</v>
      </c>
      <c r="F3434" s="77" t="s">
        <v>30</v>
      </c>
      <c r="G3434" s="77" t="s">
        <v>44</v>
      </c>
      <c r="H3434" s="77" t="s">
        <v>10</v>
      </c>
      <c r="I3434" s="77" t="s">
        <v>157</v>
      </c>
      <c r="J3434" s="77" t="s">
        <v>42</v>
      </c>
      <c r="K3434" s="101">
        <v>3.5</v>
      </c>
      <c r="L3434" s="77">
        <v>1240</v>
      </c>
      <c r="M3434" s="77" t="s">
        <v>41</v>
      </c>
      <c r="N3434" s="101">
        <v>78.099999999999994</v>
      </c>
      <c r="O3434" s="107">
        <v>4.58E-2</v>
      </c>
      <c r="P3434" s="104">
        <v>9.02</v>
      </c>
      <c r="Z3434" s="77" t="s">
        <v>40</v>
      </c>
      <c r="AA3434" s="77" t="s">
        <v>39</v>
      </c>
      <c r="AB3434" s="77">
        <v>20</v>
      </c>
    </row>
    <row r="3435" spans="1:28" ht="15.75" customHeight="1" x14ac:dyDescent="0.2">
      <c r="A3435" s="77" t="s">
        <v>49</v>
      </c>
      <c r="B3435" s="77" t="s">
        <v>85</v>
      </c>
      <c r="C3435" s="77" t="s">
        <v>50</v>
      </c>
      <c r="D3435" s="113">
        <v>44154.447201608797</v>
      </c>
      <c r="E3435" s="77" t="s">
        <v>5</v>
      </c>
      <c r="F3435" s="77" t="s">
        <v>30</v>
      </c>
      <c r="G3435" s="77" t="s">
        <v>44</v>
      </c>
      <c r="H3435" s="77" t="s">
        <v>10</v>
      </c>
      <c r="I3435" s="77" t="s">
        <v>158</v>
      </c>
      <c r="J3435" s="77" t="s">
        <v>42</v>
      </c>
      <c r="K3435" s="101">
        <v>3.5</v>
      </c>
      <c r="L3435" s="77">
        <v>1240</v>
      </c>
      <c r="M3435" s="77" t="s">
        <v>41</v>
      </c>
      <c r="N3435" s="101">
        <v>152</v>
      </c>
      <c r="O3435" s="107">
        <v>5.0700000000000002E-2</v>
      </c>
      <c r="P3435" s="104">
        <v>0</v>
      </c>
      <c r="Z3435" s="77" t="s">
        <v>40</v>
      </c>
      <c r="AA3435" s="77" t="s">
        <v>39</v>
      </c>
      <c r="AB3435" s="77">
        <v>20</v>
      </c>
    </row>
    <row r="3436" spans="1:28" ht="15.75" customHeight="1" x14ac:dyDescent="0.2">
      <c r="A3436" s="77" t="s">
        <v>49</v>
      </c>
      <c r="B3436" s="77" t="s">
        <v>85</v>
      </c>
      <c r="C3436" s="77" t="s">
        <v>50</v>
      </c>
      <c r="D3436" s="113">
        <v>44154.447201608797</v>
      </c>
      <c r="E3436" s="77" t="s">
        <v>5</v>
      </c>
      <c r="F3436" s="77" t="s">
        <v>30</v>
      </c>
      <c r="G3436" s="77" t="s">
        <v>44</v>
      </c>
      <c r="H3436" s="77" t="s">
        <v>10</v>
      </c>
      <c r="I3436" s="77" t="s">
        <v>43</v>
      </c>
      <c r="J3436" s="109" t="s">
        <v>83</v>
      </c>
      <c r="K3436" s="110">
        <v>54.984999999999999</v>
      </c>
      <c r="L3436" s="77">
        <v>1240</v>
      </c>
      <c r="M3436" s="77" t="s">
        <v>41</v>
      </c>
      <c r="N3436" s="110">
        <v>0.32781670000000002</v>
      </c>
      <c r="O3436" s="107">
        <v>0</v>
      </c>
      <c r="P3436" s="111">
        <v>0.50859326000000005</v>
      </c>
      <c r="Z3436" s="77" t="s">
        <v>40</v>
      </c>
      <c r="AA3436" s="77" t="s">
        <v>39</v>
      </c>
      <c r="AB3436" s="77">
        <v>20</v>
      </c>
    </row>
    <row r="3437" spans="1:28" ht="15.75" customHeight="1" x14ac:dyDescent="0.2">
      <c r="A3437" s="77" t="s">
        <v>49</v>
      </c>
      <c r="B3437" s="77" t="s">
        <v>85</v>
      </c>
      <c r="C3437" s="77" t="s">
        <v>50</v>
      </c>
      <c r="D3437" s="113">
        <v>44154.447201608797</v>
      </c>
      <c r="E3437" s="77" t="s">
        <v>5</v>
      </c>
      <c r="F3437" s="77" t="s">
        <v>30</v>
      </c>
      <c r="G3437" s="77" t="s">
        <v>44</v>
      </c>
      <c r="H3437" s="77" t="s">
        <v>10</v>
      </c>
      <c r="I3437" s="77" t="s">
        <v>159</v>
      </c>
      <c r="J3437" s="77" t="s">
        <v>42</v>
      </c>
      <c r="K3437" s="101">
        <v>3.5</v>
      </c>
      <c r="L3437" s="77">
        <v>1240</v>
      </c>
      <c r="M3437" s="77" t="s">
        <v>41</v>
      </c>
      <c r="N3437" s="101">
        <v>17.399999999999999</v>
      </c>
      <c r="O3437" s="107">
        <v>6.9300000000000004E-3</v>
      </c>
      <c r="P3437" s="104">
        <v>7.98</v>
      </c>
      <c r="Z3437" s="77" t="s">
        <v>40</v>
      </c>
      <c r="AA3437" s="77" t="s">
        <v>39</v>
      </c>
      <c r="AB3437" s="77">
        <v>20</v>
      </c>
    </row>
    <row r="3438" spans="1:28" ht="15.75" customHeight="1" x14ac:dyDescent="0.2">
      <c r="A3438" s="77" t="s">
        <v>49</v>
      </c>
      <c r="B3438" s="77" t="s">
        <v>85</v>
      </c>
      <c r="C3438" s="77" t="s">
        <v>50</v>
      </c>
      <c r="D3438" s="113">
        <v>44154.447201608797</v>
      </c>
      <c r="E3438" s="77" t="s">
        <v>5</v>
      </c>
      <c r="F3438" s="77" t="s">
        <v>30</v>
      </c>
      <c r="G3438" s="77" t="s">
        <v>44</v>
      </c>
      <c r="H3438" s="77" t="s">
        <v>11</v>
      </c>
      <c r="I3438" s="77" t="s">
        <v>157</v>
      </c>
      <c r="J3438" s="77" t="s">
        <v>42</v>
      </c>
      <c r="K3438" s="101">
        <v>3.5</v>
      </c>
      <c r="L3438" s="77">
        <v>1240</v>
      </c>
      <c r="M3438" s="77" t="s">
        <v>41</v>
      </c>
      <c r="N3438" s="101">
        <v>160</v>
      </c>
      <c r="O3438" s="107">
        <v>7.1599999999999997E-2</v>
      </c>
      <c r="P3438" s="104">
        <v>3.89</v>
      </c>
      <c r="Z3438" s="77" t="s">
        <v>40</v>
      </c>
      <c r="AA3438" s="77" t="s">
        <v>39</v>
      </c>
      <c r="AB3438" s="77">
        <v>20</v>
      </c>
    </row>
    <row r="3439" spans="1:28" ht="15.75" customHeight="1" x14ac:dyDescent="0.2">
      <c r="A3439" s="77" t="s">
        <v>49</v>
      </c>
      <c r="B3439" s="77" t="s">
        <v>85</v>
      </c>
      <c r="C3439" s="77" t="s">
        <v>50</v>
      </c>
      <c r="D3439" s="113">
        <v>44154.447201608797</v>
      </c>
      <c r="E3439" s="77" t="s">
        <v>5</v>
      </c>
      <c r="F3439" s="77" t="s">
        <v>30</v>
      </c>
      <c r="G3439" s="77" t="s">
        <v>44</v>
      </c>
      <c r="H3439" s="77" t="s">
        <v>11</v>
      </c>
      <c r="I3439" s="77" t="s">
        <v>158</v>
      </c>
      <c r="J3439" s="77" t="s">
        <v>42</v>
      </c>
      <c r="K3439" s="101">
        <v>3.5</v>
      </c>
      <c r="L3439" s="77">
        <v>1240</v>
      </c>
      <c r="M3439" s="77" t="s">
        <v>41</v>
      </c>
      <c r="N3439" s="101">
        <v>195</v>
      </c>
      <c r="O3439" s="107">
        <v>8.1299999999999997E-2</v>
      </c>
      <c r="P3439" s="104">
        <v>0</v>
      </c>
      <c r="Z3439" s="77" t="s">
        <v>40</v>
      </c>
      <c r="AA3439" s="77" t="s">
        <v>39</v>
      </c>
      <c r="AB3439" s="77">
        <v>20</v>
      </c>
    </row>
    <row r="3440" spans="1:28" ht="15.75" customHeight="1" x14ac:dyDescent="0.2">
      <c r="A3440" s="77" t="s">
        <v>49</v>
      </c>
      <c r="B3440" s="77" t="s">
        <v>85</v>
      </c>
      <c r="C3440" s="77" t="s">
        <v>50</v>
      </c>
      <c r="D3440" s="113">
        <v>44154.447201608797</v>
      </c>
      <c r="E3440" s="77" t="s">
        <v>5</v>
      </c>
      <c r="F3440" s="77" t="s">
        <v>30</v>
      </c>
      <c r="G3440" s="77" t="s">
        <v>44</v>
      </c>
      <c r="H3440" s="77" t="s">
        <v>11</v>
      </c>
      <c r="I3440" s="77" t="s">
        <v>43</v>
      </c>
      <c r="J3440" s="109" t="s">
        <v>83</v>
      </c>
      <c r="K3440" s="110">
        <v>54.984999999999999</v>
      </c>
      <c r="L3440" s="77">
        <v>1240</v>
      </c>
      <c r="M3440" s="77" t="s">
        <v>41</v>
      </c>
      <c r="N3440" s="110">
        <v>0.14131126999999999</v>
      </c>
      <c r="O3440" s="107">
        <v>0</v>
      </c>
      <c r="P3440" s="111">
        <v>0.21960536</v>
      </c>
      <c r="Z3440" s="77" t="s">
        <v>40</v>
      </c>
      <c r="AA3440" s="77" t="s">
        <v>39</v>
      </c>
      <c r="AB3440" s="77">
        <v>20</v>
      </c>
    </row>
    <row r="3441" spans="1:28" ht="15.75" customHeight="1" x14ac:dyDescent="0.2">
      <c r="A3441" s="77" t="s">
        <v>49</v>
      </c>
      <c r="B3441" s="77" t="s">
        <v>85</v>
      </c>
      <c r="C3441" s="77" t="s">
        <v>50</v>
      </c>
      <c r="D3441" s="113">
        <v>44154.447201608797</v>
      </c>
      <c r="E3441" s="77" t="s">
        <v>5</v>
      </c>
      <c r="F3441" s="77" t="s">
        <v>30</v>
      </c>
      <c r="G3441" s="77" t="s">
        <v>44</v>
      </c>
      <c r="H3441" s="77" t="s">
        <v>11</v>
      </c>
      <c r="I3441" s="77" t="s">
        <v>159</v>
      </c>
      <c r="J3441" s="77" t="s">
        <v>42</v>
      </c>
      <c r="K3441" s="101">
        <v>3.5</v>
      </c>
      <c r="L3441" s="77">
        <v>1240</v>
      </c>
      <c r="M3441" s="77" t="s">
        <v>41</v>
      </c>
      <c r="N3441" s="101">
        <v>25.9</v>
      </c>
      <c r="O3441" s="107">
        <v>1.0700001000000001E-2</v>
      </c>
      <c r="P3441" s="104">
        <v>3.45</v>
      </c>
      <c r="Z3441" s="77" t="s">
        <v>40</v>
      </c>
      <c r="AA3441" s="77" t="s">
        <v>39</v>
      </c>
      <c r="AB3441" s="77">
        <v>20</v>
      </c>
    </row>
    <row r="3442" spans="1:28" ht="15.75" customHeight="1" x14ac:dyDescent="0.2">
      <c r="A3442" s="77" t="s">
        <v>49</v>
      </c>
      <c r="B3442" s="77" t="s">
        <v>85</v>
      </c>
      <c r="C3442" s="77" t="s">
        <v>50</v>
      </c>
      <c r="D3442" s="113">
        <v>44154.447201608797</v>
      </c>
      <c r="E3442" s="77" t="s">
        <v>5</v>
      </c>
      <c r="F3442" s="77" t="s">
        <v>30</v>
      </c>
      <c r="G3442" s="77" t="s">
        <v>44</v>
      </c>
      <c r="H3442" s="77" t="s">
        <v>12</v>
      </c>
      <c r="I3442" s="77" t="s">
        <v>157</v>
      </c>
      <c r="J3442" s="77" t="s">
        <v>42</v>
      </c>
      <c r="K3442" s="101">
        <v>3.5</v>
      </c>
      <c r="L3442" s="77">
        <v>1240</v>
      </c>
      <c r="M3442" s="77" t="s">
        <v>41</v>
      </c>
      <c r="N3442" s="101">
        <v>171</v>
      </c>
      <c r="O3442" s="107">
        <v>3.4799999999999998E-2</v>
      </c>
      <c r="P3442" s="104">
        <v>2.2200000000000002</v>
      </c>
      <c r="Z3442" s="77" t="s">
        <v>40</v>
      </c>
      <c r="AA3442" s="77" t="s">
        <v>39</v>
      </c>
      <c r="AB3442" s="77">
        <v>20</v>
      </c>
    </row>
    <row r="3443" spans="1:28" ht="15.75" customHeight="1" x14ac:dyDescent="0.2">
      <c r="A3443" s="77" t="s">
        <v>49</v>
      </c>
      <c r="B3443" s="77" t="s">
        <v>85</v>
      </c>
      <c r="C3443" s="77" t="s">
        <v>50</v>
      </c>
      <c r="D3443" s="113">
        <v>44154.447201608797</v>
      </c>
      <c r="E3443" s="77" t="s">
        <v>5</v>
      </c>
      <c r="F3443" s="77" t="s">
        <v>30</v>
      </c>
      <c r="G3443" s="77" t="s">
        <v>44</v>
      </c>
      <c r="H3443" s="77" t="s">
        <v>12</v>
      </c>
      <c r="I3443" s="77" t="s">
        <v>158</v>
      </c>
      <c r="J3443" s="77" t="s">
        <v>42</v>
      </c>
      <c r="K3443" s="101">
        <v>3.5</v>
      </c>
      <c r="L3443" s="77">
        <v>1240</v>
      </c>
      <c r="M3443" s="77" t="s">
        <v>41</v>
      </c>
      <c r="N3443" s="101">
        <v>189</v>
      </c>
      <c r="O3443" s="107">
        <v>4.0599999999999997E-2</v>
      </c>
      <c r="P3443" s="104">
        <v>0</v>
      </c>
      <c r="Z3443" s="77" t="s">
        <v>40</v>
      </c>
      <c r="AA3443" s="77" t="s">
        <v>39</v>
      </c>
      <c r="AB3443" s="77">
        <v>20</v>
      </c>
    </row>
    <row r="3444" spans="1:28" ht="15.75" customHeight="1" x14ac:dyDescent="0.2">
      <c r="A3444" s="77" t="s">
        <v>49</v>
      </c>
      <c r="B3444" s="77" t="s">
        <v>85</v>
      </c>
      <c r="C3444" s="77" t="s">
        <v>50</v>
      </c>
      <c r="D3444" s="113">
        <v>44154.447201608797</v>
      </c>
      <c r="E3444" s="77" t="s">
        <v>5</v>
      </c>
      <c r="F3444" s="77" t="s">
        <v>30</v>
      </c>
      <c r="G3444" s="77" t="s">
        <v>44</v>
      </c>
      <c r="H3444" s="77" t="s">
        <v>12</v>
      </c>
      <c r="I3444" s="77" t="s">
        <v>43</v>
      </c>
      <c r="J3444" s="109" t="s">
        <v>83</v>
      </c>
      <c r="K3444" s="110">
        <v>54.984999999999999</v>
      </c>
      <c r="L3444" s="77">
        <v>1240</v>
      </c>
      <c r="M3444" s="77" t="s">
        <v>41</v>
      </c>
      <c r="N3444" s="110">
        <v>8.21133E-2</v>
      </c>
      <c r="O3444" s="107">
        <v>0</v>
      </c>
      <c r="P3444" s="111">
        <v>0.12858053</v>
      </c>
      <c r="Z3444" s="77" t="s">
        <v>40</v>
      </c>
      <c r="AA3444" s="77" t="s">
        <v>39</v>
      </c>
      <c r="AB3444" s="77">
        <v>20</v>
      </c>
    </row>
    <row r="3445" spans="1:28" ht="15.75" customHeight="1" x14ac:dyDescent="0.2">
      <c r="A3445" s="77" t="s">
        <v>49</v>
      </c>
      <c r="B3445" s="77" t="s">
        <v>85</v>
      </c>
      <c r="C3445" s="77" t="s">
        <v>50</v>
      </c>
      <c r="D3445" s="113">
        <v>44154.447201608797</v>
      </c>
      <c r="E3445" s="77" t="s">
        <v>5</v>
      </c>
      <c r="F3445" s="77" t="s">
        <v>30</v>
      </c>
      <c r="G3445" s="77" t="s">
        <v>44</v>
      </c>
      <c r="H3445" s="77" t="s">
        <v>12</v>
      </c>
      <c r="I3445" s="77" t="s">
        <v>159</v>
      </c>
      <c r="J3445" s="77" t="s">
        <v>42</v>
      </c>
      <c r="K3445" s="101">
        <v>3.5</v>
      </c>
      <c r="L3445" s="77">
        <v>1240</v>
      </c>
      <c r="M3445" s="77" t="s">
        <v>41</v>
      </c>
      <c r="N3445" s="101">
        <v>43</v>
      </c>
      <c r="O3445" s="107">
        <v>8.6199999999999992E-3</v>
      </c>
      <c r="P3445" s="104">
        <v>2</v>
      </c>
      <c r="Z3445" s="77" t="s">
        <v>40</v>
      </c>
      <c r="AA3445" s="77" t="s">
        <v>39</v>
      </c>
      <c r="AB3445" s="77">
        <v>20</v>
      </c>
    </row>
    <row r="3446" spans="1:28" ht="15.75" customHeight="1" x14ac:dyDescent="0.2">
      <c r="A3446" s="77" t="s">
        <v>49</v>
      </c>
      <c r="B3446" s="77" t="s">
        <v>85</v>
      </c>
      <c r="C3446" s="77" t="s">
        <v>50</v>
      </c>
      <c r="D3446" s="113">
        <v>44154.447201608797</v>
      </c>
      <c r="E3446" s="77" t="s">
        <v>5</v>
      </c>
      <c r="F3446" s="77" t="s">
        <v>30</v>
      </c>
      <c r="G3446" s="77" t="s">
        <v>44</v>
      </c>
      <c r="H3446" s="77" t="s">
        <v>13</v>
      </c>
      <c r="I3446" s="77" t="s">
        <v>157</v>
      </c>
      <c r="J3446" s="77" t="s">
        <v>42</v>
      </c>
      <c r="K3446" s="101">
        <v>3.5</v>
      </c>
      <c r="L3446" s="77">
        <v>1240</v>
      </c>
      <c r="M3446" s="77" t="s">
        <v>41</v>
      </c>
      <c r="N3446" s="101">
        <v>193</v>
      </c>
      <c r="O3446" s="107">
        <v>6.08E-2</v>
      </c>
      <c r="P3446" s="104">
        <v>3.52</v>
      </c>
      <c r="Z3446" s="77" t="s">
        <v>40</v>
      </c>
      <c r="AA3446" s="77" t="s">
        <v>39</v>
      </c>
      <c r="AB3446" s="77">
        <v>20</v>
      </c>
    </row>
    <row r="3447" spans="1:28" ht="15.75" customHeight="1" x14ac:dyDescent="0.2">
      <c r="A3447" s="77" t="s">
        <v>49</v>
      </c>
      <c r="B3447" s="77" t="s">
        <v>85</v>
      </c>
      <c r="C3447" s="77" t="s">
        <v>50</v>
      </c>
      <c r="D3447" s="113">
        <v>44154.447201608797</v>
      </c>
      <c r="E3447" s="77" t="s">
        <v>5</v>
      </c>
      <c r="F3447" s="77" t="s">
        <v>30</v>
      </c>
      <c r="G3447" s="77" t="s">
        <v>44</v>
      </c>
      <c r="H3447" s="77" t="s">
        <v>13</v>
      </c>
      <c r="I3447" s="77" t="s">
        <v>158</v>
      </c>
      <c r="J3447" s="77" t="s">
        <v>42</v>
      </c>
      <c r="K3447" s="101">
        <v>3.5</v>
      </c>
      <c r="L3447" s="77">
        <v>1240</v>
      </c>
      <c r="M3447" s="77" t="s">
        <v>41</v>
      </c>
      <c r="N3447" s="101">
        <v>225</v>
      </c>
      <c r="O3447" s="107">
        <v>6.9000000000000006E-2</v>
      </c>
      <c r="P3447" s="104">
        <v>0</v>
      </c>
      <c r="Z3447" s="77" t="s">
        <v>40</v>
      </c>
      <c r="AA3447" s="77" t="s">
        <v>39</v>
      </c>
      <c r="AB3447" s="77">
        <v>20</v>
      </c>
    </row>
    <row r="3448" spans="1:28" ht="15.75" customHeight="1" x14ac:dyDescent="0.2">
      <c r="A3448" s="77" t="s">
        <v>49</v>
      </c>
      <c r="B3448" s="77" t="s">
        <v>85</v>
      </c>
      <c r="C3448" s="77" t="s">
        <v>50</v>
      </c>
      <c r="D3448" s="113">
        <v>44154.447201608797</v>
      </c>
      <c r="E3448" s="77" t="s">
        <v>5</v>
      </c>
      <c r="F3448" s="77" t="s">
        <v>30</v>
      </c>
      <c r="G3448" s="77" t="s">
        <v>44</v>
      </c>
      <c r="H3448" s="77" t="s">
        <v>13</v>
      </c>
      <c r="I3448" s="77" t="s">
        <v>43</v>
      </c>
      <c r="J3448" s="109" t="s">
        <v>83</v>
      </c>
      <c r="K3448" s="110">
        <v>54.984999999999999</v>
      </c>
      <c r="L3448" s="77">
        <v>1240</v>
      </c>
      <c r="M3448" s="77" t="s">
        <v>41</v>
      </c>
      <c r="N3448" s="110">
        <v>0.12921705999999999</v>
      </c>
      <c r="O3448" s="107">
        <v>0</v>
      </c>
      <c r="P3448" s="111">
        <v>0.20114577</v>
      </c>
      <c r="Z3448" s="77" t="s">
        <v>40</v>
      </c>
      <c r="AA3448" s="77" t="s">
        <v>39</v>
      </c>
      <c r="AB3448" s="77">
        <v>20</v>
      </c>
    </row>
    <row r="3449" spans="1:28" ht="15.75" customHeight="1" x14ac:dyDescent="0.2">
      <c r="A3449" s="77" t="s">
        <v>49</v>
      </c>
      <c r="B3449" s="77" t="s">
        <v>85</v>
      </c>
      <c r="C3449" s="77" t="s">
        <v>50</v>
      </c>
      <c r="D3449" s="113">
        <v>44154.447201608797</v>
      </c>
      <c r="E3449" s="77" t="s">
        <v>5</v>
      </c>
      <c r="F3449" s="77" t="s">
        <v>30</v>
      </c>
      <c r="G3449" s="77" t="s">
        <v>44</v>
      </c>
      <c r="H3449" s="77" t="s">
        <v>13</v>
      </c>
      <c r="I3449" s="77" t="s">
        <v>159</v>
      </c>
      <c r="J3449" s="77" t="s">
        <v>42</v>
      </c>
      <c r="K3449" s="101">
        <v>3.5</v>
      </c>
      <c r="L3449" s="77">
        <v>1240</v>
      </c>
      <c r="M3449" s="77" t="s">
        <v>41</v>
      </c>
      <c r="N3449" s="101">
        <v>135</v>
      </c>
      <c r="O3449" s="107">
        <v>4.24E-2</v>
      </c>
      <c r="P3449" s="104">
        <v>3.1</v>
      </c>
      <c r="Z3449" s="77" t="s">
        <v>40</v>
      </c>
      <c r="AA3449" s="77" t="s">
        <v>39</v>
      </c>
      <c r="AB3449" s="77">
        <v>20</v>
      </c>
    </row>
    <row r="3450" spans="1:28" ht="15.75" customHeight="1" x14ac:dyDescent="0.2">
      <c r="A3450" s="77" t="s">
        <v>49</v>
      </c>
      <c r="B3450" s="77" t="s">
        <v>85</v>
      </c>
      <c r="C3450" s="77" t="s">
        <v>50</v>
      </c>
      <c r="D3450" s="113">
        <v>44154.447201608797</v>
      </c>
      <c r="E3450" s="77" t="s">
        <v>5</v>
      </c>
      <c r="F3450" s="77" t="s">
        <v>30</v>
      </c>
      <c r="G3450" s="77" t="s">
        <v>44</v>
      </c>
      <c r="H3450" s="77" t="s">
        <v>14</v>
      </c>
      <c r="I3450" s="77" t="s">
        <v>157</v>
      </c>
      <c r="J3450" s="77" t="s">
        <v>42</v>
      </c>
      <c r="K3450" s="101">
        <v>3.5</v>
      </c>
      <c r="L3450" s="77">
        <v>1240</v>
      </c>
      <c r="M3450" s="77" t="s">
        <v>41</v>
      </c>
      <c r="N3450" s="101">
        <v>180</v>
      </c>
      <c r="O3450" s="107">
        <v>0.111</v>
      </c>
      <c r="P3450" s="104">
        <v>4.6399999999999997</v>
      </c>
      <c r="Z3450" s="77" t="s">
        <v>40</v>
      </c>
      <c r="AA3450" s="77" t="s">
        <v>39</v>
      </c>
      <c r="AB3450" s="77">
        <v>20</v>
      </c>
    </row>
    <row r="3451" spans="1:28" ht="15.75" customHeight="1" x14ac:dyDescent="0.2">
      <c r="A3451" s="77" t="s">
        <v>49</v>
      </c>
      <c r="B3451" s="77" t="s">
        <v>85</v>
      </c>
      <c r="C3451" s="77" t="s">
        <v>50</v>
      </c>
      <c r="D3451" s="113">
        <v>44154.447201608797</v>
      </c>
      <c r="E3451" s="77" t="s">
        <v>5</v>
      </c>
      <c r="F3451" s="77" t="s">
        <v>30</v>
      </c>
      <c r="G3451" s="77" t="s">
        <v>44</v>
      </c>
      <c r="H3451" s="77" t="s">
        <v>14</v>
      </c>
      <c r="I3451" s="77" t="s">
        <v>158</v>
      </c>
      <c r="J3451" s="77" t="s">
        <v>42</v>
      </c>
      <c r="K3451" s="101">
        <v>3.5</v>
      </c>
      <c r="L3451" s="77">
        <v>1240</v>
      </c>
      <c r="M3451" s="77" t="s">
        <v>41</v>
      </c>
      <c r="N3451" s="101">
        <v>221</v>
      </c>
      <c r="O3451" s="107">
        <v>0.126</v>
      </c>
      <c r="P3451" s="104">
        <v>0</v>
      </c>
      <c r="Z3451" s="77" t="s">
        <v>40</v>
      </c>
      <c r="AA3451" s="77" t="s">
        <v>39</v>
      </c>
      <c r="AB3451" s="77">
        <v>20</v>
      </c>
    </row>
    <row r="3452" spans="1:28" ht="15.75" customHeight="1" x14ac:dyDescent="0.2">
      <c r="A3452" s="77" t="s">
        <v>49</v>
      </c>
      <c r="B3452" s="77" t="s">
        <v>85</v>
      </c>
      <c r="C3452" s="77" t="s">
        <v>50</v>
      </c>
      <c r="D3452" s="113">
        <v>44154.447201608797</v>
      </c>
      <c r="E3452" s="77" t="s">
        <v>5</v>
      </c>
      <c r="F3452" s="77" t="s">
        <v>30</v>
      </c>
      <c r="G3452" s="77" t="s">
        <v>44</v>
      </c>
      <c r="H3452" s="77" t="s">
        <v>14</v>
      </c>
      <c r="I3452" s="77" t="s">
        <v>43</v>
      </c>
      <c r="J3452" s="109" t="s">
        <v>83</v>
      </c>
      <c r="K3452" s="110">
        <v>54.984999999999999</v>
      </c>
      <c r="L3452" s="77">
        <v>1240</v>
      </c>
      <c r="M3452" s="77" t="s">
        <v>41</v>
      </c>
      <c r="N3452" s="110">
        <v>0.17059198</v>
      </c>
      <c r="O3452" s="107">
        <v>0</v>
      </c>
      <c r="P3452" s="111">
        <v>0.26416296</v>
      </c>
      <c r="Z3452" s="77" t="s">
        <v>40</v>
      </c>
      <c r="AA3452" s="77" t="s">
        <v>39</v>
      </c>
      <c r="AB3452" s="77">
        <v>20</v>
      </c>
    </row>
    <row r="3453" spans="1:28" ht="15.75" customHeight="1" x14ac:dyDescent="0.2">
      <c r="A3453" s="77" t="s">
        <v>49</v>
      </c>
      <c r="B3453" s="77" t="s">
        <v>85</v>
      </c>
      <c r="C3453" s="77" t="s">
        <v>50</v>
      </c>
      <c r="D3453" s="113">
        <v>44154.447201608797</v>
      </c>
      <c r="E3453" s="77" t="s">
        <v>5</v>
      </c>
      <c r="F3453" s="77" t="s">
        <v>30</v>
      </c>
      <c r="G3453" s="77" t="s">
        <v>44</v>
      </c>
      <c r="H3453" s="77" t="s">
        <v>14</v>
      </c>
      <c r="I3453" s="77" t="s">
        <v>159</v>
      </c>
      <c r="J3453" s="77" t="s">
        <v>42</v>
      </c>
      <c r="K3453" s="101">
        <v>3.5</v>
      </c>
      <c r="L3453" s="77">
        <v>1240</v>
      </c>
      <c r="M3453" s="77" t="s">
        <v>41</v>
      </c>
      <c r="N3453" s="101">
        <v>139</v>
      </c>
      <c r="O3453" s="107">
        <v>8.3900000000000002E-2</v>
      </c>
      <c r="P3453" s="104">
        <v>4.08</v>
      </c>
      <c r="Z3453" s="77" t="s">
        <v>40</v>
      </c>
      <c r="AA3453" s="77" t="s">
        <v>39</v>
      </c>
      <c r="AB3453" s="77">
        <v>20</v>
      </c>
    </row>
    <row r="3454" spans="1:28" ht="15.75" customHeight="1" x14ac:dyDescent="0.2">
      <c r="A3454" s="77" t="s">
        <v>49</v>
      </c>
      <c r="B3454" s="77" t="s">
        <v>85</v>
      </c>
      <c r="C3454" s="77" t="s">
        <v>50</v>
      </c>
      <c r="D3454" s="113">
        <v>44154.447201608797</v>
      </c>
      <c r="E3454" s="77" t="s">
        <v>5</v>
      </c>
      <c r="F3454" s="77" t="s">
        <v>30</v>
      </c>
      <c r="G3454" s="77" t="s">
        <v>44</v>
      </c>
      <c r="H3454" s="77" t="s">
        <v>16</v>
      </c>
      <c r="I3454" s="77" t="s">
        <v>157</v>
      </c>
      <c r="J3454" s="77" t="s">
        <v>42</v>
      </c>
      <c r="K3454" s="101">
        <v>3.5</v>
      </c>
      <c r="L3454" s="77">
        <v>1240</v>
      </c>
      <c r="M3454" s="77" t="s">
        <v>41</v>
      </c>
      <c r="N3454" s="101">
        <v>195</v>
      </c>
      <c r="O3454" s="107">
        <v>0.11600000000000001</v>
      </c>
      <c r="P3454" s="104">
        <v>3.88</v>
      </c>
      <c r="Z3454" s="77" t="s">
        <v>40</v>
      </c>
      <c r="AA3454" s="77" t="s">
        <v>39</v>
      </c>
      <c r="AB3454" s="77">
        <v>20</v>
      </c>
    </row>
    <row r="3455" spans="1:28" ht="15.75" customHeight="1" x14ac:dyDescent="0.2">
      <c r="A3455" s="77" t="s">
        <v>49</v>
      </c>
      <c r="B3455" s="77" t="s">
        <v>85</v>
      </c>
      <c r="C3455" s="77" t="s">
        <v>50</v>
      </c>
      <c r="D3455" s="113">
        <v>44154.447201608797</v>
      </c>
      <c r="E3455" s="77" t="s">
        <v>5</v>
      </c>
      <c r="F3455" s="77" t="s">
        <v>30</v>
      </c>
      <c r="G3455" s="77" t="s">
        <v>44</v>
      </c>
      <c r="H3455" s="77" t="s">
        <v>16</v>
      </c>
      <c r="I3455" s="77" t="s">
        <v>158</v>
      </c>
      <c r="J3455" s="77" t="s">
        <v>42</v>
      </c>
      <c r="K3455" s="101">
        <v>3.5</v>
      </c>
      <c r="L3455" s="77">
        <v>1240</v>
      </c>
      <c r="M3455" s="77" t="s">
        <v>41</v>
      </c>
      <c r="N3455" s="101">
        <v>237</v>
      </c>
      <c r="O3455" s="107">
        <v>0.128</v>
      </c>
      <c r="P3455" s="104">
        <v>0</v>
      </c>
      <c r="Z3455" s="77" t="s">
        <v>40</v>
      </c>
      <c r="AA3455" s="77" t="s">
        <v>39</v>
      </c>
      <c r="AB3455" s="77">
        <v>20</v>
      </c>
    </row>
    <row r="3456" spans="1:28" ht="15.75" customHeight="1" x14ac:dyDescent="0.2">
      <c r="A3456" s="77" t="s">
        <v>49</v>
      </c>
      <c r="B3456" s="77" t="s">
        <v>85</v>
      </c>
      <c r="C3456" s="77" t="s">
        <v>50</v>
      </c>
      <c r="D3456" s="113">
        <v>44154.447201608797</v>
      </c>
      <c r="E3456" s="77" t="s">
        <v>5</v>
      </c>
      <c r="F3456" s="77" t="s">
        <v>30</v>
      </c>
      <c r="G3456" s="77" t="s">
        <v>44</v>
      </c>
      <c r="H3456" s="77" t="s">
        <v>16</v>
      </c>
      <c r="I3456" s="77" t="s">
        <v>43</v>
      </c>
      <c r="J3456" s="109" t="s">
        <v>83</v>
      </c>
      <c r="K3456" s="110">
        <v>54.984999999999999</v>
      </c>
      <c r="L3456" s="77">
        <v>1240</v>
      </c>
      <c r="M3456" s="77" t="s">
        <v>41</v>
      </c>
      <c r="N3456" s="110">
        <v>0.14131126999999999</v>
      </c>
      <c r="O3456" s="107">
        <v>0</v>
      </c>
      <c r="P3456" s="111">
        <v>0.21960536</v>
      </c>
      <c r="Z3456" s="77" t="s">
        <v>40</v>
      </c>
      <c r="AA3456" s="77" t="s">
        <v>39</v>
      </c>
      <c r="AB3456" s="77">
        <v>20</v>
      </c>
    </row>
    <row r="3457" spans="1:28" ht="15.75" customHeight="1" x14ac:dyDescent="0.2">
      <c r="A3457" s="77" t="s">
        <v>49</v>
      </c>
      <c r="B3457" s="77" t="s">
        <v>85</v>
      </c>
      <c r="C3457" s="77" t="s">
        <v>50</v>
      </c>
      <c r="D3457" s="113">
        <v>44154.447201608797</v>
      </c>
      <c r="E3457" s="77" t="s">
        <v>5</v>
      </c>
      <c r="F3457" s="77" t="s">
        <v>30</v>
      </c>
      <c r="G3457" s="77" t="s">
        <v>44</v>
      </c>
      <c r="H3457" s="77" t="s">
        <v>16</v>
      </c>
      <c r="I3457" s="77" t="s">
        <v>159</v>
      </c>
      <c r="J3457" s="77" t="s">
        <v>42</v>
      </c>
      <c r="K3457" s="101">
        <v>3.5</v>
      </c>
      <c r="L3457" s="77">
        <v>1240</v>
      </c>
      <c r="M3457" s="77" t="s">
        <v>41</v>
      </c>
      <c r="N3457" s="101">
        <v>196</v>
      </c>
      <c r="O3457" s="107">
        <v>0.115</v>
      </c>
      <c r="P3457" s="104">
        <v>3.39</v>
      </c>
      <c r="Z3457" s="77" t="s">
        <v>40</v>
      </c>
      <c r="AA3457" s="77" t="s">
        <v>39</v>
      </c>
      <c r="AB3457" s="77">
        <v>20</v>
      </c>
    </row>
    <row r="3458" spans="1:28" ht="15.75" customHeight="1" x14ac:dyDescent="0.2">
      <c r="A3458" s="77" t="s">
        <v>49</v>
      </c>
      <c r="B3458" s="77" t="s">
        <v>85</v>
      </c>
      <c r="C3458" s="77" t="s">
        <v>50</v>
      </c>
      <c r="D3458" s="113">
        <v>44154.447201608797</v>
      </c>
      <c r="E3458" s="77" t="s">
        <v>5</v>
      </c>
      <c r="F3458" s="77" t="s">
        <v>30</v>
      </c>
      <c r="G3458" s="77" t="s">
        <v>44</v>
      </c>
      <c r="H3458" s="77" t="s">
        <v>18</v>
      </c>
      <c r="I3458" s="77" t="s">
        <v>157</v>
      </c>
      <c r="J3458" s="77" t="s">
        <v>42</v>
      </c>
      <c r="K3458" s="101">
        <v>3.5</v>
      </c>
      <c r="L3458" s="77">
        <v>1240</v>
      </c>
      <c r="M3458" s="77" t="s">
        <v>41</v>
      </c>
      <c r="N3458" s="101">
        <v>190</v>
      </c>
      <c r="O3458" s="107">
        <v>0.155</v>
      </c>
      <c r="P3458" s="104">
        <v>8.5</v>
      </c>
      <c r="Z3458" s="77" t="s">
        <v>40</v>
      </c>
      <c r="AA3458" s="77" t="s">
        <v>39</v>
      </c>
      <c r="AB3458" s="77">
        <v>20</v>
      </c>
    </row>
    <row r="3459" spans="1:28" ht="15.75" customHeight="1" x14ac:dyDescent="0.2">
      <c r="A3459" s="77" t="s">
        <v>49</v>
      </c>
      <c r="B3459" s="77" t="s">
        <v>85</v>
      </c>
      <c r="C3459" s="77" t="s">
        <v>50</v>
      </c>
      <c r="D3459" s="113">
        <v>44154.447201608797</v>
      </c>
      <c r="E3459" s="77" t="s">
        <v>5</v>
      </c>
      <c r="F3459" s="77" t="s">
        <v>30</v>
      </c>
      <c r="G3459" s="77" t="s">
        <v>44</v>
      </c>
      <c r="H3459" s="77" t="s">
        <v>18</v>
      </c>
      <c r="I3459" s="77" t="s">
        <v>158</v>
      </c>
      <c r="J3459" s="77" t="s">
        <v>42</v>
      </c>
      <c r="K3459" s="101">
        <v>3.5</v>
      </c>
      <c r="L3459" s="77">
        <v>1240</v>
      </c>
      <c r="M3459" s="77" t="s">
        <v>41</v>
      </c>
      <c r="N3459" s="101">
        <v>280</v>
      </c>
      <c r="O3459" s="107">
        <v>0.156</v>
      </c>
      <c r="P3459" s="104">
        <v>0</v>
      </c>
      <c r="Z3459" s="77" t="s">
        <v>40</v>
      </c>
      <c r="AA3459" s="77" t="s">
        <v>39</v>
      </c>
      <c r="AB3459" s="77">
        <v>20</v>
      </c>
    </row>
    <row r="3460" spans="1:28" ht="15.75" customHeight="1" x14ac:dyDescent="0.2">
      <c r="A3460" s="77" t="s">
        <v>49</v>
      </c>
      <c r="B3460" s="77" t="s">
        <v>85</v>
      </c>
      <c r="C3460" s="77" t="s">
        <v>50</v>
      </c>
      <c r="D3460" s="113">
        <v>44154.447201608797</v>
      </c>
      <c r="E3460" s="77" t="s">
        <v>5</v>
      </c>
      <c r="F3460" s="77" t="s">
        <v>30</v>
      </c>
      <c r="G3460" s="77" t="s">
        <v>44</v>
      </c>
      <c r="H3460" s="77" t="s">
        <v>18</v>
      </c>
      <c r="I3460" s="77" t="s">
        <v>43</v>
      </c>
      <c r="J3460" s="109" t="s">
        <v>83</v>
      </c>
      <c r="K3460" s="110">
        <v>54.984999999999999</v>
      </c>
      <c r="L3460" s="77">
        <v>1240</v>
      </c>
      <c r="M3460" s="77" t="s">
        <v>41</v>
      </c>
      <c r="N3460" s="110">
        <v>0.30872055999999998</v>
      </c>
      <c r="O3460" s="107">
        <v>0</v>
      </c>
      <c r="P3460" s="111">
        <v>0.47549330000000001</v>
      </c>
      <c r="Z3460" s="77" t="s">
        <v>40</v>
      </c>
      <c r="AA3460" s="77" t="s">
        <v>39</v>
      </c>
      <c r="AB3460" s="77">
        <v>20</v>
      </c>
    </row>
    <row r="3461" spans="1:28" ht="15.75" customHeight="1" x14ac:dyDescent="0.2">
      <c r="A3461" s="77" t="s">
        <v>49</v>
      </c>
      <c r="B3461" s="77" t="s">
        <v>85</v>
      </c>
      <c r="C3461" s="77" t="s">
        <v>50</v>
      </c>
      <c r="D3461" s="113">
        <v>44154.447201608797</v>
      </c>
      <c r="E3461" s="77" t="s">
        <v>5</v>
      </c>
      <c r="F3461" s="77" t="s">
        <v>30</v>
      </c>
      <c r="G3461" s="77" t="s">
        <v>44</v>
      </c>
      <c r="H3461" s="77" t="s">
        <v>18</v>
      </c>
      <c r="I3461" s="77" t="s">
        <v>159</v>
      </c>
      <c r="J3461" s="77" t="s">
        <v>42</v>
      </c>
      <c r="K3461" s="101">
        <v>3.5</v>
      </c>
      <c r="L3461" s="77">
        <v>1240</v>
      </c>
      <c r="M3461" s="77" t="s">
        <v>41</v>
      </c>
      <c r="N3461" s="101">
        <v>189</v>
      </c>
      <c r="O3461" s="107">
        <v>0.14499999999999999</v>
      </c>
      <c r="P3461" s="104">
        <v>7.44</v>
      </c>
      <c r="Z3461" s="77" t="s">
        <v>40</v>
      </c>
      <c r="AA3461" s="77" t="s">
        <v>39</v>
      </c>
      <c r="AB3461" s="77">
        <v>20</v>
      </c>
    </row>
    <row r="3462" spans="1:28" ht="15.75" customHeight="1" x14ac:dyDescent="0.2">
      <c r="A3462" s="77" t="s">
        <v>49</v>
      </c>
      <c r="B3462" s="77" t="s">
        <v>85</v>
      </c>
      <c r="C3462" s="77" t="s">
        <v>50</v>
      </c>
      <c r="D3462" s="113">
        <v>44154.447201608797</v>
      </c>
      <c r="E3462" s="77" t="s">
        <v>5</v>
      </c>
      <c r="F3462" s="77" t="s">
        <v>30</v>
      </c>
      <c r="G3462" s="77" t="s">
        <v>44</v>
      </c>
      <c r="H3462" s="77" t="s">
        <v>20</v>
      </c>
      <c r="I3462" s="77" t="s">
        <v>157</v>
      </c>
      <c r="J3462" s="77" t="s">
        <v>42</v>
      </c>
      <c r="K3462" s="101">
        <v>3.5</v>
      </c>
      <c r="L3462" s="77">
        <v>1240</v>
      </c>
      <c r="M3462" s="77" t="s">
        <v>41</v>
      </c>
      <c r="N3462" s="101">
        <v>173</v>
      </c>
      <c r="O3462" s="107">
        <v>0.114</v>
      </c>
      <c r="P3462" s="104">
        <v>5.91</v>
      </c>
      <c r="Z3462" s="77" t="s">
        <v>40</v>
      </c>
      <c r="AA3462" s="77" t="s">
        <v>39</v>
      </c>
      <c r="AB3462" s="77">
        <v>20</v>
      </c>
    </row>
    <row r="3463" spans="1:28" ht="15.75" customHeight="1" x14ac:dyDescent="0.2">
      <c r="A3463" s="77" t="s">
        <v>49</v>
      </c>
      <c r="B3463" s="77" t="s">
        <v>85</v>
      </c>
      <c r="C3463" s="77" t="s">
        <v>50</v>
      </c>
      <c r="D3463" s="113">
        <v>44154.447201608797</v>
      </c>
      <c r="E3463" s="77" t="s">
        <v>5</v>
      </c>
      <c r="F3463" s="77" t="s">
        <v>30</v>
      </c>
      <c r="G3463" s="77" t="s">
        <v>44</v>
      </c>
      <c r="H3463" s="77" t="s">
        <v>20</v>
      </c>
      <c r="I3463" s="77" t="s">
        <v>158</v>
      </c>
      <c r="J3463" s="77" t="s">
        <v>42</v>
      </c>
      <c r="K3463" s="101">
        <v>3.5</v>
      </c>
      <c r="L3463" s="77">
        <v>1240</v>
      </c>
      <c r="M3463" s="77" t="s">
        <v>41</v>
      </c>
      <c r="N3463" s="101">
        <v>235</v>
      </c>
      <c r="O3463" s="107">
        <v>0.11899999999999999</v>
      </c>
      <c r="P3463" s="104">
        <v>0</v>
      </c>
      <c r="Z3463" s="77" t="s">
        <v>40</v>
      </c>
      <c r="AA3463" s="77" t="s">
        <v>39</v>
      </c>
      <c r="AB3463" s="77">
        <v>20</v>
      </c>
    </row>
    <row r="3464" spans="1:28" ht="15.75" customHeight="1" x14ac:dyDescent="0.2">
      <c r="A3464" s="77" t="s">
        <v>49</v>
      </c>
      <c r="B3464" s="77" t="s">
        <v>85</v>
      </c>
      <c r="C3464" s="77" t="s">
        <v>50</v>
      </c>
      <c r="D3464" s="113">
        <v>44154.447201608797</v>
      </c>
      <c r="E3464" s="77" t="s">
        <v>5</v>
      </c>
      <c r="F3464" s="77" t="s">
        <v>30</v>
      </c>
      <c r="G3464" s="77" t="s">
        <v>44</v>
      </c>
      <c r="H3464" s="77" t="s">
        <v>20</v>
      </c>
      <c r="I3464" s="77" t="s">
        <v>43</v>
      </c>
      <c r="J3464" s="109" t="s">
        <v>83</v>
      </c>
      <c r="K3464" s="110">
        <v>54.984999999999999</v>
      </c>
      <c r="L3464" s="77">
        <v>1240</v>
      </c>
      <c r="M3464" s="77" t="s">
        <v>41</v>
      </c>
      <c r="N3464" s="110">
        <v>0.21705921</v>
      </c>
      <c r="O3464" s="107">
        <v>0</v>
      </c>
      <c r="P3464" s="111">
        <v>0.33545512</v>
      </c>
      <c r="Z3464" s="77" t="s">
        <v>40</v>
      </c>
      <c r="AA3464" s="77" t="s">
        <v>39</v>
      </c>
      <c r="AB3464" s="77">
        <v>20</v>
      </c>
    </row>
    <row r="3465" spans="1:28" ht="15.75" customHeight="1" x14ac:dyDescent="0.2">
      <c r="A3465" s="77" t="s">
        <v>49</v>
      </c>
      <c r="B3465" s="77" t="s">
        <v>85</v>
      </c>
      <c r="C3465" s="77" t="s">
        <v>50</v>
      </c>
      <c r="D3465" s="113">
        <v>44154.447201608797</v>
      </c>
      <c r="E3465" s="77" t="s">
        <v>5</v>
      </c>
      <c r="F3465" s="77" t="s">
        <v>30</v>
      </c>
      <c r="G3465" s="77" t="s">
        <v>44</v>
      </c>
      <c r="H3465" s="77" t="s">
        <v>20</v>
      </c>
      <c r="I3465" s="77" t="s">
        <v>159</v>
      </c>
      <c r="J3465" s="77" t="s">
        <v>42</v>
      </c>
      <c r="K3465" s="101">
        <v>3.5</v>
      </c>
      <c r="L3465" s="77">
        <v>1240</v>
      </c>
      <c r="M3465" s="77" t="s">
        <v>41</v>
      </c>
      <c r="N3465" s="101">
        <v>176</v>
      </c>
      <c r="O3465" s="107">
        <v>0.111</v>
      </c>
      <c r="P3465" s="104">
        <v>5.17</v>
      </c>
      <c r="Z3465" s="77" t="s">
        <v>40</v>
      </c>
      <c r="AA3465" s="77" t="s">
        <v>39</v>
      </c>
      <c r="AB3465" s="77">
        <v>20</v>
      </c>
    </row>
    <row r="3466" spans="1:28" ht="15.75" customHeight="1" x14ac:dyDescent="0.2">
      <c r="A3466" s="77" t="s">
        <v>49</v>
      </c>
      <c r="B3466" s="77" t="s">
        <v>85</v>
      </c>
      <c r="C3466" s="77" t="s">
        <v>50</v>
      </c>
      <c r="D3466" s="113">
        <v>44154.447201608797</v>
      </c>
      <c r="E3466" s="77" t="s">
        <v>5</v>
      </c>
      <c r="F3466" s="77" t="s">
        <v>30</v>
      </c>
      <c r="G3466" s="77" t="s">
        <v>44</v>
      </c>
      <c r="H3466" s="77" t="s">
        <v>22</v>
      </c>
      <c r="I3466" s="77" t="s">
        <v>157</v>
      </c>
      <c r="J3466" s="77" t="s">
        <v>42</v>
      </c>
      <c r="K3466" s="101">
        <v>3.5</v>
      </c>
      <c r="L3466" s="77">
        <v>1240</v>
      </c>
      <c r="M3466" s="77" t="s">
        <v>41</v>
      </c>
      <c r="N3466" s="101">
        <v>186</v>
      </c>
      <c r="O3466" s="107">
        <v>0.114</v>
      </c>
      <c r="P3466" s="104">
        <v>6.39</v>
      </c>
      <c r="Z3466" s="77" t="s">
        <v>40</v>
      </c>
      <c r="AA3466" s="77" t="s">
        <v>39</v>
      </c>
      <c r="AB3466" s="77">
        <v>20</v>
      </c>
    </row>
    <row r="3467" spans="1:28" ht="15.75" customHeight="1" x14ac:dyDescent="0.2">
      <c r="A3467" s="77" t="s">
        <v>49</v>
      </c>
      <c r="B3467" s="77" t="s">
        <v>85</v>
      </c>
      <c r="C3467" s="77" t="s">
        <v>50</v>
      </c>
      <c r="D3467" s="113">
        <v>44154.447201608797</v>
      </c>
      <c r="E3467" s="77" t="s">
        <v>5</v>
      </c>
      <c r="F3467" s="77" t="s">
        <v>30</v>
      </c>
      <c r="G3467" s="77" t="s">
        <v>44</v>
      </c>
      <c r="H3467" s="77" t="s">
        <v>22</v>
      </c>
      <c r="I3467" s="77" t="s">
        <v>158</v>
      </c>
      <c r="J3467" s="77" t="s">
        <v>42</v>
      </c>
      <c r="K3467" s="101">
        <v>3.5</v>
      </c>
      <c r="L3467" s="77">
        <v>1240</v>
      </c>
      <c r="M3467" s="77" t="s">
        <v>41</v>
      </c>
      <c r="N3467" s="101">
        <v>253</v>
      </c>
      <c r="O3467" s="107">
        <v>0.122</v>
      </c>
      <c r="P3467" s="104">
        <v>0</v>
      </c>
      <c r="Z3467" s="77" t="s">
        <v>40</v>
      </c>
      <c r="AA3467" s="77" t="s">
        <v>39</v>
      </c>
      <c r="AB3467" s="77">
        <v>20</v>
      </c>
    </row>
    <row r="3468" spans="1:28" ht="15.75" customHeight="1" x14ac:dyDescent="0.2">
      <c r="A3468" s="77" t="s">
        <v>49</v>
      </c>
      <c r="B3468" s="77" t="s">
        <v>85</v>
      </c>
      <c r="C3468" s="77" t="s">
        <v>50</v>
      </c>
      <c r="D3468" s="113">
        <v>44154.447201608797</v>
      </c>
      <c r="E3468" s="77" t="s">
        <v>5</v>
      </c>
      <c r="F3468" s="77" t="s">
        <v>30</v>
      </c>
      <c r="G3468" s="77" t="s">
        <v>44</v>
      </c>
      <c r="H3468" s="77" t="s">
        <v>22</v>
      </c>
      <c r="I3468" s="77" t="s">
        <v>43</v>
      </c>
      <c r="J3468" s="109" t="s">
        <v>83</v>
      </c>
      <c r="K3468" s="110">
        <v>54.984999999999999</v>
      </c>
      <c r="L3468" s="77">
        <v>1240</v>
      </c>
      <c r="M3468" s="77" t="s">
        <v>41</v>
      </c>
      <c r="N3468" s="110">
        <v>0.23551878000000001</v>
      </c>
      <c r="O3468" s="107">
        <v>0</v>
      </c>
      <c r="P3468" s="111">
        <v>0.36409930000000001</v>
      </c>
      <c r="Z3468" s="77" t="s">
        <v>40</v>
      </c>
      <c r="AA3468" s="77" t="s">
        <v>39</v>
      </c>
      <c r="AB3468" s="77">
        <v>20</v>
      </c>
    </row>
    <row r="3469" spans="1:28" ht="15.75" customHeight="1" x14ac:dyDescent="0.2">
      <c r="A3469" s="77" t="s">
        <v>49</v>
      </c>
      <c r="B3469" s="77" t="s">
        <v>85</v>
      </c>
      <c r="C3469" s="77" t="s">
        <v>50</v>
      </c>
      <c r="D3469" s="113">
        <v>44154.447201608797</v>
      </c>
      <c r="E3469" s="77" t="s">
        <v>5</v>
      </c>
      <c r="F3469" s="77" t="s">
        <v>30</v>
      </c>
      <c r="G3469" s="77" t="s">
        <v>44</v>
      </c>
      <c r="H3469" s="77" t="s">
        <v>22</v>
      </c>
      <c r="I3469" s="77" t="s">
        <v>159</v>
      </c>
      <c r="J3469" s="77" t="s">
        <v>42</v>
      </c>
      <c r="K3469" s="101">
        <v>3.5</v>
      </c>
      <c r="L3469" s="77">
        <v>1240</v>
      </c>
      <c r="M3469" s="77" t="s">
        <v>41</v>
      </c>
      <c r="N3469" s="101">
        <v>184</v>
      </c>
      <c r="O3469" s="107">
        <v>0.108</v>
      </c>
      <c r="P3469" s="104">
        <v>5.6</v>
      </c>
      <c r="Z3469" s="77" t="s">
        <v>40</v>
      </c>
      <c r="AA3469" s="77" t="s">
        <v>39</v>
      </c>
      <c r="AB3469" s="77">
        <v>20</v>
      </c>
    </row>
    <row r="3470" spans="1:28" ht="15.75" customHeight="1" x14ac:dyDescent="0.2">
      <c r="A3470" s="77" t="s">
        <v>49</v>
      </c>
      <c r="B3470" s="77" t="s">
        <v>85</v>
      </c>
      <c r="C3470" s="77" t="s">
        <v>46</v>
      </c>
      <c r="D3470" s="113">
        <v>44154.447201608797</v>
      </c>
      <c r="E3470" s="77" t="s">
        <v>5</v>
      </c>
      <c r="F3470" s="77" t="s">
        <v>30</v>
      </c>
      <c r="G3470" s="77" t="s">
        <v>44</v>
      </c>
      <c r="H3470" s="77" t="s">
        <v>24</v>
      </c>
      <c r="I3470" s="77" t="s">
        <v>157</v>
      </c>
      <c r="J3470" s="77" t="s">
        <v>42</v>
      </c>
      <c r="K3470" s="101">
        <v>3.5</v>
      </c>
      <c r="L3470" s="77">
        <v>1240</v>
      </c>
      <c r="M3470" s="77" t="s">
        <v>41</v>
      </c>
      <c r="N3470" s="101">
        <v>150</v>
      </c>
      <c r="O3470" s="107">
        <v>0.153</v>
      </c>
      <c r="P3470" s="104">
        <v>9.36</v>
      </c>
      <c r="Z3470" s="77" t="s">
        <v>40</v>
      </c>
      <c r="AA3470" s="77" t="s">
        <v>39</v>
      </c>
      <c r="AB3470" s="77">
        <v>1</v>
      </c>
    </row>
    <row r="3471" spans="1:28" ht="15.75" customHeight="1" x14ac:dyDescent="0.2">
      <c r="A3471" s="77" t="s">
        <v>49</v>
      </c>
      <c r="B3471" s="77" t="s">
        <v>85</v>
      </c>
      <c r="C3471" s="77" t="s">
        <v>46</v>
      </c>
      <c r="D3471" s="113">
        <v>44154.447201608797</v>
      </c>
      <c r="E3471" s="77" t="s">
        <v>5</v>
      </c>
      <c r="F3471" s="77" t="s">
        <v>30</v>
      </c>
      <c r="G3471" s="77" t="s">
        <v>44</v>
      </c>
      <c r="H3471" s="77" t="s">
        <v>24</v>
      </c>
      <c r="I3471" s="77" t="s">
        <v>158</v>
      </c>
      <c r="J3471" s="77" t="s">
        <v>42</v>
      </c>
      <c r="K3471" s="101">
        <v>3.5</v>
      </c>
      <c r="L3471" s="77">
        <v>1240</v>
      </c>
      <c r="M3471" s="77" t="s">
        <v>41</v>
      </c>
      <c r="N3471" s="101">
        <v>278</v>
      </c>
      <c r="O3471" s="107">
        <v>0.17299999999999999</v>
      </c>
      <c r="P3471" s="104">
        <v>0</v>
      </c>
      <c r="Z3471" s="77" t="s">
        <v>40</v>
      </c>
      <c r="AA3471" s="77" t="s">
        <v>39</v>
      </c>
      <c r="AB3471" s="77">
        <v>1</v>
      </c>
    </row>
    <row r="3472" spans="1:28" ht="15.75" customHeight="1" x14ac:dyDescent="0.2">
      <c r="A3472" s="77" t="s">
        <v>49</v>
      </c>
      <c r="B3472" s="77" t="s">
        <v>85</v>
      </c>
      <c r="C3472" s="77" t="s">
        <v>46</v>
      </c>
      <c r="D3472" s="113">
        <v>44154.447201608797</v>
      </c>
      <c r="E3472" s="77" t="s">
        <v>5</v>
      </c>
      <c r="F3472" s="77" t="s">
        <v>30</v>
      </c>
      <c r="G3472" s="77" t="s">
        <v>44</v>
      </c>
      <c r="H3472" s="77" t="s">
        <v>24</v>
      </c>
      <c r="I3472" s="77" t="s">
        <v>43</v>
      </c>
      <c r="J3472" s="109" t="s">
        <v>83</v>
      </c>
      <c r="K3472" s="110">
        <v>54.984999999999999</v>
      </c>
      <c r="L3472" s="77">
        <v>1240</v>
      </c>
      <c r="M3472" s="77" t="s">
        <v>41</v>
      </c>
      <c r="N3472" s="110">
        <v>0.33927435</v>
      </c>
      <c r="O3472" s="107">
        <v>0</v>
      </c>
      <c r="P3472" s="111">
        <v>0.51623165999999998</v>
      </c>
      <c r="Z3472" s="77" t="s">
        <v>40</v>
      </c>
      <c r="AA3472" s="77" t="s">
        <v>39</v>
      </c>
      <c r="AB3472" s="77">
        <v>1</v>
      </c>
    </row>
    <row r="3473" spans="1:28" ht="15.75" customHeight="1" x14ac:dyDescent="0.2">
      <c r="A3473" s="77" t="s">
        <v>49</v>
      </c>
      <c r="B3473" s="77" t="s">
        <v>85</v>
      </c>
      <c r="C3473" s="77" t="s">
        <v>46</v>
      </c>
      <c r="D3473" s="113">
        <v>44154.447201608797</v>
      </c>
      <c r="E3473" s="77" t="s">
        <v>5</v>
      </c>
      <c r="F3473" s="77" t="s">
        <v>30</v>
      </c>
      <c r="G3473" s="77" t="s">
        <v>44</v>
      </c>
      <c r="H3473" s="77" t="s">
        <v>24</v>
      </c>
      <c r="I3473" s="77" t="s">
        <v>159</v>
      </c>
      <c r="J3473" s="77" t="s">
        <v>42</v>
      </c>
      <c r="K3473" s="101">
        <v>3.5</v>
      </c>
      <c r="L3473" s="77">
        <v>1240</v>
      </c>
      <c r="M3473" s="77" t="s">
        <v>41</v>
      </c>
      <c r="N3473" s="101">
        <v>157.07</v>
      </c>
      <c r="O3473" s="107">
        <v>0.14685999999999999</v>
      </c>
      <c r="P3473" s="104">
        <v>8.1855499999999992</v>
      </c>
      <c r="Z3473" s="77" t="s">
        <v>40</v>
      </c>
      <c r="AA3473" s="77" t="s">
        <v>39</v>
      </c>
      <c r="AB3473" s="77">
        <v>1</v>
      </c>
    </row>
    <row r="3474" spans="1:28" ht="15.75" customHeight="1" x14ac:dyDescent="0.2">
      <c r="A3474" s="77" t="s">
        <v>49</v>
      </c>
      <c r="B3474" s="77" t="s">
        <v>85</v>
      </c>
      <c r="C3474" s="77" t="s">
        <v>50</v>
      </c>
      <c r="D3474" s="113">
        <v>44154.447201608797</v>
      </c>
      <c r="E3474" s="77" t="s">
        <v>5</v>
      </c>
      <c r="F3474" s="77" t="s">
        <v>30</v>
      </c>
      <c r="G3474" s="77" t="s">
        <v>44</v>
      </c>
      <c r="H3474" s="77" t="s">
        <v>25</v>
      </c>
      <c r="I3474" s="77" t="s">
        <v>157</v>
      </c>
      <c r="J3474" s="77" t="s">
        <v>42</v>
      </c>
      <c r="K3474" s="101">
        <v>3.5</v>
      </c>
      <c r="L3474" s="77">
        <v>1240</v>
      </c>
      <c r="M3474" s="77" t="s">
        <v>41</v>
      </c>
      <c r="N3474" s="101">
        <v>295</v>
      </c>
      <c r="O3474" s="107">
        <v>0.125</v>
      </c>
      <c r="P3474" s="104">
        <v>2.4500000000000002</v>
      </c>
      <c r="Z3474" s="77" t="s">
        <v>40</v>
      </c>
      <c r="AA3474" s="77" t="s">
        <v>39</v>
      </c>
      <c r="AB3474" s="77">
        <v>20</v>
      </c>
    </row>
    <row r="3475" spans="1:28" ht="15.75" customHeight="1" x14ac:dyDescent="0.2">
      <c r="A3475" s="77" t="s">
        <v>49</v>
      </c>
      <c r="B3475" s="77" t="s">
        <v>85</v>
      </c>
      <c r="C3475" s="77" t="s">
        <v>50</v>
      </c>
      <c r="D3475" s="113">
        <v>44154.447201608797</v>
      </c>
      <c r="E3475" s="77" t="s">
        <v>5</v>
      </c>
      <c r="F3475" s="77" t="s">
        <v>30</v>
      </c>
      <c r="G3475" s="77" t="s">
        <v>44</v>
      </c>
      <c r="H3475" s="77" t="s">
        <v>25</v>
      </c>
      <c r="I3475" s="77" t="s">
        <v>158</v>
      </c>
      <c r="J3475" s="77" t="s">
        <v>42</v>
      </c>
      <c r="K3475" s="101">
        <v>3.5</v>
      </c>
      <c r="L3475" s="77">
        <v>1240</v>
      </c>
      <c r="M3475" s="77" t="s">
        <v>41</v>
      </c>
      <c r="N3475" s="101">
        <v>321</v>
      </c>
      <c r="O3475" s="107">
        <v>0.129</v>
      </c>
      <c r="P3475" s="104">
        <v>0</v>
      </c>
      <c r="Z3475" s="77" t="s">
        <v>40</v>
      </c>
      <c r="AA3475" s="77" t="s">
        <v>39</v>
      </c>
      <c r="AB3475" s="77">
        <v>20</v>
      </c>
    </row>
    <row r="3476" spans="1:28" ht="15.75" customHeight="1" x14ac:dyDescent="0.2">
      <c r="A3476" s="77" t="s">
        <v>49</v>
      </c>
      <c r="B3476" s="77" t="s">
        <v>85</v>
      </c>
      <c r="C3476" s="77" t="s">
        <v>50</v>
      </c>
      <c r="D3476" s="113">
        <v>44154.447201608797</v>
      </c>
      <c r="E3476" s="77" t="s">
        <v>5</v>
      </c>
      <c r="F3476" s="77" t="s">
        <v>30</v>
      </c>
      <c r="G3476" s="77" t="s">
        <v>44</v>
      </c>
      <c r="H3476" s="77" t="s">
        <v>25</v>
      </c>
      <c r="I3476" s="77" t="s">
        <v>43</v>
      </c>
      <c r="J3476" s="109" t="s">
        <v>83</v>
      </c>
      <c r="K3476" s="110">
        <v>54.984999999999999</v>
      </c>
      <c r="L3476" s="77">
        <v>1240</v>
      </c>
      <c r="M3476" s="77" t="s">
        <v>41</v>
      </c>
      <c r="N3476" s="110">
        <v>8.9751750000000005E-2</v>
      </c>
      <c r="O3476" s="107">
        <v>0</v>
      </c>
      <c r="P3476" s="111">
        <v>0.13812858</v>
      </c>
      <c r="Z3476" s="77" t="s">
        <v>40</v>
      </c>
      <c r="AA3476" s="77" t="s">
        <v>39</v>
      </c>
      <c r="AB3476" s="77">
        <v>20</v>
      </c>
    </row>
    <row r="3477" spans="1:28" ht="15.75" customHeight="1" x14ac:dyDescent="0.2">
      <c r="A3477" s="77" t="s">
        <v>49</v>
      </c>
      <c r="B3477" s="77" t="s">
        <v>85</v>
      </c>
      <c r="C3477" s="77" t="s">
        <v>50</v>
      </c>
      <c r="D3477" s="113">
        <v>44154.447201608797</v>
      </c>
      <c r="E3477" s="77" t="s">
        <v>5</v>
      </c>
      <c r="F3477" s="77" t="s">
        <v>30</v>
      </c>
      <c r="G3477" s="77" t="s">
        <v>44</v>
      </c>
      <c r="H3477" s="77" t="s">
        <v>25</v>
      </c>
      <c r="I3477" s="77" t="s">
        <v>159</v>
      </c>
      <c r="J3477" s="77" t="s">
        <v>42</v>
      </c>
      <c r="K3477" s="101">
        <v>3.5</v>
      </c>
      <c r="L3477" s="77">
        <v>1240</v>
      </c>
      <c r="M3477" s="77" t="s">
        <v>41</v>
      </c>
      <c r="N3477" s="101">
        <v>298</v>
      </c>
      <c r="O3477" s="107">
        <v>0.126</v>
      </c>
      <c r="P3477" s="104">
        <v>2.15</v>
      </c>
      <c r="Z3477" s="77" t="s">
        <v>40</v>
      </c>
      <c r="AA3477" s="77" t="s">
        <v>39</v>
      </c>
      <c r="AB3477" s="77">
        <v>20</v>
      </c>
    </row>
    <row r="3478" spans="1:28" ht="15.75" customHeight="1" x14ac:dyDescent="0.2">
      <c r="A3478" s="77" t="s">
        <v>49</v>
      </c>
      <c r="B3478" s="77" t="s">
        <v>85</v>
      </c>
      <c r="C3478" s="77" t="s">
        <v>50</v>
      </c>
      <c r="D3478" s="113">
        <v>44154.447201608797</v>
      </c>
      <c r="E3478" s="77" t="s">
        <v>5</v>
      </c>
      <c r="F3478" s="77" t="s">
        <v>30</v>
      </c>
      <c r="G3478" s="77" t="s">
        <v>44</v>
      </c>
      <c r="H3478" s="77" t="s">
        <v>26</v>
      </c>
      <c r="I3478" s="77" t="s">
        <v>157</v>
      </c>
      <c r="J3478" s="77" t="s">
        <v>42</v>
      </c>
      <c r="K3478" s="101">
        <v>3.5</v>
      </c>
      <c r="L3478" s="77">
        <v>1240</v>
      </c>
      <c r="M3478" s="77" t="s">
        <v>41</v>
      </c>
      <c r="N3478" s="101">
        <v>144</v>
      </c>
      <c r="O3478" s="107">
        <v>5.2999999999999999E-2</v>
      </c>
      <c r="P3478" s="104">
        <v>9.1199999999999992</v>
      </c>
      <c r="Z3478" s="77" t="s">
        <v>40</v>
      </c>
      <c r="AA3478" s="77" t="s">
        <v>39</v>
      </c>
      <c r="AB3478" s="77">
        <v>20</v>
      </c>
    </row>
    <row r="3479" spans="1:28" ht="15.75" customHeight="1" x14ac:dyDescent="0.2">
      <c r="A3479" s="77" t="s">
        <v>49</v>
      </c>
      <c r="B3479" s="77" t="s">
        <v>85</v>
      </c>
      <c r="C3479" s="77" t="s">
        <v>50</v>
      </c>
      <c r="D3479" s="113">
        <v>44154.447201608797</v>
      </c>
      <c r="E3479" s="77" t="s">
        <v>5</v>
      </c>
      <c r="F3479" s="77" t="s">
        <v>30</v>
      </c>
      <c r="G3479" s="77" t="s">
        <v>44</v>
      </c>
      <c r="H3479" s="77" t="s">
        <v>26</v>
      </c>
      <c r="I3479" s="77" t="s">
        <v>158</v>
      </c>
      <c r="J3479" s="77" t="s">
        <v>42</v>
      </c>
      <c r="K3479" s="101">
        <v>3.5</v>
      </c>
      <c r="L3479" s="77">
        <v>1240</v>
      </c>
      <c r="M3479" s="77" t="s">
        <v>41</v>
      </c>
      <c r="N3479" s="101">
        <v>265</v>
      </c>
      <c r="O3479" s="107">
        <v>0.06</v>
      </c>
      <c r="P3479" s="104">
        <v>0</v>
      </c>
      <c r="Z3479" s="77" t="s">
        <v>40</v>
      </c>
      <c r="AA3479" s="77" t="s">
        <v>39</v>
      </c>
      <c r="AB3479" s="77">
        <v>20</v>
      </c>
    </row>
    <row r="3480" spans="1:28" ht="15.75" customHeight="1" x14ac:dyDescent="0.2">
      <c r="A3480" s="77" t="s">
        <v>49</v>
      </c>
      <c r="B3480" s="77" t="s">
        <v>85</v>
      </c>
      <c r="C3480" s="77" t="s">
        <v>50</v>
      </c>
      <c r="D3480" s="113">
        <v>44154.447201608797</v>
      </c>
      <c r="E3480" s="77" t="s">
        <v>5</v>
      </c>
      <c r="F3480" s="77" t="s">
        <v>30</v>
      </c>
      <c r="G3480" s="77" t="s">
        <v>44</v>
      </c>
      <c r="H3480" s="77" t="s">
        <v>26</v>
      </c>
      <c r="I3480" s="77" t="s">
        <v>43</v>
      </c>
      <c r="J3480" s="109" t="s">
        <v>83</v>
      </c>
      <c r="K3480" s="110">
        <v>54.984999999999999</v>
      </c>
      <c r="L3480" s="77">
        <v>1240</v>
      </c>
      <c r="M3480" s="77" t="s">
        <v>41</v>
      </c>
      <c r="N3480" s="110">
        <v>0.33290900000000001</v>
      </c>
      <c r="O3480" s="107">
        <v>0</v>
      </c>
      <c r="P3480" s="111">
        <v>0.50986635999999996</v>
      </c>
      <c r="Z3480" s="77" t="s">
        <v>40</v>
      </c>
      <c r="AA3480" s="77" t="s">
        <v>39</v>
      </c>
      <c r="AB3480" s="77">
        <v>20</v>
      </c>
    </row>
    <row r="3481" spans="1:28" ht="15.75" customHeight="1" x14ac:dyDescent="0.2">
      <c r="A3481" s="77" t="s">
        <v>49</v>
      </c>
      <c r="B3481" s="77" t="s">
        <v>85</v>
      </c>
      <c r="C3481" s="77" t="s">
        <v>50</v>
      </c>
      <c r="D3481" s="113">
        <v>44154.447201608797</v>
      </c>
      <c r="E3481" s="77" t="s">
        <v>5</v>
      </c>
      <c r="F3481" s="77" t="s">
        <v>30</v>
      </c>
      <c r="G3481" s="77" t="s">
        <v>44</v>
      </c>
      <c r="H3481" s="77" t="s">
        <v>26</v>
      </c>
      <c r="I3481" s="77" t="s">
        <v>159</v>
      </c>
      <c r="J3481" s="77" t="s">
        <v>42</v>
      </c>
      <c r="K3481" s="101">
        <v>3.5</v>
      </c>
      <c r="L3481" s="77">
        <v>1240</v>
      </c>
      <c r="M3481" s="77" t="s">
        <v>41</v>
      </c>
      <c r="N3481" s="101">
        <v>159</v>
      </c>
      <c r="O3481" s="107">
        <v>5.3900000000000003E-2</v>
      </c>
      <c r="P3481" s="104">
        <v>7.98</v>
      </c>
      <c r="Z3481" s="77" t="s">
        <v>40</v>
      </c>
      <c r="AA3481" s="77" t="s">
        <v>39</v>
      </c>
      <c r="AB3481" s="77">
        <v>20</v>
      </c>
    </row>
    <row r="3482" spans="1:28" ht="15.75" customHeight="1" x14ac:dyDescent="0.2">
      <c r="A3482" s="77" t="s">
        <v>49</v>
      </c>
      <c r="B3482" s="77" t="s">
        <v>85</v>
      </c>
      <c r="C3482" s="77" t="s">
        <v>50</v>
      </c>
      <c r="D3482" s="113">
        <v>44154.447201608797</v>
      </c>
      <c r="E3482" s="77" t="s">
        <v>5</v>
      </c>
      <c r="F3482" s="77" t="s">
        <v>30</v>
      </c>
      <c r="G3482" s="77" t="s">
        <v>51</v>
      </c>
      <c r="H3482" s="77" t="s">
        <v>6</v>
      </c>
      <c r="I3482" s="77" t="s">
        <v>157</v>
      </c>
      <c r="J3482" s="77" t="s">
        <v>42</v>
      </c>
      <c r="K3482" s="101">
        <v>3.5</v>
      </c>
      <c r="L3482" s="77">
        <v>1210</v>
      </c>
      <c r="M3482" s="77" t="s">
        <v>41</v>
      </c>
      <c r="N3482" s="101">
        <v>9.3000000000000007</v>
      </c>
      <c r="O3482" s="107">
        <v>0</v>
      </c>
      <c r="P3482" s="104">
        <v>11.8</v>
      </c>
      <c r="Z3482" s="77" t="s">
        <v>40</v>
      </c>
      <c r="AA3482" s="77" t="s">
        <v>39</v>
      </c>
      <c r="AB3482" s="77">
        <v>20</v>
      </c>
    </row>
    <row r="3483" spans="1:28" ht="15.75" customHeight="1" x14ac:dyDescent="0.2">
      <c r="A3483" s="77" t="s">
        <v>49</v>
      </c>
      <c r="B3483" s="77" t="s">
        <v>85</v>
      </c>
      <c r="C3483" s="77" t="s">
        <v>50</v>
      </c>
      <c r="D3483" s="113">
        <v>44154.447201608797</v>
      </c>
      <c r="E3483" s="77" t="s">
        <v>5</v>
      </c>
      <c r="F3483" s="77" t="s">
        <v>30</v>
      </c>
      <c r="G3483" s="77" t="s">
        <v>51</v>
      </c>
      <c r="H3483" s="77" t="s">
        <v>6</v>
      </c>
      <c r="I3483" s="77" t="s">
        <v>158</v>
      </c>
      <c r="J3483" s="77" t="s">
        <v>42</v>
      </c>
      <c r="K3483" s="101">
        <v>3.5</v>
      </c>
      <c r="L3483" s="77">
        <v>1210</v>
      </c>
      <c r="M3483" s="77" t="s">
        <v>41</v>
      </c>
      <c r="N3483" s="101">
        <v>105</v>
      </c>
      <c r="O3483" s="107">
        <v>0</v>
      </c>
      <c r="P3483" s="104">
        <v>0</v>
      </c>
      <c r="Z3483" s="77" t="s">
        <v>40</v>
      </c>
      <c r="AA3483" s="77" t="s">
        <v>39</v>
      </c>
      <c r="AB3483" s="77">
        <v>20</v>
      </c>
    </row>
    <row r="3484" spans="1:28" ht="15.75" customHeight="1" x14ac:dyDescent="0.2">
      <c r="A3484" s="77" t="s">
        <v>49</v>
      </c>
      <c r="B3484" s="77" t="s">
        <v>85</v>
      </c>
      <c r="C3484" s="77" t="s">
        <v>50</v>
      </c>
      <c r="D3484" s="113">
        <v>44154.447201608797</v>
      </c>
      <c r="E3484" s="77" t="s">
        <v>5</v>
      </c>
      <c r="F3484" s="77" t="s">
        <v>30</v>
      </c>
      <c r="G3484" s="77" t="s">
        <v>51</v>
      </c>
      <c r="H3484" s="77" t="s">
        <v>6</v>
      </c>
      <c r="I3484" s="77" t="s">
        <v>43</v>
      </c>
      <c r="J3484" s="109" t="s">
        <v>83</v>
      </c>
      <c r="K3484" s="110">
        <v>54.984999999999999</v>
      </c>
      <c r="L3484" s="77">
        <v>1210</v>
      </c>
      <c r="M3484" s="77" t="s">
        <v>41</v>
      </c>
      <c r="N3484" s="110">
        <v>0.42075111999999998</v>
      </c>
      <c r="O3484" s="107">
        <v>0</v>
      </c>
      <c r="P3484" s="111">
        <v>0.67472947000000005</v>
      </c>
      <c r="Z3484" s="77" t="s">
        <v>40</v>
      </c>
      <c r="AA3484" s="77" t="s">
        <v>39</v>
      </c>
      <c r="AB3484" s="77">
        <v>20</v>
      </c>
    </row>
    <row r="3485" spans="1:28" ht="15.75" customHeight="1" x14ac:dyDescent="0.2">
      <c r="A3485" s="77" t="s">
        <v>49</v>
      </c>
      <c r="B3485" s="77" t="s">
        <v>85</v>
      </c>
      <c r="C3485" s="77" t="s">
        <v>50</v>
      </c>
      <c r="D3485" s="113">
        <v>44154.447201608797</v>
      </c>
      <c r="E3485" s="77" t="s">
        <v>5</v>
      </c>
      <c r="F3485" s="77" t="s">
        <v>30</v>
      </c>
      <c r="G3485" s="77" t="s">
        <v>51</v>
      </c>
      <c r="H3485" s="77" t="s">
        <v>6</v>
      </c>
      <c r="I3485" s="77" t="s">
        <v>159</v>
      </c>
      <c r="J3485" s="77" t="s">
        <v>42</v>
      </c>
      <c r="K3485" s="101">
        <v>3.5</v>
      </c>
      <c r="L3485" s="77">
        <v>1210</v>
      </c>
      <c r="M3485" s="77" t="s">
        <v>41</v>
      </c>
      <c r="N3485" s="101">
        <v>8.6300000000000008</v>
      </c>
      <c r="O3485" s="107">
        <v>0</v>
      </c>
      <c r="P3485" s="104">
        <v>10.5</v>
      </c>
      <c r="Z3485" s="77" t="s">
        <v>40</v>
      </c>
      <c r="AA3485" s="77" t="s">
        <v>39</v>
      </c>
      <c r="AB3485" s="77">
        <v>20</v>
      </c>
    </row>
    <row r="3486" spans="1:28" ht="15.75" customHeight="1" x14ac:dyDescent="0.2">
      <c r="A3486" s="77" t="s">
        <v>49</v>
      </c>
      <c r="B3486" s="77" t="s">
        <v>85</v>
      </c>
      <c r="C3486" s="77" t="s">
        <v>50</v>
      </c>
      <c r="D3486" s="113">
        <v>44154.447201608797</v>
      </c>
      <c r="E3486" s="77" t="s">
        <v>5</v>
      </c>
      <c r="F3486" s="77" t="s">
        <v>30</v>
      </c>
      <c r="G3486" s="77" t="s">
        <v>51</v>
      </c>
      <c r="H3486" s="77" t="s">
        <v>7</v>
      </c>
      <c r="I3486" s="77" t="s">
        <v>157</v>
      </c>
      <c r="J3486" s="77" t="s">
        <v>42</v>
      </c>
      <c r="K3486" s="101">
        <v>3.5</v>
      </c>
      <c r="L3486" s="77">
        <v>1210</v>
      </c>
      <c r="M3486" s="77" t="s">
        <v>41</v>
      </c>
      <c r="N3486" s="101">
        <v>36.200000000000003</v>
      </c>
      <c r="O3486" s="107">
        <v>0.104</v>
      </c>
      <c r="P3486" s="104">
        <v>12.1</v>
      </c>
      <c r="Z3486" s="77" t="s">
        <v>40</v>
      </c>
      <c r="AA3486" s="77" t="s">
        <v>39</v>
      </c>
      <c r="AB3486" s="77">
        <v>20</v>
      </c>
    </row>
    <row r="3487" spans="1:28" ht="15.75" customHeight="1" x14ac:dyDescent="0.2">
      <c r="A3487" s="77" t="s">
        <v>49</v>
      </c>
      <c r="B3487" s="77" t="s">
        <v>85</v>
      </c>
      <c r="C3487" s="77" t="s">
        <v>50</v>
      </c>
      <c r="D3487" s="113">
        <v>44154.447201608797</v>
      </c>
      <c r="E3487" s="77" t="s">
        <v>5</v>
      </c>
      <c r="F3487" s="77" t="s">
        <v>30</v>
      </c>
      <c r="G3487" s="77" t="s">
        <v>51</v>
      </c>
      <c r="H3487" s="77" t="s">
        <v>7</v>
      </c>
      <c r="I3487" s="77" t="s">
        <v>158</v>
      </c>
      <c r="J3487" s="77" t="s">
        <v>42</v>
      </c>
      <c r="K3487" s="101">
        <v>3.5</v>
      </c>
      <c r="L3487" s="77">
        <v>1210</v>
      </c>
      <c r="M3487" s="77" t="s">
        <v>41</v>
      </c>
      <c r="N3487" s="101">
        <v>154</v>
      </c>
      <c r="O3487" s="107">
        <v>0.115</v>
      </c>
      <c r="P3487" s="104">
        <v>0</v>
      </c>
      <c r="Z3487" s="77" t="s">
        <v>40</v>
      </c>
      <c r="AA3487" s="77" t="s">
        <v>39</v>
      </c>
      <c r="AB3487" s="77">
        <v>20</v>
      </c>
    </row>
    <row r="3488" spans="1:28" ht="15.75" customHeight="1" x14ac:dyDescent="0.2">
      <c r="A3488" s="77" t="s">
        <v>49</v>
      </c>
      <c r="B3488" s="77" t="s">
        <v>85</v>
      </c>
      <c r="C3488" s="77" t="s">
        <v>50</v>
      </c>
      <c r="D3488" s="113">
        <v>44154.447201608797</v>
      </c>
      <c r="E3488" s="77" t="s">
        <v>5</v>
      </c>
      <c r="F3488" s="77" t="s">
        <v>30</v>
      </c>
      <c r="G3488" s="77" t="s">
        <v>51</v>
      </c>
      <c r="H3488" s="77" t="s">
        <v>7</v>
      </c>
      <c r="I3488" s="77" t="s">
        <v>43</v>
      </c>
      <c r="J3488" s="109" t="s">
        <v>83</v>
      </c>
      <c r="K3488" s="110">
        <v>54.984999999999999</v>
      </c>
      <c r="L3488" s="77">
        <v>1210</v>
      </c>
      <c r="M3488" s="77" t="s">
        <v>41</v>
      </c>
      <c r="N3488" s="110">
        <v>0.42584341999999997</v>
      </c>
      <c r="O3488" s="107">
        <v>0</v>
      </c>
      <c r="P3488" s="111">
        <v>0.6810948</v>
      </c>
      <c r="Z3488" s="77" t="s">
        <v>40</v>
      </c>
      <c r="AA3488" s="77" t="s">
        <v>39</v>
      </c>
      <c r="AB3488" s="77">
        <v>20</v>
      </c>
    </row>
    <row r="3489" spans="1:28" ht="15.75" customHeight="1" x14ac:dyDescent="0.2">
      <c r="A3489" s="77" t="s">
        <v>49</v>
      </c>
      <c r="B3489" s="77" t="s">
        <v>85</v>
      </c>
      <c r="C3489" s="77" t="s">
        <v>50</v>
      </c>
      <c r="D3489" s="113">
        <v>44154.447201608797</v>
      </c>
      <c r="E3489" s="77" t="s">
        <v>5</v>
      </c>
      <c r="F3489" s="77" t="s">
        <v>30</v>
      </c>
      <c r="G3489" s="77" t="s">
        <v>51</v>
      </c>
      <c r="H3489" s="77" t="s">
        <v>7</v>
      </c>
      <c r="I3489" s="77" t="s">
        <v>159</v>
      </c>
      <c r="J3489" s="77" t="s">
        <v>42</v>
      </c>
      <c r="K3489" s="101">
        <v>3.5</v>
      </c>
      <c r="L3489" s="77">
        <v>1210</v>
      </c>
      <c r="M3489" s="77" t="s">
        <v>41</v>
      </c>
      <c r="N3489" s="101">
        <v>47.5</v>
      </c>
      <c r="O3489" s="107">
        <v>9.74E-2</v>
      </c>
      <c r="P3489" s="104">
        <v>10.6</v>
      </c>
      <c r="Z3489" s="77" t="s">
        <v>40</v>
      </c>
      <c r="AA3489" s="77" t="s">
        <v>39</v>
      </c>
      <c r="AB3489" s="77">
        <v>20</v>
      </c>
    </row>
    <row r="3490" spans="1:28" ht="15.75" customHeight="1" x14ac:dyDescent="0.2">
      <c r="A3490" s="77" t="s">
        <v>49</v>
      </c>
      <c r="B3490" s="77" t="s">
        <v>85</v>
      </c>
      <c r="C3490" s="77" t="s">
        <v>50</v>
      </c>
      <c r="D3490" s="113">
        <v>44154.447201608797</v>
      </c>
      <c r="E3490" s="77" t="s">
        <v>5</v>
      </c>
      <c r="F3490" s="77" t="s">
        <v>30</v>
      </c>
      <c r="G3490" s="77" t="s">
        <v>51</v>
      </c>
      <c r="H3490" s="77" t="s">
        <v>8</v>
      </c>
      <c r="I3490" s="77" t="s">
        <v>157</v>
      </c>
      <c r="J3490" s="77" t="s">
        <v>42</v>
      </c>
      <c r="K3490" s="101">
        <v>3.5</v>
      </c>
      <c r="L3490" s="77">
        <v>1210</v>
      </c>
      <c r="M3490" s="77" t="s">
        <v>41</v>
      </c>
      <c r="N3490" s="101">
        <v>23.7</v>
      </c>
      <c r="O3490" s="107">
        <v>6.3100000000000003E-2</v>
      </c>
      <c r="P3490" s="104">
        <v>9.2899999999999991</v>
      </c>
      <c r="Z3490" s="77" t="s">
        <v>40</v>
      </c>
      <c r="AA3490" s="77" t="s">
        <v>39</v>
      </c>
      <c r="AB3490" s="77">
        <v>20</v>
      </c>
    </row>
    <row r="3491" spans="1:28" ht="15.75" customHeight="1" x14ac:dyDescent="0.2">
      <c r="A3491" s="77" t="s">
        <v>49</v>
      </c>
      <c r="B3491" s="77" t="s">
        <v>85</v>
      </c>
      <c r="C3491" s="77" t="s">
        <v>50</v>
      </c>
      <c r="D3491" s="113">
        <v>44154.447201608797</v>
      </c>
      <c r="E3491" s="77" t="s">
        <v>5</v>
      </c>
      <c r="F3491" s="77" t="s">
        <v>30</v>
      </c>
      <c r="G3491" s="77" t="s">
        <v>51</v>
      </c>
      <c r="H3491" s="77" t="s">
        <v>8</v>
      </c>
      <c r="I3491" s="77" t="s">
        <v>158</v>
      </c>
      <c r="J3491" s="77" t="s">
        <v>42</v>
      </c>
      <c r="K3491" s="101">
        <v>3.5</v>
      </c>
      <c r="L3491" s="77">
        <v>1210</v>
      </c>
      <c r="M3491" s="77" t="s">
        <v>41</v>
      </c>
      <c r="N3491" s="101">
        <v>91.7</v>
      </c>
      <c r="O3491" s="107">
        <v>7.4099999999999999E-2</v>
      </c>
      <c r="P3491" s="104">
        <v>0</v>
      </c>
      <c r="Z3491" s="77" t="s">
        <v>40</v>
      </c>
      <c r="AA3491" s="77" t="s">
        <v>39</v>
      </c>
      <c r="AB3491" s="77">
        <v>20</v>
      </c>
    </row>
    <row r="3492" spans="1:28" ht="15.75" customHeight="1" x14ac:dyDescent="0.2">
      <c r="A3492" s="77" t="s">
        <v>49</v>
      </c>
      <c r="B3492" s="77" t="s">
        <v>85</v>
      </c>
      <c r="C3492" s="77" t="s">
        <v>50</v>
      </c>
      <c r="D3492" s="113">
        <v>44154.447201608797</v>
      </c>
      <c r="E3492" s="77" t="s">
        <v>5</v>
      </c>
      <c r="F3492" s="77" t="s">
        <v>30</v>
      </c>
      <c r="G3492" s="77" t="s">
        <v>51</v>
      </c>
      <c r="H3492" s="77" t="s">
        <v>8</v>
      </c>
      <c r="I3492" s="77" t="s">
        <v>43</v>
      </c>
      <c r="J3492" s="109" t="s">
        <v>83</v>
      </c>
      <c r="K3492" s="110">
        <v>54.984999999999999</v>
      </c>
      <c r="L3492" s="77">
        <v>1210</v>
      </c>
      <c r="M3492" s="77" t="s">
        <v>41</v>
      </c>
      <c r="N3492" s="110">
        <v>0.33163589999999998</v>
      </c>
      <c r="O3492" s="107">
        <v>0</v>
      </c>
      <c r="P3492" s="111">
        <v>0.53405475999999996</v>
      </c>
      <c r="Z3492" s="77" t="s">
        <v>40</v>
      </c>
      <c r="AA3492" s="77" t="s">
        <v>39</v>
      </c>
      <c r="AB3492" s="77">
        <v>20</v>
      </c>
    </row>
    <row r="3493" spans="1:28" ht="15.75" customHeight="1" x14ac:dyDescent="0.2">
      <c r="A3493" s="77" t="s">
        <v>49</v>
      </c>
      <c r="B3493" s="77" t="s">
        <v>85</v>
      </c>
      <c r="C3493" s="77" t="s">
        <v>50</v>
      </c>
      <c r="D3493" s="113">
        <v>44154.447201608797</v>
      </c>
      <c r="E3493" s="77" t="s">
        <v>5</v>
      </c>
      <c r="F3493" s="77" t="s">
        <v>30</v>
      </c>
      <c r="G3493" s="77" t="s">
        <v>51</v>
      </c>
      <c r="H3493" s="77" t="s">
        <v>8</v>
      </c>
      <c r="I3493" s="77" t="s">
        <v>159</v>
      </c>
      <c r="J3493" s="77" t="s">
        <v>42</v>
      </c>
      <c r="K3493" s="101">
        <v>3.5</v>
      </c>
      <c r="L3493" s="77">
        <v>1210</v>
      </c>
      <c r="M3493" s="77" t="s">
        <v>41</v>
      </c>
      <c r="N3493" s="101">
        <v>21.2</v>
      </c>
      <c r="O3493" s="107">
        <v>3.8100000000000002E-2</v>
      </c>
      <c r="P3493" s="104">
        <v>8.23</v>
      </c>
      <c r="Z3493" s="77" t="s">
        <v>40</v>
      </c>
      <c r="AA3493" s="77" t="s">
        <v>39</v>
      </c>
      <c r="AB3493" s="77">
        <v>20</v>
      </c>
    </row>
    <row r="3494" spans="1:28" ht="15.75" customHeight="1" x14ac:dyDescent="0.2">
      <c r="A3494" s="77" t="s">
        <v>49</v>
      </c>
      <c r="B3494" s="77" t="s">
        <v>85</v>
      </c>
      <c r="C3494" s="77" t="s">
        <v>50</v>
      </c>
      <c r="D3494" s="113">
        <v>44154.447201608797</v>
      </c>
      <c r="E3494" s="77" t="s">
        <v>5</v>
      </c>
      <c r="F3494" s="77" t="s">
        <v>30</v>
      </c>
      <c r="G3494" s="77" t="s">
        <v>51</v>
      </c>
      <c r="H3494" s="77" t="s">
        <v>9</v>
      </c>
      <c r="I3494" s="77" t="s">
        <v>157</v>
      </c>
      <c r="J3494" s="77" t="s">
        <v>42</v>
      </c>
      <c r="K3494" s="101">
        <v>3.5</v>
      </c>
      <c r="L3494" s="77">
        <v>1210</v>
      </c>
      <c r="M3494" s="77" t="s">
        <v>41</v>
      </c>
      <c r="N3494" s="101">
        <v>58.7</v>
      </c>
      <c r="O3494" s="107">
        <v>0.11600000000000001</v>
      </c>
      <c r="P3494" s="104">
        <v>7.99</v>
      </c>
      <c r="Z3494" s="77" t="s">
        <v>40</v>
      </c>
      <c r="AA3494" s="77" t="s">
        <v>39</v>
      </c>
      <c r="AB3494" s="77">
        <v>20</v>
      </c>
    </row>
    <row r="3495" spans="1:28" ht="15.75" customHeight="1" x14ac:dyDescent="0.2">
      <c r="A3495" s="77" t="s">
        <v>49</v>
      </c>
      <c r="B3495" s="77" t="s">
        <v>85</v>
      </c>
      <c r="C3495" s="77" t="s">
        <v>50</v>
      </c>
      <c r="D3495" s="113">
        <v>44154.447201608797</v>
      </c>
      <c r="E3495" s="77" t="s">
        <v>5</v>
      </c>
      <c r="F3495" s="77" t="s">
        <v>30</v>
      </c>
      <c r="G3495" s="77" t="s">
        <v>51</v>
      </c>
      <c r="H3495" s="77" t="s">
        <v>9</v>
      </c>
      <c r="I3495" s="77" t="s">
        <v>158</v>
      </c>
      <c r="J3495" s="77" t="s">
        <v>42</v>
      </c>
      <c r="K3495" s="101">
        <v>3.5</v>
      </c>
      <c r="L3495" s="77">
        <v>1210</v>
      </c>
      <c r="M3495" s="77" t="s">
        <v>41</v>
      </c>
      <c r="N3495" s="101">
        <v>144</v>
      </c>
      <c r="O3495" s="107">
        <v>0.125</v>
      </c>
      <c r="P3495" s="104">
        <v>0</v>
      </c>
      <c r="Z3495" s="77" t="s">
        <v>40</v>
      </c>
      <c r="AA3495" s="77" t="s">
        <v>39</v>
      </c>
      <c r="AB3495" s="77">
        <v>20</v>
      </c>
    </row>
    <row r="3496" spans="1:28" ht="15.75" customHeight="1" x14ac:dyDescent="0.2">
      <c r="A3496" s="77" t="s">
        <v>49</v>
      </c>
      <c r="B3496" s="77" t="s">
        <v>85</v>
      </c>
      <c r="C3496" s="77" t="s">
        <v>50</v>
      </c>
      <c r="D3496" s="113">
        <v>44154.447201608797</v>
      </c>
      <c r="E3496" s="77" t="s">
        <v>5</v>
      </c>
      <c r="F3496" s="77" t="s">
        <v>30</v>
      </c>
      <c r="G3496" s="77" t="s">
        <v>51</v>
      </c>
      <c r="H3496" s="77" t="s">
        <v>9</v>
      </c>
      <c r="I3496" s="77" t="s">
        <v>43</v>
      </c>
      <c r="J3496" s="109" t="s">
        <v>83</v>
      </c>
      <c r="K3496" s="110">
        <v>54.984999999999999</v>
      </c>
      <c r="L3496" s="77">
        <v>1210</v>
      </c>
      <c r="M3496" s="77" t="s">
        <v>41</v>
      </c>
      <c r="N3496" s="110">
        <v>0.28262254999999997</v>
      </c>
      <c r="O3496" s="107">
        <v>0</v>
      </c>
      <c r="P3496" s="111">
        <v>0.45066835999999999</v>
      </c>
      <c r="Z3496" s="77" t="s">
        <v>40</v>
      </c>
      <c r="AA3496" s="77" t="s">
        <v>39</v>
      </c>
      <c r="AB3496" s="77">
        <v>20</v>
      </c>
    </row>
    <row r="3497" spans="1:28" ht="15.75" customHeight="1" x14ac:dyDescent="0.2">
      <c r="A3497" s="77" t="s">
        <v>49</v>
      </c>
      <c r="B3497" s="77" t="s">
        <v>85</v>
      </c>
      <c r="C3497" s="77" t="s">
        <v>50</v>
      </c>
      <c r="D3497" s="113">
        <v>44154.447201608797</v>
      </c>
      <c r="E3497" s="77" t="s">
        <v>5</v>
      </c>
      <c r="F3497" s="77" t="s">
        <v>30</v>
      </c>
      <c r="G3497" s="77" t="s">
        <v>51</v>
      </c>
      <c r="H3497" s="77" t="s">
        <v>9</v>
      </c>
      <c r="I3497" s="77" t="s">
        <v>159</v>
      </c>
      <c r="J3497" s="77" t="s">
        <v>42</v>
      </c>
      <c r="K3497" s="101">
        <v>3.5</v>
      </c>
      <c r="L3497" s="77">
        <v>1210</v>
      </c>
      <c r="M3497" s="77" t="s">
        <v>41</v>
      </c>
      <c r="N3497" s="101">
        <v>54.2</v>
      </c>
      <c r="O3497" s="107">
        <v>8.9599999999999999E-2</v>
      </c>
      <c r="P3497" s="104">
        <v>7.02</v>
      </c>
      <c r="Z3497" s="77" t="s">
        <v>40</v>
      </c>
      <c r="AA3497" s="77" t="s">
        <v>39</v>
      </c>
      <c r="AB3497" s="77">
        <v>20</v>
      </c>
    </row>
    <row r="3498" spans="1:28" ht="15.75" customHeight="1" x14ac:dyDescent="0.2">
      <c r="A3498" s="77" t="s">
        <v>49</v>
      </c>
      <c r="B3498" s="77" t="s">
        <v>85</v>
      </c>
      <c r="C3498" s="77" t="s">
        <v>50</v>
      </c>
      <c r="D3498" s="113">
        <v>44154.447201608797</v>
      </c>
      <c r="E3498" s="77" t="s">
        <v>5</v>
      </c>
      <c r="F3498" s="77" t="s">
        <v>30</v>
      </c>
      <c r="G3498" s="77" t="s">
        <v>51</v>
      </c>
      <c r="H3498" s="77" t="s">
        <v>10</v>
      </c>
      <c r="I3498" s="77" t="s">
        <v>157</v>
      </c>
      <c r="J3498" s="77" t="s">
        <v>42</v>
      </c>
      <c r="K3498" s="101">
        <v>3.5</v>
      </c>
      <c r="L3498" s="77">
        <v>1210</v>
      </c>
      <c r="M3498" s="77" t="s">
        <v>41</v>
      </c>
      <c r="N3498" s="101">
        <v>20.2</v>
      </c>
      <c r="O3498" s="107">
        <v>4.8399999999999999E-2</v>
      </c>
      <c r="P3498" s="104">
        <v>10.1</v>
      </c>
      <c r="Z3498" s="77" t="s">
        <v>40</v>
      </c>
      <c r="AA3498" s="77" t="s">
        <v>39</v>
      </c>
      <c r="AB3498" s="77">
        <v>20</v>
      </c>
    </row>
    <row r="3499" spans="1:28" ht="15.75" customHeight="1" x14ac:dyDescent="0.2">
      <c r="A3499" s="77" t="s">
        <v>49</v>
      </c>
      <c r="B3499" s="77" t="s">
        <v>85</v>
      </c>
      <c r="C3499" s="77" t="s">
        <v>50</v>
      </c>
      <c r="D3499" s="113">
        <v>44154.447201608797</v>
      </c>
      <c r="E3499" s="77" t="s">
        <v>5</v>
      </c>
      <c r="F3499" s="77" t="s">
        <v>30</v>
      </c>
      <c r="G3499" s="77" t="s">
        <v>51</v>
      </c>
      <c r="H3499" s="77" t="s">
        <v>10</v>
      </c>
      <c r="I3499" s="77" t="s">
        <v>158</v>
      </c>
      <c r="J3499" s="77" t="s">
        <v>42</v>
      </c>
      <c r="K3499" s="101">
        <v>3.5</v>
      </c>
      <c r="L3499" s="77">
        <v>1210</v>
      </c>
      <c r="M3499" s="77" t="s">
        <v>41</v>
      </c>
      <c r="N3499" s="101">
        <v>102</v>
      </c>
      <c r="O3499" s="107">
        <v>5.4800000000000001E-2</v>
      </c>
      <c r="P3499" s="104">
        <v>0</v>
      </c>
      <c r="Z3499" s="77" t="s">
        <v>40</v>
      </c>
      <c r="AA3499" s="77" t="s">
        <v>39</v>
      </c>
      <c r="AB3499" s="77">
        <v>20</v>
      </c>
    </row>
    <row r="3500" spans="1:28" ht="15.75" customHeight="1" x14ac:dyDescent="0.2">
      <c r="A3500" s="77" t="s">
        <v>49</v>
      </c>
      <c r="B3500" s="77" t="s">
        <v>85</v>
      </c>
      <c r="C3500" s="77" t="s">
        <v>50</v>
      </c>
      <c r="D3500" s="113">
        <v>44154.447201608797</v>
      </c>
      <c r="E3500" s="77" t="s">
        <v>5</v>
      </c>
      <c r="F3500" s="77" t="s">
        <v>30</v>
      </c>
      <c r="G3500" s="77" t="s">
        <v>51</v>
      </c>
      <c r="H3500" s="77" t="s">
        <v>10</v>
      </c>
      <c r="I3500" s="77" t="s">
        <v>43</v>
      </c>
      <c r="J3500" s="109" t="s">
        <v>83</v>
      </c>
      <c r="K3500" s="110">
        <v>54.984999999999999</v>
      </c>
      <c r="L3500" s="77">
        <v>1210</v>
      </c>
      <c r="M3500" s="77" t="s">
        <v>41</v>
      </c>
      <c r="N3500" s="110">
        <v>0.35773389999999999</v>
      </c>
      <c r="O3500" s="107">
        <v>0</v>
      </c>
      <c r="P3500" s="111">
        <v>0.57352006</v>
      </c>
      <c r="Z3500" s="77" t="s">
        <v>40</v>
      </c>
      <c r="AA3500" s="77" t="s">
        <v>39</v>
      </c>
      <c r="AB3500" s="77">
        <v>20</v>
      </c>
    </row>
    <row r="3501" spans="1:28" ht="15.75" customHeight="1" x14ac:dyDescent="0.2">
      <c r="A3501" s="77" t="s">
        <v>49</v>
      </c>
      <c r="B3501" s="77" t="s">
        <v>85</v>
      </c>
      <c r="C3501" s="77" t="s">
        <v>50</v>
      </c>
      <c r="D3501" s="113">
        <v>44154.447201608797</v>
      </c>
      <c r="E3501" s="77" t="s">
        <v>5</v>
      </c>
      <c r="F3501" s="77" t="s">
        <v>30</v>
      </c>
      <c r="G3501" s="77" t="s">
        <v>51</v>
      </c>
      <c r="H3501" s="77" t="s">
        <v>10</v>
      </c>
      <c r="I3501" s="77" t="s">
        <v>159</v>
      </c>
      <c r="J3501" s="77" t="s">
        <v>42</v>
      </c>
      <c r="K3501" s="101">
        <v>3.5</v>
      </c>
      <c r="L3501" s="77">
        <v>1210</v>
      </c>
      <c r="M3501" s="77" t="s">
        <v>41</v>
      </c>
      <c r="N3501" s="101">
        <v>9.32</v>
      </c>
      <c r="O3501" s="107">
        <v>7.3499999999999998E-3</v>
      </c>
      <c r="P3501" s="104">
        <v>8.98</v>
      </c>
      <c r="Z3501" s="77" t="s">
        <v>40</v>
      </c>
      <c r="AA3501" s="77" t="s">
        <v>39</v>
      </c>
      <c r="AB3501" s="77">
        <v>20</v>
      </c>
    </row>
    <row r="3502" spans="1:28" ht="15.75" customHeight="1" x14ac:dyDescent="0.2">
      <c r="A3502" s="77" t="s">
        <v>49</v>
      </c>
      <c r="B3502" s="77" t="s">
        <v>85</v>
      </c>
      <c r="C3502" s="77" t="s">
        <v>50</v>
      </c>
      <c r="D3502" s="113">
        <v>44154.447201608797</v>
      </c>
      <c r="E3502" s="77" t="s">
        <v>5</v>
      </c>
      <c r="F3502" s="77" t="s">
        <v>30</v>
      </c>
      <c r="G3502" s="77" t="s">
        <v>51</v>
      </c>
      <c r="H3502" s="77" t="s">
        <v>11</v>
      </c>
      <c r="I3502" s="77" t="s">
        <v>157</v>
      </c>
      <c r="J3502" s="77" t="s">
        <v>42</v>
      </c>
      <c r="K3502" s="101">
        <v>3.5</v>
      </c>
      <c r="L3502" s="77">
        <v>1210</v>
      </c>
      <c r="M3502" s="77" t="s">
        <v>41</v>
      </c>
      <c r="N3502" s="101">
        <v>50.3</v>
      </c>
      <c r="O3502" s="107">
        <v>0.106</v>
      </c>
      <c r="P3502" s="104">
        <v>3.78</v>
      </c>
      <c r="Z3502" s="77" t="s">
        <v>40</v>
      </c>
      <c r="AA3502" s="77" t="s">
        <v>39</v>
      </c>
      <c r="AB3502" s="77">
        <v>20</v>
      </c>
    </row>
    <row r="3503" spans="1:28" ht="15.75" customHeight="1" x14ac:dyDescent="0.2">
      <c r="A3503" s="77" t="s">
        <v>49</v>
      </c>
      <c r="B3503" s="77" t="s">
        <v>85</v>
      </c>
      <c r="C3503" s="77" t="s">
        <v>50</v>
      </c>
      <c r="D3503" s="113">
        <v>44154.447201608797</v>
      </c>
      <c r="E3503" s="77" t="s">
        <v>5</v>
      </c>
      <c r="F3503" s="77" t="s">
        <v>30</v>
      </c>
      <c r="G3503" s="77" t="s">
        <v>51</v>
      </c>
      <c r="H3503" s="77" t="s">
        <v>11</v>
      </c>
      <c r="I3503" s="77" t="s">
        <v>158</v>
      </c>
      <c r="J3503" s="77" t="s">
        <v>42</v>
      </c>
      <c r="K3503" s="101">
        <v>3.5</v>
      </c>
      <c r="L3503" s="77">
        <v>1210</v>
      </c>
      <c r="M3503" s="77" t="s">
        <v>41</v>
      </c>
      <c r="N3503" s="101">
        <v>88.2</v>
      </c>
      <c r="O3503" s="107">
        <v>0.11899999999999999</v>
      </c>
      <c r="P3503" s="104">
        <v>0</v>
      </c>
      <c r="Z3503" s="77" t="s">
        <v>40</v>
      </c>
      <c r="AA3503" s="77" t="s">
        <v>39</v>
      </c>
      <c r="AB3503" s="77">
        <v>20</v>
      </c>
    </row>
    <row r="3504" spans="1:28" ht="15.75" customHeight="1" x14ac:dyDescent="0.2">
      <c r="A3504" s="77" t="s">
        <v>49</v>
      </c>
      <c r="B3504" s="77" t="s">
        <v>85</v>
      </c>
      <c r="C3504" s="77" t="s">
        <v>50</v>
      </c>
      <c r="D3504" s="113">
        <v>44154.447201608797</v>
      </c>
      <c r="E3504" s="77" t="s">
        <v>5</v>
      </c>
      <c r="F3504" s="77" t="s">
        <v>30</v>
      </c>
      <c r="G3504" s="77" t="s">
        <v>51</v>
      </c>
      <c r="H3504" s="77" t="s">
        <v>11</v>
      </c>
      <c r="I3504" s="77" t="s">
        <v>43</v>
      </c>
      <c r="J3504" s="109" t="s">
        <v>83</v>
      </c>
      <c r="K3504" s="110">
        <v>54.984999999999999</v>
      </c>
      <c r="L3504" s="77">
        <v>1210</v>
      </c>
      <c r="M3504" s="77" t="s">
        <v>41</v>
      </c>
      <c r="N3504" s="110">
        <v>0.13430934999999999</v>
      </c>
      <c r="O3504" s="107">
        <v>0</v>
      </c>
      <c r="P3504" s="111">
        <v>0.21578612999999999</v>
      </c>
      <c r="Z3504" s="77" t="s">
        <v>40</v>
      </c>
      <c r="AA3504" s="77" t="s">
        <v>39</v>
      </c>
      <c r="AB3504" s="77">
        <v>20</v>
      </c>
    </row>
    <row r="3505" spans="1:28" ht="15.75" customHeight="1" x14ac:dyDescent="0.2">
      <c r="A3505" s="77" t="s">
        <v>49</v>
      </c>
      <c r="B3505" s="77" t="s">
        <v>85</v>
      </c>
      <c r="C3505" s="77" t="s">
        <v>50</v>
      </c>
      <c r="D3505" s="113">
        <v>44154.447201608797</v>
      </c>
      <c r="E3505" s="77" t="s">
        <v>5</v>
      </c>
      <c r="F3505" s="77" t="s">
        <v>30</v>
      </c>
      <c r="G3505" s="77" t="s">
        <v>51</v>
      </c>
      <c r="H3505" s="77" t="s">
        <v>11</v>
      </c>
      <c r="I3505" s="77" t="s">
        <v>159</v>
      </c>
      <c r="J3505" s="77" t="s">
        <v>42</v>
      </c>
      <c r="K3505" s="101">
        <v>3.5</v>
      </c>
      <c r="L3505" s="77">
        <v>1210</v>
      </c>
      <c r="M3505" s="77" t="s">
        <v>41</v>
      </c>
      <c r="N3505" s="101">
        <v>9.86</v>
      </c>
      <c r="O3505" s="107">
        <v>1.5699999999999999E-2</v>
      </c>
      <c r="P3505" s="104">
        <v>3.38</v>
      </c>
      <c r="Z3505" s="77" t="s">
        <v>40</v>
      </c>
      <c r="AA3505" s="77" t="s">
        <v>39</v>
      </c>
      <c r="AB3505" s="77">
        <v>20</v>
      </c>
    </row>
    <row r="3506" spans="1:28" ht="15.75" customHeight="1" x14ac:dyDescent="0.2">
      <c r="A3506" s="77" t="s">
        <v>49</v>
      </c>
      <c r="B3506" s="77" t="s">
        <v>85</v>
      </c>
      <c r="C3506" s="77" t="s">
        <v>50</v>
      </c>
      <c r="D3506" s="113">
        <v>44154.447201608797</v>
      </c>
      <c r="E3506" s="77" t="s">
        <v>5</v>
      </c>
      <c r="F3506" s="77" t="s">
        <v>30</v>
      </c>
      <c r="G3506" s="77" t="s">
        <v>51</v>
      </c>
      <c r="H3506" s="77" t="s">
        <v>12</v>
      </c>
      <c r="I3506" s="77" t="s">
        <v>157</v>
      </c>
      <c r="J3506" s="77" t="s">
        <v>42</v>
      </c>
      <c r="K3506" s="101">
        <v>3.5</v>
      </c>
      <c r="L3506" s="77">
        <v>1210</v>
      </c>
      <c r="M3506" s="77" t="s">
        <v>41</v>
      </c>
      <c r="N3506" s="101">
        <v>49.2</v>
      </c>
      <c r="O3506" s="107">
        <v>6.7400000000000002E-2</v>
      </c>
      <c r="P3506" s="104">
        <v>2.57</v>
      </c>
      <c r="Z3506" s="77" t="s">
        <v>40</v>
      </c>
      <c r="AA3506" s="77" t="s">
        <v>39</v>
      </c>
      <c r="AB3506" s="77">
        <v>20</v>
      </c>
    </row>
    <row r="3507" spans="1:28" ht="15.75" customHeight="1" x14ac:dyDescent="0.2">
      <c r="A3507" s="77" t="s">
        <v>49</v>
      </c>
      <c r="B3507" s="77" t="s">
        <v>85</v>
      </c>
      <c r="C3507" s="77" t="s">
        <v>50</v>
      </c>
      <c r="D3507" s="113">
        <v>44154.447201608797</v>
      </c>
      <c r="E3507" s="77" t="s">
        <v>5</v>
      </c>
      <c r="F3507" s="77" t="s">
        <v>30</v>
      </c>
      <c r="G3507" s="77" t="s">
        <v>51</v>
      </c>
      <c r="H3507" s="77" t="s">
        <v>12</v>
      </c>
      <c r="I3507" s="77" t="s">
        <v>158</v>
      </c>
      <c r="J3507" s="77" t="s">
        <v>42</v>
      </c>
      <c r="K3507" s="101">
        <v>3.5</v>
      </c>
      <c r="L3507" s="77">
        <v>1210</v>
      </c>
      <c r="M3507" s="77" t="s">
        <v>41</v>
      </c>
      <c r="N3507" s="101">
        <v>75.2</v>
      </c>
      <c r="O3507" s="107">
        <v>7.9699999999999993E-2</v>
      </c>
      <c r="P3507" s="104">
        <v>0</v>
      </c>
      <c r="Z3507" s="77" t="s">
        <v>40</v>
      </c>
      <c r="AA3507" s="77" t="s">
        <v>39</v>
      </c>
      <c r="AB3507" s="77">
        <v>20</v>
      </c>
    </row>
    <row r="3508" spans="1:28" ht="15.75" customHeight="1" x14ac:dyDescent="0.2">
      <c r="A3508" s="77" t="s">
        <v>49</v>
      </c>
      <c r="B3508" s="77" t="s">
        <v>85</v>
      </c>
      <c r="C3508" s="77" t="s">
        <v>50</v>
      </c>
      <c r="D3508" s="113">
        <v>44154.447201608797</v>
      </c>
      <c r="E3508" s="77" t="s">
        <v>5</v>
      </c>
      <c r="F3508" s="77" t="s">
        <v>30</v>
      </c>
      <c r="G3508" s="77" t="s">
        <v>51</v>
      </c>
      <c r="H3508" s="77" t="s">
        <v>12</v>
      </c>
      <c r="I3508" s="77" t="s">
        <v>43</v>
      </c>
      <c r="J3508" s="109" t="s">
        <v>83</v>
      </c>
      <c r="K3508" s="110">
        <v>54.984999999999999</v>
      </c>
      <c r="L3508" s="77">
        <v>1210</v>
      </c>
      <c r="M3508" s="77" t="s">
        <v>41</v>
      </c>
      <c r="N3508" s="110">
        <v>9.2297904E-2</v>
      </c>
      <c r="O3508" s="107">
        <v>0</v>
      </c>
      <c r="P3508" s="111">
        <v>0.14958625</v>
      </c>
      <c r="Z3508" s="77" t="s">
        <v>40</v>
      </c>
      <c r="AA3508" s="77" t="s">
        <v>39</v>
      </c>
      <c r="AB3508" s="77">
        <v>20</v>
      </c>
    </row>
    <row r="3509" spans="1:28" ht="15.75" customHeight="1" x14ac:dyDescent="0.2">
      <c r="A3509" s="77" t="s">
        <v>49</v>
      </c>
      <c r="B3509" s="77" t="s">
        <v>85</v>
      </c>
      <c r="C3509" s="77" t="s">
        <v>50</v>
      </c>
      <c r="D3509" s="113">
        <v>44154.447201608797</v>
      </c>
      <c r="E3509" s="77" t="s">
        <v>5</v>
      </c>
      <c r="F3509" s="77" t="s">
        <v>30</v>
      </c>
      <c r="G3509" s="77" t="s">
        <v>51</v>
      </c>
      <c r="H3509" s="77" t="s">
        <v>12</v>
      </c>
      <c r="I3509" s="77" t="s">
        <v>159</v>
      </c>
      <c r="J3509" s="77" t="s">
        <v>42</v>
      </c>
      <c r="K3509" s="101">
        <v>3.5</v>
      </c>
      <c r="L3509" s="77">
        <v>1210</v>
      </c>
      <c r="M3509" s="77" t="s">
        <v>41</v>
      </c>
      <c r="N3509" s="101">
        <v>13.8</v>
      </c>
      <c r="O3509" s="107">
        <v>1.67E-2</v>
      </c>
      <c r="P3509" s="104">
        <v>2.33</v>
      </c>
      <c r="Z3509" s="77" t="s">
        <v>40</v>
      </c>
      <c r="AA3509" s="77" t="s">
        <v>39</v>
      </c>
      <c r="AB3509" s="77">
        <v>20</v>
      </c>
    </row>
    <row r="3510" spans="1:28" ht="15.75" customHeight="1" x14ac:dyDescent="0.2">
      <c r="A3510" s="77" t="s">
        <v>49</v>
      </c>
      <c r="B3510" s="77" t="s">
        <v>85</v>
      </c>
      <c r="C3510" s="77" t="s">
        <v>50</v>
      </c>
      <c r="D3510" s="113">
        <v>44154.447201608797</v>
      </c>
      <c r="E3510" s="77" t="s">
        <v>5</v>
      </c>
      <c r="F3510" s="77" t="s">
        <v>30</v>
      </c>
      <c r="G3510" s="77" t="s">
        <v>51</v>
      </c>
      <c r="H3510" s="77" t="s">
        <v>13</v>
      </c>
      <c r="I3510" s="77" t="s">
        <v>157</v>
      </c>
      <c r="J3510" s="77" t="s">
        <v>42</v>
      </c>
      <c r="K3510" s="101">
        <v>3.5</v>
      </c>
      <c r="L3510" s="77">
        <v>1220</v>
      </c>
      <c r="M3510" s="77" t="s">
        <v>41</v>
      </c>
      <c r="N3510" s="101">
        <v>72.3</v>
      </c>
      <c r="O3510" s="107">
        <v>8.8800000000000004E-2</v>
      </c>
      <c r="P3510" s="104">
        <v>3.86</v>
      </c>
      <c r="Z3510" s="77" t="s">
        <v>40</v>
      </c>
      <c r="AA3510" s="77" t="s">
        <v>39</v>
      </c>
      <c r="AB3510" s="77">
        <v>20</v>
      </c>
    </row>
    <row r="3511" spans="1:28" ht="15.75" customHeight="1" x14ac:dyDescent="0.2">
      <c r="A3511" s="77" t="s">
        <v>49</v>
      </c>
      <c r="B3511" s="77" t="s">
        <v>85</v>
      </c>
      <c r="C3511" s="77" t="s">
        <v>50</v>
      </c>
      <c r="D3511" s="113">
        <v>44154.447201608797</v>
      </c>
      <c r="E3511" s="77" t="s">
        <v>5</v>
      </c>
      <c r="F3511" s="77" t="s">
        <v>30</v>
      </c>
      <c r="G3511" s="77" t="s">
        <v>51</v>
      </c>
      <c r="H3511" s="77" t="s">
        <v>13</v>
      </c>
      <c r="I3511" s="77" t="s">
        <v>158</v>
      </c>
      <c r="J3511" s="77" t="s">
        <v>42</v>
      </c>
      <c r="K3511" s="101">
        <v>3.5</v>
      </c>
      <c r="L3511" s="77">
        <v>1220</v>
      </c>
      <c r="M3511" s="77" t="s">
        <v>41</v>
      </c>
      <c r="N3511" s="101">
        <v>109</v>
      </c>
      <c r="O3511" s="107">
        <v>9.6199999999999994E-2</v>
      </c>
      <c r="P3511" s="104">
        <v>0</v>
      </c>
      <c r="Z3511" s="77" t="s">
        <v>40</v>
      </c>
      <c r="AA3511" s="77" t="s">
        <v>39</v>
      </c>
      <c r="AB3511" s="77">
        <v>20</v>
      </c>
    </row>
    <row r="3512" spans="1:28" ht="15.75" customHeight="1" x14ac:dyDescent="0.2">
      <c r="A3512" s="77" t="s">
        <v>49</v>
      </c>
      <c r="B3512" s="77" t="s">
        <v>85</v>
      </c>
      <c r="C3512" s="77" t="s">
        <v>50</v>
      </c>
      <c r="D3512" s="113">
        <v>44154.447201608797</v>
      </c>
      <c r="E3512" s="77" t="s">
        <v>5</v>
      </c>
      <c r="F3512" s="77" t="s">
        <v>30</v>
      </c>
      <c r="G3512" s="77" t="s">
        <v>51</v>
      </c>
      <c r="H3512" s="77" t="s">
        <v>13</v>
      </c>
      <c r="I3512" s="77" t="s">
        <v>43</v>
      </c>
      <c r="J3512" s="109" t="s">
        <v>83</v>
      </c>
      <c r="K3512" s="110">
        <v>54.984999999999999</v>
      </c>
      <c r="L3512" s="77">
        <v>1220</v>
      </c>
      <c r="M3512" s="77" t="s">
        <v>41</v>
      </c>
      <c r="N3512" s="110">
        <v>0.13812858</v>
      </c>
      <c r="O3512" s="107">
        <v>0</v>
      </c>
      <c r="P3512" s="111">
        <v>0.22342456999999999</v>
      </c>
      <c r="Z3512" s="77" t="s">
        <v>40</v>
      </c>
      <c r="AA3512" s="77" t="s">
        <v>39</v>
      </c>
      <c r="AB3512" s="77">
        <v>20</v>
      </c>
    </row>
    <row r="3513" spans="1:28" ht="15.75" customHeight="1" x14ac:dyDescent="0.2">
      <c r="A3513" s="77" t="s">
        <v>49</v>
      </c>
      <c r="B3513" s="77" t="s">
        <v>85</v>
      </c>
      <c r="C3513" s="77" t="s">
        <v>50</v>
      </c>
      <c r="D3513" s="113">
        <v>44154.447201608797</v>
      </c>
      <c r="E3513" s="77" t="s">
        <v>5</v>
      </c>
      <c r="F3513" s="77" t="s">
        <v>30</v>
      </c>
      <c r="G3513" s="77" t="s">
        <v>51</v>
      </c>
      <c r="H3513" s="77" t="s">
        <v>13</v>
      </c>
      <c r="I3513" s="77" t="s">
        <v>159</v>
      </c>
      <c r="J3513" s="77" t="s">
        <v>42</v>
      </c>
      <c r="K3513" s="101">
        <v>3.5</v>
      </c>
      <c r="L3513" s="77">
        <v>1220</v>
      </c>
      <c r="M3513" s="77" t="s">
        <v>41</v>
      </c>
      <c r="N3513" s="101">
        <v>53.4</v>
      </c>
      <c r="O3513" s="107">
        <v>6.1499999999999999E-2</v>
      </c>
      <c r="P3513" s="104">
        <v>3.42</v>
      </c>
      <c r="Z3513" s="77" t="s">
        <v>40</v>
      </c>
      <c r="AA3513" s="77" t="s">
        <v>39</v>
      </c>
      <c r="AB3513" s="77">
        <v>20</v>
      </c>
    </row>
    <row r="3514" spans="1:28" ht="15.75" customHeight="1" x14ac:dyDescent="0.2">
      <c r="A3514" s="77" t="s">
        <v>49</v>
      </c>
      <c r="B3514" s="77" t="s">
        <v>85</v>
      </c>
      <c r="C3514" s="77" t="s">
        <v>50</v>
      </c>
      <c r="D3514" s="113">
        <v>44154.447201608797</v>
      </c>
      <c r="E3514" s="77" t="s">
        <v>5</v>
      </c>
      <c r="F3514" s="77" t="s">
        <v>30</v>
      </c>
      <c r="G3514" s="77" t="s">
        <v>51</v>
      </c>
      <c r="H3514" s="77" t="s">
        <v>14</v>
      </c>
      <c r="I3514" s="77" t="s">
        <v>157</v>
      </c>
      <c r="J3514" s="77" t="s">
        <v>42</v>
      </c>
      <c r="K3514" s="101">
        <v>3.5</v>
      </c>
      <c r="L3514" s="77">
        <v>1220</v>
      </c>
      <c r="M3514" s="77" t="s">
        <v>41</v>
      </c>
      <c r="N3514" s="101">
        <v>108</v>
      </c>
      <c r="O3514" s="107">
        <v>0.17599999999999999</v>
      </c>
      <c r="P3514" s="104">
        <v>6.19</v>
      </c>
      <c r="Z3514" s="77" t="s">
        <v>40</v>
      </c>
      <c r="AA3514" s="77" t="s">
        <v>39</v>
      </c>
      <c r="AB3514" s="77">
        <v>20</v>
      </c>
    </row>
    <row r="3515" spans="1:28" ht="15.75" customHeight="1" x14ac:dyDescent="0.2">
      <c r="A3515" s="77" t="s">
        <v>49</v>
      </c>
      <c r="B3515" s="77" t="s">
        <v>85</v>
      </c>
      <c r="C3515" s="77" t="s">
        <v>50</v>
      </c>
      <c r="D3515" s="113">
        <v>44154.447201608797</v>
      </c>
      <c r="E3515" s="77" t="s">
        <v>5</v>
      </c>
      <c r="F3515" s="77" t="s">
        <v>30</v>
      </c>
      <c r="G3515" s="77" t="s">
        <v>51</v>
      </c>
      <c r="H3515" s="77" t="s">
        <v>14</v>
      </c>
      <c r="I3515" s="77" t="s">
        <v>158</v>
      </c>
      <c r="J3515" s="77" t="s">
        <v>42</v>
      </c>
      <c r="K3515" s="101">
        <v>3.5</v>
      </c>
      <c r="L3515" s="77">
        <v>1220</v>
      </c>
      <c r="M3515" s="77" t="s">
        <v>41</v>
      </c>
      <c r="N3515" s="101">
        <v>164</v>
      </c>
      <c r="O3515" s="107">
        <v>0.187</v>
      </c>
      <c r="P3515" s="104">
        <v>0</v>
      </c>
      <c r="Z3515" s="77" t="s">
        <v>40</v>
      </c>
      <c r="AA3515" s="77" t="s">
        <v>39</v>
      </c>
      <c r="AB3515" s="77">
        <v>20</v>
      </c>
    </row>
    <row r="3516" spans="1:28" ht="15.75" customHeight="1" x14ac:dyDescent="0.2">
      <c r="A3516" s="77" t="s">
        <v>49</v>
      </c>
      <c r="B3516" s="77" t="s">
        <v>85</v>
      </c>
      <c r="C3516" s="77" t="s">
        <v>50</v>
      </c>
      <c r="D3516" s="113">
        <v>44154.447201608797</v>
      </c>
      <c r="E3516" s="77" t="s">
        <v>5</v>
      </c>
      <c r="F3516" s="77" t="s">
        <v>30</v>
      </c>
      <c r="G3516" s="77" t="s">
        <v>51</v>
      </c>
      <c r="H3516" s="77" t="s">
        <v>14</v>
      </c>
      <c r="I3516" s="77" t="s">
        <v>43</v>
      </c>
      <c r="J3516" s="109" t="s">
        <v>83</v>
      </c>
      <c r="K3516" s="110">
        <v>54.984999999999999</v>
      </c>
      <c r="L3516" s="77">
        <v>1220</v>
      </c>
      <c r="M3516" s="77" t="s">
        <v>41</v>
      </c>
      <c r="N3516" s="110">
        <v>0.2221515</v>
      </c>
      <c r="O3516" s="107">
        <v>0</v>
      </c>
      <c r="P3516" s="111">
        <v>0.3526416</v>
      </c>
      <c r="Z3516" s="77" t="s">
        <v>40</v>
      </c>
      <c r="AA3516" s="77" t="s">
        <v>39</v>
      </c>
      <c r="AB3516" s="77">
        <v>20</v>
      </c>
    </row>
    <row r="3517" spans="1:28" ht="15.75" customHeight="1" x14ac:dyDescent="0.2">
      <c r="A3517" s="77" t="s">
        <v>49</v>
      </c>
      <c r="B3517" s="77" t="s">
        <v>85</v>
      </c>
      <c r="C3517" s="77" t="s">
        <v>50</v>
      </c>
      <c r="D3517" s="113">
        <v>44154.447201608797</v>
      </c>
      <c r="E3517" s="77" t="s">
        <v>5</v>
      </c>
      <c r="F3517" s="77" t="s">
        <v>30</v>
      </c>
      <c r="G3517" s="77" t="s">
        <v>51</v>
      </c>
      <c r="H3517" s="77" t="s">
        <v>14</v>
      </c>
      <c r="I3517" s="77" t="s">
        <v>159</v>
      </c>
      <c r="J3517" s="77" t="s">
        <v>42</v>
      </c>
      <c r="K3517" s="101">
        <v>3.5</v>
      </c>
      <c r="L3517" s="77">
        <v>1220</v>
      </c>
      <c r="M3517" s="77" t="s">
        <v>41</v>
      </c>
      <c r="N3517" s="101">
        <v>86.1</v>
      </c>
      <c r="O3517" s="107">
        <v>0.13200000000000001</v>
      </c>
      <c r="P3517" s="104">
        <v>5.45</v>
      </c>
      <c r="Z3517" s="77" t="s">
        <v>40</v>
      </c>
      <c r="AA3517" s="77" t="s">
        <v>39</v>
      </c>
      <c r="AB3517" s="77">
        <v>20</v>
      </c>
    </row>
    <row r="3518" spans="1:28" ht="15.75" customHeight="1" x14ac:dyDescent="0.2">
      <c r="A3518" s="77" t="s">
        <v>49</v>
      </c>
      <c r="B3518" s="77" t="s">
        <v>85</v>
      </c>
      <c r="C3518" s="77" t="s">
        <v>50</v>
      </c>
      <c r="D3518" s="113">
        <v>44154.447201608797</v>
      </c>
      <c r="E3518" s="77" t="s">
        <v>5</v>
      </c>
      <c r="F3518" s="77" t="s">
        <v>30</v>
      </c>
      <c r="G3518" s="77" t="s">
        <v>51</v>
      </c>
      <c r="H3518" s="77" t="s">
        <v>16</v>
      </c>
      <c r="I3518" s="77" t="s">
        <v>157</v>
      </c>
      <c r="J3518" s="77" t="s">
        <v>42</v>
      </c>
      <c r="K3518" s="101">
        <v>3.5</v>
      </c>
      <c r="L3518" s="77">
        <v>1220</v>
      </c>
      <c r="M3518" s="77" t="s">
        <v>41</v>
      </c>
      <c r="N3518" s="101">
        <v>102</v>
      </c>
      <c r="O3518" s="107">
        <v>0.14499999999999999</v>
      </c>
      <c r="P3518" s="104">
        <v>5.59</v>
      </c>
      <c r="Z3518" s="77" t="s">
        <v>40</v>
      </c>
      <c r="AA3518" s="77" t="s">
        <v>39</v>
      </c>
      <c r="AB3518" s="77">
        <v>20</v>
      </c>
    </row>
    <row r="3519" spans="1:28" ht="15.75" customHeight="1" x14ac:dyDescent="0.2">
      <c r="A3519" s="77" t="s">
        <v>49</v>
      </c>
      <c r="B3519" s="77" t="s">
        <v>85</v>
      </c>
      <c r="C3519" s="77" t="s">
        <v>50</v>
      </c>
      <c r="D3519" s="113">
        <v>44154.447201608797</v>
      </c>
      <c r="E3519" s="77" t="s">
        <v>5</v>
      </c>
      <c r="F3519" s="77" t="s">
        <v>30</v>
      </c>
      <c r="G3519" s="77" t="s">
        <v>51</v>
      </c>
      <c r="H3519" s="77" t="s">
        <v>16</v>
      </c>
      <c r="I3519" s="77" t="s">
        <v>158</v>
      </c>
      <c r="J3519" s="77" t="s">
        <v>42</v>
      </c>
      <c r="K3519" s="101">
        <v>3.5</v>
      </c>
      <c r="L3519" s="77">
        <v>1220</v>
      </c>
      <c r="M3519" s="77" t="s">
        <v>41</v>
      </c>
      <c r="N3519" s="101">
        <v>159</v>
      </c>
      <c r="O3519" s="107">
        <v>0.153</v>
      </c>
      <c r="P3519" s="104">
        <v>0</v>
      </c>
      <c r="Z3519" s="77" t="s">
        <v>40</v>
      </c>
      <c r="AA3519" s="77" t="s">
        <v>39</v>
      </c>
      <c r="AB3519" s="77">
        <v>20</v>
      </c>
    </row>
    <row r="3520" spans="1:28" ht="15.75" customHeight="1" x14ac:dyDescent="0.2">
      <c r="A3520" s="77" t="s">
        <v>49</v>
      </c>
      <c r="B3520" s="77" t="s">
        <v>85</v>
      </c>
      <c r="C3520" s="77" t="s">
        <v>50</v>
      </c>
      <c r="D3520" s="113">
        <v>44154.447201608797</v>
      </c>
      <c r="E3520" s="77" t="s">
        <v>5</v>
      </c>
      <c r="F3520" s="77" t="s">
        <v>30</v>
      </c>
      <c r="G3520" s="77" t="s">
        <v>51</v>
      </c>
      <c r="H3520" s="77" t="s">
        <v>16</v>
      </c>
      <c r="I3520" s="77" t="s">
        <v>43</v>
      </c>
      <c r="J3520" s="109" t="s">
        <v>83</v>
      </c>
      <c r="K3520" s="110">
        <v>54.984999999999999</v>
      </c>
      <c r="L3520" s="77">
        <v>1220</v>
      </c>
      <c r="M3520" s="77" t="s">
        <v>41</v>
      </c>
      <c r="N3520" s="110">
        <v>0.19796306999999999</v>
      </c>
      <c r="O3520" s="107">
        <v>0</v>
      </c>
      <c r="P3520" s="111">
        <v>0.31699553000000003</v>
      </c>
      <c r="Z3520" s="77" t="s">
        <v>40</v>
      </c>
      <c r="AA3520" s="77" t="s">
        <v>39</v>
      </c>
      <c r="AB3520" s="77">
        <v>20</v>
      </c>
    </row>
    <row r="3521" spans="1:28" ht="15.75" customHeight="1" x14ac:dyDescent="0.2">
      <c r="A3521" s="77" t="s">
        <v>49</v>
      </c>
      <c r="B3521" s="77" t="s">
        <v>85</v>
      </c>
      <c r="C3521" s="77" t="s">
        <v>50</v>
      </c>
      <c r="D3521" s="113">
        <v>44154.447201608797</v>
      </c>
      <c r="E3521" s="77" t="s">
        <v>5</v>
      </c>
      <c r="F3521" s="77" t="s">
        <v>30</v>
      </c>
      <c r="G3521" s="77" t="s">
        <v>51</v>
      </c>
      <c r="H3521" s="77" t="s">
        <v>16</v>
      </c>
      <c r="I3521" s="77" t="s">
        <v>159</v>
      </c>
      <c r="J3521" s="77" t="s">
        <v>42</v>
      </c>
      <c r="K3521" s="101">
        <v>3.5</v>
      </c>
      <c r="L3521" s="77">
        <v>1220</v>
      </c>
      <c r="M3521" s="77" t="s">
        <v>41</v>
      </c>
      <c r="N3521" s="101">
        <v>107</v>
      </c>
      <c r="O3521" s="107">
        <v>0.14299999999999999</v>
      </c>
      <c r="P3521" s="104">
        <v>4.9000000000000004</v>
      </c>
      <c r="Z3521" s="77" t="s">
        <v>40</v>
      </c>
      <c r="AA3521" s="77" t="s">
        <v>39</v>
      </c>
      <c r="AB3521" s="77">
        <v>20</v>
      </c>
    </row>
    <row r="3522" spans="1:28" ht="15.75" customHeight="1" x14ac:dyDescent="0.2">
      <c r="A3522" s="77" t="s">
        <v>49</v>
      </c>
      <c r="B3522" s="77" t="s">
        <v>85</v>
      </c>
      <c r="C3522" s="77" t="s">
        <v>50</v>
      </c>
      <c r="D3522" s="113">
        <v>44154.447201608797</v>
      </c>
      <c r="E3522" s="77" t="s">
        <v>5</v>
      </c>
      <c r="F3522" s="77" t="s">
        <v>30</v>
      </c>
      <c r="G3522" s="77" t="s">
        <v>51</v>
      </c>
      <c r="H3522" s="77" t="s">
        <v>18</v>
      </c>
      <c r="I3522" s="77" t="s">
        <v>157</v>
      </c>
      <c r="J3522" s="77" t="s">
        <v>42</v>
      </c>
      <c r="K3522" s="101">
        <v>3.5</v>
      </c>
      <c r="L3522" s="77">
        <v>1220</v>
      </c>
      <c r="M3522" s="77" t="s">
        <v>41</v>
      </c>
      <c r="N3522" s="101">
        <v>139</v>
      </c>
      <c r="O3522" s="107">
        <v>0.20300000000000001</v>
      </c>
      <c r="P3522" s="104">
        <v>11</v>
      </c>
      <c r="Z3522" s="77" t="s">
        <v>40</v>
      </c>
      <c r="AA3522" s="77" t="s">
        <v>39</v>
      </c>
      <c r="AB3522" s="77">
        <v>20</v>
      </c>
    </row>
    <row r="3523" spans="1:28" ht="15.75" customHeight="1" x14ac:dyDescent="0.2">
      <c r="A3523" s="77" t="s">
        <v>49</v>
      </c>
      <c r="B3523" s="77" t="s">
        <v>85</v>
      </c>
      <c r="C3523" s="77" t="s">
        <v>50</v>
      </c>
      <c r="D3523" s="113">
        <v>44154.447201608797</v>
      </c>
      <c r="E3523" s="77" t="s">
        <v>5</v>
      </c>
      <c r="F3523" s="77" t="s">
        <v>30</v>
      </c>
      <c r="G3523" s="77" t="s">
        <v>51</v>
      </c>
      <c r="H3523" s="77" t="s">
        <v>18</v>
      </c>
      <c r="I3523" s="77" t="s">
        <v>158</v>
      </c>
      <c r="J3523" s="77" t="s">
        <v>42</v>
      </c>
      <c r="K3523" s="101">
        <v>3.5</v>
      </c>
      <c r="L3523" s="77">
        <v>1220</v>
      </c>
      <c r="M3523" s="77" t="s">
        <v>41</v>
      </c>
      <c r="N3523" s="101">
        <v>247</v>
      </c>
      <c r="O3523" s="107">
        <v>0.20200000000000001</v>
      </c>
      <c r="P3523" s="104">
        <v>0</v>
      </c>
      <c r="Z3523" s="77" t="s">
        <v>40</v>
      </c>
      <c r="AA3523" s="77" t="s">
        <v>39</v>
      </c>
      <c r="AB3523" s="77">
        <v>20</v>
      </c>
    </row>
    <row r="3524" spans="1:28" ht="15.75" customHeight="1" x14ac:dyDescent="0.2">
      <c r="A3524" s="77" t="s">
        <v>49</v>
      </c>
      <c r="B3524" s="77" t="s">
        <v>85</v>
      </c>
      <c r="C3524" s="77" t="s">
        <v>50</v>
      </c>
      <c r="D3524" s="113">
        <v>44154.447201608797</v>
      </c>
      <c r="E3524" s="77" t="s">
        <v>5</v>
      </c>
      <c r="F3524" s="77" t="s">
        <v>30</v>
      </c>
      <c r="G3524" s="77" t="s">
        <v>51</v>
      </c>
      <c r="H3524" s="77" t="s">
        <v>18</v>
      </c>
      <c r="I3524" s="77" t="s">
        <v>43</v>
      </c>
      <c r="J3524" s="109" t="s">
        <v>83</v>
      </c>
      <c r="K3524" s="110">
        <v>54.984999999999999</v>
      </c>
      <c r="L3524" s="77">
        <v>1220</v>
      </c>
      <c r="M3524" s="77" t="s">
        <v>41</v>
      </c>
      <c r="N3524" s="110">
        <v>0.38892427000000002</v>
      </c>
      <c r="O3524" s="107">
        <v>0</v>
      </c>
      <c r="P3524" s="111">
        <v>0.62062379999999995</v>
      </c>
      <c r="Z3524" s="77" t="s">
        <v>40</v>
      </c>
      <c r="AA3524" s="77" t="s">
        <v>39</v>
      </c>
      <c r="AB3524" s="77">
        <v>20</v>
      </c>
    </row>
    <row r="3525" spans="1:28" ht="15.75" customHeight="1" x14ac:dyDescent="0.2">
      <c r="A3525" s="77" t="s">
        <v>49</v>
      </c>
      <c r="B3525" s="77" t="s">
        <v>85</v>
      </c>
      <c r="C3525" s="77" t="s">
        <v>50</v>
      </c>
      <c r="D3525" s="113">
        <v>44154.447201608797</v>
      </c>
      <c r="E3525" s="77" t="s">
        <v>5</v>
      </c>
      <c r="F3525" s="77" t="s">
        <v>30</v>
      </c>
      <c r="G3525" s="77" t="s">
        <v>51</v>
      </c>
      <c r="H3525" s="77" t="s">
        <v>18</v>
      </c>
      <c r="I3525" s="77" t="s">
        <v>159</v>
      </c>
      <c r="J3525" s="77" t="s">
        <v>42</v>
      </c>
      <c r="K3525" s="101">
        <v>3.5</v>
      </c>
      <c r="L3525" s="77">
        <v>1220</v>
      </c>
      <c r="M3525" s="77" t="s">
        <v>41</v>
      </c>
      <c r="N3525" s="101">
        <v>143</v>
      </c>
      <c r="O3525" s="107">
        <v>0.19</v>
      </c>
      <c r="P3525" s="104">
        <v>9.6300000000000008</v>
      </c>
      <c r="Z3525" s="77" t="s">
        <v>40</v>
      </c>
      <c r="AA3525" s="77" t="s">
        <v>39</v>
      </c>
      <c r="AB3525" s="77">
        <v>20</v>
      </c>
    </row>
    <row r="3526" spans="1:28" ht="15.75" customHeight="1" x14ac:dyDescent="0.2">
      <c r="A3526" s="77" t="s">
        <v>49</v>
      </c>
      <c r="B3526" s="77" t="s">
        <v>85</v>
      </c>
      <c r="C3526" s="77" t="s">
        <v>50</v>
      </c>
      <c r="D3526" s="113">
        <v>44154.447201608797</v>
      </c>
      <c r="E3526" s="77" t="s">
        <v>5</v>
      </c>
      <c r="F3526" s="77" t="s">
        <v>30</v>
      </c>
      <c r="G3526" s="77" t="s">
        <v>51</v>
      </c>
      <c r="H3526" s="77" t="s">
        <v>20</v>
      </c>
      <c r="I3526" s="77" t="s">
        <v>157</v>
      </c>
      <c r="J3526" s="77" t="s">
        <v>42</v>
      </c>
      <c r="K3526" s="101">
        <v>3.5</v>
      </c>
      <c r="L3526" s="77">
        <v>1210</v>
      </c>
      <c r="M3526" s="77" t="s">
        <v>41</v>
      </c>
      <c r="N3526" s="101">
        <v>85.2</v>
      </c>
      <c r="O3526" s="107">
        <v>0.157</v>
      </c>
      <c r="P3526" s="104">
        <v>11.1</v>
      </c>
      <c r="Z3526" s="77" t="s">
        <v>40</v>
      </c>
      <c r="AA3526" s="77" t="s">
        <v>39</v>
      </c>
      <c r="AB3526" s="77">
        <v>20</v>
      </c>
    </row>
    <row r="3527" spans="1:28" ht="15.75" customHeight="1" x14ac:dyDescent="0.2">
      <c r="A3527" s="77" t="s">
        <v>49</v>
      </c>
      <c r="B3527" s="77" t="s">
        <v>85</v>
      </c>
      <c r="C3527" s="77" t="s">
        <v>50</v>
      </c>
      <c r="D3527" s="113">
        <v>44154.447201608797</v>
      </c>
      <c r="E3527" s="77" t="s">
        <v>5</v>
      </c>
      <c r="F3527" s="77" t="s">
        <v>30</v>
      </c>
      <c r="G3527" s="77" t="s">
        <v>51</v>
      </c>
      <c r="H3527" s="77" t="s">
        <v>20</v>
      </c>
      <c r="I3527" s="77" t="s">
        <v>158</v>
      </c>
      <c r="J3527" s="77" t="s">
        <v>42</v>
      </c>
      <c r="K3527" s="101">
        <v>3.5</v>
      </c>
      <c r="L3527" s="77">
        <v>1210</v>
      </c>
      <c r="M3527" s="77" t="s">
        <v>41</v>
      </c>
      <c r="N3527" s="101">
        <v>188</v>
      </c>
      <c r="O3527" s="107">
        <v>0.16300000000000001</v>
      </c>
      <c r="P3527" s="104">
        <v>0</v>
      </c>
      <c r="Z3527" s="77" t="s">
        <v>40</v>
      </c>
      <c r="AA3527" s="77" t="s">
        <v>39</v>
      </c>
      <c r="AB3527" s="77">
        <v>20</v>
      </c>
    </row>
    <row r="3528" spans="1:28" ht="15.75" customHeight="1" x14ac:dyDescent="0.2">
      <c r="A3528" s="77" t="s">
        <v>49</v>
      </c>
      <c r="B3528" s="77" t="s">
        <v>85</v>
      </c>
      <c r="C3528" s="77" t="s">
        <v>50</v>
      </c>
      <c r="D3528" s="113">
        <v>44154.447201608797</v>
      </c>
      <c r="E3528" s="77" t="s">
        <v>5</v>
      </c>
      <c r="F3528" s="77" t="s">
        <v>30</v>
      </c>
      <c r="G3528" s="77" t="s">
        <v>51</v>
      </c>
      <c r="H3528" s="77" t="s">
        <v>20</v>
      </c>
      <c r="I3528" s="77" t="s">
        <v>43</v>
      </c>
      <c r="J3528" s="109" t="s">
        <v>83</v>
      </c>
      <c r="K3528" s="110">
        <v>54.984999999999999</v>
      </c>
      <c r="L3528" s="77">
        <v>1210</v>
      </c>
      <c r="M3528" s="77" t="s">
        <v>41</v>
      </c>
      <c r="N3528" s="110">
        <v>0.39401656000000002</v>
      </c>
      <c r="O3528" s="107">
        <v>0</v>
      </c>
      <c r="P3528" s="111">
        <v>0.63017184000000004</v>
      </c>
      <c r="Z3528" s="77" t="s">
        <v>40</v>
      </c>
      <c r="AA3528" s="77" t="s">
        <v>39</v>
      </c>
      <c r="AB3528" s="77">
        <v>20</v>
      </c>
    </row>
    <row r="3529" spans="1:28" ht="15.75" customHeight="1" x14ac:dyDescent="0.2">
      <c r="A3529" s="77" t="s">
        <v>49</v>
      </c>
      <c r="B3529" s="77" t="s">
        <v>85</v>
      </c>
      <c r="C3529" s="77" t="s">
        <v>50</v>
      </c>
      <c r="D3529" s="113">
        <v>44154.447201608797</v>
      </c>
      <c r="E3529" s="77" t="s">
        <v>5</v>
      </c>
      <c r="F3529" s="77" t="s">
        <v>30</v>
      </c>
      <c r="G3529" s="77" t="s">
        <v>51</v>
      </c>
      <c r="H3529" s="77" t="s">
        <v>20</v>
      </c>
      <c r="I3529" s="77" t="s">
        <v>159</v>
      </c>
      <c r="J3529" s="77" t="s">
        <v>42</v>
      </c>
      <c r="K3529" s="101">
        <v>3.5</v>
      </c>
      <c r="L3529" s="77">
        <v>1210</v>
      </c>
      <c r="M3529" s="77" t="s">
        <v>41</v>
      </c>
      <c r="N3529" s="101">
        <v>95.5</v>
      </c>
      <c r="O3529" s="107">
        <v>0.153</v>
      </c>
      <c r="P3529" s="104">
        <v>9.74</v>
      </c>
      <c r="Z3529" s="77" t="s">
        <v>40</v>
      </c>
      <c r="AA3529" s="77" t="s">
        <v>39</v>
      </c>
      <c r="AB3529" s="77">
        <v>20</v>
      </c>
    </row>
    <row r="3530" spans="1:28" ht="15.75" customHeight="1" x14ac:dyDescent="0.2">
      <c r="A3530" s="77" t="s">
        <v>49</v>
      </c>
      <c r="B3530" s="77" t="s">
        <v>85</v>
      </c>
      <c r="C3530" s="77" t="s">
        <v>50</v>
      </c>
      <c r="D3530" s="113">
        <v>44154.447201608797</v>
      </c>
      <c r="E3530" s="77" t="s">
        <v>5</v>
      </c>
      <c r="F3530" s="77" t="s">
        <v>30</v>
      </c>
      <c r="G3530" s="77" t="s">
        <v>51</v>
      </c>
      <c r="H3530" s="77" t="s">
        <v>22</v>
      </c>
      <c r="I3530" s="77" t="s">
        <v>157</v>
      </c>
      <c r="J3530" s="77" t="s">
        <v>42</v>
      </c>
      <c r="K3530" s="101">
        <v>3.5</v>
      </c>
      <c r="L3530" s="77">
        <v>1210</v>
      </c>
      <c r="M3530" s="77" t="s">
        <v>41</v>
      </c>
      <c r="N3530" s="101">
        <v>149</v>
      </c>
      <c r="O3530" s="107">
        <v>0.155</v>
      </c>
      <c r="P3530" s="104">
        <v>8.69</v>
      </c>
      <c r="Z3530" s="77" t="s">
        <v>40</v>
      </c>
      <c r="AA3530" s="77" t="s">
        <v>39</v>
      </c>
      <c r="AB3530" s="77">
        <v>20</v>
      </c>
    </row>
    <row r="3531" spans="1:28" ht="15.75" customHeight="1" x14ac:dyDescent="0.2">
      <c r="A3531" s="77" t="s">
        <v>49</v>
      </c>
      <c r="B3531" s="77" t="s">
        <v>85</v>
      </c>
      <c r="C3531" s="77" t="s">
        <v>50</v>
      </c>
      <c r="D3531" s="113">
        <v>44154.447201608797</v>
      </c>
      <c r="E3531" s="77" t="s">
        <v>5</v>
      </c>
      <c r="F3531" s="77" t="s">
        <v>30</v>
      </c>
      <c r="G3531" s="77" t="s">
        <v>51</v>
      </c>
      <c r="H3531" s="77" t="s">
        <v>22</v>
      </c>
      <c r="I3531" s="77" t="s">
        <v>158</v>
      </c>
      <c r="J3531" s="77" t="s">
        <v>42</v>
      </c>
      <c r="K3531" s="101">
        <v>3.5</v>
      </c>
      <c r="L3531" s="77">
        <v>1210</v>
      </c>
      <c r="M3531" s="77" t="s">
        <v>41</v>
      </c>
      <c r="N3531" s="101">
        <v>238</v>
      </c>
      <c r="O3531" s="107">
        <v>0.16800000000000001</v>
      </c>
      <c r="P3531" s="104">
        <v>0</v>
      </c>
      <c r="Z3531" s="77" t="s">
        <v>40</v>
      </c>
      <c r="AA3531" s="77" t="s">
        <v>39</v>
      </c>
      <c r="AB3531" s="77">
        <v>20</v>
      </c>
    </row>
    <row r="3532" spans="1:28" ht="15.75" customHeight="1" x14ac:dyDescent="0.2">
      <c r="A3532" s="77" t="s">
        <v>49</v>
      </c>
      <c r="B3532" s="77" t="s">
        <v>85</v>
      </c>
      <c r="C3532" s="77" t="s">
        <v>50</v>
      </c>
      <c r="D3532" s="113">
        <v>44154.447201608797</v>
      </c>
      <c r="E3532" s="77" t="s">
        <v>5</v>
      </c>
      <c r="F3532" s="77" t="s">
        <v>30</v>
      </c>
      <c r="G3532" s="77" t="s">
        <v>51</v>
      </c>
      <c r="H3532" s="77" t="s">
        <v>22</v>
      </c>
      <c r="I3532" s="77" t="s">
        <v>43</v>
      </c>
      <c r="J3532" s="109" t="s">
        <v>83</v>
      </c>
      <c r="K3532" s="110">
        <v>54.984999999999999</v>
      </c>
      <c r="L3532" s="77">
        <v>1210</v>
      </c>
      <c r="M3532" s="77" t="s">
        <v>41</v>
      </c>
      <c r="N3532" s="110">
        <v>0.3093571</v>
      </c>
      <c r="O3532" s="107">
        <v>0</v>
      </c>
      <c r="P3532" s="111">
        <v>0.49649905999999999</v>
      </c>
      <c r="Z3532" s="77" t="s">
        <v>40</v>
      </c>
      <c r="AA3532" s="77" t="s">
        <v>39</v>
      </c>
      <c r="AB3532" s="77">
        <v>20</v>
      </c>
    </row>
    <row r="3533" spans="1:28" ht="15.75" customHeight="1" x14ac:dyDescent="0.2">
      <c r="A3533" s="77" t="s">
        <v>49</v>
      </c>
      <c r="B3533" s="77" t="s">
        <v>85</v>
      </c>
      <c r="C3533" s="77" t="s">
        <v>50</v>
      </c>
      <c r="D3533" s="113">
        <v>44154.447201608797</v>
      </c>
      <c r="E3533" s="77" t="s">
        <v>5</v>
      </c>
      <c r="F3533" s="77" t="s">
        <v>30</v>
      </c>
      <c r="G3533" s="77" t="s">
        <v>51</v>
      </c>
      <c r="H3533" s="77" t="s">
        <v>22</v>
      </c>
      <c r="I3533" s="77" t="s">
        <v>159</v>
      </c>
      <c r="J3533" s="77" t="s">
        <v>42</v>
      </c>
      <c r="K3533" s="101">
        <v>3.5</v>
      </c>
      <c r="L3533" s="77">
        <v>1210</v>
      </c>
      <c r="M3533" s="77" t="s">
        <v>41</v>
      </c>
      <c r="N3533" s="101">
        <v>151</v>
      </c>
      <c r="O3533" s="107">
        <v>0.14799999999999999</v>
      </c>
      <c r="P3533" s="104">
        <v>7.62</v>
      </c>
      <c r="Z3533" s="77" t="s">
        <v>40</v>
      </c>
      <c r="AA3533" s="77" t="s">
        <v>39</v>
      </c>
      <c r="AB3533" s="77">
        <v>20</v>
      </c>
    </row>
    <row r="3534" spans="1:28" ht="15.75" customHeight="1" x14ac:dyDescent="0.2">
      <c r="A3534" s="77" t="s">
        <v>49</v>
      </c>
      <c r="B3534" s="77" t="s">
        <v>85</v>
      </c>
      <c r="C3534" s="77" t="s">
        <v>50</v>
      </c>
      <c r="D3534" s="113">
        <v>44154.447201608797</v>
      </c>
      <c r="E3534" s="77" t="s">
        <v>5</v>
      </c>
      <c r="F3534" s="77" t="s">
        <v>30</v>
      </c>
      <c r="G3534" s="77" t="s">
        <v>51</v>
      </c>
      <c r="H3534" s="77" t="s">
        <v>24</v>
      </c>
      <c r="I3534" s="77" t="s">
        <v>157</v>
      </c>
      <c r="J3534" s="77" t="s">
        <v>42</v>
      </c>
      <c r="K3534" s="101">
        <v>3.5</v>
      </c>
      <c r="L3534" s="77">
        <v>1230</v>
      </c>
      <c r="M3534" s="77" t="s">
        <v>41</v>
      </c>
      <c r="N3534" s="101">
        <v>178</v>
      </c>
      <c r="O3534" s="107">
        <v>0.17499999999999999</v>
      </c>
      <c r="P3534" s="104">
        <v>13.6</v>
      </c>
      <c r="Z3534" s="77" t="s">
        <v>40</v>
      </c>
      <c r="AA3534" s="77" t="s">
        <v>39</v>
      </c>
      <c r="AB3534" s="77">
        <v>20</v>
      </c>
    </row>
    <row r="3535" spans="1:28" ht="15.75" customHeight="1" x14ac:dyDescent="0.2">
      <c r="A3535" s="77" t="s">
        <v>49</v>
      </c>
      <c r="B3535" s="77" t="s">
        <v>85</v>
      </c>
      <c r="C3535" s="77" t="s">
        <v>50</v>
      </c>
      <c r="D3535" s="113">
        <v>44154.447201608797</v>
      </c>
      <c r="E3535" s="77" t="s">
        <v>5</v>
      </c>
      <c r="F3535" s="77" t="s">
        <v>30</v>
      </c>
      <c r="G3535" s="77" t="s">
        <v>51</v>
      </c>
      <c r="H3535" s="77" t="s">
        <v>24</v>
      </c>
      <c r="I3535" s="77" t="s">
        <v>158</v>
      </c>
      <c r="J3535" s="77" t="s">
        <v>42</v>
      </c>
      <c r="K3535" s="101">
        <v>3.5</v>
      </c>
      <c r="L3535" s="77">
        <v>1230</v>
      </c>
      <c r="M3535" s="77" t="s">
        <v>41</v>
      </c>
      <c r="N3535" s="101">
        <v>334</v>
      </c>
      <c r="O3535" s="107">
        <v>0.184</v>
      </c>
      <c r="P3535" s="104">
        <v>0</v>
      </c>
      <c r="Z3535" s="77" t="s">
        <v>40</v>
      </c>
      <c r="AA3535" s="77" t="s">
        <v>39</v>
      </c>
      <c r="AB3535" s="77">
        <v>20</v>
      </c>
    </row>
    <row r="3536" spans="1:28" ht="15.75" customHeight="1" x14ac:dyDescent="0.2">
      <c r="A3536" s="77" t="s">
        <v>49</v>
      </c>
      <c r="B3536" s="77" t="s">
        <v>85</v>
      </c>
      <c r="C3536" s="77" t="s">
        <v>50</v>
      </c>
      <c r="D3536" s="113">
        <v>44154.447201608797</v>
      </c>
      <c r="E3536" s="77" t="s">
        <v>5</v>
      </c>
      <c r="F3536" s="77" t="s">
        <v>30</v>
      </c>
      <c r="G3536" s="77" t="s">
        <v>51</v>
      </c>
      <c r="H3536" s="77" t="s">
        <v>24</v>
      </c>
      <c r="I3536" s="77" t="s">
        <v>43</v>
      </c>
      <c r="J3536" s="109" t="s">
        <v>83</v>
      </c>
      <c r="K3536" s="110">
        <v>54.984999999999999</v>
      </c>
      <c r="L3536" s="77">
        <v>1230</v>
      </c>
      <c r="M3536" s="77" t="s">
        <v>41</v>
      </c>
      <c r="N3536" s="110">
        <v>0.47231063000000001</v>
      </c>
      <c r="O3536" s="107">
        <v>0</v>
      </c>
      <c r="P3536" s="111">
        <v>0.75111395000000003</v>
      </c>
      <c r="Z3536" s="77" t="s">
        <v>40</v>
      </c>
      <c r="AA3536" s="77" t="s">
        <v>39</v>
      </c>
      <c r="AB3536" s="77">
        <v>20</v>
      </c>
    </row>
    <row r="3537" spans="1:28" ht="15.75" customHeight="1" x14ac:dyDescent="0.2">
      <c r="A3537" s="77" t="s">
        <v>49</v>
      </c>
      <c r="B3537" s="77" t="s">
        <v>85</v>
      </c>
      <c r="C3537" s="77" t="s">
        <v>50</v>
      </c>
      <c r="D3537" s="113">
        <v>44154.447201608797</v>
      </c>
      <c r="E3537" s="77" t="s">
        <v>5</v>
      </c>
      <c r="F3537" s="77" t="s">
        <v>30</v>
      </c>
      <c r="G3537" s="77" t="s">
        <v>51</v>
      </c>
      <c r="H3537" s="77" t="s">
        <v>24</v>
      </c>
      <c r="I3537" s="77" t="s">
        <v>159</v>
      </c>
      <c r="J3537" s="77" t="s">
        <v>42</v>
      </c>
      <c r="K3537" s="101">
        <v>3.5</v>
      </c>
      <c r="L3537" s="77">
        <v>1230</v>
      </c>
      <c r="M3537" s="77" t="s">
        <v>41</v>
      </c>
      <c r="N3537" s="101">
        <v>149</v>
      </c>
      <c r="O3537" s="107">
        <v>0.13100000000000001</v>
      </c>
      <c r="P3537" s="104">
        <v>11.9</v>
      </c>
      <c r="Z3537" s="77" t="s">
        <v>40</v>
      </c>
      <c r="AA3537" s="77" t="s">
        <v>39</v>
      </c>
      <c r="AB3537" s="77">
        <v>20</v>
      </c>
    </row>
    <row r="3538" spans="1:28" ht="15.75" customHeight="1" x14ac:dyDescent="0.2">
      <c r="A3538" s="77" t="s">
        <v>49</v>
      </c>
      <c r="B3538" s="77" t="s">
        <v>85</v>
      </c>
      <c r="C3538" s="77" t="s">
        <v>50</v>
      </c>
      <c r="D3538" s="113">
        <v>44154.447201608797</v>
      </c>
      <c r="E3538" s="77" t="s">
        <v>5</v>
      </c>
      <c r="F3538" s="77" t="s">
        <v>30</v>
      </c>
      <c r="G3538" s="77" t="s">
        <v>51</v>
      </c>
      <c r="H3538" s="77" t="s">
        <v>25</v>
      </c>
      <c r="I3538" s="77" t="s">
        <v>157</v>
      </c>
      <c r="J3538" s="77" t="s">
        <v>42</v>
      </c>
      <c r="K3538" s="101">
        <v>3.5</v>
      </c>
      <c r="L3538" s="77">
        <v>1230</v>
      </c>
      <c r="M3538" s="77" t="s">
        <v>41</v>
      </c>
      <c r="N3538" s="101">
        <v>234</v>
      </c>
      <c r="O3538" s="107">
        <v>0.17</v>
      </c>
      <c r="P3538" s="104">
        <v>4.28</v>
      </c>
      <c r="Z3538" s="77" t="s">
        <v>40</v>
      </c>
      <c r="AA3538" s="77" t="s">
        <v>39</v>
      </c>
      <c r="AB3538" s="77">
        <v>20</v>
      </c>
    </row>
    <row r="3539" spans="1:28" ht="15.75" customHeight="1" x14ac:dyDescent="0.2">
      <c r="A3539" s="77" t="s">
        <v>49</v>
      </c>
      <c r="B3539" s="77" t="s">
        <v>85</v>
      </c>
      <c r="C3539" s="77" t="s">
        <v>50</v>
      </c>
      <c r="D3539" s="113">
        <v>44154.447201608797</v>
      </c>
      <c r="E3539" s="77" t="s">
        <v>5</v>
      </c>
      <c r="F3539" s="77" t="s">
        <v>30</v>
      </c>
      <c r="G3539" s="77" t="s">
        <v>51</v>
      </c>
      <c r="H3539" s="77" t="s">
        <v>25</v>
      </c>
      <c r="I3539" s="77" t="s">
        <v>158</v>
      </c>
      <c r="J3539" s="77" t="s">
        <v>42</v>
      </c>
      <c r="K3539" s="101">
        <v>3.5</v>
      </c>
      <c r="L3539" s="77">
        <v>1230</v>
      </c>
      <c r="M3539" s="77" t="s">
        <v>41</v>
      </c>
      <c r="N3539" s="101">
        <v>273</v>
      </c>
      <c r="O3539" s="107">
        <v>0.17699999999999999</v>
      </c>
      <c r="P3539" s="104">
        <v>0</v>
      </c>
      <c r="Z3539" s="77" t="s">
        <v>40</v>
      </c>
      <c r="AA3539" s="77" t="s">
        <v>39</v>
      </c>
      <c r="AB3539" s="77">
        <v>20</v>
      </c>
    </row>
    <row r="3540" spans="1:28" ht="15.75" customHeight="1" x14ac:dyDescent="0.2">
      <c r="A3540" s="77" t="s">
        <v>49</v>
      </c>
      <c r="B3540" s="77" t="s">
        <v>85</v>
      </c>
      <c r="C3540" s="77" t="s">
        <v>50</v>
      </c>
      <c r="D3540" s="113">
        <v>44154.447201608797</v>
      </c>
      <c r="E3540" s="77" t="s">
        <v>5</v>
      </c>
      <c r="F3540" s="77" t="s">
        <v>30</v>
      </c>
      <c r="G3540" s="77" t="s">
        <v>51</v>
      </c>
      <c r="H3540" s="77" t="s">
        <v>25</v>
      </c>
      <c r="I3540" s="77" t="s">
        <v>43</v>
      </c>
      <c r="J3540" s="109" t="s">
        <v>83</v>
      </c>
      <c r="K3540" s="110">
        <v>54.984999999999999</v>
      </c>
      <c r="L3540" s="77">
        <v>1230</v>
      </c>
      <c r="M3540" s="77" t="s">
        <v>41</v>
      </c>
      <c r="N3540" s="110">
        <v>0.15276893999999999</v>
      </c>
      <c r="O3540" s="107">
        <v>0</v>
      </c>
      <c r="P3540" s="111">
        <v>0.24061108</v>
      </c>
      <c r="Z3540" s="77" t="s">
        <v>40</v>
      </c>
      <c r="AA3540" s="77" t="s">
        <v>39</v>
      </c>
      <c r="AB3540" s="77">
        <v>20</v>
      </c>
    </row>
    <row r="3541" spans="1:28" ht="15.75" customHeight="1" x14ac:dyDescent="0.2">
      <c r="A3541" s="77" t="s">
        <v>49</v>
      </c>
      <c r="B3541" s="77" t="s">
        <v>85</v>
      </c>
      <c r="C3541" s="77" t="s">
        <v>50</v>
      </c>
      <c r="D3541" s="113">
        <v>44154.447201608797</v>
      </c>
      <c r="E3541" s="77" t="s">
        <v>5</v>
      </c>
      <c r="F3541" s="77" t="s">
        <v>30</v>
      </c>
      <c r="G3541" s="77" t="s">
        <v>51</v>
      </c>
      <c r="H3541" s="77" t="s">
        <v>25</v>
      </c>
      <c r="I3541" s="77" t="s">
        <v>159</v>
      </c>
      <c r="J3541" s="77" t="s">
        <v>42</v>
      </c>
      <c r="K3541" s="101">
        <v>3.5</v>
      </c>
      <c r="L3541" s="77">
        <v>1230</v>
      </c>
      <c r="M3541" s="77" t="s">
        <v>41</v>
      </c>
      <c r="N3541" s="101">
        <v>239</v>
      </c>
      <c r="O3541" s="107">
        <v>0.17100000000000001</v>
      </c>
      <c r="P3541" s="104">
        <v>3.75</v>
      </c>
      <c r="Z3541" s="77" t="s">
        <v>40</v>
      </c>
      <c r="AA3541" s="77" t="s">
        <v>39</v>
      </c>
      <c r="AB3541" s="77">
        <v>20</v>
      </c>
    </row>
    <row r="3542" spans="1:28" ht="15.75" customHeight="1" x14ac:dyDescent="0.2">
      <c r="A3542" s="77" t="s">
        <v>49</v>
      </c>
      <c r="B3542" s="77" t="s">
        <v>85</v>
      </c>
      <c r="C3542" s="77" t="s">
        <v>50</v>
      </c>
      <c r="D3542" s="113">
        <v>44154.447201608797</v>
      </c>
      <c r="E3542" s="77" t="s">
        <v>5</v>
      </c>
      <c r="F3542" s="77" t="s">
        <v>30</v>
      </c>
      <c r="G3542" s="77" t="s">
        <v>51</v>
      </c>
      <c r="H3542" s="77" t="s">
        <v>26</v>
      </c>
      <c r="I3542" s="77" t="s">
        <v>157</v>
      </c>
      <c r="J3542" s="77" t="s">
        <v>42</v>
      </c>
      <c r="K3542" s="101">
        <v>3.5</v>
      </c>
      <c r="L3542" s="77">
        <v>1240</v>
      </c>
      <c r="M3542" s="77" t="s">
        <v>41</v>
      </c>
      <c r="N3542" s="101">
        <v>66.8</v>
      </c>
      <c r="O3542" s="107">
        <v>7.9699999999999993E-2</v>
      </c>
      <c r="P3542" s="104">
        <v>27.9</v>
      </c>
      <c r="Z3542" s="77" t="s">
        <v>40</v>
      </c>
      <c r="AA3542" s="77" t="s">
        <v>39</v>
      </c>
      <c r="AB3542" s="77">
        <v>20</v>
      </c>
    </row>
    <row r="3543" spans="1:28" ht="15.75" customHeight="1" x14ac:dyDescent="0.2">
      <c r="A3543" s="77" t="s">
        <v>49</v>
      </c>
      <c r="B3543" s="77" t="s">
        <v>85</v>
      </c>
      <c r="C3543" s="77" t="s">
        <v>50</v>
      </c>
      <c r="D3543" s="113">
        <v>44154.447201608797</v>
      </c>
      <c r="E3543" s="77" t="s">
        <v>5</v>
      </c>
      <c r="F3543" s="77" t="s">
        <v>30</v>
      </c>
      <c r="G3543" s="77" t="s">
        <v>51</v>
      </c>
      <c r="H3543" s="77" t="s">
        <v>26</v>
      </c>
      <c r="I3543" s="77" t="s">
        <v>158</v>
      </c>
      <c r="J3543" s="77" t="s">
        <v>42</v>
      </c>
      <c r="K3543" s="101">
        <v>3.5</v>
      </c>
      <c r="L3543" s="77">
        <v>1240</v>
      </c>
      <c r="M3543" s="77" t="s">
        <v>41</v>
      </c>
      <c r="N3543" s="101">
        <v>413</v>
      </c>
      <c r="O3543" s="107">
        <v>8.77E-2</v>
      </c>
      <c r="P3543" s="104">
        <v>0</v>
      </c>
      <c r="Z3543" s="77" t="s">
        <v>40</v>
      </c>
      <c r="AA3543" s="77" t="s">
        <v>39</v>
      </c>
      <c r="AB3543" s="77">
        <v>20</v>
      </c>
    </row>
    <row r="3544" spans="1:28" ht="15.75" customHeight="1" x14ac:dyDescent="0.2">
      <c r="A3544" s="77" t="s">
        <v>49</v>
      </c>
      <c r="B3544" s="77" t="s">
        <v>85</v>
      </c>
      <c r="C3544" s="77" t="s">
        <v>50</v>
      </c>
      <c r="D3544" s="113">
        <v>44154.447201608797</v>
      </c>
      <c r="E3544" s="77" t="s">
        <v>5</v>
      </c>
      <c r="F3544" s="77" t="s">
        <v>30</v>
      </c>
      <c r="G3544" s="77" t="s">
        <v>51</v>
      </c>
      <c r="H3544" s="77" t="s">
        <v>26</v>
      </c>
      <c r="I3544" s="77" t="s">
        <v>43</v>
      </c>
      <c r="J3544" s="109" t="s">
        <v>83</v>
      </c>
      <c r="K3544" s="110">
        <v>54.984999999999999</v>
      </c>
      <c r="L3544" s="77">
        <v>1240</v>
      </c>
      <c r="M3544" s="77" t="s">
        <v>41</v>
      </c>
      <c r="N3544" s="110">
        <v>0.96117127000000002</v>
      </c>
      <c r="O3544" s="107">
        <v>0</v>
      </c>
      <c r="P3544" s="111">
        <v>1.5213239000000001</v>
      </c>
      <c r="Z3544" s="77" t="s">
        <v>40</v>
      </c>
      <c r="AA3544" s="77" t="s">
        <v>39</v>
      </c>
      <c r="AB3544" s="77">
        <v>20</v>
      </c>
    </row>
    <row r="3545" spans="1:28" ht="15.75" customHeight="1" x14ac:dyDescent="0.2">
      <c r="A3545" s="77" t="s">
        <v>49</v>
      </c>
      <c r="B3545" s="77" t="s">
        <v>85</v>
      </c>
      <c r="C3545" s="77" t="s">
        <v>50</v>
      </c>
      <c r="D3545" s="113">
        <v>44154.447201608797</v>
      </c>
      <c r="E3545" s="77" t="s">
        <v>5</v>
      </c>
      <c r="F3545" s="77" t="s">
        <v>30</v>
      </c>
      <c r="G3545" s="77" t="s">
        <v>51</v>
      </c>
      <c r="H3545" s="77" t="s">
        <v>26</v>
      </c>
      <c r="I3545" s="77" t="s">
        <v>159</v>
      </c>
      <c r="J3545" s="77" t="s">
        <v>42</v>
      </c>
      <c r="K3545" s="101">
        <v>3.5</v>
      </c>
      <c r="L3545" s="77">
        <v>1240</v>
      </c>
      <c r="M3545" s="77" t="s">
        <v>41</v>
      </c>
      <c r="N3545" s="101">
        <v>110</v>
      </c>
      <c r="O3545" s="107">
        <v>8.0699999999999994E-2</v>
      </c>
      <c r="P3545" s="104">
        <v>24.4</v>
      </c>
      <c r="Z3545" s="77" t="s">
        <v>40</v>
      </c>
      <c r="AA3545" s="77" t="s">
        <v>39</v>
      </c>
      <c r="AB3545" s="77">
        <v>20</v>
      </c>
    </row>
    <row r="3546" spans="1:28" ht="15.75" customHeight="1" x14ac:dyDescent="0.2">
      <c r="A3546" s="77" t="s">
        <v>49</v>
      </c>
      <c r="B3546" s="77" t="s">
        <v>85</v>
      </c>
      <c r="C3546" s="77" t="s">
        <v>50</v>
      </c>
      <c r="D3546" s="113">
        <v>44154.447201608797</v>
      </c>
      <c r="E3546" s="77" t="s">
        <v>5</v>
      </c>
      <c r="F3546" s="77" t="s">
        <v>31</v>
      </c>
      <c r="G3546" s="77" t="s">
        <v>44</v>
      </c>
      <c r="H3546" s="77" t="s">
        <v>6</v>
      </c>
      <c r="I3546" s="77" t="s">
        <v>157</v>
      </c>
      <c r="J3546" s="77" t="s">
        <v>42</v>
      </c>
      <c r="K3546" s="101">
        <v>1</v>
      </c>
      <c r="L3546" s="77">
        <v>999</v>
      </c>
      <c r="M3546" s="77" t="s">
        <v>41</v>
      </c>
      <c r="N3546" s="101">
        <v>2.91</v>
      </c>
      <c r="O3546" s="107">
        <v>0</v>
      </c>
      <c r="P3546" s="104">
        <v>2.37</v>
      </c>
      <c r="Z3546" s="77" t="s">
        <v>40</v>
      </c>
      <c r="AA3546" s="77" t="s">
        <v>39</v>
      </c>
      <c r="AB3546" s="77">
        <v>20</v>
      </c>
    </row>
    <row r="3547" spans="1:28" ht="15.75" customHeight="1" x14ac:dyDescent="0.2">
      <c r="A3547" s="77" t="s">
        <v>49</v>
      </c>
      <c r="B3547" s="77" t="s">
        <v>85</v>
      </c>
      <c r="C3547" s="77" t="s">
        <v>50</v>
      </c>
      <c r="D3547" s="113">
        <v>44154.447201608797</v>
      </c>
      <c r="E3547" s="77" t="s">
        <v>5</v>
      </c>
      <c r="F3547" s="77" t="s">
        <v>31</v>
      </c>
      <c r="G3547" s="77" t="s">
        <v>44</v>
      </c>
      <c r="H3547" s="77" t="s">
        <v>6</v>
      </c>
      <c r="I3547" s="77" t="s">
        <v>158</v>
      </c>
      <c r="J3547" s="77" t="s">
        <v>42</v>
      </c>
      <c r="K3547" s="101">
        <v>1</v>
      </c>
      <c r="L3547" s="77">
        <v>999</v>
      </c>
      <c r="M3547" s="77" t="s">
        <v>41</v>
      </c>
      <c r="N3547" s="101">
        <v>26.6</v>
      </c>
      <c r="O3547" s="107">
        <v>0</v>
      </c>
      <c r="P3547" s="104">
        <v>0</v>
      </c>
      <c r="Z3547" s="77" t="s">
        <v>40</v>
      </c>
      <c r="AA3547" s="77" t="s">
        <v>39</v>
      </c>
      <c r="AB3547" s="77">
        <v>20</v>
      </c>
    </row>
    <row r="3548" spans="1:28" ht="15.75" customHeight="1" x14ac:dyDescent="0.2">
      <c r="A3548" s="77" t="s">
        <v>49</v>
      </c>
      <c r="B3548" s="77" t="s">
        <v>85</v>
      </c>
      <c r="C3548" s="77" t="s">
        <v>50</v>
      </c>
      <c r="D3548" s="113">
        <v>44154.447201608797</v>
      </c>
      <c r="E3548" s="77" t="s">
        <v>5</v>
      </c>
      <c r="F3548" s="77" t="s">
        <v>31</v>
      </c>
      <c r="G3548" s="77" t="s">
        <v>44</v>
      </c>
      <c r="H3548" s="77" t="s">
        <v>6</v>
      </c>
      <c r="I3548" s="77" t="s">
        <v>43</v>
      </c>
      <c r="J3548" s="109" t="s">
        <v>83</v>
      </c>
      <c r="K3548" s="110">
        <v>18.68</v>
      </c>
      <c r="L3548" s="77">
        <v>999</v>
      </c>
      <c r="M3548" s="77" t="s">
        <v>41</v>
      </c>
      <c r="N3548" s="110">
        <v>0.11723769000000001</v>
      </c>
      <c r="O3548" s="107">
        <v>0</v>
      </c>
      <c r="P3548" s="111">
        <v>0.11134903</v>
      </c>
      <c r="Z3548" s="77" t="s">
        <v>40</v>
      </c>
      <c r="AA3548" s="77" t="s">
        <v>39</v>
      </c>
      <c r="AB3548" s="77">
        <v>20</v>
      </c>
    </row>
    <row r="3549" spans="1:28" ht="15.75" customHeight="1" x14ac:dyDescent="0.2">
      <c r="A3549" s="77" t="s">
        <v>49</v>
      </c>
      <c r="B3549" s="77" t="s">
        <v>85</v>
      </c>
      <c r="C3549" s="77" t="s">
        <v>50</v>
      </c>
      <c r="D3549" s="113">
        <v>44154.447201608797</v>
      </c>
      <c r="E3549" s="77" t="s">
        <v>5</v>
      </c>
      <c r="F3549" s="77" t="s">
        <v>31</v>
      </c>
      <c r="G3549" s="77" t="s">
        <v>44</v>
      </c>
      <c r="H3549" s="77" t="s">
        <v>6</v>
      </c>
      <c r="I3549" s="77" t="s">
        <v>159</v>
      </c>
      <c r="J3549" s="77" t="s">
        <v>42</v>
      </c>
      <c r="K3549" s="101">
        <v>1</v>
      </c>
      <c r="L3549" s="77">
        <v>999</v>
      </c>
      <c r="M3549" s="77" t="s">
        <v>41</v>
      </c>
      <c r="N3549" s="101">
        <v>2.3199999999999998</v>
      </c>
      <c r="O3549" s="107">
        <v>0</v>
      </c>
      <c r="P3549" s="104">
        <v>2.08</v>
      </c>
      <c r="Z3549" s="77" t="s">
        <v>40</v>
      </c>
      <c r="AA3549" s="77" t="s">
        <v>39</v>
      </c>
      <c r="AB3549" s="77">
        <v>20</v>
      </c>
    </row>
    <row r="3550" spans="1:28" ht="15.75" customHeight="1" x14ac:dyDescent="0.2">
      <c r="A3550" s="77" t="s">
        <v>49</v>
      </c>
      <c r="B3550" s="77" t="s">
        <v>85</v>
      </c>
      <c r="C3550" s="77" t="s">
        <v>50</v>
      </c>
      <c r="D3550" s="113">
        <v>44154.447201608797</v>
      </c>
      <c r="E3550" s="77" t="s">
        <v>5</v>
      </c>
      <c r="F3550" s="77" t="s">
        <v>31</v>
      </c>
      <c r="G3550" s="77" t="s">
        <v>44</v>
      </c>
      <c r="H3550" s="77" t="s">
        <v>7</v>
      </c>
      <c r="I3550" s="77" t="s">
        <v>157</v>
      </c>
      <c r="J3550" s="77" t="s">
        <v>42</v>
      </c>
      <c r="K3550" s="101">
        <v>1</v>
      </c>
      <c r="L3550" s="77">
        <v>1070</v>
      </c>
      <c r="M3550" s="77" t="s">
        <v>41</v>
      </c>
      <c r="N3550" s="101">
        <v>6.37</v>
      </c>
      <c r="O3550" s="107">
        <v>1.34E-2</v>
      </c>
      <c r="P3550" s="104">
        <v>1.51</v>
      </c>
      <c r="Z3550" s="77" t="s">
        <v>40</v>
      </c>
      <c r="AA3550" s="77" t="s">
        <v>39</v>
      </c>
      <c r="AB3550" s="77">
        <v>20</v>
      </c>
    </row>
    <row r="3551" spans="1:28" ht="15.75" customHeight="1" x14ac:dyDescent="0.2">
      <c r="A3551" s="77" t="s">
        <v>49</v>
      </c>
      <c r="B3551" s="77" t="s">
        <v>85</v>
      </c>
      <c r="C3551" s="77" t="s">
        <v>50</v>
      </c>
      <c r="D3551" s="113">
        <v>44154.447201608797</v>
      </c>
      <c r="E3551" s="77" t="s">
        <v>5</v>
      </c>
      <c r="F3551" s="77" t="s">
        <v>31</v>
      </c>
      <c r="G3551" s="77" t="s">
        <v>44</v>
      </c>
      <c r="H3551" s="77" t="s">
        <v>7</v>
      </c>
      <c r="I3551" s="77" t="s">
        <v>158</v>
      </c>
      <c r="J3551" s="77" t="s">
        <v>42</v>
      </c>
      <c r="K3551" s="101">
        <v>1</v>
      </c>
      <c r="L3551" s="77">
        <v>1070</v>
      </c>
      <c r="M3551" s="77" t="s">
        <v>41</v>
      </c>
      <c r="N3551" s="101">
        <v>21.8</v>
      </c>
      <c r="O3551" s="107">
        <v>1.41E-2</v>
      </c>
      <c r="P3551" s="104">
        <v>0</v>
      </c>
      <c r="Z3551" s="77" t="s">
        <v>40</v>
      </c>
      <c r="AA3551" s="77" t="s">
        <v>39</v>
      </c>
      <c r="AB3551" s="77">
        <v>20</v>
      </c>
    </row>
    <row r="3552" spans="1:28" ht="15.75" customHeight="1" x14ac:dyDescent="0.2">
      <c r="A3552" s="77" t="s">
        <v>49</v>
      </c>
      <c r="B3552" s="77" t="s">
        <v>85</v>
      </c>
      <c r="C3552" s="77" t="s">
        <v>50</v>
      </c>
      <c r="D3552" s="113">
        <v>44154.447201608797</v>
      </c>
      <c r="E3552" s="77" t="s">
        <v>5</v>
      </c>
      <c r="F3552" s="77" t="s">
        <v>31</v>
      </c>
      <c r="G3552" s="77" t="s">
        <v>44</v>
      </c>
      <c r="H3552" s="77" t="s">
        <v>7</v>
      </c>
      <c r="I3552" s="77" t="s">
        <v>43</v>
      </c>
      <c r="J3552" s="109" t="s">
        <v>83</v>
      </c>
      <c r="K3552" s="110">
        <v>18.68</v>
      </c>
      <c r="L3552" s="77">
        <v>1070</v>
      </c>
      <c r="M3552" s="77" t="s">
        <v>41</v>
      </c>
      <c r="N3552" s="110">
        <v>7.6017130000000002E-2</v>
      </c>
      <c r="O3552" s="107">
        <v>0</v>
      </c>
      <c r="P3552" s="111">
        <v>7.3875800000000005E-2</v>
      </c>
      <c r="Z3552" s="77" t="s">
        <v>40</v>
      </c>
      <c r="AA3552" s="77" t="s">
        <v>39</v>
      </c>
      <c r="AB3552" s="77">
        <v>20</v>
      </c>
    </row>
    <row r="3553" spans="1:28" ht="15.75" customHeight="1" x14ac:dyDescent="0.2">
      <c r="A3553" s="77" t="s">
        <v>49</v>
      </c>
      <c r="B3553" s="77" t="s">
        <v>85</v>
      </c>
      <c r="C3553" s="77" t="s">
        <v>50</v>
      </c>
      <c r="D3553" s="113">
        <v>44154.447201608797</v>
      </c>
      <c r="E3553" s="77" t="s">
        <v>5</v>
      </c>
      <c r="F3553" s="77" t="s">
        <v>31</v>
      </c>
      <c r="G3553" s="77" t="s">
        <v>44</v>
      </c>
      <c r="H3553" s="77" t="s">
        <v>7</v>
      </c>
      <c r="I3553" s="77" t="s">
        <v>159</v>
      </c>
      <c r="J3553" s="77" t="s">
        <v>42</v>
      </c>
      <c r="K3553" s="101">
        <v>1</v>
      </c>
      <c r="L3553" s="77">
        <v>1070</v>
      </c>
      <c r="M3553" s="77" t="s">
        <v>41</v>
      </c>
      <c r="N3553" s="101">
        <v>4.28</v>
      </c>
      <c r="O3553" s="107">
        <v>5.5700000000000003E-3</v>
      </c>
      <c r="P3553" s="104">
        <v>1.36</v>
      </c>
      <c r="Z3553" s="77" t="s">
        <v>40</v>
      </c>
      <c r="AA3553" s="77" t="s">
        <v>39</v>
      </c>
      <c r="AB3553" s="77">
        <v>20</v>
      </c>
    </row>
    <row r="3554" spans="1:28" ht="15.75" customHeight="1" x14ac:dyDescent="0.2">
      <c r="A3554" s="77" t="s">
        <v>49</v>
      </c>
      <c r="B3554" s="77" t="s">
        <v>85</v>
      </c>
      <c r="C3554" s="77" t="s">
        <v>50</v>
      </c>
      <c r="D3554" s="113">
        <v>44154.447201608797</v>
      </c>
      <c r="E3554" s="77" t="s">
        <v>5</v>
      </c>
      <c r="F3554" s="77" t="s">
        <v>31</v>
      </c>
      <c r="G3554" s="77" t="s">
        <v>44</v>
      </c>
      <c r="H3554" s="77" t="s">
        <v>8</v>
      </c>
      <c r="I3554" s="77" t="s">
        <v>157</v>
      </c>
      <c r="J3554" s="77" t="s">
        <v>42</v>
      </c>
      <c r="K3554" s="101">
        <v>1</v>
      </c>
      <c r="L3554" s="77">
        <v>999</v>
      </c>
      <c r="M3554" s="77" t="s">
        <v>41</v>
      </c>
      <c r="N3554" s="101">
        <v>2.5299999999999998</v>
      </c>
      <c r="O3554" s="107">
        <v>3.9399999999999999E-3</v>
      </c>
      <c r="P3554" s="104">
        <v>1.84</v>
      </c>
      <c r="Z3554" s="77" t="s">
        <v>40</v>
      </c>
      <c r="AA3554" s="77" t="s">
        <v>39</v>
      </c>
      <c r="AB3554" s="77">
        <v>20</v>
      </c>
    </row>
    <row r="3555" spans="1:28" ht="15.75" customHeight="1" x14ac:dyDescent="0.2">
      <c r="A3555" s="77" t="s">
        <v>49</v>
      </c>
      <c r="B3555" s="77" t="s">
        <v>85</v>
      </c>
      <c r="C3555" s="77" t="s">
        <v>50</v>
      </c>
      <c r="D3555" s="113">
        <v>44154.447201608797</v>
      </c>
      <c r="E3555" s="77" t="s">
        <v>5</v>
      </c>
      <c r="F3555" s="77" t="s">
        <v>31</v>
      </c>
      <c r="G3555" s="77" t="s">
        <v>44</v>
      </c>
      <c r="H3555" s="77" t="s">
        <v>8</v>
      </c>
      <c r="I3555" s="77" t="s">
        <v>158</v>
      </c>
      <c r="J3555" s="77" t="s">
        <v>42</v>
      </c>
      <c r="K3555" s="101">
        <v>1</v>
      </c>
      <c r="L3555" s="77">
        <v>999</v>
      </c>
      <c r="M3555" s="77" t="s">
        <v>41</v>
      </c>
      <c r="N3555" s="101">
        <v>18.2</v>
      </c>
      <c r="O3555" s="107">
        <v>4.4200000000000003E-3</v>
      </c>
      <c r="P3555" s="104">
        <v>0</v>
      </c>
      <c r="Z3555" s="77" t="s">
        <v>40</v>
      </c>
      <c r="AA3555" s="77" t="s">
        <v>39</v>
      </c>
      <c r="AB3555" s="77">
        <v>20</v>
      </c>
    </row>
    <row r="3556" spans="1:28" ht="15.75" customHeight="1" x14ac:dyDescent="0.2">
      <c r="A3556" s="77" t="s">
        <v>49</v>
      </c>
      <c r="B3556" s="77" t="s">
        <v>85</v>
      </c>
      <c r="C3556" s="77" t="s">
        <v>50</v>
      </c>
      <c r="D3556" s="113">
        <v>44154.447201608797</v>
      </c>
      <c r="E3556" s="77" t="s">
        <v>5</v>
      </c>
      <c r="F3556" s="77" t="s">
        <v>31</v>
      </c>
      <c r="G3556" s="77" t="s">
        <v>44</v>
      </c>
      <c r="H3556" s="77" t="s">
        <v>8</v>
      </c>
      <c r="I3556" s="77" t="s">
        <v>43</v>
      </c>
      <c r="J3556" s="109" t="s">
        <v>83</v>
      </c>
      <c r="K3556" s="110">
        <v>18.68</v>
      </c>
      <c r="L3556" s="77">
        <v>999</v>
      </c>
      <c r="M3556" s="77" t="s">
        <v>41</v>
      </c>
      <c r="N3556" s="110">
        <v>8.9935760000000003E-2</v>
      </c>
      <c r="O3556" s="107">
        <v>0</v>
      </c>
      <c r="P3556" s="111">
        <v>9.4753749999999998E-2</v>
      </c>
      <c r="Z3556" s="77" t="s">
        <v>40</v>
      </c>
      <c r="AA3556" s="77" t="s">
        <v>39</v>
      </c>
      <c r="AB3556" s="77">
        <v>20</v>
      </c>
    </row>
    <row r="3557" spans="1:28" ht="15.75" customHeight="1" x14ac:dyDescent="0.2">
      <c r="A3557" s="77" t="s">
        <v>49</v>
      </c>
      <c r="B3557" s="77" t="s">
        <v>85</v>
      </c>
      <c r="C3557" s="77" t="s">
        <v>50</v>
      </c>
      <c r="D3557" s="113">
        <v>44154.447201608797</v>
      </c>
      <c r="E3557" s="77" t="s">
        <v>5</v>
      </c>
      <c r="F3557" s="77" t="s">
        <v>31</v>
      </c>
      <c r="G3557" s="77" t="s">
        <v>44</v>
      </c>
      <c r="H3557" s="77" t="s">
        <v>8</v>
      </c>
      <c r="I3557" s="77" t="s">
        <v>159</v>
      </c>
      <c r="J3557" s="77" t="s">
        <v>42</v>
      </c>
      <c r="K3557" s="101">
        <v>1</v>
      </c>
      <c r="L3557" s="77">
        <v>999</v>
      </c>
      <c r="M3557" s="77" t="s">
        <v>41</v>
      </c>
      <c r="N3557" s="101">
        <v>1.93</v>
      </c>
      <c r="O3557" s="107">
        <v>3.5E-4</v>
      </c>
      <c r="P3557" s="104">
        <v>1.75</v>
      </c>
      <c r="Z3557" s="77" t="s">
        <v>40</v>
      </c>
      <c r="AA3557" s="77" t="s">
        <v>39</v>
      </c>
      <c r="AB3557" s="77">
        <v>20</v>
      </c>
    </row>
    <row r="3558" spans="1:28" ht="15.75" customHeight="1" x14ac:dyDescent="0.2">
      <c r="A3558" s="77" t="s">
        <v>49</v>
      </c>
      <c r="B3558" s="77" t="s">
        <v>85</v>
      </c>
      <c r="C3558" s="77" t="s">
        <v>50</v>
      </c>
      <c r="D3558" s="113">
        <v>44154.447201608797</v>
      </c>
      <c r="E3558" s="77" t="s">
        <v>5</v>
      </c>
      <c r="F3558" s="77" t="s">
        <v>31</v>
      </c>
      <c r="G3558" s="77" t="s">
        <v>44</v>
      </c>
      <c r="H3558" s="77" t="s">
        <v>9</v>
      </c>
      <c r="I3558" s="77" t="s">
        <v>157</v>
      </c>
      <c r="J3558" s="77" t="s">
        <v>42</v>
      </c>
      <c r="K3558" s="101">
        <v>1</v>
      </c>
      <c r="L3558" s="77">
        <v>999</v>
      </c>
      <c r="M3558" s="77" t="s">
        <v>41</v>
      </c>
      <c r="N3558" s="101">
        <v>8.51</v>
      </c>
      <c r="O3558" s="107">
        <v>1.4500000000000001E-2</v>
      </c>
      <c r="P3558" s="104">
        <v>0.97599999999999998</v>
      </c>
      <c r="Z3558" s="77" t="s">
        <v>40</v>
      </c>
      <c r="AA3558" s="77" t="s">
        <v>39</v>
      </c>
      <c r="AB3558" s="77">
        <v>20</v>
      </c>
    </row>
    <row r="3559" spans="1:28" ht="15.75" customHeight="1" x14ac:dyDescent="0.2">
      <c r="A3559" s="77" t="s">
        <v>49</v>
      </c>
      <c r="B3559" s="77" t="s">
        <v>85</v>
      </c>
      <c r="C3559" s="77" t="s">
        <v>50</v>
      </c>
      <c r="D3559" s="113">
        <v>44154.447201608797</v>
      </c>
      <c r="E3559" s="77" t="s">
        <v>5</v>
      </c>
      <c r="F3559" s="77" t="s">
        <v>31</v>
      </c>
      <c r="G3559" s="77" t="s">
        <v>44</v>
      </c>
      <c r="H3559" s="77" t="s">
        <v>9</v>
      </c>
      <c r="I3559" s="77" t="s">
        <v>158</v>
      </c>
      <c r="J3559" s="77" t="s">
        <v>42</v>
      </c>
      <c r="K3559" s="101">
        <v>1</v>
      </c>
      <c r="L3559" s="77">
        <v>999</v>
      </c>
      <c r="M3559" s="77" t="s">
        <v>41</v>
      </c>
      <c r="N3559" s="101">
        <v>20.100000000000001</v>
      </c>
      <c r="O3559" s="107">
        <v>1.5299999999999999E-2</v>
      </c>
      <c r="P3559" s="104">
        <v>0</v>
      </c>
      <c r="Z3559" s="77" t="s">
        <v>40</v>
      </c>
      <c r="AA3559" s="77" t="s">
        <v>39</v>
      </c>
      <c r="AB3559" s="77">
        <v>20</v>
      </c>
    </row>
    <row r="3560" spans="1:28" ht="15.75" customHeight="1" x14ac:dyDescent="0.2">
      <c r="A3560" s="77" t="s">
        <v>49</v>
      </c>
      <c r="B3560" s="77" t="s">
        <v>85</v>
      </c>
      <c r="C3560" s="77" t="s">
        <v>50</v>
      </c>
      <c r="D3560" s="113">
        <v>44154.447201608797</v>
      </c>
      <c r="E3560" s="77" t="s">
        <v>5</v>
      </c>
      <c r="F3560" s="77" t="s">
        <v>31</v>
      </c>
      <c r="G3560" s="77" t="s">
        <v>44</v>
      </c>
      <c r="H3560" s="77" t="s">
        <v>9</v>
      </c>
      <c r="I3560" s="77" t="s">
        <v>43</v>
      </c>
      <c r="J3560" s="109" t="s">
        <v>83</v>
      </c>
      <c r="K3560" s="110">
        <v>18.68</v>
      </c>
      <c r="L3560" s="77">
        <v>999</v>
      </c>
      <c r="M3560" s="77" t="s">
        <v>41</v>
      </c>
      <c r="N3560" s="110">
        <v>4.8875799999999997E-2</v>
      </c>
      <c r="O3560" s="107">
        <v>0</v>
      </c>
      <c r="P3560" s="111">
        <v>4.9785866999999998E-2</v>
      </c>
      <c r="Z3560" s="77" t="s">
        <v>40</v>
      </c>
      <c r="AA3560" s="77" t="s">
        <v>39</v>
      </c>
      <c r="AB3560" s="77">
        <v>20</v>
      </c>
    </row>
    <row r="3561" spans="1:28" ht="15.75" customHeight="1" x14ac:dyDescent="0.2">
      <c r="A3561" s="77" t="s">
        <v>49</v>
      </c>
      <c r="B3561" s="77" t="s">
        <v>85</v>
      </c>
      <c r="C3561" s="77" t="s">
        <v>50</v>
      </c>
      <c r="D3561" s="113">
        <v>44154.447201608797</v>
      </c>
      <c r="E3561" s="77" t="s">
        <v>5</v>
      </c>
      <c r="F3561" s="77" t="s">
        <v>31</v>
      </c>
      <c r="G3561" s="77" t="s">
        <v>44</v>
      </c>
      <c r="H3561" s="77" t="s">
        <v>9</v>
      </c>
      <c r="I3561" s="77" t="s">
        <v>159</v>
      </c>
      <c r="J3561" s="77" t="s">
        <v>42</v>
      </c>
      <c r="K3561" s="101">
        <v>1</v>
      </c>
      <c r="L3561" s="77">
        <v>999</v>
      </c>
      <c r="M3561" s="77" t="s">
        <v>41</v>
      </c>
      <c r="N3561" s="101">
        <v>4.91</v>
      </c>
      <c r="O3561" s="107">
        <v>6.43E-3</v>
      </c>
      <c r="P3561" s="104">
        <v>0.89600000000000002</v>
      </c>
      <c r="Z3561" s="77" t="s">
        <v>40</v>
      </c>
      <c r="AA3561" s="77" t="s">
        <v>39</v>
      </c>
      <c r="AB3561" s="77">
        <v>20</v>
      </c>
    </row>
    <row r="3562" spans="1:28" ht="15.75" customHeight="1" x14ac:dyDescent="0.2">
      <c r="A3562" s="77" t="s">
        <v>49</v>
      </c>
      <c r="B3562" s="77" t="s">
        <v>85</v>
      </c>
      <c r="C3562" s="77" t="s">
        <v>50</v>
      </c>
      <c r="D3562" s="113">
        <v>44154.447201608797</v>
      </c>
      <c r="E3562" s="77" t="s">
        <v>5</v>
      </c>
      <c r="F3562" s="77" t="s">
        <v>31</v>
      </c>
      <c r="G3562" s="77" t="s">
        <v>44</v>
      </c>
      <c r="H3562" s="77" t="s">
        <v>10</v>
      </c>
      <c r="I3562" s="77" t="s">
        <v>157</v>
      </c>
      <c r="J3562" s="77" t="s">
        <v>42</v>
      </c>
      <c r="K3562" s="101">
        <v>1.04</v>
      </c>
      <c r="L3562" s="77">
        <v>999</v>
      </c>
      <c r="M3562" s="77" t="s">
        <v>41</v>
      </c>
      <c r="N3562" s="101">
        <v>2.02</v>
      </c>
      <c r="O3562" s="107">
        <v>2.4099999999999998E-3</v>
      </c>
      <c r="P3562" s="104">
        <v>1.38</v>
      </c>
      <c r="Z3562" s="77" t="s">
        <v>40</v>
      </c>
      <c r="AA3562" s="77" t="s">
        <v>39</v>
      </c>
      <c r="AB3562" s="77">
        <v>20</v>
      </c>
    </row>
    <row r="3563" spans="1:28" ht="15.75" customHeight="1" x14ac:dyDescent="0.2">
      <c r="A3563" s="77" t="s">
        <v>49</v>
      </c>
      <c r="B3563" s="77" t="s">
        <v>85</v>
      </c>
      <c r="C3563" s="77" t="s">
        <v>50</v>
      </c>
      <c r="D3563" s="113">
        <v>44154.447201608797</v>
      </c>
      <c r="E3563" s="77" t="s">
        <v>5</v>
      </c>
      <c r="F3563" s="77" t="s">
        <v>31</v>
      </c>
      <c r="G3563" s="77" t="s">
        <v>44</v>
      </c>
      <c r="H3563" s="77" t="s">
        <v>10</v>
      </c>
      <c r="I3563" s="77" t="s">
        <v>158</v>
      </c>
      <c r="J3563" s="77" t="s">
        <v>42</v>
      </c>
      <c r="K3563" s="101">
        <v>1.04</v>
      </c>
      <c r="L3563" s="77">
        <v>999</v>
      </c>
      <c r="M3563" s="77" t="s">
        <v>41</v>
      </c>
      <c r="N3563" s="101">
        <v>16.100000000000001</v>
      </c>
      <c r="O3563" s="107">
        <v>2.8900000000000002E-3</v>
      </c>
      <c r="P3563" s="104">
        <v>0</v>
      </c>
      <c r="Z3563" s="77" t="s">
        <v>40</v>
      </c>
      <c r="AA3563" s="77" t="s">
        <v>39</v>
      </c>
      <c r="AB3563" s="77">
        <v>20</v>
      </c>
    </row>
    <row r="3564" spans="1:28" ht="15.75" customHeight="1" x14ac:dyDescent="0.2">
      <c r="A3564" s="77" t="s">
        <v>49</v>
      </c>
      <c r="B3564" s="77" t="s">
        <v>85</v>
      </c>
      <c r="C3564" s="77" t="s">
        <v>50</v>
      </c>
      <c r="D3564" s="113">
        <v>44154.447201608797</v>
      </c>
      <c r="E3564" s="77" t="s">
        <v>5</v>
      </c>
      <c r="F3564" s="77" t="s">
        <v>31</v>
      </c>
      <c r="G3564" s="77" t="s">
        <v>44</v>
      </c>
      <c r="H3564" s="77" t="s">
        <v>10</v>
      </c>
      <c r="I3564" s="77" t="s">
        <v>43</v>
      </c>
      <c r="J3564" s="109" t="s">
        <v>83</v>
      </c>
      <c r="K3564" s="110">
        <v>19.427198000000001</v>
      </c>
      <c r="L3564" s="77">
        <v>999</v>
      </c>
      <c r="M3564" s="77" t="s">
        <v>41</v>
      </c>
      <c r="N3564" s="110">
        <v>6.6381159999999995E-2</v>
      </c>
      <c r="O3564" s="107">
        <v>0</v>
      </c>
      <c r="P3564" s="111">
        <v>7.0663820000000002E-2</v>
      </c>
      <c r="Z3564" s="77" t="s">
        <v>40</v>
      </c>
      <c r="AA3564" s="77" t="s">
        <v>39</v>
      </c>
      <c r="AB3564" s="77">
        <v>20</v>
      </c>
    </row>
    <row r="3565" spans="1:28" ht="15.75" customHeight="1" x14ac:dyDescent="0.2">
      <c r="A3565" s="77" t="s">
        <v>49</v>
      </c>
      <c r="B3565" s="77" t="s">
        <v>85</v>
      </c>
      <c r="C3565" s="77" t="s">
        <v>50</v>
      </c>
      <c r="D3565" s="113">
        <v>44154.447201608797</v>
      </c>
      <c r="E3565" s="77" t="s">
        <v>5</v>
      </c>
      <c r="F3565" s="77" t="s">
        <v>31</v>
      </c>
      <c r="G3565" s="77" t="s">
        <v>44</v>
      </c>
      <c r="H3565" s="77" t="s">
        <v>10</v>
      </c>
      <c r="I3565" s="77" t="s">
        <v>159</v>
      </c>
      <c r="J3565" s="77" t="s">
        <v>42</v>
      </c>
      <c r="K3565" s="101">
        <v>1.04</v>
      </c>
      <c r="L3565" s="77">
        <v>999</v>
      </c>
      <c r="M3565" s="77" t="s">
        <v>41</v>
      </c>
      <c r="N3565" s="101">
        <v>2.02</v>
      </c>
      <c r="O3565" s="107">
        <v>7.6000000000000004E-4</v>
      </c>
      <c r="P3565" s="104">
        <v>1.29</v>
      </c>
      <c r="Z3565" s="77" t="s">
        <v>40</v>
      </c>
      <c r="AA3565" s="77" t="s">
        <v>39</v>
      </c>
      <c r="AB3565" s="77">
        <v>20</v>
      </c>
    </row>
    <row r="3566" spans="1:28" ht="15.75" customHeight="1" x14ac:dyDescent="0.2">
      <c r="A3566" s="77" t="s">
        <v>49</v>
      </c>
      <c r="B3566" s="77" t="s">
        <v>85</v>
      </c>
      <c r="C3566" s="77" t="s">
        <v>50</v>
      </c>
      <c r="D3566" s="113">
        <v>44154.447201608797</v>
      </c>
      <c r="E3566" s="77" t="s">
        <v>5</v>
      </c>
      <c r="F3566" s="77" t="s">
        <v>31</v>
      </c>
      <c r="G3566" s="77" t="s">
        <v>44</v>
      </c>
      <c r="H3566" s="77" t="s">
        <v>11</v>
      </c>
      <c r="I3566" s="77" t="s">
        <v>157</v>
      </c>
      <c r="J3566" s="77" t="s">
        <v>42</v>
      </c>
      <c r="K3566" s="101">
        <v>1.28</v>
      </c>
      <c r="L3566" s="77">
        <v>1210</v>
      </c>
      <c r="M3566" s="77" t="s">
        <v>41</v>
      </c>
      <c r="N3566" s="101">
        <v>5.51</v>
      </c>
      <c r="O3566" s="107">
        <v>1.14E-2</v>
      </c>
      <c r="P3566" s="104">
        <v>0.92100000000000004</v>
      </c>
      <c r="Z3566" s="77" t="s">
        <v>40</v>
      </c>
      <c r="AA3566" s="77" t="s">
        <v>39</v>
      </c>
      <c r="AB3566" s="77">
        <v>20</v>
      </c>
    </row>
    <row r="3567" spans="1:28" ht="15.75" customHeight="1" x14ac:dyDescent="0.2">
      <c r="A3567" s="77" t="s">
        <v>49</v>
      </c>
      <c r="B3567" s="77" t="s">
        <v>85</v>
      </c>
      <c r="C3567" s="77" t="s">
        <v>50</v>
      </c>
      <c r="D3567" s="113">
        <v>44154.447201608797</v>
      </c>
      <c r="E3567" s="77" t="s">
        <v>5</v>
      </c>
      <c r="F3567" s="77" t="s">
        <v>31</v>
      </c>
      <c r="G3567" s="77" t="s">
        <v>44</v>
      </c>
      <c r="H3567" s="77" t="s">
        <v>11</v>
      </c>
      <c r="I3567" s="77" t="s">
        <v>158</v>
      </c>
      <c r="J3567" s="77" t="s">
        <v>42</v>
      </c>
      <c r="K3567" s="101">
        <v>1.28</v>
      </c>
      <c r="L3567" s="77">
        <v>1210</v>
      </c>
      <c r="M3567" s="77" t="s">
        <v>41</v>
      </c>
      <c r="N3567" s="101">
        <v>13.7</v>
      </c>
      <c r="O3567" s="107">
        <v>1.2699999999999999E-2</v>
      </c>
      <c r="P3567" s="104">
        <v>0</v>
      </c>
      <c r="Z3567" s="77" t="s">
        <v>40</v>
      </c>
      <c r="AA3567" s="77" t="s">
        <v>39</v>
      </c>
      <c r="AB3567" s="77">
        <v>20</v>
      </c>
    </row>
    <row r="3568" spans="1:28" ht="15.75" customHeight="1" x14ac:dyDescent="0.2">
      <c r="A3568" s="77" t="s">
        <v>49</v>
      </c>
      <c r="B3568" s="77" t="s">
        <v>85</v>
      </c>
      <c r="C3568" s="77" t="s">
        <v>50</v>
      </c>
      <c r="D3568" s="113">
        <v>44154.447201608797</v>
      </c>
      <c r="E3568" s="77" t="s">
        <v>5</v>
      </c>
      <c r="F3568" s="77" t="s">
        <v>31</v>
      </c>
      <c r="G3568" s="77" t="s">
        <v>44</v>
      </c>
      <c r="H3568" s="77" t="s">
        <v>11</v>
      </c>
      <c r="I3568" s="77" t="s">
        <v>43</v>
      </c>
      <c r="J3568" s="109" t="s">
        <v>83</v>
      </c>
      <c r="K3568" s="110">
        <v>23.910399999999999</v>
      </c>
      <c r="L3568" s="77">
        <v>1210</v>
      </c>
      <c r="M3568" s="77" t="s">
        <v>41</v>
      </c>
      <c r="N3568" s="110">
        <v>4.0845826000000002E-2</v>
      </c>
      <c r="O3568" s="107">
        <v>0</v>
      </c>
      <c r="P3568" s="111">
        <v>4.7269810000000002E-2</v>
      </c>
      <c r="Z3568" s="77" t="s">
        <v>40</v>
      </c>
      <c r="AA3568" s="77" t="s">
        <v>39</v>
      </c>
      <c r="AB3568" s="77">
        <v>20</v>
      </c>
    </row>
    <row r="3569" spans="1:28" ht="15.75" customHeight="1" x14ac:dyDescent="0.2">
      <c r="A3569" s="77" t="s">
        <v>49</v>
      </c>
      <c r="B3569" s="77" t="s">
        <v>85</v>
      </c>
      <c r="C3569" s="77" t="s">
        <v>50</v>
      </c>
      <c r="D3569" s="113">
        <v>44154.447201608797</v>
      </c>
      <c r="E3569" s="77" t="s">
        <v>5</v>
      </c>
      <c r="F3569" s="77" t="s">
        <v>31</v>
      </c>
      <c r="G3569" s="77" t="s">
        <v>44</v>
      </c>
      <c r="H3569" s="77" t="s">
        <v>11</v>
      </c>
      <c r="I3569" s="77" t="s">
        <v>159</v>
      </c>
      <c r="J3569" s="77" t="s">
        <v>42</v>
      </c>
      <c r="K3569" s="101">
        <v>1.28</v>
      </c>
      <c r="L3569" s="77">
        <v>1210</v>
      </c>
      <c r="M3569" s="77" t="s">
        <v>41</v>
      </c>
      <c r="N3569" s="101">
        <v>3.5</v>
      </c>
      <c r="O3569" s="107">
        <v>5.4799999999999996E-3</v>
      </c>
      <c r="P3569" s="104">
        <v>0.84699999999999998</v>
      </c>
      <c r="Z3569" s="77" t="s">
        <v>40</v>
      </c>
      <c r="AA3569" s="77" t="s">
        <v>39</v>
      </c>
      <c r="AB3569" s="77">
        <v>20</v>
      </c>
    </row>
    <row r="3570" spans="1:28" ht="15.75" customHeight="1" x14ac:dyDescent="0.2">
      <c r="A3570" s="77" t="s">
        <v>49</v>
      </c>
      <c r="B3570" s="77" t="s">
        <v>85</v>
      </c>
      <c r="C3570" s="77" t="s">
        <v>50</v>
      </c>
      <c r="D3570" s="113">
        <v>44154.447201608797</v>
      </c>
      <c r="E3570" s="77" t="s">
        <v>5</v>
      </c>
      <c r="F3570" s="77" t="s">
        <v>31</v>
      </c>
      <c r="G3570" s="77" t="s">
        <v>44</v>
      </c>
      <c r="H3570" s="77" t="s">
        <v>12</v>
      </c>
      <c r="I3570" s="77" t="s">
        <v>157</v>
      </c>
      <c r="J3570" s="77" t="s">
        <v>42</v>
      </c>
      <c r="K3570" s="101">
        <v>1.1100000000000001</v>
      </c>
      <c r="L3570" s="77">
        <v>1210</v>
      </c>
      <c r="M3570" s="77" t="s">
        <v>41</v>
      </c>
      <c r="N3570" s="101">
        <v>7.91</v>
      </c>
      <c r="O3570" s="107">
        <v>8.5500000000000003E-3</v>
      </c>
      <c r="P3570" s="104">
        <v>0.77600000000000002</v>
      </c>
      <c r="Z3570" s="77" t="s">
        <v>40</v>
      </c>
      <c r="AA3570" s="77" t="s">
        <v>39</v>
      </c>
      <c r="AB3570" s="77">
        <v>20</v>
      </c>
    </row>
    <row r="3571" spans="1:28" ht="15.75" customHeight="1" x14ac:dyDescent="0.2">
      <c r="A3571" s="77" t="s">
        <v>49</v>
      </c>
      <c r="B3571" s="77" t="s">
        <v>85</v>
      </c>
      <c r="C3571" s="77" t="s">
        <v>50</v>
      </c>
      <c r="D3571" s="113">
        <v>44154.447201608797</v>
      </c>
      <c r="E3571" s="77" t="s">
        <v>5</v>
      </c>
      <c r="F3571" s="77" t="s">
        <v>31</v>
      </c>
      <c r="G3571" s="77" t="s">
        <v>44</v>
      </c>
      <c r="H3571" s="77" t="s">
        <v>12</v>
      </c>
      <c r="I3571" s="77" t="s">
        <v>158</v>
      </c>
      <c r="J3571" s="77" t="s">
        <v>42</v>
      </c>
      <c r="K3571" s="101">
        <v>1.1100000000000001</v>
      </c>
      <c r="L3571" s="77">
        <v>1210</v>
      </c>
      <c r="M3571" s="77" t="s">
        <v>41</v>
      </c>
      <c r="N3571" s="101">
        <v>13.7</v>
      </c>
      <c r="O3571" s="107">
        <v>8.9499999999999996E-3</v>
      </c>
      <c r="P3571" s="104">
        <v>0</v>
      </c>
      <c r="Z3571" s="77" t="s">
        <v>40</v>
      </c>
      <c r="AA3571" s="77" t="s">
        <v>39</v>
      </c>
      <c r="AB3571" s="77">
        <v>20</v>
      </c>
    </row>
    <row r="3572" spans="1:28" ht="15.75" customHeight="1" x14ac:dyDescent="0.2">
      <c r="A3572" s="77" t="s">
        <v>49</v>
      </c>
      <c r="B3572" s="77" t="s">
        <v>85</v>
      </c>
      <c r="C3572" s="77" t="s">
        <v>50</v>
      </c>
      <c r="D3572" s="113">
        <v>44154.447201608797</v>
      </c>
      <c r="E3572" s="77" t="s">
        <v>5</v>
      </c>
      <c r="F3572" s="77" t="s">
        <v>31</v>
      </c>
      <c r="G3572" s="77" t="s">
        <v>44</v>
      </c>
      <c r="H3572" s="77" t="s">
        <v>12</v>
      </c>
      <c r="I3572" s="77" t="s">
        <v>43</v>
      </c>
      <c r="J3572" s="109" t="s">
        <v>83</v>
      </c>
      <c r="K3572" s="110">
        <v>20.7348</v>
      </c>
      <c r="L3572" s="77">
        <v>1210</v>
      </c>
      <c r="M3572" s="77" t="s">
        <v>41</v>
      </c>
      <c r="N3572" s="110">
        <v>3.6670234000000003E-2</v>
      </c>
      <c r="O3572" s="107">
        <v>0</v>
      </c>
      <c r="P3572" s="111">
        <v>4.0042830000000001E-2</v>
      </c>
      <c r="Z3572" s="77" t="s">
        <v>40</v>
      </c>
      <c r="AA3572" s="77" t="s">
        <v>39</v>
      </c>
      <c r="AB3572" s="77">
        <v>20</v>
      </c>
    </row>
    <row r="3573" spans="1:28" ht="15.75" customHeight="1" x14ac:dyDescent="0.2">
      <c r="A3573" s="77" t="s">
        <v>49</v>
      </c>
      <c r="B3573" s="77" t="s">
        <v>85</v>
      </c>
      <c r="C3573" s="77" t="s">
        <v>50</v>
      </c>
      <c r="D3573" s="113">
        <v>44154.447201608797</v>
      </c>
      <c r="E3573" s="77" t="s">
        <v>5</v>
      </c>
      <c r="F3573" s="77" t="s">
        <v>31</v>
      </c>
      <c r="G3573" s="77" t="s">
        <v>44</v>
      </c>
      <c r="H3573" s="77" t="s">
        <v>12</v>
      </c>
      <c r="I3573" s="77" t="s">
        <v>159</v>
      </c>
      <c r="J3573" s="77" t="s">
        <v>42</v>
      </c>
      <c r="K3573" s="101">
        <v>1.1100000000000001</v>
      </c>
      <c r="L3573" s="77">
        <v>1210</v>
      </c>
      <c r="M3573" s="77" t="s">
        <v>41</v>
      </c>
      <c r="N3573" s="101">
        <v>3.25</v>
      </c>
      <c r="O3573" s="107">
        <v>2.7699999999999999E-3</v>
      </c>
      <c r="P3573" s="104">
        <v>0.72599999999999998</v>
      </c>
      <c r="Z3573" s="77" t="s">
        <v>40</v>
      </c>
      <c r="AA3573" s="77" t="s">
        <v>39</v>
      </c>
      <c r="AB3573" s="77">
        <v>20</v>
      </c>
    </row>
    <row r="3574" spans="1:28" ht="15.75" customHeight="1" x14ac:dyDescent="0.2">
      <c r="A3574" s="77" t="s">
        <v>49</v>
      </c>
      <c r="B3574" s="77" t="s">
        <v>85</v>
      </c>
      <c r="C3574" s="77" t="s">
        <v>50</v>
      </c>
      <c r="D3574" s="113">
        <v>44154.447201608797</v>
      </c>
      <c r="E3574" s="77" t="s">
        <v>5</v>
      </c>
      <c r="F3574" s="77" t="s">
        <v>31</v>
      </c>
      <c r="G3574" s="77" t="s">
        <v>44</v>
      </c>
      <c r="H3574" s="77" t="s">
        <v>13</v>
      </c>
      <c r="I3574" s="77" t="s">
        <v>157</v>
      </c>
      <c r="J3574" s="77" t="s">
        <v>42</v>
      </c>
      <c r="K3574" s="101">
        <v>1.19</v>
      </c>
      <c r="L3574" s="77">
        <v>1210</v>
      </c>
      <c r="M3574" s="77" t="s">
        <v>41</v>
      </c>
      <c r="N3574" s="101">
        <v>10.199999999999999</v>
      </c>
      <c r="O3574" s="107">
        <v>1.01E-2</v>
      </c>
      <c r="P3574" s="104">
        <v>0.78200000000000003</v>
      </c>
      <c r="Z3574" s="77" t="s">
        <v>40</v>
      </c>
      <c r="AA3574" s="77" t="s">
        <v>39</v>
      </c>
      <c r="AB3574" s="77">
        <v>20</v>
      </c>
    </row>
    <row r="3575" spans="1:28" ht="15.75" customHeight="1" x14ac:dyDescent="0.2">
      <c r="A3575" s="77" t="s">
        <v>49</v>
      </c>
      <c r="B3575" s="77" t="s">
        <v>85</v>
      </c>
      <c r="C3575" s="77" t="s">
        <v>50</v>
      </c>
      <c r="D3575" s="113">
        <v>44154.447201608797</v>
      </c>
      <c r="E3575" s="77" t="s">
        <v>5</v>
      </c>
      <c r="F3575" s="77" t="s">
        <v>31</v>
      </c>
      <c r="G3575" s="77" t="s">
        <v>44</v>
      </c>
      <c r="H3575" s="77" t="s">
        <v>13</v>
      </c>
      <c r="I3575" s="77" t="s">
        <v>158</v>
      </c>
      <c r="J3575" s="77" t="s">
        <v>42</v>
      </c>
      <c r="K3575" s="101">
        <v>1.19</v>
      </c>
      <c r="L3575" s="77">
        <v>1210</v>
      </c>
      <c r="M3575" s="77" t="s">
        <v>41</v>
      </c>
      <c r="N3575" s="101">
        <v>16.5</v>
      </c>
      <c r="O3575" s="107">
        <v>1.0500000000000001E-2</v>
      </c>
      <c r="P3575" s="104">
        <v>0</v>
      </c>
      <c r="Z3575" s="77" t="s">
        <v>40</v>
      </c>
      <c r="AA3575" s="77" t="s">
        <v>39</v>
      </c>
      <c r="AB3575" s="77">
        <v>20</v>
      </c>
    </row>
    <row r="3576" spans="1:28" ht="15.75" customHeight="1" x14ac:dyDescent="0.2">
      <c r="A3576" s="77" t="s">
        <v>49</v>
      </c>
      <c r="B3576" s="77" t="s">
        <v>85</v>
      </c>
      <c r="C3576" s="77" t="s">
        <v>50</v>
      </c>
      <c r="D3576" s="113">
        <v>44154.447201608797</v>
      </c>
      <c r="E3576" s="77" t="s">
        <v>5</v>
      </c>
      <c r="F3576" s="77" t="s">
        <v>31</v>
      </c>
      <c r="G3576" s="77" t="s">
        <v>44</v>
      </c>
      <c r="H3576" s="77" t="s">
        <v>13</v>
      </c>
      <c r="I3576" s="77" t="s">
        <v>43</v>
      </c>
      <c r="J3576" s="109" t="s">
        <v>83</v>
      </c>
      <c r="K3576" s="110">
        <v>22.229199999999999</v>
      </c>
      <c r="L3576" s="77">
        <v>1210</v>
      </c>
      <c r="M3576" s="77" t="s">
        <v>41</v>
      </c>
      <c r="N3576" s="110">
        <v>3.6134906000000001E-2</v>
      </c>
      <c r="O3576" s="107">
        <v>0</v>
      </c>
      <c r="P3576" s="111">
        <v>4.0364026999999997E-2</v>
      </c>
      <c r="Z3576" s="77" t="s">
        <v>40</v>
      </c>
      <c r="AA3576" s="77" t="s">
        <v>39</v>
      </c>
      <c r="AB3576" s="77">
        <v>20</v>
      </c>
    </row>
    <row r="3577" spans="1:28" ht="15.75" customHeight="1" x14ac:dyDescent="0.2">
      <c r="A3577" s="77" t="s">
        <v>49</v>
      </c>
      <c r="B3577" s="77" t="s">
        <v>85</v>
      </c>
      <c r="C3577" s="77" t="s">
        <v>50</v>
      </c>
      <c r="D3577" s="113">
        <v>44154.447201608797</v>
      </c>
      <c r="E3577" s="77" t="s">
        <v>5</v>
      </c>
      <c r="F3577" s="77" t="s">
        <v>31</v>
      </c>
      <c r="G3577" s="77" t="s">
        <v>44</v>
      </c>
      <c r="H3577" s="77" t="s">
        <v>13</v>
      </c>
      <c r="I3577" s="77" t="s">
        <v>159</v>
      </c>
      <c r="J3577" s="77" t="s">
        <v>42</v>
      </c>
      <c r="K3577" s="101">
        <v>1.19</v>
      </c>
      <c r="L3577" s="77">
        <v>1210</v>
      </c>
      <c r="M3577" s="77" t="s">
        <v>41</v>
      </c>
      <c r="N3577" s="101">
        <v>5.57</v>
      </c>
      <c r="O3577" s="107">
        <v>4.81E-3</v>
      </c>
      <c r="P3577" s="104">
        <v>0.72099999999999997</v>
      </c>
      <c r="Z3577" s="77" t="s">
        <v>40</v>
      </c>
      <c r="AA3577" s="77" t="s">
        <v>39</v>
      </c>
      <c r="AB3577" s="77">
        <v>20</v>
      </c>
    </row>
    <row r="3578" spans="1:28" ht="15.75" customHeight="1" x14ac:dyDescent="0.2">
      <c r="A3578" s="77" t="s">
        <v>49</v>
      </c>
      <c r="B3578" s="77" t="s">
        <v>85</v>
      </c>
      <c r="C3578" s="77" t="s">
        <v>50</v>
      </c>
      <c r="D3578" s="113">
        <v>44154.447201608797</v>
      </c>
      <c r="E3578" s="77" t="s">
        <v>5</v>
      </c>
      <c r="F3578" s="77" t="s">
        <v>31</v>
      </c>
      <c r="G3578" s="77" t="s">
        <v>44</v>
      </c>
      <c r="H3578" s="77" t="s">
        <v>14</v>
      </c>
      <c r="I3578" s="77" t="s">
        <v>157</v>
      </c>
      <c r="J3578" s="77" t="s">
        <v>42</v>
      </c>
      <c r="K3578" s="101">
        <v>1</v>
      </c>
      <c r="L3578" s="77">
        <v>1130</v>
      </c>
      <c r="M3578" s="77" t="s">
        <v>41</v>
      </c>
      <c r="N3578" s="101">
        <v>12.4</v>
      </c>
      <c r="O3578" s="107">
        <v>1.5100000000000001E-2</v>
      </c>
      <c r="P3578" s="104">
        <v>1.26</v>
      </c>
      <c r="Z3578" s="77" t="s">
        <v>40</v>
      </c>
      <c r="AA3578" s="77" t="s">
        <v>39</v>
      </c>
      <c r="AB3578" s="77">
        <v>20</v>
      </c>
    </row>
    <row r="3579" spans="1:28" ht="15.75" customHeight="1" x14ac:dyDescent="0.2">
      <c r="A3579" s="77" t="s">
        <v>49</v>
      </c>
      <c r="B3579" s="77" t="s">
        <v>85</v>
      </c>
      <c r="C3579" s="77" t="s">
        <v>50</v>
      </c>
      <c r="D3579" s="113">
        <v>44154.447201608797</v>
      </c>
      <c r="E3579" s="77" t="s">
        <v>5</v>
      </c>
      <c r="F3579" s="77" t="s">
        <v>31</v>
      </c>
      <c r="G3579" s="77" t="s">
        <v>44</v>
      </c>
      <c r="H3579" s="77" t="s">
        <v>14</v>
      </c>
      <c r="I3579" s="77" t="s">
        <v>158</v>
      </c>
      <c r="J3579" s="77" t="s">
        <v>42</v>
      </c>
      <c r="K3579" s="101">
        <v>1</v>
      </c>
      <c r="L3579" s="77">
        <v>1130</v>
      </c>
      <c r="M3579" s="77" t="s">
        <v>41</v>
      </c>
      <c r="N3579" s="101">
        <v>22.3</v>
      </c>
      <c r="O3579" s="107">
        <v>1.54E-2</v>
      </c>
      <c r="P3579" s="104">
        <v>0</v>
      </c>
      <c r="Z3579" s="77" t="s">
        <v>40</v>
      </c>
      <c r="AA3579" s="77" t="s">
        <v>39</v>
      </c>
      <c r="AB3579" s="77">
        <v>20</v>
      </c>
    </row>
    <row r="3580" spans="1:28" ht="15.75" customHeight="1" x14ac:dyDescent="0.2">
      <c r="A3580" s="77" t="s">
        <v>49</v>
      </c>
      <c r="B3580" s="77" t="s">
        <v>85</v>
      </c>
      <c r="C3580" s="77" t="s">
        <v>50</v>
      </c>
      <c r="D3580" s="113">
        <v>44154.447201608797</v>
      </c>
      <c r="E3580" s="77" t="s">
        <v>5</v>
      </c>
      <c r="F3580" s="77" t="s">
        <v>31</v>
      </c>
      <c r="G3580" s="77" t="s">
        <v>44</v>
      </c>
      <c r="H3580" s="77" t="s">
        <v>14</v>
      </c>
      <c r="I3580" s="77" t="s">
        <v>43</v>
      </c>
      <c r="J3580" s="109" t="s">
        <v>83</v>
      </c>
      <c r="K3580" s="110">
        <v>18.68</v>
      </c>
      <c r="L3580" s="77">
        <v>1130</v>
      </c>
      <c r="M3580" s="77" t="s">
        <v>41</v>
      </c>
      <c r="N3580" s="110">
        <v>6.2098500000000001E-2</v>
      </c>
      <c r="O3580" s="107">
        <v>0</v>
      </c>
      <c r="P3580" s="111">
        <v>6.4239829999999998E-2</v>
      </c>
      <c r="Z3580" s="77" t="s">
        <v>40</v>
      </c>
      <c r="AA3580" s="77" t="s">
        <v>39</v>
      </c>
      <c r="AB3580" s="77">
        <v>20</v>
      </c>
    </row>
    <row r="3581" spans="1:28" ht="15.75" customHeight="1" x14ac:dyDescent="0.2">
      <c r="A3581" s="77" t="s">
        <v>49</v>
      </c>
      <c r="B3581" s="77" t="s">
        <v>85</v>
      </c>
      <c r="C3581" s="77" t="s">
        <v>50</v>
      </c>
      <c r="D3581" s="113">
        <v>44154.447201608797</v>
      </c>
      <c r="E3581" s="77" t="s">
        <v>5</v>
      </c>
      <c r="F3581" s="77" t="s">
        <v>31</v>
      </c>
      <c r="G3581" s="77" t="s">
        <v>44</v>
      </c>
      <c r="H3581" s="77" t="s">
        <v>14</v>
      </c>
      <c r="I3581" s="77" t="s">
        <v>159</v>
      </c>
      <c r="J3581" s="77" t="s">
        <v>42</v>
      </c>
      <c r="K3581" s="101">
        <v>1</v>
      </c>
      <c r="L3581" s="77">
        <v>1130</v>
      </c>
      <c r="M3581" s="77" t="s">
        <v>41</v>
      </c>
      <c r="N3581" s="101">
        <v>9.82</v>
      </c>
      <c r="O3581" s="107">
        <v>1.06E-2</v>
      </c>
      <c r="P3581" s="104">
        <v>1.1299999999999999</v>
      </c>
      <c r="Z3581" s="77" t="s">
        <v>40</v>
      </c>
      <c r="AA3581" s="77" t="s">
        <v>39</v>
      </c>
      <c r="AB3581" s="77">
        <v>20</v>
      </c>
    </row>
    <row r="3582" spans="1:28" ht="15.75" customHeight="1" x14ac:dyDescent="0.2">
      <c r="A3582" s="77" t="s">
        <v>49</v>
      </c>
      <c r="B3582" s="77" t="s">
        <v>85</v>
      </c>
      <c r="C3582" s="77" t="s">
        <v>50</v>
      </c>
      <c r="D3582" s="113">
        <v>44154.447201608797</v>
      </c>
      <c r="E3582" s="77" t="s">
        <v>5</v>
      </c>
      <c r="F3582" s="77" t="s">
        <v>31</v>
      </c>
      <c r="G3582" s="77" t="s">
        <v>44</v>
      </c>
      <c r="H3582" s="77" t="s">
        <v>16</v>
      </c>
      <c r="I3582" s="77" t="s">
        <v>157</v>
      </c>
      <c r="J3582" s="77" t="s">
        <v>42</v>
      </c>
      <c r="K3582" s="101">
        <v>1</v>
      </c>
      <c r="L3582" s="77">
        <v>1070</v>
      </c>
      <c r="M3582" s="77" t="s">
        <v>41</v>
      </c>
      <c r="N3582" s="101">
        <v>10.7</v>
      </c>
      <c r="O3582" s="107">
        <v>1.6299999999999999E-2</v>
      </c>
      <c r="P3582" s="104">
        <v>0.83</v>
      </c>
      <c r="Z3582" s="77" t="s">
        <v>40</v>
      </c>
      <c r="AA3582" s="77" t="s">
        <v>39</v>
      </c>
      <c r="AB3582" s="77">
        <v>20</v>
      </c>
    </row>
    <row r="3583" spans="1:28" ht="15.75" customHeight="1" x14ac:dyDescent="0.2">
      <c r="A3583" s="77" t="s">
        <v>49</v>
      </c>
      <c r="B3583" s="77" t="s">
        <v>85</v>
      </c>
      <c r="C3583" s="77" t="s">
        <v>50</v>
      </c>
      <c r="D3583" s="113">
        <v>44154.447201608797</v>
      </c>
      <c r="E3583" s="77" t="s">
        <v>5</v>
      </c>
      <c r="F3583" s="77" t="s">
        <v>31</v>
      </c>
      <c r="G3583" s="77" t="s">
        <v>44</v>
      </c>
      <c r="H3583" s="77" t="s">
        <v>16</v>
      </c>
      <c r="I3583" s="77" t="s">
        <v>158</v>
      </c>
      <c r="J3583" s="77" t="s">
        <v>42</v>
      </c>
      <c r="K3583" s="101">
        <v>1</v>
      </c>
      <c r="L3583" s="77">
        <v>1070</v>
      </c>
      <c r="M3583" s="77" t="s">
        <v>41</v>
      </c>
      <c r="N3583" s="101">
        <v>18</v>
      </c>
      <c r="O3583" s="107">
        <v>1.66E-2</v>
      </c>
      <c r="P3583" s="104">
        <v>0</v>
      </c>
      <c r="Z3583" s="77" t="s">
        <v>40</v>
      </c>
      <c r="AA3583" s="77" t="s">
        <v>39</v>
      </c>
      <c r="AB3583" s="77">
        <v>20</v>
      </c>
    </row>
    <row r="3584" spans="1:28" ht="15.75" customHeight="1" x14ac:dyDescent="0.2">
      <c r="A3584" s="77" t="s">
        <v>49</v>
      </c>
      <c r="B3584" s="77" t="s">
        <v>85</v>
      </c>
      <c r="C3584" s="77" t="s">
        <v>50</v>
      </c>
      <c r="D3584" s="113">
        <v>44154.447201608797</v>
      </c>
      <c r="E3584" s="77" t="s">
        <v>5</v>
      </c>
      <c r="F3584" s="77" t="s">
        <v>31</v>
      </c>
      <c r="G3584" s="77" t="s">
        <v>44</v>
      </c>
      <c r="H3584" s="77" t="s">
        <v>16</v>
      </c>
      <c r="I3584" s="77" t="s">
        <v>43</v>
      </c>
      <c r="J3584" s="109" t="s">
        <v>83</v>
      </c>
      <c r="K3584" s="110">
        <v>18.68</v>
      </c>
      <c r="L3584" s="77">
        <v>1070</v>
      </c>
      <c r="M3584" s="77" t="s">
        <v>41</v>
      </c>
      <c r="N3584" s="110">
        <v>4.1113492000000001E-2</v>
      </c>
      <c r="O3584" s="107">
        <v>0</v>
      </c>
      <c r="P3584" s="111">
        <v>4.2558885999999997E-2</v>
      </c>
      <c r="Z3584" s="77" t="s">
        <v>40</v>
      </c>
      <c r="AA3584" s="77" t="s">
        <v>39</v>
      </c>
      <c r="AB3584" s="77">
        <v>20</v>
      </c>
    </row>
    <row r="3585" spans="1:28" ht="15.75" customHeight="1" x14ac:dyDescent="0.2">
      <c r="A3585" s="77" t="s">
        <v>49</v>
      </c>
      <c r="B3585" s="77" t="s">
        <v>85</v>
      </c>
      <c r="C3585" s="77" t="s">
        <v>50</v>
      </c>
      <c r="D3585" s="113">
        <v>44154.447201608797</v>
      </c>
      <c r="E3585" s="77" t="s">
        <v>5</v>
      </c>
      <c r="F3585" s="77" t="s">
        <v>31</v>
      </c>
      <c r="G3585" s="77" t="s">
        <v>44</v>
      </c>
      <c r="H3585" s="77" t="s">
        <v>16</v>
      </c>
      <c r="I3585" s="77" t="s">
        <v>159</v>
      </c>
      <c r="J3585" s="77" t="s">
        <v>42</v>
      </c>
      <c r="K3585" s="101">
        <v>1</v>
      </c>
      <c r="L3585" s="77">
        <v>1070</v>
      </c>
      <c r="M3585" s="77" t="s">
        <v>41</v>
      </c>
      <c r="N3585" s="101">
        <v>10.8</v>
      </c>
      <c r="O3585" s="107">
        <v>1.5100000000000001E-2</v>
      </c>
      <c r="P3585" s="104">
        <v>0.73099999999999998</v>
      </c>
      <c r="Z3585" s="77" t="s">
        <v>40</v>
      </c>
      <c r="AA3585" s="77" t="s">
        <v>39</v>
      </c>
      <c r="AB3585" s="77">
        <v>20</v>
      </c>
    </row>
    <row r="3586" spans="1:28" ht="15.75" customHeight="1" x14ac:dyDescent="0.2">
      <c r="A3586" s="77" t="s">
        <v>49</v>
      </c>
      <c r="B3586" s="77" t="s">
        <v>85</v>
      </c>
      <c r="C3586" s="77" t="s">
        <v>50</v>
      </c>
      <c r="D3586" s="113">
        <v>44154.447201608797</v>
      </c>
      <c r="E3586" s="77" t="s">
        <v>5</v>
      </c>
      <c r="F3586" s="77" t="s">
        <v>31</v>
      </c>
      <c r="G3586" s="77" t="s">
        <v>44</v>
      </c>
      <c r="H3586" s="77" t="s">
        <v>18</v>
      </c>
      <c r="I3586" s="77" t="s">
        <v>157</v>
      </c>
      <c r="J3586" s="77" t="s">
        <v>42</v>
      </c>
      <c r="K3586" s="101">
        <v>1</v>
      </c>
      <c r="L3586" s="77">
        <v>1070</v>
      </c>
      <c r="M3586" s="77" t="s">
        <v>41</v>
      </c>
      <c r="N3586" s="101">
        <v>25.8</v>
      </c>
      <c r="O3586" s="107">
        <v>2.3199999999999998E-2</v>
      </c>
      <c r="P3586" s="104">
        <v>2.13</v>
      </c>
      <c r="Z3586" s="77" t="s">
        <v>40</v>
      </c>
      <c r="AA3586" s="77" t="s">
        <v>39</v>
      </c>
      <c r="AB3586" s="77">
        <v>20</v>
      </c>
    </row>
    <row r="3587" spans="1:28" ht="15.75" customHeight="1" x14ac:dyDescent="0.2">
      <c r="A3587" s="77" t="s">
        <v>49</v>
      </c>
      <c r="B3587" s="77" t="s">
        <v>85</v>
      </c>
      <c r="C3587" s="77" t="s">
        <v>50</v>
      </c>
      <c r="D3587" s="113">
        <v>44154.447201608797</v>
      </c>
      <c r="E3587" s="77" t="s">
        <v>5</v>
      </c>
      <c r="F3587" s="77" t="s">
        <v>31</v>
      </c>
      <c r="G3587" s="77" t="s">
        <v>44</v>
      </c>
      <c r="H3587" s="77" t="s">
        <v>18</v>
      </c>
      <c r="I3587" s="77" t="s">
        <v>158</v>
      </c>
      <c r="J3587" s="77" t="s">
        <v>42</v>
      </c>
      <c r="K3587" s="101">
        <v>1</v>
      </c>
      <c r="L3587" s="77">
        <v>1070</v>
      </c>
      <c r="M3587" s="77" t="s">
        <v>41</v>
      </c>
      <c r="N3587" s="101">
        <v>47.4</v>
      </c>
      <c r="O3587" s="107">
        <v>2.3400000000000001E-2</v>
      </c>
      <c r="P3587" s="104">
        <v>0</v>
      </c>
      <c r="Z3587" s="77" t="s">
        <v>40</v>
      </c>
      <c r="AA3587" s="77" t="s">
        <v>39</v>
      </c>
      <c r="AB3587" s="77">
        <v>20</v>
      </c>
    </row>
    <row r="3588" spans="1:28" ht="15.75" customHeight="1" x14ac:dyDescent="0.2">
      <c r="A3588" s="77" t="s">
        <v>49</v>
      </c>
      <c r="B3588" s="77" t="s">
        <v>85</v>
      </c>
      <c r="C3588" s="77" t="s">
        <v>50</v>
      </c>
      <c r="D3588" s="113">
        <v>44154.447201608797</v>
      </c>
      <c r="E3588" s="77" t="s">
        <v>5</v>
      </c>
      <c r="F3588" s="77" t="s">
        <v>31</v>
      </c>
      <c r="G3588" s="77" t="s">
        <v>44</v>
      </c>
      <c r="H3588" s="77" t="s">
        <v>18</v>
      </c>
      <c r="I3588" s="77" t="s">
        <v>43</v>
      </c>
      <c r="J3588" s="109" t="s">
        <v>83</v>
      </c>
      <c r="K3588" s="110">
        <v>18.68</v>
      </c>
      <c r="L3588" s="77">
        <v>1070</v>
      </c>
      <c r="M3588" s="77" t="s">
        <v>41</v>
      </c>
      <c r="N3588" s="110">
        <v>0.10438973</v>
      </c>
      <c r="O3588" s="107">
        <v>0</v>
      </c>
      <c r="P3588" s="111">
        <v>0.11027837</v>
      </c>
      <c r="Z3588" s="77" t="s">
        <v>40</v>
      </c>
      <c r="AA3588" s="77" t="s">
        <v>39</v>
      </c>
      <c r="AB3588" s="77">
        <v>20</v>
      </c>
    </row>
    <row r="3589" spans="1:28" ht="15.75" customHeight="1" x14ac:dyDescent="0.2">
      <c r="A3589" s="77" t="s">
        <v>49</v>
      </c>
      <c r="B3589" s="77" t="s">
        <v>85</v>
      </c>
      <c r="C3589" s="77" t="s">
        <v>50</v>
      </c>
      <c r="D3589" s="113">
        <v>44154.447201608797</v>
      </c>
      <c r="E3589" s="77" t="s">
        <v>5</v>
      </c>
      <c r="F3589" s="77" t="s">
        <v>31</v>
      </c>
      <c r="G3589" s="77" t="s">
        <v>44</v>
      </c>
      <c r="H3589" s="77" t="s">
        <v>18</v>
      </c>
      <c r="I3589" s="77" t="s">
        <v>159</v>
      </c>
      <c r="J3589" s="77" t="s">
        <v>42</v>
      </c>
      <c r="K3589" s="101">
        <v>1</v>
      </c>
      <c r="L3589" s="77">
        <v>1070</v>
      </c>
      <c r="M3589" s="77" t="s">
        <v>41</v>
      </c>
      <c r="N3589" s="101">
        <v>27.8</v>
      </c>
      <c r="O3589" s="107">
        <v>2.2700000000000001E-2</v>
      </c>
      <c r="P3589" s="104">
        <v>1.87</v>
      </c>
      <c r="Z3589" s="77" t="s">
        <v>40</v>
      </c>
      <c r="AA3589" s="77" t="s">
        <v>39</v>
      </c>
      <c r="AB3589" s="77">
        <v>20</v>
      </c>
    </row>
    <row r="3590" spans="1:28" ht="15.75" customHeight="1" x14ac:dyDescent="0.2">
      <c r="A3590" s="77" t="s">
        <v>49</v>
      </c>
      <c r="B3590" s="77" t="s">
        <v>85</v>
      </c>
      <c r="C3590" s="77" t="s">
        <v>50</v>
      </c>
      <c r="D3590" s="113">
        <v>44154.447201608797</v>
      </c>
      <c r="E3590" s="77" t="s">
        <v>5</v>
      </c>
      <c r="F3590" s="77" t="s">
        <v>31</v>
      </c>
      <c r="G3590" s="77" t="s">
        <v>44</v>
      </c>
      <c r="H3590" s="77" t="s">
        <v>20</v>
      </c>
      <c r="I3590" s="77" t="s">
        <v>157</v>
      </c>
      <c r="J3590" s="77" t="s">
        <v>42</v>
      </c>
      <c r="K3590" s="101">
        <v>1</v>
      </c>
      <c r="L3590" s="77">
        <v>1070</v>
      </c>
      <c r="M3590" s="77" t="s">
        <v>41</v>
      </c>
      <c r="N3590" s="101">
        <v>14.8</v>
      </c>
      <c r="O3590" s="107">
        <v>1.54E-2</v>
      </c>
      <c r="P3590" s="104">
        <v>1.53</v>
      </c>
      <c r="Z3590" s="77" t="s">
        <v>40</v>
      </c>
      <c r="AA3590" s="77" t="s">
        <v>39</v>
      </c>
      <c r="AB3590" s="77">
        <v>20</v>
      </c>
    </row>
    <row r="3591" spans="1:28" ht="15.75" customHeight="1" x14ac:dyDescent="0.2">
      <c r="A3591" s="77" t="s">
        <v>49</v>
      </c>
      <c r="B3591" s="77" t="s">
        <v>85</v>
      </c>
      <c r="C3591" s="77" t="s">
        <v>50</v>
      </c>
      <c r="D3591" s="113">
        <v>44154.447201608797</v>
      </c>
      <c r="E3591" s="77" t="s">
        <v>5</v>
      </c>
      <c r="F3591" s="77" t="s">
        <v>31</v>
      </c>
      <c r="G3591" s="77" t="s">
        <v>44</v>
      </c>
      <c r="H3591" s="77" t="s">
        <v>20</v>
      </c>
      <c r="I3591" s="77" t="s">
        <v>158</v>
      </c>
      <c r="J3591" s="77" t="s">
        <v>42</v>
      </c>
      <c r="K3591" s="101">
        <v>1</v>
      </c>
      <c r="L3591" s="77">
        <v>1070</v>
      </c>
      <c r="M3591" s="77" t="s">
        <v>41</v>
      </c>
      <c r="N3591" s="101">
        <v>30.5</v>
      </c>
      <c r="O3591" s="107">
        <v>1.6500000000000001E-2</v>
      </c>
      <c r="P3591" s="104">
        <v>0</v>
      </c>
      <c r="Z3591" s="77" t="s">
        <v>40</v>
      </c>
      <c r="AA3591" s="77" t="s">
        <v>39</v>
      </c>
      <c r="AB3591" s="77">
        <v>20</v>
      </c>
    </row>
    <row r="3592" spans="1:28" ht="15.75" customHeight="1" x14ac:dyDescent="0.2">
      <c r="A3592" s="77" t="s">
        <v>49</v>
      </c>
      <c r="B3592" s="77" t="s">
        <v>85</v>
      </c>
      <c r="C3592" s="77" t="s">
        <v>50</v>
      </c>
      <c r="D3592" s="113">
        <v>44154.447201608797</v>
      </c>
      <c r="E3592" s="77" t="s">
        <v>5</v>
      </c>
      <c r="F3592" s="77" t="s">
        <v>31</v>
      </c>
      <c r="G3592" s="77" t="s">
        <v>44</v>
      </c>
      <c r="H3592" s="77" t="s">
        <v>20</v>
      </c>
      <c r="I3592" s="77" t="s">
        <v>43</v>
      </c>
      <c r="J3592" s="109" t="s">
        <v>83</v>
      </c>
      <c r="K3592" s="110">
        <v>18.68</v>
      </c>
      <c r="L3592" s="77">
        <v>1070</v>
      </c>
      <c r="M3592" s="77" t="s">
        <v>41</v>
      </c>
      <c r="N3592" s="110">
        <v>7.6017130000000002E-2</v>
      </c>
      <c r="O3592" s="107">
        <v>0</v>
      </c>
      <c r="P3592" s="111">
        <v>7.7087799999999998E-2</v>
      </c>
      <c r="Z3592" s="77" t="s">
        <v>40</v>
      </c>
      <c r="AA3592" s="77" t="s">
        <v>39</v>
      </c>
      <c r="AB3592" s="77">
        <v>20</v>
      </c>
    </row>
    <row r="3593" spans="1:28" ht="15.75" customHeight="1" x14ac:dyDescent="0.2">
      <c r="A3593" s="77" t="s">
        <v>49</v>
      </c>
      <c r="B3593" s="77" t="s">
        <v>85</v>
      </c>
      <c r="C3593" s="77" t="s">
        <v>50</v>
      </c>
      <c r="D3593" s="113">
        <v>44154.447201608797</v>
      </c>
      <c r="E3593" s="77" t="s">
        <v>5</v>
      </c>
      <c r="F3593" s="77" t="s">
        <v>31</v>
      </c>
      <c r="G3593" s="77" t="s">
        <v>44</v>
      </c>
      <c r="H3593" s="77" t="s">
        <v>20</v>
      </c>
      <c r="I3593" s="77" t="s">
        <v>159</v>
      </c>
      <c r="J3593" s="77" t="s">
        <v>42</v>
      </c>
      <c r="K3593" s="101">
        <v>1</v>
      </c>
      <c r="L3593" s="77">
        <v>1070</v>
      </c>
      <c r="M3593" s="77" t="s">
        <v>41</v>
      </c>
      <c r="N3593" s="101">
        <v>15</v>
      </c>
      <c r="O3593" s="107">
        <v>1.37E-2</v>
      </c>
      <c r="P3593" s="104">
        <v>1.35</v>
      </c>
      <c r="Z3593" s="77" t="s">
        <v>40</v>
      </c>
      <c r="AA3593" s="77" t="s">
        <v>39</v>
      </c>
      <c r="AB3593" s="77">
        <v>20</v>
      </c>
    </row>
    <row r="3594" spans="1:28" ht="15.75" customHeight="1" x14ac:dyDescent="0.2">
      <c r="A3594" s="77" t="s">
        <v>49</v>
      </c>
      <c r="B3594" s="77" t="s">
        <v>85</v>
      </c>
      <c r="C3594" s="77" t="s">
        <v>50</v>
      </c>
      <c r="D3594" s="113">
        <v>44154.447201608797</v>
      </c>
      <c r="E3594" s="77" t="s">
        <v>5</v>
      </c>
      <c r="F3594" s="77" t="s">
        <v>31</v>
      </c>
      <c r="G3594" s="77" t="s">
        <v>44</v>
      </c>
      <c r="H3594" s="77" t="s">
        <v>22</v>
      </c>
      <c r="I3594" s="77" t="s">
        <v>157</v>
      </c>
      <c r="J3594" s="77" t="s">
        <v>42</v>
      </c>
      <c r="K3594" s="101">
        <v>1</v>
      </c>
      <c r="L3594" s="77">
        <v>1070</v>
      </c>
      <c r="M3594" s="77" t="s">
        <v>41</v>
      </c>
      <c r="N3594" s="101">
        <v>23.9</v>
      </c>
      <c r="O3594" s="107">
        <v>1.9099999999999999E-2</v>
      </c>
      <c r="P3594" s="104">
        <v>1.79</v>
      </c>
      <c r="Z3594" s="77" t="s">
        <v>40</v>
      </c>
      <c r="AA3594" s="77" t="s">
        <v>39</v>
      </c>
      <c r="AB3594" s="77">
        <v>20</v>
      </c>
    </row>
    <row r="3595" spans="1:28" ht="15.75" customHeight="1" x14ac:dyDescent="0.2">
      <c r="A3595" s="77" t="s">
        <v>49</v>
      </c>
      <c r="B3595" s="77" t="s">
        <v>85</v>
      </c>
      <c r="C3595" s="77" t="s">
        <v>50</v>
      </c>
      <c r="D3595" s="113">
        <v>44154.447201608797</v>
      </c>
      <c r="E3595" s="77" t="s">
        <v>5</v>
      </c>
      <c r="F3595" s="77" t="s">
        <v>31</v>
      </c>
      <c r="G3595" s="77" t="s">
        <v>44</v>
      </c>
      <c r="H3595" s="77" t="s">
        <v>22</v>
      </c>
      <c r="I3595" s="77" t="s">
        <v>158</v>
      </c>
      <c r="J3595" s="77" t="s">
        <v>42</v>
      </c>
      <c r="K3595" s="101">
        <v>1</v>
      </c>
      <c r="L3595" s="77">
        <v>1070</v>
      </c>
      <c r="M3595" s="77" t="s">
        <v>41</v>
      </c>
      <c r="N3595" s="101">
        <v>41.6</v>
      </c>
      <c r="O3595" s="107">
        <v>1.9900000000000001E-2</v>
      </c>
      <c r="P3595" s="104">
        <v>0</v>
      </c>
      <c r="Z3595" s="77" t="s">
        <v>40</v>
      </c>
      <c r="AA3595" s="77" t="s">
        <v>39</v>
      </c>
      <c r="AB3595" s="77">
        <v>20</v>
      </c>
    </row>
    <row r="3596" spans="1:28" ht="15.75" customHeight="1" x14ac:dyDescent="0.2">
      <c r="A3596" s="77" t="s">
        <v>49</v>
      </c>
      <c r="B3596" s="77" t="s">
        <v>85</v>
      </c>
      <c r="C3596" s="77" t="s">
        <v>50</v>
      </c>
      <c r="D3596" s="113">
        <v>44154.447201608797</v>
      </c>
      <c r="E3596" s="77" t="s">
        <v>5</v>
      </c>
      <c r="F3596" s="77" t="s">
        <v>31</v>
      </c>
      <c r="G3596" s="77" t="s">
        <v>44</v>
      </c>
      <c r="H3596" s="77" t="s">
        <v>22</v>
      </c>
      <c r="I3596" s="77" t="s">
        <v>43</v>
      </c>
      <c r="J3596" s="109" t="s">
        <v>83</v>
      </c>
      <c r="K3596" s="110">
        <v>18.68</v>
      </c>
      <c r="L3596" s="77">
        <v>1070</v>
      </c>
      <c r="M3596" s="77" t="s">
        <v>41</v>
      </c>
      <c r="N3596" s="110">
        <v>8.7794430000000007E-2</v>
      </c>
      <c r="O3596" s="107">
        <v>0</v>
      </c>
      <c r="P3596" s="111">
        <v>9.1006429999999999E-2</v>
      </c>
      <c r="Z3596" s="77" t="s">
        <v>40</v>
      </c>
      <c r="AA3596" s="77" t="s">
        <v>39</v>
      </c>
      <c r="AB3596" s="77">
        <v>20</v>
      </c>
    </row>
    <row r="3597" spans="1:28" ht="15.75" customHeight="1" x14ac:dyDescent="0.2">
      <c r="A3597" s="77" t="s">
        <v>49</v>
      </c>
      <c r="B3597" s="77" t="s">
        <v>85</v>
      </c>
      <c r="C3597" s="77" t="s">
        <v>50</v>
      </c>
      <c r="D3597" s="113">
        <v>44154.447201608797</v>
      </c>
      <c r="E3597" s="77" t="s">
        <v>5</v>
      </c>
      <c r="F3597" s="77" t="s">
        <v>31</v>
      </c>
      <c r="G3597" s="77" t="s">
        <v>44</v>
      </c>
      <c r="H3597" s="77" t="s">
        <v>22</v>
      </c>
      <c r="I3597" s="77" t="s">
        <v>159</v>
      </c>
      <c r="J3597" s="77" t="s">
        <v>42</v>
      </c>
      <c r="K3597" s="101">
        <v>1</v>
      </c>
      <c r="L3597" s="77">
        <v>1070</v>
      </c>
      <c r="M3597" s="77" t="s">
        <v>41</v>
      </c>
      <c r="N3597" s="101">
        <v>25.4</v>
      </c>
      <c r="O3597" s="107">
        <v>1.8700000000000001E-2</v>
      </c>
      <c r="P3597" s="104">
        <v>1.57</v>
      </c>
      <c r="Z3597" s="77" t="s">
        <v>40</v>
      </c>
      <c r="AA3597" s="77" t="s">
        <v>39</v>
      </c>
      <c r="AB3597" s="77">
        <v>20</v>
      </c>
    </row>
    <row r="3598" spans="1:28" ht="15.75" customHeight="1" x14ac:dyDescent="0.2">
      <c r="A3598" s="77" t="s">
        <v>49</v>
      </c>
      <c r="B3598" s="77" t="s">
        <v>85</v>
      </c>
      <c r="C3598" s="77" t="s">
        <v>46</v>
      </c>
      <c r="D3598" s="113">
        <v>44154.447201608797</v>
      </c>
      <c r="E3598" s="77" t="s">
        <v>5</v>
      </c>
      <c r="F3598" s="77" t="s">
        <v>31</v>
      </c>
      <c r="G3598" s="77" t="s">
        <v>44</v>
      </c>
      <c r="H3598" s="77" t="s">
        <v>24</v>
      </c>
      <c r="I3598" s="77" t="s">
        <v>157</v>
      </c>
      <c r="J3598" s="77" t="s">
        <v>42</v>
      </c>
      <c r="K3598" s="101">
        <v>1.07</v>
      </c>
      <c r="L3598" s="77">
        <v>1090</v>
      </c>
      <c r="M3598" s="77" t="s">
        <v>41</v>
      </c>
      <c r="N3598" s="101">
        <v>35.700000000000003</v>
      </c>
      <c r="O3598" s="107">
        <v>2.1000000000000001E-2</v>
      </c>
      <c r="P3598" s="104">
        <v>2.5099999999999998</v>
      </c>
      <c r="Z3598" s="77" t="s">
        <v>40</v>
      </c>
      <c r="AA3598" s="77" t="s">
        <v>39</v>
      </c>
      <c r="AB3598" s="77">
        <v>1</v>
      </c>
    </row>
    <row r="3599" spans="1:28" ht="15.75" customHeight="1" x14ac:dyDescent="0.2">
      <c r="A3599" s="77" t="s">
        <v>49</v>
      </c>
      <c r="B3599" s="77" t="s">
        <v>85</v>
      </c>
      <c r="C3599" s="77" t="s">
        <v>46</v>
      </c>
      <c r="D3599" s="113">
        <v>44154.447201608797</v>
      </c>
      <c r="E3599" s="77" t="s">
        <v>5</v>
      </c>
      <c r="F3599" s="77" t="s">
        <v>31</v>
      </c>
      <c r="G3599" s="77" t="s">
        <v>44</v>
      </c>
      <c r="H3599" s="77" t="s">
        <v>24</v>
      </c>
      <c r="I3599" s="77" t="s">
        <v>158</v>
      </c>
      <c r="J3599" s="77" t="s">
        <v>42</v>
      </c>
      <c r="K3599" s="101">
        <v>1.07</v>
      </c>
      <c r="L3599" s="77">
        <v>1090</v>
      </c>
      <c r="M3599" s="77" t="s">
        <v>41</v>
      </c>
      <c r="N3599" s="101">
        <v>68.099999999999994</v>
      </c>
      <c r="O3599" s="107">
        <v>2.3400000000000001E-2</v>
      </c>
      <c r="P3599" s="104">
        <v>0</v>
      </c>
      <c r="Z3599" s="77" t="s">
        <v>40</v>
      </c>
      <c r="AA3599" s="77" t="s">
        <v>39</v>
      </c>
      <c r="AB3599" s="77">
        <v>1</v>
      </c>
    </row>
    <row r="3600" spans="1:28" ht="15.75" customHeight="1" x14ac:dyDescent="0.2">
      <c r="A3600" s="77" t="s">
        <v>49</v>
      </c>
      <c r="B3600" s="77" t="s">
        <v>85</v>
      </c>
      <c r="C3600" s="77" t="s">
        <v>46</v>
      </c>
      <c r="D3600" s="113">
        <v>44154.447201608797</v>
      </c>
      <c r="E3600" s="77" t="s">
        <v>5</v>
      </c>
      <c r="F3600" s="77" t="s">
        <v>31</v>
      </c>
      <c r="G3600" s="77" t="s">
        <v>44</v>
      </c>
      <c r="H3600" s="77" t="s">
        <v>24</v>
      </c>
      <c r="I3600" s="77" t="s">
        <v>43</v>
      </c>
      <c r="J3600" s="109" t="s">
        <v>83</v>
      </c>
      <c r="K3600" s="110">
        <v>19.9876</v>
      </c>
      <c r="L3600" s="77">
        <v>1090</v>
      </c>
      <c r="M3600" s="77" t="s">
        <v>41</v>
      </c>
      <c r="N3600" s="110">
        <v>0.12044968</v>
      </c>
      <c r="O3600" s="107">
        <v>0</v>
      </c>
      <c r="P3600" s="111">
        <v>0.12901499999999999</v>
      </c>
      <c r="Z3600" s="77" t="s">
        <v>40</v>
      </c>
      <c r="AA3600" s="77" t="s">
        <v>39</v>
      </c>
      <c r="AB3600" s="77">
        <v>1</v>
      </c>
    </row>
    <row r="3601" spans="1:28" ht="15.75" customHeight="1" x14ac:dyDescent="0.2">
      <c r="A3601" s="77" t="s">
        <v>49</v>
      </c>
      <c r="B3601" s="77" t="s">
        <v>85</v>
      </c>
      <c r="C3601" s="77" t="s">
        <v>46</v>
      </c>
      <c r="D3601" s="113">
        <v>44154.447201608797</v>
      </c>
      <c r="E3601" s="77" t="s">
        <v>5</v>
      </c>
      <c r="F3601" s="77" t="s">
        <v>31</v>
      </c>
      <c r="G3601" s="77" t="s">
        <v>44</v>
      </c>
      <c r="H3601" s="77" t="s">
        <v>24</v>
      </c>
      <c r="I3601" s="77" t="s">
        <v>159</v>
      </c>
      <c r="J3601" s="77" t="s">
        <v>42</v>
      </c>
      <c r="K3601" s="101">
        <v>1.07</v>
      </c>
      <c r="L3601" s="77">
        <v>1090</v>
      </c>
      <c r="M3601" s="77" t="s">
        <v>41</v>
      </c>
      <c r="N3601" s="101">
        <v>39.773299999999999</v>
      </c>
      <c r="O3601" s="107">
        <v>2.1299999999999999E-2</v>
      </c>
      <c r="P3601" s="104">
        <v>2.1944499999999998</v>
      </c>
      <c r="Z3601" s="77" t="s">
        <v>40</v>
      </c>
      <c r="AA3601" s="77" t="s">
        <v>39</v>
      </c>
      <c r="AB3601" s="77">
        <v>1</v>
      </c>
    </row>
    <row r="3602" spans="1:28" ht="15.75" customHeight="1" x14ac:dyDescent="0.2">
      <c r="A3602" s="77" t="s">
        <v>49</v>
      </c>
      <c r="B3602" s="77" t="s">
        <v>85</v>
      </c>
      <c r="C3602" s="77" t="s">
        <v>46</v>
      </c>
      <c r="D3602" s="113">
        <v>44154.447201608797</v>
      </c>
      <c r="E3602" s="77" t="s">
        <v>5</v>
      </c>
      <c r="F3602" s="77" t="s">
        <v>31</v>
      </c>
      <c r="G3602" s="77" t="s">
        <v>44</v>
      </c>
      <c r="H3602" s="77" t="s">
        <v>25</v>
      </c>
      <c r="I3602" s="77" t="s">
        <v>157</v>
      </c>
      <c r="J3602" s="77" t="s">
        <v>42</v>
      </c>
      <c r="K3602" s="101">
        <v>1.1599999999999999</v>
      </c>
      <c r="L3602" s="77">
        <v>1090</v>
      </c>
      <c r="M3602" s="77" t="s">
        <v>41</v>
      </c>
      <c r="N3602" s="101">
        <v>35.1</v>
      </c>
      <c r="O3602" s="107">
        <v>1.95E-2</v>
      </c>
      <c r="P3602" s="104">
        <v>0.749</v>
      </c>
      <c r="Z3602" s="77" t="s">
        <v>40</v>
      </c>
      <c r="AA3602" s="77" t="s">
        <v>39</v>
      </c>
      <c r="AB3602" s="77">
        <v>1</v>
      </c>
    </row>
    <row r="3603" spans="1:28" ht="15.75" customHeight="1" x14ac:dyDescent="0.2">
      <c r="A3603" s="77" t="s">
        <v>49</v>
      </c>
      <c r="B3603" s="77" t="s">
        <v>85</v>
      </c>
      <c r="C3603" s="77" t="s">
        <v>46</v>
      </c>
      <c r="D3603" s="113">
        <v>44154.447201608797</v>
      </c>
      <c r="E3603" s="77" t="s">
        <v>5</v>
      </c>
      <c r="F3603" s="77" t="s">
        <v>31</v>
      </c>
      <c r="G3603" s="77" t="s">
        <v>44</v>
      </c>
      <c r="H3603" s="77" t="s">
        <v>25</v>
      </c>
      <c r="I3603" s="77" t="s">
        <v>158</v>
      </c>
      <c r="J3603" s="77" t="s">
        <v>42</v>
      </c>
      <c r="K3603" s="101">
        <v>1.1599999999999999</v>
      </c>
      <c r="L3603" s="77">
        <v>1090</v>
      </c>
      <c r="M3603" s="77" t="s">
        <v>41</v>
      </c>
      <c r="N3603" s="101">
        <v>42</v>
      </c>
      <c r="O3603" s="107">
        <v>1.9900000000000001E-2</v>
      </c>
      <c r="P3603" s="104">
        <v>0</v>
      </c>
      <c r="Z3603" s="77" t="s">
        <v>40</v>
      </c>
      <c r="AA3603" s="77" t="s">
        <v>39</v>
      </c>
      <c r="AB3603" s="77">
        <v>1</v>
      </c>
    </row>
    <row r="3604" spans="1:28" ht="15.75" customHeight="1" x14ac:dyDescent="0.2">
      <c r="A3604" s="77" t="s">
        <v>49</v>
      </c>
      <c r="B3604" s="77" t="s">
        <v>85</v>
      </c>
      <c r="C3604" s="77" t="s">
        <v>46</v>
      </c>
      <c r="D3604" s="113">
        <v>44154.447201608797</v>
      </c>
      <c r="E3604" s="77" t="s">
        <v>5</v>
      </c>
      <c r="F3604" s="77" t="s">
        <v>31</v>
      </c>
      <c r="G3604" s="77" t="s">
        <v>44</v>
      </c>
      <c r="H3604" s="77" t="s">
        <v>25</v>
      </c>
      <c r="I3604" s="77" t="s">
        <v>43</v>
      </c>
      <c r="J3604" s="109" t="s">
        <v>83</v>
      </c>
      <c r="K3604" s="110">
        <v>21.668797999999999</v>
      </c>
      <c r="L3604" s="77">
        <v>1090</v>
      </c>
      <c r="M3604" s="77" t="s">
        <v>41</v>
      </c>
      <c r="N3604" s="110">
        <v>3.5278372000000002E-2</v>
      </c>
      <c r="O3604" s="107">
        <v>0</v>
      </c>
      <c r="P3604" s="111">
        <v>3.8543899999999999E-2</v>
      </c>
      <c r="Z3604" s="77" t="s">
        <v>40</v>
      </c>
      <c r="AA3604" s="77" t="s">
        <v>39</v>
      </c>
      <c r="AB3604" s="77">
        <v>1</v>
      </c>
    </row>
    <row r="3605" spans="1:28" ht="15.75" customHeight="1" x14ac:dyDescent="0.2">
      <c r="A3605" s="77" t="s">
        <v>49</v>
      </c>
      <c r="B3605" s="77" t="s">
        <v>85</v>
      </c>
      <c r="C3605" s="77" t="s">
        <v>46</v>
      </c>
      <c r="D3605" s="113">
        <v>44154.447201608797</v>
      </c>
      <c r="E3605" s="77" t="s">
        <v>5</v>
      </c>
      <c r="F3605" s="77" t="s">
        <v>31</v>
      </c>
      <c r="G3605" s="77" t="s">
        <v>44</v>
      </c>
      <c r="H3605" s="77" t="s">
        <v>25</v>
      </c>
      <c r="I3605" s="77" t="s">
        <v>159</v>
      </c>
      <c r="J3605" s="77" t="s">
        <v>42</v>
      </c>
      <c r="K3605" s="101">
        <v>1.1599999999999999</v>
      </c>
      <c r="L3605" s="77">
        <v>1090</v>
      </c>
      <c r="M3605" s="77" t="s">
        <v>41</v>
      </c>
      <c r="N3605" s="101">
        <v>35.613399999999999</v>
      </c>
      <c r="O3605" s="107">
        <v>1.9349999999999999E-2</v>
      </c>
      <c r="P3605" s="104">
        <v>0.65549000000000002</v>
      </c>
      <c r="Z3605" s="77" t="s">
        <v>40</v>
      </c>
      <c r="AA3605" s="77" t="s">
        <v>39</v>
      </c>
      <c r="AB3605" s="77">
        <v>1</v>
      </c>
    </row>
    <row r="3606" spans="1:28" ht="15.75" customHeight="1" x14ac:dyDescent="0.2">
      <c r="A3606" s="77" t="s">
        <v>49</v>
      </c>
      <c r="B3606" s="77" t="s">
        <v>85</v>
      </c>
      <c r="C3606" s="77" t="s">
        <v>46</v>
      </c>
      <c r="D3606" s="113">
        <v>44154.447201608797</v>
      </c>
      <c r="E3606" s="77" t="s">
        <v>5</v>
      </c>
      <c r="F3606" s="77" t="s">
        <v>31</v>
      </c>
      <c r="G3606" s="77" t="s">
        <v>44</v>
      </c>
      <c r="H3606" s="77" t="s">
        <v>26</v>
      </c>
      <c r="I3606" s="77" t="s">
        <v>157</v>
      </c>
      <c r="J3606" s="77" t="s">
        <v>42</v>
      </c>
      <c r="K3606" s="101">
        <v>1</v>
      </c>
      <c r="L3606" s="77">
        <v>999</v>
      </c>
      <c r="M3606" s="77" t="s">
        <v>41</v>
      </c>
      <c r="N3606" s="101">
        <v>18.7</v>
      </c>
      <c r="O3606" s="107">
        <v>1.7299999999999999E-2</v>
      </c>
      <c r="P3606" s="104">
        <v>4.4400000000000004</v>
      </c>
      <c r="Z3606" s="77" t="s">
        <v>40</v>
      </c>
      <c r="AA3606" s="77" t="s">
        <v>39</v>
      </c>
      <c r="AB3606" s="77">
        <v>1</v>
      </c>
    </row>
    <row r="3607" spans="1:28" ht="15.75" customHeight="1" x14ac:dyDescent="0.2">
      <c r="A3607" s="77" t="s">
        <v>49</v>
      </c>
      <c r="B3607" s="77" t="s">
        <v>85</v>
      </c>
      <c r="C3607" s="77" t="s">
        <v>46</v>
      </c>
      <c r="D3607" s="113">
        <v>44154.447201608797</v>
      </c>
      <c r="E3607" s="77" t="s">
        <v>5</v>
      </c>
      <c r="F3607" s="77" t="s">
        <v>31</v>
      </c>
      <c r="G3607" s="77" t="s">
        <v>44</v>
      </c>
      <c r="H3607" s="77" t="s">
        <v>26</v>
      </c>
      <c r="I3607" s="77" t="s">
        <v>158</v>
      </c>
      <c r="J3607" s="77" t="s">
        <v>42</v>
      </c>
      <c r="K3607" s="101">
        <v>1</v>
      </c>
      <c r="L3607" s="77">
        <v>999</v>
      </c>
      <c r="M3607" s="77" t="s">
        <v>41</v>
      </c>
      <c r="N3607" s="101">
        <v>90</v>
      </c>
      <c r="O3607" s="107">
        <v>1.9300000000000001E-2</v>
      </c>
      <c r="P3607" s="104">
        <v>0</v>
      </c>
      <c r="Z3607" s="77" t="s">
        <v>40</v>
      </c>
      <c r="AA3607" s="77" t="s">
        <v>39</v>
      </c>
      <c r="AB3607" s="77">
        <v>1</v>
      </c>
    </row>
    <row r="3608" spans="1:28" ht="15.75" customHeight="1" x14ac:dyDescent="0.2">
      <c r="A3608" s="77" t="s">
        <v>49</v>
      </c>
      <c r="B3608" s="77" t="s">
        <v>85</v>
      </c>
      <c r="C3608" s="77" t="s">
        <v>46</v>
      </c>
      <c r="D3608" s="113">
        <v>44154.447201608797</v>
      </c>
      <c r="E3608" s="77" t="s">
        <v>5</v>
      </c>
      <c r="F3608" s="77" t="s">
        <v>31</v>
      </c>
      <c r="G3608" s="77" t="s">
        <v>44</v>
      </c>
      <c r="H3608" s="77" t="s">
        <v>26</v>
      </c>
      <c r="I3608" s="77" t="s">
        <v>43</v>
      </c>
      <c r="J3608" s="109" t="s">
        <v>83</v>
      </c>
      <c r="K3608" s="110">
        <v>18.68</v>
      </c>
      <c r="L3608" s="77">
        <v>999</v>
      </c>
      <c r="M3608" s="77" t="s">
        <v>41</v>
      </c>
      <c r="N3608" s="110">
        <v>0.21520342000000001</v>
      </c>
      <c r="O3608" s="107">
        <v>0</v>
      </c>
      <c r="P3608" s="111">
        <v>0.22591005</v>
      </c>
      <c r="Z3608" s="77" t="s">
        <v>40</v>
      </c>
      <c r="AA3608" s="77" t="s">
        <v>39</v>
      </c>
      <c r="AB3608" s="77">
        <v>1</v>
      </c>
    </row>
    <row r="3609" spans="1:28" ht="15.75" customHeight="1" x14ac:dyDescent="0.2">
      <c r="A3609" s="77" t="s">
        <v>49</v>
      </c>
      <c r="B3609" s="77" t="s">
        <v>85</v>
      </c>
      <c r="C3609" s="77" t="s">
        <v>46</v>
      </c>
      <c r="D3609" s="113">
        <v>44154.447201608797</v>
      </c>
      <c r="E3609" s="77" t="s">
        <v>5</v>
      </c>
      <c r="F3609" s="77" t="s">
        <v>31</v>
      </c>
      <c r="G3609" s="77" t="s">
        <v>44</v>
      </c>
      <c r="H3609" s="77" t="s">
        <v>26</v>
      </c>
      <c r="I3609" s="77" t="s">
        <v>159</v>
      </c>
      <c r="J3609" s="77" t="s">
        <v>42</v>
      </c>
      <c r="K3609" s="101">
        <v>1</v>
      </c>
      <c r="L3609" s="77">
        <v>999</v>
      </c>
      <c r="M3609" s="77" t="s">
        <v>41</v>
      </c>
      <c r="N3609" s="101">
        <v>22.316199999999998</v>
      </c>
      <c r="O3609" s="107">
        <v>1.358E-2</v>
      </c>
      <c r="P3609" s="104">
        <v>3.95831</v>
      </c>
      <c r="Z3609" s="77" t="s">
        <v>40</v>
      </c>
      <c r="AA3609" s="77" t="s">
        <v>39</v>
      </c>
      <c r="AB3609" s="77">
        <v>1</v>
      </c>
    </row>
    <row r="3610" spans="1:28" ht="15.75" customHeight="1" x14ac:dyDescent="0.2">
      <c r="A3610" s="77" t="s">
        <v>49</v>
      </c>
      <c r="B3610" s="77" t="s">
        <v>85</v>
      </c>
      <c r="C3610" s="77" t="s">
        <v>50</v>
      </c>
      <c r="D3610" s="113">
        <v>44154.447201608797</v>
      </c>
      <c r="E3610" s="77" t="s">
        <v>5</v>
      </c>
      <c r="F3610" s="77" t="s">
        <v>31</v>
      </c>
      <c r="G3610" s="77" t="s">
        <v>51</v>
      </c>
      <c r="H3610" s="77" t="s">
        <v>6</v>
      </c>
      <c r="I3610" s="77" t="s">
        <v>157</v>
      </c>
      <c r="J3610" s="77" t="s">
        <v>42</v>
      </c>
      <c r="K3610" s="101">
        <v>1.06</v>
      </c>
      <c r="L3610" s="77">
        <v>1050</v>
      </c>
      <c r="M3610" s="77" t="s">
        <v>41</v>
      </c>
      <c r="N3610" s="101">
        <v>3.97</v>
      </c>
      <c r="O3610" s="107">
        <v>0</v>
      </c>
      <c r="P3610" s="104">
        <v>3.69</v>
      </c>
      <c r="Z3610" s="77" t="s">
        <v>40</v>
      </c>
      <c r="AA3610" s="77" t="s">
        <v>39</v>
      </c>
      <c r="AB3610" s="77">
        <v>20</v>
      </c>
    </row>
    <row r="3611" spans="1:28" ht="15.75" customHeight="1" x14ac:dyDescent="0.2">
      <c r="A3611" s="77" t="s">
        <v>49</v>
      </c>
      <c r="B3611" s="77" t="s">
        <v>85</v>
      </c>
      <c r="C3611" s="77" t="s">
        <v>50</v>
      </c>
      <c r="D3611" s="113">
        <v>44154.447201608797</v>
      </c>
      <c r="E3611" s="77" t="s">
        <v>5</v>
      </c>
      <c r="F3611" s="77" t="s">
        <v>31</v>
      </c>
      <c r="G3611" s="77" t="s">
        <v>51</v>
      </c>
      <c r="H3611" s="77" t="s">
        <v>6</v>
      </c>
      <c r="I3611" s="77" t="s">
        <v>158</v>
      </c>
      <c r="J3611" s="77" t="s">
        <v>42</v>
      </c>
      <c r="K3611" s="101">
        <v>1.06</v>
      </c>
      <c r="L3611" s="77">
        <v>1050</v>
      </c>
      <c r="M3611" s="77" t="s">
        <v>41</v>
      </c>
      <c r="N3611" s="101">
        <v>39.1</v>
      </c>
      <c r="O3611" s="107">
        <v>0</v>
      </c>
      <c r="P3611" s="104">
        <v>0</v>
      </c>
      <c r="Z3611" s="77" t="s">
        <v>40</v>
      </c>
      <c r="AA3611" s="77" t="s">
        <v>39</v>
      </c>
      <c r="AB3611" s="77">
        <v>20</v>
      </c>
    </row>
    <row r="3612" spans="1:28" ht="15.75" customHeight="1" x14ac:dyDescent="0.2">
      <c r="A3612" s="77" t="s">
        <v>49</v>
      </c>
      <c r="B3612" s="77" t="s">
        <v>85</v>
      </c>
      <c r="C3612" s="77" t="s">
        <v>50</v>
      </c>
      <c r="D3612" s="113">
        <v>44154.447201608797</v>
      </c>
      <c r="E3612" s="77" t="s">
        <v>5</v>
      </c>
      <c r="F3612" s="77" t="s">
        <v>31</v>
      </c>
      <c r="G3612" s="77" t="s">
        <v>51</v>
      </c>
      <c r="H3612" s="77" t="s">
        <v>6</v>
      </c>
      <c r="I3612" s="77" t="s">
        <v>43</v>
      </c>
      <c r="J3612" s="109" t="s">
        <v>83</v>
      </c>
      <c r="K3612" s="110">
        <v>19.800798</v>
      </c>
      <c r="L3612" s="77">
        <v>1050</v>
      </c>
      <c r="M3612" s="77" t="s">
        <v>41</v>
      </c>
      <c r="N3612" s="110">
        <v>0.17719486000000001</v>
      </c>
      <c r="O3612" s="107">
        <v>0</v>
      </c>
      <c r="P3612" s="111">
        <v>0.18522485</v>
      </c>
      <c r="Z3612" s="77" t="s">
        <v>40</v>
      </c>
      <c r="AA3612" s="77" t="s">
        <v>39</v>
      </c>
      <c r="AB3612" s="77">
        <v>20</v>
      </c>
    </row>
    <row r="3613" spans="1:28" ht="15.75" customHeight="1" x14ac:dyDescent="0.2">
      <c r="A3613" s="77" t="s">
        <v>49</v>
      </c>
      <c r="B3613" s="77" t="s">
        <v>85</v>
      </c>
      <c r="C3613" s="77" t="s">
        <v>50</v>
      </c>
      <c r="D3613" s="113">
        <v>44154.447201608797</v>
      </c>
      <c r="E3613" s="77" t="s">
        <v>5</v>
      </c>
      <c r="F3613" s="77" t="s">
        <v>31</v>
      </c>
      <c r="G3613" s="77" t="s">
        <v>51</v>
      </c>
      <c r="H3613" s="77" t="s">
        <v>6</v>
      </c>
      <c r="I3613" s="77" t="s">
        <v>159</v>
      </c>
      <c r="J3613" s="77" t="s">
        <v>42</v>
      </c>
      <c r="K3613" s="101">
        <v>1.06</v>
      </c>
      <c r="L3613" s="77">
        <v>1050</v>
      </c>
      <c r="M3613" s="77" t="s">
        <v>41</v>
      </c>
      <c r="N3613" s="101">
        <v>3.49</v>
      </c>
      <c r="O3613" s="107">
        <v>0</v>
      </c>
      <c r="P3613" s="104">
        <v>3.45</v>
      </c>
      <c r="Z3613" s="77" t="s">
        <v>40</v>
      </c>
      <c r="AA3613" s="77" t="s">
        <v>39</v>
      </c>
      <c r="AB3613" s="77">
        <v>20</v>
      </c>
    </row>
    <row r="3614" spans="1:28" ht="15.75" customHeight="1" x14ac:dyDescent="0.2">
      <c r="A3614" s="77" t="s">
        <v>49</v>
      </c>
      <c r="B3614" s="77" t="s">
        <v>85</v>
      </c>
      <c r="C3614" s="77" t="s">
        <v>50</v>
      </c>
      <c r="D3614" s="113">
        <v>44154.447201608797</v>
      </c>
      <c r="E3614" s="77" t="s">
        <v>5</v>
      </c>
      <c r="F3614" s="77" t="s">
        <v>31</v>
      </c>
      <c r="G3614" s="77" t="s">
        <v>51</v>
      </c>
      <c r="H3614" s="77" t="s">
        <v>7</v>
      </c>
      <c r="I3614" s="77" t="s">
        <v>157</v>
      </c>
      <c r="J3614" s="77" t="s">
        <v>42</v>
      </c>
      <c r="K3614" s="101">
        <v>1.48</v>
      </c>
      <c r="L3614" s="77">
        <v>1080</v>
      </c>
      <c r="M3614" s="77" t="s">
        <v>41</v>
      </c>
      <c r="N3614" s="101">
        <v>6.61</v>
      </c>
      <c r="O3614" s="107">
        <v>1.5599999999999999E-2</v>
      </c>
      <c r="P3614" s="104">
        <v>2.29</v>
      </c>
      <c r="Z3614" s="77" t="s">
        <v>40</v>
      </c>
      <c r="AA3614" s="77" t="s">
        <v>39</v>
      </c>
      <c r="AB3614" s="77">
        <v>20</v>
      </c>
    </row>
    <row r="3615" spans="1:28" ht="15.75" customHeight="1" x14ac:dyDescent="0.2">
      <c r="A3615" s="77" t="s">
        <v>49</v>
      </c>
      <c r="B3615" s="77" t="s">
        <v>85</v>
      </c>
      <c r="C3615" s="77" t="s">
        <v>50</v>
      </c>
      <c r="D3615" s="113">
        <v>44154.447201608797</v>
      </c>
      <c r="E3615" s="77" t="s">
        <v>5</v>
      </c>
      <c r="F3615" s="77" t="s">
        <v>31</v>
      </c>
      <c r="G3615" s="77" t="s">
        <v>51</v>
      </c>
      <c r="H3615" s="77" t="s">
        <v>7</v>
      </c>
      <c r="I3615" s="77" t="s">
        <v>158</v>
      </c>
      <c r="J3615" s="77" t="s">
        <v>42</v>
      </c>
      <c r="K3615" s="101">
        <v>1.48</v>
      </c>
      <c r="L3615" s="77">
        <v>1080</v>
      </c>
      <c r="M3615" s="77" t="s">
        <v>41</v>
      </c>
      <c r="N3615" s="101">
        <v>30.1</v>
      </c>
      <c r="O3615" s="107">
        <v>1.6500000000000001E-2</v>
      </c>
      <c r="P3615" s="104">
        <v>0</v>
      </c>
      <c r="Z3615" s="77" t="s">
        <v>40</v>
      </c>
      <c r="AA3615" s="77" t="s">
        <v>39</v>
      </c>
      <c r="AB3615" s="77">
        <v>20</v>
      </c>
    </row>
    <row r="3616" spans="1:28" ht="15.75" customHeight="1" x14ac:dyDescent="0.2">
      <c r="A3616" s="77" t="s">
        <v>49</v>
      </c>
      <c r="B3616" s="77" t="s">
        <v>85</v>
      </c>
      <c r="C3616" s="77" t="s">
        <v>50</v>
      </c>
      <c r="D3616" s="113">
        <v>44154.447201608797</v>
      </c>
      <c r="E3616" s="77" t="s">
        <v>5</v>
      </c>
      <c r="F3616" s="77" t="s">
        <v>31</v>
      </c>
      <c r="G3616" s="77" t="s">
        <v>51</v>
      </c>
      <c r="H3616" s="77" t="s">
        <v>7</v>
      </c>
      <c r="I3616" s="77" t="s">
        <v>43</v>
      </c>
      <c r="J3616" s="109" t="s">
        <v>83</v>
      </c>
      <c r="K3616" s="110">
        <v>27.6464</v>
      </c>
      <c r="L3616" s="77">
        <v>1080</v>
      </c>
      <c r="M3616" s="77" t="s">
        <v>41</v>
      </c>
      <c r="N3616" s="110">
        <v>9.689507E-2</v>
      </c>
      <c r="O3616" s="107">
        <v>0</v>
      </c>
      <c r="P3616" s="111">
        <v>0.11830835000000001</v>
      </c>
      <c r="Z3616" s="77" t="s">
        <v>40</v>
      </c>
      <c r="AA3616" s="77" t="s">
        <v>39</v>
      </c>
      <c r="AB3616" s="77">
        <v>20</v>
      </c>
    </row>
    <row r="3617" spans="1:28" ht="15.75" customHeight="1" x14ac:dyDescent="0.2">
      <c r="A3617" s="77" t="s">
        <v>49</v>
      </c>
      <c r="B3617" s="77" t="s">
        <v>85</v>
      </c>
      <c r="C3617" s="77" t="s">
        <v>50</v>
      </c>
      <c r="D3617" s="113">
        <v>44154.447201608797</v>
      </c>
      <c r="E3617" s="77" t="s">
        <v>5</v>
      </c>
      <c r="F3617" s="77" t="s">
        <v>31</v>
      </c>
      <c r="G3617" s="77" t="s">
        <v>51</v>
      </c>
      <c r="H3617" s="77" t="s">
        <v>7</v>
      </c>
      <c r="I3617" s="77" t="s">
        <v>159</v>
      </c>
      <c r="J3617" s="77" t="s">
        <v>42</v>
      </c>
      <c r="K3617" s="101">
        <v>1.48</v>
      </c>
      <c r="L3617" s="77">
        <v>1080</v>
      </c>
      <c r="M3617" s="77" t="s">
        <v>41</v>
      </c>
      <c r="N3617" s="101">
        <v>5.0199999999999996</v>
      </c>
      <c r="O3617" s="107">
        <v>6.4999999999999997E-3</v>
      </c>
      <c r="P3617" s="104">
        <v>2.13</v>
      </c>
      <c r="Z3617" s="77" t="s">
        <v>40</v>
      </c>
      <c r="AA3617" s="77" t="s">
        <v>39</v>
      </c>
      <c r="AB3617" s="77">
        <v>20</v>
      </c>
    </row>
    <row r="3618" spans="1:28" ht="15.75" customHeight="1" x14ac:dyDescent="0.2">
      <c r="A3618" s="77" t="s">
        <v>49</v>
      </c>
      <c r="B3618" s="77" t="s">
        <v>85</v>
      </c>
      <c r="C3618" s="77" t="s">
        <v>50</v>
      </c>
      <c r="D3618" s="113">
        <v>44154.447201608797</v>
      </c>
      <c r="E3618" s="77" t="s">
        <v>5</v>
      </c>
      <c r="F3618" s="77" t="s">
        <v>31</v>
      </c>
      <c r="G3618" s="77" t="s">
        <v>51</v>
      </c>
      <c r="H3618" s="77" t="s">
        <v>8</v>
      </c>
      <c r="I3618" s="77" t="s">
        <v>157</v>
      </c>
      <c r="J3618" s="77" t="s">
        <v>42</v>
      </c>
      <c r="K3618" s="101">
        <v>1.39</v>
      </c>
      <c r="L3618" s="77">
        <v>1080</v>
      </c>
      <c r="M3618" s="77" t="s">
        <v>41</v>
      </c>
      <c r="N3618" s="101">
        <v>2.86</v>
      </c>
      <c r="O3618" s="107">
        <v>4.9300000000000004E-3</v>
      </c>
      <c r="P3618" s="104">
        <v>2.41</v>
      </c>
      <c r="Z3618" s="77" t="s">
        <v>40</v>
      </c>
      <c r="AA3618" s="77" t="s">
        <v>39</v>
      </c>
      <c r="AB3618" s="77">
        <v>20</v>
      </c>
    </row>
    <row r="3619" spans="1:28" ht="15.75" customHeight="1" x14ac:dyDescent="0.2">
      <c r="A3619" s="77" t="s">
        <v>49</v>
      </c>
      <c r="B3619" s="77" t="s">
        <v>85</v>
      </c>
      <c r="C3619" s="77" t="s">
        <v>50</v>
      </c>
      <c r="D3619" s="113">
        <v>44154.447201608797</v>
      </c>
      <c r="E3619" s="77" t="s">
        <v>5</v>
      </c>
      <c r="F3619" s="77" t="s">
        <v>31</v>
      </c>
      <c r="G3619" s="77" t="s">
        <v>51</v>
      </c>
      <c r="H3619" s="77" t="s">
        <v>8</v>
      </c>
      <c r="I3619" s="77" t="s">
        <v>158</v>
      </c>
      <c r="J3619" s="77" t="s">
        <v>42</v>
      </c>
      <c r="K3619" s="101">
        <v>1.39</v>
      </c>
      <c r="L3619" s="77">
        <v>1080</v>
      </c>
      <c r="M3619" s="77" t="s">
        <v>41</v>
      </c>
      <c r="N3619" s="101">
        <v>22.1</v>
      </c>
      <c r="O3619" s="107">
        <v>4.9899999999999996E-3</v>
      </c>
      <c r="P3619" s="104">
        <v>0</v>
      </c>
      <c r="Z3619" s="77" t="s">
        <v>40</v>
      </c>
      <c r="AA3619" s="77" t="s">
        <v>39</v>
      </c>
      <c r="AB3619" s="77">
        <v>20</v>
      </c>
    </row>
    <row r="3620" spans="1:28" ht="15.75" customHeight="1" x14ac:dyDescent="0.2">
      <c r="A3620" s="77" t="s">
        <v>49</v>
      </c>
      <c r="B3620" s="77" t="s">
        <v>85</v>
      </c>
      <c r="C3620" s="77" t="s">
        <v>50</v>
      </c>
      <c r="D3620" s="113">
        <v>44154.447201608797</v>
      </c>
      <c r="E3620" s="77" t="s">
        <v>5</v>
      </c>
      <c r="F3620" s="77" t="s">
        <v>31</v>
      </c>
      <c r="G3620" s="77" t="s">
        <v>51</v>
      </c>
      <c r="H3620" s="77" t="s">
        <v>8</v>
      </c>
      <c r="I3620" s="77" t="s">
        <v>43</v>
      </c>
      <c r="J3620" s="109" t="s">
        <v>83</v>
      </c>
      <c r="K3620" s="110">
        <v>25.965199999999999</v>
      </c>
      <c r="L3620" s="77">
        <v>1080</v>
      </c>
      <c r="M3620" s="77" t="s">
        <v>41</v>
      </c>
      <c r="N3620" s="110">
        <v>0.10331906</v>
      </c>
      <c r="O3620" s="107">
        <v>0</v>
      </c>
      <c r="P3620" s="111">
        <v>0.12473233</v>
      </c>
      <c r="Z3620" s="77" t="s">
        <v>40</v>
      </c>
      <c r="AA3620" s="77" t="s">
        <v>39</v>
      </c>
      <c r="AB3620" s="77">
        <v>20</v>
      </c>
    </row>
    <row r="3621" spans="1:28" ht="15.75" customHeight="1" x14ac:dyDescent="0.2">
      <c r="A3621" s="77" t="s">
        <v>49</v>
      </c>
      <c r="B3621" s="77" t="s">
        <v>85</v>
      </c>
      <c r="C3621" s="77" t="s">
        <v>50</v>
      </c>
      <c r="D3621" s="113">
        <v>44154.447201608797</v>
      </c>
      <c r="E3621" s="77" t="s">
        <v>5</v>
      </c>
      <c r="F3621" s="77" t="s">
        <v>31</v>
      </c>
      <c r="G3621" s="77" t="s">
        <v>51</v>
      </c>
      <c r="H3621" s="77" t="s">
        <v>8</v>
      </c>
      <c r="I3621" s="77" t="s">
        <v>159</v>
      </c>
      <c r="J3621" s="77" t="s">
        <v>42</v>
      </c>
      <c r="K3621" s="101">
        <v>1.39</v>
      </c>
      <c r="L3621" s="77">
        <v>1080</v>
      </c>
      <c r="M3621" s="77" t="s">
        <v>41</v>
      </c>
      <c r="N3621" s="101">
        <v>2.23</v>
      </c>
      <c r="O3621" s="107">
        <v>4.4000000000000002E-4</v>
      </c>
      <c r="P3621" s="104">
        <v>2.31</v>
      </c>
      <c r="Z3621" s="77" t="s">
        <v>40</v>
      </c>
      <c r="AA3621" s="77" t="s">
        <v>39</v>
      </c>
      <c r="AB3621" s="77">
        <v>20</v>
      </c>
    </row>
    <row r="3622" spans="1:28" ht="15.75" customHeight="1" x14ac:dyDescent="0.2">
      <c r="A3622" s="77" t="s">
        <v>49</v>
      </c>
      <c r="B3622" s="77" t="s">
        <v>85</v>
      </c>
      <c r="C3622" s="77" t="s">
        <v>50</v>
      </c>
      <c r="D3622" s="113">
        <v>44154.447201608797</v>
      </c>
      <c r="E3622" s="77" t="s">
        <v>5</v>
      </c>
      <c r="F3622" s="77" t="s">
        <v>31</v>
      </c>
      <c r="G3622" s="77" t="s">
        <v>51</v>
      </c>
      <c r="H3622" s="77" t="s">
        <v>9</v>
      </c>
      <c r="I3622" s="77" t="s">
        <v>157</v>
      </c>
      <c r="J3622" s="77" t="s">
        <v>42</v>
      </c>
      <c r="K3622" s="101">
        <v>1.36</v>
      </c>
      <c r="L3622" s="77">
        <v>1090</v>
      </c>
      <c r="M3622" s="77" t="s">
        <v>41</v>
      </c>
      <c r="N3622" s="101">
        <v>7.31</v>
      </c>
      <c r="O3622" s="107">
        <v>1.5299999999999999E-2</v>
      </c>
      <c r="P3622" s="104">
        <v>1.86</v>
      </c>
      <c r="Z3622" s="77" t="s">
        <v>40</v>
      </c>
      <c r="AA3622" s="77" t="s">
        <v>39</v>
      </c>
      <c r="AB3622" s="77">
        <v>20</v>
      </c>
    </row>
    <row r="3623" spans="1:28" ht="15.75" customHeight="1" x14ac:dyDescent="0.2">
      <c r="A3623" s="77" t="s">
        <v>49</v>
      </c>
      <c r="B3623" s="77" t="s">
        <v>85</v>
      </c>
      <c r="C3623" s="77" t="s">
        <v>50</v>
      </c>
      <c r="D3623" s="113">
        <v>44154.447201608797</v>
      </c>
      <c r="E3623" s="77" t="s">
        <v>5</v>
      </c>
      <c r="F3623" s="77" t="s">
        <v>31</v>
      </c>
      <c r="G3623" s="77" t="s">
        <v>51</v>
      </c>
      <c r="H3623" s="77" t="s">
        <v>9</v>
      </c>
      <c r="I3623" s="77" t="s">
        <v>158</v>
      </c>
      <c r="J3623" s="77" t="s">
        <v>42</v>
      </c>
      <c r="K3623" s="101">
        <v>1.36</v>
      </c>
      <c r="L3623" s="77">
        <v>1090</v>
      </c>
      <c r="M3623" s="77" t="s">
        <v>41</v>
      </c>
      <c r="N3623" s="101">
        <v>27.5</v>
      </c>
      <c r="O3623" s="107">
        <v>1.6199999999999999E-2</v>
      </c>
      <c r="P3623" s="104">
        <v>0</v>
      </c>
      <c r="Z3623" s="77" t="s">
        <v>40</v>
      </c>
      <c r="AA3623" s="77" t="s">
        <v>39</v>
      </c>
      <c r="AB3623" s="77">
        <v>20</v>
      </c>
    </row>
    <row r="3624" spans="1:28" ht="15.75" customHeight="1" x14ac:dyDescent="0.2">
      <c r="A3624" s="77" t="s">
        <v>49</v>
      </c>
      <c r="B3624" s="77" t="s">
        <v>85</v>
      </c>
      <c r="C3624" s="77" t="s">
        <v>50</v>
      </c>
      <c r="D3624" s="113">
        <v>44154.447201608797</v>
      </c>
      <c r="E3624" s="77" t="s">
        <v>5</v>
      </c>
      <c r="F3624" s="77" t="s">
        <v>31</v>
      </c>
      <c r="G3624" s="77" t="s">
        <v>51</v>
      </c>
      <c r="H3624" s="77" t="s">
        <v>9</v>
      </c>
      <c r="I3624" s="77" t="s">
        <v>43</v>
      </c>
      <c r="J3624" s="109" t="s">
        <v>83</v>
      </c>
      <c r="K3624" s="110">
        <v>25.404800000000002</v>
      </c>
      <c r="L3624" s="77">
        <v>1090</v>
      </c>
      <c r="M3624" s="77" t="s">
        <v>41</v>
      </c>
      <c r="N3624" s="110">
        <v>8.0835119999999996E-2</v>
      </c>
      <c r="O3624" s="107">
        <v>0</v>
      </c>
      <c r="P3624" s="111">
        <v>9.5824406000000001E-2</v>
      </c>
      <c r="Z3624" s="77" t="s">
        <v>40</v>
      </c>
      <c r="AA3624" s="77" t="s">
        <v>39</v>
      </c>
      <c r="AB3624" s="77">
        <v>20</v>
      </c>
    </row>
    <row r="3625" spans="1:28" ht="15.75" customHeight="1" x14ac:dyDescent="0.2">
      <c r="A3625" s="77" t="s">
        <v>49</v>
      </c>
      <c r="B3625" s="77" t="s">
        <v>85</v>
      </c>
      <c r="C3625" s="77" t="s">
        <v>50</v>
      </c>
      <c r="D3625" s="113">
        <v>44154.447201608797</v>
      </c>
      <c r="E3625" s="77" t="s">
        <v>5</v>
      </c>
      <c r="F3625" s="77" t="s">
        <v>31</v>
      </c>
      <c r="G3625" s="77" t="s">
        <v>51</v>
      </c>
      <c r="H3625" s="77" t="s">
        <v>9</v>
      </c>
      <c r="I3625" s="77" t="s">
        <v>159</v>
      </c>
      <c r="J3625" s="77" t="s">
        <v>42</v>
      </c>
      <c r="K3625" s="101">
        <v>1.36</v>
      </c>
      <c r="L3625" s="77">
        <v>1090</v>
      </c>
      <c r="M3625" s="77" t="s">
        <v>41</v>
      </c>
      <c r="N3625" s="101">
        <v>5.19</v>
      </c>
      <c r="O3625" s="107">
        <v>6.7999999999999996E-3</v>
      </c>
      <c r="P3625" s="104">
        <v>1.71</v>
      </c>
      <c r="Z3625" s="77" t="s">
        <v>40</v>
      </c>
      <c r="AA3625" s="77" t="s">
        <v>39</v>
      </c>
      <c r="AB3625" s="77">
        <v>20</v>
      </c>
    </row>
    <row r="3626" spans="1:28" ht="15.75" customHeight="1" x14ac:dyDescent="0.2">
      <c r="A3626" s="77" t="s">
        <v>49</v>
      </c>
      <c r="B3626" s="77" t="s">
        <v>85</v>
      </c>
      <c r="C3626" s="77" t="s">
        <v>50</v>
      </c>
      <c r="D3626" s="113">
        <v>44154.447201608797</v>
      </c>
      <c r="E3626" s="77" t="s">
        <v>5</v>
      </c>
      <c r="F3626" s="77" t="s">
        <v>31</v>
      </c>
      <c r="G3626" s="77" t="s">
        <v>51</v>
      </c>
      <c r="H3626" s="77" t="s">
        <v>10</v>
      </c>
      <c r="I3626" s="77" t="s">
        <v>157</v>
      </c>
      <c r="J3626" s="77" t="s">
        <v>42</v>
      </c>
      <c r="K3626" s="101">
        <v>1.39</v>
      </c>
      <c r="L3626" s="77">
        <v>1060</v>
      </c>
      <c r="M3626" s="77" t="s">
        <v>41</v>
      </c>
      <c r="N3626" s="101">
        <v>2.46</v>
      </c>
      <c r="O3626" s="107">
        <v>1.7700000000000001E-3</v>
      </c>
      <c r="P3626" s="104">
        <v>2.2999999999999998</v>
      </c>
      <c r="Z3626" s="77" t="s">
        <v>40</v>
      </c>
      <c r="AA3626" s="77" t="s">
        <v>39</v>
      </c>
      <c r="AB3626" s="77">
        <v>20</v>
      </c>
    </row>
    <row r="3627" spans="1:28" ht="15.75" customHeight="1" x14ac:dyDescent="0.2">
      <c r="A3627" s="77" t="s">
        <v>49</v>
      </c>
      <c r="B3627" s="77" t="s">
        <v>85</v>
      </c>
      <c r="C3627" s="77" t="s">
        <v>50</v>
      </c>
      <c r="D3627" s="113">
        <v>44154.447201608797</v>
      </c>
      <c r="E3627" s="77" t="s">
        <v>5</v>
      </c>
      <c r="F3627" s="77" t="s">
        <v>31</v>
      </c>
      <c r="G3627" s="77" t="s">
        <v>51</v>
      </c>
      <c r="H3627" s="77" t="s">
        <v>10</v>
      </c>
      <c r="I3627" s="77" t="s">
        <v>158</v>
      </c>
      <c r="J3627" s="77" t="s">
        <v>42</v>
      </c>
      <c r="K3627" s="101">
        <v>1.39</v>
      </c>
      <c r="L3627" s="77">
        <v>1060</v>
      </c>
      <c r="M3627" s="77" t="s">
        <v>41</v>
      </c>
      <c r="N3627" s="101">
        <v>23.4</v>
      </c>
      <c r="O3627" s="107">
        <v>1.3500000000000001E-3</v>
      </c>
      <c r="P3627" s="104">
        <v>0</v>
      </c>
      <c r="Z3627" s="77" t="s">
        <v>40</v>
      </c>
      <c r="AA3627" s="77" t="s">
        <v>39</v>
      </c>
      <c r="AB3627" s="77">
        <v>20</v>
      </c>
    </row>
    <row r="3628" spans="1:28" ht="15.75" customHeight="1" x14ac:dyDescent="0.2">
      <c r="A3628" s="77" t="s">
        <v>49</v>
      </c>
      <c r="B3628" s="77" t="s">
        <v>85</v>
      </c>
      <c r="C3628" s="77" t="s">
        <v>50</v>
      </c>
      <c r="D3628" s="113">
        <v>44154.447201608797</v>
      </c>
      <c r="E3628" s="77" t="s">
        <v>5</v>
      </c>
      <c r="F3628" s="77" t="s">
        <v>31</v>
      </c>
      <c r="G3628" s="77" t="s">
        <v>51</v>
      </c>
      <c r="H3628" s="77" t="s">
        <v>10</v>
      </c>
      <c r="I3628" s="77" t="s">
        <v>43</v>
      </c>
      <c r="J3628" s="109" t="s">
        <v>83</v>
      </c>
      <c r="K3628" s="110">
        <v>25.965199999999999</v>
      </c>
      <c r="L3628" s="77">
        <v>1060</v>
      </c>
      <c r="M3628" s="77" t="s">
        <v>41</v>
      </c>
      <c r="N3628" s="110">
        <v>9.9571734999999995E-2</v>
      </c>
      <c r="O3628" s="107">
        <v>0</v>
      </c>
      <c r="P3628" s="111">
        <v>0.11884367999999999</v>
      </c>
      <c r="Z3628" s="77" t="s">
        <v>40</v>
      </c>
      <c r="AA3628" s="77" t="s">
        <v>39</v>
      </c>
      <c r="AB3628" s="77">
        <v>20</v>
      </c>
    </row>
    <row r="3629" spans="1:28" ht="15.75" customHeight="1" x14ac:dyDescent="0.2">
      <c r="A3629" s="77" t="s">
        <v>49</v>
      </c>
      <c r="B3629" s="77" t="s">
        <v>85</v>
      </c>
      <c r="C3629" s="77" t="s">
        <v>50</v>
      </c>
      <c r="D3629" s="113">
        <v>44154.447201608797</v>
      </c>
      <c r="E3629" s="77" t="s">
        <v>5</v>
      </c>
      <c r="F3629" s="77" t="s">
        <v>31</v>
      </c>
      <c r="G3629" s="77" t="s">
        <v>51</v>
      </c>
      <c r="H3629" s="77" t="s">
        <v>10</v>
      </c>
      <c r="I3629" s="77" t="s">
        <v>159</v>
      </c>
      <c r="J3629" s="77" t="s">
        <v>42</v>
      </c>
      <c r="K3629" s="101">
        <v>1.39</v>
      </c>
      <c r="L3629" s="77">
        <v>1060</v>
      </c>
      <c r="M3629" s="77" t="s">
        <v>41</v>
      </c>
      <c r="N3629" s="101">
        <v>2.84</v>
      </c>
      <c r="O3629" s="107">
        <v>5.2999999999999998E-4</v>
      </c>
      <c r="P3629" s="104">
        <v>2.16</v>
      </c>
      <c r="Z3629" s="77" t="s">
        <v>40</v>
      </c>
      <c r="AA3629" s="77" t="s">
        <v>39</v>
      </c>
      <c r="AB3629" s="77">
        <v>20</v>
      </c>
    </row>
    <row r="3630" spans="1:28" ht="15.75" customHeight="1" x14ac:dyDescent="0.2">
      <c r="A3630" s="77" t="s">
        <v>49</v>
      </c>
      <c r="B3630" s="77" t="s">
        <v>85</v>
      </c>
      <c r="C3630" s="77" t="s">
        <v>50</v>
      </c>
      <c r="D3630" s="113">
        <v>44154.447201608797</v>
      </c>
      <c r="E3630" s="77" t="s">
        <v>5</v>
      </c>
      <c r="F3630" s="77" t="s">
        <v>31</v>
      </c>
      <c r="G3630" s="77" t="s">
        <v>51</v>
      </c>
      <c r="H3630" s="77" t="s">
        <v>11</v>
      </c>
      <c r="I3630" s="77" t="s">
        <v>157</v>
      </c>
      <c r="J3630" s="77" t="s">
        <v>42</v>
      </c>
      <c r="K3630" s="101">
        <v>1.58</v>
      </c>
      <c r="L3630" s="77">
        <v>1150</v>
      </c>
      <c r="M3630" s="77" t="s">
        <v>41</v>
      </c>
      <c r="N3630" s="101">
        <v>7.38</v>
      </c>
      <c r="O3630" s="107">
        <v>1.2E-2</v>
      </c>
      <c r="P3630" s="104">
        <v>1.33</v>
      </c>
      <c r="Z3630" s="77" t="s">
        <v>40</v>
      </c>
      <c r="AA3630" s="77" t="s">
        <v>39</v>
      </c>
      <c r="AB3630" s="77">
        <v>20</v>
      </c>
    </row>
    <row r="3631" spans="1:28" ht="15.75" customHeight="1" x14ac:dyDescent="0.2">
      <c r="A3631" s="77" t="s">
        <v>49</v>
      </c>
      <c r="B3631" s="77" t="s">
        <v>85</v>
      </c>
      <c r="C3631" s="77" t="s">
        <v>50</v>
      </c>
      <c r="D3631" s="113">
        <v>44154.447201608797</v>
      </c>
      <c r="E3631" s="77" t="s">
        <v>5</v>
      </c>
      <c r="F3631" s="77" t="s">
        <v>31</v>
      </c>
      <c r="G3631" s="77" t="s">
        <v>51</v>
      </c>
      <c r="H3631" s="77" t="s">
        <v>11</v>
      </c>
      <c r="I3631" s="77" t="s">
        <v>158</v>
      </c>
      <c r="J3631" s="77" t="s">
        <v>42</v>
      </c>
      <c r="K3631" s="101">
        <v>1.58</v>
      </c>
      <c r="L3631" s="77">
        <v>1150</v>
      </c>
      <c r="M3631" s="77" t="s">
        <v>41</v>
      </c>
      <c r="N3631" s="101">
        <v>18.7</v>
      </c>
      <c r="O3631" s="107">
        <v>1.2500000000000001E-2</v>
      </c>
      <c r="P3631" s="104">
        <v>0</v>
      </c>
      <c r="Z3631" s="77" t="s">
        <v>40</v>
      </c>
      <c r="AA3631" s="77" t="s">
        <v>39</v>
      </c>
      <c r="AB3631" s="77">
        <v>20</v>
      </c>
    </row>
    <row r="3632" spans="1:28" ht="15.75" customHeight="1" x14ac:dyDescent="0.2">
      <c r="A3632" s="77" t="s">
        <v>49</v>
      </c>
      <c r="B3632" s="77" t="s">
        <v>85</v>
      </c>
      <c r="C3632" s="77" t="s">
        <v>50</v>
      </c>
      <c r="D3632" s="113">
        <v>44154.447201608797</v>
      </c>
      <c r="E3632" s="77" t="s">
        <v>5</v>
      </c>
      <c r="F3632" s="77" t="s">
        <v>31</v>
      </c>
      <c r="G3632" s="77" t="s">
        <v>51</v>
      </c>
      <c r="H3632" s="77" t="s">
        <v>11</v>
      </c>
      <c r="I3632" s="77" t="s">
        <v>43</v>
      </c>
      <c r="J3632" s="109" t="s">
        <v>83</v>
      </c>
      <c r="K3632" s="110">
        <v>29.514399999999998</v>
      </c>
      <c r="L3632" s="77">
        <v>1150</v>
      </c>
      <c r="M3632" s="77" t="s">
        <v>41</v>
      </c>
      <c r="N3632" s="110">
        <v>5.4603852000000001E-2</v>
      </c>
      <c r="O3632" s="107">
        <v>0</v>
      </c>
      <c r="P3632" s="111">
        <v>6.8522479999999997E-2</v>
      </c>
      <c r="Z3632" s="77" t="s">
        <v>40</v>
      </c>
      <c r="AA3632" s="77" t="s">
        <v>39</v>
      </c>
      <c r="AB3632" s="77">
        <v>20</v>
      </c>
    </row>
    <row r="3633" spans="1:28" ht="15.75" customHeight="1" x14ac:dyDescent="0.2">
      <c r="A3633" s="77" t="s">
        <v>49</v>
      </c>
      <c r="B3633" s="77" t="s">
        <v>85</v>
      </c>
      <c r="C3633" s="77" t="s">
        <v>50</v>
      </c>
      <c r="D3633" s="113">
        <v>44154.447201608797</v>
      </c>
      <c r="E3633" s="77" t="s">
        <v>5</v>
      </c>
      <c r="F3633" s="77" t="s">
        <v>31</v>
      </c>
      <c r="G3633" s="77" t="s">
        <v>51</v>
      </c>
      <c r="H3633" s="77" t="s">
        <v>11</v>
      </c>
      <c r="I3633" s="77" t="s">
        <v>159</v>
      </c>
      <c r="J3633" s="77" t="s">
        <v>42</v>
      </c>
      <c r="K3633" s="101">
        <v>1.58</v>
      </c>
      <c r="L3633" s="77">
        <v>1150</v>
      </c>
      <c r="M3633" s="77" t="s">
        <v>41</v>
      </c>
      <c r="N3633" s="101">
        <v>4.7</v>
      </c>
      <c r="O3633" s="107">
        <v>5.7000000000000002E-3</v>
      </c>
      <c r="P3633" s="104">
        <v>1.23</v>
      </c>
      <c r="Z3633" s="77" t="s">
        <v>40</v>
      </c>
      <c r="AA3633" s="77" t="s">
        <v>39</v>
      </c>
      <c r="AB3633" s="77">
        <v>20</v>
      </c>
    </row>
    <row r="3634" spans="1:28" ht="15.75" customHeight="1" x14ac:dyDescent="0.2">
      <c r="A3634" s="77" t="s">
        <v>49</v>
      </c>
      <c r="B3634" s="77" t="s">
        <v>85</v>
      </c>
      <c r="C3634" s="77" t="s">
        <v>50</v>
      </c>
      <c r="D3634" s="113">
        <v>44154.447201608797</v>
      </c>
      <c r="E3634" s="77" t="s">
        <v>5</v>
      </c>
      <c r="F3634" s="77" t="s">
        <v>31</v>
      </c>
      <c r="G3634" s="77" t="s">
        <v>51</v>
      </c>
      <c r="H3634" s="77" t="s">
        <v>12</v>
      </c>
      <c r="I3634" s="77" t="s">
        <v>157</v>
      </c>
      <c r="J3634" s="77" t="s">
        <v>42</v>
      </c>
      <c r="K3634" s="101">
        <v>1.35</v>
      </c>
      <c r="L3634" s="77">
        <v>1160</v>
      </c>
      <c r="M3634" s="77" t="s">
        <v>41</v>
      </c>
      <c r="N3634" s="101">
        <v>5.0999999999999996</v>
      </c>
      <c r="O3634" s="107">
        <v>7.0600000000000003E-3</v>
      </c>
      <c r="P3634" s="104">
        <v>1.02</v>
      </c>
      <c r="Z3634" s="77" t="s">
        <v>40</v>
      </c>
      <c r="AA3634" s="77" t="s">
        <v>39</v>
      </c>
      <c r="AB3634" s="77">
        <v>20</v>
      </c>
    </row>
    <row r="3635" spans="1:28" ht="15.75" customHeight="1" x14ac:dyDescent="0.2">
      <c r="A3635" s="77" t="s">
        <v>49</v>
      </c>
      <c r="B3635" s="77" t="s">
        <v>85</v>
      </c>
      <c r="C3635" s="77" t="s">
        <v>50</v>
      </c>
      <c r="D3635" s="113">
        <v>44154.447201608797</v>
      </c>
      <c r="E3635" s="77" t="s">
        <v>5</v>
      </c>
      <c r="F3635" s="77" t="s">
        <v>31</v>
      </c>
      <c r="G3635" s="77" t="s">
        <v>51</v>
      </c>
      <c r="H3635" s="77" t="s">
        <v>12</v>
      </c>
      <c r="I3635" s="77" t="s">
        <v>158</v>
      </c>
      <c r="J3635" s="77" t="s">
        <v>42</v>
      </c>
      <c r="K3635" s="101">
        <v>1.35</v>
      </c>
      <c r="L3635" s="77">
        <v>1160</v>
      </c>
      <c r="M3635" s="77" t="s">
        <v>41</v>
      </c>
      <c r="N3635" s="101">
        <v>12.3</v>
      </c>
      <c r="O3635" s="107">
        <v>7.4999999999999997E-3</v>
      </c>
      <c r="P3635" s="104">
        <v>0</v>
      </c>
      <c r="Z3635" s="77" t="s">
        <v>40</v>
      </c>
      <c r="AA3635" s="77" t="s">
        <v>39</v>
      </c>
      <c r="AB3635" s="77">
        <v>20</v>
      </c>
    </row>
    <row r="3636" spans="1:28" ht="15.75" customHeight="1" x14ac:dyDescent="0.2">
      <c r="A3636" s="77" t="s">
        <v>49</v>
      </c>
      <c r="B3636" s="77" t="s">
        <v>85</v>
      </c>
      <c r="C3636" s="77" t="s">
        <v>50</v>
      </c>
      <c r="D3636" s="113">
        <v>44154.447201608797</v>
      </c>
      <c r="E3636" s="77" t="s">
        <v>5</v>
      </c>
      <c r="F3636" s="77" t="s">
        <v>31</v>
      </c>
      <c r="G3636" s="77" t="s">
        <v>51</v>
      </c>
      <c r="H3636" s="77" t="s">
        <v>12</v>
      </c>
      <c r="I3636" s="77" t="s">
        <v>43</v>
      </c>
      <c r="J3636" s="109" t="s">
        <v>83</v>
      </c>
      <c r="K3636" s="110">
        <v>25.218</v>
      </c>
      <c r="L3636" s="77">
        <v>1160</v>
      </c>
      <c r="M3636" s="77" t="s">
        <v>41</v>
      </c>
      <c r="N3636" s="110">
        <v>4.4004283999999998E-2</v>
      </c>
      <c r="O3636" s="107">
        <v>0</v>
      </c>
      <c r="P3636" s="111">
        <v>5.2408993000000001E-2</v>
      </c>
      <c r="Z3636" s="77" t="s">
        <v>40</v>
      </c>
      <c r="AA3636" s="77" t="s">
        <v>39</v>
      </c>
      <c r="AB3636" s="77">
        <v>20</v>
      </c>
    </row>
    <row r="3637" spans="1:28" ht="15.75" customHeight="1" x14ac:dyDescent="0.2">
      <c r="A3637" s="77" t="s">
        <v>49</v>
      </c>
      <c r="B3637" s="77" t="s">
        <v>85</v>
      </c>
      <c r="C3637" s="77" t="s">
        <v>50</v>
      </c>
      <c r="D3637" s="113">
        <v>44154.447201608797</v>
      </c>
      <c r="E3637" s="77" t="s">
        <v>5</v>
      </c>
      <c r="F3637" s="77" t="s">
        <v>31</v>
      </c>
      <c r="G3637" s="77" t="s">
        <v>51</v>
      </c>
      <c r="H3637" s="77" t="s">
        <v>12</v>
      </c>
      <c r="I3637" s="77" t="s">
        <v>159</v>
      </c>
      <c r="J3637" s="77" t="s">
        <v>42</v>
      </c>
      <c r="K3637" s="101">
        <v>1.35</v>
      </c>
      <c r="L3637" s="77">
        <v>1160</v>
      </c>
      <c r="M3637" s="77" t="s">
        <v>41</v>
      </c>
      <c r="N3637" s="101">
        <v>2.4900000000000002</v>
      </c>
      <c r="O3637" s="107">
        <v>2.2899999999999999E-3</v>
      </c>
      <c r="P3637" s="104">
        <v>0.95</v>
      </c>
      <c r="Z3637" s="77" t="s">
        <v>40</v>
      </c>
      <c r="AA3637" s="77" t="s">
        <v>39</v>
      </c>
      <c r="AB3637" s="77">
        <v>20</v>
      </c>
    </row>
    <row r="3638" spans="1:28" ht="15.75" customHeight="1" x14ac:dyDescent="0.2">
      <c r="A3638" s="77" t="s">
        <v>49</v>
      </c>
      <c r="B3638" s="77" t="s">
        <v>85</v>
      </c>
      <c r="C3638" s="77" t="s">
        <v>50</v>
      </c>
      <c r="D3638" s="113">
        <v>44154.447201608797</v>
      </c>
      <c r="E3638" s="77" t="s">
        <v>5</v>
      </c>
      <c r="F3638" s="77" t="s">
        <v>31</v>
      </c>
      <c r="G3638" s="77" t="s">
        <v>51</v>
      </c>
      <c r="H3638" s="77" t="s">
        <v>13</v>
      </c>
      <c r="I3638" s="77" t="s">
        <v>157</v>
      </c>
      <c r="J3638" s="77" t="s">
        <v>42</v>
      </c>
      <c r="K3638" s="101">
        <v>1.47</v>
      </c>
      <c r="L3638" s="77">
        <v>1130</v>
      </c>
      <c r="M3638" s="77" t="s">
        <v>41</v>
      </c>
      <c r="N3638" s="101">
        <v>11.2</v>
      </c>
      <c r="O3638" s="107">
        <v>1.2699999999999999E-2</v>
      </c>
      <c r="P3638" s="104">
        <v>1.23</v>
      </c>
      <c r="Z3638" s="77" t="s">
        <v>40</v>
      </c>
      <c r="AA3638" s="77" t="s">
        <v>39</v>
      </c>
      <c r="AB3638" s="77">
        <v>20</v>
      </c>
    </row>
    <row r="3639" spans="1:28" ht="15.75" customHeight="1" x14ac:dyDescent="0.2">
      <c r="A3639" s="77" t="s">
        <v>49</v>
      </c>
      <c r="B3639" s="77" t="s">
        <v>85</v>
      </c>
      <c r="C3639" s="77" t="s">
        <v>50</v>
      </c>
      <c r="D3639" s="113">
        <v>44154.447201608797</v>
      </c>
      <c r="E3639" s="77" t="s">
        <v>5</v>
      </c>
      <c r="F3639" s="77" t="s">
        <v>31</v>
      </c>
      <c r="G3639" s="77" t="s">
        <v>51</v>
      </c>
      <c r="H3639" s="77" t="s">
        <v>13</v>
      </c>
      <c r="I3639" s="77" t="s">
        <v>158</v>
      </c>
      <c r="J3639" s="77" t="s">
        <v>42</v>
      </c>
      <c r="K3639" s="101">
        <v>1.47</v>
      </c>
      <c r="L3639" s="77">
        <v>1130</v>
      </c>
      <c r="M3639" s="77" t="s">
        <v>41</v>
      </c>
      <c r="N3639" s="101">
        <v>21.2</v>
      </c>
      <c r="O3639" s="107">
        <v>1.2699999999999999E-2</v>
      </c>
      <c r="P3639" s="104">
        <v>0</v>
      </c>
      <c r="Z3639" s="77" t="s">
        <v>40</v>
      </c>
      <c r="AA3639" s="77" t="s">
        <v>39</v>
      </c>
      <c r="AB3639" s="77">
        <v>20</v>
      </c>
    </row>
    <row r="3640" spans="1:28" ht="15.75" customHeight="1" x14ac:dyDescent="0.2">
      <c r="A3640" s="77" t="s">
        <v>49</v>
      </c>
      <c r="B3640" s="77" t="s">
        <v>85</v>
      </c>
      <c r="C3640" s="77" t="s">
        <v>50</v>
      </c>
      <c r="D3640" s="113">
        <v>44154.447201608797</v>
      </c>
      <c r="E3640" s="77" t="s">
        <v>5</v>
      </c>
      <c r="F3640" s="77" t="s">
        <v>31</v>
      </c>
      <c r="G3640" s="77" t="s">
        <v>51</v>
      </c>
      <c r="H3640" s="77" t="s">
        <v>13</v>
      </c>
      <c r="I3640" s="77" t="s">
        <v>43</v>
      </c>
      <c r="J3640" s="109" t="s">
        <v>83</v>
      </c>
      <c r="K3640" s="110">
        <v>27.459599999999998</v>
      </c>
      <c r="L3640" s="77">
        <v>1130</v>
      </c>
      <c r="M3640" s="77" t="s">
        <v>41</v>
      </c>
      <c r="N3640" s="110">
        <v>5.1605996000000001E-2</v>
      </c>
      <c r="O3640" s="107">
        <v>0</v>
      </c>
      <c r="P3640" s="111">
        <v>6.3169160000000002E-2</v>
      </c>
      <c r="Z3640" s="77" t="s">
        <v>40</v>
      </c>
      <c r="AA3640" s="77" t="s">
        <v>39</v>
      </c>
      <c r="AB3640" s="77">
        <v>20</v>
      </c>
    </row>
    <row r="3641" spans="1:28" ht="15.75" customHeight="1" x14ac:dyDescent="0.2">
      <c r="A3641" s="77" t="s">
        <v>49</v>
      </c>
      <c r="B3641" s="77" t="s">
        <v>85</v>
      </c>
      <c r="C3641" s="77" t="s">
        <v>50</v>
      </c>
      <c r="D3641" s="113">
        <v>44154.447201608797</v>
      </c>
      <c r="E3641" s="77" t="s">
        <v>5</v>
      </c>
      <c r="F3641" s="77" t="s">
        <v>31</v>
      </c>
      <c r="G3641" s="77" t="s">
        <v>51</v>
      </c>
      <c r="H3641" s="77" t="s">
        <v>13</v>
      </c>
      <c r="I3641" s="77" t="s">
        <v>159</v>
      </c>
      <c r="J3641" s="77" t="s">
        <v>42</v>
      </c>
      <c r="K3641" s="101">
        <v>1.47</v>
      </c>
      <c r="L3641" s="77">
        <v>1130</v>
      </c>
      <c r="M3641" s="77" t="s">
        <v>41</v>
      </c>
      <c r="N3641" s="101">
        <v>6.42</v>
      </c>
      <c r="O3641" s="107">
        <v>6.0000000000000001E-3</v>
      </c>
      <c r="P3641" s="104">
        <v>1.1299999999999999</v>
      </c>
      <c r="Z3641" s="77" t="s">
        <v>40</v>
      </c>
      <c r="AA3641" s="77" t="s">
        <v>39</v>
      </c>
      <c r="AB3641" s="77">
        <v>20</v>
      </c>
    </row>
    <row r="3642" spans="1:28" ht="15.75" customHeight="1" x14ac:dyDescent="0.2">
      <c r="A3642" s="77" t="s">
        <v>49</v>
      </c>
      <c r="B3642" s="77" t="s">
        <v>85</v>
      </c>
      <c r="C3642" s="77" t="s">
        <v>50</v>
      </c>
      <c r="D3642" s="113">
        <v>44154.447201608797</v>
      </c>
      <c r="E3642" s="77" t="s">
        <v>5</v>
      </c>
      <c r="F3642" s="77" t="s">
        <v>31</v>
      </c>
      <c r="G3642" s="77" t="s">
        <v>51</v>
      </c>
      <c r="H3642" s="77" t="s">
        <v>14</v>
      </c>
      <c r="I3642" s="77" t="s">
        <v>157</v>
      </c>
      <c r="J3642" s="77" t="s">
        <v>42</v>
      </c>
      <c r="K3642" s="101">
        <v>1.87</v>
      </c>
      <c r="L3642" s="77">
        <v>1260</v>
      </c>
      <c r="M3642" s="77" t="s">
        <v>41</v>
      </c>
      <c r="N3642" s="101">
        <v>15.9</v>
      </c>
      <c r="O3642" s="107">
        <v>1.8599999999999998E-2</v>
      </c>
      <c r="P3642" s="104">
        <v>1.54</v>
      </c>
      <c r="Z3642" s="77" t="s">
        <v>40</v>
      </c>
      <c r="AA3642" s="77" t="s">
        <v>39</v>
      </c>
      <c r="AB3642" s="77">
        <v>20</v>
      </c>
    </row>
    <row r="3643" spans="1:28" ht="15.75" customHeight="1" x14ac:dyDescent="0.2">
      <c r="A3643" s="77" t="s">
        <v>49</v>
      </c>
      <c r="B3643" s="77" t="s">
        <v>85</v>
      </c>
      <c r="C3643" s="77" t="s">
        <v>50</v>
      </c>
      <c r="D3643" s="113">
        <v>44154.447201608797</v>
      </c>
      <c r="E3643" s="77" t="s">
        <v>5</v>
      </c>
      <c r="F3643" s="77" t="s">
        <v>31</v>
      </c>
      <c r="G3643" s="77" t="s">
        <v>51</v>
      </c>
      <c r="H3643" s="77" t="s">
        <v>14</v>
      </c>
      <c r="I3643" s="77" t="s">
        <v>158</v>
      </c>
      <c r="J3643" s="77" t="s">
        <v>42</v>
      </c>
      <c r="K3643" s="101">
        <v>1.87</v>
      </c>
      <c r="L3643" s="77">
        <v>1260</v>
      </c>
      <c r="M3643" s="77" t="s">
        <v>41</v>
      </c>
      <c r="N3643" s="101">
        <v>28.2</v>
      </c>
      <c r="O3643" s="107">
        <v>1.8700000000000001E-2</v>
      </c>
      <c r="P3643" s="104">
        <v>0</v>
      </c>
      <c r="Z3643" s="77" t="s">
        <v>40</v>
      </c>
      <c r="AA3643" s="77" t="s">
        <v>39</v>
      </c>
      <c r="AB3643" s="77">
        <v>20</v>
      </c>
    </row>
    <row r="3644" spans="1:28" ht="15.75" customHeight="1" x14ac:dyDescent="0.2">
      <c r="A3644" s="77" t="s">
        <v>49</v>
      </c>
      <c r="B3644" s="77" t="s">
        <v>85</v>
      </c>
      <c r="C3644" s="77" t="s">
        <v>50</v>
      </c>
      <c r="D3644" s="113">
        <v>44154.447201608797</v>
      </c>
      <c r="E3644" s="77" t="s">
        <v>5</v>
      </c>
      <c r="F3644" s="77" t="s">
        <v>31</v>
      </c>
      <c r="G3644" s="77" t="s">
        <v>51</v>
      </c>
      <c r="H3644" s="77" t="s">
        <v>14</v>
      </c>
      <c r="I3644" s="77" t="s">
        <v>43</v>
      </c>
      <c r="J3644" s="109" t="s">
        <v>83</v>
      </c>
      <c r="K3644" s="110">
        <v>34.931600000000003</v>
      </c>
      <c r="L3644" s="77">
        <v>1260</v>
      </c>
      <c r="M3644" s="77" t="s">
        <v>41</v>
      </c>
      <c r="N3644" s="110">
        <v>5.9957173000000002E-2</v>
      </c>
      <c r="O3644" s="107">
        <v>0</v>
      </c>
      <c r="P3644" s="111">
        <v>7.9229123999999998E-2</v>
      </c>
      <c r="Z3644" s="77" t="s">
        <v>40</v>
      </c>
      <c r="AA3644" s="77" t="s">
        <v>39</v>
      </c>
      <c r="AB3644" s="77">
        <v>20</v>
      </c>
    </row>
    <row r="3645" spans="1:28" ht="15.75" customHeight="1" x14ac:dyDescent="0.2">
      <c r="A3645" s="77" t="s">
        <v>49</v>
      </c>
      <c r="B3645" s="77" t="s">
        <v>85</v>
      </c>
      <c r="C3645" s="77" t="s">
        <v>50</v>
      </c>
      <c r="D3645" s="113">
        <v>44154.447201608797</v>
      </c>
      <c r="E3645" s="77" t="s">
        <v>5</v>
      </c>
      <c r="F3645" s="77" t="s">
        <v>31</v>
      </c>
      <c r="G3645" s="77" t="s">
        <v>51</v>
      </c>
      <c r="H3645" s="77" t="s">
        <v>14</v>
      </c>
      <c r="I3645" s="77" t="s">
        <v>159</v>
      </c>
      <c r="J3645" s="77" t="s">
        <v>42</v>
      </c>
      <c r="K3645" s="101">
        <v>1.87</v>
      </c>
      <c r="L3645" s="77">
        <v>1260</v>
      </c>
      <c r="M3645" s="77" t="s">
        <v>41</v>
      </c>
      <c r="N3645" s="101">
        <v>12.5</v>
      </c>
      <c r="O3645" s="107">
        <v>1.2999999999999999E-2</v>
      </c>
      <c r="P3645" s="104">
        <v>1.39</v>
      </c>
      <c r="Z3645" s="77" t="s">
        <v>40</v>
      </c>
      <c r="AA3645" s="77" t="s">
        <v>39</v>
      </c>
      <c r="AB3645" s="77">
        <v>20</v>
      </c>
    </row>
    <row r="3646" spans="1:28" ht="15.75" customHeight="1" x14ac:dyDescent="0.2">
      <c r="A3646" s="77" t="s">
        <v>49</v>
      </c>
      <c r="B3646" s="77" t="s">
        <v>85</v>
      </c>
      <c r="C3646" s="77" t="s">
        <v>50</v>
      </c>
      <c r="D3646" s="113">
        <v>44154.447201608797</v>
      </c>
      <c r="E3646" s="77" t="s">
        <v>5</v>
      </c>
      <c r="F3646" s="77" t="s">
        <v>31</v>
      </c>
      <c r="G3646" s="77" t="s">
        <v>51</v>
      </c>
      <c r="H3646" s="77" t="s">
        <v>16</v>
      </c>
      <c r="I3646" s="77" t="s">
        <v>157</v>
      </c>
      <c r="J3646" s="77" t="s">
        <v>42</v>
      </c>
      <c r="K3646" s="101">
        <v>2.0099999999999998</v>
      </c>
      <c r="L3646" s="77">
        <v>1310</v>
      </c>
      <c r="M3646" s="77" t="s">
        <v>41</v>
      </c>
      <c r="N3646" s="101">
        <v>10.8</v>
      </c>
      <c r="O3646" s="107">
        <v>1.78E-2</v>
      </c>
      <c r="P3646" s="104">
        <v>1.81</v>
      </c>
      <c r="Z3646" s="77" t="s">
        <v>40</v>
      </c>
      <c r="AA3646" s="77" t="s">
        <v>39</v>
      </c>
      <c r="AB3646" s="77">
        <v>20</v>
      </c>
    </row>
    <row r="3647" spans="1:28" ht="15.75" customHeight="1" x14ac:dyDescent="0.2">
      <c r="A3647" s="77" t="s">
        <v>49</v>
      </c>
      <c r="B3647" s="77" t="s">
        <v>85</v>
      </c>
      <c r="C3647" s="77" t="s">
        <v>50</v>
      </c>
      <c r="D3647" s="113">
        <v>44154.447201608797</v>
      </c>
      <c r="E3647" s="77" t="s">
        <v>5</v>
      </c>
      <c r="F3647" s="77" t="s">
        <v>31</v>
      </c>
      <c r="G3647" s="77" t="s">
        <v>51</v>
      </c>
      <c r="H3647" s="77" t="s">
        <v>16</v>
      </c>
      <c r="I3647" s="77" t="s">
        <v>158</v>
      </c>
      <c r="J3647" s="77" t="s">
        <v>42</v>
      </c>
      <c r="K3647" s="101">
        <v>2.0099999999999998</v>
      </c>
      <c r="L3647" s="77">
        <v>1310</v>
      </c>
      <c r="M3647" s="77" t="s">
        <v>41</v>
      </c>
      <c r="N3647" s="101">
        <v>25.9</v>
      </c>
      <c r="O3647" s="107">
        <v>1.78E-2</v>
      </c>
      <c r="P3647" s="104">
        <v>0</v>
      </c>
      <c r="Z3647" s="77" t="s">
        <v>40</v>
      </c>
      <c r="AA3647" s="77" t="s">
        <v>39</v>
      </c>
      <c r="AB3647" s="77">
        <v>20</v>
      </c>
    </row>
    <row r="3648" spans="1:28" ht="15.75" customHeight="1" x14ac:dyDescent="0.2">
      <c r="A3648" s="77" t="s">
        <v>49</v>
      </c>
      <c r="B3648" s="77" t="s">
        <v>85</v>
      </c>
      <c r="C3648" s="77" t="s">
        <v>50</v>
      </c>
      <c r="D3648" s="113">
        <v>44154.447201608797</v>
      </c>
      <c r="E3648" s="77" t="s">
        <v>5</v>
      </c>
      <c r="F3648" s="77" t="s">
        <v>31</v>
      </c>
      <c r="G3648" s="77" t="s">
        <v>51</v>
      </c>
      <c r="H3648" s="77" t="s">
        <v>16</v>
      </c>
      <c r="I3648" s="77" t="s">
        <v>43</v>
      </c>
      <c r="J3648" s="109" t="s">
        <v>83</v>
      </c>
      <c r="K3648" s="110">
        <v>37.546799999999998</v>
      </c>
      <c r="L3648" s="77">
        <v>1310</v>
      </c>
      <c r="M3648" s="77" t="s">
        <v>41</v>
      </c>
      <c r="N3648" s="110">
        <v>6.9057814999999995E-2</v>
      </c>
      <c r="O3648" s="107">
        <v>0</v>
      </c>
      <c r="P3648" s="111">
        <v>9.3683089999999997E-2</v>
      </c>
      <c r="Z3648" s="77" t="s">
        <v>40</v>
      </c>
      <c r="AA3648" s="77" t="s">
        <v>39</v>
      </c>
      <c r="AB3648" s="77">
        <v>20</v>
      </c>
    </row>
    <row r="3649" spans="1:28" ht="15.75" customHeight="1" x14ac:dyDescent="0.2">
      <c r="A3649" s="77" t="s">
        <v>49</v>
      </c>
      <c r="B3649" s="77" t="s">
        <v>85</v>
      </c>
      <c r="C3649" s="77" t="s">
        <v>50</v>
      </c>
      <c r="D3649" s="113">
        <v>44154.447201608797</v>
      </c>
      <c r="E3649" s="77" t="s">
        <v>5</v>
      </c>
      <c r="F3649" s="77" t="s">
        <v>31</v>
      </c>
      <c r="G3649" s="77" t="s">
        <v>51</v>
      </c>
      <c r="H3649" s="77" t="s">
        <v>16</v>
      </c>
      <c r="I3649" s="77" t="s">
        <v>159</v>
      </c>
      <c r="J3649" s="77" t="s">
        <v>42</v>
      </c>
      <c r="K3649" s="101">
        <v>2.0099999999999998</v>
      </c>
      <c r="L3649" s="77">
        <v>1310</v>
      </c>
      <c r="M3649" s="77" t="s">
        <v>41</v>
      </c>
      <c r="N3649" s="101">
        <v>11.9</v>
      </c>
      <c r="O3649" s="107">
        <v>1.6500000000000001E-2</v>
      </c>
      <c r="P3649" s="104">
        <v>1.59</v>
      </c>
      <c r="Z3649" s="77" t="s">
        <v>40</v>
      </c>
      <c r="AA3649" s="77" t="s">
        <v>39</v>
      </c>
      <c r="AB3649" s="77">
        <v>20</v>
      </c>
    </row>
    <row r="3650" spans="1:28" ht="15.75" customHeight="1" x14ac:dyDescent="0.2">
      <c r="A3650" s="77" t="s">
        <v>49</v>
      </c>
      <c r="B3650" s="77" t="s">
        <v>85</v>
      </c>
      <c r="C3650" s="77" t="s">
        <v>50</v>
      </c>
      <c r="D3650" s="113">
        <v>44154.447201608797</v>
      </c>
      <c r="E3650" s="77" t="s">
        <v>5</v>
      </c>
      <c r="F3650" s="77" t="s">
        <v>31</v>
      </c>
      <c r="G3650" s="77" t="s">
        <v>51</v>
      </c>
      <c r="H3650" s="77" t="s">
        <v>18</v>
      </c>
      <c r="I3650" s="77" t="s">
        <v>157</v>
      </c>
      <c r="J3650" s="77" t="s">
        <v>42</v>
      </c>
      <c r="K3650" s="101">
        <v>1.85</v>
      </c>
      <c r="L3650" s="77">
        <v>1120</v>
      </c>
      <c r="M3650" s="77" t="s">
        <v>41</v>
      </c>
      <c r="N3650" s="101">
        <v>14.7</v>
      </c>
      <c r="O3650" s="107">
        <v>2.29E-2</v>
      </c>
      <c r="P3650" s="104">
        <v>2.0699999999999998</v>
      </c>
      <c r="Z3650" s="77" t="s">
        <v>40</v>
      </c>
      <c r="AA3650" s="77" t="s">
        <v>39</v>
      </c>
      <c r="AB3650" s="77">
        <v>20</v>
      </c>
    </row>
    <row r="3651" spans="1:28" ht="15.75" customHeight="1" x14ac:dyDescent="0.2">
      <c r="A3651" s="77" t="s">
        <v>49</v>
      </c>
      <c r="B3651" s="77" t="s">
        <v>85</v>
      </c>
      <c r="C3651" s="77" t="s">
        <v>50</v>
      </c>
      <c r="D3651" s="113">
        <v>44154.447201608797</v>
      </c>
      <c r="E3651" s="77" t="s">
        <v>5</v>
      </c>
      <c r="F3651" s="77" t="s">
        <v>31</v>
      </c>
      <c r="G3651" s="77" t="s">
        <v>51</v>
      </c>
      <c r="H3651" s="77" t="s">
        <v>18</v>
      </c>
      <c r="I3651" s="77" t="s">
        <v>158</v>
      </c>
      <c r="J3651" s="77" t="s">
        <v>42</v>
      </c>
      <c r="K3651" s="101">
        <v>1.85</v>
      </c>
      <c r="L3651" s="77">
        <v>1120</v>
      </c>
      <c r="M3651" s="77" t="s">
        <v>41</v>
      </c>
      <c r="N3651" s="101">
        <v>34.299999999999997</v>
      </c>
      <c r="O3651" s="107">
        <v>2.35E-2</v>
      </c>
      <c r="P3651" s="104">
        <v>0</v>
      </c>
      <c r="Z3651" s="77" t="s">
        <v>40</v>
      </c>
      <c r="AA3651" s="77" t="s">
        <v>39</v>
      </c>
      <c r="AB3651" s="77">
        <v>20</v>
      </c>
    </row>
    <row r="3652" spans="1:28" ht="15.75" customHeight="1" x14ac:dyDescent="0.2">
      <c r="A3652" s="77" t="s">
        <v>49</v>
      </c>
      <c r="B3652" s="77" t="s">
        <v>85</v>
      </c>
      <c r="C3652" s="77" t="s">
        <v>50</v>
      </c>
      <c r="D3652" s="113">
        <v>44154.447201608797</v>
      </c>
      <c r="E3652" s="77" t="s">
        <v>5</v>
      </c>
      <c r="F3652" s="77" t="s">
        <v>31</v>
      </c>
      <c r="G3652" s="77" t="s">
        <v>51</v>
      </c>
      <c r="H3652" s="77" t="s">
        <v>18</v>
      </c>
      <c r="I3652" s="77" t="s">
        <v>43</v>
      </c>
      <c r="J3652" s="109" t="s">
        <v>83</v>
      </c>
      <c r="K3652" s="110">
        <v>34.558</v>
      </c>
      <c r="L3652" s="77">
        <v>1120</v>
      </c>
      <c r="M3652" s="77" t="s">
        <v>41</v>
      </c>
      <c r="N3652" s="110">
        <v>8.0835119999999996E-2</v>
      </c>
      <c r="O3652" s="107">
        <v>0</v>
      </c>
      <c r="P3652" s="111">
        <v>0.10760171</v>
      </c>
      <c r="Z3652" s="77" t="s">
        <v>40</v>
      </c>
      <c r="AA3652" s="77" t="s">
        <v>39</v>
      </c>
      <c r="AB3652" s="77">
        <v>20</v>
      </c>
    </row>
    <row r="3653" spans="1:28" ht="15.75" customHeight="1" x14ac:dyDescent="0.2">
      <c r="A3653" s="77" t="s">
        <v>49</v>
      </c>
      <c r="B3653" s="77" t="s">
        <v>85</v>
      </c>
      <c r="C3653" s="77" t="s">
        <v>50</v>
      </c>
      <c r="D3653" s="113">
        <v>44154.447201608797</v>
      </c>
      <c r="E3653" s="77" t="s">
        <v>5</v>
      </c>
      <c r="F3653" s="77" t="s">
        <v>31</v>
      </c>
      <c r="G3653" s="77" t="s">
        <v>51</v>
      </c>
      <c r="H3653" s="77" t="s">
        <v>18</v>
      </c>
      <c r="I3653" s="77" t="s">
        <v>159</v>
      </c>
      <c r="J3653" s="77" t="s">
        <v>42</v>
      </c>
      <c r="K3653" s="101">
        <v>1.85</v>
      </c>
      <c r="L3653" s="77">
        <v>1120</v>
      </c>
      <c r="M3653" s="77" t="s">
        <v>41</v>
      </c>
      <c r="N3653" s="101">
        <v>16.7</v>
      </c>
      <c r="O3653" s="107">
        <v>2.24E-2</v>
      </c>
      <c r="P3653" s="104">
        <v>1.82</v>
      </c>
      <c r="Z3653" s="77" t="s">
        <v>40</v>
      </c>
      <c r="AA3653" s="77" t="s">
        <v>39</v>
      </c>
      <c r="AB3653" s="77">
        <v>20</v>
      </c>
    </row>
    <row r="3654" spans="1:28" ht="15.75" customHeight="1" x14ac:dyDescent="0.2">
      <c r="A3654" s="77" t="s">
        <v>49</v>
      </c>
      <c r="B3654" s="77" t="s">
        <v>85</v>
      </c>
      <c r="C3654" s="77" t="s">
        <v>50</v>
      </c>
      <c r="D3654" s="113">
        <v>44154.447201608797</v>
      </c>
      <c r="E3654" s="77" t="s">
        <v>5</v>
      </c>
      <c r="F3654" s="77" t="s">
        <v>31</v>
      </c>
      <c r="G3654" s="77" t="s">
        <v>51</v>
      </c>
      <c r="H3654" s="77" t="s">
        <v>20</v>
      </c>
      <c r="I3654" s="77" t="s">
        <v>157</v>
      </c>
      <c r="J3654" s="77" t="s">
        <v>42</v>
      </c>
      <c r="K3654" s="101">
        <v>1.7</v>
      </c>
      <c r="L3654" s="77">
        <v>1120</v>
      </c>
      <c r="M3654" s="77" t="s">
        <v>41</v>
      </c>
      <c r="N3654" s="101">
        <v>12.1</v>
      </c>
      <c r="O3654" s="107">
        <v>1.9599999999999999E-2</v>
      </c>
      <c r="P3654" s="104">
        <v>2.31</v>
      </c>
      <c r="Z3654" s="77" t="s">
        <v>40</v>
      </c>
      <c r="AA3654" s="77" t="s">
        <v>39</v>
      </c>
      <c r="AB3654" s="77">
        <v>20</v>
      </c>
    </row>
    <row r="3655" spans="1:28" ht="15.75" customHeight="1" x14ac:dyDescent="0.2">
      <c r="A3655" s="77" t="s">
        <v>49</v>
      </c>
      <c r="B3655" s="77" t="s">
        <v>85</v>
      </c>
      <c r="C3655" s="77" t="s">
        <v>50</v>
      </c>
      <c r="D3655" s="113">
        <v>44154.447201608797</v>
      </c>
      <c r="E3655" s="77" t="s">
        <v>5</v>
      </c>
      <c r="F3655" s="77" t="s">
        <v>31</v>
      </c>
      <c r="G3655" s="77" t="s">
        <v>51</v>
      </c>
      <c r="H3655" s="77" t="s">
        <v>20</v>
      </c>
      <c r="I3655" s="77" t="s">
        <v>158</v>
      </c>
      <c r="J3655" s="77" t="s">
        <v>42</v>
      </c>
      <c r="K3655" s="101">
        <v>1.7</v>
      </c>
      <c r="L3655" s="77">
        <v>1120</v>
      </c>
      <c r="M3655" s="77" t="s">
        <v>41</v>
      </c>
      <c r="N3655" s="101">
        <v>34.6</v>
      </c>
      <c r="O3655" s="107">
        <v>2.0899999999999998E-2</v>
      </c>
      <c r="P3655" s="104">
        <v>0</v>
      </c>
      <c r="Z3655" s="77" t="s">
        <v>40</v>
      </c>
      <c r="AA3655" s="77" t="s">
        <v>39</v>
      </c>
      <c r="AB3655" s="77">
        <v>20</v>
      </c>
    </row>
    <row r="3656" spans="1:28" ht="15.75" customHeight="1" x14ac:dyDescent="0.2">
      <c r="A3656" s="77" t="s">
        <v>49</v>
      </c>
      <c r="B3656" s="77" t="s">
        <v>85</v>
      </c>
      <c r="C3656" s="77" t="s">
        <v>50</v>
      </c>
      <c r="D3656" s="113">
        <v>44154.447201608797</v>
      </c>
      <c r="E3656" s="77" t="s">
        <v>5</v>
      </c>
      <c r="F3656" s="77" t="s">
        <v>31</v>
      </c>
      <c r="G3656" s="77" t="s">
        <v>51</v>
      </c>
      <c r="H3656" s="77" t="s">
        <v>20</v>
      </c>
      <c r="I3656" s="77" t="s">
        <v>43</v>
      </c>
      <c r="J3656" s="109" t="s">
        <v>83</v>
      </c>
      <c r="K3656" s="110">
        <v>31.756</v>
      </c>
      <c r="L3656" s="77">
        <v>1120</v>
      </c>
      <c r="M3656" s="77" t="s">
        <v>41</v>
      </c>
      <c r="N3656" s="110">
        <v>9.2612420000000001E-2</v>
      </c>
      <c r="O3656" s="107">
        <v>0</v>
      </c>
      <c r="P3656" s="111">
        <v>0.11937901400000001</v>
      </c>
      <c r="Z3656" s="77" t="s">
        <v>40</v>
      </c>
      <c r="AA3656" s="77" t="s">
        <v>39</v>
      </c>
      <c r="AB3656" s="77">
        <v>20</v>
      </c>
    </row>
    <row r="3657" spans="1:28" ht="15.75" customHeight="1" x14ac:dyDescent="0.2">
      <c r="A3657" s="77" t="s">
        <v>49</v>
      </c>
      <c r="B3657" s="77" t="s">
        <v>85</v>
      </c>
      <c r="C3657" s="77" t="s">
        <v>50</v>
      </c>
      <c r="D3657" s="113">
        <v>44154.447201608797</v>
      </c>
      <c r="E3657" s="77" t="s">
        <v>5</v>
      </c>
      <c r="F3657" s="77" t="s">
        <v>31</v>
      </c>
      <c r="G3657" s="77" t="s">
        <v>51</v>
      </c>
      <c r="H3657" s="77" t="s">
        <v>20</v>
      </c>
      <c r="I3657" s="77" t="s">
        <v>159</v>
      </c>
      <c r="J3657" s="77" t="s">
        <v>42</v>
      </c>
      <c r="K3657" s="101">
        <v>1.7</v>
      </c>
      <c r="L3657" s="77">
        <v>1120</v>
      </c>
      <c r="M3657" s="77" t="s">
        <v>41</v>
      </c>
      <c r="N3657" s="101">
        <v>13.4</v>
      </c>
      <c r="O3657" s="107">
        <v>1.7500000000000002E-2</v>
      </c>
      <c r="P3657" s="104">
        <v>2.04</v>
      </c>
      <c r="Z3657" s="77" t="s">
        <v>40</v>
      </c>
      <c r="AA3657" s="77" t="s">
        <v>39</v>
      </c>
      <c r="AB3657" s="77">
        <v>20</v>
      </c>
    </row>
    <row r="3658" spans="1:28" ht="15.75" customHeight="1" x14ac:dyDescent="0.2">
      <c r="A3658" s="77" t="s">
        <v>49</v>
      </c>
      <c r="B3658" s="77" t="s">
        <v>85</v>
      </c>
      <c r="C3658" s="77" t="s">
        <v>50</v>
      </c>
      <c r="D3658" s="113">
        <v>44154.447201608797</v>
      </c>
      <c r="E3658" s="77" t="s">
        <v>5</v>
      </c>
      <c r="F3658" s="77" t="s">
        <v>31</v>
      </c>
      <c r="G3658" s="77" t="s">
        <v>51</v>
      </c>
      <c r="H3658" s="77" t="s">
        <v>22</v>
      </c>
      <c r="I3658" s="77" t="s">
        <v>157</v>
      </c>
      <c r="J3658" s="77" t="s">
        <v>42</v>
      </c>
      <c r="K3658" s="101">
        <v>1.73</v>
      </c>
      <c r="L3658" s="77">
        <v>1110</v>
      </c>
      <c r="M3658" s="77" t="s">
        <v>41</v>
      </c>
      <c r="N3658" s="101">
        <v>18.7</v>
      </c>
      <c r="O3658" s="107">
        <v>1.89E-2</v>
      </c>
      <c r="P3658" s="104">
        <v>2.41</v>
      </c>
      <c r="Z3658" s="77" t="s">
        <v>40</v>
      </c>
      <c r="AA3658" s="77" t="s">
        <v>39</v>
      </c>
      <c r="AB3658" s="77">
        <v>20</v>
      </c>
    </row>
    <row r="3659" spans="1:28" ht="15.75" customHeight="1" x14ac:dyDescent="0.2">
      <c r="A3659" s="77" t="s">
        <v>49</v>
      </c>
      <c r="B3659" s="77" t="s">
        <v>85</v>
      </c>
      <c r="C3659" s="77" t="s">
        <v>50</v>
      </c>
      <c r="D3659" s="113">
        <v>44154.447201608797</v>
      </c>
      <c r="E3659" s="77" t="s">
        <v>5</v>
      </c>
      <c r="F3659" s="77" t="s">
        <v>31</v>
      </c>
      <c r="G3659" s="77" t="s">
        <v>51</v>
      </c>
      <c r="H3659" s="77" t="s">
        <v>22</v>
      </c>
      <c r="I3659" s="77" t="s">
        <v>158</v>
      </c>
      <c r="J3659" s="77" t="s">
        <v>42</v>
      </c>
      <c r="K3659" s="101">
        <v>1.73</v>
      </c>
      <c r="L3659" s="77">
        <v>1110</v>
      </c>
      <c r="M3659" s="77" t="s">
        <v>41</v>
      </c>
      <c r="N3659" s="101">
        <v>41.5</v>
      </c>
      <c r="O3659" s="107">
        <v>1.9699999999999999E-2</v>
      </c>
      <c r="P3659" s="104">
        <v>0</v>
      </c>
      <c r="Z3659" s="77" t="s">
        <v>40</v>
      </c>
      <c r="AA3659" s="77" t="s">
        <v>39</v>
      </c>
      <c r="AB3659" s="77">
        <v>20</v>
      </c>
    </row>
    <row r="3660" spans="1:28" ht="15.75" customHeight="1" x14ac:dyDescent="0.2">
      <c r="A3660" s="77" t="s">
        <v>49</v>
      </c>
      <c r="B3660" s="77" t="s">
        <v>85</v>
      </c>
      <c r="C3660" s="77" t="s">
        <v>50</v>
      </c>
      <c r="D3660" s="113">
        <v>44154.447201608797</v>
      </c>
      <c r="E3660" s="77" t="s">
        <v>5</v>
      </c>
      <c r="F3660" s="77" t="s">
        <v>31</v>
      </c>
      <c r="G3660" s="77" t="s">
        <v>51</v>
      </c>
      <c r="H3660" s="77" t="s">
        <v>22</v>
      </c>
      <c r="I3660" s="77" t="s">
        <v>43</v>
      </c>
      <c r="J3660" s="109" t="s">
        <v>83</v>
      </c>
      <c r="K3660" s="110">
        <v>32.316400000000002</v>
      </c>
      <c r="L3660" s="77">
        <v>1110</v>
      </c>
      <c r="M3660" s="77" t="s">
        <v>41</v>
      </c>
      <c r="N3660" s="110">
        <v>9.5289079999999998E-2</v>
      </c>
      <c r="O3660" s="107">
        <v>0</v>
      </c>
      <c r="P3660" s="111">
        <v>0.12526765000000001</v>
      </c>
      <c r="Z3660" s="77" t="s">
        <v>40</v>
      </c>
      <c r="AA3660" s="77" t="s">
        <v>39</v>
      </c>
      <c r="AB3660" s="77">
        <v>20</v>
      </c>
    </row>
    <row r="3661" spans="1:28" ht="15.75" customHeight="1" x14ac:dyDescent="0.2">
      <c r="A3661" s="77" t="s">
        <v>49</v>
      </c>
      <c r="B3661" s="77" t="s">
        <v>85</v>
      </c>
      <c r="C3661" s="77" t="s">
        <v>50</v>
      </c>
      <c r="D3661" s="113">
        <v>44154.447201608797</v>
      </c>
      <c r="E3661" s="77" t="s">
        <v>5</v>
      </c>
      <c r="F3661" s="77" t="s">
        <v>31</v>
      </c>
      <c r="G3661" s="77" t="s">
        <v>51</v>
      </c>
      <c r="H3661" s="77" t="s">
        <v>22</v>
      </c>
      <c r="I3661" s="77" t="s">
        <v>159</v>
      </c>
      <c r="J3661" s="77" t="s">
        <v>42</v>
      </c>
      <c r="K3661" s="101">
        <v>1.73</v>
      </c>
      <c r="L3661" s="77">
        <v>1110</v>
      </c>
      <c r="M3661" s="77" t="s">
        <v>41</v>
      </c>
      <c r="N3661" s="101">
        <v>21</v>
      </c>
      <c r="O3661" s="107">
        <v>1.84E-2</v>
      </c>
      <c r="P3661" s="104">
        <v>2.11</v>
      </c>
      <c r="Z3661" s="77" t="s">
        <v>40</v>
      </c>
      <c r="AA3661" s="77" t="s">
        <v>39</v>
      </c>
      <c r="AB3661" s="77">
        <v>20</v>
      </c>
    </row>
    <row r="3662" spans="1:28" ht="15.75" customHeight="1" x14ac:dyDescent="0.2">
      <c r="A3662" s="77" t="s">
        <v>49</v>
      </c>
      <c r="B3662" s="77" t="s">
        <v>85</v>
      </c>
      <c r="C3662" s="77" t="s">
        <v>50</v>
      </c>
      <c r="D3662" s="113">
        <v>44154.447201608797</v>
      </c>
      <c r="E3662" s="77" t="s">
        <v>5</v>
      </c>
      <c r="F3662" s="77" t="s">
        <v>31</v>
      </c>
      <c r="G3662" s="77" t="s">
        <v>51</v>
      </c>
      <c r="H3662" s="77" t="s">
        <v>24</v>
      </c>
      <c r="I3662" s="77" t="s">
        <v>157</v>
      </c>
      <c r="J3662" s="77" t="s">
        <v>42</v>
      </c>
      <c r="K3662" s="101">
        <v>2.3199999999999998</v>
      </c>
      <c r="L3662" s="77">
        <v>1390</v>
      </c>
      <c r="M3662" s="77" t="s">
        <v>41</v>
      </c>
      <c r="N3662" s="101">
        <v>25.2</v>
      </c>
      <c r="O3662" s="107">
        <v>1.9099999999999999E-2</v>
      </c>
      <c r="P3662" s="104">
        <v>1.85</v>
      </c>
      <c r="Z3662" s="77" t="s">
        <v>40</v>
      </c>
      <c r="AA3662" s="77" t="s">
        <v>39</v>
      </c>
      <c r="AB3662" s="77">
        <v>20</v>
      </c>
    </row>
    <row r="3663" spans="1:28" ht="15.75" customHeight="1" x14ac:dyDescent="0.2">
      <c r="A3663" s="77" t="s">
        <v>49</v>
      </c>
      <c r="B3663" s="77" t="s">
        <v>85</v>
      </c>
      <c r="C3663" s="77" t="s">
        <v>50</v>
      </c>
      <c r="D3663" s="113">
        <v>44154.447201608797</v>
      </c>
      <c r="E3663" s="77" t="s">
        <v>5</v>
      </c>
      <c r="F3663" s="77" t="s">
        <v>31</v>
      </c>
      <c r="G3663" s="77" t="s">
        <v>51</v>
      </c>
      <c r="H3663" s="77" t="s">
        <v>24</v>
      </c>
      <c r="I3663" s="77" t="s">
        <v>158</v>
      </c>
      <c r="J3663" s="77" t="s">
        <v>42</v>
      </c>
      <c r="K3663" s="101">
        <v>2.3199999999999998</v>
      </c>
      <c r="L3663" s="77">
        <v>1390</v>
      </c>
      <c r="M3663" s="77" t="s">
        <v>41</v>
      </c>
      <c r="N3663" s="101">
        <v>46.1</v>
      </c>
      <c r="O3663" s="107">
        <v>1.9699999999999999E-2</v>
      </c>
      <c r="P3663" s="104">
        <v>0</v>
      </c>
      <c r="Z3663" s="77" t="s">
        <v>40</v>
      </c>
      <c r="AA3663" s="77" t="s">
        <v>39</v>
      </c>
      <c r="AB3663" s="77">
        <v>20</v>
      </c>
    </row>
    <row r="3664" spans="1:28" ht="15.75" customHeight="1" x14ac:dyDescent="0.2">
      <c r="A3664" s="77" t="s">
        <v>49</v>
      </c>
      <c r="B3664" s="77" t="s">
        <v>85</v>
      </c>
      <c r="C3664" s="77" t="s">
        <v>50</v>
      </c>
      <c r="D3664" s="113">
        <v>44154.447201608797</v>
      </c>
      <c r="E3664" s="77" t="s">
        <v>5</v>
      </c>
      <c r="F3664" s="77" t="s">
        <v>31</v>
      </c>
      <c r="G3664" s="77" t="s">
        <v>51</v>
      </c>
      <c r="H3664" s="77" t="s">
        <v>24</v>
      </c>
      <c r="I3664" s="77" t="s">
        <v>43</v>
      </c>
      <c r="J3664" s="109" t="s">
        <v>83</v>
      </c>
      <c r="K3664" s="110">
        <v>43.337597000000002</v>
      </c>
      <c r="L3664" s="77">
        <v>1390</v>
      </c>
      <c r="M3664" s="77" t="s">
        <v>41</v>
      </c>
      <c r="N3664" s="110">
        <v>6.9057814999999995E-2</v>
      </c>
      <c r="O3664" s="107">
        <v>0</v>
      </c>
      <c r="P3664" s="111">
        <v>9.5824406000000001E-2</v>
      </c>
      <c r="Z3664" s="77" t="s">
        <v>40</v>
      </c>
      <c r="AA3664" s="77" t="s">
        <v>39</v>
      </c>
      <c r="AB3664" s="77">
        <v>20</v>
      </c>
    </row>
    <row r="3665" spans="1:28" ht="15.75" customHeight="1" x14ac:dyDescent="0.2">
      <c r="A3665" s="77" t="s">
        <v>49</v>
      </c>
      <c r="B3665" s="77" t="s">
        <v>85</v>
      </c>
      <c r="C3665" s="77" t="s">
        <v>50</v>
      </c>
      <c r="D3665" s="113">
        <v>44154.447201608797</v>
      </c>
      <c r="E3665" s="77" t="s">
        <v>5</v>
      </c>
      <c r="F3665" s="77" t="s">
        <v>31</v>
      </c>
      <c r="G3665" s="77" t="s">
        <v>51</v>
      </c>
      <c r="H3665" s="77" t="s">
        <v>24</v>
      </c>
      <c r="I3665" s="77" t="s">
        <v>159</v>
      </c>
      <c r="J3665" s="77" t="s">
        <v>42</v>
      </c>
      <c r="K3665" s="101">
        <v>2.3199999999999998</v>
      </c>
      <c r="L3665" s="77">
        <v>1390</v>
      </c>
      <c r="M3665" s="77" t="s">
        <v>41</v>
      </c>
      <c r="N3665" s="101">
        <v>27.8</v>
      </c>
      <c r="O3665" s="107">
        <v>1.9199999999999998E-2</v>
      </c>
      <c r="P3665" s="104">
        <v>1.62</v>
      </c>
      <c r="Z3665" s="77" t="s">
        <v>40</v>
      </c>
      <c r="AA3665" s="77" t="s">
        <v>39</v>
      </c>
      <c r="AB3665" s="77">
        <v>20</v>
      </c>
    </row>
    <row r="3666" spans="1:28" ht="15.75" customHeight="1" x14ac:dyDescent="0.2">
      <c r="A3666" s="77" t="s">
        <v>49</v>
      </c>
      <c r="B3666" s="77" t="s">
        <v>85</v>
      </c>
      <c r="C3666" s="77" t="s">
        <v>50</v>
      </c>
      <c r="D3666" s="113">
        <v>44154.447201608797</v>
      </c>
      <c r="E3666" s="77" t="s">
        <v>5</v>
      </c>
      <c r="F3666" s="77" t="s">
        <v>31</v>
      </c>
      <c r="G3666" s="77" t="s">
        <v>51</v>
      </c>
      <c r="H3666" s="77" t="s">
        <v>25</v>
      </c>
      <c r="I3666" s="77" t="s">
        <v>157</v>
      </c>
      <c r="J3666" s="77" t="s">
        <v>42</v>
      </c>
      <c r="K3666" s="101">
        <v>2.5</v>
      </c>
      <c r="L3666" s="77">
        <v>1410</v>
      </c>
      <c r="M3666" s="77" t="s">
        <v>41</v>
      </c>
      <c r="N3666" s="101">
        <v>35.1</v>
      </c>
      <c r="O3666" s="107">
        <v>2.0799999999999999E-2</v>
      </c>
      <c r="P3666" s="104">
        <v>0.78</v>
      </c>
      <c r="Z3666" s="77" t="s">
        <v>40</v>
      </c>
      <c r="AA3666" s="77" t="s">
        <v>39</v>
      </c>
      <c r="AB3666" s="77">
        <v>20</v>
      </c>
    </row>
    <row r="3667" spans="1:28" ht="15.75" customHeight="1" x14ac:dyDescent="0.2">
      <c r="A3667" s="77" t="s">
        <v>49</v>
      </c>
      <c r="B3667" s="77" t="s">
        <v>85</v>
      </c>
      <c r="C3667" s="77" t="s">
        <v>50</v>
      </c>
      <c r="D3667" s="113">
        <v>44154.447201608797</v>
      </c>
      <c r="E3667" s="77" t="s">
        <v>5</v>
      </c>
      <c r="F3667" s="77" t="s">
        <v>31</v>
      </c>
      <c r="G3667" s="77" t="s">
        <v>51</v>
      </c>
      <c r="H3667" s="77" t="s">
        <v>25</v>
      </c>
      <c r="I3667" s="77" t="s">
        <v>158</v>
      </c>
      <c r="J3667" s="77" t="s">
        <v>42</v>
      </c>
      <c r="K3667" s="101">
        <v>2.5</v>
      </c>
      <c r="L3667" s="77">
        <v>1410</v>
      </c>
      <c r="M3667" s="77" t="s">
        <v>41</v>
      </c>
      <c r="N3667" s="101">
        <v>42</v>
      </c>
      <c r="O3667" s="107">
        <v>2.12E-2</v>
      </c>
      <c r="P3667" s="104">
        <v>0</v>
      </c>
      <c r="Z3667" s="77" t="s">
        <v>40</v>
      </c>
      <c r="AA3667" s="77" t="s">
        <v>39</v>
      </c>
      <c r="AB3667" s="77">
        <v>20</v>
      </c>
    </row>
    <row r="3668" spans="1:28" ht="15.75" customHeight="1" x14ac:dyDescent="0.2">
      <c r="A3668" s="77" t="s">
        <v>49</v>
      </c>
      <c r="B3668" s="77" t="s">
        <v>85</v>
      </c>
      <c r="C3668" s="77" t="s">
        <v>50</v>
      </c>
      <c r="D3668" s="113">
        <v>44154.447201608797</v>
      </c>
      <c r="E3668" s="77" t="s">
        <v>5</v>
      </c>
      <c r="F3668" s="77" t="s">
        <v>31</v>
      </c>
      <c r="G3668" s="77" t="s">
        <v>51</v>
      </c>
      <c r="H3668" s="77" t="s">
        <v>25</v>
      </c>
      <c r="I3668" s="77" t="s">
        <v>43</v>
      </c>
      <c r="J3668" s="109" t="s">
        <v>83</v>
      </c>
      <c r="K3668" s="110">
        <v>46.7</v>
      </c>
      <c r="L3668" s="77">
        <v>1410</v>
      </c>
      <c r="M3668" s="77" t="s">
        <v>41</v>
      </c>
      <c r="N3668" s="110">
        <v>2.8854389000000001E-2</v>
      </c>
      <c r="O3668" s="107">
        <v>0</v>
      </c>
      <c r="P3668" s="111">
        <v>4.0203426E-2</v>
      </c>
      <c r="Z3668" s="77" t="s">
        <v>40</v>
      </c>
      <c r="AA3668" s="77" t="s">
        <v>39</v>
      </c>
      <c r="AB3668" s="77">
        <v>20</v>
      </c>
    </row>
    <row r="3669" spans="1:28" ht="15.75" customHeight="1" x14ac:dyDescent="0.2">
      <c r="A3669" s="77" t="s">
        <v>49</v>
      </c>
      <c r="B3669" s="77" t="s">
        <v>85</v>
      </c>
      <c r="C3669" s="77" t="s">
        <v>50</v>
      </c>
      <c r="D3669" s="113">
        <v>44154.447201608797</v>
      </c>
      <c r="E3669" s="77" t="s">
        <v>5</v>
      </c>
      <c r="F3669" s="77" t="s">
        <v>31</v>
      </c>
      <c r="G3669" s="77" t="s">
        <v>51</v>
      </c>
      <c r="H3669" s="77" t="s">
        <v>25</v>
      </c>
      <c r="I3669" s="77" t="s">
        <v>159</v>
      </c>
      <c r="J3669" s="77" t="s">
        <v>42</v>
      </c>
      <c r="K3669" s="101">
        <v>2.5</v>
      </c>
      <c r="L3669" s="77">
        <v>1410</v>
      </c>
      <c r="M3669" s="77" t="s">
        <v>41</v>
      </c>
      <c r="N3669" s="101">
        <v>35.6</v>
      </c>
      <c r="O3669" s="107">
        <v>2.07E-2</v>
      </c>
      <c r="P3669" s="104">
        <v>0.68200000000000005</v>
      </c>
      <c r="Z3669" s="77" t="s">
        <v>40</v>
      </c>
      <c r="AA3669" s="77" t="s">
        <v>39</v>
      </c>
      <c r="AB3669" s="77">
        <v>20</v>
      </c>
    </row>
    <row r="3670" spans="1:28" ht="15.75" customHeight="1" x14ac:dyDescent="0.2">
      <c r="A3670" s="77" t="s">
        <v>49</v>
      </c>
      <c r="B3670" s="77" t="s">
        <v>85</v>
      </c>
      <c r="C3670" s="77" t="s">
        <v>50</v>
      </c>
      <c r="D3670" s="113">
        <v>44154.447201608797</v>
      </c>
      <c r="E3670" s="77" t="s">
        <v>5</v>
      </c>
      <c r="F3670" s="77" t="s">
        <v>31</v>
      </c>
      <c r="G3670" s="77" t="s">
        <v>51</v>
      </c>
      <c r="H3670" s="77" t="s">
        <v>26</v>
      </c>
      <c r="I3670" s="77" t="s">
        <v>157</v>
      </c>
      <c r="J3670" s="77" t="s">
        <v>42</v>
      </c>
      <c r="K3670" s="101">
        <v>1.52</v>
      </c>
      <c r="L3670" s="77">
        <v>1130</v>
      </c>
      <c r="M3670" s="77" t="s">
        <v>41</v>
      </c>
      <c r="N3670" s="101">
        <v>14.9</v>
      </c>
      <c r="O3670" s="107">
        <v>1.43E-2</v>
      </c>
      <c r="P3670" s="104">
        <v>4.0199999999999996</v>
      </c>
      <c r="Z3670" s="77" t="s">
        <v>40</v>
      </c>
      <c r="AA3670" s="77" t="s">
        <v>39</v>
      </c>
      <c r="AB3670" s="77">
        <v>20</v>
      </c>
    </row>
    <row r="3671" spans="1:28" ht="15.75" customHeight="1" x14ac:dyDescent="0.2">
      <c r="A3671" s="77" t="s">
        <v>49</v>
      </c>
      <c r="B3671" s="77" t="s">
        <v>85</v>
      </c>
      <c r="C3671" s="77" t="s">
        <v>50</v>
      </c>
      <c r="D3671" s="113">
        <v>44154.447201608797</v>
      </c>
      <c r="E3671" s="77" t="s">
        <v>5</v>
      </c>
      <c r="F3671" s="77" t="s">
        <v>31</v>
      </c>
      <c r="G3671" s="77" t="s">
        <v>51</v>
      </c>
      <c r="H3671" s="77" t="s">
        <v>26</v>
      </c>
      <c r="I3671" s="77" t="s">
        <v>158</v>
      </c>
      <c r="J3671" s="77" t="s">
        <v>42</v>
      </c>
      <c r="K3671" s="101">
        <v>1.52</v>
      </c>
      <c r="L3671" s="77">
        <v>1130</v>
      </c>
      <c r="M3671" s="77" t="s">
        <v>41</v>
      </c>
      <c r="N3671" s="101">
        <v>68.900000000000006</v>
      </c>
      <c r="O3671" s="107">
        <v>1.54E-2</v>
      </c>
      <c r="P3671" s="104">
        <v>0</v>
      </c>
      <c r="Z3671" s="77" t="s">
        <v>40</v>
      </c>
      <c r="AA3671" s="77" t="s">
        <v>39</v>
      </c>
      <c r="AB3671" s="77">
        <v>20</v>
      </c>
    </row>
    <row r="3672" spans="1:28" ht="15.75" customHeight="1" x14ac:dyDescent="0.2">
      <c r="A3672" s="77" t="s">
        <v>49</v>
      </c>
      <c r="B3672" s="77" t="s">
        <v>85</v>
      </c>
      <c r="C3672" s="77" t="s">
        <v>50</v>
      </c>
      <c r="D3672" s="113">
        <v>44154.447201608797</v>
      </c>
      <c r="E3672" s="77" t="s">
        <v>5</v>
      </c>
      <c r="F3672" s="77" t="s">
        <v>31</v>
      </c>
      <c r="G3672" s="77" t="s">
        <v>51</v>
      </c>
      <c r="H3672" s="77" t="s">
        <v>26</v>
      </c>
      <c r="I3672" s="77" t="s">
        <v>43</v>
      </c>
      <c r="J3672" s="109" t="s">
        <v>83</v>
      </c>
      <c r="K3672" s="110">
        <v>28.393599999999999</v>
      </c>
      <c r="L3672" s="77">
        <v>1130</v>
      </c>
      <c r="M3672" s="77" t="s">
        <v>41</v>
      </c>
      <c r="N3672" s="110">
        <v>0.16809421999999999</v>
      </c>
      <c r="O3672" s="107">
        <v>0</v>
      </c>
      <c r="P3672" s="111">
        <v>0.20717343999999999</v>
      </c>
      <c r="Z3672" s="77" t="s">
        <v>40</v>
      </c>
      <c r="AA3672" s="77" t="s">
        <v>39</v>
      </c>
      <c r="AB3672" s="77">
        <v>20</v>
      </c>
    </row>
    <row r="3673" spans="1:28" ht="15.75" customHeight="1" x14ac:dyDescent="0.2">
      <c r="A3673" s="77" t="s">
        <v>49</v>
      </c>
      <c r="B3673" s="77" t="s">
        <v>85</v>
      </c>
      <c r="C3673" s="77" t="s">
        <v>50</v>
      </c>
      <c r="D3673" s="113">
        <v>44154.447201608797</v>
      </c>
      <c r="E3673" s="77" t="s">
        <v>5</v>
      </c>
      <c r="F3673" s="77" t="s">
        <v>31</v>
      </c>
      <c r="G3673" s="77" t="s">
        <v>51</v>
      </c>
      <c r="H3673" s="77" t="s">
        <v>26</v>
      </c>
      <c r="I3673" s="77" t="s">
        <v>159</v>
      </c>
      <c r="J3673" s="77" t="s">
        <v>42</v>
      </c>
      <c r="K3673" s="101">
        <v>1.52</v>
      </c>
      <c r="L3673" s="77">
        <v>1130</v>
      </c>
      <c r="M3673" s="77" t="s">
        <v>41</v>
      </c>
      <c r="N3673" s="101">
        <v>21.7</v>
      </c>
      <c r="O3673" s="107">
        <v>1.44E-2</v>
      </c>
      <c r="P3673" s="104">
        <v>3.52</v>
      </c>
      <c r="Z3673" s="77" t="s">
        <v>40</v>
      </c>
      <c r="AA3673" s="77" t="s">
        <v>39</v>
      </c>
      <c r="AB3673" s="77">
        <v>20</v>
      </c>
    </row>
    <row r="3674" spans="1:28" ht="15.75" customHeight="1" x14ac:dyDescent="0.2">
      <c r="A3674" s="77" t="s">
        <v>49</v>
      </c>
      <c r="B3674" s="77" t="s">
        <v>85</v>
      </c>
      <c r="C3674" s="77" t="s">
        <v>50</v>
      </c>
      <c r="D3674" s="113">
        <v>44154.447201608797</v>
      </c>
      <c r="E3674" s="77" t="s">
        <v>5</v>
      </c>
      <c r="F3674" s="77" t="s">
        <v>45</v>
      </c>
      <c r="G3674" s="77" t="s">
        <v>44</v>
      </c>
      <c r="H3674" s="77" t="s">
        <v>6</v>
      </c>
      <c r="I3674" s="77" t="s">
        <v>157</v>
      </c>
      <c r="J3674" s="77" t="s">
        <v>42</v>
      </c>
      <c r="K3674" s="101">
        <v>1.8</v>
      </c>
      <c r="L3674" s="77">
        <v>1750</v>
      </c>
      <c r="M3674" s="77" t="s">
        <v>41</v>
      </c>
      <c r="N3674" s="101">
        <v>6</v>
      </c>
      <c r="O3674" s="107">
        <v>0</v>
      </c>
      <c r="P3674" s="104">
        <v>7.42</v>
      </c>
      <c r="Z3674" s="77" t="s">
        <v>40</v>
      </c>
      <c r="AA3674" s="77" t="s">
        <v>39</v>
      </c>
      <c r="AB3674" s="77">
        <v>20</v>
      </c>
    </row>
    <row r="3675" spans="1:28" ht="15.75" customHeight="1" x14ac:dyDescent="0.2">
      <c r="A3675" s="77" t="s">
        <v>49</v>
      </c>
      <c r="B3675" s="77" t="s">
        <v>85</v>
      </c>
      <c r="C3675" s="77" t="s">
        <v>50</v>
      </c>
      <c r="D3675" s="113">
        <v>44154.447201608797</v>
      </c>
      <c r="E3675" s="77" t="s">
        <v>5</v>
      </c>
      <c r="F3675" s="77" t="s">
        <v>45</v>
      </c>
      <c r="G3675" s="77" t="s">
        <v>44</v>
      </c>
      <c r="H3675" s="77" t="s">
        <v>6</v>
      </c>
      <c r="I3675" s="77" t="s">
        <v>158</v>
      </c>
      <c r="J3675" s="77" t="s">
        <v>42</v>
      </c>
      <c r="K3675" s="101">
        <v>1.8</v>
      </c>
      <c r="L3675" s="77">
        <v>1750</v>
      </c>
      <c r="M3675" s="77" t="s">
        <v>41</v>
      </c>
      <c r="N3675" s="101">
        <v>77.2</v>
      </c>
      <c r="O3675" s="107">
        <v>0</v>
      </c>
      <c r="P3675" s="104">
        <v>0</v>
      </c>
      <c r="Z3675" s="77" t="s">
        <v>40</v>
      </c>
      <c r="AA3675" s="77" t="s">
        <v>39</v>
      </c>
      <c r="AB3675" s="77">
        <v>20</v>
      </c>
    </row>
    <row r="3676" spans="1:28" ht="15.75" customHeight="1" x14ac:dyDescent="0.2">
      <c r="A3676" s="77" t="s">
        <v>49</v>
      </c>
      <c r="B3676" s="77" t="s">
        <v>85</v>
      </c>
      <c r="C3676" s="77" t="s">
        <v>50</v>
      </c>
      <c r="D3676" s="113">
        <v>44154.447201608797</v>
      </c>
      <c r="E3676" s="77" t="s">
        <v>5</v>
      </c>
      <c r="F3676" s="77" t="s">
        <v>45</v>
      </c>
      <c r="G3676" s="77" t="s">
        <v>44</v>
      </c>
      <c r="H3676" s="77" t="s">
        <v>6</v>
      </c>
      <c r="I3676" s="77" t="s">
        <v>159</v>
      </c>
      <c r="J3676" s="77" t="s">
        <v>42</v>
      </c>
      <c r="K3676" s="101">
        <v>1.8</v>
      </c>
      <c r="L3676" s="77">
        <v>1750</v>
      </c>
      <c r="M3676" s="77" t="s">
        <v>41</v>
      </c>
      <c r="N3676" s="101">
        <v>5.4</v>
      </c>
      <c r="O3676" s="107">
        <v>0</v>
      </c>
      <c r="P3676" s="104">
        <v>7.15</v>
      </c>
      <c r="Z3676" s="77" t="s">
        <v>40</v>
      </c>
      <c r="AA3676" s="77" t="s">
        <v>39</v>
      </c>
      <c r="AB3676" s="77">
        <v>20</v>
      </c>
    </row>
    <row r="3677" spans="1:28" ht="15.75" customHeight="1" x14ac:dyDescent="0.2">
      <c r="A3677" s="77" t="s">
        <v>49</v>
      </c>
      <c r="B3677" s="77" t="s">
        <v>85</v>
      </c>
      <c r="C3677" s="77" t="s">
        <v>50</v>
      </c>
      <c r="D3677" s="113">
        <v>44154.447201608797</v>
      </c>
      <c r="E3677" s="77" t="s">
        <v>5</v>
      </c>
      <c r="F3677" s="77" t="s">
        <v>45</v>
      </c>
      <c r="G3677" s="77" t="s">
        <v>44</v>
      </c>
      <c r="H3677" s="77" t="s">
        <v>7</v>
      </c>
      <c r="I3677" s="77" t="s">
        <v>157</v>
      </c>
      <c r="J3677" s="77" t="s">
        <v>42</v>
      </c>
      <c r="K3677" s="101">
        <v>1.6</v>
      </c>
      <c r="L3677" s="77">
        <v>1410</v>
      </c>
      <c r="M3677" s="77" t="s">
        <v>41</v>
      </c>
      <c r="N3677" s="101">
        <v>25.7</v>
      </c>
      <c r="O3677" s="107">
        <v>3.9E-2</v>
      </c>
      <c r="P3677" s="104">
        <v>6.44</v>
      </c>
      <c r="Z3677" s="77" t="s">
        <v>40</v>
      </c>
      <c r="AA3677" s="77" t="s">
        <v>39</v>
      </c>
      <c r="AB3677" s="77">
        <v>20</v>
      </c>
    </row>
    <row r="3678" spans="1:28" ht="15.75" customHeight="1" x14ac:dyDescent="0.2">
      <c r="A3678" s="77" t="s">
        <v>49</v>
      </c>
      <c r="B3678" s="77" t="s">
        <v>85</v>
      </c>
      <c r="C3678" s="77" t="s">
        <v>50</v>
      </c>
      <c r="D3678" s="113">
        <v>44154.447201608797</v>
      </c>
      <c r="E3678" s="77" t="s">
        <v>5</v>
      </c>
      <c r="F3678" s="77" t="s">
        <v>45</v>
      </c>
      <c r="G3678" s="77" t="s">
        <v>44</v>
      </c>
      <c r="H3678" s="77" t="s">
        <v>7</v>
      </c>
      <c r="I3678" s="77" t="s">
        <v>158</v>
      </c>
      <c r="J3678" s="77" t="s">
        <v>42</v>
      </c>
      <c r="K3678" s="101">
        <v>1.6</v>
      </c>
      <c r="L3678" s="77">
        <v>1410</v>
      </c>
      <c r="M3678" s="77" t="s">
        <v>41</v>
      </c>
      <c r="N3678" s="101">
        <v>95.2</v>
      </c>
      <c r="O3678" s="107">
        <v>4.1000000000000002E-2</v>
      </c>
      <c r="P3678" s="104">
        <v>0</v>
      </c>
      <c r="Z3678" s="77" t="s">
        <v>40</v>
      </c>
      <c r="AA3678" s="77" t="s">
        <v>39</v>
      </c>
      <c r="AB3678" s="77">
        <v>20</v>
      </c>
    </row>
    <row r="3679" spans="1:28" ht="15.75" customHeight="1" x14ac:dyDescent="0.2">
      <c r="A3679" s="77" t="s">
        <v>49</v>
      </c>
      <c r="B3679" s="77" t="s">
        <v>85</v>
      </c>
      <c r="C3679" s="77" t="s">
        <v>50</v>
      </c>
      <c r="D3679" s="113">
        <v>44154.447201608797</v>
      </c>
      <c r="E3679" s="77" t="s">
        <v>5</v>
      </c>
      <c r="F3679" s="77" t="s">
        <v>45</v>
      </c>
      <c r="G3679" s="77" t="s">
        <v>44</v>
      </c>
      <c r="H3679" s="77" t="s">
        <v>7</v>
      </c>
      <c r="I3679" s="77" t="s">
        <v>159</v>
      </c>
      <c r="J3679" s="77" t="s">
        <v>42</v>
      </c>
      <c r="K3679" s="101">
        <v>1.6</v>
      </c>
      <c r="L3679" s="77">
        <v>1410</v>
      </c>
      <c r="M3679" s="77" t="s">
        <v>41</v>
      </c>
      <c r="N3679" s="101">
        <v>21.1</v>
      </c>
      <c r="O3679" s="107">
        <v>1.9E-2</v>
      </c>
      <c r="P3679" s="104">
        <v>6.11</v>
      </c>
      <c r="Z3679" s="77" t="s">
        <v>40</v>
      </c>
      <c r="AA3679" s="77" t="s">
        <v>39</v>
      </c>
      <c r="AB3679" s="77">
        <v>20</v>
      </c>
    </row>
    <row r="3680" spans="1:28" ht="15.75" customHeight="1" x14ac:dyDescent="0.2">
      <c r="A3680" s="77" t="s">
        <v>49</v>
      </c>
      <c r="B3680" s="77" t="s">
        <v>85</v>
      </c>
      <c r="C3680" s="77" t="s">
        <v>50</v>
      </c>
      <c r="D3680" s="113">
        <v>44154.447201608797</v>
      </c>
      <c r="E3680" s="77" t="s">
        <v>5</v>
      </c>
      <c r="F3680" s="77" t="s">
        <v>45</v>
      </c>
      <c r="G3680" s="77" t="s">
        <v>44</v>
      </c>
      <c r="H3680" s="77" t="s">
        <v>8</v>
      </c>
      <c r="I3680" s="77" t="s">
        <v>157</v>
      </c>
      <c r="J3680" s="77" t="s">
        <v>42</v>
      </c>
      <c r="K3680" s="101">
        <v>1.9</v>
      </c>
      <c r="L3680" s="77">
        <v>1510</v>
      </c>
      <c r="M3680" s="77" t="s">
        <v>41</v>
      </c>
      <c r="N3680" s="101">
        <v>6.7</v>
      </c>
      <c r="O3680" s="107">
        <v>1.2999999999999999E-2</v>
      </c>
      <c r="P3680" s="104">
        <v>4.4400000000000004</v>
      </c>
      <c r="Z3680" s="77" t="s">
        <v>40</v>
      </c>
      <c r="AA3680" s="77" t="s">
        <v>39</v>
      </c>
      <c r="AB3680" s="77">
        <v>20</v>
      </c>
    </row>
    <row r="3681" spans="1:28" ht="15.75" customHeight="1" x14ac:dyDescent="0.2">
      <c r="A3681" s="77" t="s">
        <v>49</v>
      </c>
      <c r="B3681" s="77" t="s">
        <v>85</v>
      </c>
      <c r="C3681" s="77" t="s">
        <v>50</v>
      </c>
      <c r="D3681" s="113">
        <v>44154.447201608797</v>
      </c>
      <c r="E3681" s="77" t="s">
        <v>5</v>
      </c>
      <c r="F3681" s="77" t="s">
        <v>45</v>
      </c>
      <c r="G3681" s="77" t="s">
        <v>44</v>
      </c>
      <c r="H3681" s="77" t="s">
        <v>8</v>
      </c>
      <c r="I3681" s="77" t="s">
        <v>158</v>
      </c>
      <c r="J3681" s="77" t="s">
        <v>42</v>
      </c>
      <c r="K3681" s="101">
        <v>1.9</v>
      </c>
      <c r="L3681" s="77">
        <v>1510</v>
      </c>
      <c r="M3681" s="77" t="s">
        <v>41</v>
      </c>
      <c r="N3681" s="101">
        <v>42.5</v>
      </c>
      <c r="O3681" s="107">
        <v>1.4E-2</v>
      </c>
      <c r="P3681" s="104">
        <v>0</v>
      </c>
      <c r="Z3681" s="77" t="s">
        <v>40</v>
      </c>
      <c r="AA3681" s="77" t="s">
        <v>39</v>
      </c>
      <c r="AB3681" s="77">
        <v>20</v>
      </c>
    </row>
    <row r="3682" spans="1:28" ht="15.75" customHeight="1" x14ac:dyDescent="0.2">
      <c r="A3682" s="77" t="s">
        <v>49</v>
      </c>
      <c r="B3682" s="77" t="s">
        <v>85</v>
      </c>
      <c r="C3682" s="77" t="s">
        <v>50</v>
      </c>
      <c r="D3682" s="113">
        <v>44154.447201608797</v>
      </c>
      <c r="E3682" s="77" t="s">
        <v>5</v>
      </c>
      <c r="F3682" s="77" t="s">
        <v>45</v>
      </c>
      <c r="G3682" s="77" t="s">
        <v>44</v>
      </c>
      <c r="H3682" s="77" t="s">
        <v>8</v>
      </c>
      <c r="I3682" s="77" t="s">
        <v>159</v>
      </c>
      <c r="J3682" s="77" t="s">
        <v>42</v>
      </c>
      <c r="K3682" s="101">
        <v>1.9</v>
      </c>
      <c r="L3682" s="77">
        <v>1510</v>
      </c>
      <c r="M3682" s="77" t="s">
        <v>41</v>
      </c>
      <c r="N3682" s="101">
        <v>4.4000000000000004</v>
      </c>
      <c r="O3682" s="107">
        <v>2E-3</v>
      </c>
      <c r="P3682" s="104">
        <v>4.29</v>
      </c>
      <c r="Z3682" s="77" t="s">
        <v>40</v>
      </c>
      <c r="AA3682" s="77" t="s">
        <v>39</v>
      </c>
      <c r="AB3682" s="77">
        <v>20</v>
      </c>
    </row>
    <row r="3683" spans="1:28" ht="15.75" customHeight="1" x14ac:dyDescent="0.2">
      <c r="A3683" s="77" t="s">
        <v>49</v>
      </c>
      <c r="B3683" s="77" t="s">
        <v>85</v>
      </c>
      <c r="C3683" s="77" t="s">
        <v>50</v>
      </c>
      <c r="D3683" s="113">
        <v>44154.447201608797</v>
      </c>
      <c r="E3683" s="77" t="s">
        <v>5</v>
      </c>
      <c r="F3683" s="77" t="s">
        <v>45</v>
      </c>
      <c r="G3683" s="77" t="s">
        <v>44</v>
      </c>
      <c r="H3683" s="77" t="s">
        <v>9</v>
      </c>
      <c r="I3683" s="77" t="s">
        <v>157</v>
      </c>
      <c r="J3683" s="77" t="s">
        <v>42</v>
      </c>
      <c r="K3683" s="101">
        <v>2.2000000000000002</v>
      </c>
      <c r="L3683" s="77">
        <v>1650</v>
      </c>
      <c r="M3683" s="77" t="s">
        <v>41</v>
      </c>
      <c r="N3683" s="101">
        <v>28.8</v>
      </c>
      <c r="O3683" s="107">
        <v>4.2999999999999997E-2</v>
      </c>
      <c r="P3683" s="104">
        <v>5.12</v>
      </c>
      <c r="Z3683" s="77" t="s">
        <v>40</v>
      </c>
      <c r="AA3683" s="77" t="s">
        <v>39</v>
      </c>
      <c r="AB3683" s="77">
        <v>20</v>
      </c>
    </row>
    <row r="3684" spans="1:28" ht="15.75" customHeight="1" x14ac:dyDescent="0.2">
      <c r="A3684" s="77" t="s">
        <v>49</v>
      </c>
      <c r="B3684" s="77" t="s">
        <v>85</v>
      </c>
      <c r="C3684" s="77" t="s">
        <v>50</v>
      </c>
      <c r="D3684" s="113">
        <v>44154.447201608797</v>
      </c>
      <c r="E3684" s="77" t="s">
        <v>5</v>
      </c>
      <c r="F3684" s="77" t="s">
        <v>45</v>
      </c>
      <c r="G3684" s="77" t="s">
        <v>44</v>
      </c>
      <c r="H3684" s="77" t="s">
        <v>9</v>
      </c>
      <c r="I3684" s="77" t="s">
        <v>158</v>
      </c>
      <c r="J3684" s="77" t="s">
        <v>42</v>
      </c>
      <c r="K3684" s="101">
        <v>2.2000000000000002</v>
      </c>
      <c r="L3684" s="77">
        <v>1650</v>
      </c>
      <c r="M3684" s="77" t="s">
        <v>41</v>
      </c>
      <c r="N3684" s="101">
        <v>85.1</v>
      </c>
      <c r="O3684" s="107">
        <v>4.4999999999999998E-2</v>
      </c>
      <c r="P3684" s="104">
        <v>0</v>
      </c>
      <c r="Z3684" s="77" t="s">
        <v>40</v>
      </c>
      <c r="AA3684" s="77" t="s">
        <v>39</v>
      </c>
      <c r="AB3684" s="77">
        <v>20</v>
      </c>
    </row>
    <row r="3685" spans="1:28" ht="15.75" customHeight="1" x14ac:dyDescent="0.2">
      <c r="A3685" s="77" t="s">
        <v>49</v>
      </c>
      <c r="B3685" s="77" t="s">
        <v>85</v>
      </c>
      <c r="C3685" s="77" t="s">
        <v>50</v>
      </c>
      <c r="D3685" s="113">
        <v>44154.447201608797</v>
      </c>
      <c r="E3685" s="77" t="s">
        <v>5</v>
      </c>
      <c r="F3685" s="77" t="s">
        <v>45</v>
      </c>
      <c r="G3685" s="77" t="s">
        <v>44</v>
      </c>
      <c r="H3685" s="77" t="s">
        <v>9</v>
      </c>
      <c r="I3685" s="77" t="s">
        <v>159</v>
      </c>
      <c r="J3685" s="77" t="s">
        <v>42</v>
      </c>
      <c r="K3685" s="101">
        <v>2.2000000000000002</v>
      </c>
      <c r="L3685" s="77">
        <v>1650</v>
      </c>
      <c r="M3685" s="77" t="s">
        <v>41</v>
      </c>
      <c r="N3685" s="101">
        <v>20.8</v>
      </c>
      <c r="O3685" s="107">
        <v>2.3E-2</v>
      </c>
      <c r="P3685" s="104">
        <v>4.8499999999999996</v>
      </c>
      <c r="Z3685" s="77" t="s">
        <v>40</v>
      </c>
      <c r="AA3685" s="77" t="s">
        <v>39</v>
      </c>
      <c r="AB3685" s="77">
        <v>20</v>
      </c>
    </row>
    <row r="3686" spans="1:28" ht="15.75" customHeight="1" x14ac:dyDescent="0.2">
      <c r="A3686" s="77" t="s">
        <v>49</v>
      </c>
      <c r="B3686" s="77" t="s">
        <v>85</v>
      </c>
      <c r="C3686" s="77" t="s">
        <v>50</v>
      </c>
      <c r="D3686" s="113">
        <v>44154.447201608797</v>
      </c>
      <c r="E3686" s="77" t="s">
        <v>5</v>
      </c>
      <c r="F3686" s="77" t="s">
        <v>45</v>
      </c>
      <c r="G3686" s="77" t="s">
        <v>44</v>
      </c>
      <c r="H3686" s="77" t="s">
        <v>10</v>
      </c>
      <c r="I3686" s="77" t="s">
        <v>157</v>
      </c>
      <c r="J3686" s="77" t="s">
        <v>42</v>
      </c>
      <c r="K3686" s="101">
        <v>3.5</v>
      </c>
      <c r="L3686" s="77">
        <v>2130</v>
      </c>
      <c r="M3686" s="77" t="s">
        <v>41</v>
      </c>
      <c r="N3686" s="101">
        <v>20.399999999999999</v>
      </c>
      <c r="O3686" s="107">
        <v>2.5999999999999999E-2</v>
      </c>
      <c r="P3686" s="104">
        <v>9.08</v>
      </c>
      <c r="Z3686" s="77" t="s">
        <v>40</v>
      </c>
      <c r="AA3686" s="77" t="s">
        <v>39</v>
      </c>
      <c r="AB3686" s="77">
        <v>20</v>
      </c>
    </row>
    <row r="3687" spans="1:28" ht="15.75" customHeight="1" x14ac:dyDescent="0.2">
      <c r="A3687" s="77" t="s">
        <v>49</v>
      </c>
      <c r="B3687" s="77" t="s">
        <v>85</v>
      </c>
      <c r="C3687" s="77" t="s">
        <v>50</v>
      </c>
      <c r="D3687" s="113">
        <v>44154.447201608797</v>
      </c>
      <c r="E3687" s="77" t="s">
        <v>5</v>
      </c>
      <c r="F3687" s="77" t="s">
        <v>45</v>
      </c>
      <c r="G3687" s="77" t="s">
        <v>44</v>
      </c>
      <c r="H3687" s="77" t="s">
        <v>10</v>
      </c>
      <c r="I3687" s="77" t="s">
        <v>158</v>
      </c>
      <c r="J3687" s="77" t="s">
        <v>42</v>
      </c>
      <c r="K3687" s="101">
        <v>3.5</v>
      </c>
      <c r="L3687" s="77">
        <v>2130</v>
      </c>
      <c r="M3687" s="77" t="s">
        <v>41</v>
      </c>
      <c r="N3687" s="101">
        <v>101</v>
      </c>
      <c r="O3687" s="107">
        <v>2.5999999999999999E-2</v>
      </c>
      <c r="P3687" s="104">
        <v>0</v>
      </c>
      <c r="Z3687" s="77" t="s">
        <v>40</v>
      </c>
      <c r="AA3687" s="77" t="s">
        <v>39</v>
      </c>
      <c r="AB3687" s="77">
        <v>20</v>
      </c>
    </row>
    <row r="3688" spans="1:28" ht="15.75" customHeight="1" x14ac:dyDescent="0.2">
      <c r="A3688" s="77" t="s">
        <v>49</v>
      </c>
      <c r="B3688" s="77" t="s">
        <v>85</v>
      </c>
      <c r="C3688" s="77" t="s">
        <v>50</v>
      </c>
      <c r="D3688" s="113">
        <v>44154.447201608797</v>
      </c>
      <c r="E3688" s="77" t="s">
        <v>5</v>
      </c>
      <c r="F3688" s="77" t="s">
        <v>45</v>
      </c>
      <c r="G3688" s="77" t="s">
        <v>44</v>
      </c>
      <c r="H3688" s="77" t="s">
        <v>10</v>
      </c>
      <c r="I3688" s="77" t="s">
        <v>159</v>
      </c>
      <c r="J3688" s="77" t="s">
        <v>42</v>
      </c>
      <c r="K3688" s="101">
        <v>3.5</v>
      </c>
      <c r="L3688" s="77">
        <v>2130</v>
      </c>
      <c r="M3688" s="77" t="s">
        <v>41</v>
      </c>
      <c r="N3688" s="101">
        <v>8.9</v>
      </c>
      <c r="O3688" s="107">
        <v>5.0000000000000001E-3</v>
      </c>
      <c r="P3688" s="104">
        <v>8.65</v>
      </c>
      <c r="Z3688" s="77" t="s">
        <v>40</v>
      </c>
      <c r="AA3688" s="77" t="s">
        <v>39</v>
      </c>
      <c r="AB3688" s="77">
        <v>20</v>
      </c>
    </row>
    <row r="3689" spans="1:28" ht="15.75" customHeight="1" x14ac:dyDescent="0.2">
      <c r="A3689" s="77" t="s">
        <v>49</v>
      </c>
      <c r="B3689" s="77" t="s">
        <v>85</v>
      </c>
      <c r="C3689" s="77" t="s">
        <v>50</v>
      </c>
      <c r="D3689" s="113">
        <v>44154.447201608797</v>
      </c>
      <c r="E3689" s="77" t="s">
        <v>5</v>
      </c>
      <c r="F3689" s="77" t="s">
        <v>45</v>
      </c>
      <c r="G3689" s="77" t="s">
        <v>44</v>
      </c>
      <c r="H3689" s="77" t="s">
        <v>11</v>
      </c>
      <c r="I3689" s="77" t="s">
        <v>157</v>
      </c>
      <c r="J3689" s="77" t="s">
        <v>42</v>
      </c>
      <c r="K3689" s="101">
        <v>3</v>
      </c>
      <c r="L3689" s="77">
        <v>1920</v>
      </c>
      <c r="M3689" s="77" t="s">
        <v>41</v>
      </c>
      <c r="N3689" s="101">
        <v>22.7</v>
      </c>
      <c r="O3689" s="107">
        <v>4.1000000000000002E-2</v>
      </c>
      <c r="P3689" s="104">
        <v>2.59</v>
      </c>
      <c r="Z3689" s="77" t="s">
        <v>40</v>
      </c>
      <c r="AA3689" s="77" t="s">
        <v>39</v>
      </c>
      <c r="AB3689" s="77">
        <v>20</v>
      </c>
    </row>
    <row r="3690" spans="1:28" ht="15.75" customHeight="1" x14ac:dyDescent="0.2">
      <c r="A3690" s="77" t="s">
        <v>49</v>
      </c>
      <c r="B3690" s="77" t="s">
        <v>85</v>
      </c>
      <c r="C3690" s="77" t="s">
        <v>50</v>
      </c>
      <c r="D3690" s="113">
        <v>44154.447201608797</v>
      </c>
      <c r="E3690" s="77" t="s">
        <v>5</v>
      </c>
      <c r="F3690" s="77" t="s">
        <v>45</v>
      </c>
      <c r="G3690" s="77" t="s">
        <v>44</v>
      </c>
      <c r="H3690" s="77" t="s">
        <v>11</v>
      </c>
      <c r="I3690" s="77" t="s">
        <v>158</v>
      </c>
      <c r="J3690" s="77" t="s">
        <v>42</v>
      </c>
      <c r="K3690" s="101">
        <v>3</v>
      </c>
      <c r="L3690" s="77">
        <v>1920</v>
      </c>
      <c r="M3690" s="77" t="s">
        <v>41</v>
      </c>
      <c r="N3690" s="101">
        <v>45.9</v>
      </c>
      <c r="O3690" s="107">
        <v>4.2999999999999997E-2</v>
      </c>
      <c r="P3690" s="104">
        <v>0</v>
      </c>
      <c r="Z3690" s="77" t="s">
        <v>40</v>
      </c>
      <c r="AA3690" s="77" t="s">
        <v>39</v>
      </c>
      <c r="AB3690" s="77">
        <v>20</v>
      </c>
    </row>
    <row r="3691" spans="1:28" ht="15.75" customHeight="1" x14ac:dyDescent="0.2">
      <c r="A3691" s="77" t="s">
        <v>49</v>
      </c>
      <c r="B3691" s="77" t="s">
        <v>85</v>
      </c>
      <c r="C3691" s="77" t="s">
        <v>50</v>
      </c>
      <c r="D3691" s="113">
        <v>44154.447201608797</v>
      </c>
      <c r="E3691" s="77" t="s">
        <v>5</v>
      </c>
      <c r="F3691" s="77" t="s">
        <v>45</v>
      </c>
      <c r="G3691" s="77" t="s">
        <v>44</v>
      </c>
      <c r="H3691" s="77" t="s">
        <v>11</v>
      </c>
      <c r="I3691" s="77" t="s">
        <v>159</v>
      </c>
      <c r="J3691" s="77" t="s">
        <v>42</v>
      </c>
      <c r="K3691" s="101">
        <v>3</v>
      </c>
      <c r="L3691" s="77">
        <v>1920</v>
      </c>
      <c r="M3691" s="77" t="s">
        <v>41</v>
      </c>
      <c r="N3691" s="101">
        <v>8.8000000000000007</v>
      </c>
      <c r="O3691" s="107">
        <v>1.6E-2</v>
      </c>
      <c r="P3691" s="104">
        <v>2.46</v>
      </c>
      <c r="Z3691" s="77" t="s">
        <v>40</v>
      </c>
      <c r="AA3691" s="77" t="s">
        <v>39</v>
      </c>
      <c r="AB3691" s="77">
        <v>20</v>
      </c>
    </row>
    <row r="3692" spans="1:28" ht="15.75" customHeight="1" x14ac:dyDescent="0.2">
      <c r="A3692" s="77" t="s">
        <v>49</v>
      </c>
      <c r="B3692" s="77" t="s">
        <v>85</v>
      </c>
      <c r="C3692" s="77" t="s">
        <v>50</v>
      </c>
      <c r="D3692" s="113">
        <v>44154.447201608797</v>
      </c>
      <c r="E3692" s="77" t="s">
        <v>5</v>
      </c>
      <c r="F3692" s="77" t="s">
        <v>45</v>
      </c>
      <c r="G3692" s="77" t="s">
        <v>44</v>
      </c>
      <c r="H3692" s="77" t="s">
        <v>12</v>
      </c>
      <c r="I3692" s="77" t="s">
        <v>157</v>
      </c>
      <c r="J3692" s="77" t="s">
        <v>42</v>
      </c>
      <c r="K3692" s="101">
        <v>2.5</v>
      </c>
      <c r="L3692" s="77">
        <v>1970</v>
      </c>
      <c r="M3692" s="77" t="s">
        <v>41</v>
      </c>
      <c r="N3692" s="101">
        <v>27.4</v>
      </c>
      <c r="O3692" s="107">
        <v>3.6999999999999998E-2</v>
      </c>
      <c r="P3692" s="104">
        <v>2.29</v>
      </c>
      <c r="Z3692" s="77" t="s">
        <v>40</v>
      </c>
      <c r="AA3692" s="77" t="s">
        <v>39</v>
      </c>
      <c r="AB3692" s="77">
        <v>20</v>
      </c>
    </row>
    <row r="3693" spans="1:28" ht="15.75" customHeight="1" x14ac:dyDescent="0.2">
      <c r="A3693" s="77" t="s">
        <v>49</v>
      </c>
      <c r="B3693" s="77" t="s">
        <v>85</v>
      </c>
      <c r="C3693" s="77" t="s">
        <v>50</v>
      </c>
      <c r="D3693" s="113">
        <v>44154.447201608797</v>
      </c>
      <c r="E3693" s="77" t="s">
        <v>5</v>
      </c>
      <c r="F3693" s="77" t="s">
        <v>45</v>
      </c>
      <c r="G3693" s="77" t="s">
        <v>44</v>
      </c>
      <c r="H3693" s="77" t="s">
        <v>12</v>
      </c>
      <c r="I3693" s="77" t="s">
        <v>158</v>
      </c>
      <c r="J3693" s="77" t="s">
        <v>42</v>
      </c>
      <c r="K3693" s="101">
        <v>2.5</v>
      </c>
      <c r="L3693" s="77">
        <v>1970</v>
      </c>
      <c r="M3693" s="77" t="s">
        <v>41</v>
      </c>
      <c r="N3693" s="101">
        <v>43.4</v>
      </c>
      <c r="O3693" s="107">
        <v>3.7999999999999999E-2</v>
      </c>
      <c r="P3693" s="104">
        <v>0</v>
      </c>
      <c r="Z3693" s="77" t="s">
        <v>40</v>
      </c>
      <c r="AA3693" s="77" t="s">
        <v>39</v>
      </c>
      <c r="AB3693" s="77">
        <v>20</v>
      </c>
    </row>
    <row r="3694" spans="1:28" ht="15.75" customHeight="1" x14ac:dyDescent="0.2">
      <c r="A3694" s="77" t="s">
        <v>49</v>
      </c>
      <c r="B3694" s="77" t="s">
        <v>85</v>
      </c>
      <c r="C3694" s="77" t="s">
        <v>50</v>
      </c>
      <c r="D3694" s="113">
        <v>44154.447201608797</v>
      </c>
      <c r="E3694" s="77" t="s">
        <v>5</v>
      </c>
      <c r="F3694" s="77" t="s">
        <v>45</v>
      </c>
      <c r="G3694" s="77" t="s">
        <v>44</v>
      </c>
      <c r="H3694" s="77" t="s">
        <v>12</v>
      </c>
      <c r="I3694" s="77" t="s">
        <v>159</v>
      </c>
      <c r="J3694" s="77" t="s">
        <v>42</v>
      </c>
      <c r="K3694" s="101">
        <v>2.5</v>
      </c>
      <c r="L3694" s="77">
        <v>1970</v>
      </c>
      <c r="M3694" s="77" t="s">
        <v>41</v>
      </c>
      <c r="N3694" s="101">
        <v>9.8000000000000007</v>
      </c>
      <c r="O3694" s="107">
        <v>1.2E-2</v>
      </c>
      <c r="P3694" s="104">
        <v>2.21</v>
      </c>
      <c r="Z3694" s="77" t="s">
        <v>40</v>
      </c>
      <c r="AA3694" s="77" t="s">
        <v>39</v>
      </c>
      <c r="AB3694" s="77">
        <v>20</v>
      </c>
    </row>
    <row r="3695" spans="1:28" ht="15.75" customHeight="1" x14ac:dyDescent="0.2">
      <c r="A3695" s="77" t="s">
        <v>49</v>
      </c>
      <c r="B3695" s="77" t="s">
        <v>85</v>
      </c>
      <c r="C3695" s="77" t="s">
        <v>50</v>
      </c>
      <c r="D3695" s="113">
        <v>44154.447201608797</v>
      </c>
      <c r="E3695" s="77" t="s">
        <v>5</v>
      </c>
      <c r="F3695" s="77" t="s">
        <v>45</v>
      </c>
      <c r="G3695" s="77" t="s">
        <v>44</v>
      </c>
      <c r="H3695" s="77" t="s">
        <v>13</v>
      </c>
      <c r="I3695" s="77" t="s">
        <v>157</v>
      </c>
      <c r="J3695" s="77" t="s">
        <v>42</v>
      </c>
      <c r="K3695" s="101">
        <v>2.4</v>
      </c>
      <c r="L3695" s="77">
        <v>1760</v>
      </c>
      <c r="M3695" s="77" t="s">
        <v>41</v>
      </c>
      <c r="N3695" s="101">
        <v>30</v>
      </c>
      <c r="O3695" s="107">
        <v>3.4000000000000002E-2</v>
      </c>
      <c r="P3695" s="104">
        <v>1.72</v>
      </c>
      <c r="Z3695" s="77" t="s">
        <v>40</v>
      </c>
      <c r="AA3695" s="77" t="s">
        <v>39</v>
      </c>
      <c r="AB3695" s="77">
        <v>20</v>
      </c>
    </row>
    <row r="3696" spans="1:28" ht="15.75" customHeight="1" x14ac:dyDescent="0.2">
      <c r="A3696" s="77" t="s">
        <v>49</v>
      </c>
      <c r="B3696" s="77" t="s">
        <v>85</v>
      </c>
      <c r="C3696" s="77" t="s">
        <v>50</v>
      </c>
      <c r="D3696" s="113">
        <v>44154.447201608797</v>
      </c>
      <c r="E3696" s="77" t="s">
        <v>5</v>
      </c>
      <c r="F3696" s="77" t="s">
        <v>45</v>
      </c>
      <c r="G3696" s="77" t="s">
        <v>44</v>
      </c>
      <c r="H3696" s="77" t="s">
        <v>13</v>
      </c>
      <c r="I3696" s="77" t="s">
        <v>158</v>
      </c>
      <c r="J3696" s="77" t="s">
        <v>42</v>
      </c>
      <c r="K3696" s="101">
        <v>2.4</v>
      </c>
      <c r="L3696" s="77">
        <v>1760</v>
      </c>
      <c r="M3696" s="77" t="s">
        <v>41</v>
      </c>
      <c r="N3696" s="101">
        <v>44.8</v>
      </c>
      <c r="O3696" s="107">
        <v>3.5000000000000003E-2</v>
      </c>
      <c r="P3696" s="104">
        <v>0</v>
      </c>
      <c r="Z3696" s="77" t="s">
        <v>40</v>
      </c>
      <c r="AA3696" s="77" t="s">
        <v>39</v>
      </c>
      <c r="AB3696" s="77">
        <v>20</v>
      </c>
    </row>
    <row r="3697" spans="1:28" ht="15.75" customHeight="1" x14ac:dyDescent="0.2">
      <c r="A3697" s="77" t="s">
        <v>49</v>
      </c>
      <c r="B3697" s="77" t="s">
        <v>85</v>
      </c>
      <c r="C3697" s="77" t="s">
        <v>50</v>
      </c>
      <c r="D3697" s="113">
        <v>44154.447201608797</v>
      </c>
      <c r="E3697" s="77" t="s">
        <v>5</v>
      </c>
      <c r="F3697" s="77" t="s">
        <v>45</v>
      </c>
      <c r="G3697" s="77" t="s">
        <v>44</v>
      </c>
      <c r="H3697" s="77" t="s">
        <v>13</v>
      </c>
      <c r="I3697" s="77" t="s">
        <v>159</v>
      </c>
      <c r="J3697" s="77" t="s">
        <v>42</v>
      </c>
      <c r="K3697" s="101">
        <v>2.4</v>
      </c>
      <c r="L3697" s="77">
        <v>1760</v>
      </c>
      <c r="M3697" s="77" t="s">
        <v>41</v>
      </c>
      <c r="N3697" s="101">
        <v>16.2</v>
      </c>
      <c r="O3697" s="107">
        <v>1.7000000000000001E-2</v>
      </c>
      <c r="P3697" s="104">
        <v>1.64</v>
      </c>
      <c r="Z3697" s="77" t="s">
        <v>40</v>
      </c>
      <c r="AA3697" s="77" t="s">
        <v>39</v>
      </c>
      <c r="AB3697" s="77">
        <v>20</v>
      </c>
    </row>
    <row r="3698" spans="1:28" ht="15.75" customHeight="1" x14ac:dyDescent="0.2">
      <c r="A3698" s="77" t="s">
        <v>49</v>
      </c>
      <c r="B3698" s="77" t="s">
        <v>85</v>
      </c>
      <c r="C3698" s="77" t="s">
        <v>50</v>
      </c>
      <c r="D3698" s="113">
        <v>44154.447201608797</v>
      </c>
      <c r="E3698" s="77" t="s">
        <v>5</v>
      </c>
      <c r="F3698" s="77" t="s">
        <v>45</v>
      </c>
      <c r="G3698" s="77" t="s">
        <v>44</v>
      </c>
      <c r="H3698" s="77" t="s">
        <v>14</v>
      </c>
      <c r="I3698" s="77" t="s">
        <v>157</v>
      </c>
      <c r="J3698" s="77" t="s">
        <v>42</v>
      </c>
      <c r="K3698" s="101">
        <v>2.2000000000000002</v>
      </c>
      <c r="L3698" s="77">
        <v>1740</v>
      </c>
      <c r="M3698" s="77" t="s">
        <v>41</v>
      </c>
      <c r="N3698" s="101">
        <v>34.6</v>
      </c>
      <c r="O3698" s="107">
        <v>4.9000000000000002E-2</v>
      </c>
      <c r="P3698" s="104">
        <v>3.22</v>
      </c>
      <c r="Z3698" s="77" t="s">
        <v>40</v>
      </c>
      <c r="AA3698" s="77" t="s">
        <v>39</v>
      </c>
      <c r="AB3698" s="77">
        <v>20</v>
      </c>
    </row>
    <row r="3699" spans="1:28" ht="15.75" customHeight="1" x14ac:dyDescent="0.2">
      <c r="A3699" s="77" t="s">
        <v>49</v>
      </c>
      <c r="B3699" s="77" t="s">
        <v>85</v>
      </c>
      <c r="C3699" s="77" t="s">
        <v>50</v>
      </c>
      <c r="D3699" s="113">
        <v>44154.447201608797</v>
      </c>
      <c r="E3699" s="77" t="s">
        <v>5</v>
      </c>
      <c r="F3699" s="77" t="s">
        <v>45</v>
      </c>
      <c r="G3699" s="77" t="s">
        <v>44</v>
      </c>
      <c r="H3699" s="77" t="s">
        <v>14</v>
      </c>
      <c r="I3699" s="77" t="s">
        <v>158</v>
      </c>
      <c r="J3699" s="77" t="s">
        <v>42</v>
      </c>
      <c r="K3699" s="101">
        <v>2.2000000000000002</v>
      </c>
      <c r="L3699" s="77">
        <v>1740</v>
      </c>
      <c r="M3699" s="77" t="s">
        <v>41</v>
      </c>
      <c r="N3699" s="101">
        <v>61.2</v>
      </c>
      <c r="O3699" s="107">
        <v>0.05</v>
      </c>
      <c r="P3699" s="104">
        <v>0</v>
      </c>
      <c r="Z3699" s="77" t="s">
        <v>40</v>
      </c>
      <c r="AA3699" s="77" t="s">
        <v>39</v>
      </c>
      <c r="AB3699" s="77">
        <v>20</v>
      </c>
    </row>
    <row r="3700" spans="1:28" ht="15.75" customHeight="1" x14ac:dyDescent="0.2">
      <c r="A3700" s="77" t="s">
        <v>49</v>
      </c>
      <c r="B3700" s="77" t="s">
        <v>85</v>
      </c>
      <c r="C3700" s="77" t="s">
        <v>50</v>
      </c>
      <c r="D3700" s="113">
        <v>44154.447201608797</v>
      </c>
      <c r="E3700" s="77" t="s">
        <v>5</v>
      </c>
      <c r="F3700" s="77" t="s">
        <v>45</v>
      </c>
      <c r="G3700" s="77" t="s">
        <v>44</v>
      </c>
      <c r="H3700" s="77" t="s">
        <v>14</v>
      </c>
      <c r="I3700" s="77" t="s">
        <v>159</v>
      </c>
      <c r="J3700" s="77" t="s">
        <v>42</v>
      </c>
      <c r="K3700" s="101">
        <v>2.2000000000000002</v>
      </c>
      <c r="L3700" s="77">
        <v>1740</v>
      </c>
      <c r="M3700" s="77" t="s">
        <v>41</v>
      </c>
      <c r="N3700" s="101">
        <v>28.3</v>
      </c>
      <c r="O3700" s="107">
        <v>3.7999999999999999E-2</v>
      </c>
      <c r="P3700" s="104">
        <v>3.02</v>
      </c>
      <c r="Z3700" s="77" t="s">
        <v>40</v>
      </c>
      <c r="AA3700" s="77" t="s">
        <v>39</v>
      </c>
      <c r="AB3700" s="77">
        <v>20</v>
      </c>
    </row>
    <row r="3701" spans="1:28" ht="15.75" customHeight="1" x14ac:dyDescent="0.2">
      <c r="A3701" s="77" t="s">
        <v>49</v>
      </c>
      <c r="B3701" s="77" t="s">
        <v>85</v>
      </c>
      <c r="C3701" s="77" t="s">
        <v>50</v>
      </c>
      <c r="D3701" s="113">
        <v>44154.447201608797</v>
      </c>
      <c r="E3701" s="77" t="s">
        <v>5</v>
      </c>
      <c r="F3701" s="77" t="s">
        <v>45</v>
      </c>
      <c r="G3701" s="77" t="s">
        <v>44</v>
      </c>
      <c r="H3701" s="77" t="s">
        <v>16</v>
      </c>
      <c r="I3701" s="77" t="s">
        <v>157</v>
      </c>
      <c r="J3701" s="77" t="s">
        <v>42</v>
      </c>
      <c r="K3701" s="101">
        <v>2.5</v>
      </c>
      <c r="L3701" s="77">
        <v>1940</v>
      </c>
      <c r="M3701" s="77" t="s">
        <v>41</v>
      </c>
      <c r="N3701" s="101">
        <v>70</v>
      </c>
      <c r="O3701" s="107">
        <v>9.2999999999999999E-2</v>
      </c>
      <c r="P3701" s="104">
        <v>8.16</v>
      </c>
      <c r="Z3701" s="77" t="s">
        <v>40</v>
      </c>
      <c r="AA3701" s="77" t="s">
        <v>39</v>
      </c>
      <c r="AB3701" s="77">
        <v>20</v>
      </c>
    </row>
    <row r="3702" spans="1:28" ht="15.75" customHeight="1" x14ac:dyDescent="0.2">
      <c r="A3702" s="77" t="s">
        <v>49</v>
      </c>
      <c r="B3702" s="77" t="s">
        <v>85</v>
      </c>
      <c r="C3702" s="77" t="s">
        <v>50</v>
      </c>
      <c r="D3702" s="113">
        <v>44154.447201608797</v>
      </c>
      <c r="E3702" s="77" t="s">
        <v>5</v>
      </c>
      <c r="F3702" s="77" t="s">
        <v>45</v>
      </c>
      <c r="G3702" s="77" t="s">
        <v>44</v>
      </c>
      <c r="H3702" s="77" t="s">
        <v>16</v>
      </c>
      <c r="I3702" s="77" t="s">
        <v>158</v>
      </c>
      <c r="J3702" s="77" t="s">
        <v>42</v>
      </c>
      <c r="K3702" s="101">
        <v>2.5</v>
      </c>
      <c r="L3702" s="77">
        <v>1940</v>
      </c>
      <c r="M3702" s="77" t="s">
        <v>41</v>
      </c>
      <c r="N3702" s="101">
        <v>154</v>
      </c>
      <c r="O3702" s="107">
        <v>9.0999999999999998E-2</v>
      </c>
      <c r="P3702" s="104">
        <v>0</v>
      </c>
      <c r="Z3702" s="77" t="s">
        <v>40</v>
      </c>
      <c r="AA3702" s="77" t="s">
        <v>39</v>
      </c>
      <c r="AB3702" s="77">
        <v>20</v>
      </c>
    </row>
    <row r="3703" spans="1:28" ht="15.75" customHeight="1" x14ac:dyDescent="0.2">
      <c r="A3703" s="77" t="s">
        <v>49</v>
      </c>
      <c r="B3703" s="77" t="s">
        <v>85</v>
      </c>
      <c r="C3703" s="77" t="s">
        <v>50</v>
      </c>
      <c r="D3703" s="113">
        <v>44154.447201608797</v>
      </c>
      <c r="E3703" s="77" t="s">
        <v>5</v>
      </c>
      <c r="F3703" s="77" t="s">
        <v>45</v>
      </c>
      <c r="G3703" s="77" t="s">
        <v>44</v>
      </c>
      <c r="H3703" s="77" t="s">
        <v>16</v>
      </c>
      <c r="I3703" s="77" t="s">
        <v>159</v>
      </c>
      <c r="J3703" s="77" t="s">
        <v>42</v>
      </c>
      <c r="K3703" s="101">
        <v>2.5</v>
      </c>
      <c r="L3703" s="77">
        <v>1940</v>
      </c>
      <c r="M3703" s="77" t="s">
        <v>41</v>
      </c>
      <c r="N3703" s="101">
        <v>70.900000000000006</v>
      </c>
      <c r="O3703" s="107">
        <v>8.7999999999999995E-2</v>
      </c>
      <c r="P3703" s="104">
        <v>7.73</v>
      </c>
      <c r="Z3703" s="77" t="s">
        <v>40</v>
      </c>
      <c r="AA3703" s="77" t="s">
        <v>39</v>
      </c>
      <c r="AB3703" s="77">
        <v>20</v>
      </c>
    </row>
    <row r="3704" spans="1:28" ht="15.75" customHeight="1" x14ac:dyDescent="0.2">
      <c r="A3704" s="77" t="s">
        <v>49</v>
      </c>
      <c r="B3704" s="77" t="s">
        <v>85</v>
      </c>
      <c r="C3704" s="77" t="s">
        <v>50</v>
      </c>
      <c r="D3704" s="113">
        <v>44154.447201608797</v>
      </c>
      <c r="E3704" s="77" t="s">
        <v>5</v>
      </c>
      <c r="F3704" s="77" t="s">
        <v>45</v>
      </c>
      <c r="G3704" s="77" t="s">
        <v>44</v>
      </c>
      <c r="H3704" s="77" t="s">
        <v>18</v>
      </c>
      <c r="I3704" s="77" t="s">
        <v>157</v>
      </c>
      <c r="J3704" s="77" t="s">
        <v>42</v>
      </c>
      <c r="K3704" s="101">
        <v>2.7</v>
      </c>
      <c r="L3704" s="77">
        <v>1860</v>
      </c>
      <c r="M3704" s="77" t="s">
        <v>41</v>
      </c>
      <c r="N3704" s="101">
        <v>82.9</v>
      </c>
      <c r="O3704" s="107">
        <v>0.108</v>
      </c>
      <c r="P3704" s="104">
        <v>7.8</v>
      </c>
      <c r="Z3704" s="77" t="s">
        <v>40</v>
      </c>
      <c r="AA3704" s="77" t="s">
        <v>39</v>
      </c>
      <c r="AB3704" s="77">
        <v>20</v>
      </c>
    </row>
    <row r="3705" spans="1:28" ht="15.75" customHeight="1" x14ac:dyDescent="0.2">
      <c r="A3705" s="77" t="s">
        <v>49</v>
      </c>
      <c r="B3705" s="77" t="s">
        <v>85</v>
      </c>
      <c r="C3705" s="77" t="s">
        <v>50</v>
      </c>
      <c r="D3705" s="113">
        <v>44154.447201608797</v>
      </c>
      <c r="E3705" s="77" t="s">
        <v>5</v>
      </c>
      <c r="F3705" s="77" t="s">
        <v>45</v>
      </c>
      <c r="G3705" s="77" t="s">
        <v>44</v>
      </c>
      <c r="H3705" s="77" t="s">
        <v>18</v>
      </c>
      <c r="I3705" s="77" t="s">
        <v>158</v>
      </c>
      <c r="J3705" s="77" t="s">
        <v>42</v>
      </c>
      <c r="K3705" s="101">
        <v>2.7</v>
      </c>
      <c r="L3705" s="77">
        <v>1860</v>
      </c>
      <c r="M3705" s="77" t="s">
        <v>41</v>
      </c>
      <c r="N3705" s="101">
        <v>170</v>
      </c>
      <c r="O3705" s="107">
        <v>0.104</v>
      </c>
      <c r="P3705" s="104">
        <v>0</v>
      </c>
      <c r="Z3705" s="77" t="s">
        <v>40</v>
      </c>
      <c r="AA3705" s="77" t="s">
        <v>39</v>
      </c>
      <c r="AB3705" s="77">
        <v>20</v>
      </c>
    </row>
    <row r="3706" spans="1:28" ht="15.75" customHeight="1" x14ac:dyDescent="0.2">
      <c r="A3706" s="77" t="s">
        <v>49</v>
      </c>
      <c r="B3706" s="77" t="s">
        <v>85</v>
      </c>
      <c r="C3706" s="77" t="s">
        <v>50</v>
      </c>
      <c r="D3706" s="113">
        <v>44154.447201608797</v>
      </c>
      <c r="E3706" s="77" t="s">
        <v>5</v>
      </c>
      <c r="F3706" s="77" t="s">
        <v>45</v>
      </c>
      <c r="G3706" s="77" t="s">
        <v>44</v>
      </c>
      <c r="H3706" s="77" t="s">
        <v>18</v>
      </c>
      <c r="I3706" s="77" t="s">
        <v>159</v>
      </c>
      <c r="J3706" s="77" t="s">
        <v>42</v>
      </c>
      <c r="K3706" s="101">
        <v>2.7</v>
      </c>
      <c r="L3706" s="77">
        <v>1860</v>
      </c>
      <c r="M3706" s="77" t="s">
        <v>41</v>
      </c>
      <c r="N3706" s="101">
        <v>82.6</v>
      </c>
      <c r="O3706" s="107">
        <v>0.10100000000000001</v>
      </c>
      <c r="P3706" s="104">
        <v>7.33</v>
      </c>
      <c r="Z3706" s="77" t="s">
        <v>40</v>
      </c>
      <c r="AA3706" s="77" t="s">
        <v>39</v>
      </c>
      <c r="AB3706" s="77">
        <v>20</v>
      </c>
    </row>
    <row r="3707" spans="1:28" ht="15.75" customHeight="1" x14ac:dyDescent="0.2">
      <c r="A3707" s="77" t="s">
        <v>49</v>
      </c>
      <c r="B3707" s="77" t="s">
        <v>85</v>
      </c>
      <c r="C3707" s="77" t="s">
        <v>50</v>
      </c>
      <c r="D3707" s="113">
        <v>44154.447201608797</v>
      </c>
      <c r="E3707" s="77" t="s">
        <v>5</v>
      </c>
      <c r="F3707" s="77" t="s">
        <v>45</v>
      </c>
      <c r="G3707" s="77" t="s">
        <v>44</v>
      </c>
      <c r="H3707" s="77" t="s">
        <v>20</v>
      </c>
      <c r="I3707" s="77" t="s">
        <v>157</v>
      </c>
      <c r="J3707" s="77" t="s">
        <v>42</v>
      </c>
      <c r="K3707" s="101">
        <v>2.1</v>
      </c>
      <c r="L3707" s="77">
        <v>1720</v>
      </c>
      <c r="M3707" s="77" t="s">
        <v>41</v>
      </c>
      <c r="N3707" s="101">
        <v>40.9</v>
      </c>
      <c r="O3707" s="107">
        <v>5.8000000000000003E-2</v>
      </c>
      <c r="P3707" s="104">
        <v>7.68</v>
      </c>
      <c r="Z3707" s="77" t="s">
        <v>40</v>
      </c>
      <c r="AA3707" s="77" t="s">
        <v>39</v>
      </c>
      <c r="AB3707" s="77">
        <v>20</v>
      </c>
    </row>
    <row r="3708" spans="1:28" ht="15.75" customHeight="1" x14ac:dyDescent="0.2">
      <c r="A3708" s="77" t="s">
        <v>49</v>
      </c>
      <c r="B3708" s="77" t="s">
        <v>85</v>
      </c>
      <c r="C3708" s="77" t="s">
        <v>50</v>
      </c>
      <c r="D3708" s="113">
        <v>44154.447201608797</v>
      </c>
      <c r="E3708" s="77" t="s">
        <v>5</v>
      </c>
      <c r="F3708" s="77" t="s">
        <v>45</v>
      </c>
      <c r="G3708" s="77" t="s">
        <v>44</v>
      </c>
      <c r="H3708" s="77" t="s">
        <v>20</v>
      </c>
      <c r="I3708" s="77" t="s">
        <v>158</v>
      </c>
      <c r="J3708" s="77" t="s">
        <v>42</v>
      </c>
      <c r="K3708" s="101">
        <v>2.1</v>
      </c>
      <c r="L3708" s="77">
        <v>1720</v>
      </c>
      <c r="M3708" s="77" t="s">
        <v>41</v>
      </c>
      <c r="N3708" s="101">
        <v>123</v>
      </c>
      <c r="O3708" s="107">
        <v>5.8999999999999997E-2</v>
      </c>
      <c r="P3708" s="104">
        <v>0</v>
      </c>
      <c r="Z3708" s="77" t="s">
        <v>40</v>
      </c>
      <c r="AA3708" s="77" t="s">
        <v>39</v>
      </c>
      <c r="AB3708" s="77">
        <v>20</v>
      </c>
    </row>
    <row r="3709" spans="1:28" ht="15.75" customHeight="1" x14ac:dyDescent="0.2">
      <c r="A3709" s="77" t="s">
        <v>49</v>
      </c>
      <c r="B3709" s="77" t="s">
        <v>85</v>
      </c>
      <c r="C3709" s="77" t="s">
        <v>50</v>
      </c>
      <c r="D3709" s="113">
        <v>44154.447201608797</v>
      </c>
      <c r="E3709" s="77" t="s">
        <v>5</v>
      </c>
      <c r="F3709" s="77" t="s">
        <v>45</v>
      </c>
      <c r="G3709" s="77" t="s">
        <v>44</v>
      </c>
      <c r="H3709" s="77" t="s">
        <v>20</v>
      </c>
      <c r="I3709" s="77" t="s">
        <v>159</v>
      </c>
      <c r="J3709" s="77" t="s">
        <v>42</v>
      </c>
      <c r="K3709" s="101">
        <v>2.1</v>
      </c>
      <c r="L3709" s="77">
        <v>1720</v>
      </c>
      <c r="M3709" s="77" t="s">
        <v>41</v>
      </c>
      <c r="N3709" s="101">
        <v>41.2</v>
      </c>
      <c r="O3709" s="107">
        <v>5.0999999999999997E-2</v>
      </c>
      <c r="P3709" s="104">
        <v>7.26</v>
      </c>
      <c r="Z3709" s="77" t="s">
        <v>40</v>
      </c>
      <c r="AA3709" s="77" t="s">
        <v>39</v>
      </c>
      <c r="AB3709" s="77">
        <v>20</v>
      </c>
    </row>
    <row r="3710" spans="1:28" ht="15.75" customHeight="1" x14ac:dyDescent="0.2">
      <c r="A3710" s="77" t="s">
        <v>49</v>
      </c>
      <c r="B3710" s="77" t="s">
        <v>85</v>
      </c>
      <c r="C3710" s="77" t="s">
        <v>50</v>
      </c>
      <c r="D3710" s="113">
        <v>44154.447201608797</v>
      </c>
      <c r="E3710" s="77" t="s">
        <v>5</v>
      </c>
      <c r="F3710" s="77" t="s">
        <v>45</v>
      </c>
      <c r="G3710" s="77" t="s">
        <v>44</v>
      </c>
      <c r="H3710" s="77" t="s">
        <v>22</v>
      </c>
      <c r="I3710" s="77" t="s">
        <v>157</v>
      </c>
      <c r="J3710" s="77" t="s">
        <v>42</v>
      </c>
      <c r="K3710" s="101">
        <v>2.4</v>
      </c>
      <c r="L3710" s="77">
        <v>1850</v>
      </c>
      <c r="M3710" s="77" t="s">
        <v>41</v>
      </c>
      <c r="N3710" s="101">
        <v>81.099999999999994</v>
      </c>
      <c r="O3710" s="107">
        <v>7.4999999999999997E-2</v>
      </c>
      <c r="P3710" s="104">
        <v>7.79</v>
      </c>
      <c r="Z3710" s="77" t="s">
        <v>40</v>
      </c>
      <c r="AA3710" s="77" t="s">
        <v>39</v>
      </c>
      <c r="AB3710" s="77">
        <v>20</v>
      </c>
    </row>
    <row r="3711" spans="1:28" ht="15.75" customHeight="1" x14ac:dyDescent="0.2">
      <c r="A3711" s="77" t="s">
        <v>49</v>
      </c>
      <c r="B3711" s="77" t="s">
        <v>85</v>
      </c>
      <c r="C3711" s="77" t="s">
        <v>50</v>
      </c>
      <c r="D3711" s="113">
        <v>44154.447201608797</v>
      </c>
      <c r="E3711" s="77" t="s">
        <v>5</v>
      </c>
      <c r="F3711" s="77" t="s">
        <v>45</v>
      </c>
      <c r="G3711" s="77" t="s">
        <v>44</v>
      </c>
      <c r="H3711" s="77" t="s">
        <v>22</v>
      </c>
      <c r="I3711" s="77" t="s">
        <v>158</v>
      </c>
      <c r="J3711" s="77" t="s">
        <v>42</v>
      </c>
      <c r="K3711" s="101">
        <v>2.4</v>
      </c>
      <c r="L3711" s="77">
        <v>1850</v>
      </c>
      <c r="M3711" s="77" t="s">
        <v>41</v>
      </c>
      <c r="N3711" s="101">
        <v>172</v>
      </c>
      <c r="O3711" s="107">
        <v>7.8E-2</v>
      </c>
      <c r="P3711" s="104">
        <v>0</v>
      </c>
      <c r="Z3711" s="77" t="s">
        <v>40</v>
      </c>
      <c r="AA3711" s="77" t="s">
        <v>39</v>
      </c>
      <c r="AB3711" s="77">
        <v>20</v>
      </c>
    </row>
    <row r="3712" spans="1:28" ht="15.75" customHeight="1" x14ac:dyDescent="0.2">
      <c r="A3712" s="77" t="s">
        <v>49</v>
      </c>
      <c r="B3712" s="77" t="s">
        <v>85</v>
      </c>
      <c r="C3712" s="77" t="s">
        <v>50</v>
      </c>
      <c r="D3712" s="113">
        <v>44154.447201608797</v>
      </c>
      <c r="E3712" s="77" t="s">
        <v>5</v>
      </c>
      <c r="F3712" s="77" t="s">
        <v>45</v>
      </c>
      <c r="G3712" s="77" t="s">
        <v>44</v>
      </c>
      <c r="H3712" s="77" t="s">
        <v>22</v>
      </c>
      <c r="I3712" s="77" t="s">
        <v>159</v>
      </c>
      <c r="J3712" s="77" t="s">
        <v>42</v>
      </c>
      <c r="K3712" s="101">
        <v>2.4</v>
      </c>
      <c r="L3712" s="77">
        <v>1850</v>
      </c>
      <c r="M3712" s="77" t="s">
        <v>41</v>
      </c>
      <c r="N3712" s="101">
        <v>83.1</v>
      </c>
      <c r="O3712" s="107">
        <v>7.1999999999999995E-2</v>
      </c>
      <c r="P3712" s="104">
        <v>7.35</v>
      </c>
      <c r="Z3712" s="77" t="s">
        <v>40</v>
      </c>
      <c r="AA3712" s="77" t="s">
        <v>39</v>
      </c>
      <c r="AB3712" s="77">
        <v>20</v>
      </c>
    </row>
    <row r="3713" spans="1:28" ht="15.75" customHeight="1" x14ac:dyDescent="0.2">
      <c r="A3713" s="77" t="s">
        <v>49</v>
      </c>
      <c r="B3713" s="77" t="s">
        <v>85</v>
      </c>
      <c r="C3713" s="77" t="s">
        <v>46</v>
      </c>
      <c r="D3713" s="113">
        <v>44154.447201608797</v>
      </c>
      <c r="E3713" s="77" t="s">
        <v>5</v>
      </c>
      <c r="F3713" s="77" t="s">
        <v>45</v>
      </c>
      <c r="G3713" s="77" t="s">
        <v>44</v>
      </c>
      <c r="H3713" s="77" t="s">
        <v>24</v>
      </c>
      <c r="I3713" s="77" t="s">
        <v>157</v>
      </c>
      <c r="J3713" s="77" t="s">
        <v>42</v>
      </c>
      <c r="K3713" s="101">
        <v>3.17</v>
      </c>
      <c r="L3713" s="77">
        <v>2128</v>
      </c>
      <c r="M3713" s="77" t="s">
        <v>41</v>
      </c>
      <c r="N3713" s="101">
        <v>131.62</v>
      </c>
      <c r="O3713" s="107">
        <v>0.1076</v>
      </c>
      <c r="P3713" s="104">
        <v>8.9619999999999997</v>
      </c>
      <c r="Z3713" s="77" t="s">
        <v>40</v>
      </c>
      <c r="AA3713" s="77" t="s">
        <v>39</v>
      </c>
      <c r="AB3713" s="77">
        <v>1</v>
      </c>
    </row>
    <row r="3714" spans="1:28" ht="15.75" customHeight="1" x14ac:dyDescent="0.2">
      <c r="A3714" s="77" t="s">
        <v>49</v>
      </c>
      <c r="B3714" s="77" t="s">
        <v>85</v>
      </c>
      <c r="C3714" s="77" t="s">
        <v>46</v>
      </c>
      <c r="D3714" s="113">
        <v>44154.447201608797</v>
      </c>
      <c r="E3714" s="77" t="s">
        <v>5</v>
      </c>
      <c r="F3714" s="77" t="s">
        <v>45</v>
      </c>
      <c r="G3714" s="77" t="s">
        <v>44</v>
      </c>
      <c r="H3714" s="77" t="s">
        <v>24</v>
      </c>
      <c r="I3714" s="77" t="s">
        <v>158</v>
      </c>
      <c r="J3714" s="77" t="s">
        <v>42</v>
      </c>
      <c r="K3714" s="101">
        <v>3.17</v>
      </c>
      <c r="L3714" s="77">
        <v>2128</v>
      </c>
      <c r="M3714" s="77" t="s">
        <v>41</v>
      </c>
      <c r="N3714" s="101">
        <v>267.3</v>
      </c>
      <c r="O3714" s="107">
        <v>0.1237</v>
      </c>
      <c r="P3714" s="104">
        <v>0</v>
      </c>
      <c r="Z3714" s="77" t="s">
        <v>40</v>
      </c>
      <c r="AA3714" s="77" t="s">
        <v>39</v>
      </c>
      <c r="AB3714" s="77">
        <v>1</v>
      </c>
    </row>
    <row r="3715" spans="1:28" ht="15.75" customHeight="1" x14ac:dyDescent="0.2">
      <c r="A3715" s="77" t="s">
        <v>49</v>
      </c>
      <c r="B3715" s="77" t="s">
        <v>85</v>
      </c>
      <c r="C3715" s="77" t="s">
        <v>46</v>
      </c>
      <c r="D3715" s="113">
        <v>44154.447201608797</v>
      </c>
      <c r="E3715" s="77" t="s">
        <v>5</v>
      </c>
      <c r="F3715" s="77" t="s">
        <v>45</v>
      </c>
      <c r="G3715" s="77" t="s">
        <v>44</v>
      </c>
      <c r="H3715" s="77" t="s">
        <v>24</v>
      </c>
      <c r="I3715" s="77" t="s">
        <v>159</v>
      </c>
      <c r="J3715" s="77" t="s">
        <v>42</v>
      </c>
      <c r="K3715" s="101">
        <v>3.17</v>
      </c>
      <c r="L3715" s="77">
        <v>2128</v>
      </c>
      <c r="M3715" s="77" t="s">
        <v>41</v>
      </c>
      <c r="N3715" s="101">
        <v>133.97</v>
      </c>
      <c r="O3715" s="107">
        <v>0.1</v>
      </c>
      <c r="P3715" s="104">
        <v>8.4600000000000009</v>
      </c>
      <c r="Z3715" s="77" t="s">
        <v>40</v>
      </c>
      <c r="AA3715" s="77" t="s">
        <v>39</v>
      </c>
      <c r="AB3715" s="77">
        <v>1</v>
      </c>
    </row>
    <row r="3716" spans="1:28" ht="15.75" customHeight="1" x14ac:dyDescent="0.2">
      <c r="A3716" s="77" t="s">
        <v>49</v>
      </c>
      <c r="B3716" s="77" t="s">
        <v>85</v>
      </c>
      <c r="C3716" s="77" t="s">
        <v>46</v>
      </c>
      <c r="D3716" s="113">
        <v>44154.447201608797</v>
      </c>
      <c r="E3716" s="77" t="s">
        <v>5</v>
      </c>
      <c r="F3716" s="77" t="s">
        <v>45</v>
      </c>
      <c r="G3716" s="77" t="s">
        <v>44</v>
      </c>
      <c r="H3716" s="77" t="s">
        <v>25</v>
      </c>
      <c r="I3716" s="77" t="s">
        <v>157</v>
      </c>
      <c r="J3716" s="77" t="s">
        <v>42</v>
      </c>
      <c r="K3716" s="101">
        <v>3.43</v>
      </c>
      <c r="L3716" s="77">
        <v>1886</v>
      </c>
      <c r="M3716" s="77" t="s">
        <v>41</v>
      </c>
      <c r="N3716" s="101">
        <v>158.91</v>
      </c>
      <c r="O3716" s="107">
        <v>0.104</v>
      </c>
      <c r="P3716" s="104">
        <v>3.63</v>
      </c>
      <c r="Z3716" s="77" t="s">
        <v>40</v>
      </c>
      <c r="AA3716" s="77" t="s">
        <v>39</v>
      </c>
      <c r="AB3716" s="77">
        <v>1</v>
      </c>
    </row>
    <row r="3717" spans="1:28" ht="15.75" customHeight="1" x14ac:dyDescent="0.2">
      <c r="A3717" s="77" t="s">
        <v>49</v>
      </c>
      <c r="B3717" s="77" t="s">
        <v>85</v>
      </c>
      <c r="C3717" s="77" t="s">
        <v>46</v>
      </c>
      <c r="D3717" s="113">
        <v>44154.447201608797</v>
      </c>
      <c r="E3717" s="77" t="s">
        <v>5</v>
      </c>
      <c r="F3717" s="77" t="s">
        <v>45</v>
      </c>
      <c r="G3717" s="77" t="s">
        <v>44</v>
      </c>
      <c r="H3717" s="77" t="s">
        <v>25</v>
      </c>
      <c r="I3717" s="77" t="s">
        <v>158</v>
      </c>
      <c r="J3717" s="77" t="s">
        <v>42</v>
      </c>
      <c r="K3717" s="101">
        <v>3.43</v>
      </c>
      <c r="L3717" s="77">
        <v>1886</v>
      </c>
      <c r="M3717" s="77" t="s">
        <v>41</v>
      </c>
      <c r="N3717" s="101">
        <v>211.77</v>
      </c>
      <c r="O3717" s="107">
        <v>0.1172</v>
      </c>
      <c r="P3717" s="104">
        <v>0</v>
      </c>
      <c r="Z3717" s="77" t="s">
        <v>40</v>
      </c>
      <c r="AA3717" s="77" t="s">
        <v>39</v>
      </c>
      <c r="AB3717" s="77">
        <v>1</v>
      </c>
    </row>
    <row r="3718" spans="1:28" ht="15.75" customHeight="1" x14ac:dyDescent="0.2">
      <c r="A3718" s="77" t="s">
        <v>49</v>
      </c>
      <c r="B3718" s="77" t="s">
        <v>85</v>
      </c>
      <c r="C3718" s="77" t="s">
        <v>46</v>
      </c>
      <c r="D3718" s="113">
        <v>44154.447201608797</v>
      </c>
      <c r="E3718" s="77" t="s">
        <v>5</v>
      </c>
      <c r="F3718" s="77" t="s">
        <v>45</v>
      </c>
      <c r="G3718" s="77" t="s">
        <v>44</v>
      </c>
      <c r="H3718" s="77" t="s">
        <v>25</v>
      </c>
      <c r="I3718" s="77" t="s">
        <v>159</v>
      </c>
      <c r="J3718" s="77" t="s">
        <v>42</v>
      </c>
      <c r="K3718" s="101">
        <v>3.43</v>
      </c>
      <c r="L3718" s="77">
        <v>1886</v>
      </c>
      <c r="M3718" s="77" t="s">
        <v>41</v>
      </c>
      <c r="N3718" s="101">
        <v>162.22</v>
      </c>
      <c r="O3718" s="107">
        <v>0.1</v>
      </c>
      <c r="P3718" s="104">
        <v>3.36</v>
      </c>
      <c r="Z3718" s="77" t="s">
        <v>40</v>
      </c>
      <c r="AA3718" s="77" t="s">
        <v>39</v>
      </c>
      <c r="AB3718" s="77">
        <v>1</v>
      </c>
    </row>
    <row r="3719" spans="1:28" ht="15.75" customHeight="1" x14ac:dyDescent="0.2">
      <c r="A3719" s="77" t="s">
        <v>49</v>
      </c>
      <c r="B3719" s="77" t="s">
        <v>85</v>
      </c>
      <c r="C3719" s="77" t="s">
        <v>46</v>
      </c>
      <c r="D3719" s="113">
        <v>44154.447201608797</v>
      </c>
      <c r="E3719" s="77" t="s">
        <v>5</v>
      </c>
      <c r="F3719" s="77" t="s">
        <v>45</v>
      </c>
      <c r="G3719" s="77" t="s">
        <v>44</v>
      </c>
      <c r="H3719" s="77" t="s">
        <v>26</v>
      </c>
      <c r="I3719" s="77" t="s">
        <v>157</v>
      </c>
      <c r="J3719" s="77" t="s">
        <v>42</v>
      </c>
      <c r="K3719" s="101">
        <v>3.59</v>
      </c>
      <c r="L3719" s="77">
        <v>2116</v>
      </c>
      <c r="M3719" s="77" t="s">
        <v>41</v>
      </c>
      <c r="N3719" s="101">
        <v>17.52</v>
      </c>
      <c r="O3719" s="107">
        <v>3.1300000000000001E-2</v>
      </c>
      <c r="P3719" s="104">
        <v>8.1319999999999997</v>
      </c>
      <c r="Z3719" s="77" t="s">
        <v>40</v>
      </c>
      <c r="AA3719" s="77" t="s">
        <v>39</v>
      </c>
      <c r="AB3719" s="77">
        <v>1</v>
      </c>
    </row>
    <row r="3720" spans="1:28" ht="15.75" customHeight="1" x14ac:dyDescent="0.2">
      <c r="A3720" s="77" t="s">
        <v>49</v>
      </c>
      <c r="B3720" s="77" t="s">
        <v>85</v>
      </c>
      <c r="C3720" s="77" t="s">
        <v>46</v>
      </c>
      <c r="D3720" s="113">
        <v>44154.447201608797</v>
      </c>
      <c r="E3720" s="77" t="s">
        <v>5</v>
      </c>
      <c r="F3720" s="77" t="s">
        <v>45</v>
      </c>
      <c r="G3720" s="77" t="s">
        <v>44</v>
      </c>
      <c r="H3720" s="77" t="s">
        <v>26</v>
      </c>
      <c r="I3720" s="77" t="s">
        <v>158</v>
      </c>
      <c r="J3720" s="77" t="s">
        <v>42</v>
      </c>
      <c r="K3720" s="101">
        <v>3.59</v>
      </c>
      <c r="L3720" s="77">
        <v>2116</v>
      </c>
      <c r="M3720" s="77" t="s">
        <v>41</v>
      </c>
      <c r="N3720" s="101">
        <v>140.94</v>
      </c>
      <c r="O3720" s="107">
        <v>3.27E-2</v>
      </c>
      <c r="P3720" s="104">
        <v>0</v>
      </c>
      <c r="Z3720" s="77" t="s">
        <v>40</v>
      </c>
      <c r="AA3720" s="77" t="s">
        <v>39</v>
      </c>
      <c r="AB3720" s="77">
        <v>1</v>
      </c>
    </row>
    <row r="3721" spans="1:28" ht="15.75" customHeight="1" x14ac:dyDescent="0.2">
      <c r="A3721" s="77" t="s">
        <v>49</v>
      </c>
      <c r="B3721" s="77" t="s">
        <v>85</v>
      </c>
      <c r="C3721" s="77" t="s">
        <v>46</v>
      </c>
      <c r="D3721" s="113">
        <v>44154.447201608797</v>
      </c>
      <c r="E3721" s="77" t="s">
        <v>5</v>
      </c>
      <c r="F3721" s="77" t="s">
        <v>45</v>
      </c>
      <c r="G3721" s="77" t="s">
        <v>44</v>
      </c>
      <c r="H3721" s="77" t="s">
        <v>26</v>
      </c>
      <c r="I3721" s="77" t="s">
        <v>159</v>
      </c>
      <c r="J3721" s="77" t="s">
        <v>42</v>
      </c>
      <c r="K3721" s="101">
        <v>3.59</v>
      </c>
      <c r="L3721" s="77">
        <v>2116</v>
      </c>
      <c r="M3721" s="77" t="s">
        <v>41</v>
      </c>
      <c r="N3721" s="101">
        <v>22.35</v>
      </c>
      <c r="O3721" s="107">
        <v>0.02</v>
      </c>
      <c r="P3721" s="104">
        <v>7.59</v>
      </c>
      <c r="Z3721" s="77" t="s">
        <v>40</v>
      </c>
      <c r="AA3721" s="77" t="s">
        <v>39</v>
      </c>
      <c r="AB3721" s="77">
        <v>1</v>
      </c>
    </row>
    <row r="3722" spans="1:28" ht="15.75" customHeight="1" x14ac:dyDescent="0.2">
      <c r="A3722" s="77" t="s">
        <v>49</v>
      </c>
      <c r="B3722" s="77" t="s">
        <v>85</v>
      </c>
      <c r="C3722" s="77" t="s">
        <v>50</v>
      </c>
      <c r="D3722" s="113">
        <v>44154.447201608797</v>
      </c>
      <c r="E3722" s="77" t="s">
        <v>5</v>
      </c>
      <c r="F3722" s="77" t="s">
        <v>45</v>
      </c>
      <c r="G3722" s="77" t="s">
        <v>51</v>
      </c>
      <c r="H3722" s="77" t="s">
        <v>6</v>
      </c>
      <c r="I3722" s="77" t="s">
        <v>157</v>
      </c>
      <c r="J3722" s="77" t="s">
        <v>42</v>
      </c>
      <c r="K3722" s="101">
        <v>1.9</v>
      </c>
      <c r="L3722" s="77">
        <v>1620</v>
      </c>
      <c r="M3722" s="77" t="s">
        <v>41</v>
      </c>
      <c r="N3722" s="101">
        <v>10.9</v>
      </c>
      <c r="O3722" s="107">
        <v>0</v>
      </c>
      <c r="P3722" s="104">
        <v>13.3</v>
      </c>
      <c r="Z3722" s="77" t="s">
        <v>40</v>
      </c>
      <c r="AA3722" s="77" t="s">
        <v>39</v>
      </c>
      <c r="AB3722" s="77">
        <v>20</v>
      </c>
    </row>
    <row r="3723" spans="1:28" ht="15.75" customHeight="1" x14ac:dyDescent="0.2">
      <c r="A3723" s="77" t="s">
        <v>49</v>
      </c>
      <c r="B3723" s="77" t="s">
        <v>85</v>
      </c>
      <c r="C3723" s="77" t="s">
        <v>50</v>
      </c>
      <c r="D3723" s="113">
        <v>44154.447201608797</v>
      </c>
      <c r="E3723" s="77" t="s">
        <v>5</v>
      </c>
      <c r="F3723" s="77" t="s">
        <v>45</v>
      </c>
      <c r="G3723" s="77" t="s">
        <v>51</v>
      </c>
      <c r="H3723" s="77" t="s">
        <v>6</v>
      </c>
      <c r="I3723" s="77" t="s">
        <v>158</v>
      </c>
      <c r="J3723" s="77" t="s">
        <v>42</v>
      </c>
      <c r="K3723" s="101">
        <v>1.9</v>
      </c>
      <c r="L3723" s="77">
        <v>1620</v>
      </c>
      <c r="M3723" s="77" t="s">
        <v>41</v>
      </c>
      <c r="N3723" s="101">
        <v>146</v>
      </c>
      <c r="O3723" s="107">
        <v>0</v>
      </c>
      <c r="P3723" s="104">
        <v>0</v>
      </c>
      <c r="Z3723" s="77" t="s">
        <v>40</v>
      </c>
      <c r="AA3723" s="77" t="s">
        <v>39</v>
      </c>
      <c r="AB3723" s="77">
        <v>20</v>
      </c>
    </row>
    <row r="3724" spans="1:28" ht="15.75" customHeight="1" x14ac:dyDescent="0.2">
      <c r="A3724" s="77" t="s">
        <v>49</v>
      </c>
      <c r="B3724" s="77" t="s">
        <v>85</v>
      </c>
      <c r="C3724" s="77" t="s">
        <v>50</v>
      </c>
      <c r="D3724" s="113">
        <v>44154.447201608797</v>
      </c>
      <c r="E3724" s="77" t="s">
        <v>5</v>
      </c>
      <c r="F3724" s="77" t="s">
        <v>45</v>
      </c>
      <c r="G3724" s="77" t="s">
        <v>51</v>
      </c>
      <c r="H3724" s="77" t="s">
        <v>6</v>
      </c>
      <c r="I3724" s="77" t="s">
        <v>159</v>
      </c>
      <c r="J3724" s="77" t="s">
        <v>42</v>
      </c>
      <c r="K3724" s="101">
        <v>1.9</v>
      </c>
      <c r="L3724" s="77">
        <v>1620</v>
      </c>
      <c r="M3724" s="77" t="s">
        <v>41</v>
      </c>
      <c r="N3724" s="101">
        <v>10.1</v>
      </c>
      <c r="O3724" s="107">
        <v>0</v>
      </c>
      <c r="P3724" s="104">
        <v>13</v>
      </c>
      <c r="Z3724" s="77" t="s">
        <v>40</v>
      </c>
      <c r="AA3724" s="77" t="s">
        <v>39</v>
      </c>
      <c r="AB3724" s="77">
        <v>20</v>
      </c>
    </row>
    <row r="3725" spans="1:28" ht="15.75" customHeight="1" x14ac:dyDescent="0.2">
      <c r="A3725" s="77" t="s">
        <v>49</v>
      </c>
      <c r="B3725" s="77" t="s">
        <v>85</v>
      </c>
      <c r="C3725" s="77" t="s">
        <v>50</v>
      </c>
      <c r="D3725" s="113">
        <v>44154.447201608797</v>
      </c>
      <c r="E3725" s="77" t="s">
        <v>5</v>
      </c>
      <c r="F3725" s="77" t="s">
        <v>45</v>
      </c>
      <c r="G3725" s="77" t="s">
        <v>51</v>
      </c>
      <c r="H3725" s="77" t="s">
        <v>7</v>
      </c>
      <c r="I3725" s="77" t="s">
        <v>157</v>
      </c>
      <c r="J3725" s="77" t="s">
        <v>42</v>
      </c>
      <c r="K3725" s="101">
        <v>3</v>
      </c>
      <c r="L3725" s="77">
        <v>1560</v>
      </c>
      <c r="M3725" s="77" t="s">
        <v>41</v>
      </c>
      <c r="N3725" s="101">
        <v>14.2</v>
      </c>
      <c r="O3725" s="107">
        <v>4.3999999999999997E-2</v>
      </c>
      <c r="P3725" s="104">
        <v>8.9700000000000006</v>
      </c>
      <c r="Z3725" s="77" t="s">
        <v>40</v>
      </c>
      <c r="AA3725" s="77" t="s">
        <v>39</v>
      </c>
      <c r="AB3725" s="77">
        <v>20</v>
      </c>
    </row>
    <row r="3726" spans="1:28" ht="15.75" customHeight="1" x14ac:dyDescent="0.2">
      <c r="A3726" s="77" t="s">
        <v>49</v>
      </c>
      <c r="B3726" s="77" t="s">
        <v>85</v>
      </c>
      <c r="C3726" s="77" t="s">
        <v>50</v>
      </c>
      <c r="D3726" s="113">
        <v>44154.447201608797</v>
      </c>
      <c r="E3726" s="77" t="s">
        <v>5</v>
      </c>
      <c r="F3726" s="77" t="s">
        <v>45</v>
      </c>
      <c r="G3726" s="77" t="s">
        <v>51</v>
      </c>
      <c r="H3726" s="77" t="s">
        <v>7</v>
      </c>
      <c r="I3726" s="77" t="s">
        <v>158</v>
      </c>
      <c r="J3726" s="77" t="s">
        <v>42</v>
      </c>
      <c r="K3726" s="101">
        <v>3</v>
      </c>
      <c r="L3726" s="77">
        <v>1560</v>
      </c>
      <c r="M3726" s="77" t="s">
        <v>41</v>
      </c>
      <c r="N3726" s="101">
        <v>112</v>
      </c>
      <c r="O3726" s="107">
        <v>4.5999999999999999E-2</v>
      </c>
      <c r="P3726" s="104">
        <v>0</v>
      </c>
      <c r="Z3726" s="77" t="s">
        <v>40</v>
      </c>
      <c r="AA3726" s="77" t="s">
        <v>39</v>
      </c>
      <c r="AB3726" s="77">
        <v>20</v>
      </c>
    </row>
    <row r="3727" spans="1:28" ht="15.75" customHeight="1" x14ac:dyDescent="0.2">
      <c r="A3727" s="77" t="s">
        <v>49</v>
      </c>
      <c r="B3727" s="77" t="s">
        <v>85</v>
      </c>
      <c r="C3727" s="77" t="s">
        <v>50</v>
      </c>
      <c r="D3727" s="113">
        <v>44154.447201608797</v>
      </c>
      <c r="E3727" s="77" t="s">
        <v>5</v>
      </c>
      <c r="F3727" s="77" t="s">
        <v>45</v>
      </c>
      <c r="G3727" s="77" t="s">
        <v>51</v>
      </c>
      <c r="H3727" s="77" t="s">
        <v>7</v>
      </c>
      <c r="I3727" s="77" t="s">
        <v>159</v>
      </c>
      <c r="J3727" s="77" t="s">
        <v>42</v>
      </c>
      <c r="K3727" s="101">
        <v>3</v>
      </c>
      <c r="L3727" s="77">
        <v>1560</v>
      </c>
      <c r="M3727" s="77" t="s">
        <v>41</v>
      </c>
      <c r="N3727" s="101">
        <v>13</v>
      </c>
      <c r="O3727" s="107">
        <v>2.1000000000000001E-2</v>
      </c>
      <c r="P3727" s="104">
        <v>8.57</v>
      </c>
      <c r="Z3727" s="77" t="s">
        <v>40</v>
      </c>
      <c r="AA3727" s="77" t="s">
        <v>39</v>
      </c>
      <c r="AB3727" s="77">
        <v>20</v>
      </c>
    </row>
    <row r="3728" spans="1:28" ht="15.75" customHeight="1" x14ac:dyDescent="0.2">
      <c r="A3728" s="77" t="s">
        <v>49</v>
      </c>
      <c r="B3728" s="77" t="s">
        <v>85</v>
      </c>
      <c r="C3728" s="77" t="s">
        <v>50</v>
      </c>
      <c r="D3728" s="113">
        <v>44154.447201608797</v>
      </c>
      <c r="E3728" s="77" t="s">
        <v>5</v>
      </c>
      <c r="F3728" s="77" t="s">
        <v>45</v>
      </c>
      <c r="G3728" s="77" t="s">
        <v>51</v>
      </c>
      <c r="H3728" s="77" t="s">
        <v>8</v>
      </c>
      <c r="I3728" s="77" t="s">
        <v>157</v>
      </c>
      <c r="J3728" s="77" t="s">
        <v>42</v>
      </c>
      <c r="K3728" s="101">
        <v>2.2000000000000002</v>
      </c>
      <c r="L3728" s="77">
        <v>1410</v>
      </c>
      <c r="M3728" s="77" t="s">
        <v>41</v>
      </c>
      <c r="N3728" s="101">
        <v>8</v>
      </c>
      <c r="O3728" s="107">
        <v>0.02</v>
      </c>
      <c r="P3728" s="104">
        <v>6.82</v>
      </c>
      <c r="Z3728" s="77" t="s">
        <v>40</v>
      </c>
      <c r="AA3728" s="77" t="s">
        <v>39</v>
      </c>
      <c r="AB3728" s="77">
        <v>20</v>
      </c>
    </row>
    <row r="3729" spans="1:28" ht="15.75" customHeight="1" x14ac:dyDescent="0.2">
      <c r="A3729" s="77" t="s">
        <v>49</v>
      </c>
      <c r="B3729" s="77" t="s">
        <v>85</v>
      </c>
      <c r="C3729" s="77" t="s">
        <v>50</v>
      </c>
      <c r="D3729" s="113">
        <v>44154.447201608797</v>
      </c>
      <c r="E3729" s="77" t="s">
        <v>5</v>
      </c>
      <c r="F3729" s="77" t="s">
        <v>45</v>
      </c>
      <c r="G3729" s="77" t="s">
        <v>51</v>
      </c>
      <c r="H3729" s="77" t="s">
        <v>8</v>
      </c>
      <c r="I3729" s="77" t="s">
        <v>158</v>
      </c>
      <c r="J3729" s="77" t="s">
        <v>42</v>
      </c>
      <c r="K3729" s="101">
        <v>2.2000000000000002</v>
      </c>
      <c r="L3729" s="77">
        <v>1410</v>
      </c>
      <c r="M3729" s="77" t="s">
        <v>41</v>
      </c>
      <c r="N3729" s="101">
        <v>62.2</v>
      </c>
      <c r="O3729" s="107">
        <v>2.1999999999999999E-2</v>
      </c>
      <c r="P3729" s="104">
        <v>0</v>
      </c>
      <c r="Z3729" s="77" t="s">
        <v>40</v>
      </c>
      <c r="AA3729" s="77" t="s">
        <v>39</v>
      </c>
      <c r="AB3729" s="77">
        <v>20</v>
      </c>
    </row>
    <row r="3730" spans="1:28" ht="15.75" customHeight="1" x14ac:dyDescent="0.2">
      <c r="A3730" s="77" t="s">
        <v>49</v>
      </c>
      <c r="B3730" s="77" t="s">
        <v>85</v>
      </c>
      <c r="C3730" s="77" t="s">
        <v>50</v>
      </c>
      <c r="D3730" s="113">
        <v>44154.447201608797</v>
      </c>
      <c r="E3730" s="77" t="s">
        <v>5</v>
      </c>
      <c r="F3730" s="77" t="s">
        <v>45</v>
      </c>
      <c r="G3730" s="77" t="s">
        <v>51</v>
      </c>
      <c r="H3730" s="77" t="s">
        <v>8</v>
      </c>
      <c r="I3730" s="77" t="s">
        <v>159</v>
      </c>
      <c r="J3730" s="77" t="s">
        <v>42</v>
      </c>
      <c r="K3730" s="101">
        <v>2.2000000000000002</v>
      </c>
      <c r="L3730" s="77">
        <v>1410</v>
      </c>
      <c r="M3730" s="77" t="s">
        <v>41</v>
      </c>
      <c r="N3730" s="101">
        <v>5.6</v>
      </c>
      <c r="O3730" s="107">
        <v>3.0000000000000001E-3</v>
      </c>
      <c r="P3730" s="104">
        <v>6.65</v>
      </c>
      <c r="Z3730" s="77" t="s">
        <v>40</v>
      </c>
      <c r="AA3730" s="77" t="s">
        <v>39</v>
      </c>
      <c r="AB3730" s="77">
        <v>20</v>
      </c>
    </row>
    <row r="3731" spans="1:28" ht="15.75" customHeight="1" x14ac:dyDescent="0.2">
      <c r="A3731" s="77" t="s">
        <v>49</v>
      </c>
      <c r="B3731" s="77" t="s">
        <v>85</v>
      </c>
      <c r="C3731" s="77" t="s">
        <v>50</v>
      </c>
      <c r="D3731" s="113">
        <v>44154.447201608797</v>
      </c>
      <c r="E3731" s="77" t="s">
        <v>5</v>
      </c>
      <c r="F3731" s="77" t="s">
        <v>45</v>
      </c>
      <c r="G3731" s="77" t="s">
        <v>51</v>
      </c>
      <c r="H3731" s="77" t="s">
        <v>9</v>
      </c>
      <c r="I3731" s="77" t="s">
        <v>157</v>
      </c>
      <c r="J3731" s="77" t="s">
        <v>42</v>
      </c>
      <c r="K3731" s="101">
        <v>2.2999999999999998</v>
      </c>
      <c r="L3731" s="77">
        <v>1450</v>
      </c>
      <c r="M3731" s="77" t="s">
        <v>41</v>
      </c>
      <c r="N3731" s="101">
        <v>21.1</v>
      </c>
      <c r="O3731" s="107">
        <v>4.4999999999999998E-2</v>
      </c>
      <c r="P3731" s="104">
        <v>6.14</v>
      </c>
      <c r="Z3731" s="77" t="s">
        <v>40</v>
      </c>
      <c r="AA3731" s="77" t="s">
        <v>39</v>
      </c>
      <c r="AB3731" s="77">
        <v>20</v>
      </c>
    </row>
    <row r="3732" spans="1:28" ht="15.75" customHeight="1" x14ac:dyDescent="0.2">
      <c r="A3732" s="77" t="s">
        <v>49</v>
      </c>
      <c r="B3732" s="77" t="s">
        <v>85</v>
      </c>
      <c r="C3732" s="77" t="s">
        <v>50</v>
      </c>
      <c r="D3732" s="113">
        <v>44154.447201608797</v>
      </c>
      <c r="E3732" s="77" t="s">
        <v>5</v>
      </c>
      <c r="F3732" s="77" t="s">
        <v>45</v>
      </c>
      <c r="G3732" s="77" t="s">
        <v>51</v>
      </c>
      <c r="H3732" s="77" t="s">
        <v>9</v>
      </c>
      <c r="I3732" s="77" t="s">
        <v>158</v>
      </c>
      <c r="J3732" s="77" t="s">
        <v>42</v>
      </c>
      <c r="K3732" s="101">
        <v>2.2999999999999998</v>
      </c>
      <c r="L3732" s="77">
        <v>1450</v>
      </c>
      <c r="M3732" s="77" t="s">
        <v>41</v>
      </c>
      <c r="N3732" s="101">
        <v>88.3</v>
      </c>
      <c r="O3732" s="107">
        <v>4.7E-2</v>
      </c>
      <c r="P3732" s="104">
        <v>0</v>
      </c>
      <c r="Z3732" s="77" t="s">
        <v>40</v>
      </c>
      <c r="AA3732" s="77" t="s">
        <v>39</v>
      </c>
      <c r="AB3732" s="77">
        <v>20</v>
      </c>
    </row>
    <row r="3733" spans="1:28" ht="15.75" customHeight="1" x14ac:dyDescent="0.2">
      <c r="A3733" s="77" t="s">
        <v>49</v>
      </c>
      <c r="B3733" s="77" t="s">
        <v>85</v>
      </c>
      <c r="C3733" s="77" t="s">
        <v>50</v>
      </c>
      <c r="D3733" s="113">
        <v>44154.447201608797</v>
      </c>
      <c r="E3733" s="77" t="s">
        <v>5</v>
      </c>
      <c r="F3733" s="77" t="s">
        <v>45</v>
      </c>
      <c r="G3733" s="77" t="s">
        <v>51</v>
      </c>
      <c r="H3733" s="77" t="s">
        <v>9</v>
      </c>
      <c r="I3733" s="77" t="s">
        <v>159</v>
      </c>
      <c r="J3733" s="77" t="s">
        <v>42</v>
      </c>
      <c r="K3733" s="101">
        <v>2.2999999999999998</v>
      </c>
      <c r="L3733" s="77">
        <v>1450</v>
      </c>
      <c r="M3733" s="77" t="s">
        <v>41</v>
      </c>
      <c r="N3733" s="101">
        <v>15.1</v>
      </c>
      <c r="O3733" s="107">
        <v>2.3E-2</v>
      </c>
      <c r="P3733" s="104">
        <v>5.87</v>
      </c>
      <c r="Z3733" s="77" t="s">
        <v>40</v>
      </c>
      <c r="AA3733" s="77" t="s">
        <v>39</v>
      </c>
      <c r="AB3733" s="77">
        <v>20</v>
      </c>
    </row>
    <row r="3734" spans="1:28" ht="15.75" customHeight="1" x14ac:dyDescent="0.2">
      <c r="A3734" s="77" t="s">
        <v>49</v>
      </c>
      <c r="B3734" s="77" t="s">
        <v>85</v>
      </c>
      <c r="C3734" s="77" t="s">
        <v>50</v>
      </c>
      <c r="D3734" s="113">
        <v>44154.447201608797</v>
      </c>
      <c r="E3734" s="77" t="s">
        <v>5</v>
      </c>
      <c r="F3734" s="77" t="s">
        <v>45</v>
      </c>
      <c r="G3734" s="77" t="s">
        <v>51</v>
      </c>
      <c r="H3734" s="77" t="s">
        <v>10</v>
      </c>
      <c r="I3734" s="77" t="s">
        <v>157</v>
      </c>
      <c r="J3734" s="77" t="s">
        <v>42</v>
      </c>
      <c r="K3734" s="101">
        <v>2.8</v>
      </c>
      <c r="L3734" s="77">
        <v>1540</v>
      </c>
      <c r="M3734" s="77" t="s">
        <v>41</v>
      </c>
      <c r="N3734" s="101">
        <v>10.199999999999999</v>
      </c>
      <c r="O3734" s="107">
        <v>2.3E-2</v>
      </c>
      <c r="P3734" s="104">
        <v>9.61</v>
      </c>
      <c r="Z3734" s="77" t="s">
        <v>40</v>
      </c>
      <c r="AA3734" s="77" t="s">
        <v>39</v>
      </c>
      <c r="AB3734" s="77">
        <v>20</v>
      </c>
    </row>
    <row r="3735" spans="1:28" ht="15.75" customHeight="1" x14ac:dyDescent="0.2">
      <c r="A3735" s="77" t="s">
        <v>49</v>
      </c>
      <c r="B3735" s="77" t="s">
        <v>85</v>
      </c>
      <c r="C3735" s="77" t="s">
        <v>50</v>
      </c>
      <c r="D3735" s="113">
        <v>44154.447201608797</v>
      </c>
      <c r="E3735" s="77" t="s">
        <v>5</v>
      </c>
      <c r="F3735" s="77" t="s">
        <v>45</v>
      </c>
      <c r="G3735" s="77" t="s">
        <v>51</v>
      </c>
      <c r="H3735" s="77" t="s">
        <v>10</v>
      </c>
      <c r="I3735" s="77" t="s">
        <v>158</v>
      </c>
      <c r="J3735" s="77" t="s">
        <v>42</v>
      </c>
      <c r="K3735" s="101">
        <v>2.8</v>
      </c>
      <c r="L3735" s="77">
        <v>1540</v>
      </c>
      <c r="M3735" s="77" t="s">
        <v>41</v>
      </c>
      <c r="N3735" s="101">
        <v>95.7</v>
      </c>
      <c r="O3735" s="107">
        <v>2.4E-2</v>
      </c>
      <c r="P3735" s="104">
        <v>0</v>
      </c>
      <c r="Z3735" s="77" t="s">
        <v>40</v>
      </c>
      <c r="AA3735" s="77" t="s">
        <v>39</v>
      </c>
      <c r="AB3735" s="77">
        <v>20</v>
      </c>
    </row>
    <row r="3736" spans="1:28" ht="15.75" customHeight="1" x14ac:dyDescent="0.2">
      <c r="A3736" s="77" t="s">
        <v>49</v>
      </c>
      <c r="B3736" s="77" t="s">
        <v>85</v>
      </c>
      <c r="C3736" s="77" t="s">
        <v>50</v>
      </c>
      <c r="D3736" s="113">
        <v>44154.447201608797</v>
      </c>
      <c r="E3736" s="77" t="s">
        <v>5</v>
      </c>
      <c r="F3736" s="77" t="s">
        <v>45</v>
      </c>
      <c r="G3736" s="77" t="s">
        <v>51</v>
      </c>
      <c r="H3736" s="77" t="s">
        <v>10</v>
      </c>
      <c r="I3736" s="77" t="s">
        <v>159</v>
      </c>
      <c r="J3736" s="77" t="s">
        <v>42</v>
      </c>
      <c r="K3736" s="101">
        <v>2.8</v>
      </c>
      <c r="L3736" s="77">
        <v>1540</v>
      </c>
      <c r="M3736" s="77" t="s">
        <v>41</v>
      </c>
      <c r="N3736" s="101">
        <v>8</v>
      </c>
      <c r="O3736" s="107">
        <v>4.0000000000000001E-3</v>
      </c>
      <c r="P3736" s="104">
        <v>9.24</v>
      </c>
      <c r="Z3736" s="77" t="s">
        <v>40</v>
      </c>
      <c r="AA3736" s="77" t="s">
        <v>39</v>
      </c>
      <c r="AB3736" s="77">
        <v>20</v>
      </c>
    </row>
    <row r="3737" spans="1:28" ht="15.75" customHeight="1" x14ac:dyDescent="0.2">
      <c r="A3737" s="77" t="s">
        <v>49</v>
      </c>
      <c r="B3737" s="77" t="s">
        <v>85</v>
      </c>
      <c r="C3737" s="77" t="s">
        <v>50</v>
      </c>
      <c r="D3737" s="113">
        <v>44154.447201608797</v>
      </c>
      <c r="E3737" s="77" t="s">
        <v>5</v>
      </c>
      <c r="F3737" s="77" t="s">
        <v>45</v>
      </c>
      <c r="G3737" s="77" t="s">
        <v>51</v>
      </c>
      <c r="H3737" s="77" t="s">
        <v>11</v>
      </c>
      <c r="I3737" s="77" t="s">
        <v>157</v>
      </c>
      <c r="J3737" s="77" t="s">
        <v>42</v>
      </c>
      <c r="K3737" s="101">
        <v>2.7</v>
      </c>
      <c r="L3737" s="77">
        <v>1500</v>
      </c>
      <c r="M3737" s="77" t="s">
        <v>41</v>
      </c>
      <c r="N3737" s="101">
        <v>15.9</v>
      </c>
      <c r="O3737" s="107">
        <v>4.3999999999999997E-2</v>
      </c>
      <c r="P3737" s="104">
        <v>3.18</v>
      </c>
      <c r="Z3737" s="77" t="s">
        <v>40</v>
      </c>
      <c r="AA3737" s="77" t="s">
        <v>39</v>
      </c>
      <c r="AB3737" s="77">
        <v>20</v>
      </c>
    </row>
    <row r="3738" spans="1:28" ht="15.75" customHeight="1" x14ac:dyDescent="0.2">
      <c r="A3738" s="77" t="s">
        <v>49</v>
      </c>
      <c r="B3738" s="77" t="s">
        <v>85</v>
      </c>
      <c r="C3738" s="77" t="s">
        <v>50</v>
      </c>
      <c r="D3738" s="113">
        <v>44154.447201608797</v>
      </c>
      <c r="E3738" s="77" t="s">
        <v>5</v>
      </c>
      <c r="F3738" s="77" t="s">
        <v>45</v>
      </c>
      <c r="G3738" s="77" t="s">
        <v>51</v>
      </c>
      <c r="H3738" s="77" t="s">
        <v>11</v>
      </c>
      <c r="I3738" s="77" t="s">
        <v>158</v>
      </c>
      <c r="J3738" s="77" t="s">
        <v>42</v>
      </c>
      <c r="K3738" s="101">
        <v>2.7</v>
      </c>
      <c r="L3738" s="77">
        <v>1500</v>
      </c>
      <c r="M3738" s="77" t="s">
        <v>41</v>
      </c>
      <c r="N3738" s="101">
        <v>43.4</v>
      </c>
      <c r="O3738" s="107">
        <v>4.4999999999999998E-2</v>
      </c>
      <c r="P3738" s="104">
        <v>0</v>
      </c>
      <c r="Z3738" s="77" t="s">
        <v>40</v>
      </c>
      <c r="AA3738" s="77" t="s">
        <v>39</v>
      </c>
      <c r="AB3738" s="77">
        <v>20</v>
      </c>
    </row>
    <row r="3739" spans="1:28" ht="15.75" customHeight="1" x14ac:dyDescent="0.2">
      <c r="A3739" s="77" t="s">
        <v>49</v>
      </c>
      <c r="B3739" s="77" t="s">
        <v>85</v>
      </c>
      <c r="C3739" s="77" t="s">
        <v>50</v>
      </c>
      <c r="D3739" s="113">
        <v>44154.447201608797</v>
      </c>
      <c r="E3739" s="77" t="s">
        <v>5</v>
      </c>
      <c r="F3739" s="77" t="s">
        <v>45</v>
      </c>
      <c r="G3739" s="77" t="s">
        <v>51</v>
      </c>
      <c r="H3739" s="77" t="s">
        <v>11</v>
      </c>
      <c r="I3739" s="77" t="s">
        <v>159</v>
      </c>
      <c r="J3739" s="77" t="s">
        <v>42</v>
      </c>
      <c r="K3739" s="101">
        <v>2.7</v>
      </c>
      <c r="L3739" s="77">
        <v>1500</v>
      </c>
      <c r="M3739" s="77" t="s">
        <v>41</v>
      </c>
      <c r="N3739" s="101">
        <v>8.6</v>
      </c>
      <c r="O3739" s="107">
        <v>1.7999999999999999E-2</v>
      </c>
      <c r="P3739" s="104">
        <v>3.04</v>
      </c>
      <c r="Z3739" s="77" t="s">
        <v>40</v>
      </c>
      <c r="AA3739" s="77" t="s">
        <v>39</v>
      </c>
      <c r="AB3739" s="77">
        <v>20</v>
      </c>
    </row>
    <row r="3740" spans="1:28" ht="15.75" customHeight="1" x14ac:dyDescent="0.2">
      <c r="A3740" s="77" t="s">
        <v>49</v>
      </c>
      <c r="B3740" s="77" t="s">
        <v>85</v>
      </c>
      <c r="C3740" s="77" t="s">
        <v>50</v>
      </c>
      <c r="D3740" s="113">
        <v>44154.447201608797</v>
      </c>
      <c r="E3740" s="77" t="s">
        <v>5</v>
      </c>
      <c r="F3740" s="77" t="s">
        <v>45</v>
      </c>
      <c r="G3740" s="77" t="s">
        <v>51</v>
      </c>
      <c r="H3740" s="77" t="s">
        <v>12</v>
      </c>
      <c r="I3740" s="77" t="s">
        <v>157</v>
      </c>
      <c r="J3740" s="77" t="s">
        <v>42</v>
      </c>
      <c r="K3740" s="101">
        <v>2.2000000000000002</v>
      </c>
      <c r="L3740" s="77">
        <v>1540</v>
      </c>
      <c r="M3740" s="77" t="s">
        <v>41</v>
      </c>
      <c r="N3740" s="101">
        <v>19.399999999999999</v>
      </c>
      <c r="O3740" s="107">
        <v>3.5000000000000003E-2</v>
      </c>
      <c r="P3740" s="104">
        <v>3.4</v>
      </c>
      <c r="Z3740" s="77" t="s">
        <v>40</v>
      </c>
      <c r="AA3740" s="77" t="s">
        <v>39</v>
      </c>
      <c r="AB3740" s="77">
        <v>20</v>
      </c>
    </row>
    <row r="3741" spans="1:28" ht="15.75" customHeight="1" x14ac:dyDescent="0.2">
      <c r="A3741" s="77" t="s">
        <v>49</v>
      </c>
      <c r="B3741" s="77" t="s">
        <v>85</v>
      </c>
      <c r="C3741" s="77" t="s">
        <v>50</v>
      </c>
      <c r="D3741" s="113">
        <v>44154.447201608797</v>
      </c>
      <c r="E3741" s="77" t="s">
        <v>5</v>
      </c>
      <c r="F3741" s="77" t="s">
        <v>45</v>
      </c>
      <c r="G3741" s="77" t="s">
        <v>51</v>
      </c>
      <c r="H3741" s="77" t="s">
        <v>12</v>
      </c>
      <c r="I3741" s="77" t="s">
        <v>158</v>
      </c>
      <c r="J3741" s="77" t="s">
        <v>42</v>
      </c>
      <c r="K3741" s="101">
        <v>2.2000000000000002</v>
      </c>
      <c r="L3741" s="77">
        <v>1540</v>
      </c>
      <c r="M3741" s="77" t="s">
        <v>41</v>
      </c>
      <c r="N3741" s="101">
        <v>43.7</v>
      </c>
      <c r="O3741" s="107">
        <v>3.6999999999999998E-2</v>
      </c>
      <c r="P3741" s="104">
        <v>0</v>
      </c>
      <c r="Z3741" s="77" t="s">
        <v>40</v>
      </c>
      <c r="AA3741" s="77" t="s">
        <v>39</v>
      </c>
      <c r="AB3741" s="77">
        <v>20</v>
      </c>
    </row>
    <row r="3742" spans="1:28" ht="15.75" customHeight="1" x14ac:dyDescent="0.2">
      <c r="A3742" s="77" t="s">
        <v>49</v>
      </c>
      <c r="B3742" s="77" t="s">
        <v>85</v>
      </c>
      <c r="C3742" s="77" t="s">
        <v>50</v>
      </c>
      <c r="D3742" s="113">
        <v>44154.447201608797</v>
      </c>
      <c r="E3742" s="77" t="s">
        <v>5</v>
      </c>
      <c r="F3742" s="77" t="s">
        <v>45</v>
      </c>
      <c r="G3742" s="77" t="s">
        <v>51</v>
      </c>
      <c r="H3742" s="77" t="s">
        <v>12</v>
      </c>
      <c r="I3742" s="77" t="s">
        <v>159</v>
      </c>
      <c r="J3742" s="77" t="s">
        <v>42</v>
      </c>
      <c r="K3742" s="101">
        <v>2.2000000000000002</v>
      </c>
      <c r="L3742" s="77">
        <v>1540</v>
      </c>
      <c r="M3742" s="77" t="s">
        <v>41</v>
      </c>
      <c r="N3742" s="101">
        <v>8.3000000000000007</v>
      </c>
      <c r="O3742" s="107">
        <v>1.0999999999999999E-2</v>
      </c>
      <c r="P3742" s="104">
        <v>3.28</v>
      </c>
      <c r="Z3742" s="77" t="s">
        <v>40</v>
      </c>
      <c r="AA3742" s="77" t="s">
        <v>39</v>
      </c>
      <c r="AB3742" s="77">
        <v>20</v>
      </c>
    </row>
    <row r="3743" spans="1:28" ht="15.75" customHeight="1" x14ac:dyDescent="0.2">
      <c r="A3743" s="77" t="s">
        <v>49</v>
      </c>
      <c r="B3743" s="77" t="s">
        <v>85</v>
      </c>
      <c r="C3743" s="77" t="s">
        <v>50</v>
      </c>
      <c r="D3743" s="113">
        <v>44154.447201608797</v>
      </c>
      <c r="E3743" s="77" t="s">
        <v>5</v>
      </c>
      <c r="F3743" s="77" t="s">
        <v>45</v>
      </c>
      <c r="G3743" s="77" t="s">
        <v>51</v>
      </c>
      <c r="H3743" s="77" t="s">
        <v>13</v>
      </c>
      <c r="I3743" s="77" t="s">
        <v>157</v>
      </c>
      <c r="J3743" s="77" t="s">
        <v>42</v>
      </c>
      <c r="K3743" s="101">
        <v>2.5</v>
      </c>
      <c r="L3743" s="77">
        <v>1450</v>
      </c>
      <c r="M3743" s="77" t="s">
        <v>41</v>
      </c>
      <c r="N3743" s="101">
        <v>25.8</v>
      </c>
      <c r="O3743" s="107">
        <v>3.6999999999999998E-2</v>
      </c>
      <c r="P3743" s="104">
        <v>3.03</v>
      </c>
      <c r="Z3743" s="77" t="s">
        <v>40</v>
      </c>
      <c r="AA3743" s="77" t="s">
        <v>39</v>
      </c>
      <c r="AB3743" s="77">
        <v>20</v>
      </c>
    </row>
    <row r="3744" spans="1:28" ht="15.75" customHeight="1" x14ac:dyDescent="0.2">
      <c r="A3744" s="77" t="s">
        <v>49</v>
      </c>
      <c r="B3744" s="77" t="s">
        <v>85</v>
      </c>
      <c r="C3744" s="77" t="s">
        <v>50</v>
      </c>
      <c r="D3744" s="113">
        <v>44154.447201608797</v>
      </c>
      <c r="E3744" s="77" t="s">
        <v>5</v>
      </c>
      <c r="F3744" s="77" t="s">
        <v>45</v>
      </c>
      <c r="G3744" s="77" t="s">
        <v>51</v>
      </c>
      <c r="H3744" s="77" t="s">
        <v>13</v>
      </c>
      <c r="I3744" s="77" t="s">
        <v>158</v>
      </c>
      <c r="J3744" s="77" t="s">
        <v>42</v>
      </c>
      <c r="K3744" s="101">
        <v>2.5</v>
      </c>
      <c r="L3744" s="77">
        <v>1450</v>
      </c>
      <c r="M3744" s="77" t="s">
        <v>41</v>
      </c>
      <c r="N3744" s="101">
        <v>50.1</v>
      </c>
      <c r="O3744" s="107">
        <v>3.9E-2</v>
      </c>
      <c r="P3744" s="104">
        <v>0</v>
      </c>
      <c r="Z3744" s="77" t="s">
        <v>40</v>
      </c>
      <c r="AA3744" s="77" t="s">
        <v>39</v>
      </c>
      <c r="AB3744" s="77">
        <v>20</v>
      </c>
    </row>
    <row r="3745" spans="1:28" ht="15.75" customHeight="1" x14ac:dyDescent="0.2">
      <c r="A3745" s="77" t="s">
        <v>49</v>
      </c>
      <c r="B3745" s="77" t="s">
        <v>85</v>
      </c>
      <c r="C3745" s="77" t="s">
        <v>50</v>
      </c>
      <c r="D3745" s="113">
        <v>44154.447201608797</v>
      </c>
      <c r="E3745" s="77" t="s">
        <v>5</v>
      </c>
      <c r="F3745" s="77" t="s">
        <v>45</v>
      </c>
      <c r="G3745" s="77" t="s">
        <v>51</v>
      </c>
      <c r="H3745" s="77" t="s">
        <v>13</v>
      </c>
      <c r="I3745" s="77" t="s">
        <v>159</v>
      </c>
      <c r="J3745" s="77" t="s">
        <v>42</v>
      </c>
      <c r="K3745" s="101">
        <v>2.5</v>
      </c>
      <c r="L3745" s="77">
        <v>1450</v>
      </c>
      <c r="M3745" s="77" t="s">
        <v>41</v>
      </c>
      <c r="N3745" s="101">
        <v>14.6</v>
      </c>
      <c r="O3745" s="107">
        <v>1.7999999999999999E-2</v>
      </c>
      <c r="P3745" s="104">
        <v>2.9</v>
      </c>
      <c r="Z3745" s="77" t="s">
        <v>40</v>
      </c>
      <c r="AA3745" s="77" t="s">
        <v>39</v>
      </c>
      <c r="AB3745" s="77">
        <v>20</v>
      </c>
    </row>
    <row r="3746" spans="1:28" ht="15.75" customHeight="1" x14ac:dyDescent="0.2">
      <c r="A3746" s="77" t="s">
        <v>49</v>
      </c>
      <c r="B3746" s="77" t="s">
        <v>85</v>
      </c>
      <c r="C3746" s="77" t="s">
        <v>50</v>
      </c>
      <c r="D3746" s="113">
        <v>44154.447201608797</v>
      </c>
      <c r="E3746" s="77" t="s">
        <v>5</v>
      </c>
      <c r="F3746" s="77" t="s">
        <v>45</v>
      </c>
      <c r="G3746" s="77" t="s">
        <v>51</v>
      </c>
      <c r="H3746" s="77" t="s">
        <v>14</v>
      </c>
      <c r="I3746" s="77" t="s">
        <v>157</v>
      </c>
      <c r="J3746" s="77" t="s">
        <v>42</v>
      </c>
      <c r="K3746" s="101">
        <v>2.7</v>
      </c>
      <c r="L3746" s="77">
        <v>1490</v>
      </c>
      <c r="M3746" s="77" t="s">
        <v>41</v>
      </c>
      <c r="N3746" s="101">
        <v>36.700000000000003</v>
      </c>
      <c r="O3746" s="107">
        <v>6.6000000000000003E-2</v>
      </c>
      <c r="P3746" s="104">
        <v>3.51</v>
      </c>
      <c r="Z3746" s="77" t="s">
        <v>40</v>
      </c>
      <c r="AA3746" s="77" t="s">
        <v>39</v>
      </c>
      <c r="AB3746" s="77">
        <v>20</v>
      </c>
    </row>
    <row r="3747" spans="1:28" ht="15.75" customHeight="1" x14ac:dyDescent="0.2">
      <c r="A3747" s="77" t="s">
        <v>49</v>
      </c>
      <c r="B3747" s="77" t="s">
        <v>85</v>
      </c>
      <c r="C3747" s="77" t="s">
        <v>50</v>
      </c>
      <c r="D3747" s="113">
        <v>44154.447201608797</v>
      </c>
      <c r="E3747" s="77" t="s">
        <v>5</v>
      </c>
      <c r="F3747" s="77" t="s">
        <v>45</v>
      </c>
      <c r="G3747" s="77" t="s">
        <v>51</v>
      </c>
      <c r="H3747" s="77" t="s">
        <v>14</v>
      </c>
      <c r="I3747" s="77" t="s">
        <v>158</v>
      </c>
      <c r="J3747" s="77" t="s">
        <v>42</v>
      </c>
      <c r="K3747" s="101">
        <v>2.7</v>
      </c>
      <c r="L3747" s="77">
        <v>1490</v>
      </c>
      <c r="M3747" s="77" t="s">
        <v>41</v>
      </c>
      <c r="N3747" s="101">
        <v>68.599999999999994</v>
      </c>
      <c r="O3747" s="107">
        <v>6.7000000000000004E-2</v>
      </c>
      <c r="P3747" s="104">
        <v>0</v>
      </c>
      <c r="Z3747" s="77" t="s">
        <v>40</v>
      </c>
      <c r="AA3747" s="77" t="s">
        <v>39</v>
      </c>
      <c r="AB3747" s="77">
        <v>20</v>
      </c>
    </row>
    <row r="3748" spans="1:28" ht="15.75" customHeight="1" x14ac:dyDescent="0.2">
      <c r="A3748" s="77" t="s">
        <v>49</v>
      </c>
      <c r="B3748" s="77" t="s">
        <v>85</v>
      </c>
      <c r="C3748" s="77" t="s">
        <v>50</v>
      </c>
      <c r="D3748" s="113">
        <v>44154.447201608797</v>
      </c>
      <c r="E3748" s="77" t="s">
        <v>5</v>
      </c>
      <c r="F3748" s="77" t="s">
        <v>45</v>
      </c>
      <c r="G3748" s="77" t="s">
        <v>51</v>
      </c>
      <c r="H3748" s="77" t="s">
        <v>14</v>
      </c>
      <c r="I3748" s="77" t="s">
        <v>159</v>
      </c>
      <c r="J3748" s="77" t="s">
        <v>42</v>
      </c>
      <c r="K3748" s="101">
        <v>2.7</v>
      </c>
      <c r="L3748" s="77">
        <v>1490</v>
      </c>
      <c r="M3748" s="77" t="s">
        <v>41</v>
      </c>
      <c r="N3748" s="101">
        <v>30.2</v>
      </c>
      <c r="O3748" s="107">
        <v>5.0999999999999997E-2</v>
      </c>
      <c r="P3748" s="104">
        <v>3.3</v>
      </c>
      <c r="Z3748" s="77" t="s">
        <v>40</v>
      </c>
      <c r="AA3748" s="77" t="s">
        <v>39</v>
      </c>
      <c r="AB3748" s="77">
        <v>20</v>
      </c>
    </row>
    <row r="3749" spans="1:28" ht="15.75" customHeight="1" x14ac:dyDescent="0.2">
      <c r="A3749" s="77" t="s">
        <v>49</v>
      </c>
      <c r="B3749" s="77" t="s">
        <v>85</v>
      </c>
      <c r="C3749" s="77" t="s">
        <v>50</v>
      </c>
      <c r="D3749" s="113">
        <v>44154.447201608797</v>
      </c>
      <c r="E3749" s="77" t="s">
        <v>5</v>
      </c>
      <c r="F3749" s="77" t="s">
        <v>45</v>
      </c>
      <c r="G3749" s="77" t="s">
        <v>51</v>
      </c>
      <c r="H3749" s="77" t="s">
        <v>16</v>
      </c>
      <c r="I3749" s="77" t="s">
        <v>157</v>
      </c>
      <c r="J3749" s="77" t="s">
        <v>42</v>
      </c>
      <c r="K3749" s="101">
        <v>3.6</v>
      </c>
      <c r="L3749" s="77">
        <v>1750</v>
      </c>
      <c r="M3749" s="77" t="s">
        <v>41</v>
      </c>
      <c r="N3749" s="101">
        <v>39.5</v>
      </c>
      <c r="O3749" s="107">
        <v>7.0000000000000007E-2</v>
      </c>
      <c r="P3749" s="104">
        <v>5.27</v>
      </c>
      <c r="Z3749" s="77" t="s">
        <v>40</v>
      </c>
      <c r="AA3749" s="77" t="s">
        <v>39</v>
      </c>
      <c r="AB3749" s="77">
        <v>20</v>
      </c>
    </row>
    <row r="3750" spans="1:28" ht="15.75" customHeight="1" x14ac:dyDescent="0.2">
      <c r="A3750" s="77" t="s">
        <v>49</v>
      </c>
      <c r="B3750" s="77" t="s">
        <v>85</v>
      </c>
      <c r="C3750" s="77" t="s">
        <v>50</v>
      </c>
      <c r="D3750" s="113">
        <v>44154.447201608797</v>
      </c>
      <c r="E3750" s="77" t="s">
        <v>5</v>
      </c>
      <c r="F3750" s="77" t="s">
        <v>45</v>
      </c>
      <c r="G3750" s="77" t="s">
        <v>51</v>
      </c>
      <c r="H3750" s="77" t="s">
        <v>16</v>
      </c>
      <c r="I3750" s="77" t="s">
        <v>158</v>
      </c>
      <c r="J3750" s="77" t="s">
        <v>42</v>
      </c>
      <c r="K3750" s="101">
        <v>3.6</v>
      </c>
      <c r="L3750" s="77">
        <v>1750</v>
      </c>
      <c r="M3750" s="77" t="s">
        <v>41</v>
      </c>
      <c r="N3750" s="101">
        <v>91.4</v>
      </c>
      <c r="O3750" s="107">
        <v>7.2999999999999995E-2</v>
      </c>
      <c r="P3750" s="104">
        <v>0</v>
      </c>
      <c r="Z3750" s="77" t="s">
        <v>40</v>
      </c>
      <c r="AA3750" s="77" t="s">
        <v>39</v>
      </c>
      <c r="AB3750" s="77">
        <v>20</v>
      </c>
    </row>
    <row r="3751" spans="1:28" ht="15.75" customHeight="1" x14ac:dyDescent="0.2">
      <c r="A3751" s="77" t="s">
        <v>49</v>
      </c>
      <c r="B3751" s="77" t="s">
        <v>85</v>
      </c>
      <c r="C3751" s="77" t="s">
        <v>50</v>
      </c>
      <c r="D3751" s="113">
        <v>44154.447201608797</v>
      </c>
      <c r="E3751" s="77" t="s">
        <v>5</v>
      </c>
      <c r="F3751" s="77" t="s">
        <v>45</v>
      </c>
      <c r="G3751" s="77" t="s">
        <v>51</v>
      </c>
      <c r="H3751" s="77" t="s">
        <v>16</v>
      </c>
      <c r="I3751" s="77" t="s">
        <v>159</v>
      </c>
      <c r="J3751" s="77" t="s">
        <v>42</v>
      </c>
      <c r="K3751" s="101">
        <v>3.6</v>
      </c>
      <c r="L3751" s="77">
        <v>1750</v>
      </c>
      <c r="M3751" s="77" t="s">
        <v>41</v>
      </c>
      <c r="N3751" s="101">
        <v>40.6</v>
      </c>
      <c r="O3751" s="107">
        <v>6.6000000000000003E-2</v>
      </c>
      <c r="P3751" s="104">
        <v>4.97</v>
      </c>
      <c r="Z3751" s="77" t="s">
        <v>40</v>
      </c>
      <c r="AA3751" s="77" t="s">
        <v>39</v>
      </c>
      <c r="AB3751" s="77">
        <v>20</v>
      </c>
    </row>
    <row r="3752" spans="1:28" ht="15.75" customHeight="1" x14ac:dyDescent="0.2">
      <c r="A3752" s="77" t="s">
        <v>49</v>
      </c>
      <c r="B3752" s="77" t="s">
        <v>85</v>
      </c>
      <c r="C3752" s="77" t="s">
        <v>50</v>
      </c>
      <c r="D3752" s="113">
        <v>44154.447201608797</v>
      </c>
      <c r="E3752" s="77" t="s">
        <v>5</v>
      </c>
      <c r="F3752" s="77" t="s">
        <v>45</v>
      </c>
      <c r="G3752" s="77" t="s">
        <v>51</v>
      </c>
      <c r="H3752" s="77" t="s">
        <v>18</v>
      </c>
      <c r="I3752" s="77" t="s">
        <v>157</v>
      </c>
      <c r="J3752" s="77" t="s">
        <v>42</v>
      </c>
      <c r="K3752" s="101">
        <v>3.4</v>
      </c>
      <c r="L3752" s="77">
        <v>1510</v>
      </c>
      <c r="M3752" s="77" t="s">
        <v>41</v>
      </c>
      <c r="N3752" s="101">
        <v>64.400000000000006</v>
      </c>
      <c r="O3752" s="107">
        <v>0.104</v>
      </c>
      <c r="P3752" s="104">
        <v>7.92</v>
      </c>
      <c r="Z3752" s="77" t="s">
        <v>40</v>
      </c>
      <c r="AA3752" s="77" t="s">
        <v>39</v>
      </c>
      <c r="AB3752" s="77">
        <v>20</v>
      </c>
    </row>
    <row r="3753" spans="1:28" ht="15.75" customHeight="1" x14ac:dyDescent="0.2">
      <c r="A3753" s="77" t="s">
        <v>49</v>
      </c>
      <c r="B3753" s="77" t="s">
        <v>85</v>
      </c>
      <c r="C3753" s="77" t="s">
        <v>50</v>
      </c>
      <c r="D3753" s="113">
        <v>44154.447201608797</v>
      </c>
      <c r="E3753" s="77" t="s">
        <v>5</v>
      </c>
      <c r="F3753" s="77" t="s">
        <v>45</v>
      </c>
      <c r="G3753" s="77" t="s">
        <v>51</v>
      </c>
      <c r="H3753" s="77" t="s">
        <v>18</v>
      </c>
      <c r="I3753" s="77" t="s">
        <v>158</v>
      </c>
      <c r="J3753" s="77" t="s">
        <v>42</v>
      </c>
      <c r="K3753" s="101">
        <v>3.4</v>
      </c>
      <c r="L3753" s="77">
        <v>1510</v>
      </c>
      <c r="M3753" s="77" t="s">
        <v>41</v>
      </c>
      <c r="N3753" s="101">
        <v>153</v>
      </c>
      <c r="O3753" s="107">
        <v>0.109</v>
      </c>
      <c r="P3753" s="104">
        <v>0</v>
      </c>
      <c r="Z3753" s="77" t="s">
        <v>40</v>
      </c>
      <c r="AA3753" s="77" t="s">
        <v>39</v>
      </c>
      <c r="AB3753" s="77">
        <v>20</v>
      </c>
    </row>
    <row r="3754" spans="1:28" ht="15.75" customHeight="1" x14ac:dyDescent="0.2">
      <c r="A3754" s="77" t="s">
        <v>49</v>
      </c>
      <c r="B3754" s="77" t="s">
        <v>85</v>
      </c>
      <c r="C3754" s="77" t="s">
        <v>50</v>
      </c>
      <c r="D3754" s="113">
        <v>44154.447201608797</v>
      </c>
      <c r="E3754" s="77" t="s">
        <v>5</v>
      </c>
      <c r="F3754" s="77" t="s">
        <v>45</v>
      </c>
      <c r="G3754" s="77" t="s">
        <v>51</v>
      </c>
      <c r="H3754" s="77" t="s">
        <v>18</v>
      </c>
      <c r="I3754" s="77" t="s">
        <v>159</v>
      </c>
      <c r="J3754" s="77" t="s">
        <v>42</v>
      </c>
      <c r="K3754" s="101">
        <v>3.4</v>
      </c>
      <c r="L3754" s="77">
        <v>1510</v>
      </c>
      <c r="M3754" s="77" t="s">
        <v>41</v>
      </c>
      <c r="N3754" s="101">
        <v>66.5</v>
      </c>
      <c r="O3754" s="107">
        <v>9.8000000000000004E-2</v>
      </c>
      <c r="P3754" s="104">
        <v>7.34</v>
      </c>
      <c r="Z3754" s="77" t="s">
        <v>40</v>
      </c>
      <c r="AA3754" s="77" t="s">
        <v>39</v>
      </c>
      <c r="AB3754" s="77">
        <v>20</v>
      </c>
    </row>
    <row r="3755" spans="1:28" ht="15.75" customHeight="1" x14ac:dyDescent="0.2">
      <c r="A3755" s="77" t="s">
        <v>49</v>
      </c>
      <c r="B3755" s="77" t="s">
        <v>85</v>
      </c>
      <c r="C3755" s="77" t="s">
        <v>50</v>
      </c>
      <c r="D3755" s="113">
        <v>44154.447201608797</v>
      </c>
      <c r="E3755" s="77" t="s">
        <v>5</v>
      </c>
      <c r="F3755" s="77" t="s">
        <v>45</v>
      </c>
      <c r="G3755" s="77" t="s">
        <v>51</v>
      </c>
      <c r="H3755" s="77" t="s">
        <v>20</v>
      </c>
      <c r="I3755" s="77" t="s">
        <v>157</v>
      </c>
      <c r="J3755" s="77" t="s">
        <v>42</v>
      </c>
      <c r="K3755" s="101">
        <v>3</v>
      </c>
      <c r="L3755" s="77">
        <v>1500</v>
      </c>
      <c r="M3755" s="77" t="s">
        <v>41</v>
      </c>
      <c r="N3755" s="101">
        <v>33.700000000000003</v>
      </c>
      <c r="O3755" s="107">
        <v>6.9000000000000006E-2</v>
      </c>
      <c r="P3755" s="104">
        <v>7.05</v>
      </c>
      <c r="Z3755" s="77" t="s">
        <v>40</v>
      </c>
      <c r="AA3755" s="77" t="s">
        <v>39</v>
      </c>
      <c r="AB3755" s="77">
        <v>20</v>
      </c>
    </row>
    <row r="3756" spans="1:28" ht="15.75" customHeight="1" x14ac:dyDescent="0.2">
      <c r="A3756" s="77" t="s">
        <v>49</v>
      </c>
      <c r="B3756" s="77" t="s">
        <v>85</v>
      </c>
      <c r="C3756" s="77" t="s">
        <v>50</v>
      </c>
      <c r="D3756" s="113">
        <v>44154.447201608797</v>
      </c>
      <c r="E3756" s="77" t="s">
        <v>5</v>
      </c>
      <c r="F3756" s="77" t="s">
        <v>45</v>
      </c>
      <c r="G3756" s="77" t="s">
        <v>51</v>
      </c>
      <c r="H3756" s="77" t="s">
        <v>20</v>
      </c>
      <c r="I3756" s="77" t="s">
        <v>158</v>
      </c>
      <c r="J3756" s="77" t="s">
        <v>42</v>
      </c>
      <c r="K3756" s="101">
        <v>3</v>
      </c>
      <c r="L3756" s="77">
        <v>1500</v>
      </c>
      <c r="M3756" s="77" t="s">
        <v>41</v>
      </c>
      <c r="N3756" s="101">
        <v>109</v>
      </c>
      <c r="O3756" s="107">
        <v>7.2999999999999995E-2</v>
      </c>
      <c r="P3756" s="104">
        <v>0</v>
      </c>
      <c r="Z3756" s="77" t="s">
        <v>40</v>
      </c>
      <c r="AA3756" s="77" t="s">
        <v>39</v>
      </c>
      <c r="AB3756" s="77">
        <v>20</v>
      </c>
    </row>
    <row r="3757" spans="1:28" ht="15.75" customHeight="1" x14ac:dyDescent="0.2">
      <c r="A3757" s="77" t="s">
        <v>49</v>
      </c>
      <c r="B3757" s="77" t="s">
        <v>85</v>
      </c>
      <c r="C3757" s="77" t="s">
        <v>50</v>
      </c>
      <c r="D3757" s="113">
        <v>44154.447201608797</v>
      </c>
      <c r="E3757" s="77" t="s">
        <v>5</v>
      </c>
      <c r="F3757" s="77" t="s">
        <v>45</v>
      </c>
      <c r="G3757" s="77" t="s">
        <v>51</v>
      </c>
      <c r="H3757" s="77" t="s">
        <v>20</v>
      </c>
      <c r="I3757" s="77" t="s">
        <v>159</v>
      </c>
      <c r="J3757" s="77" t="s">
        <v>42</v>
      </c>
      <c r="K3757" s="101">
        <v>3</v>
      </c>
      <c r="L3757" s="77">
        <v>1500</v>
      </c>
      <c r="M3757" s="77" t="s">
        <v>41</v>
      </c>
      <c r="N3757" s="101">
        <v>34.6</v>
      </c>
      <c r="O3757" s="107">
        <v>6.0999999999999999E-2</v>
      </c>
      <c r="P3757" s="104">
        <v>6.63</v>
      </c>
      <c r="Z3757" s="77" t="s">
        <v>40</v>
      </c>
      <c r="AA3757" s="77" t="s">
        <v>39</v>
      </c>
      <c r="AB3757" s="77">
        <v>20</v>
      </c>
    </row>
    <row r="3758" spans="1:28" ht="15.75" customHeight="1" x14ac:dyDescent="0.2">
      <c r="A3758" s="77" t="s">
        <v>49</v>
      </c>
      <c r="B3758" s="77" t="s">
        <v>85</v>
      </c>
      <c r="C3758" s="77" t="s">
        <v>50</v>
      </c>
      <c r="D3758" s="113">
        <v>44154.447201608797</v>
      </c>
      <c r="E3758" s="77" t="s">
        <v>5</v>
      </c>
      <c r="F3758" s="77" t="s">
        <v>45</v>
      </c>
      <c r="G3758" s="77" t="s">
        <v>51</v>
      </c>
      <c r="H3758" s="77" t="s">
        <v>22</v>
      </c>
      <c r="I3758" s="77" t="s">
        <v>157</v>
      </c>
      <c r="J3758" s="77" t="s">
        <v>42</v>
      </c>
      <c r="K3758" s="101">
        <v>3.1</v>
      </c>
      <c r="L3758" s="77">
        <v>1500</v>
      </c>
      <c r="M3758" s="77" t="s">
        <v>41</v>
      </c>
      <c r="N3758" s="101">
        <v>62.5</v>
      </c>
      <c r="O3758" s="107">
        <v>7.0000000000000007E-2</v>
      </c>
      <c r="P3758" s="104">
        <v>6.66</v>
      </c>
      <c r="Z3758" s="77" t="s">
        <v>40</v>
      </c>
      <c r="AA3758" s="77" t="s">
        <v>39</v>
      </c>
      <c r="AB3758" s="77">
        <v>20</v>
      </c>
    </row>
    <row r="3759" spans="1:28" ht="15.75" customHeight="1" x14ac:dyDescent="0.2">
      <c r="A3759" s="77" t="s">
        <v>49</v>
      </c>
      <c r="B3759" s="77" t="s">
        <v>85</v>
      </c>
      <c r="C3759" s="77" t="s">
        <v>50</v>
      </c>
      <c r="D3759" s="113">
        <v>44154.447201608797</v>
      </c>
      <c r="E3759" s="77" t="s">
        <v>5</v>
      </c>
      <c r="F3759" s="77" t="s">
        <v>45</v>
      </c>
      <c r="G3759" s="77" t="s">
        <v>51</v>
      </c>
      <c r="H3759" s="77" t="s">
        <v>22</v>
      </c>
      <c r="I3759" s="77" t="s">
        <v>158</v>
      </c>
      <c r="J3759" s="77" t="s">
        <v>42</v>
      </c>
      <c r="K3759" s="101">
        <v>3.1</v>
      </c>
      <c r="L3759" s="77">
        <v>1500</v>
      </c>
      <c r="M3759" s="77" t="s">
        <v>41</v>
      </c>
      <c r="N3759" s="101">
        <v>136</v>
      </c>
      <c r="O3759" s="107">
        <v>7.6999999999999999E-2</v>
      </c>
      <c r="P3759" s="104">
        <v>0</v>
      </c>
      <c r="Z3759" s="77" t="s">
        <v>40</v>
      </c>
      <c r="AA3759" s="77" t="s">
        <v>39</v>
      </c>
      <c r="AB3759" s="77">
        <v>20</v>
      </c>
    </row>
    <row r="3760" spans="1:28" ht="15.75" customHeight="1" x14ac:dyDescent="0.2">
      <c r="A3760" s="77" t="s">
        <v>49</v>
      </c>
      <c r="B3760" s="77" t="s">
        <v>85</v>
      </c>
      <c r="C3760" s="77" t="s">
        <v>50</v>
      </c>
      <c r="D3760" s="113">
        <v>44154.447201608797</v>
      </c>
      <c r="E3760" s="77" t="s">
        <v>5</v>
      </c>
      <c r="F3760" s="77" t="s">
        <v>45</v>
      </c>
      <c r="G3760" s="77" t="s">
        <v>51</v>
      </c>
      <c r="H3760" s="77" t="s">
        <v>22</v>
      </c>
      <c r="I3760" s="77" t="s">
        <v>159</v>
      </c>
      <c r="J3760" s="77" t="s">
        <v>42</v>
      </c>
      <c r="K3760" s="101">
        <v>3.1</v>
      </c>
      <c r="L3760" s="77">
        <v>1500</v>
      </c>
      <c r="M3760" s="77" t="s">
        <v>41</v>
      </c>
      <c r="N3760" s="101">
        <v>64.7</v>
      </c>
      <c r="O3760" s="107">
        <v>6.8000000000000005E-2</v>
      </c>
      <c r="P3760" s="104">
        <v>6.22</v>
      </c>
      <c r="Z3760" s="77" t="s">
        <v>40</v>
      </c>
      <c r="AA3760" s="77" t="s">
        <v>39</v>
      </c>
      <c r="AB3760" s="77">
        <v>20</v>
      </c>
    </row>
    <row r="3761" spans="1:28" ht="15.75" customHeight="1" x14ac:dyDescent="0.2">
      <c r="A3761" s="77" t="s">
        <v>49</v>
      </c>
      <c r="B3761" s="77" t="s">
        <v>85</v>
      </c>
      <c r="C3761" s="77" t="s">
        <v>50</v>
      </c>
      <c r="D3761" s="113">
        <v>44154.447201608797</v>
      </c>
      <c r="E3761" s="77" t="s">
        <v>5</v>
      </c>
      <c r="F3761" s="77" t="s">
        <v>45</v>
      </c>
      <c r="G3761" s="77" t="s">
        <v>51</v>
      </c>
      <c r="H3761" s="77" t="s">
        <v>24</v>
      </c>
      <c r="I3761" s="77" t="s">
        <v>157</v>
      </c>
      <c r="J3761" s="77" t="s">
        <v>42</v>
      </c>
      <c r="K3761" s="101">
        <v>3.8</v>
      </c>
      <c r="L3761" s="77">
        <v>1660</v>
      </c>
      <c r="M3761" s="77" t="s">
        <v>41</v>
      </c>
      <c r="N3761" s="101">
        <v>83.2</v>
      </c>
      <c r="O3761" s="107">
        <v>8.6999999999999994E-2</v>
      </c>
      <c r="P3761" s="104">
        <v>7.19</v>
      </c>
      <c r="Z3761" s="77" t="s">
        <v>40</v>
      </c>
      <c r="AA3761" s="77" t="s">
        <v>39</v>
      </c>
      <c r="AB3761" s="77">
        <v>20</v>
      </c>
    </row>
    <row r="3762" spans="1:28" ht="15.75" customHeight="1" x14ac:dyDescent="0.2">
      <c r="A3762" s="77" t="s">
        <v>49</v>
      </c>
      <c r="B3762" s="77" t="s">
        <v>85</v>
      </c>
      <c r="C3762" s="77" t="s">
        <v>50</v>
      </c>
      <c r="D3762" s="113">
        <v>44154.447201608797</v>
      </c>
      <c r="E3762" s="77" t="s">
        <v>5</v>
      </c>
      <c r="F3762" s="77" t="s">
        <v>45</v>
      </c>
      <c r="G3762" s="77" t="s">
        <v>51</v>
      </c>
      <c r="H3762" s="77" t="s">
        <v>24</v>
      </c>
      <c r="I3762" s="77" t="s">
        <v>158</v>
      </c>
      <c r="J3762" s="77" t="s">
        <v>42</v>
      </c>
      <c r="K3762" s="101">
        <v>3.8</v>
      </c>
      <c r="L3762" s="77">
        <v>1660</v>
      </c>
      <c r="M3762" s="77" t="s">
        <v>41</v>
      </c>
      <c r="N3762" s="101">
        <v>184</v>
      </c>
      <c r="O3762" s="107">
        <v>9.4E-2</v>
      </c>
      <c r="P3762" s="104">
        <v>0</v>
      </c>
      <c r="Z3762" s="77" t="s">
        <v>40</v>
      </c>
      <c r="AA3762" s="77" t="s">
        <v>39</v>
      </c>
      <c r="AB3762" s="77">
        <v>20</v>
      </c>
    </row>
    <row r="3763" spans="1:28" ht="15.75" customHeight="1" x14ac:dyDescent="0.2">
      <c r="A3763" s="77" t="s">
        <v>49</v>
      </c>
      <c r="B3763" s="77" t="s">
        <v>85</v>
      </c>
      <c r="C3763" s="77" t="s">
        <v>50</v>
      </c>
      <c r="D3763" s="113">
        <v>44154.447201608797</v>
      </c>
      <c r="E3763" s="77" t="s">
        <v>5</v>
      </c>
      <c r="F3763" s="77" t="s">
        <v>45</v>
      </c>
      <c r="G3763" s="77" t="s">
        <v>51</v>
      </c>
      <c r="H3763" s="77" t="s">
        <v>24</v>
      </c>
      <c r="I3763" s="77" t="s">
        <v>159</v>
      </c>
      <c r="J3763" s="77" t="s">
        <v>42</v>
      </c>
      <c r="K3763" s="101">
        <v>3.8</v>
      </c>
      <c r="L3763" s="77">
        <v>1660</v>
      </c>
      <c r="M3763" s="77" t="s">
        <v>41</v>
      </c>
      <c r="N3763" s="101">
        <v>88</v>
      </c>
      <c r="O3763" s="107">
        <v>8.5999999999999993E-2</v>
      </c>
      <c r="P3763" s="104">
        <v>6.78</v>
      </c>
      <c r="Z3763" s="77" t="s">
        <v>40</v>
      </c>
      <c r="AA3763" s="77" t="s">
        <v>39</v>
      </c>
      <c r="AB3763" s="77">
        <v>20</v>
      </c>
    </row>
    <row r="3764" spans="1:28" ht="15.75" customHeight="1" x14ac:dyDescent="0.2">
      <c r="A3764" s="77" t="s">
        <v>49</v>
      </c>
      <c r="B3764" s="77" t="s">
        <v>85</v>
      </c>
      <c r="C3764" s="77" t="s">
        <v>50</v>
      </c>
      <c r="D3764" s="113">
        <v>44154.447201608797</v>
      </c>
      <c r="E3764" s="77" t="s">
        <v>5</v>
      </c>
      <c r="F3764" s="77" t="s">
        <v>45</v>
      </c>
      <c r="G3764" s="77" t="s">
        <v>51</v>
      </c>
      <c r="H3764" s="77" t="s">
        <v>25</v>
      </c>
      <c r="I3764" s="77" t="s">
        <v>157</v>
      </c>
      <c r="J3764" s="77" t="s">
        <v>42</v>
      </c>
      <c r="K3764" s="101">
        <v>3.6</v>
      </c>
      <c r="L3764" s="77">
        <v>1480</v>
      </c>
      <c r="M3764" s="77" t="s">
        <v>41</v>
      </c>
      <c r="N3764" s="101">
        <v>64.3</v>
      </c>
      <c r="O3764" s="107">
        <v>4.4999999999999998E-2</v>
      </c>
      <c r="P3764" s="104">
        <v>1.61</v>
      </c>
      <c r="Z3764" s="77" t="s">
        <v>40</v>
      </c>
      <c r="AA3764" s="77" t="s">
        <v>39</v>
      </c>
      <c r="AB3764" s="77">
        <v>20</v>
      </c>
    </row>
    <row r="3765" spans="1:28" ht="15.75" customHeight="1" x14ac:dyDescent="0.2">
      <c r="A3765" s="77" t="s">
        <v>49</v>
      </c>
      <c r="B3765" s="77" t="s">
        <v>85</v>
      </c>
      <c r="C3765" s="77" t="s">
        <v>50</v>
      </c>
      <c r="D3765" s="113">
        <v>44154.447201608797</v>
      </c>
      <c r="E3765" s="77" t="s">
        <v>5</v>
      </c>
      <c r="F3765" s="77" t="s">
        <v>45</v>
      </c>
      <c r="G3765" s="77" t="s">
        <v>51</v>
      </c>
      <c r="H3765" s="77" t="s">
        <v>25</v>
      </c>
      <c r="I3765" s="77" t="s">
        <v>158</v>
      </c>
      <c r="J3765" s="77" t="s">
        <v>42</v>
      </c>
      <c r="K3765" s="101">
        <v>3.6</v>
      </c>
      <c r="L3765" s="77">
        <v>1480</v>
      </c>
      <c r="M3765" s="77" t="s">
        <v>41</v>
      </c>
      <c r="N3765" s="101">
        <v>82.8</v>
      </c>
      <c r="O3765" s="107">
        <v>4.8000000000000001E-2</v>
      </c>
      <c r="P3765" s="104">
        <v>0</v>
      </c>
      <c r="Z3765" s="77" t="s">
        <v>40</v>
      </c>
      <c r="AA3765" s="77" t="s">
        <v>39</v>
      </c>
      <c r="AB3765" s="77">
        <v>20</v>
      </c>
    </row>
    <row r="3766" spans="1:28" ht="15.75" customHeight="1" x14ac:dyDescent="0.2">
      <c r="A3766" s="77" t="s">
        <v>49</v>
      </c>
      <c r="B3766" s="77" t="s">
        <v>85</v>
      </c>
      <c r="C3766" s="77" t="s">
        <v>50</v>
      </c>
      <c r="D3766" s="113">
        <v>44154.447201608797</v>
      </c>
      <c r="E3766" s="77" t="s">
        <v>5</v>
      </c>
      <c r="F3766" s="77" t="s">
        <v>45</v>
      </c>
      <c r="G3766" s="77" t="s">
        <v>51</v>
      </c>
      <c r="H3766" s="77" t="s">
        <v>25</v>
      </c>
      <c r="I3766" s="77" t="s">
        <v>159</v>
      </c>
      <c r="J3766" s="77" t="s">
        <v>42</v>
      </c>
      <c r="K3766" s="101">
        <v>3.6</v>
      </c>
      <c r="L3766" s="77">
        <v>1480</v>
      </c>
      <c r="M3766" s="77" t="s">
        <v>41</v>
      </c>
      <c r="N3766" s="101">
        <v>65</v>
      </c>
      <c r="O3766" s="107">
        <v>4.3999999999999997E-2</v>
      </c>
      <c r="P3766" s="104">
        <v>1.48</v>
      </c>
      <c r="Z3766" s="77" t="s">
        <v>40</v>
      </c>
      <c r="AA3766" s="77" t="s">
        <v>39</v>
      </c>
      <c r="AB3766" s="77">
        <v>20</v>
      </c>
    </row>
    <row r="3767" spans="1:28" ht="15.75" customHeight="1" x14ac:dyDescent="0.2">
      <c r="A3767" s="77" t="s">
        <v>49</v>
      </c>
      <c r="B3767" s="77" t="s">
        <v>85</v>
      </c>
      <c r="C3767" s="77" t="s">
        <v>50</v>
      </c>
      <c r="D3767" s="113">
        <v>44154.447201608797</v>
      </c>
      <c r="E3767" s="77" t="s">
        <v>5</v>
      </c>
      <c r="F3767" s="77" t="s">
        <v>45</v>
      </c>
      <c r="G3767" s="77" t="s">
        <v>51</v>
      </c>
      <c r="H3767" s="77" t="s">
        <v>26</v>
      </c>
      <c r="I3767" s="77" t="s">
        <v>157</v>
      </c>
      <c r="J3767" s="77" t="s">
        <v>42</v>
      </c>
      <c r="K3767" s="101">
        <v>2.9</v>
      </c>
      <c r="L3767" s="77">
        <v>1570</v>
      </c>
      <c r="M3767" s="77" t="s">
        <v>41</v>
      </c>
      <c r="N3767" s="101">
        <v>36.799999999999997</v>
      </c>
      <c r="O3767" s="107">
        <v>5.3999999999999999E-2</v>
      </c>
      <c r="P3767" s="104">
        <v>12.4</v>
      </c>
      <c r="Z3767" s="77" t="s">
        <v>40</v>
      </c>
      <c r="AA3767" s="77" t="s">
        <v>39</v>
      </c>
      <c r="AB3767" s="77">
        <v>20</v>
      </c>
    </row>
    <row r="3768" spans="1:28" ht="15.75" customHeight="1" x14ac:dyDescent="0.2">
      <c r="A3768" s="77" t="s">
        <v>49</v>
      </c>
      <c r="B3768" s="77" t="s">
        <v>85</v>
      </c>
      <c r="C3768" s="77" t="s">
        <v>50</v>
      </c>
      <c r="D3768" s="113">
        <v>44154.447201608797</v>
      </c>
      <c r="E3768" s="77" t="s">
        <v>5</v>
      </c>
      <c r="F3768" s="77" t="s">
        <v>45</v>
      </c>
      <c r="G3768" s="77" t="s">
        <v>51</v>
      </c>
      <c r="H3768" s="77" t="s">
        <v>26</v>
      </c>
      <c r="I3768" s="77" t="s">
        <v>158</v>
      </c>
      <c r="J3768" s="77" t="s">
        <v>42</v>
      </c>
      <c r="K3768" s="101">
        <v>2.9</v>
      </c>
      <c r="L3768" s="77">
        <v>1570</v>
      </c>
      <c r="M3768" s="77" t="s">
        <v>41</v>
      </c>
      <c r="N3768" s="101">
        <v>218</v>
      </c>
      <c r="O3768" s="107">
        <v>5.7000000000000002E-2</v>
      </c>
      <c r="P3768" s="104">
        <v>0</v>
      </c>
      <c r="Z3768" s="77" t="s">
        <v>40</v>
      </c>
      <c r="AA3768" s="77" t="s">
        <v>39</v>
      </c>
      <c r="AB3768" s="77">
        <v>20</v>
      </c>
    </row>
    <row r="3769" spans="1:28" ht="15.75" customHeight="1" x14ac:dyDescent="0.2">
      <c r="A3769" s="77" t="s">
        <v>49</v>
      </c>
      <c r="B3769" s="77" t="s">
        <v>85</v>
      </c>
      <c r="C3769" s="77" t="s">
        <v>50</v>
      </c>
      <c r="D3769" s="113">
        <v>44154.447201608797</v>
      </c>
      <c r="E3769" s="77" t="s">
        <v>5</v>
      </c>
      <c r="F3769" s="77" t="s">
        <v>45</v>
      </c>
      <c r="G3769" s="77" t="s">
        <v>51</v>
      </c>
      <c r="H3769" s="77" t="s">
        <v>26</v>
      </c>
      <c r="I3769" s="77" t="s">
        <v>159</v>
      </c>
      <c r="J3769" s="77" t="s">
        <v>42</v>
      </c>
      <c r="K3769" s="101">
        <v>2.9</v>
      </c>
      <c r="L3769" s="77">
        <v>1570</v>
      </c>
      <c r="M3769" s="77" t="s">
        <v>41</v>
      </c>
      <c r="N3769" s="101">
        <v>35.799999999999997</v>
      </c>
      <c r="O3769" s="107">
        <v>3.6999999999999998E-2</v>
      </c>
      <c r="P3769" s="104">
        <v>11.8</v>
      </c>
      <c r="Z3769" s="77" t="s">
        <v>40</v>
      </c>
      <c r="AA3769" s="77" t="s">
        <v>39</v>
      </c>
      <c r="AB3769" s="77">
        <v>20</v>
      </c>
    </row>
    <row r="3770" spans="1:28" ht="15.75" customHeight="1" x14ac:dyDescent="0.2">
      <c r="A3770" s="77" t="s">
        <v>49</v>
      </c>
      <c r="B3770" s="77" t="s">
        <v>85</v>
      </c>
      <c r="C3770" s="77" t="s">
        <v>50</v>
      </c>
      <c r="D3770" s="113">
        <v>44154.447201608797</v>
      </c>
      <c r="E3770" s="77" t="s">
        <v>5</v>
      </c>
      <c r="F3770" s="77" t="s">
        <v>29</v>
      </c>
      <c r="G3770" s="77" t="s">
        <v>44</v>
      </c>
      <c r="H3770" s="77" t="s">
        <v>6</v>
      </c>
      <c r="I3770" s="77" t="s">
        <v>157</v>
      </c>
      <c r="J3770" s="77" t="s">
        <v>42</v>
      </c>
      <c r="K3770" s="101">
        <v>2.33</v>
      </c>
      <c r="L3770" s="77">
        <v>2300</v>
      </c>
      <c r="M3770" s="77" t="s">
        <v>41</v>
      </c>
      <c r="N3770" s="101">
        <v>8.2100000000000009</v>
      </c>
      <c r="O3770" s="107">
        <v>0</v>
      </c>
      <c r="P3770" s="104">
        <v>11.1</v>
      </c>
      <c r="Z3770" s="77" t="s">
        <v>40</v>
      </c>
      <c r="AA3770" s="77" t="s">
        <v>39</v>
      </c>
      <c r="AB3770" s="77">
        <v>20</v>
      </c>
    </row>
    <row r="3771" spans="1:28" ht="15.75" customHeight="1" x14ac:dyDescent="0.2">
      <c r="A3771" s="77" t="s">
        <v>49</v>
      </c>
      <c r="B3771" s="77" t="s">
        <v>85</v>
      </c>
      <c r="C3771" s="77" t="s">
        <v>50</v>
      </c>
      <c r="D3771" s="113">
        <v>44154.447201608797</v>
      </c>
      <c r="E3771" s="77" t="s">
        <v>5</v>
      </c>
      <c r="F3771" s="77" t="s">
        <v>29</v>
      </c>
      <c r="G3771" s="77" t="s">
        <v>44</v>
      </c>
      <c r="H3771" s="77" t="s">
        <v>6</v>
      </c>
      <c r="I3771" s="77" t="s">
        <v>158</v>
      </c>
      <c r="J3771" s="77" t="s">
        <v>42</v>
      </c>
      <c r="K3771" s="101">
        <v>2.33</v>
      </c>
      <c r="L3771" s="77">
        <v>2300</v>
      </c>
      <c r="M3771" s="77" t="s">
        <v>41</v>
      </c>
      <c r="N3771" s="101">
        <v>114</v>
      </c>
      <c r="O3771" s="107">
        <v>0</v>
      </c>
      <c r="P3771" s="104">
        <v>0</v>
      </c>
      <c r="Z3771" s="77" t="s">
        <v>40</v>
      </c>
      <c r="AA3771" s="77" t="s">
        <v>39</v>
      </c>
      <c r="AB3771" s="77">
        <v>20</v>
      </c>
    </row>
    <row r="3772" spans="1:28" ht="15.75" customHeight="1" x14ac:dyDescent="0.2">
      <c r="A3772" s="77" t="s">
        <v>49</v>
      </c>
      <c r="B3772" s="77" t="s">
        <v>85</v>
      </c>
      <c r="C3772" s="77" t="s">
        <v>50</v>
      </c>
      <c r="D3772" s="113">
        <v>44154.447201608797</v>
      </c>
      <c r="E3772" s="77" t="s">
        <v>5</v>
      </c>
      <c r="F3772" s="77" t="s">
        <v>29</v>
      </c>
      <c r="G3772" s="77" t="s">
        <v>44</v>
      </c>
      <c r="H3772" s="77" t="s">
        <v>6</v>
      </c>
      <c r="I3772" s="77" t="s">
        <v>43</v>
      </c>
      <c r="J3772" s="109" t="s">
        <v>83</v>
      </c>
      <c r="K3772" s="110">
        <v>43.291397000000003</v>
      </c>
      <c r="L3772" s="77">
        <v>2300</v>
      </c>
      <c r="M3772" s="77" t="s">
        <v>41</v>
      </c>
      <c r="N3772" s="110">
        <v>0.40796554000000002</v>
      </c>
      <c r="O3772" s="107">
        <v>0</v>
      </c>
      <c r="P3772" s="111">
        <v>0.58127019999999996</v>
      </c>
      <c r="Z3772" s="77" t="s">
        <v>40</v>
      </c>
      <c r="AA3772" s="77" t="s">
        <v>39</v>
      </c>
      <c r="AB3772" s="77">
        <v>20</v>
      </c>
    </row>
    <row r="3773" spans="1:28" ht="15.75" customHeight="1" x14ac:dyDescent="0.2">
      <c r="A3773" s="77" t="s">
        <v>49</v>
      </c>
      <c r="B3773" s="77" t="s">
        <v>85</v>
      </c>
      <c r="C3773" s="77" t="s">
        <v>50</v>
      </c>
      <c r="D3773" s="113">
        <v>44154.447201608797</v>
      </c>
      <c r="E3773" s="77" t="s">
        <v>5</v>
      </c>
      <c r="F3773" s="77" t="s">
        <v>29</v>
      </c>
      <c r="G3773" s="77" t="s">
        <v>44</v>
      </c>
      <c r="H3773" s="77" t="s">
        <v>6</v>
      </c>
      <c r="I3773" s="77" t="s">
        <v>159</v>
      </c>
      <c r="J3773" s="77" t="s">
        <v>42</v>
      </c>
      <c r="K3773" s="101">
        <v>2.33</v>
      </c>
      <c r="L3773" s="77">
        <v>2300</v>
      </c>
      <c r="M3773" s="77" t="s">
        <v>41</v>
      </c>
      <c r="N3773" s="101">
        <v>7.67</v>
      </c>
      <c r="O3773" s="107">
        <v>0</v>
      </c>
      <c r="P3773" s="104">
        <v>10.8</v>
      </c>
      <c r="Z3773" s="77" t="s">
        <v>40</v>
      </c>
      <c r="AA3773" s="77" t="s">
        <v>39</v>
      </c>
      <c r="AB3773" s="77">
        <v>20</v>
      </c>
    </row>
    <row r="3774" spans="1:28" ht="15.75" customHeight="1" x14ac:dyDescent="0.2">
      <c r="A3774" s="77" t="s">
        <v>49</v>
      </c>
      <c r="B3774" s="77" t="s">
        <v>85</v>
      </c>
      <c r="C3774" s="77" t="s">
        <v>50</v>
      </c>
      <c r="D3774" s="113">
        <v>44154.447201608797</v>
      </c>
      <c r="E3774" s="77" t="s">
        <v>5</v>
      </c>
      <c r="F3774" s="77" t="s">
        <v>29</v>
      </c>
      <c r="G3774" s="77" t="s">
        <v>44</v>
      </c>
      <c r="H3774" s="77" t="s">
        <v>7</v>
      </c>
      <c r="I3774" s="77" t="s">
        <v>157</v>
      </c>
      <c r="J3774" s="77" t="s">
        <v>42</v>
      </c>
      <c r="K3774" s="101">
        <v>2.21</v>
      </c>
      <c r="L3774" s="77">
        <v>1950</v>
      </c>
      <c r="M3774" s="77" t="s">
        <v>41</v>
      </c>
      <c r="N3774" s="101">
        <v>29.2</v>
      </c>
      <c r="O3774" s="107">
        <v>6.9500000000000006E-2</v>
      </c>
      <c r="P3774" s="104">
        <v>13.9</v>
      </c>
      <c r="Z3774" s="77" t="s">
        <v>40</v>
      </c>
      <c r="AA3774" s="77" t="s">
        <v>39</v>
      </c>
      <c r="AB3774" s="77">
        <v>20</v>
      </c>
    </row>
    <row r="3775" spans="1:28" ht="15.75" customHeight="1" x14ac:dyDescent="0.2">
      <c r="A3775" s="77" t="s">
        <v>49</v>
      </c>
      <c r="B3775" s="77" t="s">
        <v>85</v>
      </c>
      <c r="C3775" s="77" t="s">
        <v>50</v>
      </c>
      <c r="D3775" s="113">
        <v>44154.447201608797</v>
      </c>
      <c r="E3775" s="77" t="s">
        <v>5</v>
      </c>
      <c r="F3775" s="77" t="s">
        <v>29</v>
      </c>
      <c r="G3775" s="77" t="s">
        <v>44</v>
      </c>
      <c r="H3775" s="77" t="s">
        <v>7</v>
      </c>
      <c r="I3775" s="77" t="s">
        <v>158</v>
      </c>
      <c r="J3775" s="77" t="s">
        <v>42</v>
      </c>
      <c r="K3775" s="101">
        <v>2.21</v>
      </c>
      <c r="L3775" s="77">
        <v>1950</v>
      </c>
      <c r="M3775" s="77" t="s">
        <v>41</v>
      </c>
      <c r="N3775" s="101">
        <v>182</v>
      </c>
      <c r="O3775" s="107">
        <v>7.0000000000000007E-2</v>
      </c>
      <c r="P3775" s="104">
        <v>0</v>
      </c>
      <c r="Z3775" s="77" t="s">
        <v>40</v>
      </c>
      <c r="AA3775" s="77" t="s">
        <v>39</v>
      </c>
      <c r="AB3775" s="77">
        <v>20</v>
      </c>
    </row>
    <row r="3776" spans="1:28" ht="15.75" customHeight="1" x14ac:dyDescent="0.2">
      <c r="A3776" s="77" t="s">
        <v>49</v>
      </c>
      <c r="B3776" s="77" t="s">
        <v>85</v>
      </c>
      <c r="C3776" s="77" t="s">
        <v>50</v>
      </c>
      <c r="D3776" s="113">
        <v>44154.447201608797</v>
      </c>
      <c r="E3776" s="77" t="s">
        <v>5</v>
      </c>
      <c r="F3776" s="77" t="s">
        <v>29</v>
      </c>
      <c r="G3776" s="77" t="s">
        <v>44</v>
      </c>
      <c r="H3776" s="77" t="s">
        <v>7</v>
      </c>
      <c r="I3776" s="77" t="s">
        <v>43</v>
      </c>
      <c r="J3776" s="109" t="s">
        <v>83</v>
      </c>
      <c r="K3776" s="110">
        <v>41.061802</v>
      </c>
      <c r="L3776" s="77">
        <v>1950</v>
      </c>
      <c r="M3776" s="77" t="s">
        <v>41</v>
      </c>
      <c r="N3776" s="110">
        <v>0.52099030000000002</v>
      </c>
      <c r="O3776" s="107">
        <v>0</v>
      </c>
      <c r="P3776" s="111">
        <v>0.73196989999999995</v>
      </c>
      <c r="Z3776" s="77" t="s">
        <v>40</v>
      </c>
      <c r="AA3776" s="77" t="s">
        <v>39</v>
      </c>
      <c r="AB3776" s="77">
        <v>20</v>
      </c>
    </row>
    <row r="3777" spans="1:28" ht="15.75" customHeight="1" x14ac:dyDescent="0.2">
      <c r="A3777" s="77" t="s">
        <v>49</v>
      </c>
      <c r="B3777" s="77" t="s">
        <v>85</v>
      </c>
      <c r="C3777" s="77" t="s">
        <v>50</v>
      </c>
      <c r="D3777" s="113">
        <v>44154.447201608797</v>
      </c>
      <c r="E3777" s="77" t="s">
        <v>5</v>
      </c>
      <c r="F3777" s="77" t="s">
        <v>29</v>
      </c>
      <c r="G3777" s="77" t="s">
        <v>44</v>
      </c>
      <c r="H3777" s="77" t="s">
        <v>7</v>
      </c>
      <c r="I3777" s="77" t="s">
        <v>159</v>
      </c>
      <c r="J3777" s="77" t="s">
        <v>42</v>
      </c>
      <c r="K3777" s="101">
        <v>2.21</v>
      </c>
      <c r="L3777" s="77">
        <v>1950</v>
      </c>
      <c r="M3777" s="77" t="s">
        <v>41</v>
      </c>
      <c r="N3777" s="101">
        <v>20.7</v>
      </c>
      <c r="O3777" s="107">
        <v>2.75E-2</v>
      </c>
      <c r="P3777" s="104">
        <v>13.4</v>
      </c>
      <c r="Z3777" s="77" t="s">
        <v>40</v>
      </c>
      <c r="AA3777" s="77" t="s">
        <v>39</v>
      </c>
      <c r="AB3777" s="77">
        <v>20</v>
      </c>
    </row>
    <row r="3778" spans="1:28" ht="15.75" customHeight="1" x14ac:dyDescent="0.2">
      <c r="A3778" s="77" t="s">
        <v>49</v>
      </c>
      <c r="B3778" s="77" t="s">
        <v>85</v>
      </c>
      <c r="C3778" s="77" t="s">
        <v>50</v>
      </c>
      <c r="D3778" s="113">
        <v>44154.447201608797</v>
      </c>
      <c r="E3778" s="77" t="s">
        <v>5</v>
      </c>
      <c r="F3778" s="77" t="s">
        <v>29</v>
      </c>
      <c r="G3778" s="77" t="s">
        <v>44</v>
      </c>
      <c r="H3778" s="77" t="s">
        <v>8</v>
      </c>
      <c r="I3778" s="77" t="s">
        <v>157</v>
      </c>
      <c r="J3778" s="77" t="s">
        <v>42</v>
      </c>
      <c r="K3778" s="101">
        <v>3.23</v>
      </c>
      <c r="L3778" s="77">
        <v>2300</v>
      </c>
      <c r="M3778" s="77" t="s">
        <v>41</v>
      </c>
      <c r="N3778" s="101">
        <v>10.199999999999999</v>
      </c>
      <c r="O3778" s="107">
        <v>2.6800000000000001E-2</v>
      </c>
      <c r="P3778" s="104">
        <v>8.44</v>
      </c>
      <c r="Z3778" s="77" t="s">
        <v>40</v>
      </c>
      <c r="AA3778" s="77" t="s">
        <v>39</v>
      </c>
      <c r="AB3778" s="77">
        <v>20</v>
      </c>
    </row>
    <row r="3779" spans="1:28" ht="15.75" customHeight="1" x14ac:dyDescent="0.2">
      <c r="A3779" s="77" t="s">
        <v>49</v>
      </c>
      <c r="B3779" s="77" t="s">
        <v>85</v>
      </c>
      <c r="C3779" s="77" t="s">
        <v>50</v>
      </c>
      <c r="D3779" s="113">
        <v>44154.447201608797</v>
      </c>
      <c r="E3779" s="77" t="s">
        <v>5</v>
      </c>
      <c r="F3779" s="77" t="s">
        <v>29</v>
      </c>
      <c r="G3779" s="77" t="s">
        <v>44</v>
      </c>
      <c r="H3779" s="77" t="s">
        <v>8</v>
      </c>
      <c r="I3779" s="77" t="s">
        <v>158</v>
      </c>
      <c r="J3779" s="77" t="s">
        <v>42</v>
      </c>
      <c r="K3779" s="101">
        <v>3.23</v>
      </c>
      <c r="L3779" s="77">
        <v>2300</v>
      </c>
      <c r="M3779" s="77" t="s">
        <v>41</v>
      </c>
      <c r="N3779" s="101">
        <v>77</v>
      </c>
      <c r="O3779" s="107">
        <v>2.7199999999999998E-2</v>
      </c>
      <c r="P3779" s="104">
        <v>0</v>
      </c>
      <c r="Z3779" s="77" t="s">
        <v>40</v>
      </c>
      <c r="AA3779" s="77" t="s">
        <v>39</v>
      </c>
      <c r="AB3779" s="77">
        <v>20</v>
      </c>
    </row>
    <row r="3780" spans="1:28" ht="15.75" customHeight="1" x14ac:dyDescent="0.2">
      <c r="A3780" s="77" t="s">
        <v>49</v>
      </c>
      <c r="B3780" s="77" t="s">
        <v>85</v>
      </c>
      <c r="C3780" s="77" t="s">
        <v>50</v>
      </c>
      <c r="D3780" s="113">
        <v>44154.447201608797</v>
      </c>
      <c r="E3780" s="77" t="s">
        <v>5</v>
      </c>
      <c r="F3780" s="77" t="s">
        <v>29</v>
      </c>
      <c r="G3780" s="77" t="s">
        <v>44</v>
      </c>
      <c r="H3780" s="77" t="s">
        <v>8</v>
      </c>
      <c r="I3780" s="77" t="s">
        <v>43</v>
      </c>
      <c r="J3780" s="109" t="s">
        <v>83</v>
      </c>
      <c r="K3780" s="110">
        <v>60.013399999999997</v>
      </c>
      <c r="L3780" s="77">
        <v>2300</v>
      </c>
      <c r="M3780" s="77" t="s">
        <v>41</v>
      </c>
      <c r="N3780" s="110">
        <v>0.28363832999999999</v>
      </c>
      <c r="O3780" s="107">
        <v>0</v>
      </c>
      <c r="P3780" s="111">
        <v>0.44294938</v>
      </c>
      <c r="Z3780" s="77" t="s">
        <v>40</v>
      </c>
      <c r="AA3780" s="77" t="s">
        <v>39</v>
      </c>
      <c r="AB3780" s="77">
        <v>20</v>
      </c>
    </row>
    <row r="3781" spans="1:28" ht="15.75" customHeight="1" x14ac:dyDescent="0.2">
      <c r="A3781" s="77" t="s">
        <v>49</v>
      </c>
      <c r="B3781" s="77" t="s">
        <v>85</v>
      </c>
      <c r="C3781" s="77" t="s">
        <v>50</v>
      </c>
      <c r="D3781" s="113">
        <v>44154.447201608797</v>
      </c>
      <c r="E3781" s="77" t="s">
        <v>5</v>
      </c>
      <c r="F3781" s="77" t="s">
        <v>29</v>
      </c>
      <c r="G3781" s="77" t="s">
        <v>44</v>
      </c>
      <c r="H3781" s="77" t="s">
        <v>8</v>
      </c>
      <c r="I3781" s="77" t="s">
        <v>159</v>
      </c>
      <c r="J3781" s="77" t="s">
        <v>42</v>
      </c>
      <c r="K3781" s="101">
        <v>3.23</v>
      </c>
      <c r="L3781" s="77">
        <v>2300</v>
      </c>
      <c r="M3781" s="77" t="s">
        <v>41</v>
      </c>
      <c r="N3781" s="101">
        <v>6.39</v>
      </c>
      <c r="O3781" s="107">
        <v>3.5000000000000001E-3</v>
      </c>
      <c r="P3781" s="104">
        <v>8.19</v>
      </c>
      <c r="Z3781" s="77" t="s">
        <v>40</v>
      </c>
      <c r="AA3781" s="77" t="s">
        <v>39</v>
      </c>
      <c r="AB3781" s="77">
        <v>20</v>
      </c>
    </row>
    <row r="3782" spans="1:28" ht="15.75" customHeight="1" x14ac:dyDescent="0.2">
      <c r="A3782" s="77" t="s">
        <v>49</v>
      </c>
      <c r="B3782" s="77" t="s">
        <v>85</v>
      </c>
      <c r="C3782" s="77" t="s">
        <v>50</v>
      </c>
      <c r="D3782" s="113">
        <v>44154.447201608797</v>
      </c>
      <c r="E3782" s="77" t="s">
        <v>5</v>
      </c>
      <c r="F3782" s="77" t="s">
        <v>29</v>
      </c>
      <c r="G3782" s="77" t="s">
        <v>44</v>
      </c>
      <c r="H3782" s="77" t="s">
        <v>9</v>
      </c>
      <c r="I3782" s="77" t="s">
        <v>157</v>
      </c>
      <c r="J3782" s="77" t="s">
        <v>42</v>
      </c>
      <c r="K3782" s="101">
        <v>3.17</v>
      </c>
      <c r="L3782" s="77">
        <v>2300</v>
      </c>
      <c r="M3782" s="77" t="s">
        <v>41</v>
      </c>
      <c r="N3782" s="101">
        <v>29.7</v>
      </c>
      <c r="O3782" s="107">
        <v>6.5799999999999997E-2</v>
      </c>
      <c r="P3782" s="104">
        <v>8.6300000000000008</v>
      </c>
      <c r="Z3782" s="77" t="s">
        <v>40</v>
      </c>
      <c r="AA3782" s="77" t="s">
        <v>39</v>
      </c>
      <c r="AB3782" s="77">
        <v>20</v>
      </c>
    </row>
    <row r="3783" spans="1:28" ht="15.75" customHeight="1" x14ac:dyDescent="0.2">
      <c r="A3783" s="77" t="s">
        <v>49</v>
      </c>
      <c r="B3783" s="77" t="s">
        <v>85</v>
      </c>
      <c r="C3783" s="77" t="s">
        <v>50</v>
      </c>
      <c r="D3783" s="113">
        <v>44154.447201608797</v>
      </c>
      <c r="E3783" s="77" t="s">
        <v>5</v>
      </c>
      <c r="F3783" s="77" t="s">
        <v>29</v>
      </c>
      <c r="G3783" s="77" t="s">
        <v>44</v>
      </c>
      <c r="H3783" s="77" t="s">
        <v>9</v>
      </c>
      <c r="I3783" s="77" t="s">
        <v>158</v>
      </c>
      <c r="J3783" s="77" t="s">
        <v>42</v>
      </c>
      <c r="K3783" s="101">
        <v>3.17</v>
      </c>
      <c r="L3783" s="77">
        <v>2300</v>
      </c>
      <c r="M3783" s="77" t="s">
        <v>41</v>
      </c>
      <c r="N3783" s="101">
        <v>124</v>
      </c>
      <c r="O3783" s="107">
        <v>6.7299999999999999E-2</v>
      </c>
      <c r="P3783" s="104">
        <v>0</v>
      </c>
      <c r="Z3783" s="77" t="s">
        <v>40</v>
      </c>
      <c r="AA3783" s="77" t="s">
        <v>39</v>
      </c>
      <c r="AB3783" s="77">
        <v>20</v>
      </c>
    </row>
    <row r="3784" spans="1:28" ht="15.75" customHeight="1" x14ac:dyDescent="0.2">
      <c r="A3784" s="77" t="s">
        <v>49</v>
      </c>
      <c r="B3784" s="77" t="s">
        <v>85</v>
      </c>
      <c r="C3784" s="77" t="s">
        <v>50</v>
      </c>
      <c r="D3784" s="113">
        <v>44154.447201608797</v>
      </c>
      <c r="E3784" s="77" t="s">
        <v>5</v>
      </c>
      <c r="F3784" s="77" t="s">
        <v>29</v>
      </c>
      <c r="G3784" s="77" t="s">
        <v>44</v>
      </c>
      <c r="H3784" s="77" t="s">
        <v>9</v>
      </c>
      <c r="I3784" s="77" t="s">
        <v>43</v>
      </c>
      <c r="J3784" s="109" t="s">
        <v>83</v>
      </c>
      <c r="K3784" s="110">
        <v>58.898600000000002</v>
      </c>
      <c r="L3784" s="77">
        <v>2300</v>
      </c>
      <c r="M3784" s="77" t="s">
        <v>41</v>
      </c>
      <c r="N3784" s="110">
        <v>0.2922497</v>
      </c>
      <c r="O3784" s="107">
        <v>0</v>
      </c>
      <c r="P3784" s="111">
        <v>0.45263723</v>
      </c>
      <c r="Z3784" s="77" t="s">
        <v>40</v>
      </c>
      <c r="AA3784" s="77" t="s">
        <v>39</v>
      </c>
      <c r="AB3784" s="77">
        <v>20</v>
      </c>
    </row>
    <row r="3785" spans="1:28" ht="15.75" customHeight="1" x14ac:dyDescent="0.2">
      <c r="A3785" s="77" t="s">
        <v>49</v>
      </c>
      <c r="B3785" s="77" t="s">
        <v>85</v>
      </c>
      <c r="C3785" s="77" t="s">
        <v>50</v>
      </c>
      <c r="D3785" s="113">
        <v>44154.447201608797</v>
      </c>
      <c r="E3785" s="77" t="s">
        <v>5</v>
      </c>
      <c r="F3785" s="77" t="s">
        <v>29</v>
      </c>
      <c r="G3785" s="77" t="s">
        <v>44</v>
      </c>
      <c r="H3785" s="77" t="s">
        <v>9</v>
      </c>
      <c r="I3785" s="77" t="s">
        <v>159</v>
      </c>
      <c r="J3785" s="77" t="s">
        <v>42</v>
      </c>
      <c r="K3785" s="101">
        <v>3.17</v>
      </c>
      <c r="L3785" s="77">
        <v>2300</v>
      </c>
      <c r="M3785" s="77" t="s">
        <v>41</v>
      </c>
      <c r="N3785" s="101">
        <v>20.5</v>
      </c>
      <c r="O3785" s="107">
        <v>3.3799999999999997E-2</v>
      </c>
      <c r="P3785" s="104">
        <v>8.2799999999999994</v>
      </c>
      <c r="Z3785" s="77" t="s">
        <v>40</v>
      </c>
      <c r="AA3785" s="77" t="s">
        <v>39</v>
      </c>
      <c r="AB3785" s="77">
        <v>20</v>
      </c>
    </row>
    <row r="3786" spans="1:28" ht="15.75" customHeight="1" x14ac:dyDescent="0.2">
      <c r="A3786" s="77" t="s">
        <v>49</v>
      </c>
      <c r="B3786" s="77" t="s">
        <v>85</v>
      </c>
      <c r="C3786" s="77" t="s">
        <v>50</v>
      </c>
      <c r="D3786" s="113">
        <v>44154.447201608797</v>
      </c>
      <c r="E3786" s="77" t="s">
        <v>5</v>
      </c>
      <c r="F3786" s="77" t="s">
        <v>29</v>
      </c>
      <c r="G3786" s="77" t="s">
        <v>44</v>
      </c>
      <c r="H3786" s="77" t="s">
        <v>10</v>
      </c>
      <c r="I3786" s="77" t="s">
        <v>157</v>
      </c>
      <c r="J3786" s="77" t="s">
        <v>42</v>
      </c>
      <c r="K3786" s="101">
        <v>3.55</v>
      </c>
      <c r="L3786" s="77">
        <v>2300</v>
      </c>
      <c r="M3786" s="77" t="s">
        <v>41</v>
      </c>
      <c r="N3786" s="101">
        <v>9.0399999999999991</v>
      </c>
      <c r="O3786" s="107">
        <v>2.2200000000000001E-2</v>
      </c>
      <c r="P3786" s="104">
        <v>9.1</v>
      </c>
      <c r="Z3786" s="77" t="s">
        <v>40</v>
      </c>
      <c r="AA3786" s="77" t="s">
        <v>39</v>
      </c>
      <c r="AB3786" s="77">
        <v>20</v>
      </c>
    </row>
    <row r="3787" spans="1:28" ht="15.75" customHeight="1" x14ac:dyDescent="0.2">
      <c r="A3787" s="77" t="s">
        <v>49</v>
      </c>
      <c r="B3787" s="77" t="s">
        <v>85</v>
      </c>
      <c r="C3787" s="77" t="s">
        <v>50</v>
      </c>
      <c r="D3787" s="113">
        <v>44154.447201608797</v>
      </c>
      <c r="E3787" s="77" t="s">
        <v>5</v>
      </c>
      <c r="F3787" s="77" t="s">
        <v>29</v>
      </c>
      <c r="G3787" s="77" t="s">
        <v>44</v>
      </c>
      <c r="H3787" s="77" t="s">
        <v>10</v>
      </c>
      <c r="I3787" s="77" t="s">
        <v>158</v>
      </c>
      <c r="J3787" s="77" t="s">
        <v>42</v>
      </c>
      <c r="K3787" s="101">
        <v>3.55</v>
      </c>
      <c r="L3787" s="77">
        <v>2300</v>
      </c>
      <c r="M3787" s="77" t="s">
        <v>41</v>
      </c>
      <c r="N3787" s="101">
        <v>91.1</v>
      </c>
      <c r="O3787" s="107">
        <v>2.1299999999999999E-2</v>
      </c>
      <c r="P3787" s="104">
        <v>0</v>
      </c>
      <c r="Z3787" s="77" t="s">
        <v>40</v>
      </c>
      <c r="AA3787" s="77" t="s">
        <v>39</v>
      </c>
      <c r="AB3787" s="77">
        <v>20</v>
      </c>
    </row>
    <row r="3788" spans="1:28" ht="15.75" customHeight="1" x14ac:dyDescent="0.2">
      <c r="A3788" s="77" t="s">
        <v>49</v>
      </c>
      <c r="B3788" s="77" t="s">
        <v>85</v>
      </c>
      <c r="C3788" s="77" t="s">
        <v>50</v>
      </c>
      <c r="D3788" s="113">
        <v>44154.447201608797</v>
      </c>
      <c r="E3788" s="77" t="s">
        <v>5</v>
      </c>
      <c r="F3788" s="77" t="s">
        <v>29</v>
      </c>
      <c r="G3788" s="77" t="s">
        <v>44</v>
      </c>
      <c r="H3788" s="77" t="s">
        <v>10</v>
      </c>
      <c r="I3788" s="77" t="s">
        <v>43</v>
      </c>
      <c r="J3788" s="109" t="s">
        <v>83</v>
      </c>
      <c r="K3788" s="110">
        <v>65.959000000000003</v>
      </c>
      <c r="L3788" s="77">
        <v>2300</v>
      </c>
      <c r="M3788" s="77" t="s">
        <v>41</v>
      </c>
      <c r="N3788" s="110">
        <v>0.29924650000000003</v>
      </c>
      <c r="O3788" s="107">
        <v>0</v>
      </c>
      <c r="P3788" s="111">
        <v>0.47578042999999998</v>
      </c>
      <c r="Z3788" s="77" t="s">
        <v>40</v>
      </c>
      <c r="AA3788" s="77" t="s">
        <v>39</v>
      </c>
      <c r="AB3788" s="77">
        <v>20</v>
      </c>
    </row>
    <row r="3789" spans="1:28" ht="15.75" customHeight="1" x14ac:dyDescent="0.2">
      <c r="A3789" s="77" t="s">
        <v>49</v>
      </c>
      <c r="B3789" s="77" t="s">
        <v>85</v>
      </c>
      <c r="C3789" s="77" t="s">
        <v>50</v>
      </c>
      <c r="D3789" s="113">
        <v>44154.447201608797</v>
      </c>
      <c r="E3789" s="77" t="s">
        <v>5</v>
      </c>
      <c r="F3789" s="77" t="s">
        <v>29</v>
      </c>
      <c r="G3789" s="77" t="s">
        <v>44</v>
      </c>
      <c r="H3789" s="77" t="s">
        <v>10</v>
      </c>
      <c r="I3789" s="77" t="s">
        <v>159</v>
      </c>
      <c r="J3789" s="77" t="s">
        <v>42</v>
      </c>
      <c r="K3789" s="101">
        <v>3.55</v>
      </c>
      <c r="L3789" s="77">
        <v>2300</v>
      </c>
      <c r="M3789" s="77" t="s">
        <v>41</v>
      </c>
      <c r="N3789" s="101">
        <v>7.21</v>
      </c>
      <c r="O3789" s="107">
        <v>4.5900000000000003E-3</v>
      </c>
      <c r="P3789" s="104">
        <v>8.7899999999999991</v>
      </c>
      <c r="Z3789" s="77" t="s">
        <v>40</v>
      </c>
      <c r="AA3789" s="77" t="s">
        <v>39</v>
      </c>
      <c r="AB3789" s="77">
        <v>20</v>
      </c>
    </row>
    <row r="3790" spans="1:28" ht="15.75" customHeight="1" x14ac:dyDescent="0.2">
      <c r="A3790" s="77" t="s">
        <v>49</v>
      </c>
      <c r="B3790" s="77" t="s">
        <v>85</v>
      </c>
      <c r="C3790" s="77" t="s">
        <v>50</v>
      </c>
      <c r="D3790" s="113">
        <v>44154.447201608797</v>
      </c>
      <c r="E3790" s="77" t="s">
        <v>5</v>
      </c>
      <c r="F3790" s="77" t="s">
        <v>29</v>
      </c>
      <c r="G3790" s="77" t="s">
        <v>44</v>
      </c>
      <c r="H3790" s="77" t="s">
        <v>11</v>
      </c>
      <c r="I3790" s="77" t="s">
        <v>157</v>
      </c>
      <c r="J3790" s="77" t="s">
        <v>42</v>
      </c>
      <c r="K3790" s="101">
        <v>4.01</v>
      </c>
      <c r="L3790" s="77">
        <v>2390</v>
      </c>
      <c r="M3790" s="77" t="s">
        <v>41</v>
      </c>
      <c r="N3790" s="101">
        <v>20.2</v>
      </c>
      <c r="O3790" s="107">
        <v>5.4600000000000003E-2</v>
      </c>
      <c r="P3790" s="104">
        <v>3.43</v>
      </c>
      <c r="Z3790" s="77" t="s">
        <v>40</v>
      </c>
      <c r="AA3790" s="77" t="s">
        <v>39</v>
      </c>
      <c r="AB3790" s="77">
        <v>20</v>
      </c>
    </row>
    <row r="3791" spans="1:28" ht="15.75" customHeight="1" x14ac:dyDescent="0.2">
      <c r="A3791" s="77" t="s">
        <v>49</v>
      </c>
      <c r="B3791" s="77" t="s">
        <v>85</v>
      </c>
      <c r="C3791" s="77" t="s">
        <v>50</v>
      </c>
      <c r="D3791" s="113">
        <v>44154.447201608797</v>
      </c>
      <c r="E3791" s="77" t="s">
        <v>5</v>
      </c>
      <c r="F3791" s="77" t="s">
        <v>29</v>
      </c>
      <c r="G3791" s="77" t="s">
        <v>44</v>
      </c>
      <c r="H3791" s="77" t="s">
        <v>11</v>
      </c>
      <c r="I3791" s="77" t="s">
        <v>158</v>
      </c>
      <c r="J3791" s="77" t="s">
        <v>42</v>
      </c>
      <c r="K3791" s="101">
        <v>4.01</v>
      </c>
      <c r="L3791" s="77">
        <v>2390</v>
      </c>
      <c r="M3791" s="77" t="s">
        <v>41</v>
      </c>
      <c r="N3791" s="101">
        <v>50.6</v>
      </c>
      <c r="O3791" s="107">
        <v>5.6000000000000001E-2</v>
      </c>
      <c r="P3791" s="104">
        <v>0</v>
      </c>
      <c r="Z3791" s="77" t="s">
        <v>40</v>
      </c>
      <c r="AA3791" s="77" t="s">
        <v>39</v>
      </c>
      <c r="AB3791" s="77">
        <v>20</v>
      </c>
    </row>
    <row r="3792" spans="1:28" ht="15.75" customHeight="1" x14ac:dyDescent="0.2">
      <c r="A3792" s="77" t="s">
        <v>49</v>
      </c>
      <c r="B3792" s="77" t="s">
        <v>85</v>
      </c>
      <c r="C3792" s="77" t="s">
        <v>50</v>
      </c>
      <c r="D3792" s="113">
        <v>44154.447201608797</v>
      </c>
      <c r="E3792" s="77" t="s">
        <v>5</v>
      </c>
      <c r="F3792" s="77" t="s">
        <v>29</v>
      </c>
      <c r="G3792" s="77" t="s">
        <v>44</v>
      </c>
      <c r="H3792" s="77" t="s">
        <v>11</v>
      </c>
      <c r="I3792" s="77" t="s">
        <v>43</v>
      </c>
      <c r="J3792" s="109" t="s">
        <v>83</v>
      </c>
      <c r="K3792" s="110">
        <v>74.505806000000007</v>
      </c>
      <c r="L3792" s="77">
        <v>2390</v>
      </c>
      <c r="M3792" s="77" t="s">
        <v>41</v>
      </c>
      <c r="N3792" s="110">
        <v>0.10925726600000001</v>
      </c>
      <c r="O3792" s="107">
        <v>0</v>
      </c>
      <c r="P3792" s="111">
        <v>0.17922497000000001</v>
      </c>
      <c r="Z3792" s="77" t="s">
        <v>40</v>
      </c>
      <c r="AA3792" s="77" t="s">
        <v>39</v>
      </c>
      <c r="AB3792" s="77">
        <v>20</v>
      </c>
    </row>
    <row r="3793" spans="1:28" ht="15.75" customHeight="1" x14ac:dyDescent="0.2">
      <c r="A3793" s="77" t="s">
        <v>49</v>
      </c>
      <c r="B3793" s="77" t="s">
        <v>85</v>
      </c>
      <c r="C3793" s="77" t="s">
        <v>50</v>
      </c>
      <c r="D3793" s="113">
        <v>44154.447201608797</v>
      </c>
      <c r="E3793" s="77" t="s">
        <v>5</v>
      </c>
      <c r="F3793" s="77" t="s">
        <v>29</v>
      </c>
      <c r="G3793" s="77" t="s">
        <v>44</v>
      </c>
      <c r="H3793" s="77" t="s">
        <v>11</v>
      </c>
      <c r="I3793" s="77" t="s">
        <v>159</v>
      </c>
      <c r="J3793" s="77" t="s">
        <v>42</v>
      </c>
      <c r="K3793" s="101">
        <v>4.01</v>
      </c>
      <c r="L3793" s="77">
        <v>2390</v>
      </c>
      <c r="M3793" s="77" t="s">
        <v>41</v>
      </c>
      <c r="N3793" s="101">
        <v>10.3</v>
      </c>
      <c r="O3793" s="107">
        <v>2.2700000000000001E-2</v>
      </c>
      <c r="P3793" s="104">
        <v>3.29</v>
      </c>
      <c r="Z3793" s="77" t="s">
        <v>40</v>
      </c>
      <c r="AA3793" s="77" t="s">
        <v>39</v>
      </c>
      <c r="AB3793" s="77">
        <v>20</v>
      </c>
    </row>
    <row r="3794" spans="1:28" ht="15.75" customHeight="1" x14ac:dyDescent="0.2">
      <c r="A3794" s="77" t="s">
        <v>49</v>
      </c>
      <c r="B3794" s="77" t="s">
        <v>85</v>
      </c>
      <c r="C3794" s="77" t="s">
        <v>50</v>
      </c>
      <c r="D3794" s="113">
        <v>44154.447201608797</v>
      </c>
      <c r="E3794" s="77" t="s">
        <v>5</v>
      </c>
      <c r="F3794" s="77" t="s">
        <v>29</v>
      </c>
      <c r="G3794" s="77" t="s">
        <v>44</v>
      </c>
      <c r="H3794" s="77" t="s">
        <v>12</v>
      </c>
      <c r="I3794" s="77" t="s">
        <v>157</v>
      </c>
      <c r="J3794" s="77" t="s">
        <v>42</v>
      </c>
      <c r="K3794" s="101">
        <v>3.21</v>
      </c>
      <c r="L3794" s="77">
        <v>2390</v>
      </c>
      <c r="M3794" s="77" t="s">
        <v>41</v>
      </c>
      <c r="N3794" s="101">
        <v>29.6</v>
      </c>
      <c r="O3794" s="107">
        <v>5.1499999999999997E-2</v>
      </c>
      <c r="P3794" s="104">
        <v>3.05</v>
      </c>
      <c r="Z3794" s="77" t="s">
        <v>40</v>
      </c>
      <c r="AA3794" s="77" t="s">
        <v>39</v>
      </c>
      <c r="AB3794" s="77">
        <v>20</v>
      </c>
    </row>
    <row r="3795" spans="1:28" ht="15.75" customHeight="1" x14ac:dyDescent="0.2">
      <c r="A3795" s="77" t="s">
        <v>49</v>
      </c>
      <c r="B3795" s="77" t="s">
        <v>85</v>
      </c>
      <c r="C3795" s="77" t="s">
        <v>50</v>
      </c>
      <c r="D3795" s="113">
        <v>44154.447201608797</v>
      </c>
      <c r="E3795" s="77" t="s">
        <v>5</v>
      </c>
      <c r="F3795" s="77" t="s">
        <v>29</v>
      </c>
      <c r="G3795" s="77" t="s">
        <v>44</v>
      </c>
      <c r="H3795" s="77" t="s">
        <v>12</v>
      </c>
      <c r="I3795" s="77" t="s">
        <v>158</v>
      </c>
      <c r="J3795" s="77" t="s">
        <v>42</v>
      </c>
      <c r="K3795" s="101">
        <v>3.21</v>
      </c>
      <c r="L3795" s="77">
        <v>2390</v>
      </c>
      <c r="M3795" s="77" t="s">
        <v>41</v>
      </c>
      <c r="N3795" s="101">
        <v>50.5</v>
      </c>
      <c r="O3795" s="107">
        <v>5.2900000000000003E-2</v>
      </c>
      <c r="P3795" s="104">
        <v>0</v>
      </c>
      <c r="Z3795" s="77" t="s">
        <v>40</v>
      </c>
      <c r="AA3795" s="77" t="s">
        <v>39</v>
      </c>
      <c r="AB3795" s="77">
        <v>20</v>
      </c>
    </row>
    <row r="3796" spans="1:28" ht="15.75" customHeight="1" x14ac:dyDescent="0.2">
      <c r="A3796" s="77" t="s">
        <v>49</v>
      </c>
      <c r="B3796" s="77" t="s">
        <v>85</v>
      </c>
      <c r="C3796" s="77" t="s">
        <v>50</v>
      </c>
      <c r="D3796" s="113">
        <v>44154.447201608797</v>
      </c>
      <c r="E3796" s="77" t="s">
        <v>5</v>
      </c>
      <c r="F3796" s="77" t="s">
        <v>29</v>
      </c>
      <c r="G3796" s="77" t="s">
        <v>44</v>
      </c>
      <c r="H3796" s="77" t="s">
        <v>12</v>
      </c>
      <c r="I3796" s="77" t="s">
        <v>43</v>
      </c>
      <c r="J3796" s="109" t="s">
        <v>83</v>
      </c>
      <c r="K3796" s="110">
        <v>59.641800000000003</v>
      </c>
      <c r="L3796" s="77">
        <v>2390</v>
      </c>
      <c r="M3796" s="77" t="s">
        <v>41</v>
      </c>
      <c r="N3796" s="110">
        <v>0.10118407</v>
      </c>
      <c r="O3796" s="107">
        <v>0</v>
      </c>
      <c r="P3796" s="111">
        <v>0.16092572999999999</v>
      </c>
      <c r="Z3796" s="77" t="s">
        <v>40</v>
      </c>
      <c r="AA3796" s="77" t="s">
        <v>39</v>
      </c>
      <c r="AB3796" s="77">
        <v>20</v>
      </c>
    </row>
    <row r="3797" spans="1:28" ht="15.75" customHeight="1" x14ac:dyDescent="0.2">
      <c r="A3797" s="77" t="s">
        <v>49</v>
      </c>
      <c r="B3797" s="77" t="s">
        <v>85</v>
      </c>
      <c r="C3797" s="77" t="s">
        <v>50</v>
      </c>
      <c r="D3797" s="113">
        <v>44154.447201608797</v>
      </c>
      <c r="E3797" s="77" t="s">
        <v>5</v>
      </c>
      <c r="F3797" s="77" t="s">
        <v>29</v>
      </c>
      <c r="G3797" s="77" t="s">
        <v>44</v>
      </c>
      <c r="H3797" s="77" t="s">
        <v>12</v>
      </c>
      <c r="I3797" s="77" t="s">
        <v>159</v>
      </c>
      <c r="J3797" s="77" t="s">
        <v>42</v>
      </c>
      <c r="K3797" s="101">
        <v>3.21</v>
      </c>
      <c r="L3797" s="77">
        <v>2390</v>
      </c>
      <c r="M3797" s="77" t="s">
        <v>41</v>
      </c>
      <c r="N3797" s="101">
        <v>11.4</v>
      </c>
      <c r="O3797" s="107">
        <v>1.7000000000000001E-2</v>
      </c>
      <c r="P3797" s="104">
        <v>2.96</v>
      </c>
      <c r="Z3797" s="77" t="s">
        <v>40</v>
      </c>
      <c r="AA3797" s="77" t="s">
        <v>39</v>
      </c>
      <c r="AB3797" s="77">
        <v>20</v>
      </c>
    </row>
    <row r="3798" spans="1:28" ht="15.75" customHeight="1" x14ac:dyDescent="0.2">
      <c r="A3798" s="77" t="s">
        <v>49</v>
      </c>
      <c r="B3798" s="77" t="s">
        <v>85</v>
      </c>
      <c r="C3798" s="77" t="s">
        <v>50</v>
      </c>
      <c r="D3798" s="113">
        <v>44154.447201608797</v>
      </c>
      <c r="E3798" s="77" t="s">
        <v>5</v>
      </c>
      <c r="F3798" s="77" t="s">
        <v>29</v>
      </c>
      <c r="G3798" s="77" t="s">
        <v>44</v>
      </c>
      <c r="H3798" s="77" t="s">
        <v>13</v>
      </c>
      <c r="I3798" s="77" t="s">
        <v>157</v>
      </c>
      <c r="J3798" s="77" t="s">
        <v>42</v>
      </c>
      <c r="K3798" s="101">
        <v>3.77</v>
      </c>
      <c r="L3798" s="77">
        <v>2390</v>
      </c>
      <c r="M3798" s="77" t="s">
        <v>41</v>
      </c>
      <c r="N3798" s="101">
        <v>49.5</v>
      </c>
      <c r="O3798" s="107">
        <v>5.96E-2</v>
      </c>
      <c r="P3798" s="104">
        <v>2.75</v>
      </c>
      <c r="Z3798" s="77" t="s">
        <v>40</v>
      </c>
      <c r="AA3798" s="77" t="s">
        <v>39</v>
      </c>
      <c r="AB3798" s="77">
        <v>20</v>
      </c>
    </row>
    <row r="3799" spans="1:28" ht="15.75" customHeight="1" x14ac:dyDescent="0.2">
      <c r="A3799" s="77" t="s">
        <v>49</v>
      </c>
      <c r="B3799" s="77" t="s">
        <v>85</v>
      </c>
      <c r="C3799" s="77" t="s">
        <v>50</v>
      </c>
      <c r="D3799" s="113">
        <v>44154.447201608797</v>
      </c>
      <c r="E3799" s="77" t="s">
        <v>5</v>
      </c>
      <c r="F3799" s="77" t="s">
        <v>29</v>
      </c>
      <c r="G3799" s="77" t="s">
        <v>44</v>
      </c>
      <c r="H3799" s="77" t="s">
        <v>13</v>
      </c>
      <c r="I3799" s="77" t="s">
        <v>158</v>
      </c>
      <c r="J3799" s="77" t="s">
        <v>42</v>
      </c>
      <c r="K3799" s="101">
        <v>3.77</v>
      </c>
      <c r="L3799" s="77">
        <v>2390</v>
      </c>
      <c r="M3799" s="77" t="s">
        <v>41</v>
      </c>
      <c r="N3799" s="101">
        <v>73.7</v>
      </c>
      <c r="O3799" s="107">
        <v>6.25E-2</v>
      </c>
      <c r="P3799" s="104">
        <v>0</v>
      </c>
      <c r="Z3799" s="77" t="s">
        <v>40</v>
      </c>
      <c r="AA3799" s="77" t="s">
        <v>39</v>
      </c>
      <c r="AB3799" s="77">
        <v>20</v>
      </c>
    </row>
    <row r="3800" spans="1:28" ht="15.75" customHeight="1" x14ac:dyDescent="0.2">
      <c r="A3800" s="77" t="s">
        <v>49</v>
      </c>
      <c r="B3800" s="77" t="s">
        <v>85</v>
      </c>
      <c r="C3800" s="77" t="s">
        <v>50</v>
      </c>
      <c r="D3800" s="113">
        <v>44154.447201608797</v>
      </c>
      <c r="E3800" s="77" t="s">
        <v>5</v>
      </c>
      <c r="F3800" s="77" t="s">
        <v>29</v>
      </c>
      <c r="G3800" s="77" t="s">
        <v>44</v>
      </c>
      <c r="H3800" s="77" t="s">
        <v>13</v>
      </c>
      <c r="I3800" s="77" t="s">
        <v>43</v>
      </c>
      <c r="J3800" s="109" t="s">
        <v>83</v>
      </c>
      <c r="K3800" s="110">
        <v>70.046599999999998</v>
      </c>
      <c r="L3800" s="77">
        <v>2390</v>
      </c>
      <c r="M3800" s="77" t="s">
        <v>41</v>
      </c>
      <c r="N3800" s="110">
        <v>8.9881589999999997E-2</v>
      </c>
      <c r="O3800" s="107">
        <v>0</v>
      </c>
      <c r="P3800" s="111">
        <v>0.14477934000000001</v>
      </c>
      <c r="Z3800" s="77" t="s">
        <v>40</v>
      </c>
      <c r="AA3800" s="77" t="s">
        <v>39</v>
      </c>
      <c r="AB3800" s="77">
        <v>20</v>
      </c>
    </row>
    <row r="3801" spans="1:28" ht="15.75" customHeight="1" x14ac:dyDescent="0.2">
      <c r="A3801" s="77" t="s">
        <v>49</v>
      </c>
      <c r="B3801" s="77" t="s">
        <v>85</v>
      </c>
      <c r="C3801" s="77" t="s">
        <v>50</v>
      </c>
      <c r="D3801" s="113">
        <v>44154.447201608797</v>
      </c>
      <c r="E3801" s="77" t="s">
        <v>5</v>
      </c>
      <c r="F3801" s="77" t="s">
        <v>29</v>
      </c>
      <c r="G3801" s="77" t="s">
        <v>44</v>
      </c>
      <c r="H3801" s="77" t="s">
        <v>13</v>
      </c>
      <c r="I3801" s="77" t="s">
        <v>159</v>
      </c>
      <c r="J3801" s="77" t="s">
        <v>42</v>
      </c>
      <c r="K3801" s="101">
        <v>3.77</v>
      </c>
      <c r="L3801" s="77">
        <v>2390</v>
      </c>
      <c r="M3801" s="77" t="s">
        <v>41</v>
      </c>
      <c r="N3801" s="101">
        <v>26.1</v>
      </c>
      <c r="O3801" s="107">
        <v>2.98E-2</v>
      </c>
      <c r="P3801" s="104">
        <v>2.64</v>
      </c>
      <c r="Z3801" s="77" t="s">
        <v>40</v>
      </c>
      <c r="AA3801" s="77" t="s">
        <v>39</v>
      </c>
      <c r="AB3801" s="77">
        <v>20</v>
      </c>
    </row>
    <row r="3802" spans="1:28" ht="15.75" customHeight="1" x14ac:dyDescent="0.2">
      <c r="A3802" s="77" t="s">
        <v>49</v>
      </c>
      <c r="B3802" s="77" t="s">
        <v>85</v>
      </c>
      <c r="C3802" s="77" t="s">
        <v>50</v>
      </c>
      <c r="D3802" s="113">
        <v>44154.447201608797</v>
      </c>
      <c r="E3802" s="77" t="s">
        <v>5</v>
      </c>
      <c r="F3802" s="77" t="s">
        <v>29</v>
      </c>
      <c r="G3802" s="77" t="s">
        <v>44</v>
      </c>
      <c r="H3802" s="77" t="s">
        <v>14</v>
      </c>
      <c r="I3802" s="77" t="s">
        <v>157</v>
      </c>
      <c r="J3802" s="77" t="s">
        <v>42</v>
      </c>
      <c r="K3802" s="101">
        <v>3.37</v>
      </c>
      <c r="L3802" s="77">
        <v>2420</v>
      </c>
      <c r="M3802" s="77" t="s">
        <v>41</v>
      </c>
      <c r="N3802" s="101">
        <v>52.2</v>
      </c>
      <c r="O3802" s="107">
        <v>8.3500000000000005E-2</v>
      </c>
      <c r="P3802" s="104">
        <v>5.29</v>
      </c>
      <c r="Z3802" s="77" t="s">
        <v>40</v>
      </c>
      <c r="AA3802" s="77" t="s">
        <v>39</v>
      </c>
      <c r="AB3802" s="77">
        <v>20</v>
      </c>
    </row>
    <row r="3803" spans="1:28" ht="15.75" customHeight="1" x14ac:dyDescent="0.2">
      <c r="A3803" s="77" t="s">
        <v>49</v>
      </c>
      <c r="B3803" s="77" t="s">
        <v>85</v>
      </c>
      <c r="C3803" s="77" t="s">
        <v>50</v>
      </c>
      <c r="D3803" s="113">
        <v>44154.447201608797</v>
      </c>
      <c r="E3803" s="77" t="s">
        <v>5</v>
      </c>
      <c r="F3803" s="77" t="s">
        <v>29</v>
      </c>
      <c r="G3803" s="77" t="s">
        <v>44</v>
      </c>
      <c r="H3803" s="77" t="s">
        <v>14</v>
      </c>
      <c r="I3803" s="77" t="s">
        <v>158</v>
      </c>
      <c r="J3803" s="77" t="s">
        <v>42</v>
      </c>
      <c r="K3803" s="101">
        <v>3.37</v>
      </c>
      <c r="L3803" s="77">
        <v>2420</v>
      </c>
      <c r="M3803" s="77" t="s">
        <v>41</v>
      </c>
      <c r="N3803" s="101">
        <v>96.5</v>
      </c>
      <c r="O3803" s="107">
        <v>8.4400000000000003E-2</v>
      </c>
      <c r="P3803" s="104">
        <v>0</v>
      </c>
      <c r="Z3803" s="77" t="s">
        <v>40</v>
      </c>
      <c r="AA3803" s="77" t="s">
        <v>39</v>
      </c>
      <c r="AB3803" s="77">
        <v>20</v>
      </c>
    </row>
    <row r="3804" spans="1:28" ht="15.75" customHeight="1" x14ac:dyDescent="0.2">
      <c r="A3804" s="77" t="s">
        <v>49</v>
      </c>
      <c r="B3804" s="77" t="s">
        <v>85</v>
      </c>
      <c r="C3804" s="77" t="s">
        <v>50</v>
      </c>
      <c r="D3804" s="113">
        <v>44154.447201608797</v>
      </c>
      <c r="E3804" s="77" t="s">
        <v>5</v>
      </c>
      <c r="F3804" s="77" t="s">
        <v>29</v>
      </c>
      <c r="G3804" s="77" t="s">
        <v>44</v>
      </c>
      <c r="H3804" s="77" t="s">
        <v>14</v>
      </c>
      <c r="I3804" s="77" t="s">
        <v>43</v>
      </c>
      <c r="J3804" s="109" t="s">
        <v>83</v>
      </c>
      <c r="K3804" s="110">
        <v>62.614597000000003</v>
      </c>
      <c r="L3804" s="77">
        <v>2420</v>
      </c>
      <c r="M3804" s="77" t="s">
        <v>41</v>
      </c>
      <c r="N3804" s="110">
        <v>0.17545748</v>
      </c>
      <c r="O3804" s="107">
        <v>0</v>
      </c>
      <c r="P3804" s="111">
        <v>0.27717977999999999</v>
      </c>
      <c r="Z3804" s="77" t="s">
        <v>40</v>
      </c>
      <c r="AA3804" s="77" t="s">
        <v>39</v>
      </c>
      <c r="AB3804" s="77">
        <v>20</v>
      </c>
    </row>
    <row r="3805" spans="1:28" ht="15.75" customHeight="1" x14ac:dyDescent="0.2">
      <c r="A3805" s="77" t="s">
        <v>49</v>
      </c>
      <c r="B3805" s="77" t="s">
        <v>85</v>
      </c>
      <c r="C3805" s="77" t="s">
        <v>50</v>
      </c>
      <c r="D3805" s="113">
        <v>44154.447201608797</v>
      </c>
      <c r="E3805" s="77" t="s">
        <v>5</v>
      </c>
      <c r="F3805" s="77" t="s">
        <v>29</v>
      </c>
      <c r="G3805" s="77" t="s">
        <v>44</v>
      </c>
      <c r="H3805" s="77" t="s">
        <v>14</v>
      </c>
      <c r="I3805" s="77" t="s">
        <v>159</v>
      </c>
      <c r="J3805" s="77" t="s">
        <v>42</v>
      </c>
      <c r="K3805" s="101">
        <v>3.37</v>
      </c>
      <c r="L3805" s="77">
        <v>2420</v>
      </c>
      <c r="M3805" s="77" t="s">
        <v>41</v>
      </c>
      <c r="N3805" s="101">
        <v>43.5</v>
      </c>
      <c r="O3805" s="107">
        <v>6.5500000000000003E-2</v>
      </c>
      <c r="P3805" s="104">
        <v>5.03</v>
      </c>
      <c r="Z3805" s="77" t="s">
        <v>40</v>
      </c>
      <c r="AA3805" s="77" t="s">
        <v>39</v>
      </c>
      <c r="AB3805" s="77">
        <v>20</v>
      </c>
    </row>
    <row r="3806" spans="1:28" ht="15.75" customHeight="1" x14ac:dyDescent="0.2">
      <c r="A3806" s="77" t="s">
        <v>49</v>
      </c>
      <c r="B3806" s="77" t="s">
        <v>85</v>
      </c>
      <c r="C3806" s="77" t="s">
        <v>50</v>
      </c>
      <c r="D3806" s="113">
        <v>44154.447201608797</v>
      </c>
      <c r="E3806" s="77" t="s">
        <v>5</v>
      </c>
      <c r="F3806" s="77" t="s">
        <v>29</v>
      </c>
      <c r="G3806" s="77" t="s">
        <v>44</v>
      </c>
      <c r="H3806" s="77" t="s">
        <v>16</v>
      </c>
      <c r="I3806" s="77" t="s">
        <v>157</v>
      </c>
      <c r="J3806" s="77" t="s">
        <v>42</v>
      </c>
      <c r="K3806" s="101">
        <v>2.5299999999999998</v>
      </c>
      <c r="L3806" s="77">
        <v>1950</v>
      </c>
      <c r="M3806" s="77" t="s">
        <v>41</v>
      </c>
      <c r="N3806" s="101">
        <v>70.099999999999994</v>
      </c>
      <c r="O3806" s="107">
        <v>9.3700000000000006E-2</v>
      </c>
      <c r="P3806" s="104">
        <v>8.25</v>
      </c>
      <c r="Z3806" s="77" t="s">
        <v>40</v>
      </c>
      <c r="AA3806" s="77" t="s">
        <v>39</v>
      </c>
      <c r="AB3806" s="77">
        <v>20</v>
      </c>
    </row>
    <row r="3807" spans="1:28" ht="15.75" customHeight="1" x14ac:dyDescent="0.2">
      <c r="A3807" s="77" t="s">
        <v>49</v>
      </c>
      <c r="B3807" s="77" t="s">
        <v>85</v>
      </c>
      <c r="C3807" s="77" t="s">
        <v>50</v>
      </c>
      <c r="D3807" s="113">
        <v>44154.447201608797</v>
      </c>
      <c r="E3807" s="77" t="s">
        <v>5</v>
      </c>
      <c r="F3807" s="77" t="s">
        <v>29</v>
      </c>
      <c r="G3807" s="77" t="s">
        <v>44</v>
      </c>
      <c r="H3807" s="77" t="s">
        <v>16</v>
      </c>
      <c r="I3807" s="77" t="s">
        <v>158</v>
      </c>
      <c r="J3807" s="77" t="s">
        <v>42</v>
      </c>
      <c r="K3807" s="101">
        <v>2.5299999999999998</v>
      </c>
      <c r="L3807" s="77">
        <v>1950</v>
      </c>
      <c r="M3807" s="77" t="s">
        <v>41</v>
      </c>
      <c r="N3807" s="101">
        <v>155</v>
      </c>
      <c r="O3807" s="107">
        <v>9.1600000000000001E-2</v>
      </c>
      <c r="P3807" s="104">
        <v>0</v>
      </c>
      <c r="Z3807" s="77" t="s">
        <v>40</v>
      </c>
      <c r="AA3807" s="77" t="s">
        <v>39</v>
      </c>
      <c r="AB3807" s="77">
        <v>20</v>
      </c>
    </row>
    <row r="3808" spans="1:28" ht="15.75" customHeight="1" x14ac:dyDescent="0.2">
      <c r="A3808" s="77" t="s">
        <v>49</v>
      </c>
      <c r="B3808" s="77" t="s">
        <v>85</v>
      </c>
      <c r="C3808" s="77" t="s">
        <v>50</v>
      </c>
      <c r="D3808" s="113">
        <v>44154.447201608797</v>
      </c>
      <c r="E3808" s="77" t="s">
        <v>5</v>
      </c>
      <c r="F3808" s="77" t="s">
        <v>29</v>
      </c>
      <c r="G3808" s="77" t="s">
        <v>44</v>
      </c>
      <c r="H3808" s="77" t="s">
        <v>16</v>
      </c>
      <c r="I3808" s="77" t="s">
        <v>43</v>
      </c>
      <c r="J3808" s="109" t="s">
        <v>83</v>
      </c>
      <c r="K3808" s="110">
        <v>47.007399999999997</v>
      </c>
      <c r="L3808" s="77">
        <v>1950</v>
      </c>
      <c r="M3808" s="77" t="s">
        <v>41</v>
      </c>
      <c r="N3808" s="110">
        <v>0.29386436999999999</v>
      </c>
      <c r="O3808" s="107">
        <v>0</v>
      </c>
      <c r="P3808" s="111">
        <v>0.43379980000000001</v>
      </c>
      <c r="Z3808" s="77" t="s">
        <v>40</v>
      </c>
      <c r="AA3808" s="77" t="s">
        <v>39</v>
      </c>
      <c r="AB3808" s="77">
        <v>20</v>
      </c>
    </row>
    <row r="3809" spans="1:28" ht="15.75" customHeight="1" x14ac:dyDescent="0.2">
      <c r="A3809" s="77" t="s">
        <v>49</v>
      </c>
      <c r="B3809" s="77" t="s">
        <v>85</v>
      </c>
      <c r="C3809" s="77" t="s">
        <v>50</v>
      </c>
      <c r="D3809" s="113">
        <v>44154.447201608797</v>
      </c>
      <c r="E3809" s="77" t="s">
        <v>5</v>
      </c>
      <c r="F3809" s="77" t="s">
        <v>29</v>
      </c>
      <c r="G3809" s="77" t="s">
        <v>44</v>
      </c>
      <c r="H3809" s="77" t="s">
        <v>16</v>
      </c>
      <c r="I3809" s="77" t="s">
        <v>159</v>
      </c>
      <c r="J3809" s="77" t="s">
        <v>42</v>
      </c>
      <c r="K3809" s="101">
        <v>2.5299999999999998</v>
      </c>
      <c r="L3809" s="77">
        <v>1950</v>
      </c>
      <c r="M3809" s="77" t="s">
        <v>41</v>
      </c>
      <c r="N3809" s="101">
        <v>71</v>
      </c>
      <c r="O3809" s="107">
        <v>8.8499999999999995E-2</v>
      </c>
      <c r="P3809" s="104">
        <v>7.82</v>
      </c>
      <c r="Z3809" s="77" t="s">
        <v>40</v>
      </c>
      <c r="AA3809" s="77" t="s">
        <v>39</v>
      </c>
      <c r="AB3809" s="77">
        <v>20</v>
      </c>
    </row>
    <row r="3810" spans="1:28" ht="15.75" customHeight="1" x14ac:dyDescent="0.2">
      <c r="A3810" s="77" t="s">
        <v>49</v>
      </c>
      <c r="B3810" s="77" t="s">
        <v>85</v>
      </c>
      <c r="C3810" s="77" t="s">
        <v>50</v>
      </c>
      <c r="D3810" s="113">
        <v>44154.447201608797</v>
      </c>
      <c r="E3810" s="77" t="s">
        <v>5</v>
      </c>
      <c r="F3810" s="77" t="s">
        <v>29</v>
      </c>
      <c r="G3810" s="77" t="s">
        <v>44</v>
      </c>
      <c r="H3810" s="77" t="s">
        <v>18</v>
      </c>
      <c r="I3810" s="77" t="s">
        <v>157</v>
      </c>
      <c r="J3810" s="77" t="s">
        <v>42</v>
      </c>
      <c r="K3810" s="101">
        <v>2.66</v>
      </c>
      <c r="L3810" s="77">
        <v>1950</v>
      </c>
      <c r="M3810" s="77" t="s">
        <v>41</v>
      </c>
      <c r="N3810" s="101">
        <v>74</v>
      </c>
      <c r="O3810" s="107">
        <v>0.107</v>
      </c>
      <c r="P3810" s="104">
        <v>7.91</v>
      </c>
      <c r="Z3810" s="77" t="s">
        <v>40</v>
      </c>
      <c r="AA3810" s="77" t="s">
        <v>39</v>
      </c>
      <c r="AB3810" s="77">
        <v>20</v>
      </c>
    </row>
    <row r="3811" spans="1:28" ht="15.75" customHeight="1" x14ac:dyDescent="0.2">
      <c r="A3811" s="77" t="s">
        <v>49</v>
      </c>
      <c r="B3811" s="77" t="s">
        <v>85</v>
      </c>
      <c r="C3811" s="77" t="s">
        <v>50</v>
      </c>
      <c r="D3811" s="113">
        <v>44154.447201608797</v>
      </c>
      <c r="E3811" s="77" t="s">
        <v>5</v>
      </c>
      <c r="F3811" s="77" t="s">
        <v>29</v>
      </c>
      <c r="G3811" s="77" t="s">
        <v>44</v>
      </c>
      <c r="H3811" s="77" t="s">
        <v>18</v>
      </c>
      <c r="I3811" s="77" t="s">
        <v>158</v>
      </c>
      <c r="J3811" s="77" t="s">
        <v>42</v>
      </c>
      <c r="K3811" s="101">
        <v>2.66</v>
      </c>
      <c r="L3811" s="77">
        <v>1950</v>
      </c>
      <c r="M3811" s="77" t="s">
        <v>41</v>
      </c>
      <c r="N3811" s="101">
        <v>163</v>
      </c>
      <c r="O3811" s="107">
        <v>0.10199999999999999</v>
      </c>
      <c r="P3811" s="104">
        <v>0</v>
      </c>
      <c r="Z3811" s="77" t="s">
        <v>40</v>
      </c>
      <c r="AA3811" s="77" t="s">
        <v>39</v>
      </c>
      <c r="AB3811" s="77">
        <v>20</v>
      </c>
    </row>
    <row r="3812" spans="1:28" ht="15.75" customHeight="1" x14ac:dyDescent="0.2">
      <c r="A3812" s="77" t="s">
        <v>49</v>
      </c>
      <c r="B3812" s="77" t="s">
        <v>85</v>
      </c>
      <c r="C3812" s="77" t="s">
        <v>50</v>
      </c>
      <c r="D3812" s="113">
        <v>44154.447201608797</v>
      </c>
      <c r="E3812" s="77" t="s">
        <v>5</v>
      </c>
      <c r="F3812" s="77" t="s">
        <v>29</v>
      </c>
      <c r="G3812" s="77" t="s">
        <v>44</v>
      </c>
      <c r="H3812" s="77" t="s">
        <v>18</v>
      </c>
      <c r="I3812" s="77" t="s">
        <v>43</v>
      </c>
      <c r="J3812" s="109" t="s">
        <v>83</v>
      </c>
      <c r="K3812" s="110">
        <v>49.422801999999997</v>
      </c>
      <c r="L3812" s="77">
        <v>1950</v>
      </c>
      <c r="M3812" s="77" t="s">
        <v>41</v>
      </c>
      <c r="N3812" s="110">
        <v>0.27717977999999999</v>
      </c>
      <c r="O3812" s="107">
        <v>0</v>
      </c>
      <c r="P3812" s="111">
        <v>0.41657695</v>
      </c>
      <c r="Z3812" s="77" t="s">
        <v>40</v>
      </c>
      <c r="AA3812" s="77" t="s">
        <v>39</v>
      </c>
      <c r="AB3812" s="77">
        <v>20</v>
      </c>
    </row>
    <row r="3813" spans="1:28" ht="15.75" customHeight="1" x14ac:dyDescent="0.2">
      <c r="A3813" s="77" t="s">
        <v>49</v>
      </c>
      <c r="B3813" s="77" t="s">
        <v>85</v>
      </c>
      <c r="C3813" s="77" t="s">
        <v>50</v>
      </c>
      <c r="D3813" s="113">
        <v>44154.447201608797</v>
      </c>
      <c r="E3813" s="77" t="s">
        <v>5</v>
      </c>
      <c r="F3813" s="77" t="s">
        <v>29</v>
      </c>
      <c r="G3813" s="77" t="s">
        <v>44</v>
      </c>
      <c r="H3813" s="77" t="s">
        <v>18</v>
      </c>
      <c r="I3813" s="77" t="s">
        <v>159</v>
      </c>
      <c r="J3813" s="77" t="s">
        <v>42</v>
      </c>
      <c r="K3813" s="101">
        <v>2.66</v>
      </c>
      <c r="L3813" s="77">
        <v>1950</v>
      </c>
      <c r="M3813" s="77" t="s">
        <v>41</v>
      </c>
      <c r="N3813" s="101">
        <v>73.8</v>
      </c>
      <c r="O3813" s="107">
        <v>9.9099999999999994E-2</v>
      </c>
      <c r="P3813" s="104">
        <v>7.5</v>
      </c>
      <c r="Z3813" s="77" t="s">
        <v>40</v>
      </c>
      <c r="AA3813" s="77" t="s">
        <v>39</v>
      </c>
      <c r="AB3813" s="77">
        <v>20</v>
      </c>
    </row>
    <row r="3814" spans="1:28" ht="15.75" customHeight="1" x14ac:dyDescent="0.2">
      <c r="A3814" s="77" t="s">
        <v>49</v>
      </c>
      <c r="B3814" s="77" t="s">
        <v>85</v>
      </c>
      <c r="C3814" s="77" t="s">
        <v>50</v>
      </c>
      <c r="D3814" s="113">
        <v>44154.447201608797</v>
      </c>
      <c r="E3814" s="77" t="s">
        <v>5</v>
      </c>
      <c r="F3814" s="77" t="s">
        <v>29</v>
      </c>
      <c r="G3814" s="77" t="s">
        <v>44</v>
      </c>
      <c r="H3814" s="77" t="s">
        <v>20</v>
      </c>
      <c r="I3814" s="77" t="s">
        <v>157</v>
      </c>
      <c r="J3814" s="77" t="s">
        <v>42</v>
      </c>
      <c r="K3814" s="101">
        <v>2.4700000000000002</v>
      </c>
      <c r="L3814" s="77">
        <v>1950</v>
      </c>
      <c r="M3814" s="77" t="s">
        <v>41</v>
      </c>
      <c r="N3814" s="101">
        <v>45.1</v>
      </c>
      <c r="O3814" s="107">
        <v>7.0400000000000004E-2</v>
      </c>
      <c r="P3814" s="104">
        <v>9.77</v>
      </c>
      <c r="Z3814" s="77" t="s">
        <v>40</v>
      </c>
      <c r="AA3814" s="77" t="s">
        <v>39</v>
      </c>
      <c r="AB3814" s="77">
        <v>20</v>
      </c>
    </row>
    <row r="3815" spans="1:28" ht="15.75" customHeight="1" x14ac:dyDescent="0.2">
      <c r="A3815" s="77" t="s">
        <v>49</v>
      </c>
      <c r="B3815" s="77" t="s">
        <v>85</v>
      </c>
      <c r="C3815" s="77" t="s">
        <v>50</v>
      </c>
      <c r="D3815" s="113">
        <v>44154.447201608797</v>
      </c>
      <c r="E3815" s="77" t="s">
        <v>5</v>
      </c>
      <c r="F3815" s="77" t="s">
        <v>29</v>
      </c>
      <c r="G3815" s="77" t="s">
        <v>44</v>
      </c>
      <c r="H3815" s="77" t="s">
        <v>20</v>
      </c>
      <c r="I3815" s="77" t="s">
        <v>158</v>
      </c>
      <c r="J3815" s="77" t="s">
        <v>42</v>
      </c>
      <c r="K3815" s="101">
        <v>2.4700000000000002</v>
      </c>
      <c r="L3815" s="77">
        <v>1950</v>
      </c>
      <c r="M3815" s="77" t="s">
        <v>41</v>
      </c>
      <c r="N3815" s="101">
        <v>149</v>
      </c>
      <c r="O3815" s="107">
        <v>7.0599999999999996E-2</v>
      </c>
      <c r="P3815" s="104">
        <v>0</v>
      </c>
      <c r="Z3815" s="77" t="s">
        <v>40</v>
      </c>
      <c r="AA3815" s="77" t="s">
        <v>39</v>
      </c>
      <c r="AB3815" s="77">
        <v>20</v>
      </c>
    </row>
    <row r="3816" spans="1:28" ht="15.75" customHeight="1" x14ac:dyDescent="0.2">
      <c r="A3816" s="77" t="s">
        <v>49</v>
      </c>
      <c r="B3816" s="77" t="s">
        <v>85</v>
      </c>
      <c r="C3816" s="77" t="s">
        <v>50</v>
      </c>
      <c r="D3816" s="113">
        <v>44154.447201608797</v>
      </c>
      <c r="E3816" s="77" t="s">
        <v>5</v>
      </c>
      <c r="F3816" s="77" t="s">
        <v>29</v>
      </c>
      <c r="G3816" s="77" t="s">
        <v>44</v>
      </c>
      <c r="H3816" s="77" t="s">
        <v>20</v>
      </c>
      <c r="I3816" s="77" t="s">
        <v>43</v>
      </c>
      <c r="J3816" s="109" t="s">
        <v>83</v>
      </c>
      <c r="K3816" s="110">
        <v>45.892600000000002</v>
      </c>
      <c r="L3816" s="77">
        <v>1950</v>
      </c>
      <c r="M3816" s="77" t="s">
        <v>41</v>
      </c>
      <c r="N3816" s="110">
        <v>0.35091496</v>
      </c>
      <c r="O3816" s="107">
        <v>0</v>
      </c>
      <c r="P3816" s="111">
        <v>0.51291710000000001</v>
      </c>
      <c r="Z3816" s="77" t="s">
        <v>40</v>
      </c>
      <c r="AA3816" s="77" t="s">
        <v>39</v>
      </c>
      <c r="AB3816" s="77">
        <v>20</v>
      </c>
    </row>
    <row r="3817" spans="1:28" ht="15.75" customHeight="1" x14ac:dyDescent="0.2">
      <c r="A3817" s="77" t="s">
        <v>49</v>
      </c>
      <c r="B3817" s="77" t="s">
        <v>85</v>
      </c>
      <c r="C3817" s="77" t="s">
        <v>50</v>
      </c>
      <c r="D3817" s="113">
        <v>44154.447201608797</v>
      </c>
      <c r="E3817" s="77" t="s">
        <v>5</v>
      </c>
      <c r="F3817" s="77" t="s">
        <v>29</v>
      </c>
      <c r="G3817" s="77" t="s">
        <v>44</v>
      </c>
      <c r="H3817" s="77" t="s">
        <v>20</v>
      </c>
      <c r="I3817" s="77" t="s">
        <v>159</v>
      </c>
      <c r="J3817" s="77" t="s">
        <v>42</v>
      </c>
      <c r="K3817" s="101">
        <v>2.4700000000000002</v>
      </c>
      <c r="L3817" s="77">
        <v>1950</v>
      </c>
      <c r="M3817" s="77" t="s">
        <v>41</v>
      </c>
      <c r="N3817" s="101">
        <v>45.4</v>
      </c>
      <c r="O3817" s="107">
        <v>6.1800000000000001E-2</v>
      </c>
      <c r="P3817" s="104">
        <v>9.27</v>
      </c>
      <c r="Z3817" s="77" t="s">
        <v>40</v>
      </c>
      <c r="AA3817" s="77" t="s">
        <v>39</v>
      </c>
      <c r="AB3817" s="77">
        <v>20</v>
      </c>
    </row>
    <row r="3818" spans="1:28" ht="15.75" customHeight="1" x14ac:dyDescent="0.2">
      <c r="A3818" s="77" t="s">
        <v>49</v>
      </c>
      <c r="B3818" s="77" t="s">
        <v>85</v>
      </c>
      <c r="C3818" s="77" t="s">
        <v>50</v>
      </c>
      <c r="D3818" s="113">
        <v>44154.447201608797</v>
      </c>
      <c r="E3818" s="77" t="s">
        <v>5</v>
      </c>
      <c r="F3818" s="77" t="s">
        <v>29</v>
      </c>
      <c r="G3818" s="77" t="s">
        <v>44</v>
      </c>
      <c r="H3818" s="77" t="s">
        <v>22</v>
      </c>
      <c r="I3818" s="77" t="s">
        <v>157</v>
      </c>
      <c r="J3818" s="77" t="s">
        <v>42</v>
      </c>
      <c r="K3818" s="101">
        <v>2.5499999999999998</v>
      </c>
      <c r="L3818" s="77">
        <v>1950</v>
      </c>
      <c r="M3818" s="77" t="s">
        <v>41</v>
      </c>
      <c r="N3818" s="101">
        <v>82.6</v>
      </c>
      <c r="O3818" s="107">
        <v>7.8700000000000006E-2</v>
      </c>
      <c r="P3818" s="104">
        <v>8.4499999999999993</v>
      </c>
      <c r="Z3818" s="77" t="s">
        <v>40</v>
      </c>
      <c r="AA3818" s="77" t="s">
        <v>39</v>
      </c>
      <c r="AB3818" s="77">
        <v>20</v>
      </c>
    </row>
    <row r="3819" spans="1:28" ht="15.75" customHeight="1" x14ac:dyDescent="0.2">
      <c r="A3819" s="77" t="s">
        <v>49</v>
      </c>
      <c r="B3819" s="77" t="s">
        <v>85</v>
      </c>
      <c r="C3819" s="77" t="s">
        <v>50</v>
      </c>
      <c r="D3819" s="113">
        <v>44154.447201608797</v>
      </c>
      <c r="E3819" s="77" t="s">
        <v>5</v>
      </c>
      <c r="F3819" s="77" t="s">
        <v>29</v>
      </c>
      <c r="G3819" s="77" t="s">
        <v>44</v>
      </c>
      <c r="H3819" s="77" t="s">
        <v>22</v>
      </c>
      <c r="I3819" s="77" t="s">
        <v>158</v>
      </c>
      <c r="J3819" s="77" t="s">
        <v>42</v>
      </c>
      <c r="K3819" s="101">
        <v>2.5499999999999998</v>
      </c>
      <c r="L3819" s="77">
        <v>1950</v>
      </c>
      <c r="M3819" s="77" t="s">
        <v>41</v>
      </c>
      <c r="N3819" s="101">
        <v>182</v>
      </c>
      <c r="O3819" s="107">
        <v>8.1699999999999995E-2</v>
      </c>
      <c r="P3819" s="104">
        <v>0</v>
      </c>
      <c r="Z3819" s="77" t="s">
        <v>40</v>
      </c>
      <c r="AA3819" s="77" t="s">
        <v>39</v>
      </c>
      <c r="AB3819" s="77">
        <v>20</v>
      </c>
    </row>
    <row r="3820" spans="1:28" ht="15.75" customHeight="1" x14ac:dyDescent="0.2">
      <c r="A3820" s="77" t="s">
        <v>49</v>
      </c>
      <c r="B3820" s="77" t="s">
        <v>85</v>
      </c>
      <c r="C3820" s="77" t="s">
        <v>50</v>
      </c>
      <c r="D3820" s="113">
        <v>44154.447201608797</v>
      </c>
      <c r="E3820" s="77" t="s">
        <v>5</v>
      </c>
      <c r="F3820" s="77" t="s">
        <v>29</v>
      </c>
      <c r="G3820" s="77" t="s">
        <v>44</v>
      </c>
      <c r="H3820" s="77" t="s">
        <v>22</v>
      </c>
      <c r="I3820" s="77" t="s">
        <v>43</v>
      </c>
      <c r="J3820" s="109" t="s">
        <v>83</v>
      </c>
      <c r="K3820" s="110">
        <v>47.378998000000003</v>
      </c>
      <c r="L3820" s="77">
        <v>1950</v>
      </c>
      <c r="M3820" s="77" t="s">
        <v>41</v>
      </c>
      <c r="N3820" s="110">
        <v>0.29924650000000003</v>
      </c>
      <c r="O3820" s="107">
        <v>0</v>
      </c>
      <c r="P3820" s="111">
        <v>0.44456406999999998</v>
      </c>
      <c r="Z3820" s="77" t="s">
        <v>40</v>
      </c>
      <c r="AA3820" s="77" t="s">
        <v>39</v>
      </c>
      <c r="AB3820" s="77">
        <v>20</v>
      </c>
    </row>
    <row r="3821" spans="1:28" ht="15.75" customHeight="1" x14ac:dyDescent="0.2">
      <c r="A3821" s="77" t="s">
        <v>49</v>
      </c>
      <c r="B3821" s="77" t="s">
        <v>85</v>
      </c>
      <c r="C3821" s="77" t="s">
        <v>50</v>
      </c>
      <c r="D3821" s="113">
        <v>44154.447201608797</v>
      </c>
      <c r="E3821" s="77" t="s">
        <v>5</v>
      </c>
      <c r="F3821" s="77" t="s">
        <v>29</v>
      </c>
      <c r="G3821" s="77" t="s">
        <v>44</v>
      </c>
      <c r="H3821" s="77" t="s">
        <v>22</v>
      </c>
      <c r="I3821" s="77" t="s">
        <v>159</v>
      </c>
      <c r="J3821" s="77" t="s">
        <v>42</v>
      </c>
      <c r="K3821" s="101">
        <v>2.5499999999999998</v>
      </c>
      <c r="L3821" s="77">
        <v>1950</v>
      </c>
      <c r="M3821" s="77" t="s">
        <v>41</v>
      </c>
      <c r="N3821" s="101">
        <v>84.8</v>
      </c>
      <c r="O3821" s="107">
        <v>7.5800000000000006E-2</v>
      </c>
      <c r="P3821" s="104">
        <v>8</v>
      </c>
      <c r="Z3821" s="77" t="s">
        <v>40</v>
      </c>
      <c r="AA3821" s="77" t="s">
        <v>39</v>
      </c>
      <c r="AB3821" s="77">
        <v>20</v>
      </c>
    </row>
    <row r="3822" spans="1:28" ht="15.75" customHeight="1" x14ac:dyDescent="0.2">
      <c r="A3822" s="77" t="s">
        <v>49</v>
      </c>
      <c r="B3822" s="77" t="s">
        <v>85</v>
      </c>
      <c r="C3822" s="77" t="s">
        <v>50</v>
      </c>
      <c r="D3822" s="113">
        <v>44154.447201608797</v>
      </c>
      <c r="E3822" s="77" t="s">
        <v>5</v>
      </c>
      <c r="F3822" s="77" t="s">
        <v>29</v>
      </c>
      <c r="G3822" s="77" t="s">
        <v>44</v>
      </c>
      <c r="H3822" s="77" t="s">
        <v>24</v>
      </c>
      <c r="I3822" s="77" t="s">
        <v>157</v>
      </c>
      <c r="J3822" s="77" t="s">
        <v>42</v>
      </c>
      <c r="K3822" s="101">
        <v>3.16</v>
      </c>
      <c r="L3822" s="77">
        <v>2160</v>
      </c>
      <c r="M3822" s="77" t="s">
        <v>41</v>
      </c>
      <c r="N3822" s="101">
        <v>141</v>
      </c>
      <c r="O3822" s="107">
        <v>0.115</v>
      </c>
      <c r="P3822" s="104">
        <v>9.06</v>
      </c>
      <c r="Z3822" s="77" t="s">
        <v>40</v>
      </c>
      <c r="AA3822" s="77" t="s">
        <v>39</v>
      </c>
      <c r="AB3822" s="77">
        <v>20</v>
      </c>
    </row>
    <row r="3823" spans="1:28" ht="15.75" customHeight="1" x14ac:dyDescent="0.2">
      <c r="A3823" s="77" t="s">
        <v>49</v>
      </c>
      <c r="B3823" s="77" t="s">
        <v>85</v>
      </c>
      <c r="C3823" s="77" t="s">
        <v>50</v>
      </c>
      <c r="D3823" s="113">
        <v>44154.447201608797</v>
      </c>
      <c r="E3823" s="77" t="s">
        <v>5</v>
      </c>
      <c r="F3823" s="77" t="s">
        <v>29</v>
      </c>
      <c r="G3823" s="77" t="s">
        <v>44</v>
      </c>
      <c r="H3823" s="77" t="s">
        <v>24</v>
      </c>
      <c r="I3823" s="77" t="s">
        <v>158</v>
      </c>
      <c r="J3823" s="77" t="s">
        <v>42</v>
      </c>
      <c r="K3823" s="101">
        <v>3.16</v>
      </c>
      <c r="L3823" s="77">
        <v>2160</v>
      </c>
      <c r="M3823" s="77" t="s">
        <v>41</v>
      </c>
      <c r="N3823" s="101">
        <v>265</v>
      </c>
      <c r="O3823" s="107">
        <v>0.123</v>
      </c>
      <c r="P3823" s="104">
        <v>0</v>
      </c>
      <c r="Z3823" s="77" t="s">
        <v>40</v>
      </c>
      <c r="AA3823" s="77" t="s">
        <v>39</v>
      </c>
      <c r="AB3823" s="77">
        <v>20</v>
      </c>
    </row>
    <row r="3824" spans="1:28" ht="15.75" customHeight="1" x14ac:dyDescent="0.2">
      <c r="A3824" s="77" t="s">
        <v>49</v>
      </c>
      <c r="B3824" s="77" t="s">
        <v>85</v>
      </c>
      <c r="C3824" s="77" t="s">
        <v>50</v>
      </c>
      <c r="D3824" s="113">
        <v>44154.447201608797</v>
      </c>
      <c r="E3824" s="77" t="s">
        <v>5</v>
      </c>
      <c r="F3824" s="77" t="s">
        <v>29</v>
      </c>
      <c r="G3824" s="77" t="s">
        <v>44</v>
      </c>
      <c r="H3824" s="77" t="s">
        <v>24</v>
      </c>
      <c r="I3824" s="77" t="s">
        <v>43</v>
      </c>
      <c r="J3824" s="109" t="s">
        <v>83</v>
      </c>
      <c r="K3824" s="110">
        <v>58.712803000000001</v>
      </c>
      <c r="L3824" s="77">
        <v>2160</v>
      </c>
      <c r="M3824" s="77" t="s">
        <v>41</v>
      </c>
      <c r="N3824" s="110">
        <v>0.30409039999999998</v>
      </c>
      <c r="O3824" s="107">
        <v>0</v>
      </c>
      <c r="P3824" s="111">
        <v>0.47308934000000002</v>
      </c>
      <c r="Z3824" s="77" t="s">
        <v>40</v>
      </c>
      <c r="AA3824" s="77" t="s">
        <v>39</v>
      </c>
      <c r="AB3824" s="77">
        <v>20</v>
      </c>
    </row>
    <row r="3825" spans="1:28" ht="15.75" customHeight="1" x14ac:dyDescent="0.2">
      <c r="A3825" s="77" t="s">
        <v>49</v>
      </c>
      <c r="B3825" s="77" t="s">
        <v>85</v>
      </c>
      <c r="C3825" s="77" t="s">
        <v>50</v>
      </c>
      <c r="D3825" s="113">
        <v>44154.447201608797</v>
      </c>
      <c r="E3825" s="77" t="s">
        <v>5</v>
      </c>
      <c r="F3825" s="77" t="s">
        <v>29</v>
      </c>
      <c r="G3825" s="77" t="s">
        <v>44</v>
      </c>
      <c r="H3825" s="77" t="s">
        <v>24</v>
      </c>
      <c r="I3825" s="77" t="s">
        <v>159</v>
      </c>
      <c r="J3825" s="77" t="s">
        <v>42</v>
      </c>
      <c r="K3825" s="101">
        <v>3.16</v>
      </c>
      <c r="L3825" s="77">
        <v>2160</v>
      </c>
      <c r="M3825" s="77" t="s">
        <v>41</v>
      </c>
      <c r="N3825" s="101">
        <v>147</v>
      </c>
      <c r="O3825" s="107">
        <v>0.115</v>
      </c>
      <c r="P3825" s="104">
        <v>8.57</v>
      </c>
      <c r="Z3825" s="77" t="s">
        <v>40</v>
      </c>
      <c r="AA3825" s="77" t="s">
        <v>39</v>
      </c>
      <c r="AB3825" s="77">
        <v>20</v>
      </c>
    </row>
    <row r="3826" spans="1:28" ht="15.75" customHeight="1" x14ac:dyDescent="0.2">
      <c r="A3826" s="77" t="s">
        <v>49</v>
      </c>
      <c r="B3826" s="77" t="s">
        <v>85</v>
      </c>
      <c r="C3826" s="77" t="s">
        <v>50</v>
      </c>
      <c r="D3826" s="113">
        <v>44154.447201608797</v>
      </c>
      <c r="E3826" s="77" t="s">
        <v>5</v>
      </c>
      <c r="F3826" s="77" t="s">
        <v>29</v>
      </c>
      <c r="G3826" s="77" t="s">
        <v>44</v>
      </c>
      <c r="H3826" s="77" t="s">
        <v>25</v>
      </c>
      <c r="I3826" s="77" t="s">
        <v>157</v>
      </c>
      <c r="J3826" s="77" t="s">
        <v>42</v>
      </c>
      <c r="K3826" s="101">
        <v>3.4</v>
      </c>
      <c r="L3826" s="77">
        <v>2160</v>
      </c>
      <c r="M3826" s="77" t="s">
        <v>41</v>
      </c>
      <c r="N3826" s="101">
        <v>136</v>
      </c>
      <c r="O3826" s="107">
        <v>8.7099999999999997E-2</v>
      </c>
      <c r="P3826" s="104">
        <v>3.76</v>
      </c>
      <c r="Z3826" s="77" t="s">
        <v>40</v>
      </c>
      <c r="AA3826" s="77" t="s">
        <v>39</v>
      </c>
      <c r="AB3826" s="77">
        <v>20</v>
      </c>
    </row>
    <row r="3827" spans="1:28" ht="15.75" customHeight="1" x14ac:dyDescent="0.2">
      <c r="A3827" s="77" t="s">
        <v>49</v>
      </c>
      <c r="B3827" s="77" t="s">
        <v>85</v>
      </c>
      <c r="C3827" s="77" t="s">
        <v>50</v>
      </c>
      <c r="D3827" s="113">
        <v>44154.447201608797</v>
      </c>
      <c r="E3827" s="77" t="s">
        <v>5</v>
      </c>
      <c r="F3827" s="77" t="s">
        <v>29</v>
      </c>
      <c r="G3827" s="77" t="s">
        <v>44</v>
      </c>
      <c r="H3827" s="77" t="s">
        <v>25</v>
      </c>
      <c r="I3827" s="77" t="s">
        <v>158</v>
      </c>
      <c r="J3827" s="77" t="s">
        <v>42</v>
      </c>
      <c r="K3827" s="101">
        <v>3.4</v>
      </c>
      <c r="L3827" s="77">
        <v>2160</v>
      </c>
      <c r="M3827" s="77" t="s">
        <v>41</v>
      </c>
      <c r="N3827" s="101">
        <v>187</v>
      </c>
      <c r="O3827" s="107">
        <v>9.4500000000000001E-2</v>
      </c>
      <c r="P3827" s="104">
        <v>0</v>
      </c>
      <c r="Z3827" s="77" t="s">
        <v>40</v>
      </c>
      <c r="AA3827" s="77" t="s">
        <v>39</v>
      </c>
      <c r="AB3827" s="77">
        <v>20</v>
      </c>
    </row>
    <row r="3828" spans="1:28" ht="15.75" customHeight="1" x14ac:dyDescent="0.2">
      <c r="A3828" s="77" t="s">
        <v>49</v>
      </c>
      <c r="B3828" s="77" t="s">
        <v>85</v>
      </c>
      <c r="C3828" s="77" t="s">
        <v>50</v>
      </c>
      <c r="D3828" s="113">
        <v>44154.447201608797</v>
      </c>
      <c r="E3828" s="77" t="s">
        <v>5</v>
      </c>
      <c r="F3828" s="77" t="s">
        <v>29</v>
      </c>
      <c r="G3828" s="77" t="s">
        <v>44</v>
      </c>
      <c r="H3828" s="77" t="s">
        <v>25</v>
      </c>
      <c r="I3828" s="77" t="s">
        <v>43</v>
      </c>
      <c r="J3828" s="109" t="s">
        <v>83</v>
      </c>
      <c r="K3828" s="110">
        <v>63.171999999999997</v>
      </c>
      <c r="L3828" s="77">
        <v>2160</v>
      </c>
      <c r="M3828" s="77" t="s">
        <v>41</v>
      </c>
      <c r="N3828" s="110">
        <v>0.12432723</v>
      </c>
      <c r="O3828" s="107">
        <v>0</v>
      </c>
      <c r="P3828" s="111">
        <v>0.19698599999999999</v>
      </c>
      <c r="Z3828" s="77" t="s">
        <v>40</v>
      </c>
      <c r="AA3828" s="77" t="s">
        <v>39</v>
      </c>
      <c r="AB3828" s="77">
        <v>20</v>
      </c>
    </row>
    <row r="3829" spans="1:28" ht="15.75" customHeight="1" x14ac:dyDescent="0.2">
      <c r="A3829" s="77" t="s">
        <v>49</v>
      </c>
      <c r="B3829" s="77" t="s">
        <v>85</v>
      </c>
      <c r="C3829" s="77" t="s">
        <v>50</v>
      </c>
      <c r="D3829" s="113">
        <v>44154.447201608797</v>
      </c>
      <c r="E3829" s="77" t="s">
        <v>5</v>
      </c>
      <c r="F3829" s="77" t="s">
        <v>29</v>
      </c>
      <c r="G3829" s="77" t="s">
        <v>44</v>
      </c>
      <c r="H3829" s="77" t="s">
        <v>25</v>
      </c>
      <c r="I3829" s="77" t="s">
        <v>159</v>
      </c>
      <c r="J3829" s="77" t="s">
        <v>42</v>
      </c>
      <c r="K3829" s="101">
        <v>3.4</v>
      </c>
      <c r="L3829" s="77">
        <v>2160</v>
      </c>
      <c r="M3829" s="77" t="s">
        <v>41</v>
      </c>
      <c r="N3829" s="101">
        <v>137</v>
      </c>
      <c r="O3829" s="107">
        <v>8.6199999999999999E-2</v>
      </c>
      <c r="P3829" s="104">
        <v>3.56</v>
      </c>
      <c r="Z3829" s="77" t="s">
        <v>40</v>
      </c>
      <c r="AA3829" s="77" t="s">
        <v>39</v>
      </c>
      <c r="AB3829" s="77">
        <v>20</v>
      </c>
    </row>
    <row r="3830" spans="1:28" ht="15.75" customHeight="1" x14ac:dyDescent="0.2">
      <c r="A3830" s="77" t="s">
        <v>49</v>
      </c>
      <c r="B3830" s="77" t="s">
        <v>85</v>
      </c>
      <c r="C3830" s="77" t="s">
        <v>50</v>
      </c>
      <c r="D3830" s="113">
        <v>44154.447201608797</v>
      </c>
      <c r="E3830" s="77" t="s">
        <v>5</v>
      </c>
      <c r="F3830" s="77" t="s">
        <v>29</v>
      </c>
      <c r="G3830" s="77" t="s">
        <v>44</v>
      </c>
      <c r="H3830" s="77" t="s">
        <v>26</v>
      </c>
      <c r="I3830" s="77" t="s">
        <v>157</v>
      </c>
      <c r="J3830" s="77" t="s">
        <v>42</v>
      </c>
      <c r="K3830" s="101">
        <v>3.61</v>
      </c>
      <c r="L3830" s="77">
        <v>2300</v>
      </c>
      <c r="M3830" s="77" t="s">
        <v>41</v>
      </c>
      <c r="N3830" s="101">
        <v>14</v>
      </c>
      <c r="O3830" s="107">
        <v>2.8199999999999999E-2</v>
      </c>
      <c r="P3830" s="104">
        <v>7.37</v>
      </c>
      <c r="Z3830" s="77" t="s">
        <v>40</v>
      </c>
      <c r="AA3830" s="77" t="s">
        <v>39</v>
      </c>
      <c r="AB3830" s="77">
        <v>20</v>
      </c>
    </row>
    <row r="3831" spans="1:28" ht="15.75" customHeight="1" x14ac:dyDescent="0.2">
      <c r="A3831" s="77" t="s">
        <v>49</v>
      </c>
      <c r="B3831" s="77" t="s">
        <v>85</v>
      </c>
      <c r="C3831" s="77" t="s">
        <v>50</v>
      </c>
      <c r="D3831" s="113">
        <v>44154.447201608797</v>
      </c>
      <c r="E3831" s="77" t="s">
        <v>5</v>
      </c>
      <c r="F3831" s="77" t="s">
        <v>29</v>
      </c>
      <c r="G3831" s="77" t="s">
        <v>44</v>
      </c>
      <c r="H3831" s="77" t="s">
        <v>26</v>
      </c>
      <c r="I3831" s="77" t="s">
        <v>158</v>
      </c>
      <c r="J3831" s="77" t="s">
        <v>42</v>
      </c>
      <c r="K3831" s="101">
        <v>3.61</v>
      </c>
      <c r="L3831" s="77">
        <v>2300</v>
      </c>
      <c r="M3831" s="77" t="s">
        <v>41</v>
      </c>
      <c r="N3831" s="101">
        <v>118</v>
      </c>
      <c r="O3831" s="107">
        <v>2.8299999999999999E-2</v>
      </c>
      <c r="P3831" s="104">
        <v>0</v>
      </c>
      <c r="Z3831" s="77" t="s">
        <v>40</v>
      </c>
      <c r="AA3831" s="77" t="s">
        <v>39</v>
      </c>
      <c r="AB3831" s="77">
        <v>20</v>
      </c>
    </row>
    <row r="3832" spans="1:28" ht="15.75" customHeight="1" x14ac:dyDescent="0.2">
      <c r="A3832" s="77" t="s">
        <v>49</v>
      </c>
      <c r="B3832" s="77" t="s">
        <v>85</v>
      </c>
      <c r="C3832" s="77" t="s">
        <v>50</v>
      </c>
      <c r="D3832" s="113">
        <v>44154.447201608797</v>
      </c>
      <c r="E3832" s="77" t="s">
        <v>5</v>
      </c>
      <c r="F3832" s="77" t="s">
        <v>29</v>
      </c>
      <c r="G3832" s="77" t="s">
        <v>44</v>
      </c>
      <c r="H3832" s="77" t="s">
        <v>26</v>
      </c>
      <c r="I3832" s="77" t="s">
        <v>43</v>
      </c>
      <c r="J3832" s="109" t="s">
        <v>83</v>
      </c>
      <c r="K3832" s="110">
        <v>67.073800000000006</v>
      </c>
      <c r="L3832" s="77">
        <v>2300</v>
      </c>
      <c r="M3832" s="77" t="s">
        <v>41</v>
      </c>
      <c r="N3832" s="110">
        <v>0.24165769000000001</v>
      </c>
      <c r="O3832" s="107">
        <v>0</v>
      </c>
      <c r="P3832" s="111">
        <v>0.38482240000000001</v>
      </c>
      <c r="Z3832" s="77" t="s">
        <v>40</v>
      </c>
      <c r="AA3832" s="77" t="s">
        <v>39</v>
      </c>
      <c r="AB3832" s="77">
        <v>20</v>
      </c>
    </row>
    <row r="3833" spans="1:28" ht="15.75" customHeight="1" x14ac:dyDescent="0.2">
      <c r="A3833" s="77" t="s">
        <v>49</v>
      </c>
      <c r="B3833" s="77" t="s">
        <v>85</v>
      </c>
      <c r="C3833" s="77" t="s">
        <v>50</v>
      </c>
      <c r="D3833" s="113">
        <v>44154.447201608797</v>
      </c>
      <c r="E3833" s="77" t="s">
        <v>5</v>
      </c>
      <c r="F3833" s="77" t="s">
        <v>29</v>
      </c>
      <c r="G3833" s="77" t="s">
        <v>44</v>
      </c>
      <c r="H3833" s="77" t="s">
        <v>26</v>
      </c>
      <c r="I3833" s="77" t="s">
        <v>159</v>
      </c>
      <c r="J3833" s="77" t="s">
        <v>42</v>
      </c>
      <c r="K3833" s="101">
        <v>3.61</v>
      </c>
      <c r="L3833" s="77">
        <v>2300</v>
      </c>
      <c r="M3833" s="77" t="s">
        <v>41</v>
      </c>
      <c r="N3833" s="101">
        <v>14.6</v>
      </c>
      <c r="O3833" s="107">
        <v>1.8800000000000001E-2</v>
      </c>
      <c r="P3833" s="104">
        <v>7.03</v>
      </c>
      <c r="Z3833" s="77" t="s">
        <v>40</v>
      </c>
      <c r="AA3833" s="77" t="s">
        <v>39</v>
      </c>
      <c r="AB3833" s="77">
        <v>20</v>
      </c>
    </row>
    <row r="3834" spans="1:28" ht="15.75" customHeight="1" x14ac:dyDescent="0.2">
      <c r="A3834" s="77" t="s">
        <v>49</v>
      </c>
      <c r="B3834" s="77" t="s">
        <v>85</v>
      </c>
      <c r="C3834" s="77" t="s">
        <v>50</v>
      </c>
      <c r="D3834" s="113">
        <v>44154.447201608797</v>
      </c>
      <c r="E3834" s="77" t="s">
        <v>5</v>
      </c>
      <c r="F3834" s="77" t="s">
        <v>29</v>
      </c>
      <c r="G3834" s="77" t="s">
        <v>51</v>
      </c>
      <c r="H3834" s="77" t="s">
        <v>6</v>
      </c>
      <c r="I3834" s="77" t="s">
        <v>157</v>
      </c>
      <c r="J3834" s="77" t="s">
        <v>42</v>
      </c>
      <c r="K3834" s="101">
        <v>2.06</v>
      </c>
      <c r="L3834" s="77">
        <v>1830</v>
      </c>
      <c r="M3834" s="77" t="s">
        <v>41</v>
      </c>
      <c r="N3834" s="101">
        <v>13.2</v>
      </c>
      <c r="O3834" s="107">
        <v>0</v>
      </c>
      <c r="P3834" s="104">
        <v>16.399999999999999</v>
      </c>
      <c r="Z3834" s="77" t="s">
        <v>40</v>
      </c>
      <c r="AA3834" s="77" t="s">
        <v>39</v>
      </c>
      <c r="AB3834" s="77">
        <v>20</v>
      </c>
    </row>
    <row r="3835" spans="1:28" ht="15.75" customHeight="1" x14ac:dyDescent="0.2">
      <c r="A3835" s="77" t="s">
        <v>49</v>
      </c>
      <c r="B3835" s="77" t="s">
        <v>85</v>
      </c>
      <c r="C3835" s="77" t="s">
        <v>50</v>
      </c>
      <c r="D3835" s="113">
        <v>44154.447201608797</v>
      </c>
      <c r="E3835" s="77" t="s">
        <v>5</v>
      </c>
      <c r="F3835" s="77" t="s">
        <v>29</v>
      </c>
      <c r="G3835" s="77" t="s">
        <v>51</v>
      </c>
      <c r="H3835" s="77" t="s">
        <v>6</v>
      </c>
      <c r="I3835" s="77" t="s">
        <v>158</v>
      </c>
      <c r="J3835" s="77" t="s">
        <v>42</v>
      </c>
      <c r="K3835" s="101">
        <v>2.06</v>
      </c>
      <c r="L3835" s="77">
        <v>1830</v>
      </c>
      <c r="M3835" s="77" t="s">
        <v>41</v>
      </c>
      <c r="N3835" s="101">
        <v>182</v>
      </c>
      <c r="O3835" s="107">
        <v>0</v>
      </c>
      <c r="P3835" s="104">
        <v>0</v>
      </c>
      <c r="Z3835" s="77" t="s">
        <v>40</v>
      </c>
      <c r="AA3835" s="77" t="s">
        <v>39</v>
      </c>
      <c r="AB3835" s="77">
        <v>20</v>
      </c>
    </row>
    <row r="3836" spans="1:28" ht="15.75" customHeight="1" x14ac:dyDescent="0.2">
      <c r="A3836" s="77" t="s">
        <v>49</v>
      </c>
      <c r="B3836" s="77" t="s">
        <v>85</v>
      </c>
      <c r="C3836" s="77" t="s">
        <v>50</v>
      </c>
      <c r="D3836" s="113">
        <v>44154.447201608797</v>
      </c>
      <c r="E3836" s="77" t="s">
        <v>5</v>
      </c>
      <c r="F3836" s="77" t="s">
        <v>29</v>
      </c>
      <c r="G3836" s="77" t="s">
        <v>51</v>
      </c>
      <c r="H3836" s="77" t="s">
        <v>6</v>
      </c>
      <c r="I3836" s="77" t="s">
        <v>43</v>
      </c>
      <c r="J3836" s="109" t="s">
        <v>83</v>
      </c>
      <c r="K3836" s="110">
        <v>38.274799999999999</v>
      </c>
      <c r="L3836" s="77">
        <v>1830</v>
      </c>
      <c r="M3836" s="77" t="s">
        <v>41</v>
      </c>
      <c r="N3836" s="110">
        <v>0.65123790000000004</v>
      </c>
      <c r="O3836" s="107">
        <v>0</v>
      </c>
      <c r="P3836" s="111">
        <v>0.87190529999999999</v>
      </c>
      <c r="Z3836" s="77" t="s">
        <v>40</v>
      </c>
      <c r="AA3836" s="77" t="s">
        <v>39</v>
      </c>
      <c r="AB3836" s="77">
        <v>20</v>
      </c>
    </row>
    <row r="3837" spans="1:28" ht="15.75" customHeight="1" x14ac:dyDescent="0.2">
      <c r="A3837" s="77" t="s">
        <v>49</v>
      </c>
      <c r="B3837" s="77" t="s">
        <v>85</v>
      </c>
      <c r="C3837" s="77" t="s">
        <v>50</v>
      </c>
      <c r="D3837" s="113">
        <v>44154.447201608797</v>
      </c>
      <c r="E3837" s="77" t="s">
        <v>5</v>
      </c>
      <c r="F3837" s="77" t="s">
        <v>29</v>
      </c>
      <c r="G3837" s="77" t="s">
        <v>51</v>
      </c>
      <c r="H3837" s="77" t="s">
        <v>6</v>
      </c>
      <c r="I3837" s="77" t="s">
        <v>159</v>
      </c>
      <c r="J3837" s="77" t="s">
        <v>42</v>
      </c>
      <c r="K3837" s="101">
        <v>2.06</v>
      </c>
      <c r="L3837" s="77">
        <v>1830</v>
      </c>
      <c r="M3837" s="77" t="s">
        <v>41</v>
      </c>
      <c r="N3837" s="101">
        <v>12.2</v>
      </c>
      <c r="O3837" s="107">
        <v>0</v>
      </c>
      <c r="P3837" s="104">
        <v>16.2</v>
      </c>
      <c r="Z3837" s="77" t="s">
        <v>40</v>
      </c>
      <c r="AA3837" s="77" t="s">
        <v>39</v>
      </c>
      <c r="AB3837" s="77">
        <v>20</v>
      </c>
    </row>
    <row r="3838" spans="1:28" ht="15.75" customHeight="1" x14ac:dyDescent="0.2">
      <c r="A3838" s="77" t="s">
        <v>49</v>
      </c>
      <c r="B3838" s="77" t="s">
        <v>85</v>
      </c>
      <c r="C3838" s="77" t="s">
        <v>50</v>
      </c>
      <c r="D3838" s="113">
        <v>44154.447201608797</v>
      </c>
      <c r="E3838" s="77" t="s">
        <v>5</v>
      </c>
      <c r="F3838" s="77" t="s">
        <v>29</v>
      </c>
      <c r="G3838" s="77" t="s">
        <v>51</v>
      </c>
      <c r="H3838" s="77" t="s">
        <v>7</v>
      </c>
      <c r="I3838" s="77" t="s">
        <v>157</v>
      </c>
      <c r="J3838" s="77" t="s">
        <v>42</v>
      </c>
      <c r="K3838" s="101">
        <v>3.42</v>
      </c>
      <c r="L3838" s="77">
        <v>1720</v>
      </c>
      <c r="M3838" s="77" t="s">
        <v>41</v>
      </c>
      <c r="N3838" s="101">
        <v>14.3</v>
      </c>
      <c r="O3838" s="107">
        <v>4.6100000000000002E-2</v>
      </c>
      <c r="P3838" s="104">
        <v>10.6</v>
      </c>
      <c r="Z3838" s="77" t="s">
        <v>40</v>
      </c>
      <c r="AA3838" s="77" t="s">
        <v>39</v>
      </c>
      <c r="AB3838" s="77">
        <v>20</v>
      </c>
    </row>
    <row r="3839" spans="1:28" ht="15.75" customHeight="1" x14ac:dyDescent="0.2">
      <c r="A3839" s="77" t="s">
        <v>49</v>
      </c>
      <c r="B3839" s="77" t="s">
        <v>85</v>
      </c>
      <c r="C3839" s="77" t="s">
        <v>50</v>
      </c>
      <c r="D3839" s="113">
        <v>44154.447201608797</v>
      </c>
      <c r="E3839" s="77" t="s">
        <v>5</v>
      </c>
      <c r="F3839" s="77" t="s">
        <v>29</v>
      </c>
      <c r="G3839" s="77" t="s">
        <v>51</v>
      </c>
      <c r="H3839" s="77" t="s">
        <v>7</v>
      </c>
      <c r="I3839" s="77" t="s">
        <v>158</v>
      </c>
      <c r="J3839" s="77" t="s">
        <v>42</v>
      </c>
      <c r="K3839" s="101">
        <v>3.42</v>
      </c>
      <c r="L3839" s="77">
        <v>1720</v>
      </c>
      <c r="M3839" s="77" t="s">
        <v>41</v>
      </c>
      <c r="N3839" s="101">
        <v>131</v>
      </c>
      <c r="O3839" s="107">
        <v>4.87E-2</v>
      </c>
      <c r="P3839" s="104">
        <v>0</v>
      </c>
      <c r="Z3839" s="77" t="s">
        <v>40</v>
      </c>
      <c r="AA3839" s="77" t="s">
        <v>39</v>
      </c>
      <c r="AB3839" s="77">
        <v>20</v>
      </c>
    </row>
    <row r="3840" spans="1:28" ht="15.75" customHeight="1" x14ac:dyDescent="0.2">
      <c r="A3840" s="77" t="s">
        <v>49</v>
      </c>
      <c r="B3840" s="77" t="s">
        <v>85</v>
      </c>
      <c r="C3840" s="77" t="s">
        <v>50</v>
      </c>
      <c r="D3840" s="113">
        <v>44154.447201608797</v>
      </c>
      <c r="E3840" s="77" t="s">
        <v>5</v>
      </c>
      <c r="F3840" s="77" t="s">
        <v>29</v>
      </c>
      <c r="G3840" s="77" t="s">
        <v>51</v>
      </c>
      <c r="H3840" s="77" t="s">
        <v>7</v>
      </c>
      <c r="I3840" s="77" t="s">
        <v>43</v>
      </c>
      <c r="J3840" s="109" t="s">
        <v>83</v>
      </c>
      <c r="K3840" s="110">
        <v>63.543602</v>
      </c>
      <c r="L3840" s="77">
        <v>1720</v>
      </c>
      <c r="M3840" s="77" t="s">
        <v>41</v>
      </c>
      <c r="N3840" s="110">
        <v>0.35791173999999998</v>
      </c>
      <c r="O3840" s="107">
        <v>0</v>
      </c>
      <c r="P3840" s="111">
        <v>0.55435955999999997</v>
      </c>
      <c r="Z3840" s="77" t="s">
        <v>40</v>
      </c>
      <c r="AA3840" s="77" t="s">
        <v>39</v>
      </c>
      <c r="AB3840" s="77">
        <v>20</v>
      </c>
    </row>
    <row r="3841" spans="1:28" ht="15.75" customHeight="1" x14ac:dyDescent="0.2">
      <c r="A3841" s="77" t="s">
        <v>49</v>
      </c>
      <c r="B3841" s="77" t="s">
        <v>85</v>
      </c>
      <c r="C3841" s="77" t="s">
        <v>50</v>
      </c>
      <c r="D3841" s="113">
        <v>44154.447201608797</v>
      </c>
      <c r="E3841" s="77" t="s">
        <v>5</v>
      </c>
      <c r="F3841" s="77" t="s">
        <v>29</v>
      </c>
      <c r="G3841" s="77" t="s">
        <v>51</v>
      </c>
      <c r="H3841" s="77" t="s">
        <v>7</v>
      </c>
      <c r="I3841" s="77" t="s">
        <v>159</v>
      </c>
      <c r="J3841" s="77" t="s">
        <v>42</v>
      </c>
      <c r="K3841" s="101">
        <v>3.42</v>
      </c>
      <c r="L3841" s="77">
        <v>1720</v>
      </c>
      <c r="M3841" s="77" t="s">
        <v>41</v>
      </c>
      <c r="N3841" s="101">
        <v>12.2</v>
      </c>
      <c r="O3841" s="107">
        <v>1.8200000000000001E-2</v>
      </c>
      <c r="P3841" s="104">
        <v>10.199999999999999</v>
      </c>
      <c r="Z3841" s="77" t="s">
        <v>40</v>
      </c>
      <c r="AA3841" s="77" t="s">
        <v>39</v>
      </c>
      <c r="AB3841" s="77">
        <v>20</v>
      </c>
    </row>
    <row r="3842" spans="1:28" ht="15.75" customHeight="1" x14ac:dyDescent="0.2">
      <c r="A3842" s="77" t="s">
        <v>49</v>
      </c>
      <c r="B3842" s="77" t="s">
        <v>85</v>
      </c>
      <c r="C3842" s="77" t="s">
        <v>50</v>
      </c>
      <c r="D3842" s="113">
        <v>44154.447201608797</v>
      </c>
      <c r="E3842" s="77" t="s">
        <v>5</v>
      </c>
      <c r="F3842" s="77" t="s">
        <v>29</v>
      </c>
      <c r="G3842" s="77" t="s">
        <v>51</v>
      </c>
      <c r="H3842" s="77" t="s">
        <v>8</v>
      </c>
      <c r="I3842" s="77" t="s">
        <v>157</v>
      </c>
      <c r="J3842" s="77" t="s">
        <v>42</v>
      </c>
      <c r="K3842" s="101">
        <v>2.9</v>
      </c>
      <c r="L3842" s="77">
        <v>1690</v>
      </c>
      <c r="M3842" s="77" t="s">
        <v>41</v>
      </c>
      <c r="N3842" s="101">
        <v>11.8</v>
      </c>
      <c r="O3842" s="107">
        <v>3.1600000000000003E-2</v>
      </c>
      <c r="P3842" s="104">
        <v>10.4</v>
      </c>
      <c r="Z3842" s="77" t="s">
        <v>40</v>
      </c>
      <c r="AA3842" s="77" t="s">
        <v>39</v>
      </c>
      <c r="AB3842" s="77">
        <v>20</v>
      </c>
    </row>
    <row r="3843" spans="1:28" ht="15.75" customHeight="1" x14ac:dyDescent="0.2">
      <c r="A3843" s="77" t="s">
        <v>49</v>
      </c>
      <c r="B3843" s="77" t="s">
        <v>85</v>
      </c>
      <c r="C3843" s="77" t="s">
        <v>50</v>
      </c>
      <c r="D3843" s="113">
        <v>44154.447201608797</v>
      </c>
      <c r="E3843" s="77" t="s">
        <v>5</v>
      </c>
      <c r="F3843" s="77" t="s">
        <v>29</v>
      </c>
      <c r="G3843" s="77" t="s">
        <v>51</v>
      </c>
      <c r="H3843" s="77" t="s">
        <v>8</v>
      </c>
      <c r="I3843" s="77" t="s">
        <v>158</v>
      </c>
      <c r="J3843" s="77" t="s">
        <v>42</v>
      </c>
      <c r="K3843" s="101">
        <v>2.9</v>
      </c>
      <c r="L3843" s="77">
        <v>1690</v>
      </c>
      <c r="M3843" s="77" t="s">
        <v>41</v>
      </c>
      <c r="N3843" s="101">
        <v>94.2</v>
      </c>
      <c r="O3843" s="107">
        <v>3.4599999999999999E-2</v>
      </c>
      <c r="P3843" s="104">
        <v>0</v>
      </c>
      <c r="Z3843" s="77" t="s">
        <v>40</v>
      </c>
      <c r="AA3843" s="77" t="s">
        <v>39</v>
      </c>
      <c r="AB3843" s="77">
        <v>20</v>
      </c>
    </row>
    <row r="3844" spans="1:28" ht="15.75" customHeight="1" x14ac:dyDescent="0.2">
      <c r="A3844" s="77" t="s">
        <v>49</v>
      </c>
      <c r="B3844" s="77" t="s">
        <v>85</v>
      </c>
      <c r="C3844" s="77" t="s">
        <v>50</v>
      </c>
      <c r="D3844" s="113">
        <v>44154.447201608797</v>
      </c>
      <c r="E3844" s="77" t="s">
        <v>5</v>
      </c>
      <c r="F3844" s="77" t="s">
        <v>29</v>
      </c>
      <c r="G3844" s="77" t="s">
        <v>51</v>
      </c>
      <c r="H3844" s="77" t="s">
        <v>8</v>
      </c>
      <c r="I3844" s="77" t="s">
        <v>43</v>
      </c>
      <c r="J3844" s="109" t="s">
        <v>83</v>
      </c>
      <c r="K3844" s="110">
        <v>53.881999999999998</v>
      </c>
      <c r="L3844" s="77">
        <v>1690</v>
      </c>
      <c r="M3844" s="77" t="s">
        <v>41</v>
      </c>
      <c r="N3844" s="110">
        <v>0.36437029999999998</v>
      </c>
      <c r="O3844" s="107">
        <v>0</v>
      </c>
      <c r="P3844" s="111">
        <v>0.54897739999999995</v>
      </c>
      <c r="Z3844" s="77" t="s">
        <v>40</v>
      </c>
      <c r="AA3844" s="77" t="s">
        <v>39</v>
      </c>
      <c r="AB3844" s="77">
        <v>20</v>
      </c>
    </row>
    <row r="3845" spans="1:28" ht="15.75" customHeight="1" x14ac:dyDescent="0.2">
      <c r="A3845" s="77" t="s">
        <v>49</v>
      </c>
      <c r="B3845" s="77" t="s">
        <v>85</v>
      </c>
      <c r="C3845" s="77" t="s">
        <v>50</v>
      </c>
      <c r="D3845" s="113">
        <v>44154.447201608797</v>
      </c>
      <c r="E3845" s="77" t="s">
        <v>5</v>
      </c>
      <c r="F3845" s="77" t="s">
        <v>29</v>
      </c>
      <c r="G3845" s="77" t="s">
        <v>51</v>
      </c>
      <c r="H3845" s="77" t="s">
        <v>8</v>
      </c>
      <c r="I3845" s="77" t="s">
        <v>159</v>
      </c>
      <c r="J3845" s="77" t="s">
        <v>42</v>
      </c>
      <c r="K3845" s="101">
        <v>2.9</v>
      </c>
      <c r="L3845" s="77">
        <v>1690</v>
      </c>
      <c r="M3845" s="77" t="s">
        <v>41</v>
      </c>
      <c r="N3845" s="101">
        <v>8.01</v>
      </c>
      <c r="O3845" s="107">
        <v>4.15E-3</v>
      </c>
      <c r="P3845" s="104">
        <v>10.1</v>
      </c>
      <c r="Z3845" s="77" t="s">
        <v>40</v>
      </c>
      <c r="AA3845" s="77" t="s">
        <v>39</v>
      </c>
      <c r="AB3845" s="77">
        <v>20</v>
      </c>
    </row>
    <row r="3846" spans="1:28" ht="15.75" customHeight="1" x14ac:dyDescent="0.2">
      <c r="A3846" s="77" t="s">
        <v>49</v>
      </c>
      <c r="B3846" s="77" t="s">
        <v>85</v>
      </c>
      <c r="C3846" s="77" t="s">
        <v>50</v>
      </c>
      <c r="D3846" s="113">
        <v>44154.447201608797</v>
      </c>
      <c r="E3846" s="77" t="s">
        <v>5</v>
      </c>
      <c r="F3846" s="77" t="s">
        <v>29</v>
      </c>
      <c r="G3846" s="77" t="s">
        <v>51</v>
      </c>
      <c r="H3846" s="77" t="s">
        <v>9</v>
      </c>
      <c r="I3846" s="77" t="s">
        <v>157</v>
      </c>
      <c r="J3846" s="77" t="s">
        <v>42</v>
      </c>
      <c r="K3846" s="101">
        <v>2.79</v>
      </c>
      <c r="L3846" s="77">
        <v>1670</v>
      </c>
      <c r="M3846" s="77" t="s">
        <v>41</v>
      </c>
      <c r="N3846" s="101">
        <v>28.2</v>
      </c>
      <c r="O3846" s="107">
        <v>6.0600000000000001E-2</v>
      </c>
      <c r="P3846" s="104">
        <v>8.61</v>
      </c>
      <c r="Z3846" s="77" t="s">
        <v>40</v>
      </c>
      <c r="AA3846" s="77" t="s">
        <v>39</v>
      </c>
      <c r="AB3846" s="77">
        <v>20</v>
      </c>
    </row>
    <row r="3847" spans="1:28" ht="15.75" customHeight="1" x14ac:dyDescent="0.2">
      <c r="A3847" s="77" t="s">
        <v>49</v>
      </c>
      <c r="B3847" s="77" t="s">
        <v>85</v>
      </c>
      <c r="C3847" s="77" t="s">
        <v>50</v>
      </c>
      <c r="D3847" s="113">
        <v>44154.447201608797</v>
      </c>
      <c r="E3847" s="77" t="s">
        <v>5</v>
      </c>
      <c r="F3847" s="77" t="s">
        <v>29</v>
      </c>
      <c r="G3847" s="77" t="s">
        <v>51</v>
      </c>
      <c r="H3847" s="77" t="s">
        <v>9</v>
      </c>
      <c r="I3847" s="77" t="s">
        <v>158</v>
      </c>
      <c r="J3847" s="77" t="s">
        <v>42</v>
      </c>
      <c r="K3847" s="101">
        <v>2.79</v>
      </c>
      <c r="L3847" s="77">
        <v>1670</v>
      </c>
      <c r="M3847" s="77" t="s">
        <v>41</v>
      </c>
      <c r="N3847" s="101">
        <v>122</v>
      </c>
      <c r="O3847" s="107">
        <v>6.2899999999999998E-2</v>
      </c>
      <c r="P3847" s="104">
        <v>0</v>
      </c>
      <c r="Z3847" s="77" t="s">
        <v>40</v>
      </c>
      <c r="AA3847" s="77" t="s">
        <v>39</v>
      </c>
      <c r="AB3847" s="77">
        <v>20</v>
      </c>
    </row>
    <row r="3848" spans="1:28" ht="15.75" customHeight="1" x14ac:dyDescent="0.2">
      <c r="A3848" s="77" t="s">
        <v>49</v>
      </c>
      <c r="B3848" s="77" t="s">
        <v>85</v>
      </c>
      <c r="C3848" s="77" t="s">
        <v>50</v>
      </c>
      <c r="D3848" s="113">
        <v>44154.447201608797</v>
      </c>
      <c r="E3848" s="77" t="s">
        <v>5</v>
      </c>
      <c r="F3848" s="77" t="s">
        <v>29</v>
      </c>
      <c r="G3848" s="77" t="s">
        <v>51</v>
      </c>
      <c r="H3848" s="77" t="s">
        <v>9</v>
      </c>
      <c r="I3848" s="77" t="s">
        <v>43</v>
      </c>
      <c r="J3848" s="109" t="s">
        <v>83</v>
      </c>
      <c r="K3848" s="110">
        <v>51.838200000000001</v>
      </c>
      <c r="L3848" s="77">
        <v>1670</v>
      </c>
      <c r="M3848" s="77" t="s">
        <v>41</v>
      </c>
      <c r="N3848" s="110">
        <v>0.30678147</v>
      </c>
      <c r="O3848" s="107">
        <v>0</v>
      </c>
      <c r="P3848" s="111">
        <v>0.45425186000000001</v>
      </c>
      <c r="Z3848" s="77" t="s">
        <v>40</v>
      </c>
      <c r="AA3848" s="77" t="s">
        <v>39</v>
      </c>
      <c r="AB3848" s="77">
        <v>20</v>
      </c>
    </row>
    <row r="3849" spans="1:28" ht="15.75" customHeight="1" x14ac:dyDescent="0.2">
      <c r="A3849" s="77" t="s">
        <v>49</v>
      </c>
      <c r="B3849" s="77" t="s">
        <v>85</v>
      </c>
      <c r="C3849" s="77" t="s">
        <v>50</v>
      </c>
      <c r="D3849" s="113">
        <v>44154.447201608797</v>
      </c>
      <c r="E3849" s="77" t="s">
        <v>5</v>
      </c>
      <c r="F3849" s="77" t="s">
        <v>29</v>
      </c>
      <c r="G3849" s="77" t="s">
        <v>51</v>
      </c>
      <c r="H3849" s="77" t="s">
        <v>9</v>
      </c>
      <c r="I3849" s="77" t="s">
        <v>159</v>
      </c>
      <c r="J3849" s="77" t="s">
        <v>42</v>
      </c>
      <c r="K3849" s="101">
        <v>2.79</v>
      </c>
      <c r="L3849" s="77">
        <v>1670</v>
      </c>
      <c r="M3849" s="77" t="s">
        <v>41</v>
      </c>
      <c r="N3849" s="101">
        <v>19.8</v>
      </c>
      <c r="O3849" s="107">
        <v>3.1099999999999999E-2</v>
      </c>
      <c r="P3849" s="104">
        <v>8.2899999999999991</v>
      </c>
      <c r="Z3849" s="77" t="s">
        <v>40</v>
      </c>
      <c r="AA3849" s="77" t="s">
        <v>39</v>
      </c>
      <c r="AB3849" s="77">
        <v>20</v>
      </c>
    </row>
    <row r="3850" spans="1:28" ht="15.75" customHeight="1" x14ac:dyDescent="0.2">
      <c r="A3850" s="77" t="s">
        <v>49</v>
      </c>
      <c r="B3850" s="77" t="s">
        <v>85</v>
      </c>
      <c r="C3850" s="77" t="s">
        <v>50</v>
      </c>
      <c r="D3850" s="113">
        <v>44154.447201608797</v>
      </c>
      <c r="E3850" s="77" t="s">
        <v>5</v>
      </c>
      <c r="F3850" s="77" t="s">
        <v>29</v>
      </c>
      <c r="G3850" s="77" t="s">
        <v>51</v>
      </c>
      <c r="H3850" s="77" t="s">
        <v>10</v>
      </c>
      <c r="I3850" s="77" t="s">
        <v>157</v>
      </c>
      <c r="J3850" s="77" t="s">
        <v>42</v>
      </c>
      <c r="K3850" s="101">
        <v>3.17</v>
      </c>
      <c r="L3850" s="77">
        <v>1730</v>
      </c>
      <c r="M3850" s="77" t="s">
        <v>41</v>
      </c>
      <c r="N3850" s="101">
        <v>11</v>
      </c>
      <c r="O3850" s="107">
        <v>2.5000000000000001E-2</v>
      </c>
      <c r="P3850" s="104">
        <v>11.7</v>
      </c>
      <c r="Z3850" s="77" t="s">
        <v>40</v>
      </c>
      <c r="AA3850" s="77" t="s">
        <v>39</v>
      </c>
      <c r="AB3850" s="77">
        <v>20</v>
      </c>
    </row>
    <row r="3851" spans="1:28" ht="15.75" customHeight="1" x14ac:dyDescent="0.2">
      <c r="A3851" s="77" t="s">
        <v>49</v>
      </c>
      <c r="B3851" s="77" t="s">
        <v>85</v>
      </c>
      <c r="C3851" s="77" t="s">
        <v>50</v>
      </c>
      <c r="D3851" s="113">
        <v>44154.447201608797</v>
      </c>
      <c r="E3851" s="77" t="s">
        <v>5</v>
      </c>
      <c r="F3851" s="77" t="s">
        <v>29</v>
      </c>
      <c r="G3851" s="77" t="s">
        <v>51</v>
      </c>
      <c r="H3851" s="77" t="s">
        <v>10</v>
      </c>
      <c r="I3851" s="77" t="s">
        <v>158</v>
      </c>
      <c r="J3851" s="77" t="s">
        <v>42</v>
      </c>
      <c r="K3851" s="101">
        <v>3.17</v>
      </c>
      <c r="L3851" s="77">
        <v>1730</v>
      </c>
      <c r="M3851" s="77" t="s">
        <v>41</v>
      </c>
      <c r="N3851" s="101">
        <v>117</v>
      </c>
      <c r="O3851" s="107">
        <v>2.6599999999999999E-2</v>
      </c>
      <c r="P3851" s="104">
        <v>0</v>
      </c>
      <c r="Z3851" s="77" t="s">
        <v>40</v>
      </c>
      <c r="AA3851" s="77" t="s">
        <v>39</v>
      </c>
      <c r="AB3851" s="77">
        <v>20</v>
      </c>
    </row>
    <row r="3852" spans="1:28" ht="15.75" customHeight="1" x14ac:dyDescent="0.2">
      <c r="A3852" s="77" t="s">
        <v>49</v>
      </c>
      <c r="B3852" s="77" t="s">
        <v>85</v>
      </c>
      <c r="C3852" s="77" t="s">
        <v>50</v>
      </c>
      <c r="D3852" s="113">
        <v>44154.447201608797</v>
      </c>
      <c r="E3852" s="77" t="s">
        <v>5</v>
      </c>
      <c r="F3852" s="77" t="s">
        <v>29</v>
      </c>
      <c r="G3852" s="77" t="s">
        <v>51</v>
      </c>
      <c r="H3852" s="77" t="s">
        <v>10</v>
      </c>
      <c r="I3852" s="77" t="s">
        <v>43</v>
      </c>
      <c r="J3852" s="109" t="s">
        <v>83</v>
      </c>
      <c r="K3852" s="110">
        <v>58.898600000000002</v>
      </c>
      <c r="L3852" s="77">
        <v>1730</v>
      </c>
      <c r="M3852" s="77" t="s">
        <v>41</v>
      </c>
      <c r="N3852" s="110">
        <v>0.40204519999999999</v>
      </c>
      <c r="O3852" s="107">
        <v>0</v>
      </c>
      <c r="P3852" s="111">
        <v>0.61894510000000003</v>
      </c>
      <c r="Z3852" s="77" t="s">
        <v>40</v>
      </c>
      <c r="AA3852" s="77" t="s">
        <v>39</v>
      </c>
      <c r="AB3852" s="77">
        <v>20</v>
      </c>
    </row>
    <row r="3853" spans="1:28" ht="15.75" customHeight="1" x14ac:dyDescent="0.2">
      <c r="A3853" s="77" t="s">
        <v>49</v>
      </c>
      <c r="B3853" s="77" t="s">
        <v>85</v>
      </c>
      <c r="C3853" s="77" t="s">
        <v>50</v>
      </c>
      <c r="D3853" s="113">
        <v>44154.447201608797</v>
      </c>
      <c r="E3853" s="77" t="s">
        <v>5</v>
      </c>
      <c r="F3853" s="77" t="s">
        <v>29</v>
      </c>
      <c r="G3853" s="77" t="s">
        <v>51</v>
      </c>
      <c r="H3853" s="77" t="s">
        <v>10</v>
      </c>
      <c r="I3853" s="77" t="s">
        <v>159</v>
      </c>
      <c r="J3853" s="77" t="s">
        <v>42</v>
      </c>
      <c r="K3853" s="101">
        <v>3.17</v>
      </c>
      <c r="L3853" s="77">
        <v>1730</v>
      </c>
      <c r="M3853" s="77" t="s">
        <v>41</v>
      </c>
      <c r="N3853" s="101">
        <v>9.4</v>
      </c>
      <c r="O3853" s="107">
        <v>5.2100000000000002E-3</v>
      </c>
      <c r="P3853" s="104">
        <v>11.4</v>
      </c>
      <c r="Z3853" s="77" t="s">
        <v>40</v>
      </c>
      <c r="AA3853" s="77" t="s">
        <v>39</v>
      </c>
      <c r="AB3853" s="77">
        <v>20</v>
      </c>
    </row>
    <row r="3854" spans="1:28" ht="15.75" customHeight="1" x14ac:dyDescent="0.2">
      <c r="A3854" s="77" t="s">
        <v>49</v>
      </c>
      <c r="B3854" s="77" t="s">
        <v>85</v>
      </c>
      <c r="C3854" s="77" t="s">
        <v>50</v>
      </c>
      <c r="D3854" s="113">
        <v>44154.447201608797</v>
      </c>
      <c r="E3854" s="77" t="s">
        <v>5</v>
      </c>
      <c r="F3854" s="77" t="s">
        <v>29</v>
      </c>
      <c r="G3854" s="77" t="s">
        <v>51</v>
      </c>
      <c r="H3854" s="77" t="s">
        <v>11</v>
      </c>
      <c r="I3854" s="77" t="s">
        <v>157</v>
      </c>
      <c r="J3854" s="77" t="s">
        <v>42</v>
      </c>
      <c r="K3854" s="101">
        <v>3.36</v>
      </c>
      <c r="L3854" s="77">
        <v>1730</v>
      </c>
      <c r="M3854" s="77" t="s">
        <v>41</v>
      </c>
      <c r="N3854" s="101">
        <v>20.9</v>
      </c>
      <c r="O3854" s="107">
        <v>6.3399999999999998E-2</v>
      </c>
      <c r="P3854" s="104">
        <v>4.3499999999999996</v>
      </c>
      <c r="Z3854" s="77" t="s">
        <v>40</v>
      </c>
      <c r="AA3854" s="77" t="s">
        <v>39</v>
      </c>
      <c r="AB3854" s="77">
        <v>20</v>
      </c>
    </row>
    <row r="3855" spans="1:28" ht="15.75" customHeight="1" x14ac:dyDescent="0.2">
      <c r="A3855" s="77" t="s">
        <v>49</v>
      </c>
      <c r="B3855" s="77" t="s">
        <v>85</v>
      </c>
      <c r="C3855" s="77" t="s">
        <v>50</v>
      </c>
      <c r="D3855" s="113">
        <v>44154.447201608797</v>
      </c>
      <c r="E3855" s="77" t="s">
        <v>5</v>
      </c>
      <c r="F3855" s="77" t="s">
        <v>29</v>
      </c>
      <c r="G3855" s="77" t="s">
        <v>51</v>
      </c>
      <c r="H3855" s="77" t="s">
        <v>11</v>
      </c>
      <c r="I3855" s="77" t="s">
        <v>158</v>
      </c>
      <c r="J3855" s="77" t="s">
        <v>42</v>
      </c>
      <c r="K3855" s="101">
        <v>3.36</v>
      </c>
      <c r="L3855" s="77">
        <v>1730</v>
      </c>
      <c r="M3855" s="77" t="s">
        <v>41</v>
      </c>
      <c r="N3855" s="101">
        <v>58.7</v>
      </c>
      <c r="O3855" s="107">
        <v>6.5299999999999997E-2</v>
      </c>
      <c r="P3855" s="104">
        <v>0</v>
      </c>
      <c r="Z3855" s="77" t="s">
        <v>40</v>
      </c>
      <c r="AA3855" s="77" t="s">
        <v>39</v>
      </c>
      <c r="AB3855" s="77">
        <v>20</v>
      </c>
    </row>
    <row r="3856" spans="1:28" ht="15.75" customHeight="1" x14ac:dyDescent="0.2">
      <c r="A3856" s="77" t="s">
        <v>49</v>
      </c>
      <c r="B3856" s="77" t="s">
        <v>85</v>
      </c>
      <c r="C3856" s="77" t="s">
        <v>50</v>
      </c>
      <c r="D3856" s="113">
        <v>44154.447201608797</v>
      </c>
      <c r="E3856" s="77" t="s">
        <v>5</v>
      </c>
      <c r="F3856" s="77" t="s">
        <v>29</v>
      </c>
      <c r="G3856" s="77" t="s">
        <v>51</v>
      </c>
      <c r="H3856" s="77" t="s">
        <v>11</v>
      </c>
      <c r="I3856" s="77" t="s">
        <v>43</v>
      </c>
      <c r="J3856" s="109" t="s">
        <v>83</v>
      </c>
      <c r="K3856" s="110">
        <v>62.428800000000003</v>
      </c>
      <c r="L3856" s="77">
        <v>1730</v>
      </c>
      <c r="M3856" s="77" t="s">
        <v>41</v>
      </c>
      <c r="N3856" s="110">
        <v>0.14531754999999999</v>
      </c>
      <c r="O3856" s="107">
        <v>0</v>
      </c>
      <c r="P3856" s="111">
        <v>0.2292788</v>
      </c>
      <c r="Z3856" s="77" t="s">
        <v>40</v>
      </c>
      <c r="AA3856" s="77" t="s">
        <v>39</v>
      </c>
      <c r="AB3856" s="77">
        <v>20</v>
      </c>
    </row>
    <row r="3857" spans="1:28" ht="15.75" customHeight="1" x14ac:dyDescent="0.2">
      <c r="A3857" s="77" t="s">
        <v>49</v>
      </c>
      <c r="B3857" s="77" t="s">
        <v>85</v>
      </c>
      <c r="C3857" s="77" t="s">
        <v>50</v>
      </c>
      <c r="D3857" s="113">
        <v>44154.447201608797</v>
      </c>
      <c r="E3857" s="77" t="s">
        <v>5</v>
      </c>
      <c r="F3857" s="77" t="s">
        <v>29</v>
      </c>
      <c r="G3857" s="77" t="s">
        <v>51</v>
      </c>
      <c r="H3857" s="77" t="s">
        <v>11</v>
      </c>
      <c r="I3857" s="77" t="s">
        <v>159</v>
      </c>
      <c r="J3857" s="77" t="s">
        <v>42</v>
      </c>
      <c r="K3857" s="101">
        <v>3.36</v>
      </c>
      <c r="L3857" s="77">
        <v>1730</v>
      </c>
      <c r="M3857" s="77" t="s">
        <v>41</v>
      </c>
      <c r="N3857" s="101">
        <v>11.1</v>
      </c>
      <c r="O3857" s="107">
        <v>2.63E-2</v>
      </c>
      <c r="P3857" s="104">
        <v>4.2</v>
      </c>
      <c r="Z3857" s="77" t="s">
        <v>40</v>
      </c>
      <c r="AA3857" s="77" t="s">
        <v>39</v>
      </c>
      <c r="AB3857" s="77">
        <v>20</v>
      </c>
    </row>
    <row r="3858" spans="1:28" ht="15.75" customHeight="1" x14ac:dyDescent="0.2">
      <c r="A3858" s="77" t="s">
        <v>49</v>
      </c>
      <c r="B3858" s="77" t="s">
        <v>85</v>
      </c>
      <c r="C3858" s="77" t="s">
        <v>50</v>
      </c>
      <c r="D3858" s="113">
        <v>44154.447201608797</v>
      </c>
      <c r="E3858" s="77" t="s">
        <v>5</v>
      </c>
      <c r="F3858" s="77" t="s">
        <v>29</v>
      </c>
      <c r="G3858" s="77" t="s">
        <v>51</v>
      </c>
      <c r="H3858" s="77" t="s">
        <v>12</v>
      </c>
      <c r="I3858" s="77" t="s">
        <v>157</v>
      </c>
      <c r="J3858" s="77" t="s">
        <v>42</v>
      </c>
      <c r="K3858" s="101">
        <v>2.59</v>
      </c>
      <c r="L3858" s="77">
        <v>1780</v>
      </c>
      <c r="M3858" s="77" t="s">
        <v>41</v>
      </c>
      <c r="N3858" s="101">
        <v>25.9</v>
      </c>
      <c r="O3858" s="107">
        <v>4.8899999999999999E-2</v>
      </c>
      <c r="P3858" s="104">
        <v>4.8499999999999996</v>
      </c>
      <c r="Z3858" s="77" t="s">
        <v>40</v>
      </c>
      <c r="AA3858" s="77" t="s">
        <v>39</v>
      </c>
      <c r="AB3858" s="77">
        <v>20</v>
      </c>
    </row>
    <row r="3859" spans="1:28" ht="15.75" customHeight="1" x14ac:dyDescent="0.2">
      <c r="A3859" s="77" t="s">
        <v>49</v>
      </c>
      <c r="B3859" s="77" t="s">
        <v>85</v>
      </c>
      <c r="C3859" s="77" t="s">
        <v>50</v>
      </c>
      <c r="D3859" s="113">
        <v>44154.447201608797</v>
      </c>
      <c r="E3859" s="77" t="s">
        <v>5</v>
      </c>
      <c r="F3859" s="77" t="s">
        <v>29</v>
      </c>
      <c r="G3859" s="77" t="s">
        <v>51</v>
      </c>
      <c r="H3859" s="77" t="s">
        <v>12</v>
      </c>
      <c r="I3859" s="77" t="s">
        <v>158</v>
      </c>
      <c r="J3859" s="77" t="s">
        <v>42</v>
      </c>
      <c r="K3859" s="101">
        <v>2.59</v>
      </c>
      <c r="L3859" s="77">
        <v>1780</v>
      </c>
      <c r="M3859" s="77" t="s">
        <v>41</v>
      </c>
      <c r="N3859" s="101">
        <v>60.2</v>
      </c>
      <c r="O3859" s="107">
        <v>5.1999999999999998E-2</v>
      </c>
      <c r="P3859" s="104">
        <v>0</v>
      </c>
      <c r="Z3859" s="77" t="s">
        <v>40</v>
      </c>
      <c r="AA3859" s="77" t="s">
        <v>39</v>
      </c>
      <c r="AB3859" s="77">
        <v>20</v>
      </c>
    </row>
    <row r="3860" spans="1:28" ht="15.75" customHeight="1" x14ac:dyDescent="0.2">
      <c r="A3860" s="77" t="s">
        <v>49</v>
      </c>
      <c r="B3860" s="77" t="s">
        <v>85</v>
      </c>
      <c r="C3860" s="77" t="s">
        <v>50</v>
      </c>
      <c r="D3860" s="113">
        <v>44154.447201608797</v>
      </c>
      <c r="E3860" s="77" t="s">
        <v>5</v>
      </c>
      <c r="F3860" s="77" t="s">
        <v>29</v>
      </c>
      <c r="G3860" s="77" t="s">
        <v>51</v>
      </c>
      <c r="H3860" s="77" t="s">
        <v>12</v>
      </c>
      <c r="I3860" s="77" t="s">
        <v>43</v>
      </c>
      <c r="J3860" s="109" t="s">
        <v>83</v>
      </c>
      <c r="K3860" s="110">
        <v>48.122199999999999</v>
      </c>
      <c r="L3860" s="77">
        <v>1780</v>
      </c>
      <c r="M3860" s="77" t="s">
        <v>41</v>
      </c>
      <c r="N3860" s="110">
        <v>0.17330462999999999</v>
      </c>
      <c r="O3860" s="107">
        <v>0</v>
      </c>
      <c r="P3860" s="111">
        <v>0.25672767000000002</v>
      </c>
      <c r="Z3860" s="77" t="s">
        <v>40</v>
      </c>
      <c r="AA3860" s="77" t="s">
        <v>39</v>
      </c>
      <c r="AB3860" s="77">
        <v>20</v>
      </c>
    </row>
    <row r="3861" spans="1:28" ht="15.75" customHeight="1" x14ac:dyDescent="0.2">
      <c r="A3861" s="77" t="s">
        <v>49</v>
      </c>
      <c r="B3861" s="77" t="s">
        <v>85</v>
      </c>
      <c r="C3861" s="77" t="s">
        <v>50</v>
      </c>
      <c r="D3861" s="113">
        <v>44154.447201608797</v>
      </c>
      <c r="E3861" s="77" t="s">
        <v>5</v>
      </c>
      <c r="F3861" s="77" t="s">
        <v>29</v>
      </c>
      <c r="G3861" s="77" t="s">
        <v>51</v>
      </c>
      <c r="H3861" s="77" t="s">
        <v>12</v>
      </c>
      <c r="I3861" s="77" t="s">
        <v>159</v>
      </c>
      <c r="J3861" s="77" t="s">
        <v>42</v>
      </c>
      <c r="K3861" s="101">
        <v>2.59</v>
      </c>
      <c r="L3861" s="77">
        <v>1780</v>
      </c>
      <c r="M3861" s="77" t="s">
        <v>41</v>
      </c>
      <c r="N3861" s="101">
        <v>11.3</v>
      </c>
      <c r="O3861" s="107">
        <v>1.6199999999999999E-2</v>
      </c>
      <c r="P3861" s="104">
        <v>4.71</v>
      </c>
      <c r="Z3861" s="77" t="s">
        <v>40</v>
      </c>
      <c r="AA3861" s="77" t="s">
        <v>39</v>
      </c>
      <c r="AB3861" s="77">
        <v>20</v>
      </c>
    </row>
    <row r="3862" spans="1:28" ht="15.75" customHeight="1" x14ac:dyDescent="0.2">
      <c r="A3862" s="77" t="s">
        <v>49</v>
      </c>
      <c r="B3862" s="77" t="s">
        <v>85</v>
      </c>
      <c r="C3862" s="77" t="s">
        <v>50</v>
      </c>
      <c r="D3862" s="113">
        <v>44154.447201608797</v>
      </c>
      <c r="E3862" s="77" t="s">
        <v>5</v>
      </c>
      <c r="F3862" s="77" t="s">
        <v>29</v>
      </c>
      <c r="G3862" s="77" t="s">
        <v>51</v>
      </c>
      <c r="H3862" s="77" t="s">
        <v>13</v>
      </c>
      <c r="I3862" s="77" t="s">
        <v>157</v>
      </c>
      <c r="J3862" s="77" t="s">
        <v>42</v>
      </c>
      <c r="K3862" s="101">
        <v>3.07</v>
      </c>
      <c r="L3862" s="77">
        <v>1620</v>
      </c>
      <c r="M3862" s="77" t="s">
        <v>41</v>
      </c>
      <c r="N3862" s="101">
        <v>33.200000000000003</v>
      </c>
      <c r="O3862" s="107">
        <v>4.9799999999999997E-2</v>
      </c>
      <c r="P3862" s="104">
        <v>3.98</v>
      </c>
      <c r="Z3862" s="77" t="s">
        <v>40</v>
      </c>
      <c r="AA3862" s="77" t="s">
        <v>39</v>
      </c>
      <c r="AB3862" s="77">
        <v>20</v>
      </c>
    </row>
    <row r="3863" spans="1:28" ht="15.75" customHeight="1" x14ac:dyDescent="0.2">
      <c r="A3863" s="77" t="s">
        <v>49</v>
      </c>
      <c r="B3863" s="77" t="s">
        <v>85</v>
      </c>
      <c r="C3863" s="77" t="s">
        <v>50</v>
      </c>
      <c r="D3863" s="113">
        <v>44154.447201608797</v>
      </c>
      <c r="E3863" s="77" t="s">
        <v>5</v>
      </c>
      <c r="F3863" s="77" t="s">
        <v>29</v>
      </c>
      <c r="G3863" s="77" t="s">
        <v>51</v>
      </c>
      <c r="H3863" s="77" t="s">
        <v>13</v>
      </c>
      <c r="I3863" s="77" t="s">
        <v>158</v>
      </c>
      <c r="J3863" s="77" t="s">
        <v>42</v>
      </c>
      <c r="K3863" s="101">
        <v>3.07</v>
      </c>
      <c r="L3863" s="77">
        <v>1620</v>
      </c>
      <c r="M3863" s="77" t="s">
        <v>41</v>
      </c>
      <c r="N3863" s="101">
        <v>65</v>
      </c>
      <c r="O3863" s="107">
        <v>5.21E-2</v>
      </c>
      <c r="P3863" s="104">
        <v>0</v>
      </c>
      <c r="Z3863" s="77" t="s">
        <v>40</v>
      </c>
      <c r="AA3863" s="77" t="s">
        <v>39</v>
      </c>
      <c r="AB3863" s="77">
        <v>20</v>
      </c>
    </row>
    <row r="3864" spans="1:28" ht="15.75" customHeight="1" x14ac:dyDescent="0.2">
      <c r="A3864" s="77" t="s">
        <v>49</v>
      </c>
      <c r="B3864" s="77" t="s">
        <v>85</v>
      </c>
      <c r="C3864" s="77" t="s">
        <v>50</v>
      </c>
      <c r="D3864" s="113">
        <v>44154.447201608797</v>
      </c>
      <c r="E3864" s="77" t="s">
        <v>5</v>
      </c>
      <c r="F3864" s="77" t="s">
        <v>29</v>
      </c>
      <c r="G3864" s="77" t="s">
        <v>51</v>
      </c>
      <c r="H3864" s="77" t="s">
        <v>13</v>
      </c>
      <c r="I3864" s="77" t="s">
        <v>43</v>
      </c>
      <c r="J3864" s="109" t="s">
        <v>83</v>
      </c>
      <c r="K3864" s="110">
        <v>57.040599999999998</v>
      </c>
      <c r="L3864" s="77">
        <v>1620</v>
      </c>
      <c r="M3864" s="77" t="s">
        <v>41</v>
      </c>
      <c r="N3864" s="110">
        <v>0.13616791</v>
      </c>
      <c r="O3864" s="107">
        <v>0</v>
      </c>
      <c r="P3864" s="111">
        <v>0.21044134</v>
      </c>
      <c r="Z3864" s="77" t="s">
        <v>40</v>
      </c>
      <c r="AA3864" s="77" t="s">
        <v>39</v>
      </c>
      <c r="AB3864" s="77">
        <v>20</v>
      </c>
    </row>
    <row r="3865" spans="1:28" ht="15.75" customHeight="1" x14ac:dyDescent="0.2">
      <c r="A3865" s="77" t="s">
        <v>49</v>
      </c>
      <c r="B3865" s="77" t="s">
        <v>85</v>
      </c>
      <c r="C3865" s="77" t="s">
        <v>50</v>
      </c>
      <c r="D3865" s="113">
        <v>44154.447201608797</v>
      </c>
      <c r="E3865" s="77" t="s">
        <v>5</v>
      </c>
      <c r="F3865" s="77" t="s">
        <v>29</v>
      </c>
      <c r="G3865" s="77" t="s">
        <v>51</v>
      </c>
      <c r="H3865" s="77" t="s">
        <v>13</v>
      </c>
      <c r="I3865" s="77" t="s">
        <v>159</v>
      </c>
      <c r="J3865" s="77" t="s">
        <v>42</v>
      </c>
      <c r="K3865" s="101">
        <v>3.07</v>
      </c>
      <c r="L3865" s="77">
        <v>1620</v>
      </c>
      <c r="M3865" s="77" t="s">
        <v>41</v>
      </c>
      <c r="N3865" s="101">
        <v>18.7</v>
      </c>
      <c r="O3865" s="107">
        <v>2.4899999999999999E-2</v>
      </c>
      <c r="P3865" s="104">
        <v>3.84</v>
      </c>
      <c r="Z3865" s="77" t="s">
        <v>40</v>
      </c>
      <c r="AA3865" s="77" t="s">
        <v>39</v>
      </c>
      <c r="AB3865" s="77">
        <v>20</v>
      </c>
    </row>
    <row r="3866" spans="1:28" ht="15.75" customHeight="1" x14ac:dyDescent="0.2">
      <c r="A3866" s="77" t="s">
        <v>49</v>
      </c>
      <c r="B3866" s="77" t="s">
        <v>85</v>
      </c>
      <c r="C3866" s="77" t="s">
        <v>50</v>
      </c>
      <c r="D3866" s="113">
        <v>44154.447201608797</v>
      </c>
      <c r="E3866" s="77" t="s">
        <v>5</v>
      </c>
      <c r="F3866" s="77" t="s">
        <v>29</v>
      </c>
      <c r="G3866" s="77" t="s">
        <v>51</v>
      </c>
      <c r="H3866" s="77" t="s">
        <v>14</v>
      </c>
      <c r="I3866" s="77" t="s">
        <v>157</v>
      </c>
      <c r="J3866" s="77" t="s">
        <v>42</v>
      </c>
      <c r="K3866" s="101">
        <v>3.49</v>
      </c>
      <c r="L3866" s="77">
        <v>1690</v>
      </c>
      <c r="M3866" s="77" t="s">
        <v>41</v>
      </c>
      <c r="N3866" s="101">
        <v>54.2</v>
      </c>
      <c r="O3866" s="107">
        <v>0.106</v>
      </c>
      <c r="P3866" s="104">
        <v>5.23</v>
      </c>
      <c r="Z3866" s="77" t="s">
        <v>40</v>
      </c>
      <c r="AA3866" s="77" t="s">
        <v>39</v>
      </c>
      <c r="AB3866" s="77">
        <v>20</v>
      </c>
    </row>
    <row r="3867" spans="1:28" ht="15.75" customHeight="1" x14ac:dyDescent="0.2">
      <c r="A3867" s="77" t="s">
        <v>49</v>
      </c>
      <c r="B3867" s="77" t="s">
        <v>85</v>
      </c>
      <c r="C3867" s="77" t="s">
        <v>50</v>
      </c>
      <c r="D3867" s="113">
        <v>44154.447201608797</v>
      </c>
      <c r="E3867" s="77" t="s">
        <v>5</v>
      </c>
      <c r="F3867" s="77" t="s">
        <v>29</v>
      </c>
      <c r="G3867" s="77" t="s">
        <v>51</v>
      </c>
      <c r="H3867" s="77" t="s">
        <v>14</v>
      </c>
      <c r="I3867" s="77" t="s">
        <v>158</v>
      </c>
      <c r="J3867" s="77" t="s">
        <v>42</v>
      </c>
      <c r="K3867" s="101">
        <v>3.49</v>
      </c>
      <c r="L3867" s="77">
        <v>1690</v>
      </c>
      <c r="M3867" s="77" t="s">
        <v>41</v>
      </c>
      <c r="N3867" s="101">
        <v>103</v>
      </c>
      <c r="O3867" s="107">
        <v>0.109</v>
      </c>
      <c r="P3867" s="104">
        <v>0</v>
      </c>
      <c r="Z3867" s="77" t="s">
        <v>40</v>
      </c>
      <c r="AA3867" s="77" t="s">
        <v>39</v>
      </c>
      <c r="AB3867" s="77">
        <v>20</v>
      </c>
    </row>
    <row r="3868" spans="1:28" ht="15.75" customHeight="1" x14ac:dyDescent="0.2">
      <c r="A3868" s="77" t="s">
        <v>49</v>
      </c>
      <c r="B3868" s="77" t="s">
        <v>85</v>
      </c>
      <c r="C3868" s="77" t="s">
        <v>50</v>
      </c>
      <c r="D3868" s="113">
        <v>44154.447201608797</v>
      </c>
      <c r="E3868" s="77" t="s">
        <v>5</v>
      </c>
      <c r="F3868" s="77" t="s">
        <v>29</v>
      </c>
      <c r="G3868" s="77" t="s">
        <v>51</v>
      </c>
      <c r="H3868" s="77" t="s">
        <v>14</v>
      </c>
      <c r="I3868" s="77" t="s">
        <v>43</v>
      </c>
      <c r="J3868" s="109" t="s">
        <v>83</v>
      </c>
      <c r="K3868" s="110">
        <v>64.844200000000001</v>
      </c>
      <c r="L3868" s="77">
        <v>1690</v>
      </c>
      <c r="M3868" s="77" t="s">
        <v>41</v>
      </c>
      <c r="N3868" s="110">
        <v>0.17384284999999999</v>
      </c>
      <c r="O3868" s="107">
        <v>0</v>
      </c>
      <c r="P3868" s="111">
        <v>0.27610335000000003</v>
      </c>
      <c r="Z3868" s="77" t="s">
        <v>40</v>
      </c>
      <c r="AA3868" s="77" t="s">
        <v>39</v>
      </c>
      <c r="AB3868" s="77">
        <v>20</v>
      </c>
    </row>
    <row r="3869" spans="1:28" ht="15.75" customHeight="1" x14ac:dyDescent="0.2">
      <c r="A3869" s="77" t="s">
        <v>49</v>
      </c>
      <c r="B3869" s="77" t="s">
        <v>85</v>
      </c>
      <c r="C3869" s="77" t="s">
        <v>50</v>
      </c>
      <c r="D3869" s="113">
        <v>44154.447201608797</v>
      </c>
      <c r="E3869" s="77" t="s">
        <v>5</v>
      </c>
      <c r="F3869" s="77" t="s">
        <v>29</v>
      </c>
      <c r="G3869" s="77" t="s">
        <v>51</v>
      </c>
      <c r="H3869" s="77" t="s">
        <v>14</v>
      </c>
      <c r="I3869" s="77" t="s">
        <v>159</v>
      </c>
      <c r="J3869" s="77" t="s">
        <v>42</v>
      </c>
      <c r="K3869" s="101">
        <v>3.49</v>
      </c>
      <c r="L3869" s="77">
        <v>1690</v>
      </c>
      <c r="M3869" s="77" t="s">
        <v>41</v>
      </c>
      <c r="N3869" s="101">
        <v>45.3</v>
      </c>
      <c r="O3869" s="107">
        <v>8.3400000000000002E-2</v>
      </c>
      <c r="P3869" s="104">
        <v>4.99</v>
      </c>
      <c r="Z3869" s="77" t="s">
        <v>40</v>
      </c>
      <c r="AA3869" s="77" t="s">
        <v>39</v>
      </c>
      <c r="AB3869" s="77">
        <v>20</v>
      </c>
    </row>
    <row r="3870" spans="1:28" ht="15.75" customHeight="1" x14ac:dyDescent="0.2">
      <c r="A3870" s="77" t="s">
        <v>49</v>
      </c>
      <c r="B3870" s="77" t="s">
        <v>85</v>
      </c>
      <c r="C3870" s="77" t="s">
        <v>50</v>
      </c>
      <c r="D3870" s="113">
        <v>44154.447201608797</v>
      </c>
      <c r="E3870" s="77" t="s">
        <v>5</v>
      </c>
      <c r="F3870" s="77" t="s">
        <v>29</v>
      </c>
      <c r="G3870" s="77" t="s">
        <v>51</v>
      </c>
      <c r="H3870" s="77" t="s">
        <v>16</v>
      </c>
      <c r="I3870" s="77" t="s">
        <v>157</v>
      </c>
      <c r="J3870" s="77" t="s">
        <v>42</v>
      </c>
      <c r="K3870" s="101">
        <v>3.83</v>
      </c>
      <c r="L3870" s="77">
        <v>1830</v>
      </c>
      <c r="M3870" s="77" t="s">
        <v>41</v>
      </c>
      <c r="N3870" s="101">
        <v>39.4</v>
      </c>
      <c r="O3870" s="107">
        <v>7.1800000000000003E-2</v>
      </c>
      <c r="P3870" s="104">
        <v>5.66</v>
      </c>
      <c r="Z3870" s="77" t="s">
        <v>40</v>
      </c>
      <c r="AA3870" s="77" t="s">
        <v>39</v>
      </c>
      <c r="AB3870" s="77">
        <v>20</v>
      </c>
    </row>
    <row r="3871" spans="1:28" ht="15.75" customHeight="1" x14ac:dyDescent="0.2">
      <c r="A3871" s="77" t="s">
        <v>49</v>
      </c>
      <c r="B3871" s="77" t="s">
        <v>85</v>
      </c>
      <c r="C3871" s="77" t="s">
        <v>50</v>
      </c>
      <c r="D3871" s="113">
        <v>44154.447201608797</v>
      </c>
      <c r="E3871" s="77" t="s">
        <v>5</v>
      </c>
      <c r="F3871" s="77" t="s">
        <v>29</v>
      </c>
      <c r="G3871" s="77" t="s">
        <v>51</v>
      </c>
      <c r="H3871" s="77" t="s">
        <v>16</v>
      </c>
      <c r="I3871" s="77" t="s">
        <v>158</v>
      </c>
      <c r="J3871" s="77" t="s">
        <v>42</v>
      </c>
      <c r="K3871" s="101">
        <v>3.83</v>
      </c>
      <c r="L3871" s="77">
        <v>1830</v>
      </c>
      <c r="M3871" s="77" t="s">
        <v>41</v>
      </c>
      <c r="N3871" s="101">
        <v>95.4</v>
      </c>
      <c r="O3871" s="107">
        <v>7.5700000000000003E-2</v>
      </c>
      <c r="P3871" s="104">
        <v>0</v>
      </c>
      <c r="Z3871" s="77" t="s">
        <v>40</v>
      </c>
      <c r="AA3871" s="77" t="s">
        <v>39</v>
      </c>
      <c r="AB3871" s="77">
        <v>20</v>
      </c>
    </row>
    <row r="3872" spans="1:28" ht="15.75" customHeight="1" x14ac:dyDescent="0.2">
      <c r="A3872" s="77" t="s">
        <v>49</v>
      </c>
      <c r="B3872" s="77" t="s">
        <v>85</v>
      </c>
      <c r="C3872" s="77" t="s">
        <v>50</v>
      </c>
      <c r="D3872" s="113">
        <v>44154.447201608797</v>
      </c>
      <c r="E3872" s="77" t="s">
        <v>5</v>
      </c>
      <c r="F3872" s="77" t="s">
        <v>29</v>
      </c>
      <c r="G3872" s="77" t="s">
        <v>51</v>
      </c>
      <c r="H3872" s="77" t="s">
        <v>16</v>
      </c>
      <c r="I3872" s="77" t="s">
        <v>43</v>
      </c>
      <c r="J3872" s="109" t="s">
        <v>83</v>
      </c>
      <c r="K3872" s="110">
        <v>71.1614</v>
      </c>
      <c r="L3872" s="77">
        <v>1830</v>
      </c>
      <c r="M3872" s="77" t="s">
        <v>41</v>
      </c>
      <c r="N3872" s="110">
        <v>0.18353069</v>
      </c>
      <c r="O3872" s="107">
        <v>0</v>
      </c>
      <c r="P3872" s="111">
        <v>0.29817006000000001</v>
      </c>
      <c r="Z3872" s="77" t="s">
        <v>40</v>
      </c>
      <c r="AA3872" s="77" t="s">
        <v>39</v>
      </c>
      <c r="AB3872" s="77">
        <v>20</v>
      </c>
    </row>
    <row r="3873" spans="1:28" ht="15.75" customHeight="1" x14ac:dyDescent="0.2">
      <c r="A3873" s="77" t="s">
        <v>49</v>
      </c>
      <c r="B3873" s="77" t="s">
        <v>85</v>
      </c>
      <c r="C3873" s="77" t="s">
        <v>50</v>
      </c>
      <c r="D3873" s="113">
        <v>44154.447201608797</v>
      </c>
      <c r="E3873" s="77" t="s">
        <v>5</v>
      </c>
      <c r="F3873" s="77" t="s">
        <v>29</v>
      </c>
      <c r="G3873" s="77" t="s">
        <v>51</v>
      </c>
      <c r="H3873" s="77" t="s">
        <v>16</v>
      </c>
      <c r="I3873" s="77" t="s">
        <v>159</v>
      </c>
      <c r="J3873" s="77" t="s">
        <v>42</v>
      </c>
      <c r="K3873" s="101">
        <v>3.83</v>
      </c>
      <c r="L3873" s="77">
        <v>1830</v>
      </c>
      <c r="M3873" s="77" t="s">
        <v>41</v>
      </c>
      <c r="N3873" s="101">
        <v>40.4</v>
      </c>
      <c r="O3873" s="107">
        <v>6.8099999999999994E-2</v>
      </c>
      <c r="P3873" s="104">
        <v>5.37</v>
      </c>
      <c r="Z3873" s="77" t="s">
        <v>40</v>
      </c>
      <c r="AA3873" s="77" t="s">
        <v>39</v>
      </c>
      <c r="AB3873" s="77">
        <v>20</v>
      </c>
    </row>
    <row r="3874" spans="1:28" ht="15.75" customHeight="1" x14ac:dyDescent="0.2">
      <c r="A3874" s="77" t="s">
        <v>49</v>
      </c>
      <c r="B3874" s="77" t="s">
        <v>85</v>
      </c>
      <c r="C3874" s="77" t="s">
        <v>50</v>
      </c>
      <c r="D3874" s="113">
        <v>44154.447201608797</v>
      </c>
      <c r="E3874" s="77" t="s">
        <v>5</v>
      </c>
      <c r="F3874" s="77" t="s">
        <v>29</v>
      </c>
      <c r="G3874" s="77" t="s">
        <v>51</v>
      </c>
      <c r="H3874" s="77" t="s">
        <v>18</v>
      </c>
      <c r="I3874" s="77" t="s">
        <v>157</v>
      </c>
      <c r="J3874" s="77" t="s">
        <v>42</v>
      </c>
      <c r="K3874" s="101">
        <v>3.66</v>
      </c>
      <c r="L3874" s="77">
        <v>1670</v>
      </c>
      <c r="M3874" s="77" t="s">
        <v>41</v>
      </c>
      <c r="N3874" s="101">
        <v>56.4</v>
      </c>
      <c r="O3874" s="107">
        <v>9.7199999999999995E-2</v>
      </c>
      <c r="P3874" s="104">
        <v>8.44</v>
      </c>
      <c r="Z3874" s="77" t="s">
        <v>40</v>
      </c>
      <c r="AA3874" s="77" t="s">
        <v>39</v>
      </c>
      <c r="AB3874" s="77">
        <v>20</v>
      </c>
    </row>
    <row r="3875" spans="1:28" ht="15.75" customHeight="1" x14ac:dyDescent="0.2">
      <c r="A3875" s="77" t="s">
        <v>49</v>
      </c>
      <c r="B3875" s="77" t="s">
        <v>85</v>
      </c>
      <c r="C3875" s="77" t="s">
        <v>50</v>
      </c>
      <c r="D3875" s="113">
        <v>44154.447201608797</v>
      </c>
      <c r="E3875" s="77" t="s">
        <v>5</v>
      </c>
      <c r="F3875" s="77" t="s">
        <v>29</v>
      </c>
      <c r="G3875" s="77" t="s">
        <v>51</v>
      </c>
      <c r="H3875" s="77" t="s">
        <v>18</v>
      </c>
      <c r="I3875" s="77" t="s">
        <v>158</v>
      </c>
      <c r="J3875" s="77" t="s">
        <v>42</v>
      </c>
      <c r="K3875" s="101">
        <v>3.66</v>
      </c>
      <c r="L3875" s="77">
        <v>1670</v>
      </c>
      <c r="M3875" s="77" t="s">
        <v>41</v>
      </c>
      <c r="N3875" s="101">
        <v>155</v>
      </c>
      <c r="O3875" s="107">
        <v>0.104</v>
      </c>
      <c r="P3875" s="104">
        <v>0</v>
      </c>
      <c r="Z3875" s="77" t="s">
        <v>40</v>
      </c>
      <c r="AA3875" s="77" t="s">
        <v>39</v>
      </c>
      <c r="AB3875" s="77">
        <v>20</v>
      </c>
    </row>
    <row r="3876" spans="1:28" ht="15.75" customHeight="1" x14ac:dyDescent="0.2">
      <c r="A3876" s="77" t="s">
        <v>49</v>
      </c>
      <c r="B3876" s="77" t="s">
        <v>85</v>
      </c>
      <c r="C3876" s="77" t="s">
        <v>50</v>
      </c>
      <c r="D3876" s="113">
        <v>44154.447201608797</v>
      </c>
      <c r="E3876" s="77" t="s">
        <v>5</v>
      </c>
      <c r="F3876" s="77" t="s">
        <v>29</v>
      </c>
      <c r="G3876" s="77" t="s">
        <v>51</v>
      </c>
      <c r="H3876" s="77" t="s">
        <v>18</v>
      </c>
      <c r="I3876" s="77" t="s">
        <v>43</v>
      </c>
      <c r="J3876" s="109" t="s">
        <v>83</v>
      </c>
      <c r="K3876" s="110">
        <v>68.002799999999993</v>
      </c>
      <c r="L3876" s="77">
        <v>1670</v>
      </c>
      <c r="M3876" s="77" t="s">
        <v>41</v>
      </c>
      <c r="N3876" s="110">
        <v>0.27717977999999999</v>
      </c>
      <c r="O3876" s="107">
        <v>0</v>
      </c>
      <c r="P3876" s="111">
        <v>0.44402584</v>
      </c>
      <c r="Z3876" s="77" t="s">
        <v>40</v>
      </c>
      <c r="AA3876" s="77" t="s">
        <v>39</v>
      </c>
      <c r="AB3876" s="77">
        <v>20</v>
      </c>
    </row>
    <row r="3877" spans="1:28" ht="15.75" customHeight="1" x14ac:dyDescent="0.2">
      <c r="A3877" s="77" t="s">
        <v>49</v>
      </c>
      <c r="B3877" s="77" t="s">
        <v>85</v>
      </c>
      <c r="C3877" s="77" t="s">
        <v>50</v>
      </c>
      <c r="D3877" s="113">
        <v>44154.447201608797</v>
      </c>
      <c r="E3877" s="77" t="s">
        <v>5</v>
      </c>
      <c r="F3877" s="77" t="s">
        <v>29</v>
      </c>
      <c r="G3877" s="77" t="s">
        <v>51</v>
      </c>
      <c r="H3877" s="77" t="s">
        <v>18</v>
      </c>
      <c r="I3877" s="77" t="s">
        <v>159</v>
      </c>
      <c r="J3877" s="77" t="s">
        <v>42</v>
      </c>
      <c r="K3877" s="101">
        <v>3.66</v>
      </c>
      <c r="L3877" s="77">
        <v>1670</v>
      </c>
      <c r="M3877" s="77" t="s">
        <v>41</v>
      </c>
      <c r="N3877" s="101">
        <v>57.9</v>
      </c>
      <c r="O3877" s="107">
        <v>9.0899999999999995E-2</v>
      </c>
      <c r="P3877" s="104">
        <v>8</v>
      </c>
      <c r="Z3877" s="77" t="s">
        <v>40</v>
      </c>
      <c r="AA3877" s="77" t="s">
        <v>39</v>
      </c>
      <c r="AB3877" s="77">
        <v>20</v>
      </c>
    </row>
    <row r="3878" spans="1:28" ht="15.75" customHeight="1" x14ac:dyDescent="0.2">
      <c r="A3878" s="77" t="s">
        <v>49</v>
      </c>
      <c r="B3878" s="77" t="s">
        <v>85</v>
      </c>
      <c r="C3878" s="77" t="s">
        <v>50</v>
      </c>
      <c r="D3878" s="113">
        <v>44154.447201608797</v>
      </c>
      <c r="E3878" s="77" t="s">
        <v>5</v>
      </c>
      <c r="F3878" s="77" t="s">
        <v>29</v>
      </c>
      <c r="G3878" s="77" t="s">
        <v>51</v>
      </c>
      <c r="H3878" s="77" t="s">
        <v>20</v>
      </c>
      <c r="I3878" s="77" t="s">
        <v>157</v>
      </c>
      <c r="J3878" s="77" t="s">
        <v>42</v>
      </c>
      <c r="K3878" s="101">
        <v>3.45</v>
      </c>
      <c r="L3878" s="77">
        <v>1650</v>
      </c>
      <c r="M3878" s="77" t="s">
        <v>41</v>
      </c>
      <c r="N3878" s="101">
        <v>38.799999999999997</v>
      </c>
      <c r="O3878" s="107">
        <v>8.1500000000000003E-2</v>
      </c>
      <c r="P3878" s="104">
        <v>8.52</v>
      </c>
      <c r="Z3878" s="77" t="s">
        <v>40</v>
      </c>
      <c r="AA3878" s="77" t="s">
        <v>39</v>
      </c>
      <c r="AB3878" s="77">
        <v>20</v>
      </c>
    </row>
    <row r="3879" spans="1:28" ht="15.75" customHeight="1" x14ac:dyDescent="0.2">
      <c r="A3879" s="77" t="s">
        <v>49</v>
      </c>
      <c r="B3879" s="77" t="s">
        <v>85</v>
      </c>
      <c r="C3879" s="77" t="s">
        <v>50</v>
      </c>
      <c r="D3879" s="113">
        <v>44154.447201608797</v>
      </c>
      <c r="E3879" s="77" t="s">
        <v>5</v>
      </c>
      <c r="F3879" s="77" t="s">
        <v>29</v>
      </c>
      <c r="G3879" s="77" t="s">
        <v>51</v>
      </c>
      <c r="H3879" s="77" t="s">
        <v>20</v>
      </c>
      <c r="I3879" s="77" t="s">
        <v>158</v>
      </c>
      <c r="J3879" s="77" t="s">
        <v>42</v>
      </c>
      <c r="K3879" s="101">
        <v>3.45</v>
      </c>
      <c r="L3879" s="77">
        <v>1650</v>
      </c>
      <c r="M3879" s="77" t="s">
        <v>41</v>
      </c>
      <c r="N3879" s="101">
        <v>132</v>
      </c>
      <c r="O3879" s="107">
        <v>8.6900000000000005E-2</v>
      </c>
      <c r="P3879" s="104">
        <v>0</v>
      </c>
      <c r="Z3879" s="77" t="s">
        <v>40</v>
      </c>
      <c r="AA3879" s="77" t="s">
        <v>39</v>
      </c>
      <c r="AB3879" s="77">
        <v>20</v>
      </c>
    </row>
    <row r="3880" spans="1:28" ht="15.75" customHeight="1" x14ac:dyDescent="0.2">
      <c r="A3880" s="77" t="s">
        <v>49</v>
      </c>
      <c r="B3880" s="77" t="s">
        <v>85</v>
      </c>
      <c r="C3880" s="77" t="s">
        <v>50</v>
      </c>
      <c r="D3880" s="113">
        <v>44154.447201608797</v>
      </c>
      <c r="E3880" s="77" t="s">
        <v>5</v>
      </c>
      <c r="F3880" s="77" t="s">
        <v>29</v>
      </c>
      <c r="G3880" s="77" t="s">
        <v>51</v>
      </c>
      <c r="H3880" s="77" t="s">
        <v>20</v>
      </c>
      <c r="I3880" s="77" t="s">
        <v>43</v>
      </c>
      <c r="J3880" s="109" t="s">
        <v>83</v>
      </c>
      <c r="K3880" s="110">
        <v>64.100999999999999</v>
      </c>
      <c r="L3880" s="77">
        <v>1650</v>
      </c>
      <c r="M3880" s="77" t="s">
        <v>41</v>
      </c>
      <c r="N3880" s="110">
        <v>0.28310013000000001</v>
      </c>
      <c r="O3880" s="107">
        <v>0</v>
      </c>
      <c r="P3880" s="111">
        <v>0.44833152999999998</v>
      </c>
      <c r="Z3880" s="77" t="s">
        <v>40</v>
      </c>
      <c r="AA3880" s="77" t="s">
        <v>39</v>
      </c>
      <c r="AB3880" s="77">
        <v>20</v>
      </c>
    </row>
    <row r="3881" spans="1:28" ht="15.75" customHeight="1" x14ac:dyDescent="0.2">
      <c r="A3881" s="77" t="s">
        <v>49</v>
      </c>
      <c r="B3881" s="77" t="s">
        <v>85</v>
      </c>
      <c r="C3881" s="77" t="s">
        <v>50</v>
      </c>
      <c r="D3881" s="113">
        <v>44154.447201608797</v>
      </c>
      <c r="E3881" s="77" t="s">
        <v>5</v>
      </c>
      <c r="F3881" s="77" t="s">
        <v>29</v>
      </c>
      <c r="G3881" s="77" t="s">
        <v>51</v>
      </c>
      <c r="H3881" s="77" t="s">
        <v>20</v>
      </c>
      <c r="I3881" s="77" t="s">
        <v>159</v>
      </c>
      <c r="J3881" s="77" t="s">
        <v>42</v>
      </c>
      <c r="K3881" s="101">
        <v>3.45</v>
      </c>
      <c r="L3881" s="77">
        <v>1650</v>
      </c>
      <c r="M3881" s="77" t="s">
        <v>41</v>
      </c>
      <c r="N3881" s="101">
        <v>39.1</v>
      </c>
      <c r="O3881" s="107">
        <v>7.1800000000000003E-2</v>
      </c>
      <c r="P3881" s="104">
        <v>8.09</v>
      </c>
      <c r="Z3881" s="77" t="s">
        <v>40</v>
      </c>
      <c r="AA3881" s="77" t="s">
        <v>39</v>
      </c>
      <c r="AB3881" s="77">
        <v>20</v>
      </c>
    </row>
    <row r="3882" spans="1:28" ht="15.75" customHeight="1" x14ac:dyDescent="0.2">
      <c r="A3882" s="77" t="s">
        <v>49</v>
      </c>
      <c r="B3882" s="77" t="s">
        <v>85</v>
      </c>
      <c r="C3882" s="77" t="s">
        <v>50</v>
      </c>
      <c r="D3882" s="113">
        <v>44154.447201608797</v>
      </c>
      <c r="E3882" s="77" t="s">
        <v>5</v>
      </c>
      <c r="F3882" s="77" t="s">
        <v>29</v>
      </c>
      <c r="G3882" s="77" t="s">
        <v>51</v>
      </c>
      <c r="H3882" s="77" t="s">
        <v>22</v>
      </c>
      <c r="I3882" s="77" t="s">
        <v>157</v>
      </c>
      <c r="J3882" s="77" t="s">
        <v>42</v>
      </c>
      <c r="K3882" s="101">
        <v>3.49</v>
      </c>
      <c r="L3882" s="77">
        <v>1670</v>
      </c>
      <c r="M3882" s="77" t="s">
        <v>41</v>
      </c>
      <c r="N3882" s="101">
        <v>68.5</v>
      </c>
      <c r="O3882" s="107">
        <v>7.8899999999999998E-2</v>
      </c>
      <c r="P3882" s="104">
        <v>7.91</v>
      </c>
      <c r="Z3882" s="77" t="s">
        <v>40</v>
      </c>
      <c r="AA3882" s="77" t="s">
        <v>39</v>
      </c>
      <c r="AB3882" s="77">
        <v>20</v>
      </c>
    </row>
    <row r="3883" spans="1:28" ht="15.75" customHeight="1" x14ac:dyDescent="0.2">
      <c r="A3883" s="77" t="s">
        <v>49</v>
      </c>
      <c r="B3883" s="77" t="s">
        <v>85</v>
      </c>
      <c r="C3883" s="77" t="s">
        <v>50</v>
      </c>
      <c r="D3883" s="113">
        <v>44154.447201608797</v>
      </c>
      <c r="E3883" s="77" t="s">
        <v>5</v>
      </c>
      <c r="F3883" s="77" t="s">
        <v>29</v>
      </c>
      <c r="G3883" s="77" t="s">
        <v>51</v>
      </c>
      <c r="H3883" s="77" t="s">
        <v>22</v>
      </c>
      <c r="I3883" s="77" t="s">
        <v>158</v>
      </c>
      <c r="J3883" s="77" t="s">
        <v>42</v>
      </c>
      <c r="K3883" s="101">
        <v>3.49</v>
      </c>
      <c r="L3883" s="77">
        <v>1670</v>
      </c>
      <c r="M3883" s="77" t="s">
        <v>41</v>
      </c>
      <c r="N3883" s="101">
        <v>158</v>
      </c>
      <c r="O3883" s="107">
        <v>8.7800000000000003E-2</v>
      </c>
      <c r="P3883" s="104">
        <v>0</v>
      </c>
      <c r="Z3883" s="77" t="s">
        <v>40</v>
      </c>
      <c r="AA3883" s="77" t="s">
        <v>39</v>
      </c>
      <c r="AB3883" s="77">
        <v>20</v>
      </c>
    </row>
    <row r="3884" spans="1:28" ht="15.75" customHeight="1" x14ac:dyDescent="0.2">
      <c r="A3884" s="77" t="s">
        <v>49</v>
      </c>
      <c r="B3884" s="77" t="s">
        <v>85</v>
      </c>
      <c r="C3884" s="77" t="s">
        <v>50</v>
      </c>
      <c r="D3884" s="113">
        <v>44154.447201608797</v>
      </c>
      <c r="E3884" s="77" t="s">
        <v>5</v>
      </c>
      <c r="F3884" s="77" t="s">
        <v>29</v>
      </c>
      <c r="G3884" s="77" t="s">
        <v>51</v>
      </c>
      <c r="H3884" s="77" t="s">
        <v>22</v>
      </c>
      <c r="I3884" s="77" t="s">
        <v>43</v>
      </c>
      <c r="J3884" s="109" t="s">
        <v>83</v>
      </c>
      <c r="K3884" s="110">
        <v>64.844200000000001</v>
      </c>
      <c r="L3884" s="77">
        <v>1670</v>
      </c>
      <c r="M3884" s="77" t="s">
        <v>41</v>
      </c>
      <c r="N3884" s="110">
        <v>0.26264801999999998</v>
      </c>
      <c r="O3884" s="107">
        <v>0</v>
      </c>
      <c r="P3884" s="111">
        <v>0.41765340000000001</v>
      </c>
      <c r="Z3884" s="77" t="s">
        <v>40</v>
      </c>
      <c r="AA3884" s="77" t="s">
        <v>39</v>
      </c>
      <c r="AB3884" s="77">
        <v>20</v>
      </c>
    </row>
    <row r="3885" spans="1:28" ht="15.75" customHeight="1" x14ac:dyDescent="0.2">
      <c r="A3885" s="77" t="s">
        <v>49</v>
      </c>
      <c r="B3885" s="77" t="s">
        <v>85</v>
      </c>
      <c r="C3885" s="77" t="s">
        <v>50</v>
      </c>
      <c r="D3885" s="113">
        <v>44154.447201608797</v>
      </c>
      <c r="E3885" s="77" t="s">
        <v>5</v>
      </c>
      <c r="F3885" s="77" t="s">
        <v>29</v>
      </c>
      <c r="G3885" s="77" t="s">
        <v>51</v>
      </c>
      <c r="H3885" s="77" t="s">
        <v>22</v>
      </c>
      <c r="I3885" s="77" t="s">
        <v>159</v>
      </c>
      <c r="J3885" s="77" t="s">
        <v>42</v>
      </c>
      <c r="K3885" s="101">
        <v>3.49</v>
      </c>
      <c r="L3885" s="77">
        <v>1670</v>
      </c>
      <c r="M3885" s="77" t="s">
        <v>41</v>
      </c>
      <c r="N3885" s="101">
        <v>70.7</v>
      </c>
      <c r="O3885" s="107">
        <v>7.6300000000000007E-2</v>
      </c>
      <c r="P3885" s="104">
        <v>7.5</v>
      </c>
      <c r="Z3885" s="77" t="s">
        <v>40</v>
      </c>
      <c r="AA3885" s="77" t="s">
        <v>39</v>
      </c>
      <c r="AB3885" s="77">
        <v>20</v>
      </c>
    </row>
    <row r="3886" spans="1:28" ht="15.75" customHeight="1" x14ac:dyDescent="0.2">
      <c r="A3886" s="77" t="s">
        <v>49</v>
      </c>
      <c r="B3886" s="77" t="s">
        <v>85</v>
      </c>
      <c r="C3886" s="77" t="s">
        <v>50</v>
      </c>
      <c r="D3886" s="113">
        <v>44154.447201608797</v>
      </c>
      <c r="E3886" s="77" t="s">
        <v>5</v>
      </c>
      <c r="F3886" s="77" t="s">
        <v>29</v>
      </c>
      <c r="G3886" s="77" t="s">
        <v>51</v>
      </c>
      <c r="H3886" s="77" t="s">
        <v>24</v>
      </c>
      <c r="I3886" s="77" t="s">
        <v>157</v>
      </c>
      <c r="J3886" s="77" t="s">
        <v>42</v>
      </c>
      <c r="K3886" s="101">
        <v>4.03</v>
      </c>
      <c r="L3886" s="77">
        <v>1710</v>
      </c>
      <c r="M3886" s="77" t="s">
        <v>41</v>
      </c>
      <c r="N3886" s="101">
        <v>92</v>
      </c>
      <c r="O3886" s="107">
        <v>9.7500000000000003E-2</v>
      </c>
      <c r="P3886" s="104">
        <v>8.0299999999999994</v>
      </c>
      <c r="Z3886" s="77" t="s">
        <v>40</v>
      </c>
      <c r="AA3886" s="77" t="s">
        <v>39</v>
      </c>
      <c r="AB3886" s="77">
        <v>20</v>
      </c>
    </row>
    <row r="3887" spans="1:28" ht="15.75" customHeight="1" x14ac:dyDescent="0.2">
      <c r="A3887" s="77" t="s">
        <v>49</v>
      </c>
      <c r="B3887" s="77" t="s">
        <v>85</v>
      </c>
      <c r="C3887" s="77" t="s">
        <v>50</v>
      </c>
      <c r="D3887" s="113">
        <v>44154.447201608797</v>
      </c>
      <c r="E3887" s="77" t="s">
        <v>5</v>
      </c>
      <c r="F3887" s="77" t="s">
        <v>29</v>
      </c>
      <c r="G3887" s="77" t="s">
        <v>51</v>
      </c>
      <c r="H3887" s="77" t="s">
        <v>24</v>
      </c>
      <c r="I3887" s="77" t="s">
        <v>158</v>
      </c>
      <c r="J3887" s="77" t="s">
        <v>42</v>
      </c>
      <c r="K3887" s="101">
        <v>4.03</v>
      </c>
      <c r="L3887" s="77">
        <v>1710</v>
      </c>
      <c r="M3887" s="77" t="s">
        <v>41</v>
      </c>
      <c r="N3887" s="101">
        <v>205</v>
      </c>
      <c r="O3887" s="107">
        <v>0.105</v>
      </c>
      <c r="P3887" s="104">
        <v>0</v>
      </c>
      <c r="Z3887" s="77" t="s">
        <v>40</v>
      </c>
      <c r="AA3887" s="77" t="s">
        <v>39</v>
      </c>
      <c r="AB3887" s="77">
        <v>20</v>
      </c>
    </row>
    <row r="3888" spans="1:28" ht="15.75" customHeight="1" x14ac:dyDescent="0.2">
      <c r="A3888" s="77" t="s">
        <v>49</v>
      </c>
      <c r="B3888" s="77" t="s">
        <v>85</v>
      </c>
      <c r="C3888" s="77" t="s">
        <v>50</v>
      </c>
      <c r="D3888" s="113">
        <v>44154.447201608797</v>
      </c>
      <c r="E3888" s="77" t="s">
        <v>5</v>
      </c>
      <c r="F3888" s="77" t="s">
        <v>29</v>
      </c>
      <c r="G3888" s="77" t="s">
        <v>51</v>
      </c>
      <c r="H3888" s="77" t="s">
        <v>24</v>
      </c>
      <c r="I3888" s="77" t="s">
        <v>43</v>
      </c>
      <c r="J3888" s="109" t="s">
        <v>83</v>
      </c>
      <c r="K3888" s="110">
        <v>74.877399999999994</v>
      </c>
      <c r="L3888" s="77">
        <v>1710</v>
      </c>
      <c r="M3888" s="77" t="s">
        <v>41</v>
      </c>
      <c r="N3888" s="110">
        <v>0.25834233000000001</v>
      </c>
      <c r="O3888" s="107">
        <v>0</v>
      </c>
      <c r="P3888" s="111">
        <v>0.41711517999999997</v>
      </c>
      <c r="Z3888" s="77" t="s">
        <v>40</v>
      </c>
      <c r="AA3888" s="77" t="s">
        <v>39</v>
      </c>
      <c r="AB3888" s="77">
        <v>20</v>
      </c>
    </row>
    <row r="3889" spans="1:28" ht="15.75" customHeight="1" x14ac:dyDescent="0.2">
      <c r="A3889" s="77" t="s">
        <v>49</v>
      </c>
      <c r="B3889" s="77" t="s">
        <v>85</v>
      </c>
      <c r="C3889" s="77" t="s">
        <v>50</v>
      </c>
      <c r="D3889" s="113">
        <v>44154.447201608797</v>
      </c>
      <c r="E3889" s="77" t="s">
        <v>5</v>
      </c>
      <c r="F3889" s="77" t="s">
        <v>29</v>
      </c>
      <c r="G3889" s="77" t="s">
        <v>51</v>
      </c>
      <c r="H3889" s="77" t="s">
        <v>24</v>
      </c>
      <c r="I3889" s="77" t="s">
        <v>159</v>
      </c>
      <c r="J3889" s="77" t="s">
        <v>42</v>
      </c>
      <c r="K3889" s="101">
        <v>4.03</v>
      </c>
      <c r="L3889" s="77">
        <v>1710</v>
      </c>
      <c r="M3889" s="77" t="s">
        <v>41</v>
      </c>
      <c r="N3889" s="101">
        <v>97.5</v>
      </c>
      <c r="O3889" s="107">
        <v>9.7199999999999995E-2</v>
      </c>
      <c r="P3889" s="104">
        <v>7.59</v>
      </c>
      <c r="Z3889" s="77" t="s">
        <v>40</v>
      </c>
      <c r="AA3889" s="77" t="s">
        <v>39</v>
      </c>
      <c r="AB3889" s="77">
        <v>20</v>
      </c>
    </row>
    <row r="3890" spans="1:28" ht="15.75" customHeight="1" x14ac:dyDescent="0.2">
      <c r="A3890" s="77" t="s">
        <v>49</v>
      </c>
      <c r="B3890" s="77" t="s">
        <v>85</v>
      </c>
      <c r="C3890" s="77" t="s">
        <v>50</v>
      </c>
      <c r="D3890" s="113">
        <v>44154.447201608797</v>
      </c>
      <c r="E3890" s="77" t="s">
        <v>5</v>
      </c>
      <c r="F3890" s="77" t="s">
        <v>29</v>
      </c>
      <c r="G3890" s="77" t="s">
        <v>51</v>
      </c>
      <c r="H3890" s="77" t="s">
        <v>25</v>
      </c>
      <c r="I3890" s="77" t="s">
        <v>157</v>
      </c>
      <c r="J3890" s="77" t="s">
        <v>42</v>
      </c>
      <c r="K3890" s="101">
        <v>5.32</v>
      </c>
      <c r="L3890" s="77">
        <v>1640</v>
      </c>
      <c r="M3890" s="77" t="s">
        <v>41</v>
      </c>
      <c r="N3890" s="101">
        <v>91.8</v>
      </c>
      <c r="O3890" s="107">
        <v>6.8900000000000003E-2</v>
      </c>
      <c r="P3890" s="104">
        <v>2.65</v>
      </c>
      <c r="Z3890" s="77" t="s">
        <v>40</v>
      </c>
      <c r="AA3890" s="77" t="s">
        <v>39</v>
      </c>
      <c r="AB3890" s="77">
        <v>20</v>
      </c>
    </row>
    <row r="3891" spans="1:28" ht="15.75" customHeight="1" x14ac:dyDescent="0.2">
      <c r="A3891" s="77" t="s">
        <v>49</v>
      </c>
      <c r="B3891" s="77" t="s">
        <v>85</v>
      </c>
      <c r="C3891" s="77" t="s">
        <v>50</v>
      </c>
      <c r="D3891" s="113">
        <v>44154.447201608797</v>
      </c>
      <c r="E3891" s="77" t="s">
        <v>5</v>
      </c>
      <c r="F3891" s="77" t="s">
        <v>29</v>
      </c>
      <c r="G3891" s="77" t="s">
        <v>51</v>
      </c>
      <c r="H3891" s="77" t="s">
        <v>25</v>
      </c>
      <c r="I3891" s="77" t="s">
        <v>158</v>
      </c>
      <c r="J3891" s="77" t="s">
        <v>42</v>
      </c>
      <c r="K3891" s="101">
        <v>5.32</v>
      </c>
      <c r="L3891" s="77">
        <v>1640</v>
      </c>
      <c r="M3891" s="77" t="s">
        <v>41</v>
      </c>
      <c r="N3891" s="101">
        <v>127</v>
      </c>
      <c r="O3891" s="107">
        <v>7.5800000000000006E-2</v>
      </c>
      <c r="P3891" s="104">
        <v>0</v>
      </c>
      <c r="Z3891" s="77" t="s">
        <v>40</v>
      </c>
      <c r="AA3891" s="77" t="s">
        <v>39</v>
      </c>
      <c r="AB3891" s="77">
        <v>20</v>
      </c>
    </row>
    <row r="3892" spans="1:28" ht="15.75" customHeight="1" x14ac:dyDescent="0.2">
      <c r="A3892" s="77" t="s">
        <v>49</v>
      </c>
      <c r="B3892" s="77" t="s">
        <v>85</v>
      </c>
      <c r="C3892" s="77" t="s">
        <v>50</v>
      </c>
      <c r="D3892" s="113">
        <v>44154.447201608797</v>
      </c>
      <c r="E3892" s="77" t="s">
        <v>5</v>
      </c>
      <c r="F3892" s="77" t="s">
        <v>29</v>
      </c>
      <c r="G3892" s="77" t="s">
        <v>51</v>
      </c>
      <c r="H3892" s="77" t="s">
        <v>25</v>
      </c>
      <c r="I3892" s="77" t="s">
        <v>43</v>
      </c>
      <c r="J3892" s="109" t="s">
        <v>83</v>
      </c>
      <c r="K3892" s="110">
        <v>98.845603999999994</v>
      </c>
      <c r="L3892" s="77">
        <v>1640</v>
      </c>
      <c r="M3892" s="77" t="s">
        <v>41</v>
      </c>
      <c r="N3892" s="110">
        <v>8.2346610000000001E-2</v>
      </c>
      <c r="O3892" s="107">
        <v>0</v>
      </c>
      <c r="P3892" s="111">
        <v>0.13401506999999999</v>
      </c>
      <c r="Z3892" s="77" t="s">
        <v>40</v>
      </c>
      <c r="AA3892" s="77" t="s">
        <v>39</v>
      </c>
      <c r="AB3892" s="77">
        <v>20</v>
      </c>
    </row>
    <row r="3893" spans="1:28" ht="15.75" customHeight="1" x14ac:dyDescent="0.2">
      <c r="A3893" s="77" t="s">
        <v>49</v>
      </c>
      <c r="B3893" s="77" t="s">
        <v>85</v>
      </c>
      <c r="C3893" s="77" t="s">
        <v>50</v>
      </c>
      <c r="D3893" s="113">
        <v>44154.447201608797</v>
      </c>
      <c r="E3893" s="77" t="s">
        <v>5</v>
      </c>
      <c r="F3893" s="77" t="s">
        <v>29</v>
      </c>
      <c r="G3893" s="77" t="s">
        <v>51</v>
      </c>
      <c r="H3893" s="77" t="s">
        <v>25</v>
      </c>
      <c r="I3893" s="77" t="s">
        <v>159</v>
      </c>
      <c r="J3893" s="77" t="s">
        <v>42</v>
      </c>
      <c r="K3893" s="101">
        <v>5.32</v>
      </c>
      <c r="L3893" s="77">
        <v>1640</v>
      </c>
      <c r="M3893" s="77" t="s">
        <v>41</v>
      </c>
      <c r="N3893" s="101">
        <v>92.3</v>
      </c>
      <c r="O3893" s="107">
        <v>6.83E-2</v>
      </c>
      <c r="P3893" s="104">
        <v>2.5</v>
      </c>
      <c r="Z3893" s="77" t="s">
        <v>40</v>
      </c>
      <c r="AA3893" s="77" t="s">
        <v>39</v>
      </c>
      <c r="AB3893" s="77">
        <v>20</v>
      </c>
    </row>
    <row r="3894" spans="1:28" ht="15.75" customHeight="1" x14ac:dyDescent="0.2">
      <c r="A3894" s="77" t="s">
        <v>49</v>
      </c>
      <c r="B3894" s="77" t="s">
        <v>85</v>
      </c>
      <c r="C3894" s="77" t="s">
        <v>50</v>
      </c>
      <c r="D3894" s="113">
        <v>44154.447201608797</v>
      </c>
      <c r="E3894" s="77" t="s">
        <v>5</v>
      </c>
      <c r="F3894" s="77" t="s">
        <v>29</v>
      </c>
      <c r="G3894" s="77" t="s">
        <v>51</v>
      </c>
      <c r="H3894" s="77" t="s">
        <v>26</v>
      </c>
      <c r="I3894" s="77" t="s">
        <v>157</v>
      </c>
      <c r="J3894" s="77" t="s">
        <v>42</v>
      </c>
      <c r="K3894" s="101">
        <v>3.26</v>
      </c>
      <c r="L3894" s="77">
        <v>1690</v>
      </c>
      <c r="M3894" s="77" t="s">
        <v>41</v>
      </c>
      <c r="N3894" s="101">
        <v>42.8</v>
      </c>
      <c r="O3894" s="107">
        <v>6.54E-2</v>
      </c>
      <c r="P3894" s="104">
        <v>14.7</v>
      </c>
      <c r="Z3894" s="77" t="s">
        <v>40</v>
      </c>
      <c r="AA3894" s="77" t="s">
        <v>39</v>
      </c>
      <c r="AB3894" s="77">
        <v>20</v>
      </c>
    </row>
    <row r="3895" spans="1:28" ht="15.75" customHeight="1" x14ac:dyDescent="0.2">
      <c r="A3895" s="77" t="s">
        <v>49</v>
      </c>
      <c r="B3895" s="77" t="s">
        <v>85</v>
      </c>
      <c r="C3895" s="77" t="s">
        <v>50</v>
      </c>
      <c r="D3895" s="113">
        <v>44154.447201608797</v>
      </c>
      <c r="E3895" s="77" t="s">
        <v>5</v>
      </c>
      <c r="F3895" s="77" t="s">
        <v>29</v>
      </c>
      <c r="G3895" s="77" t="s">
        <v>51</v>
      </c>
      <c r="H3895" s="77" t="s">
        <v>26</v>
      </c>
      <c r="I3895" s="77" t="s">
        <v>158</v>
      </c>
      <c r="J3895" s="77" t="s">
        <v>42</v>
      </c>
      <c r="K3895" s="101">
        <v>3.26</v>
      </c>
      <c r="L3895" s="77">
        <v>1690</v>
      </c>
      <c r="M3895" s="77" t="s">
        <v>41</v>
      </c>
      <c r="N3895" s="101">
        <v>259</v>
      </c>
      <c r="O3895" s="107">
        <v>6.88E-2</v>
      </c>
      <c r="P3895" s="104">
        <v>0</v>
      </c>
      <c r="Z3895" s="77" t="s">
        <v>40</v>
      </c>
      <c r="AA3895" s="77" t="s">
        <v>39</v>
      </c>
      <c r="AB3895" s="77">
        <v>20</v>
      </c>
    </row>
    <row r="3896" spans="1:28" ht="15.75" customHeight="1" x14ac:dyDescent="0.2">
      <c r="A3896" s="77" t="s">
        <v>49</v>
      </c>
      <c r="B3896" s="77" t="s">
        <v>85</v>
      </c>
      <c r="C3896" s="77" t="s">
        <v>50</v>
      </c>
      <c r="D3896" s="113">
        <v>44154.447201608797</v>
      </c>
      <c r="E3896" s="77" t="s">
        <v>5</v>
      </c>
      <c r="F3896" s="77" t="s">
        <v>29</v>
      </c>
      <c r="G3896" s="77" t="s">
        <v>51</v>
      </c>
      <c r="H3896" s="77" t="s">
        <v>26</v>
      </c>
      <c r="I3896" s="77" t="s">
        <v>43</v>
      </c>
      <c r="J3896" s="109" t="s">
        <v>83</v>
      </c>
      <c r="K3896" s="110">
        <v>60.570799999999998</v>
      </c>
      <c r="L3896" s="77">
        <v>1690</v>
      </c>
      <c r="M3896" s="77" t="s">
        <v>41</v>
      </c>
      <c r="N3896" s="110">
        <v>0.51076423999999998</v>
      </c>
      <c r="O3896" s="107">
        <v>0</v>
      </c>
      <c r="P3896" s="111">
        <v>0.77502689999999996</v>
      </c>
      <c r="Z3896" s="77" t="s">
        <v>40</v>
      </c>
      <c r="AA3896" s="77" t="s">
        <v>39</v>
      </c>
      <c r="AB3896" s="77">
        <v>20</v>
      </c>
    </row>
    <row r="3897" spans="1:28" ht="15.75" customHeight="1" x14ac:dyDescent="0.2">
      <c r="A3897" s="77" t="s">
        <v>49</v>
      </c>
      <c r="B3897" s="77" t="s">
        <v>85</v>
      </c>
      <c r="C3897" s="77" t="s">
        <v>50</v>
      </c>
      <c r="D3897" s="113">
        <v>44154.447201608797</v>
      </c>
      <c r="E3897" s="77" t="s">
        <v>5</v>
      </c>
      <c r="F3897" s="77" t="s">
        <v>29</v>
      </c>
      <c r="G3897" s="77" t="s">
        <v>51</v>
      </c>
      <c r="H3897" s="77" t="s">
        <v>26</v>
      </c>
      <c r="I3897" s="77" t="s">
        <v>159</v>
      </c>
      <c r="J3897" s="77" t="s">
        <v>42</v>
      </c>
      <c r="K3897" s="101">
        <v>3.26</v>
      </c>
      <c r="L3897" s="77">
        <v>1690</v>
      </c>
      <c r="M3897" s="77" t="s">
        <v>41</v>
      </c>
      <c r="N3897" s="101">
        <v>39.5</v>
      </c>
      <c r="O3897" s="107">
        <v>4.3700000000000003E-2</v>
      </c>
      <c r="P3897" s="104">
        <v>14</v>
      </c>
      <c r="Z3897" s="77" t="s">
        <v>40</v>
      </c>
      <c r="AA3897" s="77" t="s">
        <v>39</v>
      </c>
      <c r="AB3897" s="77">
        <v>20</v>
      </c>
    </row>
    <row r="3898" spans="1:28" ht="15.75" customHeight="1" x14ac:dyDescent="0.2">
      <c r="A3898" s="77" t="s">
        <v>48</v>
      </c>
      <c r="B3898" s="77" t="s">
        <v>85</v>
      </c>
      <c r="C3898" s="77" t="s">
        <v>50</v>
      </c>
      <c r="D3898" s="113">
        <v>44154.447201608797</v>
      </c>
      <c r="E3898" s="77" t="s">
        <v>5</v>
      </c>
      <c r="F3898" s="77" t="s">
        <v>30</v>
      </c>
      <c r="G3898" s="77" t="s">
        <v>44</v>
      </c>
      <c r="H3898" s="77" t="s">
        <v>6</v>
      </c>
      <c r="I3898" s="77" t="s">
        <v>157</v>
      </c>
      <c r="J3898" s="77" t="s">
        <v>42</v>
      </c>
      <c r="K3898" s="101">
        <v>3.5</v>
      </c>
      <c r="L3898" s="77">
        <v>1240</v>
      </c>
      <c r="M3898" s="77" t="s">
        <v>41</v>
      </c>
      <c r="N3898" s="101">
        <v>1.7</v>
      </c>
      <c r="O3898" s="107">
        <v>0</v>
      </c>
      <c r="P3898" s="104">
        <v>2.1</v>
      </c>
      <c r="Z3898" s="77" t="s">
        <v>40</v>
      </c>
      <c r="AA3898" s="77" t="s">
        <v>39</v>
      </c>
      <c r="AB3898" s="77">
        <v>20</v>
      </c>
    </row>
    <row r="3899" spans="1:28" ht="15.75" customHeight="1" x14ac:dyDescent="0.2">
      <c r="A3899" s="77" t="s">
        <v>48</v>
      </c>
      <c r="B3899" s="77" t="s">
        <v>85</v>
      </c>
      <c r="C3899" s="77" t="s">
        <v>50</v>
      </c>
      <c r="D3899" s="113">
        <v>44154.447201608797</v>
      </c>
      <c r="E3899" s="77" t="s">
        <v>5</v>
      </c>
      <c r="F3899" s="77" t="s">
        <v>30</v>
      </c>
      <c r="G3899" s="77" t="s">
        <v>44</v>
      </c>
      <c r="H3899" s="77" t="s">
        <v>6</v>
      </c>
      <c r="I3899" s="77" t="s">
        <v>158</v>
      </c>
      <c r="J3899" s="77" t="s">
        <v>42</v>
      </c>
      <c r="K3899" s="101">
        <v>3.5</v>
      </c>
      <c r="L3899" s="77">
        <v>1240</v>
      </c>
      <c r="M3899" s="77" t="s">
        <v>41</v>
      </c>
      <c r="N3899" s="101">
        <v>18.8</v>
      </c>
      <c r="O3899" s="107">
        <v>0</v>
      </c>
      <c r="P3899" s="104">
        <v>0</v>
      </c>
      <c r="Z3899" s="77" t="s">
        <v>40</v>
      </c>
      <c r="AA3899" s="77" t="s">
        <v>39</v>
      </c>
      <c r="AB3899" s="77">
        <v>20</v>
      </c>
    </row>
    <row r="3900" spans="1:28" ht="15.75" customHeight="1" x14ac:dyDescent="0.2">
      <c r="A3900" s="77" t="s">
        <v>48</v>
      </c>
      <c r="B3900" s="77" t="s">
        <v>85</v>
      </c>
      <c r="C3900" s="77" t="s">
        <v>50</v>
      </c>
      <c r="D3900" s="113">
        <v>44154.447201608797</v>
      </c>
      <c r="E3900" s="77" t="s">
        <v>5</v>
      </c>
      <c r="F3900" s="77" t="s">
        <v>30</v>
      </c>
      <c r="G3900" s="77" t="s">
        <v>44</v>
      </c>
      <c r="H3900" s="77" t="s">
        <v>6</v>
      </c>
      <c r="I3900" s="77" t="s">
        <v>43</v>
      </c>
      <c r="J3900" s="109" t="s">
        <v>83</v>
      </c>
      <c r="K3900" s="110">
        <v>54.984999999999999</v>
      </c>
      <c r="L3900" s="77">
        <v>1240</v>
      </c>
      <c r="M3900" s="77" t="s">
        <v>41</v>
      </c>
      <c r="N3900" s="110">
        <v>7.7657539999999997E-2</v>
      </c>
      <c r="O3900" s="107">
        <v>0</v>
      </c>
      <c r="P3900" s="111">
        <v>0.12030554</v>
      </c>
      <c r="Z3900" s="77" t="s">
        <v>40</v>
      </c>
      <c r="AA3900" s="77" t="s">
        <v>39</v>
      </c>
      <c r="AB3900" s="77">
        <v>20</v>
      </c>
    </row>
    <row r="3901" spans="1:28" ht="15.75" customHeight="1" x14ac:dyDescent="0.2">
      <c r="A3901" s="77" t="s">
        <v>48</v>
      </c>
      <c r="B3901" s="77" t="s">
        <v>85</v>
      </c>
      <c r="C3901" s="77" t="s">
        <v>50</v>
      </c>
      <c r="D3901" s="113">
        <v>44154.447201608797</v>
      </c>
      <c r="E3901" s="77" t="s">
        <v>5</v>
      </c>
      <c r="F3901" s="77" t="s">
        <v>30</v>
      </c>
      <c r="G3901" s="77" t="s">
        <v>44</v>
      </c>
      <c r="H3901" s="77" t="s">
        <v>6</v>
      </c>
      <c r="I3901" s="77" t="s">
        <v>159</v>
      </c>
      <c r="J3901" s="77" t="s">
        <v>42</v>
      </c>
      <c r="K3901" s="101">
        <v>3.5</v>
      </c>
      <c r="L3901" s="77">
        <v>1240</v>
      </c>
      <c r="M3901" s="77" t="s">
        <v>41</v>
      </c>
      <c r="N3901" s="101">
        <v>1.58</v>
      </c>
      <c r="O3901" s="107">
        <v>0</v>
      </c>
      <c r="P3901" s="104">
        <v>1.88</v>
      </c>
      <c r="Z3901" s="77" t="s">
        <v>40</v>
      </c>
      <c r="AA3901" s="77" t="s">
        <v>39</v>
      </c>
      <c r="AB3901" s="77">
        <v>20</v>
      </c>
    </row>
    <row r="3902" spans="1:28" ht="15.75" customHeight="1" x14ac:dyDescent="0.2">
      <c r="A3902" s="77" t="s">
        <v>48</v>
      </c>
      <c r="B3902" s="77" t="s">
        <v>85</v>
      </c>
      <c r="C3902" s="77" t="s">
        <v>50</v>
      </c>
      <c r="D3902" s="113">
        <v>44154.447201608797</v>
      </c>
      <c r="E3902" s="77" t="s">
        <v>5</v>
      </c>
      <c r="F3902" s="77" t="s">
        <v>30</v>
      </c>
      <c r="G3902" s="77" t="s">
        <v>44</v>
      </c>
      <c r="H3902" s="77" t="s">
        <v>7</v>
      </c>
      <c r="I3902" s="77" t="s">
        <v>157</v>
      </c>
      <c r="J3902" s="77" t="s">
        <v>42</v>
      </c>
      <c r="K3902" s="101">
        <v>3.5</v>
      </c>
      <c r="L3902" s="77">
        <v>1240</v>
      </c>
      <c r="M3902" s="77" t="s">
        <v>41</v>
      </c>
      <c r="N3902" s="101">
        <v>85</v>
      </c>
      <c r="O3902" s="107">
        <v>3.5700000000000003E-2</v>
      </c>
      <c r="P3902" s="104">
        <v>2.76</v>
      </c>
      <c r="Z3902" s="77" t="s">
        <v>40</v>
      </c>
      <c r="AA3902" s="77" t="s">
        <v>39</v>
      </c>
      <c r="AB3902" s="77">
        <v>20</v>
      </c>
    </row>
    <row r="3903" spans="1:28" ht="15.75" customHeight="1" x14ac:dyDescent="0.2">
      <c r="A3903" s="77" t="s">
        <v>48</v>
      </c>
      <c r="B3903" s="77" t="s">
        <v>85</v>
      </c>
      <c r="C3903" s="77" t="s">
        <v>50</v>
      </c>
      <c r="D3903" s="113">
        <v>44154.447201608797</v>
      </c>
      <c r="E3903" s="77" t="s">
        <v>5</v>
      </c>
      <c r="F3903" s="77" t="s">
        <v>30</v>
      </c>
      <c r="G3903" s="77" t="s">
        <v>44</v>
      </c>
      <c r="H3903" s="77" t="s">
        <v>7</v>
      </c>
      <c r="I3903" s="77" t="s">
        <v>158</v>
      </c>
      <c r="J3903" s="77" t="s">
        <v>42</v>
      </c>
      <c r="K3903" s="101">
        <v>3.5</v>
      </c>
      <c r="L3903" s="77">
        <v>1240</v>
      </c>
      <c r="M3903" s="77" t="s">
        <v>41</v>
      </c>
      <c r="N3903" s="101">
        <v>112</v>
      </c>
      <c r="O3903" s="107">
        <v>3.95E-2</v>
      </c>
      <c r="P3903" s="104">
        <v>0</v>
      </c>
      <c r="Z3903" s="77" t="s">
        <v>40</v>
      </c>
      <c r="AA3903" s="77" t="s">
        <v>39</v>
      </c>
      <c r="AB3903" s="77">
        <v>20</v>
      </c>
    </row>
    <row r="3904" spans="1:28" ht="15.75" customHeight="1" x14ac:dyDescent="0.2">
      <c r="A3904" s="77" t="s">
        <v>48</v>
      </c>
      <c r="B3904" s="77" t="s">
        <v>85</v>
      </c>
      <c r="C3904" s="77" t="s">
        <v>50</v>
      </c>
      <c r="D3904" s="113">
        <v>44154.447201608797</v>
      </c>
      <c r="E3904" s="77" t="s">
        <v>5</v>
      </c>
      <c r="F3904" s="77" t="s">
        <v>30</v>
      </c>
      <c r="G3904" s="77" t="s">
        <v>44</v>
      </c>
      <c r="H3904" s="77" t="s">
        <v>7</v>
      </c>
      <c r="I3904" s="77" t="s">
        <v>43</v>
      </c>
      <c r="J3904" s="109" t="s">
        <v>83</v>
      </c>
      <c r="K3904" s="110">
        <v>54.984999999999999</v>
      </c>
      <c r="L3904" s="77">
        <v>1240</v>
      </c>
      <c r="M3904" s="77" t="s">
        <v>41</v>
      </c>
      <c r="N3904" s="110">
        <v>0.10184596</v>
      </c>
      <c r="O3904" s="107">
        <v>0</v>
      </c>
      <c r="P3904" s="111">
        <v>0.15786122999999999</v>
      </c>
      <c r="Z3904" s="77" t="s">
        <v>40</v>
      </c>
      <c r="AA3904" s="77" t="s">
        <v>39</v>
      </c>
      <c r="AB3904" s="77">
        <v>20</v>
      </c>
    </row>
    <row r="3905" spans="1:28" ht="15.75" customHeight="1" x14ac:dyDescent="0.2">
      <c r="A3905" s="77" t="s">
        <v>48</v>
      </c>
      <c r="B3905" s="77" t="s">
        <v>85</v>
      </c>
      <c r="C3905" s="77" t="s">
        <v>50</v>
      </c>
      <c r="D3905" s="113">
        <v>44154.447201608797</v>
      </c>
      <c r="E3905" s="77" t="s">
        <v>5</v>
      </c>
      <c r="F3905" s="77" t="s">
        <v>30</v>
      </c>
      <c r="G3905" s="77" t="s">
        <v>44</v>
      </c>
      <c r="H3905" s="77" t="s">
        <v>7</v>
      </c>
      <c r="I3905" s="77" t="s">
        <v>159</v>
      </c>
      <c r="J3905" s="77" t="s">
        <v>42</v>
      </c>
      <c r="K3905" s="101">
        <v>3.5</v>
      </c>
      <c r="L3905" s="77">
        <v>1240</v>
      </c>
      <c r="M3905" s="77" t="s">
        <v>41</v>
      </c>
      <c r="N3905" s="101">
        <v>81.7</v>
      </c>
      <c r="O3905" s="107">
        <v>3.3399999999999999E-2</v>
      </c>
      <c r="P3905" s="104">
        <v>2.42</v>
      </c>
      <c r="Z3905" s="77" t="s">
        <v>40</v>
      </c>
      <c r="AA3905" s="77" t="s">
        <v>39</v>
      </c>
      <c r="AB3905" s="77">
        <v>20</v>
      </c>
    </row>
    <row r="3906" spans="1:28" ht="15.75" customHeight="1" x14ac:dyDescent="0.2">
      <c r="A3906" s="77" t="s">
        <v>48</v>
      </c>
      <c r="B3906" s="77" t="s">
        <v>85</v>
      </c>
      <c r="C3906" s="77" t="s">
        <v>50</v>
      </c>
      <c r="D3906" s="113">
        <v>44154.447201608797</v>
      </c>
      <c r="E3906" s="77" t="s">
        <v>5</v>
      </c>
      <c r="F3906" s="77" t="s">
        <v>30</v>
      </c>
      <c r="G3906" s="77" t="s">
        <v>44</v>
      </c>
      <c r="H3906" s="77" t="s">
        <v>8</v>
      </c>
      <c r="I3906" s="77" t="s">
        <v>157</v>
      </c>
      <c r="J3906" s="77" t="s">
        <v>42</v>
      </c>
      <c r="K3906" s="101">
        <v>3.5</v>
      </c>
      <c r="L3906" s="77">
        <v>1240</v>
      </c>
      <c r="M3906" s="77" t="s">
        <v>41</v>
      </c>
      <c r="N3906" s="101">
        <v>87.2</v>
      </c>
      <c r="O3906" s="107">
        <v>1.83E-2</v>
      </c>
      <c r="P3906" s="104">
        <v>2.65</v>
      </c>
      <c r="Z3906" s="77" t="s">
        <v>40</v>
      </c>
      <c r="AA3906" s="77" t="s">
        <v>39</v>
      </c>
      <c r="AB3906" s="77">
        <v>20</v>
      </c>
    </row>
    <row r="3907" spans="1:28" ht="15.75" customHeight="1" x14ac:dyDescent="0.2">
      <c r="A3907" s="77" t="s">
        <v>48</v>
      </c>
      <c r="B3907" s="77" t="s">
        <v>85</v>
      </c>
      <c r="C3907" s="77" t="s">
        <v>50</v>
      </c>
      <c r="D3907" s="113">
        <v>44154.447201608797</v>
      </c>
      <c r="E3907" s="77" t="s">
        <v>5</v>
      </c>
      <c r="F3907" s="77" t="s">
        <v>30</v>
      </c>
      <c r="G3907" s="77" t="s">
        <v>44</v>
      </c>
      <c r="H3907" s="77" t="s">
        <v>8</v>
      </c>
      <c r="I3907" s="77" t="s">
        <v>158</v>
      </c>
      <c r="J3907" s="77" t="s">
        <v>42</v>
      </c>
      <c r="K3907" s="101">
        <v>3.5</v>
      </c>
      <c r="L3907" s="77">
        <v>1240</v>
      </c>
      <c r="M3907" s="77" t="s">
        <v>41</v>
      </c>
      <c r="N3907" s="101">
        <v>107</v>
      </c>
      <c r="O3907" s="107">
        <v>2.1000000000000001E-2</v>
      </c>
      <c r="P3907" s="104">
        <v>0</v>
      </c>
      <c r="Z3907" s="77" t="s">
        <v>40</v>
      </c>
      <c r="AA3907" s="77" t="s">
        <v>39</v>
      </c>
      <c r="AB3907" s="77">
        <v>20</v>
      </c>
    </row>
    <row r="3908" spans="1:28" ht="15.75" customHeight="1" x14ac:dyDescent="0.2">
      <c r="A3908" s="77" t="s">
        <v>48</v>
      </c>
      <c r="B3908" s="77" t="s">
        <v>85</v>
      </c>
      <c r="C3908" s="77" t="s">
        <v>50</v>
      </c>
      <c r="D3908" s="113">
        <v>44154.447201608797</v>
      </c>
      <c r="E3908" s="77" t="s">
        <v>5</v>
      </c>
      <c r="F3908" s="77" t="s">
        <v>30</v>
      </c>
      <c r="G3908" s="77" t="s">
        <v>44</v>
      </c>
      <c r="H3908" s="77" t="s">
        <v>8</v>
      </c>
      <c r="I3908" s="77" t="s">
        <v>43</v>
      </c>
      <c r="J3908" s="109" t="s">
        <v>83</v>
      </c>
      <c r="K3908" s="110">
        <v>54.984999999999999</v>
      </c>
      <c r="L3908" s="77">
        <v>1240</v>
      </c>
      <c r="M3908" s="77" t="s">
        <v>41</v>
      </c>
      <c r="N3908" s="110">
        <v>9.8663269999999997E-2</v>
      </c>
      <c r="O3908" s="107">
        <v>0</v>
      </c>
      <c r="P3908" s="111">
        <v>0.15340546999999999</v>
      </c>
      <c r="Z3908" s="77" t="s">
        <v>40</v>
      </c>
      <c r="AA3908" s="77" t="s">
        <v>39</v>
      </c>
      <c r="AB3908" s="77">
        <v>20</v>
      </c>
    </row>
    <row r="3909" spans="1:28" ht="15.75" customHeight="1" x14ac:dyDescent="0.2">
      <c r="A3909" s="77" t="s">
        <v>48</v>
      </c>
      <c r="B3909" s="77" t="s">
        <v>85</v>
      </c>
      <c r="C3909" s="77" t="s">
        <v>50</v>
      </c>
      <c r="D3909" s="113">
        <v>44154.447201608797</v>
      </c>
      <c r="E3909" s="77" t="s">
        <v>5</v>
      </c>
      <c r="F3909" s="77" t="s">
        <v>30</v>
      </c>
      <c r="G3909" s="77" t="s">
        <v>44</v>
      </c>
      <c r="H3909" s="77" t="s">
        <v>8</v>
      </c>
      <c r="I3909" s="77" t="s">
        <v>159</v>
      </c>
      <c r="J3909" s="77" t="s">
        <v>42</v>
      </c>
      <c r="K3909" s="101">
        <v>3.5</v>
      </c>
      <c r="L3909" s="77">
        <v>1240</v>
      </c>
      <c r="M3909" s="77" t="s">
        <v>41</v>
      </c>
      <c r="N3909" s="101">
        <v>53.7</v>
      </c>
      <c r="O3909" s="107">
        <v>1.0999999999999999E-2</v>
      </c>
      <c r="P3909" s="104">
        <v>2.36</v>
      </c>
      <c r="Z3909" s="77" t="s">
        <v>40</v>
      </c>
      <c r="AA3909" s="77" t="s">
        <v>39</v>
      </c>
      <c r="AB3909" s="77">
        <v>20</v>
      </c>
    </row>
    <row r="3910" spans="1:28" ht="15.75" customHeight="1" x14ac:dyDescent="0.2">
      <c r="A3910" s="77" t="s">
        <v>48</v>
      </c>
      <c r="B3910" s="77" t="s">
        <v>85</v>
      </c>
      <c r="C3910" s="77" t="s">
        <v>50</v>
      </c>
      <c r="D3910" s="113">
        <v>44154.447201608797</v>
      </c>
      <c r="E3910" s="77" t="s">
        <v>5</v>
      </c>
      <c r="F3910" s="77" t="s">
        <v>30</v>
      </c>
      <c r="G3910" s="77" t="s">
        <v>44</v>
      </c>
      <c r="H3910" s="77" t="s">
        <v>9</v>
      </c>
      <c r="I3910" s="77" t="s">
        <v>157</v>
      </c>
      <c r="J3910" s="77" t="s">
        <v>42</v>
      </c>
      <c r="K3910" s="101">
        <v>3.5</v>
      </c>
      <c r="L3910" s="77">
        <v>1240</v>
      </c>
      <c r="M3910" s="77" t="s">
        <v>41</v>
      </c>
      <c r="N3910" s="101">
        <v>101</v>
      </c>
      <c r="O3910" s="107">
        <v>3.15E-2</v>
      </c>
      <c r="P3910" s="104">
        <v>3.14</v>
      </c>
      <c r="Z3910" s="77" t="s">
        <v>40</v>
      </c>
      <c r="AA3910" s="77" t="s">
        <v>39</v>
      </c>
      <c r="AB3910" s="77">
        <v>20</v>
      </c>
    </row>
    <row r="3911" spans="1:28" ht="15.75" customHeight="1" x14ac:dyDescent="0.2">
      <c r="A3911" s="77" t="s">
        <v>48</v>
      </c>
      <c r="B3911" s="77" t="s">
        <v>85</v>
      </c>
      <c r="C3911" s="77" t="s">
        <v>50</v>
      </c>
      <c r="D3911" s="113">
        <v>44154.447201608797</v>
      </c>
      <c r="E3911" s="77" t="s">
        <v>5</v>
      </c>
      <c r="F3911" s="77" t="s">
        <v>30</v>
      </c>
      <c r="G3911" s="77" t="s">
        <v>44</v>
      </c>
      <c r="H3911" s="77" t="s">
        <v>9</v>
      </c>
      <c r="I3911" s="77" t="s">
        <v>158</v>
      </c>
      <c r="J3911" s="77" t="s">
        <v>42</v>
      </c>
      <c r="K3911" s="101">
        <v>3.5</v>
      </c>
      <c r="L3911" s="77">
        <v>1240</v>
      </c>
      <c r="M3911" s="77" t="s">
        <v>41</v>
      </c>
      <c r="N3911" s="101">
        <v>135</v>
      </c>
      <c r="O3911" s="107">
        <v>3.5799999999999998E-2</v>
      </c>
      <c r="P3911" s="104">
        <v>0</v>
      </c>
      <c r="Z3911" s="77" t="s">
        <v>40</v>
      </c>
      <c r="AA3911" s="77" t="s">
        <v>39</v>
      </c>
      <c r="AB3911" s="77">
        <v>20</v>
      </c>
    </row>
    <row r="3912" spans="1:28" ht="15.75" customHeight="1" x14ac:dyDescent="0.2">
      <c r="A3912" s="77" t="s">
        <v>48</v>
      </c>
      <c r="B3912" s="77" t="s">
        <v>85</v>
      </c>
      <c r="C3912" s="77" t="s">
        <v>50</v>
      </c>
      <c r="D3912" s="113">
        <v>44154.447201608797</v>
      </c>
      <c r="E3912" s="77" t="s">
        <v>5</v>
      </c>
      <c r="F3912" s="77" t="s">
        <v>30</v>
      </c>
      <c r="G3912" s="77" t="s">
        <v>44</v>
      </c>
      <c r="H3912" s="77" t="s">
        <v>9</v>
      </c>
      <c r="I3912" s="77" t="s">
        <v>43</v>
      </c>
      <c r="J3912" s="109" t="s">
        <v>83</v>
      </c>
      <c r="K3912" s="110">
        <v>54.984999999999999</v>
      </c>
      <c r="L3912" s="77">
        <v>1240</v>
      </c>
      <c r="M3912" s="77" t="s">
        <v>41</v>
      </c>
      <c r="N3912" s="110">
        <v>0.1145767</v>
      </c>
      <c r="O3912" s="107">
        <v>0</v>
      </c>
      <c r="P3912" s="111">
        <v>0.17759389</v>
      </c>
      <c r="Z3912" s="77" t="s">
        <v>40</v>
      </c>
      <c r="AA3912" s="77" t="s">
        <v>39</v>
      </c>
      <c r="AB3912" s="77">
        <v>20</v>
      </c>
    </row>
    <row r="3913" spans="1:28" ht="15.75" customHeight="1" x14ac:dyDescent="0.2">
      <c r="A3913" s="77" t="s">
        <v>48</v>
      </c>
      <c r="B3913" s="77" t="s">
        <v>85</v>
      </c>
      <c r="C3913" s="77" t="s">
        <v>50</v>
      </c>
      <c r="D3913" s="113">
        <v>44154.447201608797</v>
      </c>
      <c r="E3913" s="77" t="s">
        <v>5</v>
      </c>
      <c r="F3913" s="77" t="s">
        <v>30</v>
      </c>
      <c r="G3913" s="77" t="s">
        <v>44</v>
      </c>
      <c r="H3913" s="77" t="s">
        <v>9</v>
      </c>
      <c r="I3913" s="77" t="s">
        <v>159</v>
      </c>
      <c r="J3913" s="77" t="s">
        <v>42</v>
      </c>
      <c r="K3913" s="101">
        <v>3.5</v>
      </c>
      <c r="L3913" s="77">
        <v>1240</v>
      </c>
      <c r="M3913" s="77" t="s">
        <v>41</v>
      </c>
      <c r="N3913" s="101">
        <v>80.8</v>
      </c>
      <c r="O3913" s="107">
        <v>2.4500000000000001E-2</v>
      </c>
      <c r="P3913" s="104">
        <v>2.76</v>
      </c>
      <c r="Z3913" s="77" t="s">
        <v>40</v>
      </c>
      <c r="AA3913" s="77" t="s">
        <v>39</v>
      </c>
      <c r="AB3913" s="77">
        <v>20</v>
      </c>
    </row>
    <row r="3914" spans="1:28" ht="15.75" customHeight="1" x14ac:dyDescent="0.2">
      <c r="A3914" s="77" t="s">
        <v>48</v>
      </c>
      <c r="B3914" s="77" t="s">
        <v>85</v>
      </c>
      <c r="C3914" s="77" t="s">
        <v>50</v>
      </c>
      <c r="D3914" s="113">
        <v>44154.447201608797</v>
      </c>
      <c r="E3914" s="77" t="s">
        <v>5</v>
      </c>
      <c r="F3914" s="77" t="s">
        <v>30</v>
      </c>
      <c r="G3914" s="77" t="s">
        <v>44</v>
      </c>
      <c r="H3914" s="77" t="s">
        <v>10</v>
      </c>
      <c r="I3914" s="77" t="s">
        <v>157</v>
      </c>
      <c r="J3914" s="77" t="s">
        <v>42</v>
      </c>
      <c r="K3914" s="101">
        <v>3.5</v>
      </c>
      <c r="L3914" s="77">
        <v>1240</v>
      </c>
      <c r="M3914" s="77" t="s">
        <v>41</v>
      </c>
      <c r="N3914" s="101">
        <v>45.7</v>
      </c>
      <c r="O3914" s="107">
        <v>2.8400000000000002E-2</v>
      </c>
      <c r="P3914" s="104">
        <v>4.0999999999999996</v>
      </c>
      <c r="Z3914" s="77" t="s">
        <v>40</v>
      </c>
      <c r="AA3914" s="77" t="s">
        <v>39</v>
      </c>
      <c r="AB3914" s="77">
        <v>20</v>
      </c>
    </row>
    <row r="3915" spans="1:28" ht="15.75" customHeight="1" x14ac:dyDescent="0.2">
      <c r="A3915" s="77" t="s">
        <v>48</v>
      </c>
      <c r="B3915" s="77" t="s">
        <v>85</v>
      </c>
      <c r="C3915" s="77" t="s">
        <v>50</v>
      </c>
      <c r="D3915" s="113">
        <v>44154.447201608797</v>
      </c>
      <c r="E3915" s="77" t="s">
        <v>5</v>
      </c>
      <c r="F3915" s="77" t="s">
        <v>30</v>
      </c>
      <c r="G3915" s="77" t="s">
        <v>44</v>
      </c>
      <c r="H3915" s="77" t="s">
        <v>10</v>
      </c>
      <c r="I3915" s="77" t="s">
        <v>158</v>
      </c>
      <c r="J3915" s="77" t="s">
        <v>42</v>
      </c>
      <c r="K3915" s="101">
        <v>3.5</v>
      </c>
      <c r="L3915" s="77">
        <v>1240</v>
      </c>
      <c r="M3915" s="77" t="s">
        <v>41</v>
      </c>
      <c r="N3915" s="101">
        <v>78.8</v>
      </c>
      <c r="O3915" s="107">
        <v>3.1300000000000001E-2</v>
      </c>
      <c r="P3915" s="104">
        <v>0</v>
      </c>
      <c r="Z3915" s="77" t="s">
        <v>40</v>
      </c>
      <c r="AA3915" s="77" t="s">
        <v>39</v>
      </c>
      <c r="AB3915" s="77">
        <v>20</v>
      </c>
    </row>
    <row r="3916" spans="1:28" ht="15.75" customHeight="1" x14ac:dyDescent="0.2">
      <c r="A3916" s="77" t="s">
        <v>48</v>
      </c>
      <c r="B3916" s="77" t="s">
        <v>85</v>
      </c>
      <c r="C3916" s="77" t="s">
        <v>50</v>
      </c>
      <c r="D3916" s="113">
        <v>44154.447201608797</v>
      </c>
      <c r="E3916" s="77" t="s">
        <v>5</v>
      </c>
      <c r="F3916" s="77" t="s">
        <v>30</v>
      </c>
      <c r="G3916" s="77" t="s">
        <v>44</v>
      </c>
      <c r="H3916" s="77" t="s">
        <v>10</v>
      </c>
      <c r="I3916" s="77" t="s">
        <v>43</v>
      </c>
      <c r="J3916" s="109" t="s">
        <v>83</v>
      </c>
      <c r="K3916" s="110">
        <v>54.984999999999999</v>
      </c>
      <c r="L3916" s="77">
        <v>1240</v>
      </c>
      <c r="M3916" s="77" t="s">
        <v>41</v>
      </c>
      <c r="N3916" s="110">
        <v>0.15022278</v>
      </c>
      <c r="O3916" s="107">
        <v>0</v>
      </c>
      <c r="P3916" s="111">
        <v>0.23297264000000001</v>
      </c>
      <c r="Z3916" s="77" t="s">
        <v>40</v>
      </c>
      <c r="AA3916" s="77" t="s">
        <v>39</v>
      </c>
      <c r="AB3916" s="77">
        <v>20</v>
      </c>
    </row>
    <row r="3917" spans="1:28" ht="15.75" customHeight="1" x14ac:dyDescent="0.2">
      <c r="A3917" s="77" t="s">
        <v>48</v>
      </c>
      <c r="B3917" s="77" t="s">
        <v>85</v>
      </c>
      <c r="C3917" s="77" t="s">
        <v>50</v>
      </c>
      <c r="D3917" s="113">
        <v>44154.447201608797</v>
      </c>
      <c r="E3917" s="77" t="s">
        <v>5</v>
      </c>
      <c r="F3917" s="77" t="s">
        <v>30</v>
      </c>
      <c r="G3917" s="77" t="s">
        <v>44</v>
      </c>
      <c r="H3917" s="77" t="s">
        <v>10</v>
      </c>
      <c r="I3917" s="77" t="s">
        <v>159</v>
      </c>
      <c r="J3917" s="77" t="s">
        <v>42</v>
      </c>
      <c r="K3917" s="101">
        <v>3.5</v>
      </c>
      <c r="L3917" s="77">
        <v>1240</v>
      </c>
      <c r="M3917" s="77" t="s">
        <v>41</v>
      </c>
      <c r="N3917" s="101">
        <v>9.4499999999999993</v>
      </c>
      <c r="O3917" s="107">
        <v>4.2900000000000004E-3</v>
      </c>
      <c r="P3917" s="104">
        <v>3.65</v>
      </c>
      <c r="Z3917" s="77" t="s">
        <v>40</v>
      </c>
      <c r="AA3917" s="77" t="s">
        <v>39</v>
      </c>
      <c r="AB3917" s="77">
        <v>20</v>
      </c>
    </row>
    <row r="3918" spans="1:28" ht="15.75" customHeight="1" x14ac:dyDescent="0.2">
      <c r="A3918" s="77" t="s">
        <v>48</v>
      </c>
      <c r="B3918" s="77" t="s">
        <v>85</v>
      </c>
      <c r="C3918" s="77" t="s">
        <v>50</v>
      </c>
      <c r="D3918" s="113">
        <v>44154.447201608797</v>
      </c>
      <c r="E3918" s="77" t="s">
        <v>5</v>
      </c>
      <c r="F3918" s="77" t="s">
        <v>30</v>
      </c>
      <c r="G3918" s="77" t="s">
        <v>44</v>
      </c>
      <c r="H3918" s="77" t="s">
        <v>11</v>
      </c>
      <c r="I3918" s="77" t="s">
        <v>157</v>
      </c>
      <c r="J3918" s="77" t="s">
        <v>42</v>
      </c>
      <c r="K3918" s="101">
        <v>3.5</v>
      </c>
      <c r="L3918" s="77">
        <v>1240</v>
      </c>
      <c r="M3918" s="77" t="s">
        <v>41</v>
      </c>
      <c r="N3918" s="101">
        <v>115</v>
      </c>
      <c r="O3918" s="107">
        <v>3.3500000000000002E-2</v>
      </c>
      <c r="P3918" s="104">
        <v>1.77</v>
      </c>
      <c r="Z3918" s="77" t="s">
        <v>40</v>
      </c>
      <c r="AA3918" s="77" t="s">
        <v>39</v>
      </c>
      <c r="AB3918" s="77">
        <v>20</v>
      </c>
    </row>
    <row r="3919" spans="1:28" ht="15.75" customHeight="1" x14ac:dyDescent="0.2">
      <c r="A3919" s="77" t="s">
        <v>48</v>
      </c>
      <c r="B3919" s="77" t="s">
        <v>85</v>
      </c>
      <c r="C3919" s="77" t="s">
        <v>50</v>
      </c>
      <c r="D3919" s="113">
        <v>44154.447201608797</v>
      </c>
      <c r="E3919" s="77" t="s">
        <v>5</v>
      </c>
      <c r="F3919" s="77" t="s">
        <v>30</v>
      </c>
      <c r="G3919" s="77" t="s">
        <v>44</v>
      </c>
      <c r="H3919" s="77" t="s">
        <v>11</v>
      </c>
      <c r="I3919" s="77" t="s">
        <v>158</v>
      </c>
      <c r="J3919" s="77" t="s">
        <v>42</v>
      </c>
      <c r="K3919" s="101">
        <v>3.5</v>
      </c>
      <c r="L3919" s="77">
        <v>1240</v>
      </c>
      <c r="M3919" s="77" t="s">
        <v>41</v>
      </c>
      <c r="N3919" s="101">
        <v>132</v>
      </c>
      <c r="O3919" s="107">
        <v>3.8100000000000002E-2</v>
      </c>
      <c r="P3919" s="104">
        <v>0</v>
      </c>
      <c r="Z3919" s="77" t="s">
        <v>40</v>
      </c>
      <c r="AA3919" s="77" t="s">
        <v>39</v>
      </c>
      <c r="AB3919" s="77">
        <v>20</v>
      </c>
    </row>
    <row r="3920" spans="1:28" ht="15.75" customHeight="1" x14ac:dyDescent="0.2">
      <c r="A3920" s="77" t="s">
        <v>48</v>
      </c>
      <c r="B3920" s="77" t="s">
        <v>85</v>
      </c>
      <c r="C3920" s="77" t="s">
        <v>50</v>
      </c>
      <c r="D3920" s="113">
        <v>44154.447201608797</v>
      </c>
      <c r="E3920" s="77" t="s">
        <v>5</v>
      </c>
      <c r="F3920" s="77" t="s">
        <v>30</v>
      </c>
      <c r="G3920" s="77" t="s">
        <v>44</v>
      </c>
      <c r="H3920" s="77" t="s">
        <v>11</v>
      </c>
      <c r="I3920" s="77" t="s">
        <v>43</v>
      </c>
      <c r="J3920" s="109" t="s">
        <v>83</v>
      </c>
      <c r="K3920" s="110">
        <v>54.984999999999999</v>
      </c>
      <c r="L3920" s="77">
        <v>1240</v>
      </c>
      <c r="M3920" s="77" t="s">
        <v>41</v>
      </c>
      <c r="N3920" s="110">
        <v>6.4926795999999995E-2</v>
      </c>
      <c r="O3920" s="107">
        <v>0</v>
      </c>
      <c r="P3920" s="111">
        <v>0.100572884</v>
      </c>
      <c r="Z3920" s="77" t="s">
        <v>40</v>
      </c>
      <c r="AA3920" s="77" t="s">
        <v>39</v>
      </c>
      <c r="AB3920" s="77">
        <v>20</v>
      </c>
    </row>
    <row r="3921" spans="1:28" ht="15.75" customHeight="1" x14ac:dyDescent="0.2">
      <c r="A3921" s="77" t="s">
        <v>48</v>
      </c>
      <c r="B3921" s="77" t="s">
        <v>85</v>
      </c>
      <c r="C3921" s="77" t="s">
        <v>50</v>
      </c>
      <c r="D3921" s="113">
        <v>44154.447201608797</v>
      </c>
      <c r="E3921" s="77" t="s">
        <v>5</v>
      </c>
      <c r="F3921" s="77" t="s">
        <v>30</v>
      </c>
      <c r="G3921" s="77" t="s">
        <v>44</v>
      </c>
      <c r="H3921" s="77" t="s">
        <v>11</v>
      </c>
      <c r="I3921" s="77" t="s">
        <v>159</v>
      </c>
      <c r="J3921" s="77" t="s">
        <v>42</v>
      </c>
      <c r="K3921" s="101">
        <v>3.5</v>
      </c>
      <c r="L3921" s="77">
        <v>1240</v>
      </c>
      <c r="M3921" s="77" t="s">
        <v>41</v>
      </c>
      <c r="N3921" s="101">
        <v>18</v>
      </c>
      <c r="O3921" s="107">
        <v>4.9699999999999996E-3</v>
      </c>
      <c r="P3921" s="104">
        <v>1.58</v>
      </c>
      <c r="Z3921" s="77" t="s">
        <v>40</v>
      </c>
      <c r="AA3921" s="77" t="s">
        <v>39</v>
      </c>
      <c r="AB3921" s="77">
        <v>20</v>
      </c>
    </row>
    <row r="3922" spans="1:28" ht="15.75" customHeight="1" x14ac:dyDescent="0.2">
      <c r="A3922" s="77" t="s">
        <v>48</v>
      </c>
      <c r="B3922" s="77" t="s">
        <v>85</v>
      </c>
      <c r="C3922" s="77" t="s">
        <v>50</v>
      </c>
      <c r="D3922" s="113">
        <v>44154.447201608797</v>
      </c>
      <c r="E3922" s="77" t="s">
        <v>5</v>
      </c>
      <c r="F3922" s="77" t="s">
        <v>30</v>
      </c>
      <c r="G3922" s="77" t="s">
        <v>44</v>
      </c>
      <c r="H3922" s="77" t="s">
        <v>12</v>
      </c>
      <c r="I3922" s="77" t="s">
        <v>157</v>
      </c>
      <c r="J3922" s="77" t="s">
        <v>42</v>
      </c>
      <c r="K3922" s="101">
        <v>3.5</v>
      </c>
      <c r="L3922" s="77">
        <v>1240</v>
      </c>
      <c r="M3922" s="77" t="s">
        <v>41</v>
      </c>
      <c r="N3922" s="101">
        <v>123</v>
      </c>
      <c r="O3922" s="107">
        <v>1.6500000000000001E-2</v>
      </c>
      <c r="P3922" s="104">
        <v>1.01</v>
      </c>
      <c r="Z3922" s="77" t="s">
        <v>40</v>
      </c>
      <c r="AA3922" s="77" t="s">
        <v>39</v>
      </c>
      <c r="AB3922" s="77">
        <v>20</v>
      </c>
    </row>
    <row r="3923" spans="1:28" ht="15.75" customHeight="1" x14ac:dyDescent="0.2">
      <c r="A3923" s="77" t="s">
        <v>48</v>
      </c>
      <c r="B3923" s="77" t="s">
        <v>85</v>
      </c>
      <c r="C3923" s="77" t="s">
        <v>50</v>
      </c>
      <c r="D3923" s="113">
        <v>44154.447201608797</v>
      </c>
      <c r="E3923" s="77" t="s">
        <v>5</v>
      </c>
      <c r="F3923" s="77" t="s">
        <v>30</v>
      </c>
      <c r="G3923" s="77" t="s">
        <v>44</v>
      </c>
      <c r="H3923" s="77" t="s">
        <v>12</v>
      </c>
      <c r="I3923" s="77" t="s">
        <v>158</v>
      </c>
      <c r="J3923" s="77" t="s">
        <v>42</v>
      </c>
      <c r="K3923" s="101">
        <v>3.5</v>
      </c>
      <c r="L3923" s="77">
        <v>1240</v>
      </c>
      <c r="M3923" s="77" t="s">
        <v>41</v>
      </c>
      <c r="N3923" s="101">
        <v>131</v>
      </c>
      <c r="O3923" s="107">
        <v>1.9300000000000001E-2</v>
      </c>
      <c r="P3923" s="104">
        <v>0</v>
      </c>
      <c r="Z3923" s="77" t="s">
        <v>40</v>
      </c>
      <c r="AA3923" s="77" t="s">
        <v>39</v>
      </c>
      <c r="AB3923" s="77">
        <v>20</v>
      </c>
    </row>
    <row r="3924" spans="1:28" ht="15.75" customHeight="1" x14ac:dyDescent="0.2">
      <c r="A3924" s="77" t="s">
        <v>48</v>
      </c>
      <c r="B3924" s="77" t="s">
        <v>85</v>
      </c>
      <c r="C3924" s="77" t="s">
        <v>50</v>
      </c>
      <c r="D3924" s="113">
        <v>44154.447201608797</v>
      </c>
      <c r="E3924" s="77" t="s">
        <v>5</v>
      </c>
      <c r="F3924" s="77" t="s">
        <v>30</v>
      </c>
      <c r="G3924" s="77" t="s">
        <v>44</v>
      </c>
      <c r="H3924" s="77" t="s">
        <v>12</v>
      </c>
      <c r="I3924" s="77" t="s">
        <v>43</v>
      </c>
      <c r="J3924" s="109" t="s">
        <v>83</v>
      </c>
      <c r="K3924" s="110">
        <v>54.984999999999999</v>
      </c>
      <c r="L3924" s="77">
        <v>1240</v>
      </c>
      <c r="M3924" s="77" t="s">
        <v>41</v>
      </c>
      <c r="N3924" s="110">
        <v>3.7746657000000003E-2</v>
      </c>
      <c r="O3924" s="107">
        <v>0</v>
      </c>
      <c r="P3924" s="111">
        <v>5.9134312000000001E-2</v>
      </c>
      <c r="Z3924" s="77" t="s">
        <v>40</v>
      </c>
      <c r="AA3924" s="77" t="s">
        <v>39</v>
      </c>
      <c r="AB3924" s="77">
        <v>20</v>
      </c>
    </row>
    <row r="3925" spans="1:28" ht="15.75" customHeight="1" x14ac:dyDescent="0.2">
      <c r="A3925" s="77" t="s">
        <v>48</v>
      </c>
      <c r="B3925" s="77" t="s">
        <v>85</v>
      </c>
      <c r="C3925" s="77" t="s">
        <v>50</v>
      </c>
      <c r="D3925" s="113">
        <v>44154.447201608797</v>
      </c>
      <c r="E3925" s="77" t="s">
        <v>5</v>
      </c>
      <c r="F3925" s="77" t="s">
        <v>30</v>
      </c>
      <c r="G3925" s="77" t="s">
        <v>44</v>
      </c>
      <c r="H3925" s="77" t="s">
        <v>12</v>
      </c>
      <c r="I3925" s="77" t="s">
        <v>159</v>
      </c>
      <c r="J3925" s="77" t="s">
        <v>42</v>
      </c>
      <c r="K3925" s="101">
        <v>3.5</v>
      </c>
      <c r="L3925" s="77">
        <v>1240</v>
      </c>
      <c r="M3925" s="77" t="s">
        <v>41</v>
      </c>
      <c r="N3925" s="101">
        <v>30.5</v>
      </c>
      <c r="O3925" s="107">
        <v>4.0800000000000003E-3</v>
      </c>
      <c r="P3925" s="104">
        <v>0.91900000000000004</v>
      </c>
      <c r="Z3925" s="77" t="s">
        <v>40</v>
      </c>
      <c r="AA3925" s="77" t="s">
        <v>39</v>
      </c>
      <c r="AB3925" s="77">
        <v>20</v>
      </c>
    </row>
    <row r="3926" spans="1:28" ht="15.75" customHeight="1" x14ac:dyDescent="0.2">
      <c r="A3926" s="77" t="s">
        <v>48</v>
      </c>
      <c r="B3926" s="77" t="s">
        <v>85</v>
      </c>
      <c r="C3926" s="77" t="s">
        <v>50</v>
      </c>
      <c r="D3926" s="113">
        <v>44154.447201608797</v>
      </c>
      <c r="E3926" s="77" t="s">
        <v>5</v>
      </c>
      <c r="F3926" s="77" t="s">
        <v>30</v>
      </c>
      <c r="G3926" s="77" t="s">
        <v>44</v>
      </c>
      <c r="H3926" s="77" t="s">
        <v>13</v>
      </c>
      <c r="I3926" s="77" t="s">
        <v>157</v>
      </c>
      <c r="J3926" s="77" t="s">
        <v>42</v>
      </c>
      <c r="K3926" s="101">
        <v>3.5</v>
      </c>
      <c r="L3926" s="77">
        <v>1240</v>
      </c>
      <c r="M3926" s="77" t="s">
        <v>41</v>
      </c>
      <c r="N3926" s="101">
        <v>126</v>
      </c>
      <c r="O3926" s="107">
        <v>2.7900000000000001E-2</v>
      </c>
      <c r="P3926" s="104">
        <v>1.6</v>
      </c>
      <c r="Z3926" s="77" t="s">
        <v>40</v>
      </c>
      <c r="AA3926" s="77" t="s">
        <v>39</v>
      </c>
      <c r="AB3926" s="77">
        <v>20</v>
      </c>
    </row>
    <row r="3927" spans="1:28" ht="15.75" customHeight="1" x14ac:dyDescent="0.2">
      <c r="A3927" s="77" t="s">
        <v>48</v>
      </c>
      <c r="B3927" s="77" t="s">
        <v>85</v>
      </c>
      <c r="C3927" s="77" t="s">
        <v>50</v>
      </c>
      <c r="D3927" s="113">
        <v>44154.447201608797</v>
      </c>
      <c r="E3927" s="77" t="s">
        <v>5</v>
      </c>
      <c r="F3927" s="77" t="s">
        <v>30</v>
      </c>
      <c r="G3927" s="77" t="s">
        <v>44</v>
      </c>
      <c r="H3927" s="77" t="s">
        <v>13</v>
      </c>
      <c r="I3927" s="77" t="s">
        <v>158</v>
      </c>
      <c r="J3927" s="77" t="s">
        <v>42</v>
      </c>
      <c r="K3927" s="101">
        <v>3.5</v>
      </c>
      <c r="L3927" s="77">
        <v>1240</v>
      </c>
      <c r="M3927" s="77" t="s">
        <v>41</v>
      </c>
      <c r="N3927" s="101">
        <v>141</v>
      </c>
      <c r="O3927" s="107">
        <v>3.2199999999999999E-2</v>
      </c>
      <c r="P3927" s="104">
        <v>0</v>
      </c>
      <c r="Z3927" s="77" t="s">
        <v>40</v>
      </c>
      <c r="AA3927" s="77" t="s">
        <v>39</v>
      </c>
      <c r="AB3927" s="77">
        <v>20</v>
      </c>
    </row>
    <row r="3928" spans="1:28" ht="15.75" customHeight="1" x14ac:dyDescent="0.2">
      <c r="A3928" s="77" t="s">
        <v>48</v>
      </c>
      <c r="B3928" s="77" t="s">
        <v>85</v>
      </c>
      <c r="C3928" s="77" t="s">
        <v>50</v>
      </c>
      <c r="D3928" s="113">
        <v>44154.447201608797</v>
      </c>
      <c r="E3928" s="77" t="s">
        <v>5</v>
      </c>
      <c r="F3928" s="77" t="s">
        <v>30</v>
      </c>
      <c r="G3928" s="77" t="s">
        <v>44</v>
      </c>
      <c r="H3928" s="77" t="s">
        <v>13</v>
      </c>
      <c r="I3928" s="77" t="s">
        <v>43</v>
      </c>
      <c r="J3928" s="109" t="s">
        <v>83</v>
      </c>
      <c r="K3928" s="110">
        <v>54.984999999999999</v>
      </c>
      <c r="L3928" s="77">
        <v>1240</v>
      </c>
      <c r="M3928" s="77" t="s">
        <v>41</v>
      </c>
      <c r="N3928" s="110">
        <v>5.9516232000000002E-2</v>
      </c>
      <c r="O3928" s="107">
        <v>0</v>
      </c>
      <c r="P3928" s="111">
        <v>9.2297904E-2</v>
      </c>
      <c r="Z3928" s="77" t="s">
        <v>40</v>
      </c>
      <c r="AA3928" s="77" t="s">
        <v>39</v>
      </c>
      <c r="AB3928" s="77">
        <v>20</v>
      </c>
    </row>
    <row r="3929" spans="1:28" ht="15.75" customHeight="1" x14ac:dyDescent="0.2">
      <c r="A3929" s="77" t="s">
        <v>48</v>
      </c>
      <c r="B3929" s="77" t="s">
        <v>85</v>
      </c>
      <c r="C3929" s="77" t="s">
        <v>50</v>
      </c>
      <c r="D3929" s="113">
        <v>44154.447201608797</v>
      </c>
      <c r="E3929" s="77" t="s">
        <v>5</v>
      </c>
      <c r="F3929" s="77" t="s">
        <v>30</v>
      </c>
      <c r="G3929" s="77" t="s">
        <v>44</v>
      </c>
      <c r="H3929" s="77" t="s">
        <v>13</v>
      </c>
      <c r="I3929" s="77" t="s">
        <v>159</v>
      </c>
      <c r="J3929" s="77" t="s">
        <v>42</v>
      </c>
      <c r="K3929" s="101">
        <v>3.5</v>
      </c>
      <c r="L3929" s="77">
        <v>1240</v>
      </c>
      <c r="M3929" s="77" t="s">
        <v>41</v>
      </c>
      <c r="N3929" s="101">
        <v>88.2</v>
      </c>
      <c r="O3929" s="107">
        <v>1.95E-2</v>
      </c>
      <c r="P3929" s="104">
        <v>1.42</v>
      </c>
      <c r="Z3929" s="77" t="s">
        <v>40</v>
      </c>
      <c r="AA3929" s="77" t="s">
        <v>39</v>
      </c>
      <c r="AB3929" s="77">
        <v>20</v>
      </c>
    </row>
    <row r="3930" spans="1:28" ht="15.75" customHeight="1" x14ac:dyDescent="0.2">
      <c r="A3930" s="77" t="s">
        <v>48</v>
      </c>
      <c r="B3930" s="77" t="s">
        <v>85</v>
      </c>
      <c r="C3930" s="77" t="s">
        <v>50</v>
      </c>
      <c r="D3930" s="113">
        <v>44154.447201608797</v>
      </c>
      <c r="E3930" s="77" t="s">
        <v>5</v>
      </c>
      <c r="F3930" s="77" t="s">
        <v>30</v>
      </c>
      <c r="G3930" s="77" t="s">
        <v>44</v>
      </c>
      <c r="H3930" s="77" t="s">
        <v>14</v>
      </c>
      <c r="I3930" s="77" t="s">
        <v>157</v>
      </c>
      <c r="J3930" s="77" t="s">
        <v>42</v>
      </c>
      <c r="K3930" s="101">
        <v>3.5</v>
      </c>
      <c r="L3930" s="77">
        <v>1240</v>
      </c>
      <c r="M3930" s="77" t="s">
        <v>41</v>
      </c>
      <c r="N3930" s="101">
        <v>113</v>
      </c>
      <c r="O3930" s="107">
        <v>5.2400000000000002E-2</v>
      </c>
      <c r="P3930" s="104">
        <v>2.11</v>
      </c>
      <c r="Z3930" s="77" t="s">
        <v>40</v>
      </c>
      <c r="AA3930" s="77" t="s">
        <v>39</v>
      </c>
      <c r="AB3930" s="77">
        <v>20</v>
      </c>
    </row>
    <row r="3931" spans="1:28" ht="15.75" customHeight="1" x14ac:dyDescent="0.2">
      <c r="A3931" s="77" t="s">
        <v>48</v>
      </c>
      <c r="B3931" s="77" t="s">
        <v>85</v>
      </c>
      <c r="C3931" s="77" t="s">
        <v>50</v>
      </c>
      <c r="D3931" s="113">
        <v>44154.447201608797</v>
      </c>
      <c r="E3931" s="77" t="s">
        <v>5</v>
      </c>
      <c r="F3931" s="77" t="s">
        <v>30</v>
      </c>
      <c r="G3931" s="77" t="s">
        <v>44</v>
      </c>
      <c r="H3931" s="77" t="s">
        <v>14</v>
      </c>
      <c r="I3931" s="77" t="s">
        <v>158</v>
      </c>
      <c r="J3931" s="77" t="s">
        <v>42</v>
      </c>
      <c r="K3931" s="101">
        <v>3.5</v>
      </c>
      <c r="L3931" s="77">
        <v>1240</v>
      </c>
      <c r="M3931" s="77" t="s">
        <v>41</v>
      </c>
      <c r="N3931" s="101">
        <v>131</v>
      </c>
      <c r="O3931" s="107">
        <v>5.9499999999999997E-2</v>
      </c>
      <c r="P3931" s="104">
        <v>0</v>
      </c>
      <c r="Z3931" s="77" t="s">
        <v>40</v>
      </c>
      <c r="AA3931" s="77" t="s">
        <v>39</v>
      </c>
      <c r="AB3931" s="77">
        <v>20</v>
      </c>
    </row>
    <row r="3932" spans="1:28" ht="15.75" customHeight="1" x14ac:dyDescent="0.2">
      <c r="A3932" s="77" t="s">
        <v>48</v>
      </c>
      <c r="B3932" s="77" t="s">
        <v>85</v>
      </c>
      <c r="C3932" s="77" t="s">
        <v>50</v>
      </c>
      <c r="D3932" s="113">
        <v>44154.447201608797</v>
      </c>
      <c r="E3932" s="77" t="s">
        <v>5</v>
      </c>
      <c r="F3932" s="77" t="s">
        <v>30</v>
      </c>
      <c r="G3932" s="77" t="s">
        <v>44</v>
      </c>
      <c r="H3932" s="77" t="s">
        <v>14</v>
      </c>
      <c r="I3932" s="77" t="s">
        <v>43</v>
      </c>
      <c r="J3932" s="109" t="s">
        <v>83</v>
      </c>
      <c r="K3932" s="110">
        <v>54.984999999999999</v>
      </c>
      <c r="L3932" s="77">
        <v>1240</v>
      </c>
      <c r="M3932" s="77" t="s">
        <v>41</v>
      </c>
      <c r="N3932" s="110">
        <v>7.8294080000000002E-2</v>
      </c>
      <c r="O3932" s="107">
        <v>0</v>
      </c>
      <c r="P3932" s="111">
        <v>0.12094207</v>
      </c>
      <c r="Z3932" s="77" t="s">
        <v>40</v>
      </c>
      <c r="AA3932" s="77" t="s">
        <v>39</v>
      </c>
      <c r="AB3932" s="77">
        <v>20</v>
      </c>
    </row>
    <row r="3933" spans="1:28" ht="15.75" customHeight="1" x14ac:dyDescent="0.2">
      <c r="A3933" s="77" t="s">
        <v>48</v>
      </c>
      <c r="B3933" s="77" t="s">
        <v>85</v>
      </c>
      <c r="C3933" s="77" t="s">
        <v>50</v>
      </c>
      <c r="D3933" s="113">
        <v>44154.447201608797</v>
      </c>
      <c r="E3933" s="77" t="s">
        <v>5</v>
      </c>
      <c r="F3933" s="77" t="s">
        <v>30</v>
      </c>
      <c r="G3933" s="77" t="s">
        <v>44</v>
      </c>
      <c r="H3933" s="77" t="s">
        <v>14</v>
      </c>
      <c r="I3933" s="77" t="s">
        <v>159</v>
      </c>
      <c r="J3933" s="77" t="s">
        <v>42</v>
      </c>
      <c r="K3933" s="101">
        <v>3.5</v>
      </c>
      <c r="L3933" s="77">
        <v>1240</v>
      </c>
      <c r="M3933" s="77" t="s">
        <v>41</v>
      </c>
      <c r="N3933" s="101">
        <v>85.6</v>
      </c>
      <c r="O3933" s="107">
        <v>3.9600000000000003E-2</v>
      </c>
      <c r="P3933" s="104">
        <v>1.86</v>
      </c>
      <c r="Z3933" s="77" t="s">
        <v>40</v>
      </c>
      <c r="AA3933" s="77" t="s">
        <v>39</v>
      </c>
      <c r="AB3933" s="77">
        <v>20</v>
      </c>
    </row>
    <row r="3934" spans="1:28" ht="15.75" customHeight="1" x14ac:dyDescent="0.2">
      <c r="A3934" s="77" t="s">
        <v>48</v>
      </c>
      <c r="B3934" s="77" t="s">
        <v>85</v>
      </c>
      <c r="C3934" s="77" t="s">
        <v>50</v>
      </c>
      <c r="D3934" s="113">
        <v>44154.447201608797</v>
      </c>
      <c r="E3934" s="77" t="s">
        <v>5</v>
      </c>
      <c r="F3934" s="77" t="s">
        <v>30</v>
      </c>
      <c r="G3934" s="77" t="s">
        <v>44</v>
      </c>
      <c r="H3934" s="77" t="s">
        <v>16</v>
      </c>
      <c r="I3934" s="77" t="s">
        <v>157</v>
      </c>
      <c r="J3934" s="77" t="s">
        <v>42</v>
      </c>
      <c r="K3934" s="101">
        <v>3.5</v>
      </c>
      <c r="L3934" s="77">
        <v>1240</v>
      </c>
      <c r="M3934" s="77" t="s">
        <v>41</v>
      </c>
      <c r="N3934" s="101">
        <v>119</v>
      </c>
      <c r="O3934" s="107">
        <v>5.3800000000000001E-2</v>
      </c>
      <c r="P3934" s="104">
        <v>1.78</v>
      </c>
      <c r="Z3934" s="77" t="s">
        <v>40</v>
      </c>
      <c r="AA3934" s="77" t="s">
        <v>39</v>
      </c>
      <c r="AB3934" s="77">
        <v>20</v>
      </c>
    </row>
    <row r="3935" spans="1:28" ht="15.75" customHeight="1" x14ac:dyDescent="0.2">
      <c r="A3935" s="77" t="s">
        <v>48</v>
      </c>
      <c r="B3935" s="77" t="s">
        <v>85</v>
      </c>
      <c r="C3935" s="77" t="s">
        <v>50</v>
      </c>
      <c r="D3935" s="113">
        <v>44154.447201608797</v>
      </c>
      <c r="E3935" s="77" t="s">
        <v>5</v>
      </c>
      <c r="F3935" s="77" t="s">
        <v>30</v>
      </c>
      <c r="G3935" s="77" t="s">
        <v>44</v>
      </c>
      <c r="H3935" s="77" t="s">
        <v>16</v>
      </c>
      <c r="I3935" s="77" t="s">
        <v>158</v>
      </c>
      <c r="J3935" s="77" t="s">
        <v>42</v>
      </c>
      <c r="K3935" s="101">
        <v>3.5</v>
      </c>
      <c r="L3935" s="77">
        <v>1240</v>
      </c>
      <c r="M3935" s="77" t="s">
        <v>41</v>
      </c>
      <c r="N3935" s="101">
        <v>138</v>
      </c>
      <c r="O3935" s="107">
        <v>6.0100000000000001E-2</v>
      </c>
      <c r="P3935" s="104">
        <v>0</v>
      </c>
      <c r="Z3935" s="77" t="s">
        <v>40</v>
      </c>
      <c r="AA3935" s="77" t="s">
        <v>39</v>
      </c>
      <c r="AB3935" s="77">
        <v>20</v>
      </c>
    </row>
    <row r="3936" spans="1:28" ht="15.75" customHeight="1" x14ac:dyDescent="0.2">
      <c r="A3936" s="77" t="s">
        <v>48</v>
      </c>
      <c r="B3936" s="77" t="s">
        <v>85</v>
      </c>
      <c r="C3936" s="77" t="s">
        <v>50</v>
      </c>
      <c r="D3936" s="113">
        <v>44154.447201608797</v>
      </c>
      <c r="E3936" s="77" t="s">
        <v>5</v>
      </c>
      <c r="F3936" s="77" t="s">
        <v>30</v>
      </c>
      <c r="G3936" s="77" t="s">
        <v>44</v>
      </c>
      <c r="H3936" s="77" t="s">
        <v>16</v>
      </c>
      <c r="I3936" s="77" t="s">
        <v>43</v>
      </c>
      <c r="J3936" s="109" t="s">
        <v>83</v>
      </c>
      <c r="K3936" s="110">
        <v>54.984999999999999</v>
      </c>
      <c r="L3936" s="77">
        <v>1240</v>
      </c>
      <c r="M3936" s="77" t="s">
        <v>41</v>
      </c>
      <c r="N3936" s="110">
        <v>6.4926795999999995E-2</v>
      </c>
      <c r="O3936" s="107">
        <v>0</v>
      </c>
      <c r="P3936" s="111">
        <v>0.10184596</v>
      </c>
      <c r="Z3936" s="77" t="s">
        <v>40</v>
      </c>
      <c r="AA3936" s="77" t="s">
        <v>39</v>
      </c>
      <c r="AB3936" s="77">
        <v>20</v>
      </c>
    </row>
    <row r="3937" spans="1:28" ht="15.75" customHeight="1" x14ac:dyDescent="0.2">
      <c r="A3937" s="77" t="s">
        <v>48</v>
      </c>
      <c r="B3937" s="77" t="s">
        <v>85</v>
      </c>
      <c r="C3937" s="77" t="s">
        <v>50</v>
      </c>
      <c r="D3937" s="113">
        <v>44154.447201608797</v>
      </c>
      <c r="E3937" s="77" t="s">
        <v>5</v>
      </c>
      <c r="F3937" s="77" t="s">
        <v>30</v>
      </c>
      <c r="G3937" s="77" t="s">
        <v>44</v>
      </c>
      <c r="H3937" s="77" t="s">
        <v>16</v>
      </c>
      <c r="I3937" s="77" t="s">
        <v>159</v>
      </c>
      <c r="J3937" s="77" t="s">
        <v>42</v>
      </c>
      <c r="K3937" s="101">
        <v>3.5</v>
      </c>
      <c r="L3937" s="77">
        <v>1240</v>
      </c>
      <c r="M3937" s="77" t="s">
        <v>41</v>
      </c>
      <c r="N3937" s="101">
        <v>118</v>
      </c>
      <c r="O3937" s="107">
        <v>5.3400000000000003E-2</v>
      </c>
      <c r="P3937" s="104">
        <v>1.56</v>
      </c>
      <c r="Z3937" s="77" t="s">
        <v>40</v>
      </c>
      <c r="AA3937" s="77" t="s">
        <v>39</v>
      </c>
      <c r="AB3937" s="77">
        <v>20</v>
      </c>
    </row>
    <row r="3938" spans="1:28" ht="15.75" customHeight="1" x14ac:dyDescent="0.2">
      <c r="A3938" s="77" t="s">
        <v>48</v>
      </c>
      <c r="B3938" s="77" t="s">
        <v>85</v>
      </c>
      <c r="C3938" s="77" t="s">
        <v>50</v>
      </c>
      <c r="D3938" s="113">
        <v>44154.447201608797</v>
      </c>
      <c r="E3938" s="77" t="s">
        <v>5</v>
      </c>
      <c r="F3938" s="77" t="s">
        <v>30</v>
      </c>
      <c r="G3938" s="77" t="s">
        <v>44</v>
      </c>
      <c r="H3938" s="77" t="s">
        <v>18</v>
      </c>
      <c r="I3938" s="77" t="s">
        <v>157</v>
      </c>
      <c r="J3938" s="77" t="s">
        <v>42</v>
      </c>
      <c r="K3938" s="101">
        <v>3.5</v>
      </c>
      <c r="L3938" s="77">
        <v>1240</v>
      </c>
      <c r="M3938" s="77" t="s">
        <v>41</v>
      </c>
      <c r="N3938" s="101">
        <v>105</v>
      </c>
      <c r="O3938" s="107">
        <v>7.6200000000000004E-2</v>
      </c>
      <c r="P3938" s="104">
        <v>3.85</v>
      </c>
      <c r="Z3938" s="77" t="s">
        <v>40</v>
      </c>
      <c r="AA3938" s="77" t="s">
        <v>39</v>
      </c>
      <c r="AB3938" s="77">
        <v>20</v>
      </c>
    </row>
    <row r="3939" spans="1:28" ht="15.75" customHeight="1" x14ac:dyDescent="0.2">
      <c r="A3939" s="77" t="s">
        <v>48</v>
      </c>
      <c r="B3939" s="77" t="s">
        <v>85</v>
      </c>
      <c r="C3939" s="77" t="s">
        <v>50</v>
      </c>
      <c r="D3939" s="113">
        <v>44154.447201608797</v>
      </c>
      <c r="E3939" s="77" t="s">
        <v>5</v>
      </c>
      <c r="F3939" s="77" t="s">
        <v>30</v>
      </c>
      <c r="G3939" s="77" t="s">
        <v>44</v>
      </c>
      <c r="H3939" s="77" t="s">
        <v>18</v>
      </c>
      <c r="I3939" s="77" t="s">
        <v>158</v>
      </c>
      <c r="J3939" s="77" t="s">
        <v>42</v>
      </c>
      <c r="K3939" s="101">
        <v>3.5</v>
      </c>
      <c r="L3939" s="77">
        <v>1240</v>
      </c>
      <c r="M3939" s="77" t="s">
        <v>41</v>
      </c>
      <c r="N3939" s="101">
        <v>145</v>
      </c>
      <c r="O3939" s="107">
        <v>7.8899999999999998E-2</v>
      </c>
      <c r="P3939" s="104">
        <v>0</v>
      </c>
      <c r="Z3939" s="77" t="s">
        <v>40</v>
      </c>
      <c r="AA3939" s="77" t="s">
        <v>39</v>
      </c>
      <c r="AB3939" s="77">
        <v>20</v>
      </c>
    </row>
    <row r="3940" spans="1:28" ht="15.75" customHeight="1" x14ac:dyDescent="0.2">
      <c r="A3940" s="77" t="s">
        <v>48</v>
      </c>
      <c r="B3940" s="77" t="s">
        <v>85</v>
      </c>
      <c r="C3940" s="77" t="s">
        <v>50</v>
      </c>
      <c r="D3940" s="113">
        <v>44154.447201608797</v>
      </c>
      <c r="E3940" s="77" t="s">
        <v>5</v>
      </c>
      <c r="F3940" s="77" t="s">
        <v>30</v>
      </c>
      <c r="G3940" s="77" t="s">
        <v>44</v>
      </c>
      <c r="H3940" s="77" t="s">
        <v>18</v>
      </c>
      <c r="I3940" s="77" t="s">
        <v>43</v>
      </c>
      <c r="J3940" s="109" t="s">
        <v>83</v>
      </c>
      <c r="K3940" s="110">
        <v>54.984999999999999</v>
      </c>
      <c r="L3940" s="77">
        <v>1240</v>
      </c>
      <c r="M3940" s="77" t="s">
        <v>41</v>
      </c>
      <c r="N3940" s="110">
        <v>0.14067473</v>
      </c>
      <c r="O3940" s="107">
        <v>0</v>
      </c>
      <c r="P3940" s="111">
        <v>0.21769574</v>
      </c>
      <c r="Z3940" s="77" t="s">
        <v>40</v>
      </c>
      <c r="AA3940" s="77" t="s">
        <v>39</v>
      </c>
      <c r="AB3940" s="77">
        <v>20</v>
      </c>
    </row>
    <row r="3941" spans="1:28" ht="15.75" customHeight="1" x14ac:dyDescent="0.2">
      <c r="A3941" s="77" t="s">
        <v>48</v>
      </c>
      <c r="B3941" s="77" t="s">
        <v>85</v>
      </c>
      <c r="C3941" s="77" t="s">
        <v>50</v>
      </c>
      <c r="D3941" s="113">
        <v>44154.447201608797</v>
      </c>
      <c r="E3941" s="77" t="s">
        <v>5</v>
      </c>
      <c r="F3941" s="77" t="s">
        <v>30</v>
      </c>
      <c r="G3941" s="77" t="s">
        <v>44</v>
      </c>
      <c r="H3941" s="77" t="s">
        <v>18</v>
      </c>
      <c r="I3941" s="77" t="s">
        <v>159</v>
      </c>
      <c r="J3941" s="77" t="s">
        <v>42</v>
      </c>
      <c r="K3941" s="101">
        <v>3.5</v>
      </c>
      <c r="L3941" s="77">
        <v>1240</v>
      </c>
      <c r="M3941" s="77" t="s">
        <v>41</v>
      </c>
      <c r="N3941" s="101">
        <v>103</v>
      </c>
      <c r="O3941" s="107">
        <v>7.1599999999999997E-2</v>
      </c>
      <c r="P3941" s="104">
        <v>3.37</v>
      </c>
      <c r="Z3941" s="77" t="s">
        <v>40</v>
      </c>
      <c r="AA3941" s="77" t="s">
        <v>39</v>
      </c>
      <c r="AB3941" s="77">
        <v>20</v>
      </c>
    </row>
    <row r="3942" spans="1:28" ht="15.75" customHeight="1" x14ac:dyDescent="0.2">
      <c r="A3942" s="77" t="s">
        <v>48</v>
      </c>
      <c r="B3942" s="77" t="s">
        <v>85</v>
      </c>
      <c r="C3942" s="77" t="s">
        <v>50</v>
      </c>
      <c r="D3942" s="113">
        <v>44154.447201608797</v>
      </c>
      <c r="E3942" s="77" t="s">
        <v>5</v>
      </c>
      <c r="F3942" s="77" t="s">
        <v>30</v>
      </c>
      <c r="G3942" s="77" t="s">
        <v>44</v>
      </c>
      <c r="H3942" s="77" t="s">
        <v>20</v>
      </c>
      <c r="I3942" s="77" t="s">
        <v>157</v>
      </c>
      <c r="J3942" s="77" t="s">
        <v>42</v>
      </c>
      <c r="K3942" s="101">
        <v>3.5</v>
      </c>
      <c r="L3942" s="77">
        <v>1240</v>
      </c>
      <c r="M3942" s="77" t="s">
        <v>41</v>
      </c>
      <c r="N3942" s="101">
        <v>105</v>
      </c>
      <c r="O3942" s="107">
        <v>5.3499999999999999E-2</v>
      </c>
      <c r="P3942" s="104">
        <v>2.68</v>
      </c>
      <c r="Z3942" s="77" t="s">
        <v>40</v>
      </c>
      <c r="AA3942" s="77" t="s">
        <v>39</v>
      </c>
      <c r="AB3942" s="77">
        <v>20</v>
      </c>
    </row>
    <row r="3943" spans="1:28" ht="15.75" customHeight="1" x14ac:dyDescent="0.2">
      <c r="A3943" s="77" t="s">
        <v>48</v>
      </c>
      <c r="B3943" s="77" t="s">
        <v>85</v>
      </c>
      <c r="C3943" s="77" t="s">
        <v>50</v>
      </c>
      <c r="D3943" s="113">
        <v>44154.447201608797</v>
      </c>
      <c r="E3943" s="77" t="s">
        <v>5</v>
      </c>
      <c r="F3943" s="77" t="s">
        <v>30</v>
      </c>
      <c r="G3943" s="77" t="s">
        <v>44</v>
      </c>
      <c r="H3943" s="77" t="s">
        <v>20</v>
      </c>
      <c r="I3943" s="77" t="s">
        <v>158</v>
      </c>
      <c r="J3943" s="77" t="s">
        <v>42</v>
      </c>
      <c r="K3943" s="101">
        <v>3.5</v>
      </c>
      <c r="L3943" s="77">
        <v>1240</v>
      </c>
      <c r="M3943" s="77" t="s">
        <v>41</v>
      </c>
      <c r="N3943" s="101">
        <v>134</v>
      </c>
      <c r="O3943" s="107">
        <v>5.8599999999999999E-2</v>
      </c>
      <c r="P3943" s="104">
        <v>0</v>
      </c>
      <c r="Z3943" s="77" t="s">
        <v>40</v>
      </c>
      <c r="AA3943" s="77" t="s">
        <v>39</v>
      </c>
      <c r="AB3943" s="77">
        <v>20</v>
      </c>
    </row>
    <row r="3944" spans="1:28" ht="15.75" customHeight="1" x14ac:dyDescent="0.2">
      <c r="A3944" s="77" t="s">
        <v>48</v>
      </c>
      <c r="B3944" s="77" t="s">
        <v>85</v>
      </c>
      <c r="C3944" s="77" t="s">
        <v>50</v>
      </c>
      <c r="D3944" s="113">
        <v>44154.447201608797</v>
      </c>
      <c r="E3944" s="77" t="s">
        <v>5</v>
      </c>
      <c r="F3944" s="77" t="s">
        <v>30</v>
      </c>
      <c r="G3944" s="77" t="s">
        <v>44</v>
      </c>
      <c r="H3944" s="77" t="s">
        <v>20</v>
      </c>
      <c r="I3944" s="77" t="s">
        <v>43</v>
      </c>
      <c r="J3944" s="109" t="s">
        <v>83</v>
      </c>
      <c r="K3944" s="110">
        <v>54.984999999999999</v>
      </c>
      <c r="L3944" s="77">
        <v>1240</v>
      </c>
      <c r="M3944" s="77" t="s">
        <v>41</v>
      </c>
      <c r="N3944" s="110">
        <v>9.9299799999999994E-2</v>
      </c>
      <c r="O3944" s="107">
        <v>0</v>
      </c>
      <c r="P3944" s="111">
        <v>0.15340546999999999</v>
      </c>
      <c r="Z3944" s="77" t="s">
        <v>40</v>
      </c>
      <c r="AA3944" s="77" t="s">
        <v>39</v>
      </c>
      <c r="AB3944" s="77">
        <v>20</v>
      </c>
    </row>
    <row r="3945" spans="1:28" ht="15.75" customHeight="1" x14ac:dyDescent="0.2">
      <c r="A3945" s="77" t="s">
        <v>48</v>
      </c>
      <c r="B3945" s="77" t="s">
        <v>85</v>
      </c>
      <c r="C3945" s="77" t="s">
        <v>50</v>
      </c>
      <c r="D3945" s="113">
        <v>44154.447201608797</v>
      </c>
      <c r="E3945" s="77" t="s">
        <v>5</v>
      </c>
      <c r="F3945" s="77" t="s">
        <v>30</v>
      </c>
      <c r="G3945" s="77" t="s">
        <v>44</v>
      </c>
      <c r="H3945" s="77" t="s">
        <v>20</v>
      </c>
      <c r="I3945" s="77" t="s">
        <v>159</v>
      </c>
      <c r="J3945" s="77" t="s">
        <v>42</v>
      </c>
      <c r="K3945" s="101">
        <v>3.5</v>
      </c>
      <c r="L3945" s="77">
        <v>1240</v>
      </c>
      <c r="M3945" s="77" t="s">
        <v>41</v>
      </c>
      <c r="N3945" s="101">
        <v>106</v>
      </c>
      <c r="O3945" s="107">
        <v>5.2600000000000001E-2</v>
      </c>
      <c r="P3945" s="104">
        <v>2.35</v>
      </c>
      <c r="Z3945" s="77" t="s">
        <v>40</v>
      </c>
      <c r="AA3945" s="77" t="s">
        <v>39</v>
      </c>
      <c r="AB3945" s="77">
        <v>20</v>
      </c>
    </row>
    <row r="3946" spans="1:28" ht="15.75" customHeight="1" x14ac:dyDescent="0.2">
      <c r="A3946" s="77" t="s">
        <v>48</v>
      </c>
      <c r="B3946" s="77" t="s">
        <v>85</v>
      </c>
      <c r="C3946" s="77" t="s">
        <v>50</v>
      </c>
      <c r="D3946" s="113">
        <v>44154.447201608797</v>
      </c>
      <c r="E3946" s="77" t="s">
        <v>5</v>
      </c>
      <c r="F3946" s="77" t="s">
        <v>30</v>
      </c>
      <c r="G3946" s="77" t="s">
        <v>44</v>
      </c>
      <c r="H3946" s="77" t="s">
        <v>22</v>
      </c>
      <c r="I3946" s="77" t="s">
        <v>157</v>
      </c>
      <c r="J3946" s="77" t="s">
        <v>42</v>
      </c>
      <c r="K3946" s="101">
        <v>3.5</v>
      </c>
      <c r="L3946" s="77">
        <v>1240</v>
      </c>
      <c r="M3946" s="77" t="s">
        <v>41</v>
      </c>
      <c r="N3946" s="101">
        <v>105</v>
      </c>
      <c r="O3946" s="107">
        <v>5.21E-2</v>
      </c>
      <c r="P3946" s="104">
        <v>2.91</v>
      </c>
      <c r="Z3946" s="77" t="s">
        <v>40</v>
      </c>
      <c r="AA3946" s="77" t="s">
        <v>39</v>
      </c>
      <c r="AB3946" s="77">
        <v>20</v>
      </c>
    </row>
    <row r="3947" spans="1:28" ht="15.75" customHeight="1" x14ac:dyDescent="0.2">
      <c r="A3947" s="77" t="s">
        <v>48</v>
      </c>
      <c r="B3947" s="77" t="s">
        <v>85</v>
      </c>
      <c r="C3947" s="77" t="s">
        <v>50</v>
      </c>
      <c r="D3947" s="113">
        <v>44154.447201608797</v>
      </c>
      <c r="E3947" s="77" t="s">
        <v>5</v>
      </c>
      <c r="F3947" s="77" t="s">
        <v>30</v>
      </c>
      <c r="G3947" s="77" t="s">
        <v>44</v>
      </c>
      <c r="H3947" s="77" t="s">
        <v>22</v>
      </c>
      <c r="I3947" s="77" t="s">
        <v>158</v>
      </c>
      <c r="J3947" s="77" t="s">
        <v>42</v>
      </c>
      <c r="K3947" s="101">
        <v>3.5</v>
      </c>
      <c r="L3947" s="77">
        <v>1240</v>
      </c>
      <c r="M3947" s="77" t="s">
        <v>41</v>
      </c>
      <c r="N3947" s="101">
        <v>135</v>
      </c>
      <c r="O3947" s="107">
        <v>5.7500000000000002E-2</v>
      </c>
      <c r="P3947" s="104">
        <v>0</v>
      </c>
      <c r="Z3947" s="77" t="s">
        <v>40</v>
      </c>
      <c r="AA3947" s="77" t="s">
        <v>39</v>
      </c>
      <c r="AB3947" s="77">
        <v>20</v>
      </c>
    </row>
    <row r="3948" spans="1:28" ht="15.75" customHeight="1" x14ac:dyDescent="0.2">
      <c r="A3948" s="77" t="s">
        <v>48</v>
      </c>
      <c r="B3948" s="77" t="s">
        <v>85</v>
      </c>
      <c r="C3948" s="77" t="s">
        <v>50</v>
      </c>
      <c r="D3948" s="113">
        <v>44154.447201608797</v>
      </c>
      <c r="E3948" s="77" t="s">
        <v>5</v>
      </c>
      <c r="F3948" s="77" t="s">
        <v>30</v>
      </c>
      <c r="G3948" s="77" t="s">
        <v>44</v>
      </c>
      <c r="H3948" s="77" t="s">
        <v>22</v>
      </c>
      <c r="I3948" s="77" t="s">
        <v>43</v>
      </c>
      <c r="J3948" s="109" t="s">
        <v>83</v>
      </c>
      <c r="K3948" s="110">
        <v>54.984999999999999</v>
      </c>
      <c r="L3948" s="77">
        <v>1240</v>
      </c>
      <c r="M3948" s="77" t="s">
        <v>41</v>
      </c>
      <c r="N3948" s="110">
        <v>0.1075748</v>
      </c>
      <c r="O3948" s="107">
        <v>0</v>
      </c>
      <c r="P3948" s="111">
        <v>0.16677275</v>
      </c>
      <c r="Z3948" s="77" t="s">
        <v>40</v>
      </c>
      <c r="AA3948" s="77" t="s">
        <v>39</v>
      </c>
      <c r="AB3948" s="77">
        <v>20</v>
      </c>
    </row>
    <row r="3949" spans="1:28" ht="15.75" customHeight="1" x14ac:dyDescent="0.2">
      <c r="A3949" s="77" t="s">
        <v>48</v>
      </c>
      <c r="B3949" s="77" t="s">
        <v>85</v>
      </c>
      <c r="C3949" s="77" t="s">
        <v>50</v>
      </c>
      <c r="D3949" s="113">
        <v>44154.447201608797</v>
      </c>
      <c r="E3949" s="77" t="s">
        <v>5</v>
      </c>
      <c r="F3949" s="77" t="s">
        <v>30</v>
      </c>
      <c r="G3949" s="77" t="s">
        <v>44</v>
      </c>
      <c r="H3949" s="77" t="s">
        <v>22</v>
      </c>
      <c r="I3949" s="77" t="s">
        <v>159</v>
      </c>
      <c r="J3949" s="77" t="s">
        <v>42</v>
      </c>
      <c r="K3949" s="101">
        <v>3.5</v>
      </c>
      <c r="L3949" s="77">
        <v>1240</v>
      </c>
      <c r="M3949" s="77" t="s">
        <v>41</v>
      </c>
      <c r="N3949" s="101">
        <v>102</v>
      </c>
      <c r="O3949" s="107">
        <v>4.9700000000000001E-2</v>
      </c>
      <c r="P3949" s="104">
        <v>2.5499999999999998</v>
      </c>
      <c r="Z3949" s="77" t="s">
        <v>40</v>
      </c>
      <c r="AA3949" s="77" t="s">
        <v>39</v>
      </c>
      <c r="AB3949" s="77">
        <v>20</v>
      </c>
    </row>
    <row r="3950" spans="1:28" ht="15.75" customHeight="1" x14ac:dyDescent="0.2">
      <c r="A3950" s="77" t="s">
        <v>48</v>
      </c>
      <c r="B3950" s="77" t="s">
        <v>85</v>
      </c>
      <c r="C3950" s="77" t="s">
        <v>46</v>
      </c>
      <c r="D3950" s="113">
        <v>44154.447201608797</v>
      </c>
      <c r="E3950" s="77" t="s">
        <v>5</v>
      </c>
      <c r="F3950" s="77" t="s">
        <v>30</v>
      </c>
      <c r="G3950" s="77" t="s">
        <v>44</v>
      </c>
      <c r="H3950" s="77" t="s">
        <v>24</v>
      </c>
      <c r="I3950" s="77" t="s">
        <v>157</v>
      </c>
      <c r="J3950" s="77" t="s">
        <v>42</v>
      </c>
      <c r="K3950" s="101">
        <v>3.5</v>
      </c>
      <c r="L3950" s="77">
        <v>1240</v>
      </c>
      <c r="M3950" s="77" t="s">
        <v>41</v>
      </c>
      <c r="N3950" s="101">
        <v>69.8</v>
      </c>
      <c r="O3950" s="107">
        <v>7.2099999999999997E-2</v>
      </c>
      <c r="P3950" s="104">
        <v>4.22</v>
      </c>
      <c r="Z3950" s="77" t="s">
        <v>40</v>
      </c>
      <c r="AA3950" s="77" t="s">
        <v>39</v>
      </c>
      <c r="AB3950" s="77">
        <v>1</v>
      </c>
    </row>
    <row r="3951" spans="1:28" ht="15.75" customHeight="1" x14ac:dyDescent="0.2">
      <c r="A3951" s="77" t="s">
        <v>48</v>
      </c>
      <c r="B3951" s="77" t="s">
        <v>85</v>
      </c>
      <c r="C3951" s="77" t="s">
        <v>46</v>
      </c>
      <c r="D3951" s="113">
        <v>44154.447201608797</v>
      </c>
      <c r="E3951" s="77" t="s">
        <v>5</v>
      </c>
      <c r="F3951" s="77" t="s">
        <v>30</v>
      </c>
      <c r="G3951" s="77" t="s">
        <v>44</v>
      </c>
      <c r="H3951" s="77" t="s">
        <v>24</v>
      </c>
      <c r="I3951" s="77" t="s">
        <v>158</v>
      </c>
      <c r="J3951" s="77" t="s">
        <v>42</v>
      </c>
      <c r="K3951" s="101">
        <v>3.5</v>
      </c>
      <c r="L3951" s="77">
        <v>1240</v>
      </c>
      <c r="M3951" s="77" t="s">
        <v>41</v>
      </c>
      <c r="N3951" s="101">
        <v>127</v>
      </c>
      <c r="O3951" s="107">
        <v>8.3299999999999999E-2</v>
      </c>
      <c r="P3951" s="104">
        <v>0</v>
      </c>
      <c r="Z3951" s="77" t="s">
        <v>40</v>
      </c>
      <c r="AA3951" s="77" t="s">
        <v>39</v>
      </c>
      <c r="AB3951" s="77">
        <v>1</v>
      </c>
    </row>
    <row r="3952" spans="1:28" ht="15.75" customHeight="1" x14ac:dyDescent="0.2">
      <c r="A3952" s="77" t="s">
        <v>48</v>
      </c>
      <c r="B3952" s="77" t="s">
        <v>85</v>
      </c>
      <c r="C3952" s="77" t="s">
        <v>46</v>
      </c>
      <c r="D3952" s="113">
        <v>44154.447201608797</v>
      </c>
      <c r="E3952" s="77" t="s">
        <v>5</v>
      </c>
      <c r="F3952" s="77" t="s">
        <v>30</v>
      </c>
      <c r="G3952" s="77" t="s">
        <v>44</v>
      </c>
      <c r="H3952" s="77" t="s">
        <v>24</v>
      </c>
      <c r="I3952" s="77" t="s">
        <v>43</v>
      </c>
      <c r="J3952" s="109" t="s">
        <v>83</v>
      </c>
      <c r="K3952" s="110">
        <v>54.984999999999999</v>
      </c>
      <c r="L3952" s="77">
        <v>1240</v>
      </c>
      <c r="M3952" s="77" t="s">
        <v>41</v>
      </c>
      <c r="N3952" s="110">
        <v>0.15467855</v>
      </c>
      <c r="O3952" s="107">
        <v>0</v>
      </c>
      <c r="P3952" s="111">
        <v>0.23615532</v>
      </c>
      <c r="Z3952" s="77" t="s">
        <v>40</v>
      </c>
      <c r="AA3952" s="77" t="s">
        <v>39</v>
      </c>
      <c r="AB3952" s="77">
        <v>1</v>
      </c>
    </row>
    <row r="3953" spans="1:28" ht="15.75" customHeight="1" x14ac:dyDescent="0.2">
      <c r="A3953" s="77" t="s">
        <v>48</v>
      </c>
      <c r="B3953" s="77" t="s">
        <v>85</v>
      </c>
      <c r="C3953" s="77" t="s">
        <v>46</v>
      </c>
      <c r="D3953" s="113">
        <v>44154.447201608797</v>
      </c>
      <c r="E3953" s="77" t="s">
        <v>5</v>
      </c>
      <c r="F3953" s="77" t="s">
        <v>30</v>
      </c>
      <c r="G3953" s="77" t="s">
        <v>44</v>
      </c>
      <c r="H3953" s="77" t="s">
        <v>24</v>
      </c>
      <c r="I3953" s="77" t="s">
        <v>159</v>
      </c>
      <c r="J3953" s="77" t="s">
        <v>42</v>
      </c>
      <c r="K3953" s="101">
        <v>3.5</v>
      </c>
      <c r="L3953" s="77">
        <v>1240</v>
      </c>
      <c r="M3953" s="77" t="s">
        <v>41</v>
      </c>
      <c r="N3953" s="101">
        <v>72.808300000000003</v>
      </c>
      <c r="O3953" s="107">
        <v>6.9419999999999996E-2</v>
      </c>
      <c r="P3953" s="104">
        <v>3.69347</v>
      </c>
      <c r="Z3953" s="77" t="s">
        <v>40</v>
      </c>
      <c r="AA3953" s="77" t="s">
        <v>39</v>
      </c>
      <c r="AB3953" s="77">
        <v>1</v>
      </c>
    </row>
    <row r="3954" spans="1:28" ht="15.75" customHeight="1" x14ac:dyDescent="0.2">
      <c r="A3954" s="77" t="s">
        <v>48</v>
      </c>
      <c r="B3954" s="77" t="s">
        <v>85</v>
      </c>
      <c r="C3954" s="77" t="s">
        <v>50</v>
      </c>
      <c r="D3954" s="113">
        <v>44154.447201608797</v>
      </c>
      <c r="E3954" s="77" t="s">
        <v>5</v>
      </c>
      <c r="F3954" s="77" t="s">
        <v>30</v>
      </c>
      <c r="G3954" s="77" t="s">
        <v>44</v>
      </c>
      <c r="H3954" s="77" t="s">
        <v>25</v>
      </c>
      <c r="I3954" s="77" t="s">
        <v>157</v>
      </c>
      <c r="J3954" s="77" t="s">
        <v>42</v>
      </c>
      <c r="K3954" s="101">
        <v>3.5</v>
      </c>
      <c r="L3954" s="77">
        <v>1240</v>
      </c>
      <c r="M3954" s="77" t="s">
        <v>41</v>
      </c>
      <c r="N3954" s="101">
        <v>155</v>
      </c>
      <c r="O3954" s="107">
        <v>5.7799999999999997E-2</v>
      </c>
      <c r="P3954" s="104">
        <v>1.1100000000000001</v>
      </c>
      <c r="Z3954" s="77" t="s">
        <v>40</v>
      </c>
      <c r="AA3954" s="77" t="s">
        <v>39</v>
      </c>
      <c r="AB3954" s="77">
        <v>20</v>
      </c>
    </row>
    <row r="3955" spans="1:28" ht="15.75" customHeight="1" x14ac:dyDescent="0.2">
      <c r="A3955" s="77" t="s">
        <v>48</v>
      </c>
      <c r="B3955" s="77" t="s">
        <v>85</v>
      </c>
      <c r="C3955" s="77" t="s">
        <v>50</v>
      </c>
      <c r="D3955" s="113">
        <v>44154.447201608797</v>
      </c>
      <c r="E3955" s="77" t="s">
        <v>5</v>
      </c>
      <c r="F3955" s="77" t="s">
        <v>30</v>
      </c>
      <c r="G3955" s="77" t="s">
        <v>44</v>
      </c>
      <c r="H3955" s="77" t="s">
        <v>25</v>
      </c>
      <c r="I3955" s="77" t="s">
        <v>158</v>
      </c>
      <c r="J3955" s="77" t="s">
        <v>42</v>
      </c>
      <c r="K3955" s="101">
        <v>3.5</v>
      </c>
      <c r="L3955" s="77">
        <v>1240</v>
      </c>
      <c r="M3955" s="77" t="s">
        <v>41</v>
      </c>
      <c r="N3955" s="101">
        <v>168</v>
      </c>
      <c r="O3955" s="107">
        <v>0.06</v>
      </c>
      <c r="P3955" s="104">
        <v>0</v>
      </c>
      <c r="Z3955" s="77" t="s">
        <v>40</v>
      </c>
      <c r="AA3955" s="77" t="s">
        <v>39</v>
      </c>
      <c r="AB3955" s="77">
        <v>20</v>
      </c>
    </row>
    <row r="3956" spans="1:28" ht="15.75" customHeight="1" x14ac:dyDescent="0.2">
      <c r="A3956" s="77" t="s">
        <v>48</v>
      </c>
      <c r="B3956" s="77" t="s">
        <v>85</v>
      </c>
      <c r="C3956" s="77" t="s">
        <v>50</v>
      </c>
      <c r="D3956" s="113">
        <v>44154.447201608797</v>
      </c>
      <c r="E3956" s="77" t="s">
        <v>5</v>
      </c>
      <c r="F3956" s="77" t="s">
        <v>30</v>
      </c>
      <c r="G3956" s="77" t="s">
        <v>44</v>
      </c>
      <c r="H3956" s="77" t="s">
        <v>25</v>
      </c>
      <c r="I3956" s="77" t="s">
        <v>43</v>
      </c>
      <c r="J3956" s="109" t="s">
        <v>83</v>
      </c>
      <c r="K3956" s="110">
        <v>54.984999999999999</v>
      </c>
      <c r="L3956" s="77">
        <v>1240</v>
      </c>
      <c r="M3956" s="77" t="s">
        <v>41</v>
      </c>
      <c r="N3956" s="110">
        <v>4.0865693000000002E-2</v>
      </c>
      <c r="O3956" s="107">
        <v>0</v>
      </c>
      <c r="P3956" s="111">
        <v>6.3080839999999999E-2</v>
      </c>
      <c r="Z3956" s="77" t="s">
        <v>40</v>
      </c>
      <c r="AA3956" s="77" t="s">
        <v>39</v>
      </c>
      <c r="AB3956" s="77">
        <v>20</v>
      </c>
    </row>
    <row r="3957" spans="1:28" ht="15.75" customHeight="1" x14ac:dyDescent="0.2">
      <c r="A3957" s="77" t="s">
        <v>48</v>
      </c>
      <c r="B3957" s="77" t="s">
        <v>85</v>
      </c>
      <c r="C3957" s="77" t="s">
        <v>50</v>
      </c>
      <c r="D3957" s="113">
        <v>44154.447201608797</v>
      </c>
      <c r="E3957" s="77" t="s">
        <v>5</v>
      </c>
      <c r="F3957" s="77" t="s">
        <v>30</v>
      </c>
      <c r="G3957" s="77" t="s">
        <v>44</v>
      </c>
      <c r="H3957" s="77" t="s">
        <v>25</v>
      </c>
      <c r="I3957" s="77" t="s">
        <v>159</v>
      </c>
      <c r="J3957" s="77" t="s">
        <v>42</v>
      </c>
      <c r="K3957" s="101">
        <v>3.5</v>
      </c>
      <c r="L3957" s="77">
        <v>1240</v>
      </c>
      <c r="M3957" s="77" t="s">
        <v>41</v>
      </c>
      <c r="N3957" s="101">
        <v>157</v>
      </c>
      <c r="O3957" s="107">
        <v>5.8099999999999999E-2</v>
      </c>
      <c r="P3957" s="104">
        <v>0.97299999999999998</v>
      </c>
      <c r="Z3957" s="77" t="s">
        <v>40</v>
      </c>
      <c r="AA3957" s="77" t="s">
        <v>39</v>
      </c>
      <c r="AB3957" s="77">
        <v>20</v>
      </c>
    </row>
    <row r="3958" spans="1:28" ht="15.75" customHeight="1" x14ac:dyDescent="0.2">
      <c r="A3958" s="77" t="s">
        <v>48</v>
      </c>
      <c r="B3958" s="77" t="s">
        <v>85</v>
      </c>
      <c r="C3958" s="77" t="s">
        <v>50</v>
      </c>
      <c r="D3958" s="113">
        <v>44154.447201608797</v>
      </c>
      <c r="E3958" s="77" t="s">
        <v>5</v>
      </c>
      <c r="F3958" s="77" t="s">
        <v>30</v>
      </c>
      <c r="G3958" s="77" t="s">
        <v>44</v>
      </c>
      <c r="H3958" s="77" t="s">
        <v>26</v>
      </c>
      <c r="I3958" s="77" t="s">
        <v>157</v>
      </c>
      <c r="J3958" s="77" t="s">
        <v>42</v>
      </c>
      <c r="K3958" s="101">
        <v>3.5</v>
      </c>
      <c r="L3958" s="77">
        <v>1240</v>
      </c>
      <c r="M3958" s="77" t="s">
        <v>41</v>
      </c>
      <c r="N3958" s="101">
        <v>83.7</v>
      </c>
      <c r="O3958" s="107">
        <v>2.5000000000000001E-2</v>
      </c>
      <c r="P3958" s="104">
        <v>4.13</v>
      </c>
      <c r="Z3958" s="77" t="s">
        <v>40</v>
      </c>
      <c r="AA3958" s="77" t="s">
        <v>39</v>
      </c>
      <c r="AB3958" s="77">
        <v>20</v>
      </c>
    </row>
    <row r="3959" spans="1:28" ht="15.75" customHeight="1" x14ac:dyDescent="0.2">
      <c r="A3959" s="77" t="s">
        <v>48</v>
      </c>
      <c r="B3959" s="77" t="s">
        <v>85</v>
      </c>
      <c r="C3959" s="77" t="s">
        <v>50</v>
      </c>
      <c r="D3959" s="113">
        <v>44154.447201608797</v>
      </c>
      <c r="E3959" s="77" t="s">
        <v>5</v>
      </c>
      <c r="F3959" s="77" t="s">
        <v>30</v>
      </c>
      <c r="G3959" s="77" t="s">
        <v>44</v>
      </c>
      <c r="H3959" s="77" t="s">
        <v>26</v>
      </c>
      <c r="I3959" s="77" t="s">
        <v>158</v>
      </c>
      <c r="J3959" s="77" t="s">
        <v>42</v>
      </c>
      <c r="K3959" s="101">
        <v>3.5</v>
      </c>
      <c r="L3959" s="77">
        <v>1240</v>
      </c>
      <c r="M3959" s="77" t="s">
        <v>41</v>
      </c>
      <c r="N3959" s="101">
        <v>138</v>
      </c>
      <c r="O3959" s="107">
        <v>2.86E-2</v>
      </c>
      <c r="P3959" s="104">
        <v>0</v>
      </c>
      <c r="Z3959" s="77" t="s">
        <v>40</v>
      </c>
      <c r="AA3959" s="77" t="s">
        <v>39</v>
      </c>
      <c r="AB3959" s="77">
        <v>20</v>
      </c>
    </row>
    <row r="3960" spans="1:28" ht="15.75" customHeight="1" x14ac:dyDescent="0.2">
      <c r="A3960" s="77" t="s">
        <v>48</v>
      </c>
      <c r="B3960" s="77" t="s">
        <v>85</v>
      </c>
      <c r="C3960" s="77" t="s">
        <v>50</v>
      </c>
      <c r="D3960" s="113">
        <v>44154.447201608797</v>
      </c>
      <c r="E3960" s="77" t="s">
        <v>5</v>
      </c>
      <c r="F3960" s="77" t="s">
        <v>30</v>
      </c>
      <c r="G3960" s="77" t="s">
        <v>44</v>
      </c>
      <c r="H3960" s="77" t="s">
        <v>26</v>
      </c>
      <c r="I3960" s="77" t="s">
        <v>43</v>
      </c>
      <c r="J3960" s="109" t="s">
        <v>83</v>
      </c>
      <c r="K3960" s="110">
        <v>54.984999999999999</v>
      </c>
      <c r="L3960" s="77">
        <v>1240</v>
      </c>
      <c r="M3960" s="77" t="s">
        <v>41</v>
      </c>
      <c r="N3960" s="110">
        <v>0.15149587</v>
      </c>
      <c r="O3960" s="107">
        <v>0</v>
      </c>
      <c r="P3960" s="111">
        <v>0.23297264000000001</v>
      </c>
      <c r="Z3960" s="77" t="s">
        <v>40</v>
      </c>
      <c r="AA3960" s="77" t="s">
        <v>39</v>
      </c>
      <c r="AB3960" s="77">
        <v>20</v>
      </c>
    </row>
    <row r="3961" spans="1:28" ht="15.75" customHeight="1" x14ac:dyDescent="0.2">
      <c r="A3961" s="77" t="s">
        <v>48</v>
      </c>
      <c r="B3961" s="77" t="s">
        <v>85</v>
      </c>
      <c r="C3961" s="77" t="s">
        <v>50</v>
      </c>
      <c r="D3961" s="113">
        <v>44154.447201608797</v>
      </c>
      <c r="E3961" s="77" t="s">
        <v>5</v>
      </c>
      <c r="F3961" s="77" t="s">
        <v>30</v>
      </c>
      <c r="G3961" s="77" t="s">
        <v>44</v>
      </c>
      <c r="H3961" s="77" t="s">
        <v>26</v>
      </c>
      <c r="I3961" s="77" t="s">
        <v>159</v>
      </c>
      <c r="J3961" s="77" t="s">
        <v>42</v>
      </c>
      <c r="K3961" s="101">
        <v>3.5</v>
      </c>
      <c r="L3961" s="77">
        <v>1240</v>
      </c>
      <c r="M3961" s="77" t="s">
        <v>41</v>
      </c>
      <c r="N3961" s="101">
        <v>90.4</v>
      </c>
      <c r="O3961" s="107">
        <v>2.5399999999999999E-2</v>
      </c>
      <c r="P3961" s="104">
        <v>3.61</v>
      </c>
      <c r="Z3961" s="77" t="s">
        <v>40</v>
      </c>
      <c r="AA3961" s="77" t="s">
        <v>39</v>
      </c>
      <c r="AB3961" s="77">
        <v>20</v>
      </c>
    </row>
    <row r="3962" spans="1:28" ht="15.75" customHeight="1" x14ac:dyDescent="0.2">
      <c r="A3962" s="77" t="s">
        <v>48</v>
      </c>
      <c r="B3962" s="77" t="s">
        <v>85</v>
      </c>
      <c r="C3962" s="77" t="s">
        <v>50</v>
      </c>
      <c r="D3962" s="113">
        <v>44154.447201608797</v>
      </c>
      <c r="E3962" s="77" t="s">
        <v>5</v>
      </c>
      <c r="F3962" s="77" t="s">
        <v>30</v>
      </c>
      <c r="G3962" s="77" t="s">
        <v>51</v>
      </c>
      <c r="H3962" s="77" t="s">
        <v>6</v>
      </c>
      <c r="I3962" s="77" t="s">
        <v>157</v>
      </c>
      <c r="J3962" s="77" t="s">
        <v>42</v>
      </c>
      <c r="K3962" s="101">
        <v>3.5</v>
      </c>
      <c r="L3962" s="77">
        <v>1210</v>
      </c>
      <c r="M3962" s="77" t="s">
        <v>41</v>
      </c>
      <c r="N3962" s="101">
        <v>4.24</v>
      </c>
      <c r="O3962" s="107">
        <v>0</v>
      </c>
      <c r="P3962" s="104">
        <v>5.4</v>
      </c>
      <c r="Z3962" s="77" t="s">
        <v>40</v>
      </c>
      <c r="AA3962" s="77" t="s">
        <v>39</v>
      </c>
      <c r="AB3962" s="77">
        <v>20</v>
      </c>
    </row>
    <row r="3963" spans="1:28" ht="15.75" customHeight="1" x14ac:dyDescent="0.2">
      <c r="A3963" s="77" t="s">
        <v>48</v>
      </c>
      <c r="B3963" s="77" t="s">
        <v>85</v>
      </c>
      <c r="C3963" s="77" t="s">
        <v>50</v>
      </c>
      <c r="D3963" s="113">
        <v>44154.447201608797</v>
      </c>
      <c r="E3963" s="77" t="s">
        <v>5</v>
      </c>
      <c r="F3963" s="77" t="s">
        <v>30</v>
      </c>
      <c r="G3963" s="77" t="s">
        <v>51</v>
      </c>
      <c r="H3963" s="77" t="s">
        <v>6</v>
      </c>
      <c r="I3963" s="77" t="s">
        <v>158</v>
      </c>
      <c r="J3963" s="77" t="s">
        <v>42</v>
      </c>
      <c r="K3963" s="101">
        <v>3.5</v>
      </c>
      <c r="L3963" s="77">
        <v>1210</v>
      </c>
      <c r="M3963" s="77" t="s">
        <v>41</v>
      </c>
      <c r="N3963" s="101">
        <v>47.5</v>
      </c>
      <c r="O3963" s="107">
        <v>0</v>
      </c>
      <c r="P3963" s="104">
        <v>0</v>
      </c>
      <c r="Z3963" s="77" t="s">
        <v>40</v>
      </c>
      <c r="AA3963" s="77" t="s">
        <v>39</v>
      </c>
      <c r="AB3963" s="77">
        <v>20</v>
      </c>
    </row>
    <row r="3964" spans="1:28" ht="15.75" customHeight="1" x14ac:dyDescent="0.2">
      <c r="A3964" s="77" t="s">
        <v>48</v>
      </c>
      <c r="B3964" s="77" t="s">
        <v>85</v>
      </c>
      <c r="C3964" s="77" t="s">
        <v>50</v>
      </c>
      <c r="D3964" s="113">
        <v>44154.447201608797</v>
      </c>
      <c r="E3964" s="77" t="s">
        <v>5</v>
      </c>
      <c r="F3964" s="77" t="s">
        <v>30</v>
      </c>
      <c r="G3964" s="77" t="s">
        <v>51</v>
      </c>
      <c r="H3964" s="77" t="s">
        <v>6</v>
      </c>
      <c r="I3964" s="77" t="s">
        <v>43</v>
      </c>
      <c r="J3964" s="109" t="s">
        <v>83</v>
      </c>
      <c r="K3964" s="110">
        <v>54.984999999999999</v>
      </c>
      <c r="L3964" s="77">
        <v>1210</v>
      </c>
      <c r="M3964" s="77" t="s">
        <v>41</v>
      </c>
      <c r="N3964" s="110">
        <v>0.19287077999999999</v>
      </c>
      <c r="O3964" s="107">
        <v>0</v>
      </c>
      <c r="P3964" s="111">
        <v>0.3093571</v>
      </c>
      <c r="Z3964" s="77" t="s">
        <v>40</v>
      </c>
      <c r="AA3964" s="77" t="s">
        <v>39</v>
      </c>
      <c r="AB3964" s="77">
        <v>20</v>
      </c>
    </row>
    <row r="3965" spans="1:28" ht="15.75" customHeight="1" x14ac:dyDescent="0.2">
      <c r="A3965" s="77" t="s">
        <v>48</v>
      </c>
      <c r="B3965" s="77" t="s">
        <v>85</v>
      </c>
      <c r="C3965" s="77" t="s">
        <v>50</v>
      </c>
      <c r="D3965" s="113">
        <v>44154.447201608797</v>
      </c>
      <c r="E3965" s="77" t="s">
        <v>5</v>
      </c>
      <c r="F3965" s="77" t="s">
        <v>30</v>
      </c>
      <c r="G3965" s="77" t="s">
        <v>51</v>
      </c>
      <c r="H3965" s="77" t="s">
        <v>6</v>
      </c>
      <c r="I3965" s="77" t="s">
        <v>159</v>
      </c>
      <c r="J3965" s="77" t="s">
        <v>42</v>
      </c>
      <c r="K3965" s="101">
        <v>3.5</v>
      </c>
      <c r="L3965" s="77">
        <v>1210</v>
      </c>
      <c r="M3965" s="77" t="s">
        <v>41</v>
      </c>
      <c r="N3965" s="101">
        <v>3.94</v>
      </c>
      <c r="O3965" s="107">
        <v>0</v>
      </c>
      <c r="P3965" s="104">
        <v>4.84</v>
      </c>
      <c r="Z3965" s="77" t="s">
        <v>40</v>
      </c>
      <c r="AA3965" s="77" t="s">
        <v>39</v>
      </c>
      <c r="AB3965" s="77">
        <v>20</v>
      </c>
    </row>
    <row r="3966" spans="1:28" ht="15.75" customHeight="1" x14ac:dyDescent="0.2">
      <c r="A3966" s="77" t="s">
        <v>48</v>
      </c>
      <c r="B3966" s="77" t="s">
        <v>85</v>
      </c>
      <c r="C3966" s="77" t="s">
        <v>50</v>
      </c>
      <c r="D3966" s="113">
        <v>44154.447201608797</v>
      </c>
      <c r="E3966" s="77" t="s">
        <v>5</v>
      </c>
      <c r="F3966" s="77" t="s">
        <v>30</v>
      </c>
      <c r="G3966" s="77" t="s">
        <v>51</v>
      </c>
      <c r="H3966" s="77" t="s">
        <v>7</v>
      </c>
      <c r="I3966" s="77" t="s">
        <v>157</v>
      </c>
      <c r="J3966" s="77" t="s">
        <v>42</v>
      </c>
      <c r="K3966" s="101">
        <v>3.5</v>
      </c>
      <c r="L3966" s="77">
        <v>1210</v>
      </c>
      <c r="M3966" s="77" t="s">
        <v>41</v>
      </c>
      <c r="N3966" s="101">
        <v>16.7</v>
      </c>
      <c r="O3966" s="107">
        <v>4.7E-2</v>
      </c>
      <c r="P3966" s="104">
        <v>5.51</v>
      </c>
      <c r="Z3966" s="77" t="s">
        <v>40</v>
      </c>
      <c r="AA3966" s="77" t="s">
        <v>39</v>
      </c>
      <c r="AB3966" s="77">
        <v>20</v>
      </c>
    </row>
    <row r="3967" spans="1:28" ht="15.75" customHeight="1" x14ac:dyDescent="0.2">
      <c r="A3967" s="77" t="s">
        <v>48</v>
      </c>
      <c r="B3967" s="77" t="s">
        <v>85</v>
      </c>
      <c r="C3967" s="77" t="s">
        <v>50</v>
      </c>
      <c r="D3967" s="113">
        <v>44154.447201608797</v>
      </c>
      <c r="E3967" s="77" t="s">
        <v>5</v>
      </c>
      <c r="F3967" s="77" t="s">
        <v>30</v>
      </c>
      <c r="G3967" s="77" t="s">
        <v>51</v>
      </c>
      <c r="H3967" s="77" t="s">
        <v>7</v>
      </c>
      <c r="I3967" s="77" t="s">
        <v>158</v>
      </c>
      <c r="J3967" s="77" t="s">
        <v>42</v>
      </c>
      <c r="K3967" s="101">
        <v>3.5</v>
      </c>
      <c r="L3967" s="77">
        <v>1210</v>
      </c>
      <c r="M3967" s="77" t="s">
        <v>41</v>
      </c>
      <c r="N3967" s="101">
        <v>69.5</v>
      </c>
      <c r="O3967" s="107">
        <v>5.1900000000000002E-2</v>
      </c>
      <c r="P3967" s="104">
        <v>0</v>
      </c>
      <c r="Z3967" s="77" t="s">
        <v>40</v>
      </c>
      <c r="AA3967" s="77" t="s">
        <v>39</v>
      </c>
      <c r="AB3967" s="77">
        <v>20</v>
      </c>
    </row>
    <row r="3968" spans="1:28" ht="15.75" customHeight="1" x14ac:dyDescent="0.2">
      <c r="A3968" s="77" t="s">
        <v>48</v>
      </c>
      <c r="B3968" s="77" t="s">
        <v>85</v>
      </c>
      <c r="C3968" s="77" t="s">
        <v>50</v>
      </c>
      <c r="D3968" s="113">
        <v>44154.447201608797</v>
      </c>
      <c r="E3968" s="77" t="s">
        <v>5</v>
      </c>
      <c r="F3968" s="77" t="s">
        <v>30</v>
      </c>
      <c r="G3968" s="77" t="s">
        <v>51</v>
      </c>
      <c r="H3968" s="77" t="s">
        <v>7</v>
      </c>
      <c r="I3968" s="77" t="s">
        <v>43</v>
      </c>
      <c r="J3968" s="109" t="s">
        <v>83</v>
      </c>
      <c r="K3968" s="110">
        <v>54.984999999999999</v>
      </c>
      <c r="L3968" s="77">
        <v>1210</v>
      </c>
      <c r="M3968" s="77" t="s">
        <v>41</v>
      </c>
      <c r="N3968" s="110">
        <v>0.19478039999999999</v>
      </c>
      <c r="O3968" s="107">
        <v>0</v>
      </c>
      <c r="P3968" s="111">
        <v>0.31190324000000003</v>
      </c>
      <c r="Z3968" s="77" t="s">
        <v>40</v>
      </c>
      <c r="AA3968" s="77" t="s">
        <v>39</v>
      </c>
      <c r="AB3968" s="77">
        <v>20</v>
      </c>
    </row>
    <row r="3969" spans="1:28" ht="15.75" customHeight="1" x14ac:dyDescent="0.2">
      <c r="A3969" s="77" t="s">
        <v>48</v>
      </c>
      <c r="B3969" s="77" t="s">
        <v>85</v>
      </c>
      <c r="C3969" s="77" t="s">
        <v>50</v>
      </c>
      <c r="D3969" s="113">
        <v>44154.447201608797</v>
      </c>
      <c r="E3969" s="77" t="s">
        <v>5</v>
      </c>
      <c r="F3969" s="77" t="s">
        <v>30</v>
      </c>
      <c r="G3969" s="77" t="s">
        <v>51</v>
      </c>
      <c r="H3969" s="77" t="s">
        <v>7</v>
      </c>
      <c r="I3969" s="77" t="s">
        <v>159</v>
      </c>
      <c r="J3969" s="77" t="s">
        <v>42</v>
      </c>
      <c r="K3969" s="101">
        <v>3.5</v>
      </c>
      <c r="L3969" s="77">
        <v>1210</v>
      </c>
      <c r="M3969" s="77" t="s">
        <v>41</v>
      </c>
      <c r="N3969" s="101">
        <v>21.8</v>
      </c>
      <c r="O3969" s="107">
        <v>4.3900000000000002E-2</v>
      </c>
      <c r="P3969" s="104">
        <v>4.83</v>
      </c>
      <c r="Z3969" s="77" t="s">
        <v>40</v>
      </c>
      <c r="AA3969" s="77" t="s">
        <v>39</v>
      </c>
      <c r="AB3969" s="77">
        <v>20</v>
      </c>
    </row>
    <row r="3970" spans="1:28" ht="15.75" customHeight="1" x14ac:dyDescent="0.2">
      <c r="A3970" s="77" t="s">
        <v>48</v>
      </c>
      <c r="B3970" s="77" t="s">
        <v>85</v>
      </c>
      <c r="C3970" s="77" t="s">
        <v>50</v>
      </c>
      <c r="D3970" s="113">
        <v>44154.447201608797</v>
      </c>
      <c r="E3970" s="77" t="s">
        <v>5</v>
      </c>
      <c r="F3970" s="77" t="s">
        <v>30</v>
      </c>
      <c r="G3970" s="77" t="s">
        <v>51</v>
      </c>
      <c r="H3970" s="77" t="s">
        <v>8</v>
      </c>
      <c r="I3970" s="77" t="s">
        <v>157</v>
      </c>
      <c r="J3970" s="77" t="s">
        <v>42</v>
      </c>
      <c r="K3970" s="101">
        <v>3.5</v>
      </c>
      <c r="L3970" s="77">
        <v>1210</v>
      </c>
      <c r="M3970" s="77" t="s">
        <v>41</v>
      </c>
      <c r="N3970" s="101">
        <v>11</v>
      </c>
      <c r="O3970" s="107">
        <v>2.9700000000000001E-2</v>
      </c>
      <c r="P3970" s="104">
        <v>4.24</v>
      </c>
      <c r="Z3970" s="77" t="s">
        <v>40</v>
      </c>
      <c r="AA3970" s="77" t="s">
        <v>39</v>
      </c>
      <c r="AB3970" s="77">
        <v>20</v>
      </c>
    </row>
    <row r="3971" spans="1:28" ht="15.75" customHeight="1" x14ac:dyDescent="0.2">
      <c r="A3971" s="77" t="s">
        <v>48</v>
      </c>
      <c r="B3971" s="77" t="s">
        <v>85</v>
      </c>
      <c r="C3971" s="77" t="s">
        <v>50</v>
      </c>
      <c r="D3971" s="113">
        <v>44154.447201608797</v>
      </c>
      <c r="E3971" s="77" t="s">
        <v>5</v>
      </c>
      <c r="F3971" s="77" t="s">
        <v>30</v>
      </c>
      <c r="G3971" s="77" t="s">
        <v>51</v>
      </c>
      <c r="H3971" s="77" t="s">
        <v>8</v>
      </c>
      <c r="I3971" s="77" t="s">
        <v>158</v>
      </c>
      <c r="J3971" s="77" t="s">
        <v>42</v>
      </c>
      <c r="K3971" s="101">
        <v>3.5</v>
      </c>
      <c r="L3971" s="77">
        <v>1210</v>
      </c>
      <c r="M3971" s="77" t="s">
        <v>41</v>
      </c>
      <c r="N3971" s="101">
        <v>42</v>
      </c>
      <c r="O3971" s="107">
        <v>3.56E-2</v>
      </c>
      <c r="P3971" s="104">
        <v>0</v>
      </c>
      <c r="Z3971" s="77" t="s">
        <v>40</v>
      </c>
      <c r="AA3971" s="77" t="s">
        <v>39</v>
      </c>
      <c r="AB3971" s="77">
        <v>20</v>
      </c>
    </row>
    <row r="3972" spans="1:28" ht="15.75" customHeight="1" x14ac:dyDescent="0.2">
      <c r="A3972" s="77" t="s">
        <v>48</v>
      </c>
      <c r="B3972" s="77" t="s">
        <v>85</v>
      </c>
      <c r="C3972" s="77" t="s">
        <v>50</v>
      </c>
      <c r="D3972" s="113">
        <v>44154.447201608797</v>
      </c>
      <c r="E3972" s="77" t="s">
        <v>5</v>
      </c>
      <c r="F3972" s="77" t="s">
        <v>30</v>
      </c>
      <c r="G3972" s="77" t="s">
        <v>51</v>
      </c>
      <c r="H3972" s="77" t="s">
        <v>8</v>
      </c>
      <c r="I3972" s="77" t="s">
        <v>43</v>
      </c>
      <c r="J3972" s="109" t="s">
        <v>83</v>
      </c>
      <c r="K3972" s="110">
        <v>54.984999999999999</v>
      </c>
      <c r="L3972" s="77">
        <v>1210</v>
      </c>
      <c r="M3972" s="77" t="s">
        <v>41</v>
      </c>
      <c r="N3972" s="110">
        <v>0.1521324</v>
      </c>
      <c r="O3972" s="107">
        <v>0</v>
      </c>
      <c r="P3972" s="111">
        <v>0.24570337</v>
      </c>
      <c r="Z3972" s="77" t="s">
        <v>40</v>
      </c>
      <c r="AA3972" s="77" t="s">
        <v>39</v>
      </c>
      <c r="AB3972" s="77">
        <v>20</v>
      </c>
    </row>
    <row r="3973" spans="1:28" ht="15.75" customHeight="1" x14ac:dyDescent="0.2">
      <c r="A3973" s="77" t="s">
        <v>48</v>
      </c>
      <c r="B3973" s="77" t="s">
        <v>85</v>
      </c>
      <c r="C3973" s="77" t="s">
        <v>50</v>
      </c>
      <c r="D3973" s="113">
        <v>44154.447201608797</v>
      </c>
      <c r="E3973" s="77" t="s">
        <v>5</v>
      </c>
      <c r="F3973" s="77" t="s">
        <v>30</v>
      </c>
      <c r="G3973" s="77" t="s">
        <v>51</v>
      </c>
      <c r="H3973" s="77" t="s">
        <v>8</v>
      </c>
      <c r="I3973" s="77" t="s">
        <v>159</v>
      </c>
      <c r="J3973" s="77" t="s">
        <v>42</v>
      </c>
      <c r="K3973" s="101">
        <v>3.5</v>
      </c>
      <c r="L3973" s="77">
        <v>1210</v>
      </c>
      <c r="M3973" s="77" t="s">
        <v>41</v>
      </c>
      <c r="N3973" s="101">
        <v>9.7799999999999994</v>
      </c>
      <c r="O3973" s="107">
        <v>1.7999999999999999E-2</v>
      </c>
      <c r="P3973" s="104">
        <v>3.77</v>
      </c>
      <c r="Z3973" s="77" t="s">
        <v>40</v>
      </c>
      <c r="AA3973" s="77" t="s">
        <v>39</v>
      </c>
      <c r="AB3973" s="77">
        <v>20</v>
      </c>
    </row>
    <row r="3974" spans="1:28" ht="15.75" customHeight="1" x14ac:dyDescent="0.2">
      <c r="A3974" s="77" t="s">
        <v>48</v>
      </c>
      <c r="B3974" s="77" t="s">
        <v>85</v>
      </c>
      <c r="C3974" s="77" t="s">
        <v>50</v>
      </c>
      <c r="D3974" s="113">
        <v>44154.447201608797</v>
      </c>
      <c r="E3974" s="77" t="s">
        <v>5</v>
      </c>
      <c r="F3974" s="77" t="s">
        <v>30</v>
      </c>
      <c r="G3974" s="77" t="s">
        <v>51</v>
      </c>
      <c r="H3974" s="77" t="s">
        <v>9</v>
      </c>
      <c r="I3974" s="77" t="s">
        <v>157</v>
      </c>
      <c r="J3974" s="77" t="s">
        <v>42</v>
      </c>
      <c r="K3974" s="101">
        <v>3.5</v>
      </c>
      <c r="L3974" s="77">
        <v>1210</v>
      </c>
      <c r="M3974" s="77" t="s">
        <v>41</v>
      </c>
      <c r="N3974" s="101">
        <v>27.1</v>
      </c>
      <c r="O3974" s="107">
        <v>5.3400000000000003E-2</v>
      </c>
      <c r="P3974" s="104">
        <v>3.63</v>
      </c>
      <c r="Z3974" s="77" t="s">
        <v>40</v>
      </c>
      <c r="AA3974" s="77" t="s">
        <v>39</v>
      </c>
      <c r="AB3974" s="77">
        <v>20</v>
      </c>
    </row>
    <row r="3975" spans="1:28" ht="15.75" customHeight="1" x14ac:dyDescent="0.2">
      <c r="A3975" s="77" t="s">
        <v>48</v>
      </c>
      <c r="B3975" s="77" t="s">
        <v>85</v>
      </c>
      <c r="C3975" s="77" t="s">
        <v>50</v>
      </c>
      <c r="D3975" s="113">
        <v>44154.447201608797</v>
      </c>
      <c r="E3975" s="77" t="s">
        <v>5</v>
      </c>
      <c r="F3975" s="77" t="s">
        <v>30</v>
      </c>
      <c r="G3975" s="77" t="s">
        <v>51</v>
      </c>
      <c r="H3975" s="77" t="s">
        <v>9</v>
      </c>
      <c r="I3975" s="77" t="s">
        <v>158</v>
      </c>
      <c r="J3975" s="77" t="s">
        <v>42</v>
      </c>
      <c r="K3975" s="101">
        <v>3.5</v>
      </c>
      <c r="L3975" s="77">
        <v>1210</v>
      </c>
      <c r="M3975" s="77" t="s">
        <v>41</v>
      </c>
      <c r="N3975" s="101">
        <v>65.900000000000006</v>
      </c>
      <c r="O3975" s="107">
        <v>6.0600000000000001E-2</v>
      </c>
      <c r="P3975" s="104">
        <v>0</v>
      </c>
      <c r="Z3975" s="77" t="s">
        <v>40</v>
      </c>
      <c r="AA3975" s="77" t="s">
        <v>39</v>
      </c>
      <c r="AB3975" s="77">
        <v>20</v>
      </c>
    </row>
    <row r="3976" spans="1:28" ht="15.75" customHeight="1" x14ac:dyDescent="0.2">
      <c r="A3976" s="77" t="s">
        <v>48</v>
      </c>
      <c r="B3976" s="77" t="s">
        <v>85</v>
      </c>
      <c r="C3976" s="77" t="s">
        <v>50</v>
      </c>
      <c r="D3976" s="113">
        <v>44154.447201608797</v>
      </c>
      <c r="E3976" s="77" t="s">
        <v>5</v>
      </c>
      <c r="F3976" s="77" t="s">
        <v>30</v>
      </c>
      <c r="G3976" s="77" t="s">
        <v>51</v>
      </c>
      <c r="H3976" s="77" t="s">
        <v>9</v>
      </c>
      <c r="I3976" s="77" t="s">
        <v>43</v>
      </c>
      <c r="J3976" s="109" t="s">
        <v>83</v>
      </c>
      <c r="K3976" s="110">
        <v>54.984999999999999</v>
      </c>
      <c r="L3976" s="77">
        <v>1210</v>
      </c>
      <c r="M3976" s="77" t="s">
        <v>41</v>
      </c>
      <c r="N3976" s="110">
        <v>0.12921705999999999</v>
      </c>
      <c r="O3976" s="107">
        <v>0</v>
      </c>
      <c r="P3976" s="111">
        <v>0.20687460999999999</v>
      </c>
      <c r="Z3976" s="77" t="s">
        <v>40</v>
      </c>
      <c r="AA3976" s="77" t="s">
        <v>39</v>
      </c>
      <c r="AB3976" s="77">
        <v>20</v>
      </c>
    </row>
    <row r="3977" spans="1:28" ht="15.75" customHeight="1" x14ac:dyDescent="0.2">
      <c r="A3977" s="77" t="s">
        <v>48</v>
      </c>
      <c r="B3977" s="77" t="s">
        <v>85</v>
      </c>
      <c r="C3977" s="77" t="s">
        <v>50</v>
      </c>
      <c r="D3977" s="113">
        <v>44154.447201608797</v>
      </c>
      <c r="E3977" s="77" t="s">
        <v>5</v>
      </c>
      <c r="F3977" s="77" t="s">
        <v>30</v>
      </c>
      <c r="G3977" s="77" t="s">
        <v>51</v>
      </c>
      <c r="H3977" s="77" t="s">
        <v>9</v>
      </c>
      <c r="I3977" s="77" t="s">
        <v>159</v>
      </c>
      <c r="J3977" s="77" t="s">
        <v>42</v>
      </c>
      <c r="K3977" s="101">
        <v>3.5</v>
      </c>
      <c r="L3977" s="77">
        <v>1210</v>
      </c>
      <c r="M3977" s="77" t="s">
        <v>41</v>
      </c>
      <c r="N3977" s="101">
        <v>25</v>
      </c>
      <c r="O3977" s="107">
        <v>4.1700000000000001E-2</v>
      </c>
      <c r="P3977" s="104">
        <v>3.2</v>
      </c>
      <c r="Z3977" s="77" t="s">
        <v>40</v>
      </c>
      <c r="AA3977" s="77" t="s">
        <v>39</v>
      </c>
      <c r="AB3977" s="77">
        <v>20</v>
      </c>
    </row>
    <row r="3978" spans="1:28" ht="15.75" customHeight="1" x14ac:dyDescent="0.2">
      <c r="A3978" s="77" t="s">
        <v>48</v>
      </c>
      <c r="B3978" s="77" t="s">
        <v>85</v>
      </c>
      <c r="C3978" s="77" t="s">
        <v>50</v>
      </c>
      <c r="D3978" s="113">
        <v>44154.447201608797</v>
      </c>
      <c r="E3978" s="77" t="s">
        <v>5</v>
      </c>
      <c r="F3978" s="77" t="s">
        <v>30</v>
      </c>
      <c r="G3978" s="77" t="s">
        <v>51</v>
      </c>
      <c r="H3978" s="77" t="s">
        <v>10</v>
      </c>
      <c r="I3978" s="77" t="s">
        <v>157</v>
      </c>
      <c r="J3978" s="77" t="s">
        <v>42</v>
      </c>
      <c r="K3978" s="101">
        <v>3.5</v>
      </c>
      <c r="L3978" s="77">
        <v>1210</v>
      </c>
      <c r="M3978" s="77" t="s">
        <v>41</v>
      </c>
      <c r="N3978" s="101">
        <v>9.32</v>
      </c>
      <c r="O3978" s="107">
        <v>2.2700000000000001E-2</v>
      </c>
      <c r="P3978" s="104">
        <v>4.6100000000000003</v>
      </c>
      <c r="Z3978" s="77" t="s">
        <v>40</v>
      </c>
      <c r="AA3978" s="77" t="s">
        <v>39</v>
      </c>
      <c r="AB3978" s="77">
        <v>20</v>
      </c>
    </row>
    <row r="3979" spans="1:28" ht="15.75" customHeight="1" x14ac:dyDescent="0.2">
      <c r="A3979" s="77" t="s">
        <v>48</v>
      </c>
      <c r="B3979" s="77" t="s">
        <v>85</v>
      </c>
      <c r="C3979" s="77" t="s">
        <v>50</v>
      </c>
      <c r="D3979" s="113">
        <v>44154.447201608797</v>
      </c>
      <c r="E3979" s="77" t="s">
        <v>5</v>
      </c>
      <c r="F3979" s="77" t="s">
        <v>30</v>
      </c>
      <c r="G3979" s="77" t="s">
        <v>51</v>
      </c>
      <c r="H3979" s="77" t="s">
        <v>10</v>
      </c>
      <c r="I3979" s="77" t="s">
        <v>158</v>
      </c>
      <c r="J3979" s="77" t="s">
        <v>42</v>
      </c>
      <c r="K3979" s="101">
        <v>3.5</v>
      </c>
      <c r="L3979" s="77">
        <v>1210</v>
      </c>
      <c r="M3979" s="77" t="s">
        <v>41</v>
      </c>
      <c r="N3979" s="101">
        <v>46.1</v>
      </c>
      <c r="O3979" s="107">
        <v>2.5700000000000001E-2</v>
      </c>
      <c r="P3979" s="104">
        <v>0</v>
      </c>
      <c r="Z3979" s="77" t="s">
        <v>40</v>
      </c>
      <c r="AA3979" s="77" t="s">
        <v>39</v>
      </c>
      <c r="AB3979" s="77">
        <v>20</v>
      </c>
    </row>
    <row r="3980" spans="1:28" ht="15.75" customHeight="1" x14ac:dyDescent="0.2">
      <c r="A3980" s="77" t="s">
        <v>48</v>
      </c>
      <c r="B3980" s="77" t="s">
        <v>85</v>
      </c>
      <c r="C3980" s="77" t="s">
        <v>50</v>
      </c>
      <c r="D3980" s="113">
        <v>44154.447201608797</v>
      </c>
      <c r="E3980" s="77" t="s">
        <v>5</v>
      </c>
      <c r="F3980" s="77" t="s">
        <v>30</v>
      </c>
      <c r="G3980" s="77" t="s">
        <v>51</v>
      </c>
      <c r="H3980" s="77" t="s">
        <v>10</v>
      </c>
      <c r="I3980" s="77" t="s">
        <v>43</v>
      </c>
      <c r="J3980" s="109" t="s">
        <v>83</v>
      </c>
      <c r="K3980" s="110">
        <v>54.984999999999999</v>
      </c>
      <c r="L3980" s="77">
        <v>1210</v>
      </c>
      <c r="M3980" s="77" t="s">
        <v>41</v>
      </c>
      <c r="N3980" s="110">
        <v>0.1642266</v>
      </c>
      <c r="O3980" s="107">
        <v>0</v>
      </c>
      <c r="P3980" s="111">
        <v>0.26352639999999999</v>
      </c>
      <c r="Z3980" s="77" t="s">
        <v>40</v>
      </c>
      <c r="AA3980" s="77" t="s">
        <v>39</v>
      </c>
      <c r="AB3980" s="77">
        <v>20</v>
      </c>
    </row>
    <row r="3981" spans="1:28" ht="15.75" customHeight="1" x14ac:dyDescent="0.2">
      <c r="A3981" s="77" t="s">
        <v>48</v>
      </c>
      <c r="B3981" s="77" t="s">
        <v>85</v>
      </c>
      <c r="C3981" s="77" t="s">
        <v>50</v>
      </c>
      <c r="D3981" s="113">
        <v>44154.447201608797</v>
      </c>
      <c r="E3981" s="77" t="s">
        <v>5</v>
      </c>
      <c r="F3981" s="77" t="s">
        <v>30</v>
      </c>
      <c r="G3981" s="77" t="s">
        <v>51</v>
      </c>
      <c r="H3981" s="77" t="s">
        <v>10</v>
      </c>
      <c r="I3981" s="77" t="s">
        <v>159</v>
      </c>
      <c r="J3981" s="77" t="s">
        <v>42</v>
      </c>
      <c r="K3981" s="101">
        <v>3.5</v>
      </c>
      <c r="L3981" s="77">
        <v>1210</v>
      </c>
      <c r="M3981" s="77" t="s">
        <v>41</v>
      </c>
      <c r="N3981" s="101">
        <v>4.28</v>
      </c>
      <c r="O3981" s="107">
        <v>3.4399999999999999E-3</v>
      </c>
      <c r="P3981" s="104">
        <v>4.13</v>
      </c>
      <c r="Z3981" s="77" t="s">
        <v>40</v>
      </c>
      <c r="AA3981" s="77" t="s">
        <v>39</v>
      </c>
      <c r="AB3981" s="77">
        <v>20</v>
      </c>
    </row>
    <row r="3982" spans="1:28" ht="15.75" customHeight="1" x14ac:dyDescent="0.2">
      <c r="A3982" s="77" t="s">
        <v>48</v>
      </c>
      <c r="B3982" s="77" t="s">
        <v>85</v>
      </c>
      <c r="C3982" s="77" t="s">
        <v>50</v>
      </c>
      <c r="D3982" s="113">
        <v>44154.447201608797</v>
      </c>
      <c r="E3982" s="77" t="s">
        <v>5</v>
      </c>
      <c r="F3982" s="77" t="s">
        <v>30</v>
      </c>
      <c r="G3982" s="77" t="s">
        <v>51</v>
      </c>
      <c r="H3982" s="77" t="s">
        <v>11</v>
      </c>
      <c r="I3982" s="77" t="s">
        <v>157</v>
      </c>
      <c r="J3982" s="77" t="s">
        <v>42</v>
      </c>
      <c r="K3982" s="101">
        <v>3.5</v>
      </c>
      <c r="L3982" s="77">
        <v>1210</v>
      </c>
      <c r="M3982" s="77" t="s">
        <v>41</v>
      </c>
      <c r="N3982" s="101">
        <v>23.5</v>
      </c>
      <c r="O3982" s="107">
        <v>4.9099999999999998E-2</v>
      </c>
      <c r="P3982" s="104">
        <v>1.73</v>
      </c>
      <c r="Z3982" s="77" t="s">
        <v>40</v>
      </c>
      <c r="AA3982" s="77" t="s">
        <v>39</v>
      </c>
      <c r="AB3982" s="77">
        <v>20</v>
      </c>
    </row>
    <row r="3983" spans="1:28" ht="15.75" customHeight="1" x14ac:dyDescent="0.2">
      <c r="A3983" s="77" t="s">
        <v>48</v>
      </c>
      <c r="B3983" s="77" t="s">
        <v>85</v>
      </c>
      <c r="C3983" s="77" t="s">
        <v>50</v>
      </c>
      <c r="D3983" s="113">
        <v>44154.447201608797</v>
      </c>
      <c r="E3983" s="77" t="s">
        <v>5</v>
      </c>
      <c r="F3983" s="77" t="s">
        <v>30</v>
      </c>
      <c r="G3983" s="77" t="s">
        <v>51</v>
      </c>
      <c r="H3983" s="77" t="s">
        <v>11</v>
      </c>
      <c r="I3983" s="77" t="s">
        <v>158</v>
      </c>
      <c r="J3983" s="77" t="s">
        <v>42</v>
      </c>
      <c r="K3983" s="101">
        <v>3.5</v>
      </c>
      <c r="L3983" s="77">
        <v>1210</v>
      </c>
      <c r="M3983" s="77" t="s">
        <v>41</v>
      </c>
      <c r="N3983" s="101">
        <v>40.799999999999997</v>
      </c>
      <c r="O3983" s="107">
        <v>5.5500000000000001E-2</v>
      </c>
      <c r="P3983" s="104">
        <v>0</v>
      </c>
      <c r="Z3983" s="77" t="s">
        <v>40</v>
      </c>
      <c r="AA3983" s="77" t="s">
        <v>39</v>
      </c>
      <c r="AB3983" s="77">
        <v>20</v>
      </c>
    </row>
    <row r="3984" spans="1:28" ht="15.75" customHeight="1" x14ac:dyDescent="0.2">
      <c r="A3984" s="77" t="s">
        <v>48</v>
      </c>
      <c r="B3984" s="77" t="s">
        <v>85</v>
      </c>
      <c r="C3984" s="77" t="s">
        <v>50</v>
      </c>
      <c r="D3984" s="113">
        <v>44154.447201608797</v>
      </c>
      <c r="E3984" s="77" t="s">
        <v>5</v>
      </c>
      <c r="F3984" s="77" t="s">
        <v>30</v>
      </c>
      <c r="G3984" s="77" t="s">
        <v>51</v>
      </c>
      <c r="H3984" s="77" t="s">
        <v>11</v>
      </c>
      <c r="I3984" s="77" t="s">
        <v>43</v>
      </c>
      <c r="J3984" s="109" t="s">
        <v>83</v>
      </c>
      <c r="K3984" s="110">
        <v>54.984999999999999</v>
      </c>
      <c r="L3984" s="77">
        <v>1210</v>
      </c>
      <c r="M3984" s="77" t="s">
        <v>41</v>
      </c>
      <c r="N3984" s="110">
        <v>6.1680459999999999E-2</v>
      </c>
      <c r="O3984" s="107">
        <v>0</v>
      </c>
      <c r="P3984" s="111">
        <v>9.9299799999999994E-2</v>
      </c>
      <c r="Z3984" s="77" t="s">
        <v>40</v>
      </c>
      <c r="AA3984" s="77" t="s">
        <v>39</v>
      </c>
      <c r="AB3984" s="77">
        <v>20</v>
      </c>
    </row>
    <row r="3985" spans="1:28" ht="15.75" customHeight="1" x14ac:dyDescent="0.2">
      <c r="A3985" s="77" t="s">
        <v>48</v>
      </c>
      <c r="B3985" s="77" t="s">
        <v>85</v>
      </c>
      <c r="C3985" s="77" t="s">
        <v>50</v>
      </c>
      <c r="D3985" s="113">
        <v>44154.447201608797</v>
      </c>
      <c r="E3985" s="77" t="s">
        <v>5</v>
      </c>
      <c r="F3985" s="77" t="s">
        <v>30</v>
      </c>
      <c r="G3985" s="77" t="s">
        <v>51</v>
      </c>
      <c r="H3985" s="77" t="s">
        <v>11</v>
      </c>
      <c r="I3985" s="77" t="s">
        <v>159</v>
      </c>
      <c r="J3985" s="77" t="s">
        <v>42</v>
      </c>
      <c r="K3985" s="101">
        <v>3.5</v>
      </c>
      <c r="L3985" s="77">
        <v>1210</v>
      </c>
      <c r="M3985" s="77" t="s">
        <v>41</v>
      </c>
      <c r="N3985" s="101">
        <v>4.58</v>
      </c>
      <c r="O3985" s="107">
        <v>7.2899999999999996E-3</v>
      </c>
      <c r="P3985" s="104">
        <v>1.55</v>
      </c>
      <c r="Z3985" s="77" t="s">
        <v>40</v>
      </c>
      <c r="AA3985" s="77" t="s">
        <v>39</v>
      </c>
      <c r="AB3985" s="77">
        <v>20</v>
      </c>
    </row>
    <row r="3986" spans="1:28" ht="15.75" customHeight="1" x14ac:dyDescent="0.2">
      <c r="A3986" s="77" t="s">
        <v>48</v>
      </c>
      <c r="B3986" s="77" t="s">
        <v>85</v>
      </c>
      <c r="C3986" s="77" t="s">
        <v>50</v>
      </c>
      <c r="D3986" s="113">
        <v>44154.447201608797</v>
      </c>
      <c r="E3986" s="77" t="s">
        <v>5</v>
      </c>
      <c r="F3986" s="77" t="s">
        <v>30</v>
      </c>
      <c r="G3986" s="77" t="s">
        <v>51</v>
      </c>
      <c r="H3986" s="77" t="s">
        <v>12</v>
      </c>
      <c r="I3986" s="77" t="s">
        <v>157</v>
      </c>
      <c r="J3986" s="77" t="s">
        <v>42</v>
      </c>
      <c r="K3986" s="101">
        <v>3.5</v>
      </c>
      <c r="L3986" s="77">
        <v>1210</v>
      </c>
      <c r="M3986" s="77" t="s">
        <v>41</v>
      </c>
      <c r="N3986" s="101">
        <v>23</v>
      </c>
      <c r="O3986" s="107">
        <v>3.1399999999999997E-2</v>
      </c>
      <c r="P3986" s="104">
        <v>1.18</v>
      </c>
      <c r="Z3986" s="77" t="s">
        <v>40</v>
      </c>
      <c r="AA3986" s="77" t="s">
        <v>39</v>
      </c>
      <c r="AB3986" s="77">
        <v>20</v>
      </c>
    </row>
    <row r="3987" spans="1:28" ht="15.75" customHeight="1" x14ac:dyDescent="0.2">
      <c r="A3987" s="77" t="s">
        <v>48</v>
      </c>
      <c r="B3987" s="77" t="s">
        <v>85</v>
      </c>
      <c r="C3987" s="77" t="s">
        <v>50</v>
      </c>
      <c r="D3987" s="113">
        <v>44154.447201608797</v>
      </c>
      <c r="E3987" s="77" t="s">
        <v>5</v>
      </c>
      <c r="F3987" s="77" t="s">
        <v>30</v>
      </c>
      <c r="G3987" s="77" t="s">
        <v>51</v>
      </c>
      <c r="H3987" s="77" t="s">
        <v>12</v>
      </c>
      <c r="I3987" s="77" t="s">
        <v>158</v>
      </c>
      <c r="J3987" s="77" t="s">
        <v>42</v>
      </c>
      <c r="K3987" s="101">
        <v>3.5</v>
      </c>
      <c r="L3987" s="77">
        <v>1210</v>
      </c>
      <c r="M3987" s="77" t="s">
        <v>41</v>
      </c>
      <c r="N3987" s="101">
        <v>35</v>
      </c>
      <c r="O3987" s="107">
        <v>3.7699999999999997E-2</v>
      </c>
      <c r="P3987" s="104">
        <v>0</v>
      </c>
      <c r="Z3987" s="77" t="s">
        <v>40</v>
      </c>
      <c r="AA3987" s="77" t="s">
        <v>39</v>
      </c>
      <c r="AB3987" s="77">
        <v>20</v>
      </c>
    </row>
    <row r="3988" spans="1:28" ht="15.75" customHeight="1" x14ac:dyDescent="0.2">
      <c r="A3988" s="77" t="s">
        <v>48</v>
      </c>
      <c r="B3988" s="77" t="s">
        <v>85</v>
      </c>
      <c r="C3988" s="77" t="s">
        <v>50</v>
      </c>
      <c r="D3988" s="113">
        <v>44154.447201608797</v>
      </c>
      <c r="E3988" s="77" t="s">
        <v>5</v>
      </c>
      <c r="F3988" s="77" t="s">
        <v>30</v>
      </c>
      <c r="G3988" s="77" t="s">
        <v>51</v>
      </c>
      <c r="H3988" s="77" t="s">
        <v>12</v>
      </c>
      <c r="I3988" s="77" t="s">
        <v>43</v>
      </c>
      <c r="J3988" s="109" t="s">
        <v>83</v>
      </c>
      <c r="K3988" s="110">
        <v>54.984999999999999</v>
      </c>
      <c r="L3988" s="77">
        <v>1210</v>
      </c>
      <c r="M3988" s="77" t="s">
        <v>41</v>
      </c>
      <c r="N3988" s="110">
        <v>4.2775303000000001E-2</v>
      </c>
      <c r="O3988" s="107">
        <v>0</v>
      </c>
      <c r="P3988" s="111">
        <v>6.9382559999999996E-2</v>
      </c>
      <c r="Z3988" s="77" t="s">
        <v>40</v>
      </c>
      <c r="AA3988" s="77" t="s">
        <v>39</v>
      </c>
      <c r="AB3988" s="77">
        <v>20</v>
      </c>
    </row>
    <row r="3989" spans="1:28" ht="15.75" customHeight="1" x14ac:dyDescent="0.2">
      <c r="A3989" s="77" t="s">
        <v>48</v>
      </c>
      <c r="B3989" s="77" t="s">
        <v>85</v>
      </c>
      <c r="C3989" s="77" t="s">
        <v>50</v>
      </c>
      <c r="D3989" s="113">
        <v>44154.447201608797</v>
      </c>
      <c r="E3989" s="77" t="s">
        <v>5</v>
      </c>
      <c r="F3989" s="77" t="s">
        <v>30</v>
      </c>
      <c r="G3989" s="77" t="s">
        <v>51</v>
      </c>
      <c r="H3989" s="77" t="s">
        <v>12</v>
      </c>
      <c r="I3989" s="77" t="s">
        <v>159</v>
      </c>
      <c r="J3989" s="77" t="s">
        <v>42</v>
      </c>
      <c r="K3989" s="101">
        <v>3.5</v>
      </c>
      <c r="L3989" s="77">
        <v>1210</v>
      </c>
      <c r="M3989" s="77" t="s">
        <v>41</v>
      </c>
      <c r="N3989" s="101">
        <v>6.45</v>
      </c>
      <c r="O3989" s="107">
        <v>7.8100000000000001E-3</v>
      </c>
      <c r="P3989" s="104">
        <v>1.07</v>
      </c>
      <c r="Z3989" s="77" t="s">
        <v>40</v>
      </c>
      <c r="AA3989" s="77" t="s">
        <v>39</v>
      </c>
      <c r="AB3989" s="77">
        <v>20</v>
      </c>
    </row>
    <row r="3990" spans="1:28" ht="15.75" customHeight="1" x14ac:dyDescent="0.2">
      <c r="A3990" s="77" t="s">
        <v>48</v>
      </c>
      <c r="B3990" s="77" t="s">
        <v>85</v>
      </c>
      <c r="C3990" s="77" t="s">
        <v>50</v>
      </c>
      <c r="D3990" s="113">
        <v>44154.447201608797</v>
      </c>
      <c r="E3990" s="77" t="s">
        <v>5</v>
      </c>
      <c r="F3990" s="77" t="s">
        <v>30</v>
      </c>
      <c r="G3990" s="77" t="s">
        <v>51</v>
      </c>
      <c r="H3990" s="77" t="s">
        <v>13</v>
      </c>
      <c r="I3990" s="77" t="s">
        <v>157</v>
      </c>
      <c r="J3990" s="77" t="s">
        <v>42</v>
      </c>
      <c r="K3990" s="101">
        <v>3.5</v>
      </c>
      <c r="L3990" s="77">
        <v>1220</v>
      </c>
      <c r="M3990" s="77" t="s">
        <v>41</v>
      </c>
      <c r="N3990" s="101">
        <v>33.6</v>
      </c>
      <c r="O3990" s="107">
        <v>4.0800000000000003E-2</v>
      </c>
      <c r="P3990" s="104">
        <v>1.77</v>
      </c>
      <c r="Z3990" s="77" t="s">
        <v>40</v>
      </c>
      <c r="AA3990" s="77" t="s">
        <v>39</v>
      </c>
      <c r="AB3990" s="77">
        <v>20</v>
      </c>
    </row>
    <row r="3991" spans="1:28" ht="15.75" customHeight="1" x14ac:dyDescent="0.2">
      <c r="A3991" s="77" t="s">
        <v>48</v>
      </c>
      <c r="B3991" s="77" t="s">
        <v>85</v>
      </c>
      <c r="C3991" s="77" t="s">
        <v>50</v>
      </c>
      <c r="D3991" s="113">
        <v>44154.447201608797</v>
      </c>
      <c r="E3991" s="77" t="s">
        <v>5</v>
      </c>
      <c r="F3991" s="77" t="s">
        <v>30</v>
      </c>
      <c r="G3991" s="77" t="s">
        <v>51</v>
      </c>
      <c r="H3991" s="77" t="s">
        <v>13</v>
      </c>
      <c r="I3991" s="77" t="s">
        <v>158</v>
      </c>
      <c r="J3991" s="77" t="s">
        <v>42</v>
      </c>
      <c r="K3991" s="101">
        <v>3.5</v>
      </c>
      <c r="L3991" s="77">
        <v>1220</v>
      </c>
      <c r="M3991" s="77" t="s">
        <v>41</v>
      </c>
      <c r="N3991" s="101">
        <v>50.4</v>
      </c>
      <c r="O3991" s="107">
        <v>4.5499999999999999E-2</v>
      </c>
      <c r="P3991" s="104">
        <v>0</v>
      </c>
      <c r="Z3991" s="77" t="s">
        <v>40</v>
      </c>
      <c r="AA3991" s="77" t="s">
        <v>39</v>
      </c>
      <c r="AB3991" s="77">
        <v>20</v>
      </c>
    </row>
    <row r="3992" spans="1:28" ht="15.75" customHeight="1" x14ac:dyDescent="0.2">
      <c r="A3992" s="77" t="s">
        <v>48</v>
      </c>
      <c r="B3992" s="77" t="s">
        <v>85</v>
      </c>
      <c r="C3992" s="77" t="s">
        <v>50</v>
      </c>
      <c r="D3992" s="113">
        <v>44154.447201608797</v>
      </c>
      <c r="E3992" s="77" t="s">
        <v>5</v>
      </c>
      <c r="F3992" s="77" t="s">
        <v>30</v>
      </c>
      <c r="G3992" s="77" t="s">
        <v>51</v>
      </c>
      <c r="H3992" s="77" t="s">
        <v>13</v>
      </c>
      <c r="I3992" s="77" t="s">
        <v>43</v>
      </c>
      <c r="J3992" s="109" t="s">
        <v>83</v>
      </c>
      <c r="K3992" s="110">
        <v>54.984999999999999</v>
      </c>
      <c r="L3992" s="77">
        <v>1220</v>
      </c>
      <c r="M3992" s="77" t="s">
        <v>41</v>
      </c>
      <c r="N3992" s="110">
        <v>6.3653719999999997E-2</v>
      </c>
      <c r="O3992" s="107">
        <v>0</v>
      </c>
      <c r="P3992" s="111">
        <v>0.1024825</v>
      </c>
      <c r="Z3992" s="77" t="s">
        <v>40</v>
      </c>
      <c r="AA3992" s="77" t="s">
        <v>39</v>
      </c>
      <c r="AB3992" s="77">
        <v>20</v>
      </c>
    </row>
    <row r="3993" spans="1:28" ht="15.75" customHeight="1" x14ac:dyDescent="0.2">
      <c r="A3993" s="77" t="s">
        <v>48</v>
      </c>
      <c r="B3993" s="77" t="s">
        <v>85</v>
      </c>
      <c r="C3993" s="77" t="s">
        <v>50</v>
      </c>
      <c r="D3993" s="113">
        <v>44154.447201608797</v>
      </c>
      <c r="E3993" s="77" t="s">
        <v>5</v>
      </c>
      <c r="F3993" s="77" t="s">
        <v>30</v>
      </c>
      <c r="G3993" s="77" t="s">
        <v>51</v>
      </c>
      <c r="H3993" s="77" t="s">
        <v>13</v>
      </c>
      <c r="I3993" s="77" t="s">
        <v>159</v>
      </c>
      <c r="J3993" s="77" t="s">
        <v>42</v>
      </c>
      <c r="K3993" s="101">
        <v>3.5</v>
      </c>
      <c r="L3993" s="77">
        <v>1220</v>
      </c>
      <c r="M3993" s="77" t="s">
        <v>41</v>
      </c>
      <c r="N3993" s="101">
        <v>24.8</v>
      </c>
      <c r="O3993" s="107">
        <v>2.8299999999999999E-2</v>
      </c>
      <c r="P3993" s="104">
        <v>1.57</v>
      </c>
      <c r="Z3993" s="77" t="s">
        <v>40</v>
      </c>
      <c r="AA3993" s="77" t="s">
        <v>39</v>
      </c>
      <c r="AB3993" s="77">
        <v>20</v>
      </c>
    </row>
    <row r="3994" spans="1:28" ht="15.75" customHeight="1" x14ac:dyDescent="0.2">
      <c r="A3994" s="77" t="s">
        <v>48</v>
      </c>
      <c r="B3994" s="77" t="s">
        <v>85</v>
      </c>
      <c r="C3994" s="77" t="s">
        <v>50</v>
      </c>
      <c r="D3994" s="113">
        <v>44154.447201608797</v>
      </c>
      <c r="E3994" s="77" t="s">
        <v>5</v>
      </c>
      <c r="F3994" s="77" t="s">
        <v>30</v>
      </c>
      <c r="G3994" s="77" t="s">
        <v>51</v>
      </c>
      <c r="H3994" s="77" t="s">
        <v>14</v>
      </c>
      <c r="I3994" s="77" t="s">
        <v>157</v>
      </c>
      <c r="J3994" s="77" t="s">
        <v>42</v>
      </c>
      <c r="K3994" s="101">
        <v>3.5</v>
      </c>
      <c r="L3994" s="77">
        <v>1220</v>
      </c>
      <c r="M3994" s="77" t="s">
        <v>41</v>
      </c>
      <c r="N3994" s="101">
        <v>50.4</v>
      </c>
      <c r="O3994" s="107">
        <v>8.5400000000000004E-2</v>
      </c>
      <c r="P3994" s="104">
        <v>2.83</v>
      </c>
      <c r="Z3994" s="77" t="s">
        <v>40</v>
      </c>
      <c r="AA3994" s="77" t="s">
        <v>39</v>
      </c>
      <c r="AB3994" s="77">
        <v>20</v>
      </c>
    </row>
    <row r="3995" spans="1:28" ht="15.75" customHeight="1" x14ac:dyDescent="0.2">
      <c r="A3995" s="77" t="s">
        <v>48</v>
      </c>
      <c r="B3995" s="77" t="s">
        <v>85</v>
      </c>
      <c r="C3995" s="77" t="s">
        <v>50</v>
      </c>
      <c r="D3995" s="113">
        <v>44154.447201608797</v>
      </c>
      <c r="E3995" s="77" t="s">
        <v>5</v>
      </c>
      <c r="F3995" s="77" t="s">
        <v>30</v>
      </c>
      <c r="G3995" s="77" t="s">
        <v>51</v>
      </c>
      <c r="H3995" s="77" t="s">
        <v>14</v>
      </c>
      <c r="I3995" s="77" t="s">
        <v>158</v>
      </c>
      <c r="J3995" s="77" t="s">
        <v>42</v>
      </c>
      <c r="K3995" s="101">
        <v>3.5</v>
      </c>
      <c r="L3995" s="77">
        <v>1220</v>
      </c>
      <c r="M3995" s="77" t="s">
        <v>41</v>
      </c>
      <c r="N3995" s="101">
        <v>76.2</v>
      </c>
      <c r="O3995" s="107">
        <v>9.4E-2</v>
      </c>
      <c r="P3995" s="104">
        <v>0</v>
      </c>
      <c r="Z3995" s="77" t="s">
        <v>40</v>
      </c>
      <c r="AA3995" s="77" t="s">
        <v>39</v>
      </c>
      <c r="AB3995" s="77">
        <v>20</v>
      </c>
    </row>
    <row r="3996" spans="1:28" ht="15.75" customHeight="1" x14ac:dyDescent="0.2">
      <c r="A3996" s="77" t="s">
        <v>48</v>
      </c>
      <c r="B3996" s="77" t="s">
        <v>85</v>
      </c>
      <c r="C3996" s="77" t="s">
        <v>50</v>
      </c>
      <c r="D3996" s="113">
        <v>44154.447201608797</v>
      </c>
      <c r="E3996" s="77" t="s">
        <v>5</v>
      </c>
      <c r="F3996" s="77" t="s">
        <v>30</v>
      </c>
      <c r="G3996" s="77" t="s">
        <v>51</v>
      </c>
      <c r="H3996" s="77" t="s">
        <v>14</v>
      </c>
      <c r="I3996" s="77" t="s">
        <v>43</v>
      </c>
      <c r="J3996" s="109" t="s">
        <v>83</v>
      </c>
      <c r="K3996" s="110">
        <v>54.984999999999999</v>
      </c>
      <c r="L3996" s="77">
        <v>1220</v>
      </c>
      <c r="M3996" s="77" t="s">
        <v>41</v>
      </c>
      <c r="N3996" s="110">
        <v>0.10184596</v>
      </c>
      <c r="O3996" s="107">
        <v>0</v>
      </c>
      <c r="P3996" s="111">
        <v>0.16231699999999999</v>
      </c>
      <c r="Z3996" s="77" t="s">
        <v>40</v>
      </c>
      <c r="AA3996" s="77" t="s">
        <v>39</v>
      </c>
      <c r="AB3996" s="77">
        <v>20</v>
      </c>
    </row>
    <row r="3997" spans="1:28" ht="15.75" customHeight="1" x14ac:dyDescent="0.2">
      <c r="A3997" s="77" t="s">
        <v>48</v>
      </c>
      <c r="B3997" s="77" t="s">
        <v>85</v>
      </c>
      <c r="C3997" s="77" t="s">
        <v>50</v>
      </c>
      <c r="D3997" s="113">
        <v>44154.447201608797</v>
      </c>
      <c r="E3997" s="77" t="s">
        <v>5</v>
      </c>
      <c r="F3997" s="77" t="s">
        <v>30</v>
      </c>
      <c r="G3997" s="77" t="s">
        <v>51</v>
      </c>
      <c r="H3997" s="77" t="s">
        <v>14</v>
      </c>
      <c r="I3997" s="77" t="s">
        <v>159</v>
      </c>
      <c r="J3997" s="77" t="s">
        <v>42</v>
      </c>
      <c r="K3997" s="101">
        <v>3.5</v>
      </c>
      <c r="L3997" s="77">
        <v>1220</v>
      </c>
      <c r="M3997" s="77" t="s">
        <v>41</v>
      </c>
      <c r="N3997" s="101">
        <v>40.200000000000003</v>
      </c>
      <c r="O3997" s="107">
        <v>6.4299999999999996E-2</v>
      </c>
      <c r="P3997" s="104">
        <v>2.4900000000000002</v>
      </c>
      <c r="Z3997" s="77" t="s">
        <v>40</v>
      </c>
      <c r="AA3997" s="77" t="s">
        <v>39</v>
      </c>
      <c r="AB3997" s="77">
        <v>20</v>
      </c>
    </row>
    <row r="3998" spans="1:28" ht="15.75" customHeight="1" x14ac:dyDescent="0.2">
      <c r="A3998" s="77" t="s">
        <v>48</v>
      </c>
      <c r="B3998" s="77" t="s">
        <v>85</v>
      </c>
      <c r="C3998" s="77" t="s">
        <v>50</v>
      </c>
      <c r="D3998" s="113">
        <v>44154.447201608797</v>
      </c>
      <c r="E3998" s="77" t="s">
        <v>5</v>
      </c>
      <c r="F3998" s="77" t="s">
        <v>30</v>
      </c>
      <c r="G3998" s="77" t="s">
        <v>51</v>
      </c>
      <c r="H3998" s="77" t="s">
        <v>16</v>
      </c>
      <c r="I3998" s="77" t="s">
        <v>157</v>
      </c>
      <c r="J3998" s="77" t="s">
        <v>42</v>
      </c>
      <c r="K3998" s="101">
        <v>3.5</v>
      </c>
      <c r="L3998" s="77">
        <v>1220</v>
      </c>
      <c r="M3998" s="77" t="s">
        <v>41</v>
      </c>
      <c r="N3998" s="101">
        <v>47.2</v>
      </c>
      <c r="O3998" s="107">
        <v>6.7199999999999996E-2</v>
      </c>
      <c r="P3998" s="104">
        <v>2.5499999999999998</v>
      </c>
      <c r="Z3998" s="77" t="s">
        <v>40</v>
      </c>
      <c r="AA3998" s="77" t="s">
        <v>39</v>
      </c>
      <c r="AB3998" s="77">
        <v>20</v>
      </c>
    </row>
    <row r="3999" spans="1:28" ht="15.75" customHeight="1" x14ac:dyDescent="0.2">
      <c r="A3999" s="77" t="s">
        <v>48</v>
      </c>
      <c r="B3999" s="77" t="s">
        <v>85</v>
      </c>
      <c r="C3999" s="77" t="s">
        <v>50</v>
      </c>
      <c r="D3999" s="113">
        <v>44154.447201608797</v>
      </c>
      <c r="E3999" s="77" t="s">
        <v>5</v>
      </c>
      <c r="F3999" s="77" t="s">
        <v>30</v>
      </c>
      <c r="G3999" s="77" t="s">
        <v>51</v>
      </c>
      <c r="H3999" s="77" t="s">
        <v>16</v>
      </c>
      <c r="I3999" s="77" t="s">
        <v>158</v>
      </c>
      <c r="J3999" s="77" t="s">
        <v>42</v>
      </c>
      <c r="K3999" s="101">
        <v>3.5</v>
      </c>
      <c r="L3999" s="77">
        <v>1220</v>
      </c>
      <c r="M3999" s="77" t="s">
        <v>41</v>
      </c>
      <c r="N3999" s="101">
        <v>73.8</v>
      </c>
      <c r="O3999" s="107">
        <v>7.3899999999999993E-2</v>
      </c>
      <c r="P3999" s="104">
        <v>0</v>
      </c>
      <c r="Z3999" s="77" t="s">
        <v>40</v>
      </c>
      <c r="AA3999" s="77" t="s">
        <v>39</v>
      </c>
      <c r="AB3999" s="77">
        <v>20</v>
      </c>
    </row>
    <row r="4000" spans="1:28" ht="15.75" customHeight="1" x14ac:dyDescent="0.2">
      <c r="A4000" s="77" t="s">
        <v>48</v>
      </c>
      <c r="B4000" s="77" t="s">
        <v>85</v>
      </c>
      <c r="C4000" s="77" t="s">
        <v>50</v>
      </c>
      <c r="D4000" s="113">
        <v>44154.447201608797</v>
      </c>
      <c r="E4000" s="77" t="s">
        <v>5</v>
      </c>
      <c r="F4000" s="77" t="s">
        <v>30</v>
      </c>
      <c r="G4000" s="77" t="s">
        <v>51</v>
      </c>
      <c r="H4000" s="77" t="s">
        <v>16</v>
      </c>
      <c r="I4000" s="77" t="s">
        <v>43</v>
      </c>
      <c r="J4000" s="109" t="s">
        <v>83</v>
      </c>
      <c r="K4000" s="110">
        <v>54.984999999999999</v>
      </c>
      <c r="L4000" s="77">
        <v>1220</v>
      </c>
      <c r="M4000" s="77" t="s">
        <v>41</v>
      </c>
      <c r="N4000" s="110">
        <v>9.0388280000000001E-2</v>
      </c>
      <c r="O4000" s="107">
        <v>0</v>
      </c>
      <c r="P4000" s="111">
        <v>0.14576702</v>
      </c>
      <c r="Z4000" s="77" t="s">
        <v>40</v>
      </c>
      <c r="AA4000" s="77" t="s">
        <v>39</v>
      </c>
      <c r="AB4000" s="77">
        <v>20</v>
      </c>
    </row>
    <row r="4001" spans="1:28" ht="15.75" customHeight="1" x14ac:dyDescent="0.2">
      <c r="A4001" s="77" t="s">
        <v>48</v>
      </c>
      <c r="B4001" s="77" t="s">
        <v>85</v>
      </c>
      <c r="C4001" s="77" t="s">
        <v>50</v>
      </c>
      <c r="D4001" s="113">
        <v>44154.447201608797</v>
      </c>
      <c r="E4001" s="77" t="s">
        <v>5</v>
      </c>
      <c r="F4001" s="77" t="s">
        <v>30</v>
      </c>
      <c r="G4001" s="77" t="s">
        <v>51</v>
      </c>
      <c r="H4001" s="77" t="s">
        <v>16</v>
      </c>
      <c r="I4001" s="77" t="s">
        <v>159</v>
      </c>
      <c r="J4001" s="77" t="s">
        <v>42</v>
      </c>
      <c r="K4001" s="101">
        <v>3.5</v>
      </c>
      <c r="L4001" s="77">
        <v>1220</v>
      </c>
      <c r="M4001" s="77" t="s">
        <v>41</v>
      </c>
      <c r="N4001" s="101">
        <v>49.4</v>
      </c>
      <c r="O4001" s="107">
        <v>6.6500000000000004E-2</v>
      </c>
      <c r="P4001" s="104">
        <v>2.23</v>
      </c>
      <c r="Z4001" s="77" t="s">
        <v>40</v>
      </c>
      <c r="AA4001" s="77" t="s">
        <v>39</v>
      </c>
      <c r="AB4001" s="77">
        <v>20</v>
      </c>
    </row>
    <row r="4002" spans="1:28" ht="15.75" customHeight="1" x14ac:dyDescent="0.2">
      <c r="A4002" s="77" t="s">
        <v>48</v>
      </c>
      <c r="B4002" s="77" t="s">
        <v>85</v>
      </c>
      <c r="C4002" s="77" t="s">
        <v>50</v>
      </c>
      <c r="D4002" s="113">
        <v>44154.447201608797</v>
      </c>
      <c r="E4002" s="77" t="s">
        <v>5</v>
      </c>
      <c r="F4002" s="77" t="s">
        <v>30</v>
      </c>
      <c r="G4002" s="77" t="s">
        <v>51</v>
      </c>
      <c r="H4002" s="77" t="s">
        <v>18</v>
      </c>
      <c r="I4002" s="77" t="s">
        <v>157</v>
      </c>
      <c r="J4002" s="77" t="s">
        <v>42</v>
      </c>
      <c r="K4002" s="101">
        <v>3.5</v>
      </c>
      <c r="L4002" s="77">
        <v>1220</v>
      </c>
      <c r="M4002" s="77" t="s">
        <v>41</v>
      </c>
      <c r="N4002" s="101">
        <v>64.5</v>
      </c>
      <c r="O4002" s="107">
        <v>9.8299999999999998E-2</v>
      </c>
      <c r="P4002" s="104">
        <v>5</v>
      </c>
      <c r="Z4002" s="77" t="s">
        <v>40</v>
      </c>
      <c r="AA4002" s="77" t="s">
        <v>39</v>
      </c>
      <c r="AB4002" s="77">
        <v>20</v>
      </c>
    </row>
    <row r="4003" spans="1:28" ht="15.75" customHeight="1" x14ac:dyDescent="0.2">
      <c r="A4003" s="77" t="s">
        <v>48</v>
      </c>
      <c r="B4003" s="77" t="s">
        <v>85</v>
      </c>
      <c r="C4003" s="77" t="s">
        <v>50</v>
      </c>
      <c r="D4003" s="113">
        <v>44154.447201608797</v>
      </c>
      <c r="E4003" s="77" t="s">
        <v>5</v>
      </c>
      <c r="F4003" s="77" t="s">
        <v>30</v>
      </c>
      <c r="G4003" s="77" t="s">
        <v>51</v>
      </c>
      <c r="H4003" s="77" t="s">
        <v>18</v>
      </c>
      <c r="I4003" s="77" t="s">
        <v>158</v>
      </c>
      <c r="J4003" s="77" t="s">
        <v>42</v>
      </c>
      <c r="K4003" s="101">
        <v>3.5</v>
      </c>
      <c r="L4003" s="77">
        <v>1220</v>
      </c>
      <c r="M4003" s="77" t="s">
        <v>41</v>
      </c>
      <c r="N4003" s="101">
        <v>114</v>
      </c>
      <c r="O4003" s="107">
        <v>0.10199999999999999</v>
      </c>
      <c r="P4003" s="104">
        <v>0</v>
      </c>
      <c r="Z4003" s="77" t="s">
        <v>40</v>
      </c>
      <c r="AA4003" s="77" t="s">
        <v>39</v>
      </c>
      <c r="AB4003" s="77">
        <v>20</v>
      </c>
    </row>
    <row r="4004" spans="1:28" ht="15.75" customHeight="1" x14ac:dyDescent="0.2">
      <c r="A4004" s="77" t="s">
        <v>48</v>
      </c>
      <c r="B4004" s="77" t="s">
        <v>85</v>
      </c>
      <c r="C4004" s="77" t="s">
        <v>50</v>
      </c>
      <c r="D4004" s="113">
        <v>44154.447201608797</v>
      </c>
      <c r="E4004" s="77" t="s">
        <v>5</v>
      </c>
      <c r="F4004" s="77" t="s">
        <v>30</v>
      </c>
      <c r="G4004" s="77" t="s">
        <v>51</v>
      </c>
      <c r="H4004" s="77" t="s">
        <v>18</v>
      </c>
      <c r="I4004" s="77" t="s">
        <v>43</v>
      </c>
      <c r="J4004" s="109" t="s">
        <v>83</v>
      </c>
      <c r="K4004" s="110">
        <v>54.984999999999999</v>
      </c>
      <c r="L4004" s="77">
        <v>1220</v>
      </c>
      <c r="M4004" s="77" t="s">
        <v>41</v>
      </c>
      <c r="N4004" s="110">
        <v>0.17823042</v>
      </c>
      <c r="O4004" s="107">
        <v>0</v>
      </c>
      <c r="P4004" s="111">
        <v>0.28453212999999999</v>
      </c>
      <c r="Z4004" s="77" t="s">
        <v>40</v>
      </c>
      <c r="AA4004" s="77" t="s">
        <v>39</v>
      </c>
      <c r="AB4004" s="77">
        <v>20</v>
      </c>
    </row>
    <row r="4005" spans="1:28" ht="15.75" customHeight="1" x14ac:dyDescent="0.2">
      <c r="A4005" s="77" t="s">
        <v>48</v>
      </c>
      <c r="B4005" s="77" t="s">
        <v>85</v>
      </c>
      <c r="C4005" s="77" t="s">
        <v>50</v>
      </c>
      <c r="D4005" s="113">
        <v>44154.447201608797</v>
      </c>
      <c r="E4005" s="77" t="s">
        <v>5</v>
      </c>
      <c r="F4005" s="77" t="s">
        <v>30</v>
      </c>
      <c r="G4005" s="77" t="s">
        <v>51</v>
      </c>
      <c r="H4005" s="77" t="s">
        <v>18</v>
      </c>
      <c r="I4005" s="77" t="s">
        <v>159</v>
      </c>
      <c r="J4005" s="77" t="s">
        <v>42</v>
      </c>
      <c r="K4005" s="101">
        <v>3.5</v>
      </c>
      <c r="L4005" s="77">
        <v>1220</v>
      </c>
      <c r="M4005" s="77" t="s">
        <v>41</v>
      </c>
      <c r="N4005" s="101">
        <v>66.3</v>
      </c>
      <c r="O4005" s="107">
        <v>9.2299999999999993E-2</v>
      </c>
      <c r="P4005" s="104">
        <v>4.38</v>
      </c>
      <c r="Z4005" s="77" t="s">
        <v>40</v>
      </c>
      <c r="AA4005" s="77" t="s">
        <v>39</v>
      </c>
      <c r="AB4005" s="77">
        <v>20</v>
      </c>
    </row>
    <row r="4006" spans="1:28" ht="15.75" customHeight="1" x14ac:dyDescent="0.2">
      <c r="A4006" s="77" t="s">
        <v>48</v>
      </c>
      <c r="B4006" s="77" t="s">
        <v>85</v>
      </c>
      <c r="C4006" s="77" t="s">
        <v>50</v>
      </c>
      <c r="D4006" s="113">
        <v>44154.447201608797</v>
      </c>
      <c r="E4006" s="77" t="s">
        <v>5</v>
      </c>
      <c r="F4006" s="77" t="s">
        <v>30</v>
      </c>
      <c r="G4006" s="77" t="s">
        <v>51</v>
      </c>
      <c r="H4006" s="77" t="s">
        <v>20</v>
      </c>
      <c r="I4006" s="77" t="s">
        <v>157</v>
      </c>
      <c r="J4006" s="77" t="s">
        <v>42</v>
      </c>
      <c r="K4006" s="101">
        <v>3.5</v>
      </c>
      <c r="L4006" s="77">
        <v>1210</v>
      </c>
      <c r="M4006" s="77" t="s">
        <v>41</v>
      </c>
      <c r="N4006" s="101">
        <v>39.4</v>
      </c>
      <c r="O4006" s="107">
        <v>7.0900000000000005E-2</v>
      </c>
      <c r="P4006" s="104">
        <v>5.0599999999999996</v>
      </c>
      <c r="Z4006" s="77" t="s">
        <v>40</v>
      </c>
      <c r="AA4006" s="77" t="s">
        <v>39</v>
      </c>
      <c r="AB4006" s="77">
        <v>20</v>
      </c>
    </row>
    <row r="4007" spans="1:28" ht="15.75" customHeight="1" x14ac:dyDescent="0.2">
      <c r="A4007" s="77" t="s">
        <v>48</v>
      </c>
      <c r="B4007" s="77" t="s">
        <v>85</v>
      </c>
      <c r="C4007" s="77" t="s">
        <v>50</v>
      </c>
      <c r="D4007" s="113">
        <v>44154.447201608797</v>
      </c>
      <c r="E4007" s="77" t="s">
        <v>5</v>
      </c>
      <c r="F4007" s="77" t="s">
        <v>30</v>
      </c>
      <c r="G4007" s="77" t="s">
        <v>51</v>
      </c>
      <c r="H4007" s="77" t="s">
        <v>20</v>
      </c>
      <c r="I4007" s="77" t="s">
        <v>158</v>
      </c>
      <c r="J4007" s="77" t="s">
        <v>42</v>
      </c>
      <c r="K4007" s="101">
        <v>3.5</v>
      </c>
      <c r="L4007" s="77">
        <v>1210</v>
      </c>
      <c r="M4007" s="77" t="s">
        <v>41</v>
      </c>
      <c r="N4007" s="101">
        <v>86.2</v>
      </c>
      <c r="O4007" s="107">
        <v>7.7299999999999994E-2</v>
      </c>
      <c r="P4007" s="104">
        <v>0</v>
      </c>
      <c r="Z4007" s="77" t="s">
        <v>40</v>
      </c>
      <c r="AA4007" s="77" t="s">
        <v>39</v>
      </c>
      <c r="AB4007" s="77">
        <v>20</v>
      </c>
    </row>
    <row r="4008" spans="1:28" ht="15.75" customHeight="1" x14ac:dyDescent="0.2">
      <c r="A4008" s="77" t="s">
        <v>48</v>
      </c>
      <c r="B4008" s="77" t="s">
        <v>85</v>
      </c>
      <c r="C4008" s="77" t="s">
        <v>50</v>
      </c>
      <c r="D4008" s="113">
        <v>44154.447201608797</v>
      </c>
      <c r="E4008" s="77" t="s">
        <v>5</v>
      </c>
      <c r="F4008" s="77" t="s">
        <v>30</v>
      </c>
      <c r="G4008" s="77" t="s">
        <v>51</v>
      </c>
      <c r="H4008" s="77" t="s">
        <v>20</v>
      </c>
      <c r="I4008" s="77" t="s">
        <v>43</v>
      </c>
      <c r="J4008" s="109" t="s">
        <v>83</v>
      </c>
      <c r="K4008" s="110">
        <v>54.984999999999999</v>
      </c>
      <c r="L4008" s="77">
        <v>1210</v>
      </c>
      <c r="M4008" s="77" t="s">
        <v>41</v>
      </c>
      <c r="N4008" s="110">
        <v>0.18014003000000001</v>
      </c>
      <c r="O4008" s="107">
        <v>0</v>
      </c>
      <c r="P4008" s="111">
        <v>0.28898790000000002</v>
      </c>
      <c r="Z4008" s="77" t="s">
        <v>40</v>
      </c>
      <c r="AA4008" s="77" t="s">
        <v>39</v>
      </c>
      <c r="AB4008" s="77">
        <v>20</v>
      </c>
    </row>
    <row r="4009" spans="1:28" ht="15.75" customHeight="1" x14ac:dyDescent="0.2">
      <c r="A4009" s="77" t="s">
        <v>48</v>
      </c>
      <c r="B4009" s="77" t="s">
        <v>85</v>
      </c>
      <c r="C4009" s="77" t="s">
        <v>50</v>
      </c>
      <c r="D4009" s="113">
        <v>44154.447201608797</v>
      </c>
      <c r="E4009" s="77" t="s">
        <v>5</v>
      </c>
      <c r="F4009" s="77" t="s">
        <v>30</v>
      </c>
      <c r="G4009" s="77" t="s">
        <v>51</v>
      </c>
      <c r="H4009" s="77" t="s">
        <v>20</v>
      </c>
      <c r="I4009" s="77" t="s">
        <v>159</v>
      </c>
      <c r="J4009" s="77" t="s">
        <v>42</v>
      </c>
      <c r="K4009" s="101">
        <v>3.5</v>
      </c>
      <c r="L4009" s="77">
        <v>1210</v>
      </c>
      <c r="M4009" s="77" t="s">
        <v>41</v>
      </c>
      <c r="N4009" s="101">
        <v>44</v>
      </c>
      <c r="O4009" s="107">
        <v>6.9699999999999998E-2</v>
      </c>
      <c r="P4009" s="104">
        <v>4.43</v>
      </c>
      <c r="Z4009" s="77" t="s">
        <v>40</v>
      </c>
      <c r="AA4009" s="77" t="s">
        <v>39</v>
      </c>
      <c r="AB4009" s="77">
        <v>20</v>
      </c>
    </row>
    <row r="4010" spans="1:28" ht="15.75" customHeight="1" x14ac:dyDescent="0.2">
      <c r="A4010" s="77" t="s">
        <v>48</v>
      </c>
      <c r="B4010" s="77" t="s">
        <v>85</v>
      </c>
      <c r="C4010" s="77" t="s">
        <v>50</v>
      </c>
      <c r="D4010" s="113">
        <v>44154.447201608797</v>
      </c>
      <c r="E4010" s="77" t="s">
        <v>5</v>
      </c>
      <c r="F4010" s="77" t="s">
        <v>30</v>
      </c>
      <c r="G4010" s="77" t="s">
        <v>51</v>
      </c>
      <c r="H4010" s="77" t="s">
        <v>22</v>
      </c>
      <c r="I4010" s="77" t="s">
        <v>157</v>
      </c>
      <c r="J4010" s="77" t="s">
        <v>42</v>
      </c>
      <c r="K4010" s="101">
        <v>3.5</v>
      </c>
      <c r="L4010" s="77">
        <v>1210</v>
      </c>
      <c r="M4010" s="77" t="s">
        <v>41</v>
      </c>
      <c r="N4010" s="101">
        <v>68.2</v>
      </c>
      <c r="O4010" s="107">
        <v>7.0599999999999996E-2</v>
      </c>
      <c r="P4010" s="104">
        <v>3.97</v>
      </c>
      <c r="Z4010" s="77" t="s">
        <v>40</v>
      </c>
      <c r="AA4010" s="77" t="s">
        <v>39</v>
      </c>
      <c r="AB4010" s="77">
        <v>20</v>
      </c>
    </row>
    <row r="4011" spans="1:28" ht="15.75" customHeight="1" x14ac:dyDescent="0.2">
      <c r="A4011" s="77" t="s">
        <v>48</v>
      </c>
      <c r="B4011" s="77" t="s">
        <v>85</v>
      </c>
      <c r="C4011" s="77" t="s">
        <v>50</v>
      </c>
      <c r="D4011" s="113">
        <v>44154.447201608797</v>
      </c>
      <c r="E4011" s="77" t="s">
        <v>5</v>
      </c>
      <c r="F4011" s="77" t="s">
        <v>30</v>
      </c>
      <c r="G4011" s="77" t="s">
        <v>51</v>
      </c>
      <c r="H4011" s="77" t="s">
        <v>22</v>
      </c>
      <c r="I4011" s="77" t="s">
        <v>158</v>
      </c>
      <c r="J4011" s="77" t="s">
        <v>42</v>
      </c>
      <c r="K4011" s="101">
        <v>3.5</v>
      </c>
      <c r="L4011" s="77">
        <v>1210</v>
      </c>
      <c r="M4011" s="77" t="s">
        <v>41</v>
      </c>
      <c r="N4011" s="101">
        <v>109</v>
      </c>
      <c r="O4011" s="107">
        <v>7.7399999999999997E-2</v>
      </c>
      <c r="P4011" s="104">
        <v>0</v>
      </c>
      <c r="Z4011" s="77" t="s">
        <v>40</v>
      </c>
      <c r="AA4011" s="77" t="s">
        <v>39</v>
      </c>
      <c r="AB4011" s="77">
        <v>20</v>
      </c>
    </row>
    <row r="4012" spans="1:28" ht="15.75" customHeight="1" x14ac:dyDescent="0.2">
      <c r="A4012" s="77" t="s">
        <v>48</v>
      </c>
      <c r="B4012" s="77" t="s">
        <v>85</v>
      </c>
      <c r="C4012" s="77" t="s">
        <v>50</v>
      </c>
      <c r="D4012" s="113">
        <v>44154.447201608797</v>
      </c>
      <c r="E4012" s="77" t="s">
        <v>5</v>
      </c>
      <c r="F4012" s="77" t="s">
        <v>30</v>
      </c>
      <c r="G4012" s="77" t="s">
        <v>51</v>
      </c>
      <c r="H4012" s="77" t="s">
        <v>22</v>
      </c>
      <c r="I4012" s="77" t="s">
        <v>43</v>
      </c>
      <c r="J4012" s="109" t="s">
        <v>83</v>
      </c>
      <c r="K4012" s="110">
        <v>54.984999999999999</v>
      </c>
      <c r="L4012" s="77">
        <v>1210</v>
      </c>
      <c r="M4012" s="77" t="s">
        <v>41</v>
      </c>
      <c r="N4012" s="110">
        <v>0.14194780000000001</v>
      </c>
      <c r="O4012" s="107">
        <v>0</v>
      </c>
      <c r="P4012" s="111">
        <v>0.22851685999999999</v>
      </c>
      <c r="Z4012" s="77" t="s">
        <v>40</v>
      </c>
      <c r="AA4012" s="77" t="s">
        <v>39</v>
      </c>
      <c r="AB4012" s="77">
        <v>20</v>
      </c>
    </row>
    <row r="4013" spans="1:28" ht="15.75" customHeight="1" x14ac:dyDescent="0.2">
      <c r="A4013" s="77" t="s">
        <v>48</v>
      </c>
      <c r="B4013" s="77" t="s">
        <v>85</v>
      </c>
      <c r="C4013" s="77" t="s">
        <v>50</v>
      </c>
      <c r="D4013" s="113">
        <v>44154.447201608797</v>
      </c>
      <c r="E4013" s="77" t="s">
        <v>5</v>
      </c>
      <c r="F4013" s="77" t="s">
        <v>30</v>
      </c>
      <c r="G4013" s="77" t="s">
        <v>51</v>
      </c>
      <c r="H4013" s="77" t="s">
        <v>22</v>
      </c>
      <c r="I4013" s="77" t="s">
        <v>159</v>
      </c>
      <c r="J4013" s="77" t="s">
        <v>42</v>
      </c>
      <c r="K4013" s="101">
        <v>3.5</v>
      </c>
      <c r="L4013" s="77">
        <v>1210</v>
      </c>
      <c r="M4013" s="77" t="s">
        <v>41</v>
      </c>
      <c r="N4013" s="101">
        <v>69.2</v>
      </c>
      <c r="O4013" s="107">
        <v>6.7400000000000002E-2</v>
      </c>
      <c r="P4013" s="104">
        <v>3.48</v>
      </c>
      <c r="Z4013" s="77" t="s">
        <v>40</v>
      </c>
      <c r="AA4013" s="77" t="s">
        <v>39</v>
      </c>
      <c r="AB4013" s="77">
        <v>20</v>
      </c>
    </row>
    <row r="4014" spans="1:28" ht="15.75" customHeight="1" x14ac:dyDescent="0.2">
      <c r="A4014" s="77" t="s">
        <v>48</v>
      </c>
      <c r="B4014" s="77" t="s">
        <v>85</v>
      </c>
      <c r="C4014" s="77" t="s">
        <v>50</v>
      </c>
      <c r="D4014" s="113">
        <v>44154.447201608797</v>
      </c>
      <c r="E4014" s="77" t="s">
        <v>5</v>
      </c>
      <c r="F4014" s="77" t="s">
        <v>30</v>
      </c>
      <c r="G4014" s="77" t="s">
        <v>51</v>
      </c>
      <c r="H4014" s="77" t="s">
        <v>24</v>
      </c>
      <c r="I4014" s="77" t="s">
        <v>157</v>
      </c>
      <c r="J4014" s="77" t="s">
        <v>42</v>
      </c>
      <c r="K4014" s="101">
        <v>3.5</v>
      </c>
      <c r="L4014" s="77">
        <v>1230</v>
      </c>
      <c r="M4014" s="77" t="s">
        <v>41</v>
      </c>
      <c r="N4014" s="101">
        <v>82</v>
      </c>
      <c r="O4014" s="107">
        <v>8.0799999999999997E-2</v>
      </c>
      <c r="P4014" s="104">
        <v>6.17</v>
      </c>
      <c r="Z4014" s="77" t="s">
        <v>40</v>
      </c>
      <c r="AA4014" s="77" t="s">
        <v>39</v>
      </c>
      <c r="AB4014" s="77">
        <v>20</v>
      </c>
    </row>
    <row r="4015" spans="1:28" ht="15.75" customHeight="1" x14ac:dyDescent="0.2">
      <c r="A4015" s="77" t="s">
        <v>48</v>
      </c>
      <c r="B4015" s="77" t="s">
        <v>85</v>
      </c>
      <c r="C4015" s="77" t="s">
        <v>50</v>
      </c>
      <c r="D4015" s="113">
        <v>44154.447201608797</v>
      </c>
      <c r="E4015" s="77" t="s">
        <v>5</v>
      </c>
      <c r="F4015" s="77" t="s">
        <v>30</v>
      </c>
      <c r="G4015" s="77" t="s">
        <v>51</v>
      </c>
      <c r="H4015" s="77" t="s">
        <v>24</v>
      </c>
      <c r="I4015" s="77" t="s">
        <v>158</v>
      </c>
      <c r="J4015" s="77" t="s">
        <v>42</v>
      </c>
      <c r="K4015" s="101">
        <v>3.5</v>
      </c>
      <c r="L4015" s="77">
        <v>1230</v>
      </c>
      <c r="M4015" s="77" t="s">
        <v>41</v>
      </c>
      <c r="N4015" s="101">
        <v>152</v>
      </c>
      <c r="O4015" s="107">
        <v>8.6800000000000002E-2</v>
      </c>
      <c r="P4015" s="104">
        <v>0</v>
      </c>
      <c r="Z4015" s="77" t="s">
        <v>40</v>
      </c>
      <c r="AA4015" s="77" t="s">
        <v>39</v>
      </c>
      <c r="AB4015" s="77">
        <v>20</v>
      </c>
    </row>
    <row r="4016" spans="1:28" ht="15.75" customHeight="1" x14ac:dyDescent="0.2">
      <c r="A4016" s="77" t="s">
        <v>48</v>
      </c>
      <c r="B4016" s="77" t="s">
        <v>85</v>
      </c>
      <c r="C4016" s="77" t="s">
        <v>50</v>
      </c>
      <c r="D4016" s="113">
        <v>44154.447201608797</v>
      </c>
      <c r="E4016" s="77" t="s">
        <v>5</v>
      </c>
      <c r="F4016" s="77" t="s">
        <v>30</v>
      </c>
      <c r="G4016" s="77" t="s">
        <v>51</v>
      </c>
      <c r="H4016" s="77" t="s">
        <v>24</v>
      </c>
      <c r="I4016" s="77" t="s">
        <v>43</v>
      </c>
      <c r="J4016" s="109" t="s">
        <v>83</v>
      </c>
      <c r="K4016" s="110">
        <v>54.984999999999999</v>
      </c>
      <c r="L4016" s="77">
        <v>1230</v>
      </c>
      <c r="M4016" s="77" t="s">
        <v>41</v>
      </c>
      <c r="N4016" s="110">
        <v>0.21578612999999999</v>
      </c>
      <c r="O4016" s="107">
        <v>0</v>
      </c>
      <c r="P4016" s="111">
        <v>0.34309357000000001</v>
      </c>
      <c r="Z4016" s="77" t="s">
        <v>40</v>
      </c>
      <c r="AA4016" s="77" t="s">
        <v>39</v>
      </c>
      <c r="AB4016" s="77">
        <v>20</v>
      </c>
    </row>
    <row r="4017" spans="1:28" ht="15.75" customHeight="1" x14ac:dyDescent="0.2">
      <c r="A4017" s="77" t="s">
        <v>48</v>
      </c>
      <c r="B4017" s="77" t="s">
        <v>85</v>
      </c>
      <c r="C4017" s="77" t="s">
        <v>50</v>
      </c>
      <c r="D4017" s="113">
        <v>44154.447201608797</v>
      </c>
      <c r="E4017" s="77" t="s">
        <v>5</v>
      </c>
      <c r="F4017" s="77" t="s">
        <v>30</v>
      </c>
      <c r="G4017" s="77" t="s">
        <v>51</v>
      </c>
      <c r="H4017" s="77" t="s">
        <v>24</v>
      </c>
      <c r="I4017" s="77" t="s">
        <v>159</v>
      </c>
      <c r="J4017" s="77" t="s">
        <v>42</v>
      </c>
      <c r="K4017" s="101">
        <v>3.5</v>
      </c>
      <c r="L4017" s="77">
        <v>1230</v>
      </c>
      <c r="M4017" s="77" t="s">
        <v>41</v>
      </c>
      <c r="N4017" s="101">
        <v>68.400000000000006</v>
      </c>
      <c r="O4017" s="107">
        <v>6.0699999999999997E-2</v>
      </c>
      <c r="P4017" s="104">
        <v>5.39</v>
      </c>
      <c r="Z4017" s="77" t="s">
        <v>40</v>
      </c>
      <c r="AA4017" s="77" t="s">
        <v>39</v>
      </c>
      <c r="AB4017" s="77">
        <v>20</v>
      </c>
    </row>
    <row r="4018" spans="1:28" ht="15.75" customHeight="1" x14ac:dyDescent="0.2">
      <c r="A4018" s="77" t="s">
        <v>48</v>
      </c>
      <c r="B4018" s="77" t="s">
        <v>85</v>
      </c>
      <c r="C4018" s="77" t="s">
        <v>50</v>
      </c>
      <c r="D4018" s="113">
        <v>44154.447201608797</v>
      </c>
      <c r="E4018" s="77" t="s">
        <v>5</v>
      </c>
      <c r="F4018" s="77" t="s">
        <v>30</v>
      </c>
      <c r="G4018" s="77" t="s">
        <v>51</v>
      </c>
      <c r="H4018" s="77" t="s">
        <v>25</v>
      </c>
      <c r="I4018" s="77" t="s">
        <v>157</v>
      </c>
      <c r="J4018" s="77" t="s">
        <v>42</v>
      </c>
      <c r="K4018" s="101">
        <v>3.5</v>
      </c>
      <c r="L4018" s="77">
        <v>1230</v>
      </c>
      <c r="M4018" s="77" t="s">
        <v>41</v>
      </c>
      <c r="N4018" s="101">
        <v>108</v>
      </c>
      <c r="O4018" s="107">
        <v>7.8899999999999998E-2</v>
      </c>
      <c r="P4018" s="104">
        <v>1.95</v>
      </c>
      <c r="Z4018" s="77" t="s">
        <v>40</v>
      </c>
      <c r="AA4018" s="77" t="s">
        <v>39</v>
      </c>
      <c r="AB4018" s="77">
        <v>20</v>
      </c>
    </row>
    <row r="4019" spans="1:28" ht="15.75" customHeight="1" x14ac:dyDescent="0.2">
      <c r="A4019" s="77" t="s">
        <v>48</v>
      </c>
      <c r="B4019" s="77" t="s">
        <v>85</v>
      </c>
      <c r="C4019" s="77" t="s">
        <v>50</v>
      </c>
      <c r="D4019" s="113">
        <v>44154.447201608797</v>
      </c>
      <c r="E4019" s="77" t="s">
        <v>5</v>
      </c>
      <c r="F4019" s="77" t="s">
        <v>30</v>
      </c>
      <c r="G4019" s="77" t="s">
        <v>51</v>
      </c>
      <c r="H4019" s="77" t="s">
        <v>25</v>
      </c>
      <c r="I4019" s="77" t="s">
        <v>158</v>
      </c>
      <c r="J4019" s="77" t="s">
        <v>42</v>
      </c>
      <c r="K4019" s="101">
        <v>3.5</v>
      </c>
      <c r="L4019" s="77">
        <v>1230</v>
      </c>
      <c r="M4019" s="77" t="s">
        <v>41</v>
      </c>
      <c r="N4019" s="101">
        <v>126</v>
      </c>
      <c r="O4019" s="107">
        <v>8.2100000000000006E-2</v>
      </c>
      <c r="P4019" s="104">
        <v>0</v>
      </c>
      <c r="Z4019" s="77" t="s">
        <v>40</v>
      </c>
      <c r="AA4019" s="77" t="s">
        <v>39</v>
      </c>
      <c r="AB4019" s="77">
        <v>20</v>
      </c>
    </row>
    <row r="4020" spans="1:28" ht="15.75" customHeight="1" x14ac:dyDescent="0.2">
      <c r="A4020" s="77" t="s">
        <v>48</v>
      </c>
      <c r="B4020" s="77" t="s">
        <v>85</v>
      </c>
      <c r="C4020" s="77" t="s">
        <v>50</v>
      </c>
      <c r="D4020" s="113">
        <v>44154.447201608797</v>
      </c>
      <c r="E4020" s="77" t="s">
        <v>5</v>
      </c>
      <c r="F4020" s="77" t="s">
        <v>30</v>
      </c>
      <c r="G4020" s="77" t="s">
        <v>51</v>
      </c>
      <c r="H4020" s="77" t="s">
        <v>25</v>
      </c>
      <c r="I4020" s="77" t="s">
        <v>43</v>
      </c>
      <c r="J4020" s="109" t="s">
        <v>83</v>
      </c>
      <c r="K4020" s="110">
        <v>54.984999999999999</v>
      </c>
      <c r="L4020" s="77">
        <v>1230</v>
      </c>
      <c r="M4020" s="77" t="s">
        <v>41</v>
      </c>
      <c r="N4020" s="110">
        <v>7.0019096000000003E-2</v>
      </c>
      <c r="O4020" s="107">
        <v>0</v>
      </c>
      <c r="P4020" s="111">
        <v>0.110120945</v>
      </c>
      <c r="Z4020" s="77" t="s">
        <v>40</v>
      </c>
      <c r="AA4020" s="77" t="s">
        <v>39</v>
      </c>
      <c r="AB4020" s="77">
        <v>20</v>
      </c>
    </row>
    <row r="4021" spans="1:28" ht="15.75" customHeight="1" x14ac:dyDescent="0.2">
      <c r="A4021" s="77" t="s">
        <v>48</v>
      </c>
      <c r="B4021" s="77" t="s">
        <v>85</v>
      </c>
      <c r="C4021" s="77" t="s">
        <v>50</v>
      </c>
      <c r="D4021" s="113">
        <v>44154.447201608797</v>
      </c>
      <c r="E4021" s="77" t="s">
        <v>5</v>
      </c>
      <c r="F4021" s="77" t="s">
        <v>30</v>
      </c>
      <c r="G4021" s="77" t="s">
        <v>51</v>
      </c>
      <c r="H4021" s="77" t="s">
        <v>25</v>
      </c>
      <c r="I4021" s="77" t="s">
        <v>159</v>
      </c>
      <c r="J4021" s="77" t="s">
        <v>42</v>
      </c>
      <c r="K4021" s="101">
        <v>3.5</v>
      </c>
      <c r="L4021" s="77">
        <v>1230</v>
      </c>
      <c r="M4021" s="77" t="s">
        <v>41</v>
      </c>
      <c r="N4021" s="101">
        <v>110</v>
      </c>
      <c r="O4021" s="107">
        <v>7.9299999999999995E-2</v>
      </c>
      <c r="P4021" s="104">
        <v>1.71</v>
      </c>
      <c r="Z4021" s="77" t="s">
        <v>40</v>
      </c>
      <c r="AA4021" s="77" t="s">
        <v>39</v>
      </c>
      <c r="AB4021" s="77">
        <v>20</v>
      </c>
    </row>
    <row r="4022" spans="1:28" ht="15.75" customHeight="1" x14ac:dyDescent="0.2">
      <c r="A4022" s="77" t="s">
        <v>48</v>
      </c>
      <c r="B4022" s="77" t="s">
        <v>85</v>
      </c>
      <c r="C4022" s="77" t="s">
        <v>50</v>
      </c>
      <c r="D4022" s="113">
        <v>44154.447201608797</v>
      </c>
      <c r="E4022" s="77" t="s">
        <v>5</v>
      </c>
      <c r="F4022" s="77" t="s">
        <v>30</v>
      </c>
      <c r="G4022" s="77" t="s">
        <v>51</v>
      </c>
      <c r="H4022" s="77" t="s">
        <v>26</v>
      </c>
      <c r="I4022" s="77" t="s">
        <v>157</v>
      </c>
      <c r="J4022" s="77" t="s">
        <v>42</v>
      </c>
      <c r="K4022" s="101">
        <v>3.5</v>
      </c>
      <c r="L4022" s="77">
        <v>1240</v>
      </c>
      <c r="M4022" s="77" t="s">
        <v>41</v>
      </c>
      <c r="N4022" s="101">
        <v>30.4</v>
      </c>
      <c r="O4022" s="107">
        <v>3.6299999999999999E-2</v>
      </c>
      <c r="P4022" s="104">
        <v>12.6</v>
      </c>
      <c r="Z4022" s="77" t="s">
        <v>40</v>
      </c>
      <c r="AA4022" s="77" t="s">
        <v>39</v>
      </c>
      <c r="AB4022" s="77">
        <v>20</v>
      </c>
    </row>
    <row r="4023" spans="1:28" ht="15.75" customHeight="1" x14ac:dyDescent="0.2">
      <c r="A4023" s="77" t="s">
        <v>48</v>
      </c>
      <c r="B4023" s="77" t="s">
        <v>85</v>
      </c>
      <c r="C4023" s="77" t="s">
        <v>50</v>
      </c>
      <c r="D4023" s="113">
        <v>44154.447201608797</v>
      </c>
      <c r="E4023" s="77" t="s">
        <v>5</v>
      </c>
      <c r="F4023" s="77" t="s">
        <v>30</v>
      </c>
      <c r="G4023" s="77" t="s">
        <v>51</v>
      </c>
      <c r="H4023" s="77" t="s">
        <v>26</v>
      </c>
      <c r="I4023" s="77" t="s">
        <v>158</v>
      </c>
      <c r="J4023" s="77" t="s">
        <v>42</v>
      </c>
      <c r="K4023" s="101">
        <v>3.5</v>
      </c>
      <c r="L4023" s="77">
        <v>1240</v>
      </c>
      <c r="M4023" s="77" t="s">
        <v>41</v>
      </c>
      <c r="N4023" s="101">
        <v>183</v>
      </c>
      <c r="O4023" s="107">
        <v>4.0599999999999997E-2</v>
      </c>
      <c r="P4023" s="104">
        <v>0</v>
      </c>
      <c r="Z4023" s="77" t="s">
        <v>40</v>
      </c>
      <c r="AA4023" s="77" t="s">
        <v>39</v>
      </c>
      <c r="AB4023" s="77">
        <v>20</v>
      </c>
    </row>
    <row r="4024" spans="1:28" ht="15.75" customHeight="1" x14ac:dyDescent="0.2">
      <c r="A4024" s="77" t="s">
        <v>48</v>
      </c>
      <c r="B4024" s="77" t="s">
        <v>85</v>
      </c>
      <c r="C4024" s="77" t="s">
        <v>50</v>
      </c>
      <c r="D4024" s="113">
        <v>44154.447201608797</v>
      </c>
      <c r="E4024" s="77" t="s">
        <v>5</v>
      </c>
      <c r="F4024" s="77" t="s">
        <v>30</v>
      </c>
      <c r="G4024" s="77" t="s">
        <v>51</v>
      </c>
      <c r="H4024" s="77" t="s">
        <v>26</v>
      </c>
      <c r="I4024" s="77" t="s">
        <v>43</v>
      </c>
      <c r="J4024" s="109" t="s">
        <v>83</v>
      </c>
      <c r="K4024" s="110">
        <v>54.984999999999999</v>
      </c>
      <c r="L4024" s="77">
        <v>1240</v>
      </c>
      <c r="M4024" s="77" t="s">
        <v>41</v>
      </c>
      <c r="N4024" s="110">
        <v>0.43857414</v>
      </c>
      <c r="O4024" s="107">
        <v>0</v>
      </c>
      <c r="P4024" s="111">
        <v>0.69382553999999996</v>
      </c>
      <c r="Z4024" s="77" t="s">
        <v>40</v>
      </c>
      <c r="AA4024" s="77" t="s">
        <v>39</v>
      </c>
      <c r="AB4024" s="77">
        <v>20</v>
      </c>
    </row>
    <row r="4025" spans="1:28" ht="15.75" customHeight="1" x14ac:dyDescent="0.2">
      <c r="A4025" s="77" t="s">
        <v>48</v>
      </c>
      <c r="B4025" s="77" t="s">
        <v>85</v>
      </c>
      <c r="C4025" s="77" t="s">
        <v>50</v>
      </c>
      <c r="D4025" s="113">
        <v>44154.447201608797</v>
      </c>
      <c r="E4025" s="77" t="s">
        <v>5</v>
      </c>
      <c r="F4025" s="77" t="s">
        <v>30</v>
      </c>
      <c r="G4025" s="77" t="s">
        <v>51</v>
      </c>
      <c r="H4025" s="77" t="s">
        <v>26</v>
      </c>
      <c r="I4025" s="77" t="s">
        <v>159</v>
      </c>
      <c r="J4025" s="77" t="s">
        <v>42</v>
      </c>
      <c r="K4025" s="101">
        <v>3.5</v>
      </c>
      <c r="L4025" s="77">
        <v>1240</v>
      </c>
      <c r="M4025" s="77" t="s">
        <v>41</v>
      </c>
      <c r="N4025" s="101">
        <v>49.5</v>
      </c>
      <c r="O4025" s="107">
        <v>3.6799999999999999E-2</v>
      </c>
      <c r="P4025" s="104">
        <v>11</v>
      </c>
      <c r="Z4025" s="77" t="s">
        <v>40</v>
      </c>
      <c r="AA4025" s="77" t="s">
        <v>39</v>
      </c>
      <c r="AB4025" s="77">
        <v>20</v>
      </c>
    </row>
    <row r="4026" spans="1:28" ht="15.75" customHeight="1" x14ac:dyDescent="0.2">
      <c r="A4026" s="77" t="s">
        <v>48</v>
      </c>
      <c r="B4026" s="77" t="s">
        <v>85</v>
      </c>
      <c r="C4026" s="77" t="s">
        <v>50</v>
      </c>
      <c r="D4026" s="113">
        <v>44154.447201608797</v>
      </c>
      <c r="E4026" s="77" t="s">
        <v>5</v>
      </c>
      <c r="F4026" s="77" t="s">
        <v>31</v>
      </c>
      <c r="G4026" s="77" t="s">
        <v>44</v>
      </c>
      <c r="H4026" s="77" t="s">
        <v>6</v>
      </c>
      <c r="I4026" s="77" t="s">
        <v>157</v>
      </c>
      <c r="J4026" s="77" t="s">
        <v>42</v>
      </c>
      <c r="K4026" s="101">
        <v>1</v>
      </c>
      <c r="L4026" s="77">
        <v>999</v>
      </c>
      <c r="M4026" s="77" t="s">
        <v>41</v>
      </c>
      <c r="N4026" s="101">
        <v>1.24</v>
      </c>
      <c r="O4026" s="107">
        <v>0</v>
      </c>
      <c r="P4026" s="104">
        <v>1.01</v>
      </c>
      <c r="Z4026" s="77" t="s">
        <v>40</v>
      </c>
      <c r="AA4026" s="77" t="s">
        <v>39</v>
      </c>
      <c r="AB4026" s="77">
        <v>20</v>
      </c>
    </row>
    <row r="4027" spans="1:28" ht="15.75" customHeight="1" x14ac:dyDescent="0.2">
      <c r="A4027" s="77" t="s">
        <v>48</v>
      </c>
      <c r="B4027" s="77" t="s">
        <v>85</v>
      </c>
      <c r="C4027" s="77" t="s">
        <v>50</v>
      </c>
      <c r="D4027" s="113">
        <v>44154.447201608797</v>
      </c>
      <c r="E4027" s="77" t="s">
        <v>5</v>
      </c>
      <c r="F4027" s="77" t="s">
        <v>31</v>
      </c>
      <c r="G4027" s="77" t="s">
        <v>44</v>
      </c>
      <c r="H4027" s="77" t="s">
        <v>6</v>
      </c>
      <c r="I4027" s="77" t="s">
        <v>158</v>
      </c>
      <c r="J4027" s="77" t="s">
        <v>42</v>
      </c>
      <c r="K4027" s="101">
        <v>1</v>
      </c>
      <c r="L4027" s="77">
        <v>999</v>
      </c>
      <c r="M4027" s="77" t="s">
        <v>41</v>
      </c>
      <c r="N4027" s="101">
        <v>11.3</v>
      </c>
      <c r="O4027" s="107">
        <v>0</v>
      </c>
      <c r="P4027" s="104">
        <v>0</v>
      </c>
      <c r="Z4027" s="77" t="s">
        <v>40</v>
      </c>
      <c r="AA4027" s="77" t="s">
        <v>39</v>
      </c>
      <c r="AB4027" s="77">
        <v>20</v>
      </c>
    </row>
    <row r="4028" spans="1:28" ht="15.75" customHeight="1" x14ac:dyDescent="0.2">
      <c r="A4028" s="77" t="s">
        <v>48</v>
      </c>
      <c r="B4028" s="77" t="s">
        <v>85</v>
      </c>
      <c r="C4028" s="77" t="s">
        <v>50</v>
      </c>
      <c r="D4028" s="113">
        <v>44154.447201608797</v>
      </c>
      <c r="E4028" s="77" t="s">
        <v>5</v>
      </c>
      <c r="F4028" s="77" t="s">
        <v>31</v>
      </c>
      <c r="G4028" s="77" t="s">
        <v>44</v>
      </c>
      <c r="H4028" s="77" t="s">
        <v>6</v>
      </c>
      <c r="I4028" s="77" t="s">
        <v>43</v>
      </c>
      <c r="J4028" s="109" t="s">
        <v>83</v>
      </c>
      <c r="K4028" s="110">
        <v>18.68</v>
      </c>
      <c r="L4028" s="77">
        <v>999</v>
      </c>
      <c r="M4028" s="77" t="s">
        <v>41</v>
      </c>
      <c r="N4028" s="110">
        <v>4.9892932000000001E-2</v>
      </c>
      <c r="O4028" s="107">
        <v>0</v>
      </c>
      <c r="P4028" s="111">
        <v>4.7269810000000002E-2</v>
      </c>
      <c r="Z4028" s="77" t="s">
        <v>40</v>
      </c>
      <c r="AA4028" s="77" t="s">
        <v>39</v>
      </c>
      <c r="AB4028" s="77">
        <v>20</v>
      </c>
    </row>
    <row r="4029" spans="1:28" ht="15.75" customHeight="1" x14ac:dyDescent="0.2">
      <c r="A4029" s="77" t="s">
        <v>48</v>
      </c>
      <c r="B4029" s="77" t="s">
        <v>85</v>
      </c>
      <c r="C4029" s="77" t="s">
        <v>50</v>
      </c>
      <c r="D4029" s="113">
        <v>44154.447201608797</v>
      </c>
      <c r="E4029" s="77" t="s">
        <v>5</v>
      </c>
      <c r="F4029" s="77" t="s">
        <v>31</v>
      </c>
      <c r="G4029" s="77" t="s">
        <v>44</v>
      </c>
      <c r="H4029" s="77" t="s">
        <v>6</v>
      </c>
      <c r="I4029" s="77" t="s">
        <v>159</v>
      </c>
      <c r="J4029" s="77" t="s">
        <v>42</v>
      </c>
      <c r="K4029" s="101">
        <v>1</v>
      </c>
      <c r="L4029" s="77">
        <v>999</v>
      </c>
      <c r="M4029" s="77" t="s">
        <v>41</v>
      </c>
      <c r="N4029" s="101">
        <v>0.98599999999999999</v>
      </c>
      <c r="O4029" s="107">
        <v>0</v>
      </c>
      <c r="P4029" s="104">
        <v>0.88300000000000001</v>
      </c>
      <c r="Z4029" s="77" t="s">
        <v>40</v>
      </c>
      <c r="AA4029" s="77" t="s">
        <v>39</v>
      </c>
      <c r="AB4029" s="77">
        <v>20</v>
      </c>
    </row>
    <row r="4030" spans="1:28" ht="15.75" customHeight="1" x14ac:dyDescent="0.2">
      <c r="A4030" s="77" t="s">
        <v>48</v>
      </c>
      <c r="B4030" s="77" t="s">
        <v>85</v>
      </c>
      <c r="C4030" s="77" t="s">
        <v>50</v>
      </c>
      <c r="D4030" s="113">
        <v>44154.447201608797</v>
      </c>
      <c r="E4030" s="77" t="s">
        <v>5</v>
      </c>
      <c r="F4030" s="77" t="s">
        <v>31</v>
      </c>
      <c r="G4030" s="77" t="s">
        <v>44</v>
      </c>
      <c r="H4030" s="77" t="s">
        <v>7</v>
      </c>
      <c r="I4030" s="77" t="s">
        <v>157</v>
      </c>
      <c r="J4030" s="77" t="s">
        <v>42</v>
      </c>
      <c r="K4030" s="101">
        <v>1</v>
      </c>
      <c r="L4030" s="77">
        <v>1070</v>
      </c>
      <c r="M4030" s="77" t="s">
        <v>41</v>
      </c>
      <c r="N4030" s="101">
        <v>2.7</v>
      </c>
      <c r="O4030" s="107">
        <v>5.4000000000000003E-3</v>
      </c>
      <c r="P4030" s="104">
        <v>0.64600000000000002</v>
      </c>
      <c r="Z4030" s="77" t="s">
        <v>40</v>
      </c>
      <c r="AA4030" s="77" t="s">
        <v>39</v>
      </c>
      <c r="AB4030" s="77">
        <v>20</v>
      </c>
    </row>
    <row r="4031" spans="1:28" ht="15.75" customHeight="1" x14ac:dyDescent="0.2">
      <c r="A4031" s="77" t="s">
        <v>48</v>
      </c>
      <c r="B4031" s="77" t="s">
        <v>85</v>
      </c>
      <c r="C4031" s="77" t="s">
        <v>50</v>
      </c>
      <c r="D4031" s="113">
        <v>44154.447201608797</v>
      </c>
      <c r="E4031" s="77" t="s">
        <v>5</v>
      </c>
      <c r="F4031" s="77" t="s">
        <v>31</v>
      </c>
      <c r="G4031" s="77" t="s">
        <v>44</v>
      </c>
      <c r="H4031" s="77" t="s">
        <v>7</v>
      </c>
      <c r="I4031" s="77" t="s">
        <v>158</v>
      </c>
      <c r="J4031" s="77" t="s">
        <v>42</v>
      </c>
      <c r="K4031" s="101">
        <v>1</v>
      </c>
      <c r="L4031" s="77">
        <v>1070</v>
      </c>
      <c r="M4031" s="77" t="s">
        <v>41</v>
      </c>
      <c r="N4031" s="101">
        <v>9.4</v>
      </c>
      <c r="O4031" s="107">
        <v>6.4000000000000003E-3</v>
      </c>
      <c r="P4031" s="104">
        <v>0</v>
      </c>
      <c r="Z4031" s="77" t="s">
        <v>40</v>
      </c>
      <c r="AA4031" s="77" t="s">
        <v>39</v>
      </c>
      <c r="AB4031" s="77">
        <v>20</v>
      </c>
    </row>
    <row r="4032" spans="1:28" ht="15.75" customHeight="1" x14ac:dyDescent="0.2">
      <c r="A4032" s="77" t="s">
        <v>48</v>
      </c>
      <c r="B4032" s="77" t="s">
        <v>85</v>
      </c>
      <c r="C4032" s="77" t="s">
        <v>50</v>
      </c>
      <c r="D4032" s="113">
        <v>44154.447201608797</v>
      </c>
      <c r="E4032" s="77" t="s">
        <v>5</v>
      </c>
      <c r="F4032" s="77" t="s">
        <v>31</v>
      </c>
      <c r="G4032" s="77" t="s">
        <v>44</v>
      </c>
      <c r="H4032" s="77" t="s">
        <v>7</v>
      </c>
      <c r="I4032" s="77" t="s">
        <v>43</v>
      </c>
      <c r="J4032" s="109" t="s">
        <v>83</v>
      </c>
      <c r="K4032" s="110">
        <v>18.68</v>
      </c>
      <c r="L4032" s="77">
        <v>1070</v>
      </c>
      <c r="M4032" s="77" t="s">
        <v>41</v>
      </c>
      <c r="N4032" s="110">
        <v>3.2548177999999997E-2</v>
      </c>
      <c r="O4032" s="107">
        <v>0</v>
      </c>
      <c r="P4032" s="111">
        <v>3.1584580000000001E-2</v>
      </c>
      <c r="Z4032" s="77" t="s">
        <v>40</v>
      </c>
      <c r="AA4032" s="77" t="s">
        <v>39</v>
      </c>
      <c r="AB4032" s="77">
        <v>20</v>
      </c>
    </row>
    <row r="4033" spans="1:28" ht="15.75" customHeight="1" x14ac:dyDescent="0.2">
      <c r="A4033" s="77" t="s">
        <v>48</v>
      </c>
      <c r="B4033" s="77" t="s">
        <v>85</v>
      </c>
      <c r="C4033" s="77" t="s">
        <v>50</v>
      </c>
      <c r="D4033" s="113">
        <v>44154.447201608797</v>
      </c>
      <c r="E4033" s="77" t="s">
        <v>5</v>
      </c>
      <c r="F4033" s="77" t="s">
        <v>31</v>
      </c>
      <c r="G4033" s="77" t="s">
        <v>44</v>
      </c>
      <c r="H4033" s="77" t="s">
        <v>7</v>
      </c>
      <c r="I4033" s="77" t="s">
        <v>159</v>
      </c>
      <c r="J4033" s="77" t="s">
        <v>42</v>
      </c>
      <c r="K4033" s="101">
        <v>1</v>
      </c>
      <c r="L4033" s="77">
        <v>1070</v>
      </c>
      <c r="M4033" s="77" t="s">
        <v>41</v>
      </c>
      <c r="N4033" s="101">
        <v>1.82</v>
      </c>
      <c r="O4033" s="107">
        <v>2.2899999999999999E-3</v>
      </c>
      <c r="P4033" s="104">
        <v>0.57899999999999996</v>
      </c>
      <c r="Z4033" s="77" t="s">
        <v>40</v>
      </c>
      <c r="AA4033" s="77" t="s">
        <v>39</v>
      </c>
      <c r="AB4033" s="77">
        <v>20</v>
      </c>
    </row>
    <row r="4034" spans="1:28" ht="15.75" customHeight="1" x14ac:dyDescent="0.2">
      <c r="A4034" s="77" t="s">
        <v>48</v>
      </c>
      <c r="B4034" s="77" t="s">
        <v>85</v>
      </c>
      <c r="C4034" s="77" t="s">
        <v>50</v>
      </c>
      <c r="D4034" s="113">
        <v>44154.447201608797</v>
      </c>
      <c r="E4034" s="77" t="s">
        <v>5</v>
      </c>
      <c r="F4034" s="77" t="s">
        <v>31</v>
      </c>
      <c r="G4034" s="77" t="s">
        <v>44</v>
      </c>
      <c r="H4034" s="77" t="s">
        <v>8</v>
      </c>
      <c r="I4034" s="77" t="s">
        <v>157</v>
      </c>
      <c r="J4034" s="77" t="s">
        <v>42</v>
      </c>
      <c r="K4034" s="101">
        <v>1</v>
      </c>
      <c r="L4034" s="77">
        <v>999</v>
      </c>
      <c r="M4034" s="77" t="s">
        <v>41</v>
      </c>
      <c r="N4034" s="101">
        <v>1.08</v>
      </c>
      <c r="O4034" s="107">
        <v>1.75E-3</v>
      </c>
      <c r="P4034" s="104">
        <v>0.78100000000000003</v>
      </c>
      <c r="Z4034" s="77" t="s">
        <v>40</v>
      </c>
      <c r="AA4034" s="77" t="s">
        <v>39</v>
      </c>
      <c r="AB4034" s="77">
        <v>20</v>
      </c>
    </row>
    <row r="4035" spans="1:28" ht="15.75" customHeight="1" x14ac:dyDescent="0.2">
      <c r="A4035" s="77" t="s">
        <v>48</v>
      </c>
      <c r="B4035" s="77" t="s">
        <v>85</v>
      </c>
      <c r="C4035" s="77" t="s">
        <v>50</v>
      </c>
      <c r="D4035" s="113">
        <v>44154.447201608797</v>
      </c>
      <c r="E4035" s="77" t="s">
        <v>5</v>
      </c>
      <c r="F4035" s="77" t="s">
        <v>31</v>
      </c>
      <c r="G4035" s="77" t="s">
        <v>44</v>
      </c>
      <c r="H4035" s="77" t="s">
        <v>8</v>
      </c>
      <c r="I4035" s="77" t="s">
        <v>158</v>
      </c>
      <c r="J4035" s="77" t="s">
        <v>42</v>
      </c>
      <c r="K4035" s="101">
        <v>1</v>
      </c>
      <c r="L4035" s="77">
        <v>999</v>
      </c>
      <c r="M4035" s="77" t="s">
        <v>41</v>
      </c>
      <c r="N4035" s="101">
        <v>7.76</v>
      </c>
      <c r="O4035" s="107">
        <v>2E-3</v>
      </c>
      <c r="P4035" s="104">
        <v>0</v>
      </c>
      <c r="Z4035" s="77" t="s">
        <v>40</v>
      </c>
      <c r="AA4035" s="77" t="s">
        <v>39</v>
      </c>
      <c r="AB4035" s="77">
        <v>20</v>
      </c>
    </row>
    <row r="4036" spans="1:28" ht="15.75" customHeight="1" x14ac:dyDescent="0.2">
      <c r="A4036" s="77" t="s">
        <v>48</v>
      </c>
      <c r="B4036" s="77" t="s">
        <v>85</v>
      </c>
      <c r="C4036" s="77" t="s">
        <v>50</v>
      </c>
      <c r="D4036" s="113">
        <v>44154.447201608797</v>
      </c>
      <c r="E4036" s="77" t="s">
        <v>5</v>
      </c>
      <c r="F4036" s="77" t="s">
        <v>31</v>
      </c>
      <c r="G4036" s="77" t="s">
        <v>44</v>
      </c>
      <c r="H4036" s="77" t="s">
        <v>8</v>
      </c>
      <c r="I4036" s="77" t="s">
        <v>43</v>
      </c>
      <c r="J4036" s="109" t="s">
        <v>83</v>
      </c>
      <c r="K4036" s="110">
        <v>18.68</v>
      </c>
      <c r="L4036" s="77">
        <v>999</v>
      </c>
      <c r="M4036" s="77" t="s">
        <v>41</v>
      </c>
      <c r="N4036" s="110">
        <v>3.8169163999999998E-2</v>
      </c>
      <c r="O4036" s="107">
        <v>0</v>
      </c>
      <c r="P4036" s="111">
        <v>4.0149893999999998E-2</v>
      </c>
      <c r="Z4036" s="77" t="s">
        <v>40</v>
      </c>
      <c r="AA4036" s="77" t="s">
        <v>39</v>
      </c>
      <c r="AB4036" s="77">
        <v>20</v>
      </c>
    </row>
    <row r="4037" spans="1:28" ht="15.75" customHeight="1" x14ac:dyDescent="0.2">
      <c r="A4037" s="77" t="s">
        <v>48</v>
      </c>
      <c r="B4037" s="77" t="s">
        <v>85</v>
      </c>
      <c r="C4037" s="77" t="s">
        <v>50</v>
      </c>
      <c r="D4037" s="113">
        <v>44154.447201608797</v>
      </c>
      <c r="E4037" s="77" t="s">
        <v>5</v>
      </c>
      <c r="F4037" s="77" t="s">
        <v>31</v>
      </c>
      <c r="G4037" s="77" t="s">
        <v>44</v>
      </c>
      <c r="H4037" s="77" t="s">
        <v>8</v>
      </c>
      <c r="I4037" s="77" t="s">
        <v>159</v>
      </c>
      <c r="J4037" s="77" t="s">
        <v>42</v>
      </c>
      <c r="K4037" s="101">
        <v>1</v>
      </c>
      <c r="L4037" s="77">
        <v>999</v>
      </c>
      <c r="M4037" s="77" t="s">
        <v>41</v>
      </c>
      <c r="N4037" s="101">
        <v>0.82</v>
      </c>
      <c r="O4037" s="107">
        <v>1.6000000000000001E-4</v>
      </c>
      <c r="P4037" s="104">
        <v>0.74399999999999999</v>
      </c>
      <c r="Z4037" s="77" t="s">
        <v>40</v>
      </c>
      <c r="AA4037" s="77" t="s">
        <v>39</v>
      </c>
      <c r="AB4037" s="77">
        <v>20</v>
      </c>
    </row>
    <row r="4038" spans="1:28" ht="15.75" customHeight="1" x14ac:dyDescent="0.2">
      <c r="A4038" s="77" t="s">
        <v>48</v>
      </c>
      <c r="B4038" s="77" t="s">
        <v>85</v>
      </c>
      <c r="C4038" s="77" t="s">
        <v>50</v>
      </c>
      <c r="D4038" s="113">
        <v>44154.447201608797</v>
      </c>
      <c r="E4038" s="77" t="s">
        <v>5</v>
      </c>
      <c r="F4038" s="77" t="s">
        <v>31</v>
      </c>
      <c r="G4038" s="77" t="s">
        <v>44</v>
      </c>
      <c r="H4038" s="77" t="s">
        <v>9</v>
      </c>
      <c r="I4038" s="77" t="s">
        <v>157</v>
      </c>
      <c r="J4038" s="77" t="s">
        <v>42</v>
      </c>
      <c r="K4038" s="101">
        <v>1</v>
      </c>
      <c r="L4038" s="77">
        <v>999</v>
      </c>
      <c r="M4038" s="77" t="s">
        <v>41</v>
      </c>
      <c r="N4038" s="101">
        <v>3.65</v>
      </c>
      <c r="O4038" s="107">
        <v>6.0800000000000003E-3</v>
      </c>
      <c r="P4038" s="104">
        <v>0.41699999999999998</v>
      </c>
      <c r="Z4038" s="77" t="s">
        <v>40</v>
      </c>
      <c r="AA4038" s="77" t="s">
        <v>39</v>
      </c>
      <c r="AB4038" s="77">
        <v>20</v>
      </c>
    </row>
    <row r="4039" spans="1:28" ht="15.75" customHeight="1" x14ac:dyDescent="0.2">
      <c r="A4039" s="77" t="s">
        <v>48</v>
      </c>
      <c r="B4039" s="77" t="s">
        <v>85</v>
      </c>
      <c r="C4039" s="77" t="s">
        <v>50</v>
      </c>
      <c r="D4039" s="113">
        <v>44154.447201608797</v>
      </c>
      <c r="E4039" s="77" t="s">
        <v>5</v>
      </c>
      <c r="F4039" s="77" t="s">
        <v>31</v>
      </c>
      <c r="G4039" s="77" t="s">
        <v>44</v>
      </c>
      <c r="H4039" s="77" t="s">
        <v>9</v>
      </c>
      <c r="I4039" s="77" t="s">
        <v>158</v>
      </c>
      <c r="J4039" s="77" t="s">
        <v>42</v>
      </c>
      <c r="K4039" s="101">
        <v>1</v>
      </c>
      <c r="L4039" s="77">
        <v>999</v>
      </c>
      <c r="M4039" s="77" t="s">
        <v>41</v>
      </c>
      <c r="N4039" s="101">
        <v>8.68</v>
      </c>
      <c r="O4039" s="107">
        <v>6.4000000000000003E-3</v>
      </c>
      <c r="P4039" s="104">
        <v>0</v>
      </c>
      <c r="Z4039" s="77" t="s">
        <v>40</v>
      </c>
      <c r="AA4039" s="77" t="s">
        <v>39</v>
      </c>
      <c r="AB4039" s="77">
        <v>20</v>
      </c>
    </row>
    <row r="4040" spans="1:28" ht="15.75" customHeight="1" x14ac:dyDescent="0.2">
      <c r="A4040" s="77" t="s">
        <v>48</v>
      </c>
      <c r="B4040" s="77" t="s">
        <v>85</v>
      </c>
      <c r="C4040" s="77" t="s">
        <v>50</v>
      </c>
      <c r="D4040" s="113">
        <v>44154.447201608797</v>
      </c>
      <c r="E4040" s="77" t="s">
        <v>5</v>
      </c>
      <c r="F4040" s="77" t="s">
        <v>31</v>
      </c>
      <c r="G4040" s="77" t="s">
        <v>44</v>
      </c>
      <c r="H4040" s="77" t="s">
        <v>9</v>
      </c>
      <c r="I4040" s="77" t="s">
        <v>43</v>
      </c>
      <c r="J4040" s="109" t="s">
        <v>83</v>
      </c>
      <c r="K4040" s="110">
        <v>18.68</v>
      </c>
      <c r="L4040" s="77">
        <v>999</v>
      </c>
      <c r="M4040" s="77" t="s">
        <v>41</v>
      </c>
      <c r="N4040" s="110">
        <v>2.0877943999999999E-2</v>
      </c>
      <c r="O4040" s="107">
        <v>0</v>
      </c>
      <c r="P4040" s="111">
        <v>2.1252677000000001E-2</v>
      </c>
      <c r="Z4040" s="77" t="s">
        <v>40</v>
      </c>
      <c r="AA4040" s="77" t="s">
        <v>39</v>
      </c>
      <c r="AB4040" s="77">
        <v>20</v>
      </c>
    </row>
    <row r="4041" spans="1:28" ht="15.75" customHeight="1" x14ac:dyDescent="0.2">
      <c r="A4041" s="77" t="s">
        <v>48</v>
      </c>
      <c r="B4041" s="77" t="s">
        <v>85</v>
      </c>
      <c r="C4041" s="77" t="s">
        <v>50</v>
      </c>
      <c r="D4041" s="113">
        <v>44154.447201608797</v>
      </c>
      <c r="E4041" s="77" t="s">
        <v>5</v>
      </c>
      <c r="F4041" s="77" t="s">
        <v>31</v>
      </c>
      <c r="G4041" s="77" t="s">
        <v>44</v>
      </c>
      <c r="H4041" s="77" t="s">
        <v>9</v>
      </c>
      <c r="I4041" s="77" t="s">
        <v>159</v>
      </c>
      <c r="J4041" s="77" t="s">
        <v>42</v>
      </c>
      <c r="K4041" s="101">
        <v>1</v>
      </c>
      <c r="L4041" s="77">
        <v>999</v>
      </c>
      <c r="M4041" s="77" t="s">
        <v>41</v>
      </c>
      <c r="N4041" s="101">
        <v>2.11</v>
      </c>
      <c r="O4041" s="107">
        <v>2.7000000000000001E-3</v>
      </c>
      <c r="P4041" s="104">
        <v>0.38200000000000001</v>
      </c>
      <c r="Z4041" s="77" t="s">
        <v>40</v>
      </c>
      <c r="AA4041" s="77" t="s">
        <v>39</v>
      </c>
      <c r="AB4041" s="77">
        <v>20</v>
      </c>
    </row>
    <row r="4042" spans="1:28" ht="15.75" customHeight="1" x14ac:dyDescent="0.2">
      <c r="A4042" s="77" t="s">
        <v>48</v>
      </c>
      <c r="B4042" s="77" t="s">
        <v>85</v>
      </c>
      <c r="C4042" s="77" t="s">
        <v>50</v>
      </c>
      <c r="D4042" s="113">
        <v>44154.447201608797</v>
      </c>
      <c r="E4042" s="77" t="s">
        <v>5</v>
      </c>
      <c r="F4042" s="77" t="s">
        <v>31</v>
      </c>
      <c r="G4042" s="77" t="s">
        <v>44</v>
      </c>
      <c r="H4042" s="77" t="s">
        <v>10</v>
      </c>
      <c r="I4042" s="77" t="s">
        <v>157</v>
      </c>
      <c r="J4042" s="77" t="s">
        <v>42</v>
      </c>
      <c r="K4042" s="101">
        <v>1.04</v>
      </c>
      <c r="L4042" s="77">
        <v>999</v>
      </c>
      <c r="M4042" s="77" t="s">
        <v>41</v>
      </c>
      <c r="N4042" s="101">
        <v>0.85699999999999998</v>
      </c>
      <c r="O4042" s="107">
        <v>1.1999999999999999E-3</v>
      </c>
      <c r="P4042" s="104">
        <v>0.58499999999999996</v>
      </c>
      <c r="Z4042" s="77" t="s">
        <v>40</v>
      </c>
      <c r="AA4042" s="77" t="s">
        <v>39</v>
      </c>
      <c r="AB4042" s="77">
        <v>20</v>
      </c>
    </row>
    <row r="4043" spans="1:28" ht="15.75" customHeight="1" x14ac:dyDescent="0.2">
      <c r="A4043" s="77" t="s">
        <v>48</v>
      </c>
      <c r="B4043" s="77" t="s">
        <v>85</v>
      </c>
      <c r="C4043" s="77" t="s">
        <v>50</v>
      </c>
      <c r="D4043" s="113">
        <v>44154.447201608797</v>
      </c>
      <c r="E4043" s="77" t="s">
        <v>5</v>
      </c>
      <c r="F4043" s="77" t="s">
        <v>31</v>
      </c>
      <c r="G4043" s="77" t="s">
        <v>44</v>
      </c>
      <c r="H4043" s="77" t="s">
        <v>10</v>
      </c>
      <c r="I4043" s="77" t="s">
        <v>158</v>
      </c>
      <c r="J4043" s="77" t="s">
        <v>42</v>
      </c>
      <c r="K4043" s="101">
        <v>1.04</v>
      </c>
      <c r="L4043" s="77">
        <v>999</v>
      </c>
      <c r="M4043" s="77" t="s">
        <v>41</v>
      </c>
      <c r="N4043" s="101">
        <v>6.86</v>
      </c>
      <c r="O4043" s="107">
        <v>9.6000000000000002E-4</v>
      </c>
      <c r="P4043" s="104">
        <v>0</v>
      </c>
      <c r="Z4043" s="77" t="s">
        <v>40</v>
      </c>
      <c r="AA4043" s="77" t="s">
        <v>39</v>
      </c>
      <c r="AB4043" s="77">
        <v>20</v>
      </c>
    </row>
    <row r="4044" spans="1:28" ht="15.75" customHeight="1" x14ac:dyDescent="0.2">
      <c r="A4044" s="77" t="s">
        <v>48</v>
      </c>
      <c r="B4044" s="77" t="s">
        <v>85</v>
      </c>
      <c r="C4044" s="77" t="s">
        <v>50</v>
      </c>
      <c r="D4044" s="113">
        <v>44154.447201608797</v>
      </c>
      <c r="E4044" s="77" t="s">
        <v>5</v>
      </c>
      <c r="F4044" s="77" t="s">
        <v>31</v>
      </c>
      <c r="G4044" s="77" t="s">
        <v>44</v>
      </c>
      <c r="H4044" s="77" t="s">
        <v>10</v>
      </c>
      <c r="I4044" s="77" t="s">
        <v>43</v>
      </c>
      <c r="J4044" s="109" t="s">
        <v>83</v>
      </c>
      <c r="K4044" s="110">
        <v>19.427198000000001</v>
      </c>
      <c r="L4044" s="77">
        <v>999</v>
      </c>
      <c r="M4044" s="77" t="s">
        <v>41</v>
      </c>
      <c r="N4044" s="110">
        <v>2.815846E-2</v>
      </c>
      <c r="O4044" s="107">
        <v>0</v>
      </c>
      <c r="P4044" s="111">
        <v>3.0032118999999999E-2</v>
      </c>
      <c r="Z4044" s="77" t="s">
        <v>40</v>
      </c>
      <c r="AA4044" s="77" t="s">
        <v>39</v>
      </c>
      <c r="AB4044" s="77">
        <v>20</v>
      </c>
    </row>
    <row r="4045" spans="1:28" ht="15.75" customHeight="1" x14ac:dyDescent="0.2">
      <c r="A4045" s="77" t="s">
        <v>48</v>
      </c>
      <c r="B4045" s="77" t="s">
        <v>85</v>
      </c>
      <c r="C4045" s="77" t="s">
        <v>50</v>
      </c>
      <c r="D4045" s="113">
        <v>44154.447201608797</v>
      </c>
      <c r="E4045" s="77" t="s">
        <v>5</v>
      </c>
      <c r="F4045" s="77" t="s">
        <v>31</v>
      </c>
      <c r="G4045" s="77" t="s">
        <v>44</v>
      </c>
      <c r="H4045" s="77" t="s">
        <v>10</v>
      </c>
      <c r="I4045" s="77" t="s">
        <v>159</v>
      </c>
      <c r="J4045" s="77" t="s">
        <v>42</v>
      </c>
      <c r="K4045" s="101">
        <v>1.04</v>
      </c>
      <c r="L4045" s="77">
        <v>999</v>
      </c>
      <c r="M4045" s="77" t="s">
        <v>41</v>
      </c>
      <c r="N4045" s="101">
        <v>0.85799999999999998</v>
      </c>
      <c r="O4045" s="107">
        <v>3.6000000000000002E-4</v>
      </c>
      <c r="P4045" s="104">
        <v>0.54600000000000004</v>
      </c>
      <c r="Z4045" s="77" t="s">
        <v>40</v>
      </c>
      <c r="AA4045" s="77" t="s">
        <v>39</v>
      </c>
      <c r="AB4045" s="77">
        <v>20</v>
      </c>
    </row>
    <row r="4046" spans="1:28" ht="15.75" customHeight="1" x14ac:dyDescent="0.2">
      <c r="A4046" s="77" t="s">
        <v>48</v>
      </c>
      <c r="B4046" s="77" t="s">
        <v>85</v>
      </c>
      <c r="C4046" s="77" t="s">
        <v>50</v>
      </c>
      <c r="D4046" s="113">
        <v>44154.447201608797</v>
      </c>
      <c r="E4046" s="77" t="s">
        <v>5</v>
      </c>
      <c r="F4046" s="77" t="s">
        <v>31</v>
      </c>
      <c r="G4046" s="77" t="s">
        <v>44</v>
      </c>
      <c r="H4046" s="77" t="s">
        <v>11</v>
      </c>
      <c r="I4046" s="77" t="s">
        <v>157</v>
      </c>
      <c r="J4046" s="77" t="s">
        <v>42</v>
      </c>
      <c r="K4046" s="101">
        <v>1.28</v>
      </c>
      <c r="L4046" s="77">
        <v>1210</v>
      </c>
      <c r="M4046" s="77" t="s">
        <v>41</v>
      </c>
      <c r="N4046" s="101">
        <v>2.37</v>
      </c>
      <c r="O4046" s="107">
        <v>4.9300000000000004E-3</v>
      </c>
      <c r="P4046" s="104">
        <v>0.39100000000000001</v>
      </c>
      <c r="Z4046" s="77" t="s">
        <v>40</v>
      </c>
      <c r="AA4046" s="77" t="s">
        <v>39</v>
      </c>
      <c r="AB4046" s="77">
        <v>20</v>
      </c>
    </row>
    <row r="4047" spans="1:28" ht="15.75" customHeight="1" x14ac:dyDescent="0.2">
      <c r="A4047" s="77" t="s">
        <v>48</v>
      </c>
      <c r="B4047" s="77" t="s">
        <v>85</v>
      </c>
      <c r="C4047" s="77" t="s">
        <v>50</v>
      </c>
      <c r="D4047" s="113">
        <v>44154.447201608797</v>
      </c>
      <c r="E4047" s="77" t="s">
        <v>5</v>
      </c>
      <c r="F4047" s="77" t="s">
        <v>31</v>
      </c>
      <c r="G4047" s="77" t="s">
        <v>44</v>
      </c>
      <c r="H4047" s="77" t="s">
        <v>11</v>
      </c>
      <c r="I4047" s="77" t="s">
        <v>158</v>
      </c>
      <c r="J4047" s="77" t="s">
        <v>42</v>
      </c>
      <c r="K4047" s="101">
        <v>1.28</v>
      </c>
      <c r="L4047" s="77">
        <v>1210</v>
      </c>
      <c r="M4047" s="77" t="s">
        <v>41</v>
      </c>
      <c r="N4047" s="101">
        <v>5.92</v>
      </c>
      <c r="O4047" s="107">
        <v>5.5100000000000001E-3</v>
      </c>
      <c r="P4047" s="104">
        <v>0</v>
      </c>
      <c r="Z4047" s="77" t="s">
        <v>40</v>
      </c>
      <c r="AA4047" s="77" t="s">
        <v>39</v>
      </c>
      <c r="AB4047" s="77">
        <v>20</v>
      </c>
    </row>
    <row r="4048" spans="1:28" ht="15.75" customHeight="1" x14ac:dyDescent="0.2">
      <c r="A4048" s="77" t="s">
        <v>48</v>
      </c>
      <c r="B4048" s="77" t="s">
        <v>85</v>
      </c>
      <c r="C4048" s="77" t="s">
        <v>50</v>
      </c>
      <c r="D4048" s="113">
        <v>44154.447201608797</v>
      </c>
      <c r="E4048" s="77" t="s">
        <v>5</v>
      </c>
      <c r="F4048" s="77" t="s">
        <v>31</v>
      </c>
      <c r="G4048" s="77" t="s">
        <v>44</v>
      </c>
      <c r="H4048" s="77" t="s">
        <v>11</v>
      </c>
      <c r="I4048" s="77" t="s">
        <v>43</v>
      </c>
      <c r="J4048" s="109" t="s">
        <v>83</v>
      </c>
      <c r="K4048" s="110">
        <v>23.910399999999999</v>
      </c>
      <c r="L4048" s="77">
        <v>1210</v>
      </c>
      <c r="M4048" s="77" t="s">
        <v>41</v>
      </c>
      <c r="N4048" s="110">
        <v>1.7398286999999998E-2</v>
      </c>
      <c r="O4048" s="107">
        <v>0</v>
      </c>
      <c r="P4048" s="111">
        <v>2.0074946999999999E-2</v>
      </c>
      <c r="Z4048" s="77" t="s">
        <v>40</v>
      </c>
      <c r="AA4048" s="77" t="s">
        <v>39</v>
      </c>
      <c r="AB4048" s="77">
        <v>20</v>
      </c>
    </row>
    <row r="4049" spans="1:28" ht="15.75" customHeight="1" x14ac:dyDescent="0.2">
      <c r="A4049" s="77" t="s">
        <v>48</v>
      </c>
      <c r="B4049" s="77" t="s">
        <v>85</v>
      </c>
      <c r="C4049" s="77" t="s">
        <v>50</v>
      </c>
      <c r="D4049" s="113">
        <v>44154.447201608797</v>
      </c>
      <c r="E4049" s="77" t="s">
        <v>5</v>
      </c>
      <c r="F4049" s="77" t="s">
        <v>31</v>
      </c>
      <c r="G4049" s="77" t="s">
        <v>44</v>
      </c>
      <c r="H4049" s="77" t="s">
        <v>11</v>
      </c>
      <c r="I4049" s="77" t="s">
        <v>159</v>
      </c>
      <c r="J4049" s="77" t="s">
        <v>42</v>
      </c>
      <c r="K4049" s="101">
        <v>1.28</v>
      </c>
      <c r="L4049" s="77">
        <v>1210</v>
      </c>
      <c r="M4049" s="77" t="s">
        <v>41</v>
      </c>
      <c r="N4049" s="101">
        <v>1.5</v>
      </c>
      <c r="O4049" s="107">
        <v>2.3700000000000001E-3</v>
      </c>
      <c r="P4049" s="104">
        <v>0.35899999999999999</v>
      </c>
      <c r="Z4049" s="77" t="s">
        <v>40</v>
      </c>
      <c r="AA4049" s="77" t="s">
        <v>39</v>
      </c>
      <c r="AB4049" s="77">
        <v>20</v>
      </c>
    </row>
    <row r="4050" spans="1:28" ht="15.75" customHeight="1" x14ac:dyDescent="0.2">
      <c r="A4050" s="77" t="s">
        <v>48</v>
      </c>
      <c r="B4050" s="77" t="s">
        <v>85</v>
      </c>
      <c r="C4050" s="77" t="s">
        <v>50</v>
      </c>
      <c r="D4050" s="113">
        <v>44154.447201608797</v>
      </c>
      <c r="E4050" s="77" t="s">
        <v>5</v>
      </c>
      <c r="F4050" s="77" t="s">
        <v>31</v>
      </c>
      <c r="G4050" s="77" t="s">
        <v>44</v>
      </c>
      <c r="H4050" s="77" t="s">
        <v>12</v>
      </c>
      <c r="I4050" s="77" t="s">
        <v>157</v>
      </c>
      <c r="J4050" s="77" t="s">
        <v>42</v>
      </c>
      <c r="K4050" s="101">
        <v>1.1100000000000001</v>
      </c>
      <c r="L4050" s="77">
        <v>1210</v>
      </c>
      <c r="M4050" s="77" t="s">
        <v>41</v>
      </c>
      <c r="N4050" s="101">
        <v>3.5</v>
      </c>
      <c r="O4050" s="107">
        <v>3.7599999999999999E-3</v>
      </c>
      <c r="P4050" s="104">
        <v>0.32900000000000001</v>
      </c>
      <c r="Z4050" s="77" t="s">
        <v>40</v>
      </c>
      <c r="AA4050" s="77" t="s">
        <v>39</v>
      </c>
      <c r="AB4050" s="77">
        <v>20</v>
      </c>
    </row>
    <row r="4051" spans="1:28" ht="15.75" customHeight="1" x14ac:dyDescent="0.2">
      <c r="A4051" s="77" t="s">
        <v>48</v>
      </c>
      <c r="B4051" s="77" t="s">
        <v>85</v>
      </c>
      <c r="C4051" s="77" t="s">
        <v>50</v>
      </c>
      <c r="D4051" s="113">
        <v>44154.447201608797</v>
      </c>
      <c r="E4051" s="77" t="s">
        <v>5</v>
      </c>
      <c r="F4051" s="77" t="s">
        <v>31</v>
      </c>
      <c r="G4051" s="77" t="s">
        <v>44</v>
      </c>
      <c r="H4051" s="77" t="s">
        <v>12</v>
      </c>
      <c r="I4051" s="77" t="s">
        <v>158</v>
      </c>
      <c r="J4051" s="77" t="s">
        <v>42</v>
      </c>
      <c r="K4051" s="101">
        <v>1.1100000000000001</v>
      </c>
      <c r="L4051" s="77">
        <v>1210</v>
      </c>
      <c r="M4051" s="77" t="s">
        <v>41</v>
      </c>
      <c r="N4051" s="101">
        <v>5.92</v>
      </c>
      <c r="O4051" s="107">
        <v>3.98E-3</v>
      </c>
      <c r="P4051" s="104">
        <v>0</v>
      </c>
      <c r="Z4051" s="77" t="s">
        <v>40</v>
      </c>
      <c r="AA4051" s="77" t="s">
        <v>39</v>
      </c>
      <c r="AB4051" s="77">
        <v>20</v>
      </c>
    </row>
    <row r="4052" spans="1:28" ht="15.75" customHeight="1" x14ac:dyDescent="0.2">
      <c r="A4052" s="77" t="s">
        <v>48</v>
      </c>
      <c r="B4052" s="77" t="s">
        <v>85</v>
      </c>
      <c r="C4052" s="77" t="s">
        <v>50</v>
      </c>
      <c r="D4052" s="113">
        <v>44154.447201608797</v>
      </c>
      <c r="E4052" s="77" t="s">
        <v>5</v>
      </c>
      <c r="F4052" s="77" t="s">
        <v>31</v>
      </c>
      <c r="G4052" s="77" t="s">
        <v>44</v>
      </c>
      <c r="H4052" s="77" t="s">
        <v>12</v>
      </c>
      <c r="I4052" s="77" t="s">
        <v>43</v>
      </c>
      <c r="J4052" s="109" t="s">
        <v>83</v>
      </c>
      <c r="K4052" s="110">
        <v>20.7348</v>
      </c>
      <c r="L4052" s="77">
        <v>1210</v>
      </c>
      <c r="M4052" s="77" t="s">
        <v>41</v>
      </c>
      <c r="N4052" s="110">
        <v>1.5578158999999999E-2</v>
      </c>
      <c r="O4052" s="107">
        <v>0</v>
      </c>
      <c r="P4052" s="111">
        <v>1.6970022000000001E-2</v>
      </c>
      <c r="Z4052" s="77" t="s">
        <v>40</v>
      </c>
      <c r="AA4052" s="77" t="s">
        <v>39</v>
      </c>
      <c r="AB4052" s="77">
        <v>20</v>
      </c>
    </row>
    <row r="4053" spans="1:28" ht="15.75" customHeight="1" x14ac:dyDescent="0.2">
      <c r="A4053" s="77" t="s">
        <v>48</v>
      </c>
      <c r="B4053" s="77" t="s">
        <v>85</v>
      </c>
      <c r="C4053" s="77" t="s">
        <v>50</v>
      </c>
      <c r="D4053" s="113">
        <v>44154.447201608797</v>
      </c>
      <c r="E4053" s="77" t="s">
        <v>5</v>
      </c>
      <c r="F4053" s="77" t="s">
        <v>31</v>
      </c>
      <c r="G4053" s="77" t="s">
        <v>44</v>
      </c>
      <c r="H4053" s="77" t="s">
        <v>12</v>
      </c>
      <c r="I4053" s="77" t="s">
        <v>159</v>
      </c>
      <c r="J4053" s="77" t="s">
        <v>42</v>
      </c>
      <c r="K4053" s="101">
        <v>1.1100000000000001</v>
      </c>
      <c r="L4053" s="77">
        <v>1210</v>
      </c>
      <c r="M4053" s="77" t="s">
        <v>41</v>
      </c>
      <c r="N4053" s="101">
        <v>1.42</v>
      </c>
      <c r="O4053" s="107">
        <v>1.2199999999999999E-3</v>
      </c>
      <c r="P4053" s="104">
        <v>0.307</v>
      </c>
      <c r="Z4053" s="77" t="s">
        <v>40</v>
      </c>
      <c r="AA4053" s="77" t="s">
        <v>39</v>
      </c>
      <c r="AB4053" s="77">
        <v>20</v>
      </c>
    </row>
    <row r="4054" spans="1:28" ht="15.75" customHeight="1" x14ac:dyDescent="0.2">
      <c r="A4054" s="77" t="s">
        <v>48</v>
      </c>
      <c r="B4054" s="77" t="s">
        <v>85</v>
      </c>
      <c r="C4054" s="77" t="s">
        <v>50</v>
      </c>
      <c r="D4054" s="113">
        <v>44154.447201608797</v>
      </c>
      <c r="E4054" s="77" t="s">
        <v>5</v>
      </c>
      <c r="F4054" s="77" t="s">
        <v>31</v>
      </c>
      <c r="G4054" s="77" t="s">
        <v>44</v>
      </c>
      <c r="H4054" s="77" t="s">
        <v>13</v>
      </c>
      <c r="I4054" s="77" t="s">
        <v>157</v>
      </c>
      <c r="J4054" s="77" t="s">
        <v>42</v>
      </c>
      <c r="K4054" s="101">
        <v>1.19</v>
      </c>
      <c r="L4054" s="77">
        <v>1210</v>
      </c>
      <c r="M4054" s="77" t="s">
        <v>41</v>
      </c>
      <c r="N4054" s="101">
        <v>4.43</v>
      </c>
      <c r="O4054" s="107">
        <v>4.4299999999999999E-3</v>
      </c>
      <c r="P4054" s="104">
        <v>0.33300000000000002</v>
      </c>
      <c r="Z4054" s="77" t="s">
        <v>40</v>
      </c>
      <c r="AA4054" s="77" t="s">
        <v>39</v>
      </c>
      <c r="AB4054" s="77">
        <v>20</v>
      </c>
    </row>
    <row r="4055" spans="1:28" ht="15.75" customHeight="1" x14ac:dyDescent="0.2">
      <c r="A4055" s="77" t="s">
        <v>48</v>
      </c>
      <c r="B4055" s="77" t="s">
        <v>85</v>
      </c>
      <c r="C4055" s="77" t="s">
        <v>50</v>
      </c>
      <c r="D4055" s="113">
        <v>44154.447201608797</v>
      </c>
      <c r="E4055" s="77" t="s">
        <v>5</v>
      </c>
      <c r="F4055" s="77" t="s">
        <v>31</v>
      </c>
      <c r="G4055" s="77" t="s">
        <v>44</v>
      </c>
      <c r="H4055" s="77" t="s">
        <v>13</v>
      </c>
      <c r="I4055" s="77" t="s">
        <v>158</v>
      </c>
      <c r="J4055" s="77" t="s">
        <v>42</v>
      </c>
      <c r="K4055" s="101">
        <v>1.19</v>
      </c>
      <c r="L4055" s="77">
        <v>1210</v>
      </c>
      <c r="M4055" s="77" t="s">
        <v>41</v>
      </c>
      <c r="N4055" s="101">
        <v>7.16</v>
      </c>
      <c r="O4055" s="107">
        <v>4.47E-3</v>
      </c>
      <c r="P4055" s="104">
        <v>0</v>
      </c>
      <c r="Z4055" s="77" t="s">
        <v>40</v>
      </c>
      <c r="AA4055" s="77" t="s">
        <v>39</v>
      </c>
      <c r="AB4055" s="77">
        <v>20</v>
      </c>
    </row>
    <row r="4056" spans="1:28" ht="15.75" customHeight="1" x14ac:dyDescent="0.2">
      <c r="A4056" s="77" t="s">
        <v>48</v>
      </c>
      <c r="B4056" s="77" t="s">
        <v>85</v>
      </c>
      <c r="C4056" s="77" t="s">
        <v>50</v>
      </c>
      <c r="D4056" s="113">
        <v>44154.447201608797</v>
      </c>
      <c r="E4056" s="77" t="s">
        <v>5</v>
      </c>
      <c r="F4056" s="77" t="s">
        <v>31</v>
      </c>
      <c r="G4056" s="77" t="s">
        <v>44</v>
      </c>
      <c r="H4056" s="77" t="s">
        <v>13</v>
      </c>
      <c r="I4056" s="77" t="s">
        <v>43</v>
      </c>
      <c r="J4056" s="109" t="s">
        <v>83</v>
      </c>
      <c r="K4056" s="110">
        <v>22.229199999999999</v>
      </c>
      <c r="L4056" s="77">
        <v>1210</v>
      </c>
      <c r="M4056" s="77" t="s">
        <v>41</v>
      </c>
      <c r="N4056" s="110">
        <v>1.5417558E-2</v>
      </c>
      <c r="O4056" s="107">
        <v>0</v>
      </c>
      <c r="P4056" s="111">
        <v>1.7184155E-2</v>
      </c>
      <c r="Z4056" s="77" t="s">
        <v>40</v>
      </c>
      <c r="AA4056" s="77" t="s">
        <v>39</v>
      </c>
      <c r="AB4056" s="77">
        <v>20</v>
      </c>
    </row>
    <row r="4057" spans="1:28" ht="15.75" customHeight="1" x14ac:dyDescent="0.2">
      <c r="A4057" s="77" t="s">
        <v>48</v>
      </c>
      <c r="B4057" s="77" t="s">
        <v>85</v>
      </c>
      <c r="C4057" s="77" t="s">
        <v>50</v>
      </c>
      <c r="D4057" s="113">
        <v>44154.447201608797</v>
      </c>
      <c r="E4057" s="77" t="s">
        <v>5</v>
      </c>
      <c r="F4057" s="77" t="s">
        <v>31</v>
      </c>
      <c r="G4057" s="77" t="s">
        <v>44</v>
      </c>
      <c r="H4057" s="77" t="s">
        <v>13</v>
      </c>
      <c r="I4057" s="77" t="s">
        <v>159</v>
      </c>
      <c r="J4057" s="77" t="s">
        <v>42</v>
      </c>
      <c r="K4057" s="101">
        <v>1.19</v>
      </c>
      <c r="L4057" s="77">
        <v>1210</v>
      </c>
      <c r="M4057" s="77" t="s">
        <v>41</v>
      </c>
      <c r="N4057" s="101">
        <v>2.41</v>
      </c>
      <c r="O4057" s="107">
        <v>2.0999999999999999E-3</v>
      </c>
      <c r="P4057" s="104">
        <v>0.307</v>
      </c>
      <c r="Z4057" s="77" t="s">
        <v>40</v>
      </c>
      <c r="AA4057" s="77" t="s">
        <v>39</v>
      </c>
      <c r="AB4057" s="77">
        <v>20</v>
      </c>
    </row>
    <row r="4058" spans="1:28" ht="15.75" customHeight="1" x14ac:dyDescent="0.2">
      <c r="A4058" s="77" t="s">
        <v>48</v>
      </c>
      <c r="B4058" s="77" t="s">
        <v>85</v>
      </c>
      <c r="C4058" s="77" t="s">
        <v>50</v>
      </c>
      <c r="D4058" s="113">
        <v>44154.447201608797</v>
      </c>
      <c r="E4058" s="77" t="s">
        <v>5</v>
      </c>
      <c r="F4058" s="77" t="s">
        <v>31</v>
      </c>
      <c r="G4058" s="77" t="s">
        <v>44</v>
      </c>
      <c r="H4058" s="77" t="s">
        <v>14</v>
      </c>
      <c r="I4058" s="77" t="s">
        <v>157</v>
      </c>
      <c r="J4058" s="77" t="s">
        <v>42</v>
      </c>
      <c r="K4058" s="101">
        <v>1</v>
      </c>
      <c r="L4058" s="77">
        <v>1130</v>
      </c>
      <c r="M4058" s="77" t="s">
        <v>41</v>
      </c>
      <c r="N4058" s="101">
        <v>5.35</v>
      </c>
      <c r="O4058" s="107">
        <v>6.96E-3</v>
      </c>
      <c r="P4058" s="104">
        <v>0.54100000000000004</v>
      </c>
      <c r="Z4058" s="77" t="s">
        <v>40</v>
      </c>
      <c r="AA4058" s="77" t="s">
        <v>39</v>
      </c>
      <c r="AB4058" s="77">
        <v>20</v>
      </c>
    </row>
    <row r="4059" spans="1:28" ht="15.75" customHeight="1" x14ac:dyDescent="0.2">
      <c r="A4059" s="77" t="s">
        <v>48</v>
      </c>
      <c r="B4059" s="77" t="s">
        <v>85</v>
      </c>
      <c r="C4059" s="77" t="s">
        <v>50</v>
      </c>
      <c r="D4059" s="113">
        <v>44154.447201608797</v>
      </c>
      <c r="E4059" s="77" t="s">
        <v>5</v>
      </c>
      <c r="F4059" s="77" t="s">
        <v>31</v>
      </c>
      <c r="G4059" s="77" t="s">
        <v>44</v>
      </c>
      <c r="H4059" s="77" t="s">
        <v>14</v>
      </c>
      <c r="I4059" s="77" t="s">
        <v>158</v>
      </c>
      <c r="J4059" s="77" t="s">
        <v>42</v>
      </c>
      <c r="K4059" s="101">
        <v>1</v>
      </c>
      <c r="L4059" s="77">
        <v>1130</v>
      </c>
      <c r="M4059" s="77" t="s">
        <v>41</v>
      </c>
      <c r="N4059" s="101">
        <v>9.61</v>
      </c>
      <c r="O4059" s="107">
        <v>6.6499999999999997E-3</v>
      </c>
      <c r="P4059" s="104">
        <v>0</v>
      </c>
      <c r="Z4059" s="77" t="s">
        <v>40</v>
      </c>
      <c r="AA4059" s="77" t="s">
        <v>39</v>
      </c>
      <c r="AB4059" s="77">
        <v>20</v>
      </c>
    </row>
    <row r="4060" spans="1:28" ht="15.75" customHeight="1" x14ac:dyDescent="0.2">
      <c r="A4060" s="77" t="s">
        <v>48</v>
      </c>
      <c r="B4060" s="77" t="s">
        <v>85</v>
      </c>
      <c r="C4060" s="77" t="s">
        <v>50</v>
      </c>
      <c r="D4060" s="113">
        <v>44154.447201608797</v>
      </c>
      <c r="E4060" s="77" t="s">
        <v>5</v>
      </c>
      <c r="F4060" s="77" t="s">
        <v>31</v>
      </c>
      <c r="G4060" s="77" t="s">
        <v>44</v>
      </c>
      <c r="H4060" s="77" t="s">
        <v>14</v>
      </c>
      <c r="I4060" s="77" t="s">
        <v>43</v>
      </c>
      <c r="J4060" s="109" t="s">
        <v>83</v>
      </c>
      <c r="K4060" s="110">
        <v>18.68</v>
      </c>
      <c r="L4060" s="77">
        <v>1130</v>
      </c>
      <c r="M4060" s="77" t="s">
        <v>41</v>
      </c>
      <c r="N4060" s="110">
        <v>2.6498929000000001E-2</v>
      </c>
      <c r="O4060" s="107">
        <v>0</v>
      </c>
      <c r="P4060" s="111">
        <v>2.7408994999999998E-2</v>
      </c>
      <c r="Z4060" s="77" t="s">
        <v>40</v>
      </c>
      <c r="AA4060" s="77" t="s">
        <v>39</v>
      </c>
      <c r="AB4060" s="77">
        <v>20</v>
      </c>
    </row>
    <row r="4061" spans="1:28" ht="15.75" customHeight="1" x14ac:dyDescent="0.2">
      <c r="A4061" s="77" t="s">
        <v>48</v>
      </c>
      <c r="B4061" s="77" t="s">
        <v>85</v>
      </c>
      <c r="C4061" s="77" t="s">
        <v>50</v>
      </c>
      <c r="D4061" s="113">
        <v>44154.447201608797</v>
      </c>
      <c r="E4061" s="77" t="s">
        <v>5</v>
      </c>
      <c r="F4061" s="77" t="s">
        <v>31</v>
      </c>
      <c r="G4061" s="77" t="s">
        <v>44</v>
      </c>
      <c r="H4061" s="77" t="s">
        <v>14</v>
      </c>
      <c r="I4061" s="77" t="s">
        <v>159</v>
      </c>
      <c r="J4061" s="77" t="s">
        <v>42</v>
      </c>
      <c r="K4061" s="101">
        <v>1</v>
      </c>
      <c r="L4061" s="77">
        <v>1130</v>
      </c>
      <c r="M4061" s="77" t="s">
        <v>41</v>
      </c>
      <c r="N4061" s="101">
        <v>4.25</v>
      </c>
      <c r="O4061" s="107">
        <v>4.8199999999999996E-3</v>
      </c>
      <c r="P4061" s="104">
        <v>0.48499999999999999</v>
      </c>
      <c r="Z4061" s="77" t="s">
        <v>40</v>
      </c>
      <c r="AA4061" s="77" t="s">
        <v>39</v>
      </c>
      <c r="AB4061" s="77">
        <v>20</v>
      </c>
    </row>
    <row r="4062" spans="1:28" ht="15.75" customHeight="1" x14ac:dyDescent="0.2">
      <c r="A4062" s="77" t="s">
        <v>48</v>
      </c>
      <c r="B4062" s="77" t="s">
        <v>85</v>
      </c>
      <c r="C4062" s="77" t="s">
        <v>50</v>
      </c>
      <c r="D4062" s="113">
        <v>44154.447201608797</v>
      </c>
      <c r="E4062" s="77" t="s">
        <v>5</v>
      </c>
      <c r="F4062" s="77" t="s">
        <v>31</v>
      </c>
      <c r="G4062" s="77" t="s">
        <v>44</v>
      </c>
      <c r="H4062" s="77" t="s">
        <v>16</v>
      </c>
      <c r="I4062" s="77" t="s">
        <v>157</v>
      </c>
      <c r="J4062" s="77" t="s">
        <v>42</v>
      </c>
      <c r="K4062" s="101">
        <v>1</v>
      </c>
      <c r="L4062" s="77">
        <v>1070</v>
      </c>
      <c r="M4062" s="77" t="s">
        <v>41</v>
      </c>
      <c r="N4062" s="101">
        <v>4.58</v>
      </c>
      <c r="O4062" s="107">
        <v>7.0000000000000001E-3</v>
      </c>
      <c r="P4062" s="104">
        <v>0.35399999999999998</v>
      </c>
      <c r="Z4062" s="77" t="s">
        <v>40</v>
      </c>
      <c r="AA4062" s="77" t="s">
        <v>39</v>
      </c>
      <c r="AB4062" s="77">
        <v>20</v>
      </c>
    </row>
    <row r="4063" spans="1:28" ht="15.75" customHeight="1" x14ac:dyDescent="0.2">
      <c r="A4063" s="77" t="s">
        <v>48</v>
      </c>
      <c r="B4063" s="77" t="s">
        <v>85</v>
      </c>
      <c r="C4063" s="77" t="s">
        <v>50</v>
      </c>
      <c r="D4063" s="113">
        <v>44154.447201608797</v>
      </c>
      <c r="E4063" s="77" t="s">
        <v>5</v>
      </c>
      <c r="F4063" s="77" t="s">
        <v>31</v>
      </c>
      <c r="G4063" s="77" t="s">
        <v>44</v>
      </c>
      <c r="H4063" s="77" t="s">
        <v>16</v>
      </c>
      <c r="I4063" s="77" t="s">
        <v>158</v>
      </c>
      <c r="J4063" s="77" t="s">
        <v>42</v>
      </c>
      <c r="K4063" s="101">
        <v>1</v>
      </c>
      <c r="L4063" s="77">
        <v>1070</v>
      </c>
      <c r="M4063" s="77" t="s">
        <v>41</v>
      </c>
      <c r="N4063" s="101">
        <v>7.73</v>
      </c>
      <c r="O4063" s="107">
        <v>7.0800000000000004E-3</v>
      </c>
      <c r="P4063" s="104">
        <v>0</v>
      </c>
      <c r="Z4063" s="77" t="s">
        <v>40</v>
      </c>
      <c r="AA4063" s="77" t="s">
        <v>39</v>
      </c>
      <c r="AB4063" s="77">
        <v>20</v>
      </c>
    </row>
    <row r="4064" spans="1:28" ht="15.75" customHeight="1" x14ac:dyDescent="0.2">
      <c r="A4064" s="77" t="s">
        <v>48</v>
      </c>
      <c r="B4064" s="77" t="s">
        <v>85</v>
      </c>
      <c r="C4064" s="77" t="s">
        <v>50</v>
      </c>
      <c r="D4064" s="113">
        <v>44154.447201608797</v>
      </c>
      <c r="E4064" s="77" t="s">
        <v>5</v>
      </c>
      <c r="F4064" s="77" t="s">
        <v>31</v>
      </c>
      <c r="G4064" s="77" t="s">
        <v>44</v>
      </c>
      <c r="H4064" s="77" t="s">
        <v>16</v>
      </c>
      <c r="I4064" s="77" t="s">
        <v>43</v>
      </c>
      <c r="J4064" s="109" t="s">
        <v>83</v>
      </c>
      <c r="K4064" s="110">
        <v>18.68</v>
      </c>
      <c r="L4064" s="77">
        <v>1070</v>
      </c>
      <c r="M4064" s="77" t="s">
        <v>41</v>
      </c>
      <c r="N4064" s="110">
        <v>1.7558888000000002E-2</v>
      </c>
      <c r="O4064" s="107">
        <v>0</v>
      </c>
      <c r="P4064" s="111">
        <v>1.8094220000000001E-2</v>
      </c>
      <c r="Z4064" s="77" t="s">
        <v>40</v>
      </c>
      <c r="AA4064" s="77" t="s">
        <v>39</v>
      </c>
      <c r="AB4064" s="77">
        <v>20</v>
      </c>
    </row>
    <row r="4065" spans="1:28" ht="15.75" customHeight="1" x14ac:dyDescent="0.2">
      <c r="A4065" s="77" t="s">
        <v>48</v>
      </c>
      <c r="B4065" s="77" t="s">
        <v>85</v>
      </c>
      <c r="C4065" s="77" t="s">
        <v>50</v>
      </c>
      <c r="D4065" s="113">
        <v>44154.447201608797</v>
      </c>
      <c r="E4065" s="77" t="s">
        <v>5</v>
      </c>
      <c r="F4065" s="77" t="s">
        <v>31</v>
      </c>
      <c r="G4065" s="77" t="s">
        <v>44</v>
      </c>
      <c r="H4065" s="77" t="s">
        <v>16</v>
      </c>
      <c r="I4065" s="77" t="s">
        <v>159</v>
      </c>
      <c r="J4065" s="77" t="s">
        <v>42</v>
      </c>
      <c r="K4065" s="101">
        <v>1</v>
      </c>
      <c r="L4065" s="77">
        <v>1070</v>
      </c>
      <c r="M4065" s="77" t="s">
        <v>41</v>
      </c>
      <c r="N4065" s="101">
        <v>4.62</v>
      </c>
      <c r="O4065" s="107">
        <v>6.4700000000000001E-3</v>
      </c>
      <c r="P4065" s="104">
        <v>0.311</v>
      </c>
      <c r="Z4065" s="77" t="s">
        <v>40</v>
      </c>
      <c r="AA4065" s="77" t="s">
        <v>39</v>
      </c>
      <c r="AB4065" s="77">
        <v>20</v>
      </c>
    </row>
    <row r="4066" spans="1:28" ht="15.75" customHeight="1" x14ac:dyDescent="0.2">
      <c r="A4066" s="77" t="s">
        <v>48</v>
      </c>
      <c r="B4066" s="77" t="s">
        <v>85</v>
      </c>
      <c r="C4066" s="77" t="s">
        <v>50</v>
      </c>
      <c r="D4066" s="113">
        <v>44154.447201608797</v>
      </c>
      <c r="E4066" s="77" t="s">
        <v>5</v>
      </c>
      <c r="F4066" s="77" t="s">
        <v>31</v>
      </c>
      <c r="G4066" s="77" t="s">
        <v>44</v>
      </c>
      <c r="H4066" s="77" t="s">
        <v>18</v>
      </c>
      <c r="I4066" s="77" t="s">
        <v>157</v>
      </c>
      <c r="J4066" s="77" t="s">
        <v>42</v>
      </c>
      <c r="K4066" s="101">
        <v>1</v>
      </c>
      <c r="L4066" s="77">
        <v>1070</v>
      </c>
      <c r="M4066" s="77" t="s">
        <v>41</v>
      </c>
      <c r="N4066" s="101">
        <v>11.2</v>
      </c>
      <c r="O4066" s="107">
        <v>1.03E-2</v>
      </c>
      <c r="P4066" s="104">
        <v>0.91</v>
      </c>
      <c r="Z4066" s="77" t="s">
        <v>40</v>
      </c>
      <c r="AA4066" s="77" t="s">
        <v>39</v>
      </c>
      <c r="AB4066" s="77">
        <v>20</v>
      </c>
    </row>
    <row r="4067" spans="1:28" ht="15.75" customHeight="1" x14ac:dyDescent="0.2">
      <c r="A4067" s="77" t="s">
        <v>48</v>
      </c>
      <c r="B4067" s="77" t="s">
        <v>85</v>
      </c>
      <c r="C4067" s="77" t="s">
        <v>50</v>
      </c>
      <c r="D4067" s="113">
        <v>44154.447201608797</v>
      </c>
      <c r="E4067" s="77" t="s">
        <v>5</v>
      </c>
      <c r="F4067" s="77" t="s">
        <v>31</v>
      </c>
      <c r="G4067" s="77" t="s">
        <v>44</v>
      </c>
      <c r="H4067" s="77" t="s">
        <v>18</v>
      </c>
      <c r="I4067" s="77" t="s">
        <v>158</v>
      </c>
      <c r="J4067" s="77" t="s">
        <v>42</v>
      </c>
      <c r="K4067" s="101">
        <v>1</v>
      </c>
      <c r="L4067" s="77">
        <v>1070</v>
      </c>
      <c r="M4067" s="77" t="s">
        <v>41</v>
      </c>
      <c r="N4067" s="101">
        <v>20.5</v>
      </c>
      <c r="O4067" s="107">
        <v>1.03E-2</v>
      </c>
      <c r="P4067" s="104">
        <v>0</v>
      </c>
      <c r="Z4067" s="77" t="s">
        <v>40</v>
      </c>
      <c r="AA4067" s="77" t="s">
        <v>39</v>
      </c>
      <c r="AB4067" s="77">
        <v>20</v>
      </c>
    </row>
    <row r="4068" spans="1:28" ht="15.75" customHeight="1" x14ac:dyDescent="0.2">
      <c r="A4068" s="77" t="s">
        <v>48</v>
      </c>
      <c r="B4068" s="77" t="s">
        <v>85</v>
      </c>
      <c r="C4068" s="77" t="s">
        <v>50</v>
      </c>
      <c r="D4068" s="113">
        <v>44154.447201608797</v>
      </c>
      <c r="E4068" s="77" t="s">
        <v>5</v>
      </c>
      <c r="F4068" s="77" t="s">
        <v>31</v>
      </c>
      <c r="G4068" s="77" t="s">
        <v>44</v>
      </c>
      <c r="H4068" s="77" t="s">
        <v>18</v>
      </c>
      <c r="I4068" s="77" t="s">
        <v>43</v>
      </c>
      <c r="J4068" s="109" t="s">
        <v>83</v>
      </c>
      <c r="K4068" s="110">
        <v>18.68</v>
      </c>
      <c r="L4068" s="77">
        <v>1070</v>
      </c>
      <c r="M4068" s="77" t="s">
        <v>41</v>
      </c>
      <c r="N4068" s="110">
        <v>4.4486079999999997E-2</v>
      </c>
      <c r="O4068" s="107">
        <v>0</v>
      </c>
      <c r="P4068" s="111">
        <v>4.6895076000000001E-2</v>
      </c>
      <c r="Z4068" s="77" t="s">
        <v>40</v>
      </c>
      <c r="AA4068" s="77" t="s">
        <v>39</v>
      </c>
      <c r="AB4068" s="77">
        <v>20</v>
      </c>
    </row>
    <row r="4069" spans="1:28" ht="15.75" customHeight="1" x14ac:dyDescent="0.2">
      <c r="A4069" s="77" t="s">
        <v>48</v>
      </c>
      <c r="B4069" s="77" t="s">
        <v>85</v>
      </c>
      <c r="C4069" s="77" t="s">
        <v>50</v>
      </c>
      <c r="D4069" s="113">
        <v>44154.447201608797</v>
      </c>
      <c r="E4069" s="77" t="s">
        <v>5</v>
      </c>
      <c r="F4069" s="77" t="s">
        <v>31</v>
      </c>
      <c r="G4069" s="77" t="s">
        <v>44</v>
      </c>
      <c r="H4069" s="77" t="s">
        <v>18</v>
      </c>
      <c r="I4069" s="77" t="s">
        <v>159</v>
      </c>
      <c r="J4069" s="77" t="s">
        <v>42</v>
      </c>
      <c r="K4069" s="101">
        <v>1</v>
      </c>
      <c r="L4069" s="77">
        <v>1070</v>
      </c>
      <c r="M4069" s="77" t="s">
        <v>41</v>
      </c>
      <c r="N4069" s="101">
        <v>12</v>
      </c>
      <c r="O4069" s="107">
        <v>1.01E-2</v>
      </c>
      <c r="P4069" s="104">
        <v>0.79700000000000004</v>
      </c>
      <c r="Z4069" s="77" t="s">
        <v>40</v>
      </c>
      <c r="AA4069" s="77" t="s">
        <v>39</v>
      </c>
      <c r="AB4069" s="77">
        <v>20</v>
      </c>
    </row>
    <row r="4070" spans="1:28" ht="15.75" customHeight="1" x14ac:dyDescent="0.2">
      <c r="A4070" s="77" t="s">
        <v>48</v>
      </c>
      <c r="B4070" s="77" t="s">
        <v>85</v>
      </c>
      <c r="C4070" s="77" t="s">
        <v>50</v>
      </c>
      <c r="D4070" s="113">
        <v>44154.447201608797</v>
      </c>
      <c r="E4070" s="77" t="s">
        <v>5</v>
      </c>
      <c r="F4070" s="77" t="s">
        <v>31</v>
      </c>
      <c r="G4070" s="77" t="s">
        <v>44</v>
      </c>
      <c r="H4070" s="77" t="s">
        <v>20</v>
      </c>
      <c r="I4070" s="77" t="s">
        <v>157</v>
      </c>
      <c r="J4070" s="77" t="s">
        <v>42</v>
      </c>
      <c r="K4070" s="101">
        <v>1</v>
      </c>
      <c r="L4070" s="77">
        <v>1070</v>
      </c>
      <c r="M4070" s="77" t="s">
        <v>41</v>
      </c>
      <c r="N4070" s="101">
        <v>6.35</v>
      </c>
      <c r="O4070" s="107">
        <v>7.0000000000000001E-3</v>
      </c>
      <c r="P4070" s="104">
        <v>0.65300000000000002</v>
      </c>
      <c r="Z4070" s="77" t="s">
        <v>40</v>
      </c>
      <c r="AA4070" s="77" t="s">
        <v>39</v>
      </c>
      <c r="AB4070" s="77">
        <v>20</v>
      </c>
    </row>
    <row r="4071" spans="1:28" ht="15.75" customHeight="1" x14ac:dyDescent="0.2">
      <c r="A4071" s="77" t="s">
        <v>48</v>
      </c>
      <c r="B4071" s="77" t="s">
        <v>85</v>
      </c>
      <c r="C4071" s="77" t="s">
        <v>50</v>
      </c>
      <c r="D4071" s="113">
        <v>44154.447201608797</v>
      </c>
      <c r="E4071" s="77" t="s">
        <v>5</v>
      </c>
      <c r="F4071" s="77" t="s">
        <v>31</v>
      </c>
      <c r="G4071" s="77" t="s">
        <v>44</v>
      </c>
      <c r="H4071" s="77" t="s">
        <v>20</v>
      </c>
      <c r="I4071" s="77" t="s">
        <v>158</v>
      </c>
      <c r="J4071" s="77" t="s">
        <v>42</v>
      </c>
      <c r="K4071" s="101">
        <v>1</v>
      </c>
      <c r="L4071" s="77">
        <v>1070</v>
      </c>
      <c r="M4071" s="77" t="s">
        <v>41</v>
      </c>
      <c r="N4071" s="101">
        <v>13.1</v>
      </c>
      <c r="O4071" s="107">
        <v>7.1999999999999998E-3</v>
      </c>
      <c r="P4071" s="104">
        <v>0</v>
      </c>
      <c r="Z4071" s="77" t="s">
        <v>40</v>
      </c>
      <c r="AA4071" s="77" t="s">
        <v>39</v>
      </c>
      <c r="AB4071" s="77">
        <v>20</v>
      </c>
    </row>
    <row r="4072" spans="1:28" ht="15.75" customHeight="1" x14ac:dyDescent="0.2">
      <c r="A4072" s="77" t="s">
        <v>48</v>
      </c>
      <c r="B4072" s="77" t="s">
        <v>85</v>
      </c>
      <c r="C4072" s="77" t="s">
        <v>50</v>
      </c>
      <c r="D4072" s="113">
        <v>44154.447201608797</v>
      </c>
      <c r="E4072" s="77" t="s">
        <v>5</v>
      </c>
      <c r="F4072" s="77" t="s">
        <v>31</v>
      </c>
      <c r="G4072" s="77" t="s">
        <v>44</v>
      </c>
      <c r="H4072" s="77" t="s">
        <v>20</v>
      </c>
      <c r="I4072" s="77" t="s">
        <v>43</v>
      </c>
      <c r="J4072" s="109" t="s">
        <v>83</v>
      </c>
      <c r="K4072" s="110">
        <v>18.68</v>
      </c>
      <c r="L4072" s="77">
        <v>1070</v>
      </c>
      <c r="M4072" s="77" t="s">
        <v>41</v>
      </c>
      <c r="N4072" s="110">
        <v>3.2334044999999999E-2</v>
      </c>
      <c r="O4072" s="107">
        <v>0</v>
      </c>
      <c r="P4072" s="111">
        <v>3.2976445E-2</v>
      </c>
      <c r="Z4072" s="77" t="s">
        <v>40</v>
      </c>
      <c r="AA4072" s="77" t="s">
        <v>39</v>
      </c>
      <c r="AB4072" s="77">
        <v>20</v>
      </c>
    </row>
    <row r="4073" spans="1:28" ht="15.75" customHeight="1" x14ac:dyDescent="0.2">
      <c r="A4073" s="77" t="s">
        <v>48</v>
      </c>
      <c r="B4073" s="77" t="s">
        <v>85</v>
      </c>
      <c r="C4073" s="77" t="s">
        <v>50</v>
      </c>
      <c r="D4073" s="113">
        <v>44154.447201608797</v>
      </c>
      <c r="E4073" s="77" t="s">
        <v>5</v>
      </c>
      <c r="F4073" s="77" t="s">
        <v>31</v>
      </c>
      <c r="G4073" s="77" t="s">
        <v>44</v>
      </c>
      <c r="H4073" s="77" t="s">
        <v>20</v>
      </c>
      <c r="I4073" s="77" t="s">
        <v>159</v>
      </c>
      <c r="J4073" s="77" t="s">
        <v>42</v>
      </c>
      <c r="K4073" s="101">
        <v>1</v>
      </c>
      <c r="L4073" s="77">
        <v>1070</v>
      </c>
      <c r="M4073" s="77" t="s">
        <v>41</v>
      </c>
      <c r="N4073" s="101">
        <v>6.43</v>
      </c>
      <c r="O4073" s="107">
        <v>6.1999999999999998E-3</v>
      </c>
      <c r="P4073" s="104">
        <v>0.57599999999999996</v>
      </c>
      <c r="Z4073" s="77" t="s">
        <v>40</v>
      </c>
      <c r="AA4073" s="77" t="s">
        <v>39</v>
      </c>
      <c r="AB4073" s="77">
        <v>20</v>
      </c>
    </row>
    <row r="4074" spans="1:28" ht="15.75" customHeight="1" x14ac:dyDescent="0.2">
      <c r="A4074" s="77" t="s">
        <v>48</v>
      </c>
      <c r="B4074" s="77" t="s">
        <v>85</v>
      </c>
      <c r="C4074" s="77" t="s">
        <v>50</v>
      </c>
      <c r="D4074" s="113">
        <v>44154.447201608797</v>
      </c>
      <c r="E4074" s="77" t="s">
        <v>5</v>
      </c>
      <c r="F4074" s="77" t="s">
        <v>31</v>
      </c>
      <c r="G4074" s="77" t="s">
        <v>44</v>
      </c>
      <c r="H4074" s="77" t="s">
        <v>22</v>
      </c>
      <c r="I4074" s="77" t="s">
        <v>157</v>
      </c>
      <c r="J4074" s="77" t="s">
        <v>42</v>
      </c>
      <c r="K4074" s="101">
        <v>1</v>
      </c>
      <c r="L4074" s="77">
        <v>1070</v>
      </c>
      <c r="M4074" s="77" t="s">
        <v>41</v>
      </c>
      <c r="N4074" s="101">
        <v>10.3</v>
      </c>
      <c r="O4074" s="107">
        <v>8.2100000000000003E-3</v>
      </c>
      <c r="P4074" s="104">
        <v>0.76400000000000001</v>
      </c>
      <c r="Z4074" s="77" t="s">
        <v>40</v>
      </c>
      <c r="AA4074" s="77" t="s">
        <v>39</v>
      </c>
      <c r="AB4074" s="77">
        <v>20</v>
      </c>
    </row>
    <row r="4075" spans="1:28" ht="15.75" customHeight="1" x14ac:dyDescent="0.2">
      <c r="A4075" s="77" t="s">
        <v>48</v>
      </c>
      <c r="B4075" s="77" t="s">
        <v>85</v>
      </c>
      <c r="C4075" s="77" t="s">
        <v>50</v>
      </c>
      <c r="D4075" s="113">
        <v>44154.447201608797</v>
      </c>
      <c r="E4075" s="77" t="s">
        <v>5</v>
      </c>
      <c r="F4075" s="77" t="s">
        <v>31</v>
      </c>
      <c r="G4075" s="77" t="s">
        <v>44</v>
      </c>
      <c r="H4075" s="77" t="s">
        <v>22</v>
      </c>
      <c r="I4075" s="77" t="s">
        <v>158</v>
      </c>
      <c r="J4075" s="77" t="s">
        <v>42</v>
      </c>
      <c r="K4075" s="101">
        <v>1</v>
      </c>
      <c r="L4075" s="77">
        <v>1070</v>
      </c>
      <c r="M4075" s="77" t="s">
        <v>41</v>
      </c>
      <c r="N4075" s="101">
        <v>17.899999999999999</v>
      </c>
      <c r="O4075" s="107">
        <v>8.9599999999999992E-3</v>
      </c>
      <c r="P4075" s="104">
        <v>0</v>
      </c>
      <c r="Z4075" s="77" t="s">
        <v>40</v>
      </c>
      <c r="AA4075" s="77" t="s">
        <v>39</v>
      </c>
      <c r="AB4075" s="77">
        <v>20</v>
      </c>
    </row>
    <row r="4076" spans="1:28" ht="15.75" customHeight="1" x14ac:dyDescent="0.2">
      <c r="A4076" s="77" t="s">
        <v>48</v>
      </c>
      <c r="B4076" s="77" t="s">
        <v>85</v>
      </c>
      <c r="C4076" s="77" t="s">
        <v>50</v>
      </c>
      <c r="D4076" s="113">
        <v>44154.447201608797</v>
      </c>
      <c r="E4076" s="77" t="s">
        <v>5</v>
      </c>
      <c r="F4076" s="77" t="s">
        <v>31</v>
      </c>
      <c r="G4076" s="77" t="s">
        <v>44</v>
      </c>
      <c r="H4076" s="77" t="s">
        <v>22</v>
      </c>
      <c r="I4076" s="77" t="s">
        <v>43</v>
      </c>
      <c r="J4076" s="109" t="s">
        <v>83</v>
      </c>
      <c r="K4076" s="110">
        <v>18.68</v>
      </c>
      <c r="L4076" s="77">
        <v>1070</v>
      </c>
      <c r="M4076" s="77" t="s">
        <v>41</v>
      </c>
      <c r="N4076" s="110">
        <v>3.7312633999999997E-2</v>
      </c>
      <c r="O4076" s="107">
        <v>0</v>
      </c>
      <c r="P4076" s="111">
        <v>3.8811564E-2</v>
      </c>
      <c r="Z4076" s="77" t="s">
        <v>40</v>
      </c>
      <c r="AA4076" s="77" t="s">
        <v>39</v>
      </c>
      <c r="AB4076" s="77">
        <v>20</v>
      </c>
    </row>
    <row r="4077" spans="1:28" ht="15.75" customHeight="1" x14ac:dyDescent="0.2">
      <c r="A4077" s="77" t="s">
        <v>48</v>
      </c>
      <c r="B4077" s="77" t="s">
        <v>85</v>
      </c>
      <c r="C4077" s="77" t="s">
        <v>50</v>
      </c>
      <c r="D4077" s="113">
        <v>44154.447201608797</v>
      </c>
      <c r="E4077" s="77" t="s">
        <v>5</v>
      </c>
      <c r="F4077" s="77" t="s">
        <v>31</v>
      </c>
      <c r="G4077" s="77" t="s">
        <v>44</v>
      </c>
      <c r="H4077" s="77" t="s">
        <v>22</v>
      </c>
      <c r="I4077" s="77" t="s">
        <v>159</v>
      </c>
      <c r="J4077" s="77" t="s">
        <v>42</v>
      </c>
      <c r="K4077" s="101">
        <v>1</v>
      </c>
      <c r="L4077" s="77">
        <v>1070</v>
      </c>
      <c r="M4077" s="77" t="s">
        <v>41</v>
      </c>
      <c r="N4077" s="101">
        <v>10.9</v>
      </c>
      <c r="O4077" s="107">
        <v>8.0599999999999995E-3</v>
      </c>
      <c r="P4077" s="104">
        <v>0.67</v>
      </c>
      <c r="Z4077" s="77" t="s">
        <v>40</v>
      </c>
      <c r="AA4077" s="77" t="s">
        <v>39</v>
      </c>
      <c r="AB4077" s="77">
        <v>20</v>
      </c>
    </row>
    <row r="4078" spans="1:28" ht="15.75" customHeight="1" x14ac:dyDescent="0.2">
      <c r="A4078" s="77" t="s">
        <v>48</v>
      </c>
      <c r="B4078" s="77" t="s">
        <v>85</v>
      </c>
      <c r="C4078" s="77" t="s">
        <v>46</v>
      </c>
      <c r="D4078" s="113">
        <v>44154.447201608797</v>
      </c>
      <c r="E4078" s="77" t="s">
        <v>5</v>
      </c>
      <c r="F4078" s="77" t="s">
        <v>31</v>
      </c>
      <c r="G4078" s="77" t="s">
        <v>44</v>
      </c>
      <c r="H4078" s="77" t="s">
        <v>24</v>
      </c>
      <c r="I4078" s="77" t="s">
        <v>157</v>
      </c>
      <c r="J4078" s="77" t="s">
        <v>42</v>
      </c>
      <c r="K4078" s="101">
        <v>1.07</v>
      </c>
      <c r="L4078" s="77">
        <v>1090</v>
      </c>
      <c r="M4078" s="77" t="s">
        <v>41</v>
      </c>
      <c r="N4078" s="101">
        <v>15.5</v>
      </c>
      <c r="O4078" s="107">
        <v>9.1199999999999996E-3</v>
      </c>
      <c r="P4078" s="104">
        <v>1.07</v>
      </c>
      <c r="Z4078" s="77" t="s">
        <v>40</v>
      </c>
      <c r="AA4078" s="77" t="s">
        <v>39</v>
      </c>
      <c r="AB4078" s="77">
        <v>1</v>
      </c>
    </row>
    <row r="4079" spans="1:28" ht="15.75" customHeight="1" x14ac:dyDescent="0.2">
      <c r="A4079" s="77" t="s">
        <v>48</v>
      </c>
      <c r="B4079" s="77" t="s">
        <v>85</v>
      </c>
      <c r="C4079" s="77" t="s">
        <v>46</v>
      </c>
      <c r="D4079" s="113">
        <v>44154.447201608797</v>
      </c>
      <c r="E4079" s="77" t="s">
        <v>5</v>
      </c>
      <c r="F4079" s="77" t="s">
        <v>31</v>
      </c>
      <c r="G4079" s="77" t="s">
        <v>44</v>
      </c>
      <c r="H4079" s="77" t="s">
        <v>24</v>
      </c>
      <c r="I4079" s="77" t="s">
        <v>158</v>
      </c>
      <c r="J4079" s="77" t="s">
        <v>42</v>
      </c>
      <c r="K4079" s="101">
        <v>1.07</v>
      </c>
      <c r="L4079" s="77">
        <v>1090</v>
      </c>
      <c r="M4079" s="77" t="s">
        <v>41</v>
      </c>
      <c r="N4079" s="101">
        <v>29.5</v>
      </c>
      <c r="O4079" s="107">
        <v>1.03E-2</v>
      </c>
      <c r="P4079" s="104">
        <v>0</v>
      </c>
      <c r="Z4079" s="77" t="s">
        <v>40</v>
      </c>
      <c r="AA4079" s="77" t="s">
        <v>39</v>
      </c>
      <c r="AB4079" s="77">
        <v>1</v>
      </c>
    </row>
    <row r="4080" spans="1:28" ht="15.75" customHeight="1" x14ac:dyDescent="0.2">
      <c r="A4080" s="77" t="s">
        <v>48</v>
      </c>
      <c r="B4080" s="77" t="s">
        <v>85</v>
      </c>
      <c r="C4080" s="77" t="s">
        <v>46</v>
      </c>
      <c r="D4080" s="113">
        <v>44154.447201608797</v>
      </c>
      <c r="E4080" s="77" t="s">
        <v>5</v>
      </c>
      <c r="F4080" s="77" t="s">
        <v>31</v>
      </c>
      <c r="G4080" s="77" t="s">
        <v>44</v>
      </c>
      <c r="H4080" s="77" t="s">
        <v>24</v>
      </c>
      <c r="I4080" s="77" t="s">
        <v>43</v>
      </c>
      <c r="J4080" s="109" t="s">
        <v>83</v>
      </c>
      <c r="K4080" s="110">
        <v>19.9876</v>
      </c>
      <c r="L4080" s="77">
        <v>1090</v>
      </c>
      <c r="M4080" s="77" t="s">
        <v>41</v>
      </c>
      <c r="N4080" s="110">
        <v>5.1231264999999998E-2</v>
      </c>
      <c r="O4080" s="107">
        <v>0</v>
      </c>
      <c r="P4080" s="111">
        <v>5.5139184000000001E-2</v>
      </c>
      <c r="Z4080" s="77" t="s">
        <v>40</v>
      </c>
      <c r="AA4080" s="77" t="s">
        <v>39</v>
      </c>
      <c r="AB4080" s="77">
        <v>1</v>
      </c>
    </row>
    <row r="4081" spans="1:28" ht="15.75" customHeight="1" x14ac:dyDescent="0.2">
      <c r="A4081" s="77" t="s">
        <v>48</v>
      </c>
      <c r="B4081" s="77" t="s">
        <v>85</v>
      </c>
      <c r="C4081" s="77" t="s">
        <v>46</v>
      </c>
      <c r="D4081" s="113">
        <v>44154.447201608797</v>
      </c>
      <c r="E4081" s="77" t="s">
        <v>5</v>
      </c>
      <c r="F4081" s="77" t="s">
        <v>31</v>
      </c>
      <c r="G4081" s="77" t="s">
        <v>44</v>
      </c>
      <c r="H4081" s="77" t="s">
        <v>24</v>
      </c>
      <c r="I4081" s="77" t="s">
        <v>159</v>
      </c>
      <c r="J4081" s="77" t="s">
        <v>42</v>
      </c>
      <c r="K4081" s="101">
        <v>1.07</v>
      </c>
      <c r="L4081" s="77">
        <v>1090</v>
      </c>
      <c r="M4081" s="77" t="s">
        <v>41</v>
      </c>
      <c r="N4081" s="101">
        <v>17.260100000000001</v>
      </c>
      <c r="O4081" s="107">
        <v>9.2700000000000005E-3</v>
      </c>
      <c r="P4081" s="104">
        <v>0.93547999999999998</v>
      </c>
      <c r="Z4081" s="77" t="s">
        <v>40</v>
      </c>
      <c r="AA4081" s="77" t="s">
        <v>39</v>
      </c>
      <c r="AB4081" s="77">
        <v>1</v>
      </c>
    </row>
    <row r="4082" spans="1:28" ht="15.75" customHeight="1" x14ac:dyDescent="0.2">
      <c r="A4082" s="77" t="s">
        <v>48</v>
      </c>
      <c r="B4082" s="77" t="s">
        <v>85</v>
      </c>
      <c r="C4082" s="77" t="s">
        <v>46</v>
      </c>
      <c r="D4082" s="113">
        <v>44154.447201608797</v>
      </c>
      <c r="E4082" s="77" t="s">
        <v>5</v>
      </c>
      <c r="F4082" s="77" t="s">
        <v>31</v>
      </c>
      <c r="G4082" s="77" t="s">
        <v>44</v>
      </c>
      <c r="H4082" s="77" t="s">
        <v>25</v>
      </c>
      <c r="I4082" s="77" t="s">
        <v>157</v>
      </c>
      <c r="J4082" s="77" t="s">
        <v>42</v>
      </c>
      <c r="K4082" s="101">
        <v>1.1599999999999999</v>
      </c>
      <c r="L4082" s="77">
        <v>1090</v>
      </c>
      <c r="M4082" s="77" t="s">
        <v>41</v>
      </c>
      <c r="N4082" s="101">
        <v>15.1</v>
      </c>
      <c r="O4082" s="107">
        <v>8.43E-3</v>
      </c>
      <c r="P4082" s="104">
        <v>0.32</v>
      </c>
      <c r="Z4082" s="77" t="s">
        <v>40</v>
      </c>
      <c r="AA4082" s="77" t="s">
        <v>39</v>
      </c>
      <c r="AB4082" s="77">
        <v>1</v>
      </c>
    </row>
    <row r="4083" spans="1:28" ht="15.75" customHeight="1" x14ac:dyDescent="0.2">
      <c r="A4083" s="77" t="s">
        <v>48</v>
      </c>
      <c r="B4083" s="77" t="s">
        <v>85</v>
      </c>
      <c r="C4083" s="77" t="s">
        <v>46</v>
      </c>
      <c r="D4083" s="113">
        <v>44154.447201608797</v>
      </c>
      <c r="E4083" s="77" t="s">
        <v>5</v>
      </c>
      <c r="F4083" s="77" t="s">
        <v>31</v>
      </c>
      <c r="G4083" s="77" t="s">
        <v>44</v>
      </c>
      <c r="H4083" s="77" t="s">
        <v>25</v>
      </c>
      <c r="I4083" s="77" t="s">
        <v>158</v>
      </c>
      <c r="J4083" s="77" t="s">
        <v>42</v>
      </c>
      <c r="K4083" s="101">
        <v>1.1599999999999999</v>
      </c>
      <c r="L4083" s="77">
        <v>1090</v>
      </c>
      <c r="M4083" s="77" t="s">
        <v>41</v>
      </c>
      <c r="N4083" s="101">
        <v>18</v>
      </c>
      <c r="O4083" s="107">
        <v>8.2100000000000003E-3</v>
      </c>
      <c r="P4083" s="104">
        <v>0</v>
      </c>
      <c r="Z4083" s="77" t="s">
        <v>40</v>
      </c>
      <c r="AA4083" s="77" t="s">
        <v>39</v>
      </c>
      <c r="AB4083" s="77">
        <v>1</v>
      </c>
    </row>
    <row r="4084" spans="1:28" ht="15.75" customHeight="1" x14ac:dyDescent="0.2">
      <c r="A4084" s="77" t="s">
        <v>48</v>
      </c>
      <c r="B4084" s="77" t="s">
        <v>85</v>
      </c>
      <c r="C4084" s="77" t="s">
        <v>46</v>
      </c>
      <c r="D4084" s="113">
        <v>44154.447201608797</v>
      </c>
      <c r="E4084" s="77" t="s">
        <v>5</v>
      </c>
      <c r="F4084" s="77" t="s">
        <v>31</v>
      </c>
      <c r="G4084" s="77" t="s">
        <v>44</v>
      </c>
      <c r="H4084" s="77" t="s">
        <v>25</v>
      </c>
      <c r="I4084" s="77" t="s">
        <v>43</v>
      </c>
      <c r="J4084" s="109" t="s">
        <v>83</v>
      </c>
      <c r="K4084" s="110">
        <v>21.668797999999999</v>
      </c>
      <c r="L4084" s="77">
        <v>1090</v>
      </c>
      <c r="M4084" s="77" t="s">
        <v>41</v>
      </c>
      <c r="N4084" s="110">
        <v>1.4989293000000001E-2</v>
      </c>
      <c r="O4084" s="107">
        <v>0</v>
      </c>
      <c r="P4084" s="111">
        <v>1.6434689999999998E-2</v>
      </c>
      <c r="Z4084" s="77" t="s">
        <v>40</v>
      </c>
      <c r="AA4084" s="77" t="s">
        <v>39</v>
      </c>
      <c r="AB4084" s="77">
        <v>1</v>
      </c>
    </row>
    <row r="4085" spans="1:28" ht="15.75" customHeight="1" x14ac:dyDescent="0.2">
      <c r="A4085" s="77" t="s">
        <v>48</v>
      </c>
      <c r="B4085" s="77" t="s">
        <v>85</v>
      </c>
      <c r="C4085" s="77" t="s">
        <v>46</v>
      </c>
      <c r="D4085" s="113">
        <v>44154.447201608797</v>
      </c>
      <c r="E4085" s="77" t="s">
        <v>5</v>
      </c>
      <c r="F4085" s="77" t="s">
        <v>31</v>
      </c>
      <c r="G4085" s="77" t="s">
        <v>44</v>
      </c>
      <c r="H4085" s="77" t="s">
        <v>25</v>
      </c>
      <c r="I4085" s="77" t="s">
        <v>159</v>
      </c>
      <c r="J4085" s="77" t="s">
        <v>42</v>
      </c>
      <c r="K4085" s="101">
        <v>1.1599999999999999</v>
      </c>
      <c r="L4085" s="77">
        <v>1090</v>
      </c>
      <c r="M4085" s="77" t="s">
        <v>41</v>
      </c>
      <c r="N4085" s="101">
        <v>15.3123</v>
      </c>
      <c r="O4085" s="107">
        <v>8.3199999999999993E-3</v>
      </c>
      <c r="P4085" s="104">
        <v>0.28004000000000001</v>
      </c>
      <c r="Z4085" s="77" t="s">
        <v>40</v>
      </c>
      <c r="AA4085" s="77" t="s">
        <v>39</v>
      </c>
      <c r="AB4085" s="77">
        <v>1</v>
      </c>
    </row>
    <row r="4086" spans="1:28" ht="15.75" customHeight="1" x14ac:dyDescent="0.2">
      <c r="A4086" s="77" t="s">
        <v>48</v>
      </c>
      <c r="B4086" s="77" t="s">
        <v>85</v>
      </c>
      <c r="C4086" s="77" t="s">
        <v>46</v>
      </c>
      <c r="D4086" s="113">
        <v>44154.447201608797</v>
      </c>
      <c r="E4086" s="77" t="s">
        <v>5</v>
      </c>
      <c r="F4086" s="77" t="s">
        <v>31</v>
      </c>
      <c r="G4086" s="77" t="s">
        <v>44</v>
      </c>
      <c r="H4086" s="77" t="s">
        <v>26</v>
      </c>
      <c r="I4086" s="77" t="s">
        <v>157</v>
      </c>
      <c r="J4086" s="77" t="s">
        <v>42</v>
      </c>
      <c r="K4086" s="101">
        <v>1</v>
      </c>
      <c r="L4086" s="77">
        <v>999</v>
      </c>
      <c r="M4086" s="77" t="s">
        <v>41</v>
      </c>
      <c r="N4086" s="101">
        <v>7.95</v>
      </c>
      <c r="O4086" s="107">
        <v>7.2500000000000004E-3</v>
      </c>
      <c r="P4086" s="104">
        <v>1.88</v>
      </c>
      <c r="Z4086" s="77" t="s">
        <v>40</v>
      </c>
      <c r="AA4086" s="77" t="s">
        <v>39</v>
      </c>
      <c r="AB4086" s="77">
        <v>1</v>
      </c>
    </row>
    <row r="4087" spans="1:28" ht="15.75" customHeight="1" x14ac:dyDescent="0.2">
      <c r="A4087" s="77" t="s">
        <v>48</v>
      </c>
      <c r="B4087" s="77" t="s">
        <v>85</v>
      </c>
      <c r="C4087" s="77" t="s">
        <v>46</v>
      </c>
      <c r="D4087" s="113">
        <v>44154.447201608797</v>
      </c>
      <c r="E4087" s="77" t="s">
        <v>5</v>
      </c>
      <c r="F4087" s="77" t="s">
        <v>31</v>
      </c>
      <c r="G4087" s="77" t="s">
        <v>44</v>
      </c>
      <c r="H4087" s="77" t="s">
        <v>26</v>
      </c>
      <c r="I4087" s="77" t="s">
        <v>158</v>
      </c>
      <c r="J4087" s="77" t="s">
        <v>42</v>
      </c>
      <c r="K4087" s="101">
        <v>1</v>
      </c>
      <c r="L4087" s="77">
        <v>999</v>
      </c>
      <c r="M4087" s="77" t="s">
        <v>41</v>
      </c>
      <c r="N4087" s="101">
        <v>38.4</v>
      </c>
      <c r="O4087" s="107">
        <v>8.5000000000000006E-3</v>
      </c>
      <c r="P4087" s="104">
        <v>0</v>
      </c>
      <c r="Z4087" s="77" t="s">
        <v>40</v>
      </c>
      <c r="AA4087" s="77" t="s">
        <v>39</v>
      </c>
      <c r="AB4087" s="77">
        <v>1</v>
      </c>
    </row>
    <row r="4088" spans="1:28" ht="15.75" customHeight="1" x14ac:dyDescent="0.2">
      <c r="A4088" s="77" t="s">
        <v>48</v>
      </c>
      <c r="B4088" s="77" t="s">
        <v>85</v>
      </c>
      <c r="C4088" s="77" t="s">
        <v>46</v>
      </c>
      <c r="D4088" s="113">
        <v>44154.447201608797</v>
      </c>
      <c r="E4088" s="77" t="s">
        <v>5</v>
      </c>
      <c r="F4088" s="77" t="s">
        <v>31</v>
      </c>
      <c r="G4088" s="77" t="s">
        <v>44</v>
      </c>
      <c r="H4088" s="77" t="s">
        <v>26</v>
      </c>
      <c r="I4088" s="77" t="s">
        <v>43</v>
      </c>
      <c r="J4088" s="109" t="s">
        <v>83</v>
      </c>
      <c r="K4088" s="110">
        <v>18.68</v>
      </c>
      <c r="L4088" s="77">
        <v>999</v>
      </c>
      <c r="M4088" s="77" t="s">
        <v>41</v>
      </c>
      <c r="N4088" s="110">
        <v>9.154176E-2</v>
      </c>
      <c r="O4088" s="107">
        <v>0</v>
      </c>
      <c r="P4088" s="111">
        <v>9.5824406000000001E-2</v>
      </c>
      <c r="Z4088" s="77" t="s">
        <v>40</v>
      </c>
      <c r="AA4088" s="77" t="s">
        <v>39</v>
      </c>
      <c r="AB4088" s="77">
        <v>1</v>
      </c>
    </row>
    <row r="4089" spans="1:28" ht="15.75" customHeight="1" x14ac:dyDescent="0.2">
      <c r="A4089" s="77" t="s">
        <v>48</v>
      </c>
      <c r="B4089" s="77" t="s">
        <v>85</v>
      </c>
      <c r="C4089" s="77" t="s">
        <v>46</v>
      </c>
      <c r="D4089" s="113">
        <v>44154.447201608797</v>
      </c>
      <c r="E4089" s="77" t="s">
        <v>5</v>
      </c>
      <c r="F4089" s="77" t="s">
        <v>31</v>
      </c>
      <c r="G4089" s="77" t="s">
        <v>44</v>
      </c>
      <c r="H4089" s="77" t="s">
        <v>26</v>
      </c>
      <c r="I4089" s="77" t="s">
        <v>159</v>
      </c>
      <c r="J4089" s="77" t="s">
        <v>42</v>
      </c>
      <c r="K4089" s="101">
        <v>1</v>
      </c>
      <c r="L4089" s="77">
        <v>999</v>
      </c>
      <c r="M4089" s="77" t="s">
        <v>41</v>
      </c>
      <c r="N4089" s="101">
        <v>9.5010200000000005</v>
      </c>
      <c r="O4089" s="107">
        <v>5.7299999999999999E-3</v>
      </c>
      <c r="P4089" s="104">
        <v>1.67676</v>
      </c>
      <c r="Z4089" s="77" t="s">
        <v>40</v>
      </c>
      <c r="AA4089" s="77" t="s">
        <v>39</v>
      </c>
      <c r="AB4089" s="77">
        <v>1</v>
      </c>
    </row>
    <row r="4090" spans="1:28" ht="15.75" customHeight="1" x14ac:dyDescent="0.2">
      <c r="A4090" s="77" t="s">
        <v>48</v>
      </c>
      <c r="B4090" s="77" t="s">
        <v>85</v>
      </c>
      <c r="C4090" s="77" t="s">
        <v>50</v>
      </c>
      <c r="D4090" s="113">
        <v>44154.447201608797</v>
      </c>
      <c r="E4090" s="77" t="s">
        <v>5</v>
      </c>
      <c r="F4090" s="77" t="s">
        <v>31</v>
      </c>
      <c r="G4090" s="77" t="s">
        <v>51</v>
      </c>
      <c r="H4090" s="77" t="s">
        <v>6</v>
      </c>
      <c r="I4090" s="77" t="s">
        <v>157</v>
      </c>
      <c r="J4090" s="77" t="s">
        <v>42</v>
      </c>
      <c r="K4090" s="101">
        <v>1.06</v>
      </c>
      <c r="L4090" s="77">
        <v>1050</v>
      </c>
      <c r="M4090" s="77" t="s">
        <v>41</v>
      </c>
      <c r="N4090" s="101">
        <v>1.69</v>
      </c>
      <c r="O4090" s="107">
        <v>0</v>
      </c>
      <c r="P4090" s="104">
        <v>1.58</v>
      </c>
      <c r="Z4090" s="77" t="s">
        <v>40</v>
      </c>
      <c r="AA4090" s="77" t="s">
        <v>39</v>
      </c>
      <c r="AB4090" s="77">
        <v>20</v>
      </c>
    </row>
    <row r="4091" spans="1:28" ht="15.75" customHeight="1" x14ac:dyDescent="0.2">
      <c r="A4091" s="77" t="s">
        <v>48</v>
      </c>
      <c r="B4091" s="77" t="s">
        <v>85</v>
      </c>
      <c r="C4091" s="77" t="s">
        <v>50</v>
      </c>
      <c r="D4091" s="113">
        <v>44154.447201608797</v>
      </c>
      <c r="E4091" s="77" t="s">
        <v>5</v>
      </c>
      <c r="F4091" s="77" t="s">
        <v>31</v>
      </c>
      <c r="G4091" s="77" t="s">
        <v>51</v>
      </c>
      <c r="H4091" s="77" t="s">
        <v>6</v>
      </c>
      <c r="I4091" s="77" t="s">
        <v>158</v>
      </c>
      <c r="J4091" s="77" t="s">
        <v>42</v>
      </c>
      <c r="K4091" s="101">
        <v>1.06</v>
      </c>
      <c r="L4091" s="77">
        <v>1050</v>
      </c>
      <c r="M4091" s="77" t="s">
        <v>41</v>
      </c>
      <c r="N4091" s="101">
        <v>16.8</v>
      </c>
      <c r="O4091" s="107">
        <v>0</v>
      </c>
      <c r="P4091" s="104">
        <v>0</v>
      </c>
      <c r="Z4091" s="77" t="s">
        <v>40</v>
      </c>
      <c r="AA4091" s="77" t="s">
        <v>39</v>
      </c>
      <c r="AB4091" s="77">
        <v>20</v>
      </c>
    </row>
    <row r="4092" spans="1:28" ht="15.75" customHeight="1" x14ac:dyDescent="0.2">
      <c r="A4092" s="77" t="s">
        <v>48</v>
      </c>
      <c r="B4092" s="77" t="s">
        <v>85</v>
      </c>
      <c r="C4092" s="77" t="s">
        <v>50</v>
      </c>
      <c r="D4092" s="113">
        <v>44154.447201608797</v>
      </c>
      <c r="E4092" s="77" t="s">
        <v>5</v>
      </c>
      <c r="F4092" s="77" t="s">
        <v>31</v>
      </c>
      <c r="G4092" s="77" t="s">
        <v>51</v>
      </c>
      <c r="H4092" s="77" t="s">
        <v>6</v>
      </c>
      <c r="I4092" s="77" t="s">
        <v>43</v>
      </c>
      <c r="J4092" s="109" t="s">
        <v>83</v>
      </c>
      <c r="K4092" s="110">
        <v>19.800798</v>
      </c>
      <c r="L4092" s="77">
        <v>1050</v>
      </c>
      <c r="M4092" s="77" t="s">
        <v>41</v>
      </c>
      <c r="N4092" s="110">
        <v>7.5481795000000004E-2</v>
      </c>
      <c r="O4092" s="107">
        <v>0</v>
      </c>
      <c r="P4092" s="111">
        <v>7.869379E-2</v>
      </c>
      <c r="Z4092" s="77" t="s">
        <v>40</v>
      </c>
      <c r="AA4092" s="77" t="s">
        <v>39</v>
      </c>
      <c r="AB4092" s="77">
        <v>20</v>
      </c>
    </row>
    <row r="4093" spans="1:28" ht="15.75" customHeight="1" x14ac:dyDescent="0.2">
      <c r="A4093" s="77" t="s">
        <v>48</v>
      </c>
      <c r="B4093" s="77" t="s">
        <v>85</v>
      </c>
      <c r="C4093" s="77" t="s">
        <v>50</v>
      </c>
      <c r="D4093" s="113">
        <v>44154.447201608797</v>
      </c>
      <c r="E4093" s="77" t="s">
        <v>5</v>
      </c>
      <c r="F4093" s="77" t="s">
        <v>31</v>
      </c>
      <c r="G4093" s="77" t="s">
        <v>51</v>
      </c>
      <c r="H4093" s="77" t="s">
        <v>6</v>
      </c>
      <c r="I4093" s="77" t="s">
        <v>159</v>
      </c>
      <c r="J4093" s="77" t="s">
        <v>42</v>
      </c>
      <c r="K4093" s="101">
        <v>1.06</v>
      </c>
      <c r="L4093" s="77">
        <v>1050</v>
      </c>
      <c r="M4093" s="77" t="s">
        <v>41</v>
      </c>
      <c r="N4093" s="101">
        <v>1.49</v>
      </c>
      <c r="O4093" s="107">
        <v>0</v>
      </c>
      <c r="P4093" s="104">
        <v>1.47</v>
      </c>
      <c r="Z4093" s="77" t="s">
        <v>40</v>
      </c>
      <c r="AA4093" s="77" t="s">
        <v>39</v>
      </c>
      <c r="AB4093" s="77">
        <v>20</v>
      </c>
    </row>
    <row r="4094" spans="1:28" ht="15.75" customHeight="1" x14ac:dyDescent="0.2">
      <c r="A4094" s="77" t="s">
        <v>48</v>
      </c>
      <c r="B4094" s="77" t="s">
        <v>85</v>
      </c>
      <c r="C4094" s="77" t="s">
        <v>50</v>
      </c>
      <c r="D4094" s="113">
        <v>44154.447201608797</v>
      </c>
      <c r="E4094" s="77" t="s">
        <v>5</v>
      </c>
      <c r="F4094" s="77" t="s">
        <v>31</v>
      </c>
      <c r="G4094" s="77" t="s">
        <v>51</v>
      </c>
      <c r="H4094" s="77" t="s">
        <v>7</v>
      </c>
      <c r="I4094" s="77" t="s">
        <v>157</v>
      </c>
      <c r="J4094" s="77" t="s">
        <v>42</v>
      </c>
      <c r="K4094" s="101">
        <v>1.48</v>
      </c>
      <c r="L4094" s="77">
        <v>1080</v>
      </c>
      <c r="M4094" s="77" t="s">
        <v>41</v>
      </c>
      <c r="N4094" s="101">
        <v>2.81</v>
      </c>
      <c r="O4094" s="107">
        <v>6.6400000000000001E-3</v>
      </c>
      <c r="P4094" s="104">
        <v>0.98099999999999998</v>
      </c>
      <c r="Z4094" s="77" t="s">
        <v>40</v>
      </c>
      <c r="AA4094" s="77" t="s">
        <v>39</v>
      </c>
      <c r="AB4094" s="77">
        <v>20</v>
      </c>
    </row>
    <row r="4095" spans="1:28" ht="15.75" customHeight="1" x14ac:dyDescent="0.2">
      <c r="A4095" s="77" t="s">
        <v>48</v>
      </c>
      <c r="B4095" s="77" t="s">
        <v>85</v>
      </c>
      <c r="C4095" s="77" t="s">
        <v>50</v>
      </c>
      <c r="D4095" s="113">
        <v>44154.447201608797</v>
      </c>
      <c r="E4095" s="77" t="s">
        <v>5</v>
      </c>
      <c r="F4095" s="77" t="s">
        <v>31</v>
      </c>
      <c r="G4095" s="77" t="s">
        <v>51</v>
      </c>
      <c r="H4095" s="77" t="s">
        <v>7</v>
      </c>
      <c r="I4095" s="77" t="s">
        <v>158</v>
      </c>
      <c r="J4095" s="77" t="s">
        <v>42</v>
      </c>
      <c r="K4095" s="101">
        <v>1.48</v>
      </c>
      <c r="L4095" s="77">
        <v>1080</v>
      </c>
      <c r="M4095" s="77" t="s">
        <v>41</v>
      </c>
      <c r="N4095" s="101">
        <v>12.9</v>
      </c>
      <c r="O4095" s="107">
        <v>6.8300000000000001E-3</v>
      </c>
      <c r="P4095" s="104">
        <v>0</v>
      </c>
      <c r="Z4095" s="77" t="s">
        <v>40</v>
      </c>
      <c r="AA4095" s="77" t="s">
        <v>39</v>
      </c>
      <c r="AB4095" s="77">
        <v>20</v>
      </c>
    </row>
    <row r="4096" spans="1:28" ht="15.75" customHeight="1" x14ac:dyDescent="0.2">
      <c r="A4096" s="77" t="s">
        <v>48</v>
      </c>
      <c r="B4096" s="77" t="s">
        <v>85</v>
      </c>
      <c r="C4096" s="77" t="s">
        <v>50</v>
      </c>
      <c r="D4096" s="113">
        <v>44154.447201608797</v>
      </c>
      <c r="E4096" s="77" t="s">
        <v>5</v>
      </c>
      <c r="F4096" s="77" t="s">
        <v>31</v>
      </c>
      <c r="G4096" s="77" t="s">
        <v>51</v>
      </c>
      <c r="H4096" s="77" t="s">
        <v>7</v>
      </c>
      <c r="I4096" s="77" t="s">
        <v>43</v>
      </c>
      <c r="J4096" s="109" t="s">
        <v>83</v>
      </c>
      <c r="K4096" s="110">
        <v>27.6464</v>
      </c>
      <c r="L4096" s="77">
        <v>1080</v>
      </c>
      <c r="M4096" s="77" t="s">
        <v>41</v>
      </c>
      <c r="N4096" s="110">
        <v>4.1220556999999998E-2</v>
      </c>
      <c r="O4096" s="107">
        <v>0</v>
      </c>
      <c r="P4096" s="111">
        <v>5.0588864999999997E-2</v>
      </c>
      <c r="Z4096" s="77" t="s">
        <v>40</v>
      </c>
      <c r="AA4096" s="77" t="s">
        <v>39</v>
      </c>
      <c r="AB4096" s="77">
        <v>20</v>
      </c>
    </row>
    <row r="4097" spans="1:28" ht="15.75" customHeight="1" x14ac:dyDescent="0.2">
      <c r="A4097" s="77" t="s">
        <v>48</v>
      </c>
      <c r="B4097" s="77" t="s">
        <v>85</v>
      </c>
      <c r="C4097" s="77" t="s">
        <v>50</v>
      </c>
      <c r="D4097" s="113">
        <v>44154.447201608797</v>
      </c>
      <c r="E4097" s="77" t="s">
        <v>5</v>
      </c>
      <c r="F4097" s="77" t="s">
        <v>31</v>
      </c>
      <c r="G4097" s="77" t="s">
        <v>51</v>
      </c>
      <c r="H4097" s="77" t="s">
        <v>7</v>
      </c>
      <c r="I4097" s="77" t="s">
        <v>159</v>
      </c>
      <c r="J4097" s="77" t="s">
        <v>42</v>
      </c>
      <c r="K4097" s="101">
        <v>1.48</v>
      </c>
      <c r="L4097" s="77">
        <v>1080</v>
      </c>
      <c r="M4097" s="77" t="s">
        <v>41</v>
      </c>
      <c r="N4097" s="101">
        <v>2.14</v>
      </c>
      <c r="O4097" s="107">
        <v>2.7599999999999999E-3</v>
      </c>
      <c r="P4097" s="104">
        <v>0.90900000000000003</v>
      </c>
      <c r="Z4097" s="77" t="s">
        <v>40</v>
      </c>
      <c r="AA4097" s="77" t="s">
        <v>39</v>
      </c>
      <c r="AB4097" s="77">
        <v>20</v>
      </c>
    </row>
    <row r="4098" spans="1:28" ht="15.75" customHeight="1" x14ac:dyDescent="0.2">
      <c r="A4098" s="77" t="s">
        <v>48</v>
      </c>
      <c r="B4098" s="77" t="s">
        <v>85</v>
      </c>
      <c r="C4098" s="77" t="s">
        <v>50</v>
      </c>
      <c r="D4098" s="113">
        <v>44154.447201608797</v>
      </c>
      <c r="E4098" s="77" t="s">
        <v>5</v>
      </c>
      <c r="F4098" s="77" t="s">
        <v>31</v>
      </c>
      <c r="G4098" s="77" t="s">
        <v>51</v>
      </c>
      <c r="H4098" s="77" t="s">
        <v>8</v>
      </c>
      <c r="I4098" s="77" t="s">
        <v>157</v>
      </c>
      <c r="J4098" s="77" t="s">
        <v>42</v>
      </c>
      <c r="K4098" s="101">
        <v>1.39</v>
      </c>
      <c r="L4098" s="77">
        <v>1080</v>
      </c>
      <c r="M4098" s="77" t="s">
        <v>41</v>
      </c>
      <c r="N4098" s="101">
        <v>1.22</v>
      </c>
      <c r="O4098" s="107">
        <v>2.3400000000000001E-3</v>
      </c>
      <c r="P4098" s="104">
        <v>1.03</v>
      </c>
      <c r="Z4098" s="77" t="s">
        <v>40</v>
      </c>
      <c r="AA4098" s="77" t="s">
        <v>39</v>
      </c>
      <c r="AB4098" s="77">
        <v>20</v>
      </c>
    </row>
    <row r="4099" spans="1:28" ht="15.75" customHeight="1" x14ac:dyDescent="0.2">
      <c r="A4099" s="77" t="s">
        <v>48</v>
      </c>
      <c r="B4099" s="77" t="s">
        <v>85</v>
      </c>
      <c r="C4099" s="77" t="s">
        <v>50</v>
      </c>
      <c r="D4099" s="113">
        <v>44154.447201608797</v>
      </c>
      <c r="E4099" s="77" t="s">
        <v>5</v>
      </c>
      <c r="F4099" s="77" t="s">
        <v>31</v>
      </c>
      <c r="G4099" s="77" t="s">
        <v>51</v>
      </c>
      <c r="H4099" s="77" t="s">
        <v>8</v>
      </c>
      <c r="I4099" s="77" t="s">
        <v>158</v>
      </c>
      <c r="J4099" s="77" t="s">
        <v>42</v>
      </c>
      <c r="K4099" s="101">
        <v>1.39</v>
      </c>
      <c r="L4099" s="77">
        <v>1080</v>
      </c>
      <c r="M4099" s="77" t="s">
        <v>41</v>
      </c>
      <c r="N4099" s="101">
        <v>9.4600000000000009</v>
      </c>
      <c r="O4099" s="107">
        <v>2.3400000000000001E-3</v>
      </c>
      <c r="P4099" s="104">
        <v>0</v>
      </c>
      <c r="Z4099" s="77" t="s">
        <v>40</v>
      </c>
      <c r="AA4099" s="77" t="s">
        <v>39</v>
      </c>
      <c r="AB4099" s="77">
        <v>20</v>
      </c>
    </row>
    <row r="4100" spans="1:28" ht="15.75" customHeight="1" x14ac:dyDescent="0.2">
      <c r="A4100" s="77" t="s">
        <v>48</v>
      </c>
      <c r="B4100" s="77" t="s">
        <v>85</v>
      </c>
      <c r="C4100" s="77" t="s">
        <v>50</v>
      </c>
      <c r="D4100" s="113">
        <v>44154.447201608797</v>
      </c>
      <c r="E4100" s="77" t="s">
        <v>5</v>
      </c>
      <c r="F4100" s="77" t="s">
        <v>31</v>
      </c>
      <c r="G4100" s="77" t="s">
        <v>51</v>
      </c>
      <c r="H4100" s="77" t="s">
        <v>8</v>
      </c>
      <c r="I4100" s="77" t="s">
        <v>43</v>
      </c>
      <c r="J4100" s="109" t="s">
        <v>83</v>
      </c>
      <c r="K4100" s="110">
        <v>25.965199999999999</v>
      </c>
      <c r="L4100" s="77">
        <v>1080</v>
      </c>
      <c r="M4100" s="77" t="s">
        <v>41</v>
      </c>
      <c r="N4100" s="110">
        <v>4.4164879999999997E-2</v>
      </c>
      <c r="O4100" s="107">
        <v>0</v>
      </c>
      <c r="P4100" s="111">
        <v>5.3265523000000002E-2</v>
      </c>
      <c r="Z4100" s="77" t="s">
        <v>40</v>
      </c>
      <c r="AA4100" s="77" t="s">
        <v>39</v>
      </c>
      <c r="AB4100" s="77">
        <v>20</v>
      </c>
    </row>
    <row r="4101" spans="1:28" ht="15.75" customHeight="1" x14ac:dyDescent="0.2">
      <c r="A4101" s="77" t="s">
        <v>48</v>
      </c>
      <c r="B4101" s="77" t="s">
        <v>85</v>
      </c>
      <c r="C4101" s="77" t="s">
        <v>50</v>
      </c>
      <c r="D4101" s="113">
        <v>44154.447201608797</v>
      </c>
      <c r="E4101" s="77" t="s">
        <v>5</v>
      </c>
      <c r="F4101" s="77" t="s">
        <v>31</v>
      </c>
      <c r="G4101" s="77" t="s">
        <v>51</v>
      </c>
      <c r="H4101" s="77" t="s">
        <v>8</v>
      </c>
      <c r="I4101" s="77" t="s">
        <v>159</v>
      </c>
      <c r="J4101" s="77" t="s">
        <v>42</v>
      </c>
      <c r="K4101" s="101">
        <v>1.39</v>
      </c>
      <c r="L4101" s="77">
        <v>1080</v>
      </c>
      <c r="M4101" s="77" t="s">
        <v>41</v>
      </c>
      <c r="N4101" s="101">
        <v>0.95099999999999996</v>
      </c>
      <c r="O4101" s="107">
        <v>2.1000000000000001E-4</v>
      </c>
      <c r="P4101" s="104">
        <v>0.98699999999999999</v>
      </c>
      <c r="Z4101" s="77" t="s">
        <v>40</v>
      </c>
      <c r="AA4101" s="77" t="s">
        <v>39</v>
      </c>
      <c r="AB4101" s="77">
        <v>20</v>
      </c>
    </row>
    <row r="4102" spans="1:28" ht="15.75" customHeight="1" x14ac:dyDescent="0.2">
      <c r="A4102" s="77" t="s">
        <v>48</v>
      </c>
      <c r="B4102" s="77" t="s">
        <v>85</v>
      </c>
      <c r="C4102" s="77" t="s">
        <v>50</v>
      </c>
      <c r="D4102" s="113">
        <v>44154.447201608797</v>
      </c>
      <c r="E4102" s="77" t="s">
        <v>5</v>
      </c>
      <c r="F4102" s="77" t="s">
        <v>31</v>
      </c>
      <c r="G4102" s="77" t="s">
        <v>51</v>
      </c>
      <c r="H4102" s="77" t="s">
        <v>9</v>
      </c>
      <c r="I4102" s="77" t="s">
        <v>157</v>
      </c>
      <c r="J4102" s="77" t="s">
        <v>42</v>
      </c>
      <c r="K4102" s="101">
        <v>1.36</v>
      </c>
      <c r="L4102" s="77">
        <v>1090</v>
      </c>
      <c r="M4102" s="77" t="s">
        <v>41</v>
      </c>
      <c r="N4102" s="101">
        <v>3.12</v>
      </c>
      <c r="O4102" s="107">
        <v>6.7400000000000003E-3</v>
      </c>
      <c r="P4102" s="104">
        <v>0.79300000000000004</v>
      </c>
      <c r="Z4102" s="77" t="s">
        <v>40</v>
      </c>
      <c r="AA4102" s="77" t="s">
        <v>39</v>
      </c>
      <c r="AB4102" s="77">
        <v>20</v>
      </c>
    </row>
    <row r="4103" spans="1:28" ht="15.75" customHeight="1" x14ac:dyDescent="0.2">
      <c r="A4103" s="77" t="s">
        <v>48</v>
      </c>
      <c r="B4103" s="77" t="s">
        <v>85</v>
      </c>
      <c r="C4103" s="77" t="s">
        <v>50</v>
      </c>
      <c r="D4103" s="113">
        <v>44154.447201608797</v>
      </c>
      <c r="E4103" s="77" t="s">
        <v>5</v>
      </c>
      <c r="F4103" s="77" t="s">
        <v>31</v>
      </c>
      <c r="G4103" s="77" t="s">
        <v>51</v>
      </c>
      <c r="H4103" s="77" t="s">
        <v>9</v>
      </c>
      <c r="I4103" s="77" t="s">
        <v>158</v>
      </c>
      <c r="J4103" s="77" t="s">
        <v>42</v>
      </c>
      <c r="K4103" s="101">
        <v>1.36</v>
      </c>
      <c r="L4103" s="77">
        <v>1090</v>
      </c>
      <c r="M4103" s="77" t="s">
        <v>41</v>
      </c>
      <c r="N4103" s="101">
        <v>11.8</v>
      </c>
      <c r="O4103" s="107">
        <v>7.0800000000000004E-3</v>
      </c>
      <c r="P4103" s="104">
        <v>0</v>
      </c>
      <c r="Z4103" s="77" t="s">
        <v>40</v>
      </c>
      <c r="AA4103" s="77" t="s">
        <v>39</v>
      </c>
      <c r="AB4103" s="77">
        <v>20</v>
      </c>
    </row>
    <row r="4104" spans="1:28" ht="15.75" customHeight="1" x14ac:dyDescent="0.2">
      <c r="A4104" s="77" t="s">
        <v>48</v>
      </c>
      <c r="B4104" s="77" t="s">
        <v>85</v>
      </c>
      <c r="C4104" s="77" t="s">
        <v>50</v>
      </c>
      <c r="D4104" s="113">
        <v>44154.447201608797</v>
      </c>
      <c r="E4104" s="77" t="s">
        <v>5</v>
      </c>
      <c r="F4104" s="77" t="s">
        <v>31</v>
      </c>
      <c r="G4104" s="77" t="s">
        <v>51</v>
      </c>
      <c r="H4104" s="77" t="s">
        <v>9</v>
      </c>
      <c r="I4104" s="77" t="s">
        <v>43</v>
      </c>
      <c r="J4104" s="109" t="s">
        <v>83</v>
      </c>
      <c r="K4104" s="110">
        <v>25.404800000000002</v>
      </c>
      <c r="L4104" s="77">
        <v>1090</v>
      </c>
      <c r="M4104" s="77" t="s">
        <v>41</v>
      </c>
      <c r="N4104" s="110">
        <v>3.4582443999999997E-2</v>
      </c>
      <c r="O4104" s="107">
        <v>0</v>
      </c>
      <c r="P4104" s="111">
        <v>4.0845826000000002E-2</v>
      </c>
      <c r="Z4104" s="77" t="s">
        <v>40</v>
      </c>
      <c r="AA4104" s="77" t="s">
        <v>39</v>
      </c>
      <c r="AB4104" s="77">
        <v>20</v>
      </c>
    </row>
    <row r="4105" spans="1:28" ht="15.75" customHeight="1" x14ac:dyDescent="0.2">
      <c r="A4105" s="77" t="s">
        <v>48</v>
      </c>
      <c r="B4105" s="77" t="s">
        <v>85</v>
      </c>
      <c r="C4105" s="77" t="s">
        <v>50</v>
      </c>
      <c r="D4105" s="113">
        <v>44154.447201608797</v>
      </c>
      <c r="E4105" s="77" t="s">
        <v>5</v>
      </c>
      <c r="F4105" s="77" t="s">
        <v>31</v>
      </c>
      <c r="G4105" s="77" t="s">
        <v>51</v>
      </c>
      <c r="H4105" s="77" t="s">
        <v>9</v>
      </c>
      <c r="I4105" s="77" t="s">
        <v>159</v>
      </c>
      <c r="J4105" s="77" t="s">
        <v>42</v>
      </c>
      <c r="K4105" s="101">
        <v>1.36</v>
      </c>
      <c r="L4105" s="77">
        <v>1090</v>
      </c>
      <c r="M4105" s="77" t="s">
        <v>41</v>
      </c>
      <c r="N4105" s="101">
        <v>2.2200000000000002</v>
      </c>
      <c r="O4105" s="107">
        <v>2.99E-3</v>
      </c>
      <c r="P4105" s="104">
        <v>0.73199999999999998</v>
      </c>
      <c r="Z4105" s="77" t="s">
        <v>40</v>
      </c>
      <c r="AA4105" s="77" t="s">
        <v>39</v>
      </c>
      <c r="AB4105" s="77">
        <v>20</v>
      </c>
    </row>
    <row r="4106" spans="1:28" ht="15.75" customHeight="1" x14ac:dyDescent="0.2">
      <c r="A4106" s="77" t="s">
        <v>48</v>
      </c>
      <c r="B4106" s="77" t="s">
        <v>85</v>
      </c>
      <c r="C4106" s="77" t="s">
        <v>50</v>
      </c>
      <c r="D4106" s="113">
        <v>44154.447201608797</v>
      </c>
      <c r="E4106" s="77" t="s">
        <v>5</v>
      </c>
      <c r="F4106" s="77" t="s">
        <v>31</v>
      </c>
      <c r="G4106" s="77" t="s">
        <v>51</v>
      </c>
      <c r="H4106" s="77" t="s">
        <v>10</v>
      </c>
      <c r="I4106" s="77" t="s">
        <v>157</v>
      </c>
      <c r="J4106" s="77" t="s">
        <v>42</v>
      </c>
      <c r="K4106" s="101">
        <v>1.39</v>
      </c>
      <c r="L4106" s="77">
        <v>1060</v>
      </c>
      <c r="M4106" s="77" t="s">
        <v>41</v>
      </c>
      <c r="N4106" s="101">
        <v>1.04</v>
      </c>
      <c r="O4106" s="107">
        <v>8.0999999999999996E-4</v>
      </c>
      <c r="P4106" s="104">
        <v>0.98399999999999999</v>
      </c>
      <c r="Z4106" s="77" t="s">
        <v>40</v>
      </c>
      <c r="AA4106" s="77" t="s">
        <v>39</v>
      </c>
      <c r="AB4106" s="77">
        <v>20</v>
      </c>
    </row>
    <row r="4107" spans="1:28" ht="15.75" customHeight="1" x14ac:dyDescent="0.2">
      <c r="A4107" s="77" t="s">
        <v>48</v>
      </c>
      <c r="B4107" s="77" t="s">
        <v>85</v>
      </c>
      <c r="C4107" s="77" t="s">
        <v>50</v>
      </c>
      <c r="D4107" s="113">
        <v>44154.447201608797</v>
      </c>
      <c r="E4107" s="77" t="s">
        <v>5</v>
      </c>
      <c r="F4107" s="77" t="s">
        <v>31</v>
      </c>
      <c r="G4107" s="77" t="s">
        <v>51</v>
      </c>
      <c r="H4107" s="77" t="s">
        <v>10</v>
      </c>
      <c r="I4107" s="77" t="s">
        <v>158</v>
      </c>
      <c r="J4107" s="77" t="s">
        <v>42</v>
      </c>
      <c r="K4107" s="101">
        <v>1.39</v>
      </c>
      <c r="L4107" s="77">
        <v>1060</v>
      </c>
      <c r="M4107" s="77" t="s">
        <v>41</v>
      </c>
      <c r="N4107" s="101">
        <v>10</v>
      </c>
      <c r="O4107" s="107">
        <v>2.1000000000000001E-4</v>
      </c>
      <c r="P4107" s="104">
        <v>0</v>
      </c>
      <c r="Z4107" s="77" t="s">
        <v>40</v>
      </c>
      <c r="AA4107" s="77" t="s">
        <v>39</v>
      </c>
      <c r="AB4107" s="77">
        <v>20</v>
      </c>
    </row>
    <row r="4108" spans="1:28" ht="15.75" customHeight="1" x14ac:dyDescent="0.2">
      <c r="A4108" s="77" t="s">
        <v>48</v>
      </c>
      <c r="B4108" s="77" t="s">
        <v>85</v>
      </c>
      <c r="C4108" s="77" t="s">
        <v>50</v>
      </c>
      <c r="D4108" s="113">
        <v>44154.447201608797</v>
      </c>
      <c r="E4108" s="77" t="s">
        <v>5</v>
      </c>
      <c r="F4108" s="77" t="s">
        <v>31</v>
      </c>
      <c r="G4108" s="77" t="s">
        <v>51</v>
      </c>
      <c r="H4108" s="77" t="s">
        <v>10</v>
      </c>
      <c r="I4108" s="77" t="s">
        <v>43</v>
      </c>
      <c r="J4108" s="109" t="s">
        <v>83</v>
      </c>
      <c r="K4108" s="110">
        <v>25.965199999999999</v>
      </c>
      <c r="L4108" s="77">
        <v>1060</v>
      </c>
      <c r="M4108" s="77" t="s">
        <v>41</v>
      </c>
      <c r="N4108" s="110">
        <v>4.2398285000000001E-2</v>
      </c>
      <c r="O4108" s="107">
        <v>0</v>
      </c>
      <c r="P4108" s="111">
        <v>5.0695932999999999E-2</v>
      </c>
      <c r="Z4108" s="77" t="s">
        <v>40</v>
      </c>
      <c r="AA4108" s="77" t="s">
        <v>39</v>
      </c>
      <c r="AB4108" s="77">
        <v>20</v>
      </c>
    </row>
    <row r="4109" spans="1:28" ht="15.75" customHeight="1" x14ac:dyDescent="0.2">
      <c r="A4109" s="77" t="s">
        <v>48</v>
      </c>
      <c r="B4109" s="77" t="s">
        <v>85</v>
      </c>
      <c r="C4109" s="77" t="s">
        <v>50</v>
      </c>
      <c r="D4109" s="113">
        <v>44154.447201608797</v>
      </c>
      <c r="E4109" s="77" t="s">
        <v>5</v>
      </c>
      <c r="F4109" s="77" t="s">
        <v>31</v>
      </c>
      <c r="G4109" s="77" t="s">
        <v>51</v>
      </c>
      <c r="H4109" s="77" t="s">
        <v>10</v>
      </c>
      <c r="I4109" s="77" t="s">
        <v>159</v>
      </c>
      <c r="J4109" s="77" t="s">
        <v>42</v>
      </c>
      <c r="K4109" s="101">
        <v>1.39</v>
      </c>
      <c r="L4109" s="77">
        <v>1060</v>
      </c>
      <c r="M4109" s="77" t="s">
        <v>41</v>
      </c>
      <c r="N4109" s="101">
        <v>1.21</v>
      </c>
      <c r="O4109" s="107">
        <v>2.2000000000000001E-4</v>
      </c>
      <c r="P4109" s="104">
        <v>0.92</v>
      </c>
      <c r="Z4109" s="77" t="s">
        <v>40</v>
      </c>
      <c r="AA4109" s="77" t="s">
        <v>39</v>
      </c>
      <c r="AB4109" s="77">
        <v>20</v>
      </c>
    </row>
    <row r="4110" spans="1:28" ht="15.75" customHeight="1" x14ac:dyDescent="0.2">
      <c r="A4110" s="77" t="s">
        <v>48</v>
      </c>
      <c r="B4110" s="77" t="s">
        <v>85</v>
      </c>
      <c r="C4110" s="77" t="s">
        <v>50</v>
      </c>
      <c r="D4110" s="113">
        <v>44154.447201608797</v>
      </c>
      <c r="E4110" s="77" t="s">
        <v>5</v>
      </c>
      <c r="F4110" s="77" t="s">
        <v>31</v>
      </c>
      <c r="G4110" s="77" t="s">
        <v>51</v>
      </c>
      <c r="H4110" s="77" t="s">
        <v>11</v>
      </c>
      <c r="I4110" s="77" t="s">
        <v>157</v>
      </c>
      <c r="J4110" s="77" t="s">
        <v>42</v>
      </c>
      <c r="K4110" s="101">
        <v>1.58</v>
      </c>
      <c r="L4110" s="77">
        <v>1150</v>
      </c>
      <c r="M4110" s="77" t="s">
        <v>41</v>
      </c>
      <c r="N4110" s="101">
        <v>3.24</v>
      </c>
      <c r="O4110" s="107">
        <v>5.1700000000000001E-3</v>
      </c>
      <c r="P4110" s="104">
        <v>0.56899999999999995</v>
      </c>
      <c r="Z4110" s="77" t="s">
        <v>40</v>
      </c>
      <c r="AA4110" s="77" t="s">
        <v>39</v>
      </c>
      <c r="AB4110" s="77">
        <v>20</v>
      </c>
    </row>
    <row r="4111" spans="1:28" ht="15.75" customHeight="1" x14ac:dyDescent="0.2">
      <c r="A4111" s="77" t="s">
        <v>48</v>
      </c>
      <c r="B4111" s="77" t="s">
        <v>85</v>
      </c>
      <c r="C4111" s="77" t="s">
        <v>50</v>
      </c>
      <c r="D4111" s="113">
        <v>44154.447201608797</v>
      </c>
      <c r="E4111" s="77" t="s">
        <v>5</v>
      </c>
      <c r="F4111" s="77" t="s">
        <v>31</v>
      </c>
      <c r="G4111" s="77" t="s">
        <v>51</v>
      </c>
      <c r="H4111" s="77" t="s">
        <v>11</v>
      </c>
      <c r="I4111" s="77" t="s">
        <v>158</v>
      </c>
      <c r="J4111" s="77" t="s">
        <v>42</v>
      </c>
      <c r="K4111" s="101">
        <v>1.58</v>
      </c>
      <c r="L4111" s="77">
        <v>1150</v>
      </c>
      <c r="M4111" s="77" t="s">
        <v>41</v>
      </c>
      <c r="N4111" s="101">
        <v>8.0500000000000007</v>
      </c>
      <c r="O4111" s="107">
        <v>5.3800000000000002E-3</v>
      </c>
      <c r="P4111" s="104">
        <v>0</v>
      </c>
      <c r="Z4111" s="77" t="s">
        <v>40</v>
      </c>
      <c r="AA4111" s="77" t="s">
        <v>39</v>
      </c>
      <c r="AB4111" s="77">
        <v>20</v>
      </c>
    </row>
    <row r="4112" spans="1:28" ht="15.75" customHeight="1" x14ac:dyDescent="0.2">
      <c r="A4112" s="77" t="s">
        <v>48</v>
      </c>
      <c r="B4112" s="77" t="s">
        <v>85</v>
      </c>
      <c r="C4112" s="77" t="s">
        <v>50</v>
      </c>
      <c r="D4112" s="113">
        <v>44154.447201608797</v>
      </c>
      <c r="E4112" s="77" t="s">
        <v>5</v>
      </c>
      <c r="F4112" s="77" t="s">
        <v>31</v>
      </c>
      <c r="G4112" s="77" t="s">
        <v>51</v>
      </c>
      <c r="H4112" s="77" t="s">
        <v>11</v>
      </c>
      <c r="I4112" s="77" t="s">
        <v>43</v>
      </c>
      <c r="J4112" s="109" t="s">
        <v>83</v>
      </c>
      <c r="K4112" s="110">
        <v>29.514399999999998</v>
      </c>
      <c r="L4112" s="77">
        <v>1150</v>
      </c>
      <c r="M4112" s="77" t="s">
        <v>41</v>
      </c>
      <c r="N4112" s="110">
        <v>2.3394004999999999E-2</v>
      </c>
      <c r="O4112" s="107">
        <v>0</v>
      </c>
      <c r="P4112" s="111">
        <v>2.9282656000000001E-2</v>
      </c>
      <c r="Z4112" s="77" t="s">
        <v>40</v>
      </c>
      <c r="AA4112" s="77" t="s">
        <v>39</v>
      </c>
      <c r="AB4112" s="77">
        <v>20</v>
      </c>
    </row>
    <row r="4113" spans="1:28" ht="15.75" customHeight="1" x14ac:dyDescent="0.2">
      <c r="A4113" s="77" t="s">
        <v>48</v>
      </c>
      <c r="B4113" s="77" t="s">
        <v>85</v>
      </c>
      <c r="C4113" s="77" t="s">
        <v>50</v>
      </c>
      <c r="D4113" s="113">
        <v>44154.447201608797</v>
      </c>
      <c r="E4113" s="77" t="s">
        <v>5</v>
      </c>
      <c r="F4113" s="77" t="s">
        <v>31</v>
      </c>
      <c r="G4113" s="77" t="s">
        <v>51</v>
      </c>
      <c r="H4113" s="77" t="s">
        <v>11</v>
      </c>
      <c r="I4113" s="77" t="s">
        <v>159</v>
      </c>
      <c r="J4113" s="77" t="s">
        <v>42</v>
      </c>
      <c r="K4113" s="101">
        <v>1.58</v>
      </c>
      <c r="L4113" s="77">
        <v>1150</v>
      </c>
      <c r="M4113" s="77" t="s">
        <v>41</v>
      </c>
      <c r="N4113" s="101">
        <v>2.0499999999999998</v>
      </c>
      <c r="O4113" s="107">
        <v>2.4599999999999999E-3</v>
      </c>
      <c r="P4113" s="104">
        <v>0.52400000000000002</v>
      </c>
      <c r="Z4113" s="77" t="s">
        <v>40</v>
      </c>
      <c r="AA4113" s="77" t="s">
        <v>39</v>
      </c>
      <c r="AB4113" s="77">
        <v>20</v>
      </c>
    </row>
    <row r="4114" spans="1:28" ht="15.75" customHeight="1" x14ac:dyDescent="0.2">
      <c r="A4114" s="77" t="s">
        <v>48</v>
      </c>
      <c r="B4114" s="77" t="s">
        <v>85</v>
      </c>
      <c r="C4114" s="77" t="s">
        <v>50</v>
      </c>
      <c r="D4114" s="113">
        <v>44154.447201608797</v>
      </c>
      <c r="E4114" s="77" t="s">
        <v>5</v>
      </c>
      <c r="F4114" s="77" t="s">
        <v>31</v>
      </c>
      <c r="G4114" s="77" t="s">
        <v>51</v>
      </c>
      <c r="H4114" s="77" t="s">
        <v>12</v>
      </c>
      <c r="I4114" s="77" t="s">
        <v>157</v>
      </c>
      <c r="J4114" s="77" t="s">
        <v>42</v>
      </c>
      <c r="K4114" s="101">
        <v>1.35</v>
      </c>
      <c r="L4114" s="77">
        <v>1160</v>
      </c>
      <c r="M4114" s="77" t="s">
        <v>41</v>
      </c>
      <c r="N4114" s="101">
        <v>2.25</v>
      </c>
      <c r="O4114" s="107">
        <v>3.0100000000000001E-3</v>
      </c>
      <c r="P4114" s="104">
        <v>0.433</v>
      </c>
      <c r="Z4114" s="77" t="s">
        <v>40</v>
      </c>
      <c r="AA4114" s="77" t="s">
        <v>39</v>
      </c>
      <c r="AB4114" s="77">
        <v>20</v>
      </c>
    </row>
    <row r="4115" spans="1:28" ht="15.75" customHeight="1" x14ac:dyDescent="0.2">
      <c r="A4115" s="77" t="s">
        <v>48</v>
      </c>
      <c r="B4115" s="77" t="s">
        <v>85</v>
      </c>
      <c r="C4115" s="77" t="s">
        <v>50</v>
      </c>
      <c r="D4115" s="113">
        <v>44154.447201608797</v>
      </c>
      <c r="E4115" s="77" t="s">
        <v>5</v>
      </c>
      <c r="F4115" s="77" t="s">
        <v>31</v>
      </c>
      <c r="G4115" s="77" t="s">
        <v>51</v>
      </c>
      <c r="H4115" s="77" t="s">
        <v>12</v>
      </c>
      <c r="I4115" s="77" t="s">
        <v>158</v>
      </c>
      <c r="J4115" s="77" t="s">
        <v>42</v>
      </c>
      <c r="K4115" s="101">
        <v>1.35</v>
      </c>
      <c r="L4115" s="77">
        <v>1160</v>
      </c>
      <c r="M4115" s="77" t="s">
        <v>41</v>
      </c>
      <c r="N4115" s="101">
        <v>5.27</v>
      </c>
      <c r="O4115" s="107">
        <v>3.46E-3</v>
      </c>
      <c r="P4115" s="104">
        <v>0</v>
      </c>
      <c r="Z4115" s="77" t="s">
        <v>40</v>
      </c>
      <c r="AA4115" s="77" t="s">
        <v>39</v>
      </c>
      <c r="AB4115" s="77">
        <v>20</v>
      </c>
    </row>
    <row r="4116" spans="1:28" ht="15.75" customHeight="1" x14ac:dyDescent="0.2">
      <c r="A4116" s="77" t="s">
        <v>48</v>
      </c>
      <c r="B4116" s="77" t="s">
        <v>85</v>
      </c>
      <c r="C4116" s="77" t="s">
        <v>50</v>
      </c>
      <c r="D4116" s="113">
        <v>44154.447201608797</v>
      </c>
      <c r="E4116" s="77" t="s">
        <v>5</v>
      </c>
      <c r="F4116" s="77" t="s">
        <v>31</v>
      </c>
      <c r="G4116" s="77" t="s">
        <v>51</v>
      </c>
      <c r="H4116" s="77" t="s">
        <v>12</v>
      </c>
      <c r="I4116" s="77" t="s">
        <v>43</v>
      </c>
      <c r="J4116" s="109" t="s">
        <v>83</v>
      </c>
      <c r="K4116" s="110">
        <v>25.218</v>
      </c>
      <c r="L4116" s="77">
        <v>1160</v>
      </c>
      <c r="M4116" s="77" t="s">
        <v>41</v>
      </c>
      <c r="N4116" s="110">
        <v>1.8790149999999999E-2</v>
      </c>
      <c r="O4116" s="107">
        <v>0</v>
      </c>
      <c r="P4116" s="111">
        <v>2.2323340000000001E-2</v>
      </c>
      <c r="Z4116" s="77" t="s">
        <v>40</v>
      </c>
      <c r="AA4116" s="77" t="s">
        <v>39</v>
      </c>
      <c r="AB4116" s="77">
        <v>20</v>
      </c>
    </row>
    <row r="4117" spans="1:28" ht="15.75" customHeight="1" x14ac:dyDescent="0.2">
      <c r="A4117" s="77" t="s">
        <v>48</v>
      </c>
      <c r="B4117" s="77" t="s">
        <v>85</v>
      </c>
      <c r="C4117" s="77" t="s">
        <v>50</v>
      </c>
      <c r="D4117" s="113">
        <v>44154.447201608797</v>
      </c>
      <c r="E4117" s="77" t="s">
        <v>5</v>
      </c>
      <c r="F4117" s="77" t="s">
        <v>31</v>
      </c>
      <c r="G4117" s="77" t="s">
        <v>51</v>
      </c>
      <c r="H4117" s="77" t="s">
        <v>12</v>
      </c>
      <c r="I4117" s="77" t="s">
        <v>159</v>
      </c>
      <c r="J4117" s="77" t="s">
        <v>42</v>
      </c>
      <c r="K4117" s="101">
        <v>1.35</v>
      </c>
      <c r="L4117" s="77">
        <v>1160</v>
      </c>
      <c r="M4117" s="77" t="s">
        <v>41</v>
      </c>
      <c r="N4117" s="101">
        <v>1.08</v>
      </c>
      <c r="O4117" s="107">
        <v>9.8999999999999999E-4</v>
      </c>
      <c r="P4117" s="104">
        <v>0.40500000000000003</v>
      </c>
      <c r="Z4117" s="77" t="s">
        <v>40</v>
      </c>
      <c r="AA4117" s="77" t="s">
        <v>39</v>
      </c>
      <c r="AB4117" s="77">
        <v>20</v>
      </c>
    </row>
    <row r="4118" spans="1:28" ht="15.75" customHeight="1" x14ac:dyDescent="0.2">
      <c r="A4118" s="77" t="s">
        <v>48</v>
      </c>
      <c r="B4118" s="77" t="s">
        <v>85</v>
      </c>
      <c r="C4118" s="77" t="s">
        <v>50</v>
      </c>
      <c r="D4118" s="113">
        <v>44154.447201608797</v>
      </c>
      <c r="E4118" s="77" t="s">
        <v>5</v>
      </c>
      <c r="F4118" s="77" t="s">
        <v>31</v>
      </c>
      <c r="G4118" s="77" t="s">
        <v>51</v>
      </c>
      <c r="H4118" s="77" t="s">
        <v>13</v>
      </c>
      <c r="I4118" s="77" t="s">
        <v>157</v>
      </c>
      <c r="J4118" s="77" t="s">
        <v>42</v>
      </c>
      <c r="K4118" s="101">
        <v>1.47</v>
      </c>
      <c r="L4118" s="77">
        <v>1130</v>
      </c>
      <c r="M4118" s="77" t="s">
        <v>41</v>
      </c>
      <c r="N4118" s="101">
        <v>4.83</v>
      </c>
      <c r="O4118" s="107">
        <v>5.5500000000000002E-3</v>
      </c>
      <c r="P4118" s="104">
        <v>0.52600000000000002</v>
      </c>
      <c r="Z4118" s="77" t="s">
        <v>40</v>
      </c>
      <c r="AA4118" s="77" t="s">
        <v>39</v>
      </c>
      <c r="AB4118" s="77">
        <v>20</v>
      </c>
    </row>
    <row r="4119" spans="1:28" ht="15.75" customHeight="1" x14ac:dyDescent="0.2">
      <c r="A4119" s="77" t="s">
        <v>48</v>
      </c>
      <c r="B4119" s="77" t="s">
        <v>85</v>
      </c>
      <c r="C4119" s="77" t="s">
        <v>50</v>
      </c>
      <c r="D4119" s="113">
        <v>44154.447201608797</v>
      </c>
      <c r="E4119" s="77" t="s">
        <v>5</v>
      </c>
      <c r="F4119" s="77" t="s">
        <v>31</v>
      </c>
      <c r="G4119" s="77" t="s">
        <v>51</v>
      </c>
      <c r="H4119" s="77" t="s">
        <v>13</v>
      </c>
      <c r="I4119" s="77" t="s">
        <v>158</v>
      </c>
      <c r="J4119" s="77" t="s">
        <v>42</v>
      </c>
      <c r="K4119" s="101">
        <v>1.47</v>
      </c>
      <c r="L4119" s="77">
        <v>1130</v>
      </c>
      <c r="M4119" s="77" t="s">
        <v>41</v>
      </c>
      <c r="N4119" s="101">
        <v>9.16</v>
      </c>
      <c r="O4119" s="107">
        <v>5.5500000000000002E-3</v>
      </c>
      <c r="P4119" s="104">
        <v>0</v>
      </c>
      <c r="Z4119" s="77" t="s">
        <v>40</v>
      </c>
      <c r="AA4119" s="77" t="s">
        <v>39</v>
      </c>
      <c r="AB4119" s="77">
        <v>20</v>
      </c>
    </row>
    <row r="4120" spans="1:28" ht="15.75" customHeight="1" x14ac:dyDescent="0.2">
      <c r="A4120" s="77" t="s">
        <v>48</v>
      </c>
      <c r="B4120" s="77" t="s">
        <v>85</v>
      </c>
      <c r="C4120" s="77" t="s">
        <v>50</v>
      </c>
      <c r="D4120" s="113">
        <v>44154.447201608797</v>
      </c>
      <c r="E4120" s="77" t="s">
        <v>5</v>
      </c>
      <c r="F4120" s="77" t="s">
        <v>31</v>
      </c>
      <c r="G4120" s="77" t="s">
        <v>51</v>
      </c>
      <c r="H4120" s="77" t="s">
        <v>13</v>
      </c>
      <c r="I4120" s="77" t="s">
        <v>43</v>
      </c>
      <c r="J4120" s="109" t="s">
        <v>83</v>
      </c>
      <c r="K4120" s="110">
        <v>27.459599999999998</v>
      </c>
      <c r="L4120" s="77">
        <v>1130</v>
      </c>
      <c r="M4120" s="77" t="s">
        <v>41</v>
      </c>
      <c r="N4120" s="110">
        <v>2.2002141999999999E-2</v>
      </c>
      <c r="O4120" s="107">
        <v>0</v>
      </c>
      <c r="P4120" s="111">
        <v>2.6980727999999999E-2</v>
      </c>
      <c r="Z4120" s="77" t="s">
        <v>40</v>
      </c>
      <c r="AA4120" s="77" t="s">
        <v>39</v>
      </c>
      <c r="AB4120" s="77">
        <v>20</v>
      </c>
    </row>
    <row r="4121" spans="1:28" ht="15.75" customHeight="1" x14ac:dyDescent="0.2">
      <c r="A4121" s="77" t="s">
        <v>48</v>
      </c>
      <c r="B4121" s="77" t="s">
        <v>85</v>
      </c>
      <c r="C4121" s="77" t="s">
        <v>50</v>
      </c>
      <c r="D4121" s="113">
        <v>44154.447201608797</v>
      </c>
      <c r="E4121" s="77" t="s">
        <v>5</v>
      </c>
      <c r="F4121" s="77" t="s">
        <v>31</v>
      </c>
      <c r="G4121" s="77" t="s">
        <v>51</v>
      </c>
      <c r="H4121" s="77" t="s">
        <v>13</v>
      </c>
      <c r="I4121" s="77" t="s">
        <v>159</v>
      </c>
      <c r="J4121" s="77" t="s">
        <v>42</v>
      </c>
      <c r="K4121" s="101">
        <v>1.47</v>
      </c>
      <c r="L4121" s="77">
        <v>1130</v>
      </c>
      <c r="M4121" s="77" t="s">
        <v>41</v>
      </c>
      <c r="N4121" s="101">
        <v>2.76</v>
      </c>
      <c r="O4121" s="107">
        <v>2.63E-3</v>
      </c>
      <c r="P4121" s="104">
        <v>0.48299999999999998</v>
      </c>
      <c r="Z4121" s="77" t="s">
        <v>40</v>
      </c>
      <c r="AA4121" s="77" t="s">
        <v>39</v>
      </c>
      <c r="AB4121" s="77">
        <v>20</v>
      </c>
    </row>
    <row r="4122" spans="1:28" ht="15.75" customHeight="1" x14ac:dyDescent="0.2">
      <c r="A4122" s="77" t="s">
        <v>48</v>
      </c>
      <c r="B4122" s="77" t="s">
        <v>85</v>
      </c>
      <c r="C4122" s="77" t="s">
        <v>50</v>
      </c>
      <c r="D4122" s="113">
        <v>44154.447201608797</v>
      </c>
      <c r="E4122" s="77" t="s">
        <v>5</v>
      </c>
      <c r="F4122" s="77" t="s">
        <v>31</v>
      </c>
      <c r="G4122" s="77" t="s">
        <v>51</v>
      </c>
      <c r="H4122" s="77" t="s">
        <v>14</v>
      </c>
      <c r="I4122" s="77" t="s">
        <v>157</v>
      </c>
      <c r="J4122" s="77" t="s">
        <v>42</v>
      </c>
      <c r="K4122" s="101">
        <v>1.87</v>
      </c>
      <c r="L4122" s="77">
        <v>1260</v>
      </c>
      <c r="M4122" s="77" t="s">
        <v>41</v>
      </c>
      <c r="N4122" s="101">
        <v>6.88</v>
      </c>
      <c r="O4122" s="107">
        <v>8.1899999999999994E-3</v>
      </c>
      <c r="P4122" s="104">
        <v>0.66100000000000003</v>
      </c>
      <c r="Z4122" s="77" t="s">
        <v>40</v>
      </c>
      <c r="AA4122" s="77" t="s">
        <v>39</v>
      </c>
      <c r="AB4122" s="77">
        <v>20</v>
      </c>
    </row>
    <row r="4123" spans="1:28" ht="15.75" customHeight="1" x14ac:dyDescent="0.2">
      <c r="A4123" s="77" t="s">
        <v>48</v>
      </c>
      <c r="B4123" s="77" t="s">
        <v>85</v>
      </c>
      <c r="C4123" s="77" t="s">
        <v>50</v>
      </c>
      <c r="D4123" s="113">
        <v>44154.447201608797</v>
      </c>
      <c r="E4123" s="77" t="s">
        <v>5</v>
      </c>
      <c r="F4123" s="77" t="s">
        <v>31</v>
      </c>
      <c r="G4123" s="77" t="s">
        <v>51</v>
      </c>
      <c r="H4123" s="77" t="s">
        <v>14</v>
      </c>
      <c r="I4123" s="77" t="s">
        <v>158</v>
      </c>
      <c r="J4123" s="77" t="s">
        <v>42</v>
      </c>
      <c r="K4123" s="101">
        <v>1.87</v>
      </c>
      <c r="L4123" s="77">
        <v>1260</v>
      </c>
      <c r="M4123" s="77" t="s">
        <v>41</v>
      </c>
      <c r="N4123" s="101">
        <v>12.2</v>
      </c>
      <c r="O4123" s="107">
        <v>8.2199999999999999E-3</v>
      </c>
      <c r="P4123" s="104">
        <v>0</v>
      </c>
      <c r="Z4123" s="77" t="s">
        <v>40</v>
      </c>
      <c r="AA4123" s="77" t="s">
        <v>39</v>
      </c>
      <c r="AB4123" s="77">
        <v>20</v>
      </c>
    </row>
    <row r="4124" spans="1:28" ht="15.75" customHeight="1" x14ac:dyDescent="0.2">
      <c r="A4124" s="77" t="s">
        <v>48</v>
      </c>
      <c r="B4124" s="77" t="s">
        <v>85</v>
      </c>
      <c r="C4124" s="77" t="s">
        <v>50</v>
      </c>
      <c r="D4124" s="113">
        <v>44154.447201608797</v>
      </c>
      <c r="E4124" s="77" t="s">
        <v>5</v>
      </c>
      <c r="F4124" s="77" t="s">
        <v>31</v>
      </c>
      <c r="G4124" s="77" t="s">
        <v>51</v>
      </c>
      <c r="H4124" s="77" t="s">
        <v>14</v>
      </c>
      <c r="I4124" s="77" t="s">
        <v>43</v>
      </c>
      <c r="J4124" s="109" t="s">
        <v>83</v>
      </c>
      <c r="K4124" s="110">
        <v>34.931600000000003</v>
      </c>
      <c r="L4124" s="77">
        <v>1260</v>
      </c>
      <c r="M4124" s="77" t="s">
        <v>41</v>
      </c>
      <c r="N4124" s="110">
        <v>2.5588863999999999E-2</v>
      </c>
      <c r="O4124" s="107">
        <v>0</v>
      </c>
      <c r="P4124" s="111">
        <v>3.3940043000000003E-2</v>
      </c>
      <c r="Z4124" s="77" t="s">
        <v>40</v>
      </c>
      <c r="AA4124" s="77" t="s">
        <v>39</v>
      </c>
      <c r="AB4124" s="77">
        <v>20</v>
      </c>
    </row>
    <row r="4125" spans="1:28" ht="15.75" customHeight="1" x14ac:dyDescent="0.2">
      <c r="A4125" s="77" t="s">
        <v>48</v>
      </c>
      <c r="B4125" s="77" t="s">
        <v>85</v>
      </c>
      <c r="C4125" s="77" t="s">
        <v>50</v>
      </c>
      <c r="D4125" s="113">
        <v>44154.447201608797</v>
      </c>
      <c r="E4125" s="77" t="s">
        <v>5</v>
      </c>
      <c r="F4125" s="77" t="s">
        <v>31</v>
      </c>
      <c r="G4125" s="77" t="s">
        <v>51</v>
      </c>
      <c r="H4125" s="77" t="s">
        <v>14</v>
      </c>
      <c r="I4125" s="77" t="s">
        <v>159</v>
      </c>
      <c r="J4125" s="77" t="s">
        <v>42</v>
      </c>
      <c r="K4125" s="101">
        <v>1.87</v>
      </c>
      <c r="L4125" s="77">
        <v>1260</v>
      </c>
      <c r="M4125" s="77" t="s">
        <v>41</v>
      </c>
      <c r="N4125" s="101">
        <v>5.4</v>
      </c>
      <c r="O4125" s="107">
        <v>5.7000000000000002E-3</v>
      </c>
      <c r="P4125" s="104">
        <v>0.59499999999999997</v>
      </c>
      <c r="Z4125" s="77" t="s">
        <v>40</v>
      </c>
      <c r="AA4125" s="77" t="s">
        <v>39</v>
      </c>
      <c r="AB4125" s="77">
        <v>20</v>
      </c>
    </row>
    <row r="4126" spans="1:28" ht="15.75" customHeight="1" x14ac:dyDescent="0.2">
      <c r="A4126" s="77" t="s">
        <v>48</v>
      </c>
      <c r="B4126" s="77" t="s">
        <v>85</v>
      </c>
      <c r="C4126" s="77" t="s">
        <v>50</v>
      </c>
      <c r="D4126" s="113">
        <v>44154.447201608797</v>
      </c>
      <c r="E4126" s="77" t="s">
        <v>5</v>
      </c>
      <c r="F4126" s="77" t="s">
        <v>31</v>
      </c>
      <c r="G4126" s="77" t="s">
        <v>51</v>
      </c>
      <c r="H4126" s="77" t="s">
        <v>16</v>
      </c>
      <c r="I4126" s="77" t="s">
        <v>157</v>
      </c>
      <c r="J4126" s="77" t="s">
        <v>42</v>
      </c>
      <c r="K4126" s="101">
        <v>2.0099999999999998</v>
      </c>
      <c r="L4126" s="77">
        <v>1310</v>
      </c>
      <c r="M4126" s="77" t="s">
        <v>41</v>
      </c>
      <c r="N4126" s="101">
        <v>4.67</v>
      </c>
      <c r="O4126" s="107">
        <v>7.5599999999999999E-3</v>
      </c>
      <c r="P4126" s="104">
        <v>0.77400000000000002</v>
      </c>
      <c r="Z4126" s="77" t="s">
        <v>40</v>
      </c>
      <c r="AA4126" s="77" t="s">
        <v>39</v>
      </c>
      <c r="AB4126" s="77">
        <v>20</v>
      </c>
    </row>
    <row r="4127" spans="1:28" ht="15.75" customHeight="1" x14ac:dyDescent="0.2">
      <c r="A4127" s="77" t="s">
        <v>48</v>
      </c>
      <c r="B4127" s="77" t="s">
        <v>85</v>
      </c>
      <c r="C4127" s="77" t="s">
        <v>50</v>
      </c>
      <c r="D4127" s="113">
        <v>44154.447201608797</v>
      </c>
      <c r="E4127" s="77" t="s">
        <v>5</v>
      </c>
      <c r="F4127" s="77" t="s">
        <v>31</v>
      </c>
      <c r="G4127" s="77" t="s">
        <v>51</v>
      </c>
      <c r="H4127" s="77" t="s">
        <v>16</v>
      </c>
      <c r="I4127" s="77" t="s">
        <v>158</v>
      </c>
      <c r="J4127" s="77" t="s">
        <v>42</v>
      </c>
      <c r="K4127" s="101">
        <v>2.0099999999999998</v>
      </c>
      <c r="L4127" s="77">
        <v>1310</v>
      </c>
      <c r="M4127" s="77" t="s">
        <v>41</v>
      </c>
      <c r="N4127" s="101">
        <v>11.1</v>
      </c>
      <c r="O4127" s="107">
        <v>7.5599999999999999E-3</v>
      </c>
      <c r="P4127" s="104">
        <v>0</v>
      </c>
      <c r="Z4127" s="77" t="s">
        <v>40</v>
      </c>
      <c r="AA4127" s="77" t="s">
        <v>39</v>
      </c>
      <c r="AB4127" s="77">
        <v>20</v>
      </c>
    </row>
    <row r="4128" spans="1:28" ht="15.75" customHeight="1" x14ac:dyDescent="0.2">
      <c r="A4128" s="77" t="s">
        <v>48</v>
      </c>
      <c r="B4128" s="77" t="s">
        <v>85</v>
      </c>
      <c r="C4128" s="77" t="s">
        <v>50</v>
      </c>
      <c r="D4128" s="113">
        <v>44154.447201608797</v>
      </c>
      <c r="E4128" s="77" t="s">
        <v>5</v>
      </c>
      <c r="F4128" s="77" t="s">
        <v>31</v>
      </c>
      <c r="G4128" s="77" t="s">
        <v>51</v>
      </c>
      <c r="H4128" s="77" t="s">
        <v>16</v>
      </c>
      <c r="I4128" s="77" t="s">
        <v>43</v>
      </c>
      <c r="J4128" s="109" t="s">
        <v>83</v>
      </c>
      <c r="K4128" s="110">
        <v>37.546799999999998</v>
      </c>
      <c r="L4128" s="77">
        <v>1310</v>
      </c>
      <c r="M4128" s="77" t="s">
        <v>41</v>
      </c>
      <c r="N4128" s="110">
        <v>2.9443255000000002E-2</v>
      </c>
      <c r="O4128" s="107">
        <v>0</v>
      </c>
      <c r="P4128" s="111">
        <v>4.0042830000000001E-2</v>
      </c>
      <c r="Z4128" s="77" t="s">
        <v>40</v>
      </c>
      <c r="AA4128" s="77" t="s">
        <v>39</v>
      </c>
      <c r="AB4128" s="77">
        <v>20</v>
      </c>
    </row>
    <row r="4129" spans="1:28" ht="15.75" customHeight="1" x14ac:dyDescent="0.2">
      <c r="A4129" s="77" t="s">
        <v>48</v>
      </c>
      <c r="B4129" s="77" t="s">
        <v>85</v>
      </c>
      <c r="C4129" s="77" t="s">
        <v>50</v>
      </c>
      <c r="D4129" s="113">
        <v>44154.447201608797</v>
      </c>
      <c r="E4129" s="77" t="s">
        <v>5</v>
      </c>
      <c r="F4129" s="77" t="s">
        <v>31</v>
      </c>
      <c r="G4129" s="77" t="s">
        <v>51</v>
      </c>
      <c r="H4129" s="77" t="s">
        <v>16</v>
      </c>
      <c r="I4129" s="77" t="s">
        <v>159</v>
      </c>
      <c r="J4129" s="77" t="s">
        <v>42</v>
      </c>
      <c r="K4129" s="101">
        <v>2.0099999999999998</v>
      </c>
      <c r="L4129" s="77">
        <v>1310</v>
      </c>
      <c r="M4129" s="77" t="s">
        <v>41</v>
      </c>
      <c r="N4129" s="101">
        <v>5.1100000000000003</v>
      </c>
      <c r="O4129" s="107">
        <v>6.9800000000000001E-3</v>
      </c>
      <c r="P4129" s="104">
        <v>0.68200000000000005</v>
      </c>
      <c r="Z4129" s="77" t="s">
        <v>40</v>
      </c>
      <c r="AA4129" s="77" t="s">
        <v>39</v>
      </c>
      <c r="AB4129" s="77">
        <v>20</v>
      </c>
    </row>
    <row r="4130" spans="1:28" ht="15.75" customHeight="1" x14ac:dyDescent="0.2">
      <c r="A4130" s="77" t="s">
        <v>48</v>
      </c>
      <c r="B4130" s="77" t="s">
        <v>85</v>
      </c>
      <c r="C4130" s="77" t="s">
        <v>50</v>
      </c>
      <c r="D4130" s="113">
        <v>44154.447201608797</v>
      </c>
      <c r="E4130" s="77" t="s">
        <v>5</v>
      </c>
      <c r="F4130" s="77" t="s">
        <v>31</v>
      </c>
      <c r="G4130" s="77" t="s">
        <v>51</v>
      </c>
      <c r="H4130" s="77" t="s">
        <v>18</v>
      </c>
      <c r="I4130" s="77" t="s">
        <v>157</v>
      </c>
      <c r="J4130" s="77" t="s">
        <v>42</v>
      </c>
      <c r="K4130" s="101">
        <v>1.85</v>
      </c>
      <c r="L4130" s="77">
        <v>1120</v>
      </c>
      <c r="M4130" s="77" t="s">
        <v>41</v>
      </c>
      <c r="N4130" s="101">
        <v>6.26</v>
      </c>
      <c r="O4130" s="107">
        <v>9.9299999999999996E-3</v>
      </c>
      <c r="P4130" s="104">
        <v>0.88200000000000001</v>
      </c>
      <c r="Z4130" s="77" t="s">
        <v>40</v>
      </c>
      <c r="AA4130" s="77" t="s">
        <v>39</v>
      </c>
      <c r="AB4130" s="77">
        <v>20</v>
      </c>
    </row>
    <row r="4131" spans="1:28" ht="15.75" customHeight="1" x14ac:dyDescent="0.2">
      <c r="A4131" s="77" t="s">
        <v>48</v>
      </c>
      <c r="B4131" s="77" t="s">
        <v>85</v>
      </c>
      <c r="C4131" s="77" t="s">
        <v>50</v>
      </c>
      <c r="D4131" s="113">
        <v>44154.447201608797</v>
      </c>
      <c r="E4131" s="77" t="s">
        <v>5</v>
      </c>
      <c r="F4131" s="77" t="s">
        <v>31</v>
      </c>
      <c r="G4131" s="77" t="s">
        <v>51</v>
      </c>
      <c r="H4131" s="77" t="s">
        <v>18</v>
      </c>
      <c r="I4131" s="77" t="s">
        <v>158</v>
      </c>
      <c r="J4131" s="77" t="s">
        <v>42</v>
      </c>
      <c r="K4131" s="101">
        <v>1.85</v>
      </c>
      <c r="L4131" s="77">
        <v>1120</v>
      </c>
      <c r="M4131" s="77" t="s">
        <v>41</v>
      </c>
      <c r="N4131" s="101">
        <v>14.7</v>
      </c>
      <c r="O4131" s="107">
        <v>1.0200000000000001E-2</v>
      </c>
      <c r="P4131" s="104">
        <v>0</v>
      </c>
      <c r="Z4131" s="77" t="s">
        <v>40</v>
      </c>
      <c r="AA4131" s="77" t="s">
        <v>39</v>
      </c>
      <c r="AB4131" s="77">
        <v>20</v>
      </c>
    </row>
    <row r="4132" spans="1:28" ht="15.75" customHeight="1" x14ac:dyDescent="0.2">
      <c r="A4132" s="77" t="s">
        <v>48</v>
      </c>
      <c r="B4132" s="77" t="s">
        <v>85</v>
      </c>
      <c r="C4132" s="77" t="s">
        <v>50</v>
      </c>
      <c r="D4132" s="113">
        <v>44154.447201608797</v>
      </c>
      <c r="E4132" s="77" t="s">
        <v>5</v>
      </c>
      <c r="F4132" s="77" t="s">
        <v>31</v>
      </c>
      <c r="G4132" s="77" t="s">
        <v>51</v>
      </c>
      <c r="H4132" s="77" t="s">
        <v>18</v>
      </c>
      <c r="I4132" s="77" t="s">
        <v>43</v>
      </c>
      <c r="J4132" s="109" t="s">
        <v>83</v>
      </c>
      <c r="K4132" s="110">
        <v>34.558</v>
      </c>
      <c r="L4132" s="77">
        <v>1120</v>
      </c>
      <c r="M4132" s="77" t="s">
        <v>41</v>
      </c>
      <c r="N4132" s="110">
        <v>3.4314773999999999E-2</v>
      </c>
      <c r="O4132" s="107">
        <v>0</v>
      </c>
      <c r="P4132" s="111">
        <v>4.5824412000000002E-2</v>
      </c>
      <c r="Z4132" s="77" t="s">
        <v>40</v>
      </c>
      <c r="AA4132" s="77" t="s">
        <v>39</v>
      </c>
      <c r="AB4132" s="77">
        <v>20</v>
      </c>
    </row>
    <row r="4133" spans="1:28" ht="15.75" customHeight="1" x14ac:dyDescent="0.2">
      <c r="A4133" s="77" t="s">
        <v>48</v>
      </c>
      <c r="B4133" s="77" t="s">
        <v>85</v>
      </c>
      <c r="C4133" s="77" t="s">
        <v>50</v>
      </c>
      <c r="D4133" s="113">
        <v>44154.447201608797</v>
      </c>
      <c r="E4133" s="77" t="s">
        <v>5</v>
      </c>
      <c r="F4133" s="77" t="s">
        <v>31</v>
      </c>
      <c r="G4133" s="77" t="s">
        <v>51</v>
      </c>
      <c r="H4133" s="77" t="s">
        <v>18</v>
      </c>
      <c r="I4133" s="77" t="s">
        <v>159</v>
      </c>
      <c r="J4133" s="77" t="s">
        <v>42</v>
      </c>
      <c r="K4133" s="101">
        <v>1.85</v>
      </c>
      <c r="L4133" s="77">
        <v>1120</v>
      </c>
      <c r="M4133" s="77" t="s">
        <v>41</v>
      </c>
      <c r="N4133" s="101">
        <v>7.15</v>
      </c>
      <c r="O4133" s="107">
        <v>9.7199999999999995E-3</v>
      </c>
      <c r="P4133" s="104">
        <v>0.77400000000000002</v>
      </c>
      <c r="Z4133" s="77" t="s">
        <v>40</v>
      </c>
      <c r="AA4133" s="77" t="s">
        <v>39</v>
      </c>
      <c r="AB4133" s="77">
        <v>20</v>
      </c>
    </row>
    <row r="4134" spans="1:28" ht="15.75" customHeight="1" x14ac:dyDescent="0.2">
      <c r="A4134" s="77" t="s">
        <v>48</v>
      </c>
      <c r="B4134" s="77" t="s">
        <v>85</v>
      </c>
      <c r="C4134" s="77" t="s">
        <v>50</v>
      </c>
      <c r="D4134" s="113">
        <v>44154.447201608797</v>
      </c>
      <c r="E4134" s="77" t="s">
        <v>5</v>
      </c>
      <c r="F4134" s="77" t="s">
        <v>31</v>
      </c>
      <c r="G4134" s="77" t="s">
        <v>51</v>
      </c>
      <c r="H4134" s="77" t="s">
        <v>20</v>
      </c>
      <c r="I4134" s="77" t="s">
        <v>157</v>
      </c>
      <c r="J4134" s="77" t="s">
        <v>42</v>
      </c>
      <c r="K4134" s="101">
        <v>1.7</v>
      </c>
      <c r="L4134" s="77">
        <v>1120</v>
      </c>
      <c r="M4134" s="77" t="s">
        <v>41</v>
      </c>
      <c r="N4134" s="101">
        <v>5.16</v>
      </c>
      <c r="O4134" s="107">
        <v>8.4200000000000004E-3</v>
      </c>
      <c r="P4134" s="104">
        <v>0.98499999999999999</v>
      </c>
      <c r="Z4134" s="77" t="s">
        <v>40</v>
      </c>
      <c r="AA4134" s="77" t="s">
        <v>39</v>
      </c>
      <c r="AB4134" s="77">
        <v>20</v>
      </c>
    </row>
    <row r="4135" spans="1:28" ht="15.75" customHeight="1" x14ac:dyDescent="0.2">
      <c r="A4135" s="77" t="s">
        <v>48</v>
      </c>
      <c r="B4135" s="77" t="s">
        <v>85</v>
      </c>
      <c r="C4135" s="77" t="s">
        <v>50</v>
      </c>
      <c r="D4135" s="113">
        <v>44154.447201608797</v>
      </c>
      <c r="E4135" s="77" t="s">
        <v>5</v>
      </c>
      <c r="F4135" s="77" t="s">
        <v>31</v>
      </c>
      <c r="G4135" s="77" t="s">
        <v>51</v>
      </c>
      <c r="H4135" s="77" t="s">
        <v>20</v>
      </c>
      <c r="I4135" s="77" t="s">
        <v>158</v>
      </c>
      <c r="J4135" s="77" t="s">
        <v>42</v>
      </c>
      <c r="K4135" s="101">
        <v>1.7</v>
      </c>
      <c r="L4135" s="77">
        <v>1120</v>
      </c>
      <c r="M4135" s="77" t="s">
        <v>41</v>
      </c>
      <c r="N4135" s="101">
        <v>14.8</v>
      </c>
      <c r="O4135" s="107">
        <v>9.1000000000000004E-3</v>
      </c>
      <c r="P4135" s="104">
        <v>0</v>
      </c>
      <c r="Z4135" s="77" t="s">
        <v>40</v>
      </c>
      <c r="AA4135" s="77" t="s">
        <v>39</v>
      </c>
      <c r="AB4135" s="77">
        <v>20</v>
      </c>
    </row>
    <row r="4136" spans="1:28" ht="15.75" customHeight="1" x14ac:dyDescent="0.2">
      <c r="A4136" s="77" t="s">
        <v>48</v>
      </c>
      <c r="B4136" s="77" t="s">
        <v>85</v>
      </c>
      <c r="C4136" s="77" t="s">
        <v>50</v>
      </c>
      <c r="D4136" s="113">
        <v>44154.447201608797</v>
      </c>
      <c r="E4136" s="77" t="s">
        <v>5</v>
      </c>
      <c r="F4136" s="77" t="s">
        <v>31</v>
      </c>
      <c r="G4136" s="77" t="s">
        <v>51</v>
      </c>
      <c r="H4136" s="77" t="s">
        <v>20</v>
      </c>
      <c r="I4136" s="77" t="s">
        <v>43</v>
      </c>
      <c r="J4136" s="109" t="s">
        <v>83</v>
      </c>
      <c r="K4136" s="110">
        <v>31.756</v>
      </c>
      <c r="L4136" s="77">
        <v>1120</v>
      </c>
      <c r="M4136" s="77" t="s">
        <v>41</v>
      </c>
      <c r="N4136" s="110">
        <v>3.940043E-2</v>
      </c>
      <c r="O4136" s="107">
        <v>0</v>
      </c>
      <c r="P4136" s="111">
        <v>5.0803000000000001E-2</v>
      </c>
      <c r="Z4136" s="77" t="s">
        <v>40</v>
      </c>
      <c r="AA4136" s="77" t="s">
        <v>39</v>
      </c>
      <c r="AB4136" s="77">
        <v>20</v>
      </c>
    </row>
    <row r="4137" spans="1:28" ht="15.75" customHeight="1" x14ac:dyDescent="0.2">
      <c r="A4137" s="77" t="s">
        <v>48</v>
      </c>
      <c r="B4137" s="77" t="s">
        <v>85</v>
      </c>
      <c r="C4137" s="77" t="s">
        <v>50</v>
      </c>
      <c r="D4137" s="113">
        <v>44154.447201608797</v>
      </c>
      <c r="E4137" s="77" t="s">
        <v>5</v>
      </c>
      <c r="F4137" s="77" t="s">
        <v>31</v>
      </c>
      <c r="G4137" s="77" t="s">
        <v>51</v>
      </c>
      <c r="H4137" s="77" t="s">
        <v>20</v>
      </c>
      <c r="I4137" s="77" t="s">
        <v>159</v>
      </c>
      <c r="J4137" s="77" t="s">
        <v>42</v>
      </c>
      <c r="K4137" s="101">
        <v>1.7</v>
      </c>
      <c r="L4137" s="77">
        <v>1120</v>
      </c>
      <c r="M4137" s="77" t="s">
        <v>41</v>
      </c>
      <c r="N4137" s="101">
        <v>5.71</v>
      </c>
      <c r="O4137" s="107">
        <v>7.5100000000000002E-3</v>
      </c>
      <c r="P4137" s="104">
        <v>0.871</v>
      </c>
      <c r="Z4137" s="77" t="s">
        <v>40</v>
      </c>
      <c r="AA4137" s="77" t="s">
        <v>39</v>
      </c>
      <c r="AB4137" s="77">
        <v>20</v>
      </c>
    </row>
    <row r="4138" spans="1:28" ht="15.75" customHeight="1" x14ac:dyDescent="0.2">
      <c r="A4138" s="77" t="s">
        <v>48</v>
      </c>
      <c r="B4138" s="77" t="s">
        <v>85</v>
      </c>
      <c r="C4138" s="77" t="s">
        <v>50</v>
      </c>
      <c r="D4138" s="113">
        <v>44154.447201608797</v>
      </c>
      <c r="E4138" s="77" t="s">
        <v>5</v>
      </c>
      <c r="F4138" s="77" t="s">
        <v>31</v>
      </c>
      <c r="G4138" s="77" t="s">
        <v>51</v>
      </c>
      <c r="H4138" s="77" t="s">
        <v>22</v>
      </c>
      <c r="I4138" s="77" t="s">
        <v>157</v>
      </c>
      <c r="J4138" s="77" t="s">
        <v>42</v>
      </c>
      <c r="K4138" s="101">
        <v>1.73</v>
      </c>
      <c r="L4138" s="77">
        <v>1110</v>
      </c>
      <c r="M4138" s="77" t="s">
        <v>41</v>
      </c>
      <c r="N4138" s="101">
        <v>7.98</v>
      </c>
      <c r="O4138" s="107">
        <v>8.0000000000000002E-3</v>
      </c>
      <c r="P4138" s="104">
        <v>1.03</v>
      </c>
      <c r="Z4138" s="77" t="s">
        <v>40</v>
      </c>
      <c r="AA4138" s="77" t="s">
        <v>39</v>
      </c>
      <c r="AB4138" s="77">
        <v>20</v>
      </c>
    </row>
    <row r="4139" spans="1:28" ht="15.75" customHeight="1" x14ac:dyDescent="0.2">
      <c r="A4139" s="77" t="s">
        <v>48</v>
      </c>
      <c r="B4139" s="77" t="s">
        <v>85</v>
      </c>
      <c r="C4139" s="77" t="s">
        <v>50</v>
      </c>
      <c r="D4139" s="113">
        <v>44154.447201608797</v>
      </c>
      <c r="E4139" s="77" t="s">
        <v>5</v>
      </c>
      <c r="F4139" s="77" t="s">
        <v>31</v>
      </c>
      <c r="G4139" s="77" t="s">
        <v>51</v>
      </c>
      <c r="H4139" s="77" t="s">
        <v>22</v>
      </c>
      <c r="I4139" s="77" t="s">
        <v>158</v>
      </c>
      <c r="J4139" s="77" t="s">
        <v>42</v>
      </c>
      <c r="K4139" s="101">
        <v>1.73</v>
      </c>
      <c r="L4139" s="77">
        <v>1110</v>
      </c>
      <c r="M4139" s="77" t="s">
        <v>41</v>
      </c>
      <c r="N4139" s="101">
        <v>17.8</v>
      </c>
      <c r="O4139" s="107">
        <v>8.5800000000000008E-3</v>
      </c>
      <c r="P4139" s="104">
        <v>0</v>
      </c>
      <c r="Z4139" s="77" t="s">
        <v>40</v>
      </c>
      <c r="AA4139" s="77" t="s">
        <v>39</v>
      </c>
      <c r="AB4139" s="77">
        <v>20</v>
      </c>
    </row>
    <row r="4140" spans="1:28" ht="15.75" customHeight="1" x14ac:dyDescent="0.2">
      <c r="A4140" s="77" t="s">
        <v>48</v>
      </c>
      <c r="B4140" s="77" t="s">
        <v>85</v>
      </c>
      <c r="C4140" s="77" t="s">
        <v>50</v>
      </c>
      <c r="D4140" s="113">
        <v>44154.447201608797</v>
      </c>
      <c r="E4140" s="77" t="s">
        <v>5</v>
      </c>
      <c r="F4140" s="77" t="s">
        <v>31</v>
      </c>
      <c r="G4140" s="77" t="s">
        <v>51</v>
      </c>
      <c r="H4140" s="77" t="s">
        <v>22</v>
      </c>
      <c r="I4140" s="77" t="s">
        <v>43</v>
      </c>
      <c r="J4140" s="109" t="s">
        <v>83</v>
      </c>
      <c r="K4140" s="110">
        <v>32.316400000000002</v>
      </c>
      <c r="L4140" s="77">
        <v>1110</v>
      </c>
      <c r="M4140" s="77" t="s">
        <v>41</v>
      </c>
      <c r="N4140" s="110">
        <v>4.0471092E-2</v>
      </c>
      <c r="O4140" s="107">
        <v>0</v>
      </c>
      <c r="P4140" s="111">
        <v>5.3319055999999997E-2</v>
      </c>
      <c r="Z4140" s="77" t="s">
        <v>40</v>
      </c>
      <c r="AA4140" s="77" t="s">
        <v>39</v>
      </c>
      <c r="AB4140" s="77">
        <v>20</v>
      </c>
    </row>
    <row r="4141" spans="1:28" ht="15.75" customHeight="1" x14ac:dyDescent="0.2">
      <c r="A4141" s="77" t="s">
        <v>48</v>
      </c>
      <c r="B4141" s="77" t="s">
        <v>85</v>
      </c>
      <c r="C4141" s="77" t="s">
        <v>50</v>
      </c>
      <c r="D4141" s="113">
        <v>44154.447201608797</v>
      </c>
      <c r="E4141" s="77" t="s">
        <v>5</v>
      </c>
      <c r="F4141" s="77" t="s">
        <v>31</v>
      </c>
      <c r="G4141" s="77" t="s">
        <v>51</v>
      </c>
      <c r="H4141" s="77" t="s">
        <v>22</v>
      </c>
      <c r="I4141" s="77" t="s">
        <v>159</v>
      </c>
      <c r="J4141" s="77" t="s">
        <v>42</v>
      </c>
      <c r="K4141" s="101">
        <v>1.73</v>
      </c>
      <c r="L4141" s="77">
        <v>1110</v>
      </c>
      <c r="M4141" s="77" t="s">
        <v>41</v>
      </c>
      <c r="N4141" s="101">
        <v>8.9700000000000006</v>
      </c>
      <c r="O4141" s="107">
        <v>7.8399999999999997E-3</v>
      </c>
      <c r="P4141" s="104">
        <v>0.90200000000000002</v>
      </c>
      <c r="Z4141" s="77" t="s">
        <v>40</v>
      </c>
      <c r="AA4141" s="77" t="s">
        <v>39</v>
      </c>
      <c r="AB4141" s="77">
        <v>20</v>
      </c>
    </row>
    <row r="4142" spans="1:28" ht="15.75" customHeight="1" x14ac:dyDescent="0.2">
      <c r="A4142" s="77" t="s">
        <v>48</v>
      </c>
      <c r="B4142" s="77" t="s">
        <v>85</v>
      </c>
      <c r="C4142" s="77" t="s">
        <v>50</v>
      </c>
      <c r="D4142" s="113">
        <v>44154.447201608797</v>
      </c>
      <c r="E4142" s="77" t="s">
        <v>5</v>
      </c>
      <c r="F4142" s="77" t="s">
        <v>31</v>
      </c>
      <c r="G4142" s="77" t="s">
        <v>51</v>
      </c>
      <c r="H4142" s="77" t="s">
        <v>24</v>
      </c>
      <c r="I4142" s="77" t="s">
        <v>157</v>
      </c>
      <c r="J4142" s="77" t="s">
        <v>42</v>
      </c>
      <c r="K4142" s="101">
        <v>2.3199999999999998</v>
      </c>
      <c r="L4142" s="77">
        <v>1390</v>
      </c>
      <c r="M4142" s="77" t="s">
        <v>41</v>
      </c>
      <c r="N4142" s="101">
        <v>10.8</v>
      </c>
      <c r="O4142" s="107">
        <v>8.3599999999999994E-3</v>
      </c>
      <c r="P4142" s="104">
        <v>0.79</v>
      </c>
      <c r="Z4142" s="77" t="s">
        <v>40</v>
      </c>
      <c r="AA4142" s="77" t="s">
        <v>39</v>
      </c>
      <c r="AB4142" s="77">
        <v>20</v>
      </c>
    </row>
    <row r="4143" spans="1:28" ht="15.75" customHeight="1" x14ac:dyDescent="0.2">
      <c r="A4143" s="77" t="s">
        <v>48</v>
      </c>
      <c r="B4143" s="77" t="s">
        <v>85</v>
      </c>
      <c r="C4143" s="77" t="s">
        <v>50</v>
      </c>
      <c r="D4143" s="113">
        <v>44154.447201608797</v>
      </c>
      <c r="E4143" s="77" t="s">
        <v>5</v>
      </c>
      <c r="F4143" s="77" t="s">
        <v>31</v>
      </c>
      <c r="G4143" s="77" t="s">
        <v>51</v>
      </c>
      <c r="H4143" s="77" t="s">
        <v>24</v>
      </c>
      <c r="I4143" s="77" t="s">
        <v>158</v>
      </c>
      <c r="J4143" s="77" t="s">
        <v>42</v>
      </c>
      <c r="K4143" s="101">
        <v>2.3199999999999998</v>
      </c>
      <c r="L4143" s="77">
        <v>1390</v>
      </c>
      <c r="M4143" s="77" t="s">
        <v>41</v>
      </c>
      <c r="N4143" s="101">
        <v>19.8</v>
      </c>
      <c r="O4143" s="107">
        <v>8.4700000000000001E-3</v>
      </c>
      <c r="P4143" s="104">
        <v>0</v>
      </c>
      <c r="Z4143" s="77" t="s">
        <v>40</v>
      </c>
      <c r="AA4143" s="77" t="s">
        <v>39</v>
      </c>
      <c r="AB4143" s="77">
        <v>20</v>
      </c>
    </row>
    <row r="4144" spans="1:28" ht="15.75" customHeight="1" x14ac:dyDescent="0.2">
      <c r="A4144" s="77" t="s">
        <v>48</v>
      </c>
      <c r="B4144" s="77" t="s">
        <v>85</v>
      </c>
      <c r="C4144" s="77" t="s">
        <v>50</v>
      </c>
      <c r="D4144" s="113">
        <v>44154.447201608797</v>
      </c>
      <c r="E4144" s="77" t="s">
        <v>5</v>
      </c>
      <c r="F4144" s="77" t="s">
        <v>31</v>
      </c>
      <c r="G4144" s="77" t="s">
        <v>51</v>
      </c>
      <c r="H4144" s="77" t="s">
        <v>24</v>
      </c>
      <c r="I4144" s="77" t="s">
        <v>43</v>
      </c>
      <c r="J4144" s="109" t="s">
        <v>83</v>
      </c>
      <c r="K4144" s="110">
        <v>43.337597000000002</v>
      </c>
      <c r="L4144" s="77">
        <v>1390</v>
      </c>
      <c r="M4144" s="77" t="s">
        <v>41</v>
      </c>
      <c r="N4144" s="110">
        <v>2.9550320000000001E-2</v>
      </c>
      <c r="O4144" s="107">
        <v>0</v>
      </c>
      <c r="P4144" s="111">
        <v>4.0845826000000002E-2</v>
      </c>
      <c r="Z4144" s="77" t="s">
        <v>40</v>
      </c>
      <c r="AA4144" s="77" t="s">
        <v>39</v>
      </c>
      <c r="AB4144" s="77">
        <v>20</v>
      </c>
    </row>
    <row r="4145" spans="1:28" ht="15.75" customHeight="1" x14ac:dyDescent="0.2">
      <c r="A4145" s="77" t="s">
        <v>48</v>
      </c>
      <c r="B4145" s="77" t="s">
        <v>85</v>
      </c>
      <c r="C4145" s="77" t="s">
        <v>50</v>
      </c>
      <c r="D4145" s="113">
        <v>44154.447201608797</v>
      </c>
      <c r="E4145" s="77" t="s">
        <v>5</v>
      </c>
      <c r="F4145" s="77" t="s">
        <v>31</v>
      </c>
      <c r="G4145" s="77" t="s">
        <v>51</v>
      </c>
      <c r="H4145" s="77" t="s">
        <v>24</v>
      </c>
      <c r="I4145" s="77" t="s">
        <v>159</v>
      </c>
      <c r="J4145" s="77" t="s">
        <v>42</v>
      </c>
      <c r="K4145" s="101">
        <v>2.3199999999999998</v>
      </c>
      <c r="L4145" s="77">
        <v>1390</v>
      </c>
      <c r="M4145" s="77" t="s">
        <v>41</v>
      </c>
      <c r="N4145" s="101">
        <v>11.9</v>
      </c>
      <c r="O4145" s="107">
        <v>8.3700000000000007E-3</v>
      </c>
      <c r="P4145" s="104">
        <v>0.69099999999999995</v>
      </c>
      <c r="Z4145" s="77" t="s">
        <v>40</v>
      </c>
      <c r="AA4145" s="77" t="s">
        <v>39</v>
      </c>
      <c r="AB4145" s="77">
        <v>20</v>
      </c>
    </row>
    <row r="4146" spans="1:28" ht="15.75" customHeight="1" x14ac:dyDescent="0.2">
      <c r="A4146" s="77" t="s">
        <v>48</v>
      </c>
      <c r="B4146" s="77" t="s">
        <v>85</v>
      </c>
      <c r="C4146" s="77" t="s">
        <v>50</v>
      </c>
      <c r="D4146" s="113">
        <v>44154.447201608797</v>
      </c>
      <c r="E4146" s="77" t="s">
        <v>5</v>
      </c>
      <c r="F4146" s="77" t="s">
        <v>31</v>
      </c>
      <c r="G4146" s="77" t="s">
        <v>51</v>
      </c>
      <c r="H4146" s="77" t="s">
        <v>25</v>
      </c>
      <c r="I4146" s="77" t="s">
        <v>157</v>
      </c>
      <c r="J4146" s="77" t="s">
        <v>42</v>
      </c>
      <c r="K4146" s="101">
        <v>2.5</v>
      </c>
      <c r="L4146" s="77">
        <v>1410</v>
      </c>
      <c r="M4146" s="77" t="s">
        <v>41</v>
      </c>
      <c r="N4146" s="101">
        <v>15.1</v>
      </c>
      <c r="O4146" s="107">
        <v>8.94E-3</v>
      </c>
      <c r="P4146" s="104">
        <v>0.33400000000000002</v>
      </c>
      <c r="Z4146" s="77" t="s">
        <v>40</v>
      </c>
      <c r="AA4146" s="77" t="s">
        <v>39</v>
      </c>
      <c r="AB4146" s="77">
        <v>20</v>
      </c>
    </row>
    <row r="4147" spans="1:28" ht="15.75" customHeight="1" x14ac:dyDescent="0.2">
      <c r="A4147" s="77" t="s">
        <v>48</v>
      </c>
      <c r="B4147" s="77" t="s">
        <v>85</v>
      </c>
      <c r="C4147" s="77" t="s">
        <v>50</v>
      </c>
      <c r="D4147" s="113">
        <v>44154.447201608797</v>
      </c>
      <c r="E4147" s="77" t="s">
        <v>5</v>
      </c>
      <c r="F4147" s="77" t="s">
        <v>31</v>
      </c>
      <c r="G4147" s="77" t="s">
        <v>51</v>
      </c>
      <c r="H4147" s="77" t="s">
        <v>25</v>
      </c>
      <c r="I4147" s="77" t="s">
        <v>158</v>
      </c>
      <c r="J4147" s="77" t="s">
        <v>42</v>
      </c>
      <c r="K4147" s="101">
        <v>2.5</v>
      </c>
      <c r="L4147" s="77">
        <v>1410</v>
      </c>
      <c r="M4147" s="77" t="s">
        <v>41</v>
      </c>
      <c r="N4147" s="101">
        <v>18</v>
      </c>
      <c r="O4147" s="107">
        <v>8.94E-3</v>
      </c>
      <c r="P4147" s="104">
        <v>0</v>
      </c>
      <c r="Z4147" s="77" t="s">
        <v>40</v>
      </c>
      <c r="AA4147" s="77" t="s">
        <v>39</v>
      </c>
      <c r="AB4147" s="77">
        <v>20</v>
      </c>
    </row>
    <row r="4148" spans="1:28" ht="15.75" customHeight="1" x14ac:dyDescent="0.2">
      <c r="A4148" s="77" t="s">
        <v>48</v>
      </c>
      <c r="B4148" s="77" t="s">
        <v>85</v>
      </c>
      <c r="C4148" s="77" t="s">
        <v>50</v>
      </c>
      <c r="D4148" s="113">
        <v>44154.447201608797</v>
      </c>
      <c r="E4148" s="77" t="s">
        <v>5</v>
      </c>
      <c r="F4148" s="77" t="s">
        <v>31</v>
      </c>
      <c r="G4148" s="77" t="s">
        <v>51</v>
      </c>
      <c r="H4148" s="77" t="s">
        <v>25</v>
      </c>
      <c r="I4148" s="77" t="s">
        <v>43</v>
      </c>
      <c r="J4148" s="109" t="s">
        <v>83</v>
      </c>
      <c r="K4148" s="110">
        <v>46.7</v>
      </c>
      <c r="L4148" s="77">
        <v>1410</v>
      </c>
      <c r="M4148" s="77" t="s">
        <v>41</v>
      </c>
      <c r="N4148" s="110">
        <v>1.2366167000000001E-2</v>
      </c>
      <c r="O4148" s="107">
        <v>0</v>
      </c>
      <c r="P4148" s="111">
        <v>1.7184155E-2</v>
      </c>
      <c r="Z4148" s="77" t="s">
        <v>40</v>
      </c>
      <c r="AA4148" s="77" t="s">
        <v>39</v>
      </c>
      <c r="AB4148" s="77">
        <v>20</v>
      </c>
    </row>
    <row r="4149" spans="1:28" ht="15.75" customHeight="1" x14ac:dyDescent="0.2">
      <c r="A4149" s="77" t="s">
        <v>48</v>
      </c>
      <c r="B4149" s="77" t="s">
        <v>85</v>
      </c>
      <c r="C4149" s="77" t="s">
        <v>50</v>
      </c>
      <c r="D4149" s="113">
        <v>44154.447201608797</v>
      </c>
      <c r="E4149" s="77" t="s">
        <v>5</v>
      </c>
      <c r="F4149" s="77" t="s">
        <v>31</v>
      </c>
      <c r="G4149" s="77" t="s">
        <v>51</v>
      </c>
      <c r="H4149" s="77" t="s">
        <v>25</v>
      </c>
      <c r="I4149" s="77" t="s">
        <v>159</v>
      </c>
      <c r="J4149" s="77" t="s">
        <v>42</v>
      </c>
      <c r="K4149" s="101">
        <v>2.5</v>
      </c>
      <c r="L4149" s="77">
        <v>1410</v>
      </c>
      <c r="M4149" s="77" t="s">
        <v>41</v>
      </c>
      <c r="N4149" s="101">
        <v>15.3</v>
      </c>
      <c r="O4149" s="107">
        <v>8.8599999999999998E-3</v>
      </c>
      <c r="P4149" s="104">
        <v>0.29199999999999998</v>
      </c>
      <c r="Z4149" s="77" t="s">
        <v>40</v>
      </c>
      <c r="AA4149" s="77" t="s">
        <v>39</v>
      </c>
      <c r="AB4149" s="77">
        <v>20</v>
      </c>
    </row>
    <row r="4150" spans="1:28" ht="15.75" customHeight="1" x14ac:dyDescent="0.2">
      <c r="A4150" s="77" t="s">
        <v>48</v>
      </c>
      <c r="B4150" s="77" t="s">
        <v>85</v>
      </c>
      <c r="C4150" s="77" t="s">
        <v>50</v>
      </c>
      <c r="D4150" s="113">
        <v>44154.447201608797</v>
      </c>
      <c r="E4150" s="77" t="s">
        <v>5</v>
      </c>
      <c r="F4150" s="77" t="s">
        <v>31</v>
      </c>
      <c r="G4150" s="77" t="s">
        <v>51</v>
      </c>
      <c r="H4150" s="77" t="s">
        <v>26</v>
      </c>
      <c r="I4150" s="77" t="s">
        <v>157</v>
      </c>
      <c r="J4150" s="77" t="s">
        <v>42</v>
      </c>
      <c r="K4150" s="101">
        <v>1.52</v>
      </c>
      <c r="L4150" s="77">
        <v>1130</v>
      </c>
      <c r="M4150" s="77" t="s">
        <v>41</v>
      </c>
      <c r="N4150" s="101">
        <v>6.39</v>
      </c>
      <c r="O4150" s="107">
        <v>6.13E-3</v>
      </c>
      <c r="P4150" s="104">
        <v>1.72</v>
      </c>
      <c r="Z4150" s="77" t="s">
        <v>40</v>
      </c>
      <c r="AA4150" s="77" t="s">
        <v>39</v>
      </c>
      <c r="AB4150" s="77">
        <v>20</v>
      </c>
    </row>
    <row r="4151" spans="1:28" ht="15.75" customHeight="1" x14ac:dyDescent="0.2">
      <c r="A4151" s="77" t="s">
        <v>48</v>
      </c>
      <c r="B4151" s="77" t="s">
        <v>85</v>
      </c>
      <c r="C4151" s="77" t="s">
        <v>50</v>
      </c>
      <c r="D4151" s="113">
        <v>44154.447201608797</v>
      </c>
      <c r="E4151" s="77" t="s">
        <v>5</v>
      </c>
      <c r="F4151" s="77" t="s">
        <v>31</v>
      </c>
      <c r="G4151" s="77" t="s">
        <v>51</v>
      </c>
      <c r="H4151" s="77" t="s">
        <v>26</v>
      </c>
      <c r="I4151" s="77" t="s">
        <v>158</v>
      </c>
      <c r="J4151" s="77" t="s">
        <v>42</v>
      </c>
      <c r="K4151" s="101">
        <v>1.52</v>
      </c>
      <c r="L4151" s="77">
        <v>1130</v>
      </c>
      <c r="M4151" s="77" t="s">
        <v>41</v>
      </c>
      <c r="N4151" s="101">
        <v>29.6</v>
      </c>
      <c r="O4151" s="107">
        <v>6.7999999999999996E-3</v>
      </c>
      <c r="P4151" s="104">
        <v>0</v>
      </c>
      <c r="Z4151" s="77" t="s">
        <v>40</v>
      </c>
      <c r="AA4151" s="77" t="s">
        <v>39</v>
      </c>
      <c r="AB4151" s="77">
        <v>20</v>
      </c>
    </row>
    <row r="4152" spans="1:28" ht="15.75" customHeight="1" x14ac:dyDescent="0.2">
      <c r="A4152" s="77" t="s">
        <v>48</v>
      </c>
      <c r="B4152" s="77" t="s">
        <v>85</v>
      </c>
      <c r="C4152" s="77" t="s">
        <v>50</v>
      </c>
      <c r="D4152" s="113">
        <v>44154.447201608797</v>
      </c>
      <c r="E4152" s="77" t="s">
        <v>5</v>
      </c>
      <c r="F4152" s="77" t="s">
        <v>31</v>
      </c>
      <c r="G4152" s="77" t="s">
        <v>51</v>
      </c>
      <c r="H4152" s="77" t="s">
        <v>26</v>
      </c>
      <c r="I4152" s="77" t="s">
        <v>43</v>
      </c>
      <c r="J4152" s="109" t="s">
        <v>83</v>
      </c>
      <c r="K4152" s="110">
        <v>28.393599999999999</v>
      </c>
      <c r="L4152" s="77">
        <v>1130</v>
      </c>
      <c r="M4152" s="77" t="s">
        <v>41</v>
      </c>
      <c r="N4152" s="110">
        <v>7.1734480000000003E-2</v>
      </c>
      <c r="O4152" s="107">
        <v>0</v>
      </c>
      <c r="P4152" s="111">
        <v>8.8329759999999993E-2</v>
      </c>
      <c r="Z4152" s="77" t="s">
        <v>40</v>
      </c>
      <c r="AA4152" s="77" t="s">
        <v>39</v>
      </c>
      <c r="AB4152" s="77">
        <v>20</v>
      </c>
    </row>
    <row r="4153" spans="1:28" ht="15.75" customHeight="1" x14ac:dyDescent="0.2">
      <c r="A4153" s="77" t="s">
        <v>48</v>
      </c>
      <c r="B4153" s="77" t="s">
        <v>85</v>
      </c>
      <c r="C4153" s="77" t="s">
        <v>50</v>
      </c>
      <c r="D4153" s="113">
        <v>44154.447201608797</v>
      </c>
      <c r="E4153" s="77" t="s">
        <v>5</v>
      </c>
      <c r="F4153" s="77" t="s">
        <v>31</v>
      </c>
      <c r="G4153" s="77" t="s">
        <v>51</v>
      </c>
      <c r="H4153" s="77" t="s">
        <v>26</v>
      </c>
      <c r="I4153" s="77" t="s">
        <v>159</v>
      </c>
      <c r="J4153" s="77" t="s">
        <v>42</v>
      </c>
      <c r="K4153" s="101">
        <v>1.52</v>
      </c>
      <c r="L4153" s="77">
        <v>1130</v>
      </c>
      <c r="M4153" s="77" t="s">
        <v>41</v>
      </c>
      <c r="N4153" s="101">
        <v>9.31</v>
      </c>
      <c r="O4153" s="107">
        <v>6.2100000000000002E-3</v>
      </c>
      <c r="P4153" s="104">
        <v>1.51</v>
      </c>
      <c r="Z4153" s="77" t="s">
        <v>40</v>
      </c>
      <c r="AA4153" s="77" t="s">
        <v>39</v>
      </c>
      <c r="AB4153" s="77">
        <v>20</v>
      </c>
    </row>
    <row r="4154" spans="1:28" ht="15.75" customHeight="1" x14ac:dyDescent="0.2">
      <c r="A4154" s="77" t="s">
        <v>48</v>
      </c>
      <c r="B4154" s="77" t="s">
        <v>85</v>
      </c>
      <c r="C4154" s="77" t="s">
        <v>50</v>
      </c>
      <c r="D4154" s="113">
        <v>44154.447201608797</v>
      </c>
      <c r="E4154" s="77" t="s">
        <v>5</v>
      </c>
      <c r="F4154" s="77" t="s">
        <v>45</v>
      </c>
      <c r="G4154" s="77" t="s">
        <v>44</v>
      </c>
      <c r="H4154" s="77" t="s">
        <v>6</v>
      </c>
      <c r="I4154" s="77" t="s">
        <v>157</v>
      </c>
      <c r="J4154" s="77" t="s">
        <v>42</v>
      </c>
      <c r="K4154" s="101">
        <v>1.8</v>
      </c>
      <c r="L4154" s="77">
        <v>1750</v>
      </c>
      <c r="M4154" s="77" t="s">
        <v>41</v>
      </c>
      <c r="N4154" s="101">
        <v>2.5</v>
      </c>
      <c r="O4154" s="107">
        <v>0</v>
      </c>
      <c r="P4154" s="104">
        <v>3.05</v>
      </c>
      <c r="Z4154" s="77" t="s">
        <v>40</v>
      </c>
      <c r="AA4154" s="77" t="s">
        <v>39</v>
      </c>
      <c r="AB4154" s="77">
        <v>20</v>
      </c>
    </row>
    <row r="4155" spans="1:28" ht="15.75" customHeight="1" x14ac:dyDescent="0.2">
      <c r="A4155" s="77" t="s">
        <v>48</v>
      </c>
      <c r="B4155" s="77" t="s">
        <v>85</v>
      </c>
      <c r="C4155" s="77" t="s">
        <v>50</v>
      </c>
      <c r="D4155" s="113">
        <v>44154.447201608797</v>
      </c>
      <c r="E4155" s="77" t="s">
        <v>5</v>
      </c>
      <c r="F4155" s="77" t="s">
        <v>45</v>
      </c>
      <c r="G4155" s="77" t="s">
        <v>44</v>
      </c>
      <c r="H4155" s="77" t="s">
        <v>6</v>
      </c>
      <c r="I4155" s="77" t="s">
        <v>158</v>
      </c>
      <c r="J4155" s="77" t="s">
        <v>42</v>
      </c>
      <c r="K4155" s="101">
        <v>1.8</v>
      </c>
      <c r="L4155" s="77">
        <v>1750</v>
      </c>
      <c r="M4155" s="77" t="s">
        <v>41</v>
      </c>
      <c r="N4155" s="101">
        <v>31.5</v>
      </c>
      <c r="O4155" s="107">
        <v>0</v>
      </c>
      <c r="P4155" s="104">
        <v>0</v>
      </c>
      <c r="Z4155" s="77" t="s">
        <v>40</v>
      </c>
      <c r="AA4155" s="77" t="s">
        <v>39</v>
      </c>
      <c r="AB4155" s="77">
        <v>20</v>
      </c>
    </row>
    <row r="4156" spans="1:28" ht="15.75" customHeight="1" x14ac:dyDescent="0.2">
      <c r="A4156" s="77" t="s">
        <v>48</v>
      </c>
      <c r="B4156" s="77" t="s">
        <v>85</v>
      </c>
      <c r="C4156" s="77" t="s">
        <v>50</v>
      </c>
      <c r="D4156" s="113">
        <v>44154.447201608797</v>
      </c>
      <c r="E4156" s="77" t="s">
        <v>5</v>
      </c>
      <c r="F4156" s="77" t="s">
        <v>45</v>
      </c>
      <c r="G4156" s="77" t="s">
        <v>44</v>
      </c>
      <c r="H4156" s="77" t="s">
        <v>6</v>
      </c>
      <c r="I4156" s="77" t="s">
        <v>159</v>
      </c>
      <c r="J4156" s="77" t="s">
        <v>42</v>
      </c>
      <c r="K4156" s="101">
        <v>1.8</v>
      </c>
      <c r="L4156" s="77">
        <v>1750</v>
      </c>
      <c r="M4156" s="77" t="s">
        <v>41</v>
      </c>
      <c r="N4156" s="101">
        <v>2.2000000000000002</v>
      </c>
      <c r="O4156" s="107">
        <v>0</v>
      </c>
      <c r="P4156" s="104">
        <v>2.93</v>
      </c>
      <c r="Z4156" s="77" t="s">
        <v>40</v>
      </c>
      <c r="AA4156" s="77" t="s">
        <v>39</v>
      </c>
      <c r="AB4156" s="77">
        <v>20</v>
      </c>
    </row>
    <row r="4157" spans="1:28" ht="15.75" customHeight="1" x14ac:dyDescent="0.2">
      <c r="A4157" s="77" t="s">
        <v>48</v>
      </c>
      <c r="B4157" s="77" t="s">
        <v>85</v>
      </c>
      <c r="C4157" s="77" t="s">
        <v>50</v>
      </c>
      <c r="D4157" s="113">
        <v>44154.447201608797</v>
      </c>
      <c r="E4157" s="77" t="s">
        <v>5</v>
      </c>
      <c r="F4157" s="77" t="s">
        <v>45</v>
      </c>
      <c r="G4157" s="77" t="s">
        <v>44</v>
      </c>
      <c r="H4157" s="77" t="s">
        <v>7</v>
      </c>
      <c r="I4157" s="77" t="s">
        <v>157</v>
      </c>
      <c r="J4157" s="77" t="s">
        <v>42</v>
      </c>
      <c r="K4157" s="101">
        <v>1.6</v>
      </c>
      <c r="L4157" s="77">
        <v>1410</v>
      </c>
      <c r="M4157" s="77" t="s">
        <v>41</v>
      </c>
      <c r="N4157" s="101">
        <v>12.8</v>
      </c>
      <c r="O4157" s="107">
        <v>1.7000000000000001E-2</v>
      </c>
      <c r="P4157" s="104">
        <v>2.67</v>
      </c>
      <c r="Z4157" s="77" t="s">
        <v>40</v>
      </c>
      <c r="AA4157" s="77" t="s">
        <v>39</v>
      </c>
      <c r="AB4157" s="77">
        <v>20</v>
      </c>
    </row>
    <row r="4158" spans="1:28" ht="15.75" customHeight="1" x14ac:dyDescent="0.2">
      <c r="A4158" s="77" t="s">
        <v>48</v>
      </c>
      <c r="B4158" s="77" t="s">
        <v>85</v>
      </c>
      <c r="C4158" s="77" t="s">
        <v>50</v>
      </c>
      <c r="D4158" s="113">
        <v>44154.447201608797</v>
      </c>
      <c r="E4158" s="77" t="s">
        <v>5</v>
      </c>
      <c r="F4158" s="77" t="s">
        <v>45</v>
      </c>
      <c r="G4158" s="77" t="s">
        <v>44</v>
      </c>
      <c r="H4158" s="77" t="s">
        <v>7</v>
      </c>
      <c r="I4158" s="77" t="s">
        <v>158</v>
      </c>
      <c r="J4158" s="77" t="s">
        <v>42</v>
      </c>
      <c r="K4158" s="101">
        <v>1.6</v>
      </c>
      <c r="L4158" s="77">
        <v>1410</v>
      </c>
      <c r="M4158" s="77" t="s">
        <v>41</v>
      </c>
      <c r="N4158" s="101">
        <v>41.5</v>
      </c>
      <c r="O4158" s="107">
        <v>1.7999999999999999E-2</v>
      </c>
      <c r="P4158" s="104">
        <v>0</v>
      </c>
      <c r="Z4158" s="77" t="s">
        <v>40</v>
      </c>
      <c r="AA4158" s="77" t="s">
        <v>39</v>
      </c>
      <c r="AB4158" s="77">
        <v>20</v>
      </c>
    </row>
    <row r="4159" spans="1:28" ht="15.75" customHeight="1" x14ac:dyDescent="0.2">
      <c r="A4159" s="77" t="s">
        <v>48</v>
      </c>
      <c r="B4159" s="77" t="s">
        <v>85</v>
      </c>
      <c r="C4159" s="77" t="s">
        <v>50</v>
      </c>
      <c r="D4159" s="113">
        <v>44154.447201608797</v>
      </c>
      <c r="E4159" s="77" t="s">
        <v>5</v>
      </c>
      <c r="F4159" s="77" t="s">
        <v>45</v>
      </c>
      <c r="G4159" s="77" t="s">
        <v>44</v>
      </c>
      <c r="H4159" s="77" t="s">
        <v>7</v>
      </c>
      <c r="I4159" s="77" t="s">
        <v>159</v>
      </c>
      <c r="J4159" s="77" t="s">
        <v>42</v>
      </c>
      <c r="K4159" s="101">
        <v>1.6</v>
      </c>
      <c r="L4159" s="77">
        <v>1410</v>
      </c>
      <c r="M4159" s="77" t="s">
        <v>41</v>
      </c>
      <c r="N4159" s="101">
        <v>10.7</v>
      </c>
      <c r="O4159" s="107">
        <v>8.0000000000000002E-3</v>
      </c>
      <c r="P4159" s="104">
        <v>2.5299999999999998</v>
      </c>
      <c r="Z4159" s="77" t="s">
        <v>40</v>
      </c>
      <c r="AA4159" s="77" t="s">
        <v>39</v>
      </c>
      <c r="AB4159" s="77">
        <v>20</v>
      </c>
    </row>
    <row r="4160" spans="1:28" ht="15.75" customHeight="1" x14ac:dyDescent="0.2">
      <c r="A4160" s="77" t="s">
        <v>48</v>
      </c>
      <c r="B4160" s="77" t="s">
        <v>85</v>
      </c>
      <c r="C4160" s="77" t="s">
        <v>50</v>
      </c>
      <c r="D4160" s="113">
        <v>44154.447201608797</v>
      </c>
      <c r="E4160" s="77" t="s">
        <v>5</v>
      </c>
      <c r="F4160" s="77" t="s">
        <v>45</v>
      </c>
      <c r="G4160" s="77" t="s">
        <v>44</v>
      </c>
      <c r="H4160" s="77" t="s">
        <v>8</v>
      </c>
      <c r="I4160" s="77" t="s">
        <v>157</v>
      </c>
      <c r="J4160" s="77" t="s">
        <v>42</v>
      </c>
      <c r="K4160" s="101">
        <v>1.9</v>
      </c>
      <c r="L4160" s="77">
        <v>1510</v>
      </c>
      <c r="M4160" s="77" t="s">
        <v>41</v>
      </c>
      <c r="N4160" s="101">
        <v>3</v>
      </c>
      <c r="O4160" s="107">
        <v>6.0000000000000001E-3</v>
      </c>
      <c r="P4160" s="104">
        <v>1.83</v>
      </c>
      <c r="Z4160" s="77" t="s">
        <v>40</v>
      </c>
      <c r="AA4160" s="77" t="s">
        <v>39</v>
      </c>
      <c r="AB4160" s="77">
        <v>20</v>
      </c>
    </row>
    <row r="4161" spans="1:28" ht="15.75" customHeight="1" x14ac:dyDescent="0.2">
      <c r="A4161" s="77" t="s">
        <v>48</v>
      </c>
      <c r="B4161" s="77" t="s">
        <v>85</v>
      </c>
      <c r="C4161" s="77" t="s">
        <v>50</v>
      </c>
      <c r="D4161" s="113">
        <v>44154.447201608797</v>
      </c>
      <c r="E4161" s="77" t="s">
        <v>5</v>
      </c>
      <c r="F4161" s="77" t="s">
        <v>45</v>
      </c>
      <c r="G4161" s="77" t="s">
        <v>44</v>
      </c>
      <c r="H4161" s="77" t="s">
        <v>8</v>
      </c>
      <c r="I4161" s="77" t="s">
        <v>158</v>
      </c>
      <c r="J4161" s="77" t="s">
        <v>42</v>
      </c>
      <c r="K4161" s="101">
        <v>1.9</v>
      </c>
      <c r="L4161" s="77">
        <v>1510</v>
      </c>
      <c r="M4161" s="77" t="s">
        <v>41</v>
      </c>
      <c r="N4161" s="101">
        <v>17.8</v>
      </c>
      <c r="O4161" s="107">
        <v>6.0000000000000001E-3</v>
      </c>
      <c r="P4161" s="104">
        <v>0</v>
      </c>
      <c r="Z4161" s="77" t="s">
        <v>40</v>
      </c>
      <c r="AA4161" s="77" t="s">
        <v>39</v>
      </c>
      <c r="AB4161" s="77">
        <v>20</v>
      </c>
    </row>
    <row r="4162" spans="1:28" ht="15.75" customHeight="1" x14ac:dyDescent="0.2">
      <c r="A4162" s="77" t="s">
        <v>48</v>
      </c>
      <c r="B4162" s="77" t="s">
        <v>85</v>
      </c>
      <c r="C4162" s="77" t="s">
        <v>50</v>
      </c>
      <c r="D4162" s="113">
        <v>44154.447201608797</v>
      </c>
      <c r="E4162" s="77" t="s">
        <v>5</v>
      </c>
      <c r="F4162" s="77" t="s">
        <v>45</v>
      </c>
      <c r="G4162" s="77" t="s">
        <v>44</v>
      </c>
      <c r="H4162" s="77" t="s">
        <v>8</v>
      </c>
      <c r="I4162" s="77" t="s">
        <v>159</v>
      </c>
      <c r="J4162" s="77" t="s">
        <v>42</v>
      </c>
      <c r="K4162" s="101">
        <v>1.9</v>
      </c>
      <c r="L4162" s="77">
        <v>1510</v>
      </c>
      <c r="M4162" s="77" t="s">
        <v>41</v>
      </c>
      <c r="N4162" s="101">
        <v>2</v>
      </c>
      <c r="O4162" s="107">
        <v>1E-3</v>
      </c>
      <c r="P4162" s="104">
        <v>1.77</v>
      </c>
      <c r="Z4162" s="77" t="s">
        <v>40</v>
      </c>
      <c r="AA4162" s="77" t="s">
        <v>39</v>
      </c>
      <c r="AB4162" s="77">
        <v>20</v>
      </c>
    </row>
    <row r="4163" spans="1:28" ht="15.75" customHeight="1" x14ac:dyDescent="0.2">
      <c r="A4163" s="77" t="s">
        <v>48</v>
      </c>
      <c r="B4163" s="77" t="s">
        <v>85</v>
      </c>
      <c r="C4163" s="77" t="s">
        <v>50</v>
      </c>
      <c r="D4163" s="113">
        <v>44154.447201608797</v>
      </c>
      <c r="E4163" s="77" t="s">
        <v>5</v>
      </c>
      <c r="F4163" s="77" t="s">
        <v>45</v>
      </c>
      <c r="G4163" s="77" t="s">
        <v>44</v>
      </c>
      <c r="H4163" s="77" t="s">
        <v>9</v>
      </c>
      <c r="I4163" s="77" t="s">
        <v>157</v>
      </c>
      <c r="J4163" s="77" t="s">
        <v>42</v>
      </c>
      <c r="K4163" s="101">
        <v>2.2000000000000002</v>
      </c>
      <c r="L4163" s="77">
        <v>1650</v>
      </c>
      <c r="M4163" s="77" t="s">
        <v>41</v>
      </c>
      <c r="N4163" s="101">
        <v>14.5</v>
      </c>
      <c r="O4163" s="107">
        <v>1.9E-2</v>
      </c>
      <c r="P4163" s="104">
        <v>2.12</v>
      </c>
      <c r="Z4163" s="77" t="s">
        <v>40</v>
      </c>
      <c r="AA4163" s="77" t="s">
        <v>39</v>
      </c>
      <c r="AB4163" s="77">
        <v>20</v>
      </c>
    </row>
    <row r="4164" spans="1:28" ht="15.75" customHeight="1" x14ac:dyDescent="0.2">
      <c r="A4164" s="77" t="s">
        <v>48</v>
      </c>
      <c r="B4164" s="77" t="s">
        <v>85</v>
      </c>
      <c r="C4164" s="77" t="s">
        <v>50</v>
      </c>
      <c r="D4164" s="113">
        <v>44154.447201608797</v>
      </c>
      <c r="E4164" s="77" t="s">
        <v>5</v>
      </c>
      <c r="F4164" s="77" t="s">
        <v>45</v>
      </c>
      <c r="G4164" s="77" t="s">
        <v>44</v>
      </c>
      <c r="H4164" s="77" t="s">
        <v>9</v>
      </c>
      <c r="I4164" s="77" t="s">
        <v>158</v>
      </c>
      <c r="J4164" s="77" t="s">
        <v>42</v>
      </c>
      <c r="K4164" s="101">
        <v>2.2000000000000002</v>
      </c>
      <c r="L4164" s="77">
        <v>1650</v>
      </c>
      <c r="M4164" s="77" t="s">
        <v>41</v>
      </c>
      <c r="N4164" s="101">
        <v>37.799999999999997</v>
      </c>
      <c r="O4164" s="107">
        <v>1.9E-2</v>
      </c>
      <c r="P4164" s="104">
        <v>0</v>
      </c>
      <c r="Z4164" s="77" t="s">
        <v>40</v>
      </c>
      <c r="AA4164" s="77" t="s">
        <v>39</v>
      </c>
      <c r="AB4164" s="77">
        <v>20</v>
      </c>
    </row>
    <row r="4165" spans="1:28" ht="15.75" customHeight="1" x14ac:dyDescent="0.2">
      <c r="A4165" s="77" t="s">
        <v>48</v>
      </c>
      <c r="B4165" s="77" t="s">
        <v>85</v>
      </c>
      <c r="C4165" s="77" t="s">
        <v>50</v>
      </c>
      <c r="D4165" s="113">
        <v>44154.447201608797</v>
      </c>
      <c r="E4165" s="77" t="s">
        <v>5</v>
      </c>
      <c r="F4165" s="77" t="s">
        <v>45</v>
      </c>
      <c r="G4165" s="77" t="s">
        <v>44</v>
      </c>
      <c r="H4165" s="77" t="s">
        <v>9</v>
      </c>
      <c r="I4165" s="77" t="s">
        <v>159</v>
      </c>
      <c r="J4165" s="77" t="s">
        <v>42</v>
      </c>
      <c r="K4165" s="101">
        <v>2.2000000000000002</v>
      </c>
      <c r="L4165" s="77">
        <v>1650</v>
      </c>
      <c r="M4165" s="77" t="s">
        <v>41</v>
      </c>
      <c r="N4165" s="101">
        <v>10.6</v>
      </c>
      <c r="O4165" s="107">
        <v>0.01</v>
      </c>
      <c r="P4165" s="104">
        <v>2.0099999999999998</v>
      </c>
      <c r="Z4165" s="77" t="s">
        <v>40</v>
      </c>
      <c r="AA4165" s="77" t="s">
        <v>39</v>
      </c>
      <c r="AB4165" s="77">
        <v>20</v>
      </c>
    </row>
    <row r="4166" spans="1:28" ht="15.75" customHeight="1" x14ac:dyDescent="0.2">
      <c r="A4166" s="77" t="s">
        <v>48</v>
      </c>
      <c r="B4166" s="77" t="s">
        <v>85</v>
      </c>
      <c r="C4166" s="77" t="s">
        <v>50</v>
      </c>
      <c r="D4166" s="113">
        <v>44154.447201608797</v>
      </c>
      <c r="E4166" s="77" t="s">
        <v>5</v>
      </c>
      <c r="F4166" s="77" t="s">
        <v>45</v>
      </c>
      <c r="G4166" s="77" t="s">
        <v>44</v>
      </c>
      <c r="H4166" s="77" t="s">
        <v>10</v>
      </c>
      <c r="I4166" s="77" t="s">
        <v>157</v>
      </c>
      <c r="J4166" s="77" t="s">
        <v>42</v>
      </c>
      <c r="K4166" s="101">
        <v>3.5</v>
      </c>
      <c r="L4166" s="77">
        <v>2130</v>
      </c>
      <c r="M4166" s="77" t="s">
        <v>41</v>
      </c>
      <c r="N4166" s="101">
        <v>10.6</v>
      </c>
      <c r="O4166" s="107">
        <v>1.2999999999999999E-2</v>
      </c>
      <c r="P4166" s="104">
        <v>3.77</v>
      </c>
      <c r="Z4166" s="77" t="s">
        <v>40</v>
      </c>
      <c r="AA4166" s="77" t="s">
        <v>39</v>
      </c>
      <c r="AB4166" s="77">
        <v>20</v>
      </c>
    </row>
    <row r="4167" spans="1:28" ht="15.75" customHeight="1" x14ac:dyDescent="0.2">
      <c r="A4167" s="77" t="s">
        <v>48</v>
      </c>
      <c r="B4167" s="77" t="s">
        <v>85</v>
      </c>
      <c r="C4167" s="77" t="s">
        <v>50</v>
      </c>
      <c r="D4167" s="113">
        <v>44154.447201608797</v>
      </c>
      <c r="E4167" s="77" t="s">
        <v>5</v>
      </c>
      <c r="F4167" s="77" t="s">
        <v>45</v>
      </c>
      <c r="G4167" s="77" t="s">
        <v>44</v>
      </c>
      <c r="H4167" s="77" t="s">
        <v>10</v>
      </c>
      <c r="I4167" s="77" t="s">
        <v>158</v>
      </c>
      <c r="J4167" s="77" t="s">
        <v>42</v>
      </c>
      <c r="K4167" s="101">
        <v>3.5</v>
      </c>
      <c r="L4167" s="77">
        <v>2130</v>
      </c>
      <c r="M4167" s="77" t="s">
        <v>41</v>
      </c>
      <c r="N4167" s="101">
        <v>43.8</v>
      </c>
      <c r="O4167" s="107">
        <v>1.2999999999999999E-2</v>
      </c>
      <c r="P4167" s="104">
        <v>0</v>
      </c>
      <c r="Z4167" s="77" t="s">
        <v>40</v>
      </c>
      <c r="AA4167" s="77" t="s">
        <v>39</v>
      </c>
      <c r="AB4167" s="77">
        <v>20</v>
      </c>
    </row>
    <row r="4168" spans="1:28" ht="15.75" customHeight="1" x14ac:dyDescent="0.2">
      <c r="A4168" s="77" t="s">
        <v>48</v>
      </c>
      <c r="B4168" s="77" t="s">
        <v>85</v>
      </c>
      <c r="C4168" s="77" t="s">
        <v>50</v>
      </c>
      <c r="D4168" s="113">
        <v>44154.447201608797</v>
      </c>
      <c r="E4168" s="77" t="s">
        <v>5</v>
      </c>
      <c r="F4168" s="77" t="s">
        <v>45</v>
      </c>
      <c r="G4168" s="77" t="s">
        <v>44</v>
      </c>
      <c r="H4168" s="77" t="s">
        <v>10</v>
      </c>
      <c r="I4168" s="77" t="s">
        <v>159</v>
      </c>
      <c r="J4168" s="77" t="s">
        <v>42</v>
      </c>
      <c r="K4168" s="101">
        <v>3.5</v>
      </c>
      <c r="L4168" s="77">
        <v>2130</v>
      </c>
      <c r="M4168" s="77" t="s">
        <v>41</v>
      </c>
      <c r="N4168" s="101">
        <v>4</v>
      </c>
      <c r="O4168" s="107">
        <v>2E-3</v>
      </c>
      <c r="P4168" s="104">
        <v>3.59</v>
      </c>
      <c r="Z4168" s="77" t="s">
        <v>40</v>
      </c>
      <c r="AA4168" s="77" t="s">
        <v>39</v>
      </c>
      <c r="AB4168" s="77">
        <v>20</v>
      </c>
    </row>
    <row r="4169" spans="1:28" ht="15.75" customHeight="1" x14ac:dyDescent="0.2">
      <c r="A4169" s="77" t="s">
        <v>48</v>
      </c>
      <c r="B4169" s="77" t="s">
        <v>85</v>
      </c>
      <c r="C4169" s="77" t="s">
        <v>50</v>
      </c>
      <c r="D4169" s="113">
        <v>44154.447201608797</v>
      </c>
      <c r="E4169" s="77" t="s">
        <v>5</v>
      </c>
      <c r="F4169" s="77" t="s">
        <v>45</v>
      </c>
      <c r="G4169" s="77" t="s">
        <v>44</v>
      </c>
      <c r="H4169" s="77" t="s">
        <v>11</v>
      </c>
      <c r="I4169" s="77" t="s">
        <v>157</v>
      </c>
      <c r="J4169" s="77" t="s">
        <v>42</v>
      </c>
      <c r="K4169" s="101">
        <v>3</v>
      </c>
      <c r="L4169" s="77">
        <v>1920</v>
      </c>
      <c r="M4169" s="77" t="s">
        <v>41</v>
      </c>
      <c r="N4169" s="101">
        <v>12</v>
      </c>
      <c r="O4169" s="107">
        <v>1.7000000000000001E-2</v>
      </c>
      <c r="P4169" s="104">
        <v>1.07</v>
      </c>
      <c r="Z4169" s="77" t="s">
        <v>40</v>
      </c>
      <c r="AA4169" s="77" t="s">
        <v>39</v>
      </c>
      <c r="AB4169" s="77">
        <v>20</v>
      </c>
    </row>
    <row r="4170" spans="1:28" ht="15.75" customHeight="1" x14ac:dyDescent="0.2">
      <c r="A4170" s="77" t="s">
        <v>48</v>
      </c>
      <c r="B4170" s="77" t="s">
        <v>85</v>
      </c>
      <c r="C4170" s="77" t="s">
        <v>50</v>
      </c>
      <c r="D4170" s="113">
        <v>44154.447201608797</v>
      </c>
      <c r="E4170" s="77" t="s">
        <v>5</v>
      </c>
      <c r="F4170" s="77" t="s">
        <v>45</v>
      </c>
      <c r="G4170" s="77" t="s">
        <v>44</v>
      </c>
      <c r="H4170" s="77" t="s">
        <v>11</v>
      </c>
      <c r="I4170" s="77" t="s">
        <v>158</v>
      </c>
      <c r="J4170" s="77" t="s">
        <v>42</v>
      </c>
      <c r="K4170" s="101">
        <v>3</v>
      </c>
      <c r="L4170" s="77">
        <v>1920</v>
      </c>
      <c r="M4170" s="77" t="s">
        <v>41</v>
      </c>
      <c r="N4170" s="101">
        <v>21.6</v>
      </c>
      <c r="O4170" s="107">
        <v>1.7999999999999999E-2</v>
      </c>
      <c r="P4170" s="104">
        <v>0</v>
      </c>
      <c r="Z4170" s="77" t="s">
        <v>40</v>
      </c>
      <c r="AA4170" s="77" t="s">
        <v>39</v>
      </c>
      <c r="AB4170" s="77">
        <v>20</v>
      </c>
    </row>
    <row r="4171" spans="1:28" ht="15.75" customHeight="1" x14ac:dyDescent="0.2">
      <c r="A4171" s="77" t="s">
        <v>48</v>
      </c>
      <c r="B4171" s="77" t="s">
        <v>85</v>
      </c>
      <c r="C4171" s="77" t="s">
        <v>50</v>
      </c>
      <c r="D4171" s="113">
        <v>44154.447201608797</v>
      </c>
      <c r="E4171" s="77" t="s">
        <v>5</v>
      </c>
      <c r="F4171" s="77" t="s">
        <v>45</v>
      </c>
      <c r="G4171" s="77" t="s">
        <v>44</v>
      </c>
      <c r="H4171" s="77" t="s">
        <v>11</v>
      </c>
      <c r="I4171" s="77" t="s">
        <v>159</v>
      </c>
      <c r="J4171" s="77" t="s">
        <v>42</v>
      </c>
      <c r="K4171" s="101">
        <v>3</v>
      </c>
      <c r="L4171" s="77">
        <v>1920</v>
      </c>
      <c r="M4171" s="77" t="s">
        <v>41</v>
      </c>
      <c r="N4171" s="101">
        <v>4</v>
      </c>
      <c r="O4171" s="107">
        <v>7.0000000000000001E-3</v>
      </c>
      <c r="P4171" s="104">
        <v>1.02</v>
      </c>
      <c r="Z4171" s="77" t="s">
        <v>40</v>
      </c>
      <c r="AA4171" s="77" t="s">
        <v>39</v>
      </c>
      <c r="AB4171" s="77">
        <v>20</v>
      </c>
    </row>
    <row r="4172" spans="1:28" ht="15.75" customHeight="1" x14ac:dyDescent="0.2">
      <c r="A4172" s="77" t="s">
        <v>48</v>
      </c>
      <c r="B4172" s="77" t="s">
        <v>85</v>
      </c>
      <c r="C4172" s="77" t="s">
        <v>50</v>
      </c>
      <c r="D4172" s="113">
        <v>44154.447201608797</v>
      </c>
      <c r="E4172" s="77" t="s">
        <v>5</v>
      </c>
      <c r="F4172" s="77" t="s">
        <v>45</v>
      </c>
      <c r="G4172" s="77" t="s">
        <v>44</v>
      </c>
      <c r="H4172" s="77" t="s">
        <v>12</v>
      </c>
      <c r="I4172" s="77" t="s">
        <v>157</v>
      </c>
      <c r="J4172" s="77" t="s">
        <v>42</v>
      </c>
      <c r="K4172" s="101">
        <v>2.5</v>
      </c>
      <c r="L4172" s="77">
        <v>1970</v>
      </c>
      <c r="M4172" s="77" t="s">
        <v>41</v>
      </c>
      <c r="N4172" s="101">
        <v>13.3</v>
      </c>
      <c r="O4172" s="107">
        <v>1.6E-2</v>
      </c>
      <c r="P4172" s="104">
        <v>0.94</v>
      </c>
      <c r="Z4172" s="77" t="s">
        <v>40</v>
      </c>
      <c r="AA4172" s="77" t="s">
        <v>39</v>
      </c>
      <c r="AB4172" s="77">
        <v>20</v>
      </c>
    </row>
    <row r="4173" spans="1:28" ht="15.75" customHeight="1" x14ac:dyDescent="0.2">
      <c r="A4173" s="77" t="s">
        <v>48</v>
      </c>
      <c r="B4173" s="77" t="s">
        <v>85</v>
      </c>
      <c r="C4173" s="77" t="s">
        <v>50</v>
      </c>
      <c r="D4173" s="113">
        <v>44154.447201608797</v>
      </c>
      <c r="E4173" s="77" t="s">
        <v>5</v>
      </c>
      <c r="F4173" s="77" t="s">
        <v>45</v>
      </c>
      <c r="G4173" s="77" t="s">
        <v>44</v>
      </c>
      <c r="H4173" s="77" t="s">
        <v>12</v>
      </c>
      <c r="I4173" s="77" t="s">
        <v>158</v>
      </c>
      <c r="J4173" s="77" t="s">
        <v>42</v>
      </c>
      <c r="K4173" s="101">
        <v>2.5</v>
      </c>
      <c r="L4173" s="77">
        <v>1970</v>
      </c>
      <c r="M4173" s="77" t="s">
        <v>41</v>
      </c>
      <c r="N4173" s="101">
        <v>19.8</v>
      </c>
      <c r="O4173" s="107">
        <v>1.7000000000000001E-2</v>
      </c>
      <c r="P4173" s="104">
        <v>0</v>
      </c>
      <c r="Z4173" s="77" t="s">
        <v>40</v>
      </c>
      <c r="AA4173" s="77" t="s">
        <v>39</v>
      </c>
      <c r="AB4173" s="77">
        <v>20</v>
      </c>
    </row>
    <row r="4174" spans="1:28" ht="15.75" customHeight="1" x14ac:dyDescent="0.2">
      <c r="A4174" s="77" t="s">
        <v>48</v>
      </c>
      <c r="B4174" s="77" t="s">
        <v>85</v>
      </c>
      <c r="C4174" s="77" t="s">
        <v>50</v>
      </c>
      <c r="D4174" s="113">
        <v>44154.447201608797</v>
      </c>
      <c r="E4174" s="77" t="s">
        <v>5</v>
      </c>
      <c r="F4174" s="77" t="s">
        <v>45</v>
      </c>
      <c r="G4174" s="77" t="s">
        <v>44</v>
      </c>
      <c r="H4174" s="77" t="s">
        <v>12</v>
      </c>
      <c r="I4174" s="77" t="s">
        <v>159</v>
      </c>
      <c r="J4174" s="77" t="s">
        <v>42</v>
      </c>
      <c r="K4174" s="101">
        <v>2.5</v>
      </c>
      <c r="L4174" s="77">
        <v>1970</v>
      </c>
      <c r="M4174" s="77" t="s">
        <v>41</v>
      </c>
      <c r="N4174" s="101">
        <v>4.5999999999999996</v>
      </c>
      <c r="O4174" s="107">
        <v>5.0000000000000001E-3</v>
      </c>
      <c r="P4174" s="104">
        <v>0.91</v>
      </c>
      <c r="Z4174" s="77" t="s">
        <v>40</v>
      </c>
      <c r="AA4174" s="77" t="s">
        <v>39</v>
      </c>
      <c r="AB4174" s="77">
        <v>20</v>
      </c>
    </row>
    <row r="4175" spans="1:28" ht="15.75" customHeight="1" x14ac:dyDescent="0.2">
      <c r="A4175" s="77" t="s">
        <v>48</v>
      </c>
      <c r="B4175" s="77" t="s">
        <v>85</v>
      </c>
      <c r="C4175" s="77" t="s">
        <v>50</v>
      </c>
      <c r="D4175" s="113">
        <v>44154.447201608797</v>
      </c>
      <c r="E4175" s="77" t="s">
        <v>5</v>
      </c>
      <c r="F4175" s="77" t="s">
        <v>45</v>
      </c>
      <c r="G4175" s="77" t="s">
        <v>44</v>
      </c>
      <c r="H4175" s="77" t="s">
        <v>13</v>
      </c>
      <c r="I4175" s="77" t="s">
        <v>157</v>
      </c>
      <c r="J4175" s="77" t="s">
        <v>42</v>
      </c>
      <c r="K4175" s="101">
        <v>2.4</v>
      </c>
      <c r="L4175" s="77">
        <v>1760</v>
      </c>
      <c r="M4175" s="77" t="s">
        <v>41</v>
      </c>
      <c r="N4175" s="101">
        <v>13.1</v>
      </c>
      <c r="O4175" s="107">
        <v>1.4999999999999999E-2</v>
      </c>
      <c r="P4175" s="104">
        <v>0.71</v>
      </c>
      <c r="Z4175" s="77" t="s">
        <v>40</v>
      </c>
      <c r="AA4175" s="77" t="s">
        <v>39</v>
      </c>
      <c r="AB4175" s="77">
        <v>20</v>
      </c>
    </row>
    <row r="4176" spans="1:28" ht="15.75" customHeight="1" x14ac:dyDescent="0.2">
      <c r="A4176" s="77" t="s">
        <v>48</v>
      </c>
      <c r="B4176" s="77" t="s">
        <v>85</v>
      </c>
      <c r="C4176" s="77" t="s">
        <v>50</v>
      </c>
      <c r="D4176" s="113">
        <v>44154.447201608797</v>
      </c>
      <c r="E4176" s="77" t="s">
        <v>5</v>
      </c>
      <c r="F4176" s="77" t="s">
        <v>45</v>
      </c>
      <c r="G4176" s="77" t="s">
        <v>44</v>
      </c>
      <c r="H4176" s="77" t="s">
        <v>13</v>
      </c>
      <c r="I4176" s="77" t="s">
        <v>158</v>
      </c>
      <c r="J4176" s="77" t="s">
        <v>42</v>
      </c>
      <c r="K4176" s="101">
        <v>2.4</v>
      </c>
      <c r="L4176" s="77">
        <v>1760</v>
      </c>
      <c r="M4176" s="77" t="s">
        <v>41</v>
      </c>
      <c r="N4176" s="101">
        <v>19.3</v>
      </c>
      <c r="O4176" s="107">
        <v>1.4999999999999999E-2</v>
      </c>
      <c r="P4176" s="104">
        <v>0</v>
      </c>
      <c r="Z4176" s="77" t="s">
        <v>40</v>
      </c>
      <c r="AA4176" s="77" t="s">
        <v>39</v>
      </c>
      <c r="AB4176" s="77">
        <v>20</v>
      </c>
    </row>
    <row r="4177" spans="1:28" ht="15.75" customHeight="1" x14ac:dyDescent="0.2">
      <c r="A4177" s="77" t="s">
        <v>48</v>
      </c>
      <c r="B4177" s="77" t="s">
        <v>85</v>
      </c>
      <c r="C4177" s="77" t="s">
        <v>50</v>
      </c>
      <c r="D4177" s="113">
        <v>44154.447201608797</v>
      </c>
      <c r="E4177" s="77" t="s">
        <v>5</v>
      </c>
      <c r="F4177" s="77" t="s">
        <v>45</v>
      </c>
      <c r="G4177" s="77" t="s">
        <v>44</v>
      </c>
      <c r="H4177" s="77" t="s">
        <v>13</v>
      </c>
      <c r="I4177" s="77" t="s">
        <v>159</v>
      </c>
      <c r="J4177" s="77" t="s">
        <v>42</v>
      </c>
      <c r="K4177" s="101">
        <v>2.4</v>
      </c>
      <c r="L4177" s="77">
        <v>1760</v>
      </c>
      <c r="M4177" s="77" t="s">
        <v>41</v>
      </c>
      <c r="N4177" s="101">
        <v>7.1</v>
      </c>
      <c r="O4177" s="107">
        <v>7.0000000000000001E-3</v>
      </c>
      <c r="P4177" s="104">
        <v>0.68</v>
      </c>
      <c r="Z4177" s="77" t="s">
        <v>40</v>
      </c>
      <c r="AA4177" s="77" t="s">
        <v>39</v>
      </c>
      <c r="AB4177" s="77">
        <v>20</v>
      </c>
    </row>
    <row r="4178" spans="1:28" ht="15.75" customHeight="1" x14ac:dyDescent="0.2">
      <c r="A4178" s="77" t="s">
        <v>48</v>
      </c>
      <c r="B4178" s="77" t="s">
        <v>85</v>
      </c>
      <c r="C4178" s="77" t="s">
        <v>50</v>
      </c>
      <c r="D4178" s="113">
        <v>44154.447201608797</v>
      </c>
      <c r="E4178" s="77" t="s">
        <v>5</v>
      </c>
      <c r="F4178" s="77" t="s">
        <v>45</v>
      </c>
      <c r="G4178" s="77" t="s">
        <v>44</v>
      </c>
      <c r="H4178" s="77" t="s">
        <v>14</v>
      </c>
      <c r="I4178" s="77" t="s">
        <v>157</v>
      </c>
      <c r="J4178" s="77" t="s">
        <v>42</v>
      </c>
      <c r="K4178" s="101">
        <v>2.2000000000000002</v>
      </c>
      <c r="L4178" s="77">
        <v>1740</v>
      </c>
      <c r="M4178" s="77" t="s">
        <v>41</v>
      </c>
      <c r="N4178" s="101">
        <v>15.5</v>
      </c>
      <c r="O4178" s="107">
        <v>2.1999999999999999E-2</v>
      </c>
      <c r="P4178" s="104">
        <v>1.33</v>
      </c>
      <c r="Z4178" s="77" t="s">
        <v>40</v>
      </c>
      <c r="AA4178" s="77" t="s">
        <v>39</v>
      </c>
      <c r="AB4178" s="77">
        <v>20</v>
      </c>
    </row>
    <row r="4179" spans="1:28" ht="15.75" customHeight="1" x14ac:dyDescent="0.2">
      <c r="A4179" s="77" t="s">
        <v>48</v>
      </c>
      <c r="B4179" s="77" t="s">
        <v>85</v>
      </c>
      <c r="C4179" s="77" t="s">
        <v>50</v>
      </c>
      <c r="D4179" s="113">
        <v>44154.447201608797</v>
      </c>
      <c r="E4179" s="77" t="s">
        <v>5</v>
      </c>
      <c r="F4179" s="77" t="s">
        <v>45</v>
      </c>
      <c r="G4179" s="77" t="s">
        <v>44</v>
      </c>
      <c r="H4179" s="77" t="s">
        <v>14</v>
      </c>
      <c r="I4179" s="77" t="s">
        <v>158</v>
      </c>
      <c r="J4179" s="77" t="s">
        <v>42</v>
      </c>
      <c r="K4179" s="101">
        <v>2.2000000000000002</v>
      </c>
      <c r="L4179" s="77">
        <v>1740</v>
      </c>
      <c r="M4179" s="77" t="s">
        <v>41</v>
      </c>
      <c r="N4179" s="101">
        <v>26.7</v>
      </c>
      <c r="O4179" s="107">
        <v>2.3E-2</v>
      </c>
      <c r="P4179" s="104">
        <v>0</v>
      </c>
      <c r="Z4179" s="77" t="s">
        <v>40</v>
      </c>
      <c r="AA4179" s="77" t="s">
        <v>39</v>
      </c>
      <c r="AB4179" s="77">
        <v>20</v>
      </c>
    </row>
    <row r="4180" spans="1:28" ht="15.75" customHeight="1" x14ac:dyDescent="0.2">
      <c r="A4180" s="77" t="s">
        <v>48</v>
      </c>
      <c r="B4180" s="77" t="s">
        <v>85</v>
      </c>
      <c r="C4180" s="77" t="s">
        <v>50</v>
      </c>
      <c r="D4180" s="113">
        <v>44154.447201608797</v>
      </c>
      <c r="E4180" s="77" t="s">
        <v>5</v>
      </c>
      <c r="F4180" s="77" t="s">
        <v>45</v>
      </c>
      <c r="G4180" s="77" t="s">
        <v>44</v>
      </c>
      <c r="H4180" s="77" t="s">
        <v>14</v>
      </c>
      <c r="I4180" s="77" t="s">
        <v>159</v>
      </c>
      <c r="J4180" s="77" t="s">
        <v>42</v>
      </c>
      <c r="K4180" s="101">
        <v>2.2000000000000002</v>
      </c>
      <c r="L4180" s="77">
        <v>1740</v>
      </c>
      <c r="M4180" s="77" t="s">
        <v>41</v>
      </c>
      <c r="N4180" s="101">
        <v>12.6</v>
      </c>
      <c r="O4180" s="107">
        <v>1.7000000000000001E-2</v>
      </c>
      <c r="P4180" s="104">
        <v>1.24</v>
      </c>
      <c r="Z4180" s="77" t="s">
        <v>40</v>
      </c>
      <c r="AA4180" s="77" t="s">
        <v>39</v>
      </c>
      <c r="AB4180" s="77">
        <v>20</v>
      </c>
    </row>
    <row r="4181" spans="1:28" ht="15.75" customHeight="1" x14ac:dyDescent="0.2">
      <c r="A4181" s="77" t="s">
        <v>48</v>
      </c>
      <c r="B4181" s="77" t="s">
        <v>85</v>
      </c>
      <c r="C4181" s="77" t="s">
        <v>50</v>
      </c>
      <c r="D4181" s="113">
        <v>44154.447201608797</v>
      </c>
      <c r="E4181" s="77" t="s">
        <v>5</v>
      </c>
      <c r="F4181" s="77" t="s">
        <v>45</v>
      </c>
      <c r="G4181" s="77" t="s">
        <v>44</v>
      </c>
      <c r="H4181" s="77" t="s">
        <v>16</v>
      </c>
      <c r="I4181" s="77" t="s">
        <v>157</v>
      </c>
      <c r="J4181" s="77" t="s">
        <v>42</v>
      </c>
      <c r="K4181" s="101">
        <v>2.5</v>
      </c>
      <c r="L4181" s="77">
        <v>1940</v>
      </c>
      <c r="M4181" s="77" t="s">
        <v>41</v>
      </c>
      <c r="N4181" s="101">
        <v>29.6</v>
      </c>
      <c r="O4181" s="107">
        <v>4.1000000000000002E-2</v>
      </c>
      <c r="P4181" s="104">
        <v>3.33</v>
      </c>
      <c r="Z4181" s="77" t="s">
        <v>40</v>
      </c>
      <c r="AA4181" s="77" t="s">
        <v>39</v>
      </c>
      <c r="AB4181" s="77">
        <v>20</v>
      </c>
    </row>
    <row r="4182" spans="1:28" ht="15.75" customHeight="1" x14ac:dyDescent="0.2">
      <c r="A4182" s="77" t="s">
        <v>48</v>
      </c>
      <c r="B4182" s="77" t="s">
        <v>85</v>
      </c>
      <c r="C4182" s="77" t="s">
        <v>50</v>
      </c>
      <c r="D4182" s="113">
        <v>44154.447201608797</v>
      </c>
      <c r="E4182" s="77" t="s">
        <v>5</v>
      </c>
      <c r="F4182" s="77" t="s">
        <v>45</v>
      </c>
      <c r="G4182" s="77" t="s">
        <v>44</v>
      </c>
      <c r="H4182" s="77" t="s">
        <v>16</v>
      </c>
      <c r="I4182" s="77" t="s">
        <v>158</v>
      </c>
      <c r="J4182" s="77" t="s">
        <v>42</v>
      </c>
      <c r="K4182" s="101">
        <v>2.5</v>
      </c>
      <c r="L4182" s="77">
        <v>1940</v>
      </c>
      <c r="M4182" s="77" t="s">
        <v>41</v>
      </c>
      <c r="N4182" s="101">
        <v>64.3</v>
      </c>
      <c r="O4182" s="107">
        <v>4.1000000000000002E-2</v>
      </c>
      <c r="P4182" s="104">
        <v>0</v>
      </c>
      <c r="Z4182" s="77" t="s">
        <v>40</v>
      </c>
      <c r="AA4182" s="77" t="s">
        <v>39</v>
      </c>
      <c r="AB4182" s="77">
        <v>20</v>
      </c>
    </row>
    <row r="4183" spans="1:28" ht="15.75" customHeight="1" x14ac:dyDescent="0.2">
      <c r="A4183" s="77" t="s">
        <v>48</v>
      </c>
      <c r="B4183" s="77" t="s">
        <v>85</v>
      </c>
      <c r="C4183" s="77" t="s">
        <v>50</v>
      </c>
      <c r="D4183" s="113">
        <v>44154.447201608797</v>
      </c>
      <c r="E4183" s="77" t="s">
        <v>5</v>
      </c>
      <c r="F4183" s="77" t="s">
        <v>45</v>
      </c>
      <c r="G4183" s="77" t="s">
        <v>44</v>
      </c>
      <c r="H4183" s="77" t="s">
        <v>16</v>
      </c>
      <c r="I4183" s="77" t="s">
        <v>159</v>
      </c>
      <c r="J4183" s="77" t="s">
        <v>42</v>
      </c>
      <c r="K4183" s="101">
        <v>2.5</v>
      </c>
      <c r="L4183" s="77">
        <v>1940</v>
      </c>
      <c r="M4183" s="77" t="s">
        <v>41</v>
      </c>
      <c r="N4183" s="101">
        <v>30</v>
      </c>
      <c r="O4183" s="107">
        <v>3.9E-2</v>
      </c>
      <c r="P4183" s="104">
        <v>3.15</v>
      </c>
      <c r="Z4183" s="77" t="s">
        <v>40</v>
      </c>
      <c r="AA4183" s="77" t="s">
        <v>39</v>
      </c>
      <c r="AB4183" s="77">
        <v>20</v>
      </c>
    </row>
    <row r="4184" spans="1:28" ht="15.75" customHeight="1" x14ac:dyDescent="0.2">
      <c r="A4184" s="77" t="s">
        <v>48</v>
      </c>
      <c r="B4184" s="77" t="s">
        <v>85</v>
      </c>
      <c r="C4184" s="77" t="s">
        <v>50</v>
      </c>
      <c r="D4184" s="113">
        <v>44154.447201608797</v>
      </c>
      <c r="E4184" s="77" t="s">
        <v>5</v>
      </c>
      <c r="F4184" s="77" t="s">
        <v>45</v>
      </c>
      <c r="G4184" s="77" t="s">
        <v>44</v>
      </c>
      <c r="H4184" s="77" t="s">
        <v>18</v>
      </c>
      <c r="I4184" s="77" t="s">
        <v>157</v>
      </c>
      <c r="J4184" s="77" t="s">
        <v>42</v>
      </c>
      <c r="K4184" s="101">
        <v>2.7</v>
      </c>
      <c r="L4184" s="77">
        <v>1860</v>
      </c>
      <c r="M4184" s="77" t="s">
        <v>41</v>
      </c>
      <c r="N4184" s="101">
        <v>36.700000000000003</v>
      </c>
      <c r="O4184" s="107">
        <v>4.7E-2</v>
      </c>
      <c r="P4184" s="104">
        <v>3.21</v>
      </c>
      <c r="Z4184" s="77" t="s">
        <v>40</v>
      </c>
      <c r="AA4184" s="77" t="s">
        <v>39</v>
      </c>
      <c r="AB4184" s="77">
        <v>20</v>
      </c>
    </row>
    <row r="4185" spans="1:28" ht="15.75" customHeight="1" x14ac:dyDescent="0.2">
      <c r="A4185" s="77" t="s">
        <v>48</v>
      </c>
      <c r="B4185" s="77" t="s">
        <v>85</v>
      </c>
      <c r="C4185" s="77" t="s">
        <v>50</v>
      </c>
      <c r="D4185" s="113">
        <v>44154.447201608797</v>
      </c>
      <c r="E4185" s="77" t="s">
        <v>5</v>
      </c>
      <c r="F4185" s="77" t="s">
        <v>45</v>
      </c>
      <c r="G4185" s="77" t="s">
        <v>44</v>
      </c>
      <c r="H4185" s="77" t="s">
        <v>18</v>
      </c>
      <c r="I4185" s="77" t="s">
        <v>158</v>
      </c>
      <c r="J4185" s="77" t="s">
        <v>42</v>
      </c>
      <c r="K4185" s="101">
        <v>2.7</v>
      </c>
      <c r="L4185" s="77">
        <v>1860</v>
      </c>
      <c r="M4185" s="77" t="s">
        <v>41</v>
      </c>
      <c r="N4185" s="101">
        <v>72.599999999999994</v>
      </c>
      <c r="O4185" s="107">
        <v>4.8000000000000001E-2</v>
      </c>
      <c r="P4185" s="104">
        <v>0</v>
      </c>
      <c r="Z4185" s="77" t="s">
        <v>40</v>
      </c>
      <c r="AA4185" s="77" t="s">
        <v>39</v>
      </c>
      <c r="AB4185" s="77">
        <v>20</v>
      </c>
    </row>
    <row r="4186" spans="1:28" ht="15.75" customHeight="1" x14ac:dyDescent="0.2">
      <c r="A4186" s="77" t="s">
        <v>48</v>
      </c>
      <c r="B4186" s="77" t="s">
        <v>85</v>
      </c>
      <c r="C4186" s="77" t="s">
        <v>50</v>
      </c>
      <c r="D4186" s="113">
        <v>44154.447201608797</v>
      </c>
      <c r="E4186" s="77" t="s">
        <v>5</v>
      </c>
      <c r="F4186" s="77" t="s">
        <v>45</v>
      </c>
      <c r="G4186" s="77" t="s">
        <v>44</v>
      </c>
      <c r="H4186" s="77" t="s">
        <v>18</v>
      </c>
      <c r="I4186" s="77" t="s">
        <v>159</v>
      </c>
      <c r="J4186" s="77" t="s">
        <v>42</v>
      </c>
      <c r="K4186" s="101">
        <v>2.7</v>
      </c>
      <c r="L4186" s="77">
        <v>1860</v>
      </c>
      <c r="M4186" s="77" t="s">
        <v>41</v>
      </c>
      <c r="N4186" s="101">
        <v>36.5</v>
      </c>
      <c r="O4186" s="107">
        <v>4.3999999999999997E-2</v>
      </c>
      <c r="P4186" s="104">
        <v>3.01</v>
      </c>
      <c r="Z4186" s="77" t="s">
        <v>40</v>
      </c>
      <c r="AA4186" s="77" t="s">
        <v>39</v>
      </c>
      <c r="AB4186" s="77">
        <v>20</v>
      </c>
    </row>
    <row r="4187" spans="1:28" ht="15.75" customHeight="1" x14ac:dyDescent="0.2">
      <c r="A4187" s="77" t="s">
        <v>48</v>
      </c>
      <c r="B4187" s="77" t="s">
        <v>85</v>
      </c>
      <c r="C4187" s="77" t="s">
        <v>50</v>
      </c>
      <c r="D4187" s="113">
        <v>44154.447201608797</v>
      </c>
      <c r="E4187" s="77" t="s">
        <v>5</v>
      </c>
      <c r="F4187" s="77" t="s">
        <v>45</v>
      </c>
      <c r="G4187" s="77" t="s">
        <v>44</v>
      </c>
      <c r="H4187" s="77" t="s">
        <v>20</v>
      </c>
      <c r="I4187" s="77" t="s">
        <v>157</v>
      </c>
      <c r="J4187" s="77" t="s">
        <v>42</v>
      </c>
      <c r="K4187" s="101">
        <v>2.1</v>
      </c>
      <c r="L4187" s="77">
        <v>1720</v>
      </c>
      <c r="M4187" s="77" t="s">
        <v>41</v>
      </c>
      <c r="N4187" s="101">
        <v>18</v>
      </c>
      <c r="O4187" s="107">
        <v>2.5999999999999999E-2</v>
      </c>
      <c r="P4187" s="104">
        <v>3.14</v>
      </c>
      <c r="Z4187" s="77" t="s">
        <v>40</v>
      </c>
      <c r="AA4187" s="77" t="s">
        <v>39</v>
      </c>
      <c r="AB4187" s="77">
        <v>20</v>
      </c>
    </row>
    <row r="4188" spans="1:28" ht="15.75" customHeight="1" x14ac:dyDescent="0.2">
      <c r="A4188" s="77" t="s">
        <v>48</v>
      </c>
      <c r="B4188" s="77" t="s">
        <v>85</v>
      </c>
      <c r="C4188" s="77" t="s">
        <v>50</v>
      </c>
      <c r="D4188" s="113">
        <v>44154.447201608797</v>
      </c>
      <c r="E4188" s="77" t="s">
        <v>5</v>
      </c>
      <c r="F4188" s="77" t="s">
        <v>45</v>
      </c>
      <c r="G4188" s="77" t="s">
        <v>44</v>
      </c>
      <c r="H4188" s="77" t="s">
        <v>20</v>
      </c>
      <c r="I4188" s="77" t="s">
        <v>158</v>
      </c>
      <c r="J4188" s="77" t="s">
        <v>42</v>
      </c>
      <c r="K4188" s="101">
        <v>2.1</v>
      </c>
      <c r="L4188" s="77">
        <v>1720</v>
      </c>
      <c r="M4188" s="77" t="s">
        <v>41</v>
      </c>
      <c r="N4188" s="101">
        <v>51.5</v>
      </c>
      <c r="O4188" s="107">
        <v>2.5999999999999999E-2</v>
      </c>
      <c r="P4188" s="104">
        <v>0</v>
      </c>
      <c r="Z4188" s="77" t="s">
        <v>40</v>
      </c>
      <c r="AA4188" s="77" t="s">
        <v>39</v>
      </c>
      <c r="AB4188" s="77">
        <v>20</v>
      </c>
    </row>
    <row r="4189" spans="1:28" ht="15.75" customHeight="1" x14ac:dyDescent="0.2">
      <c r="A4189" s="77" t="s">
        <v>48</v>
      </c>
      <c r="B4189" s="77" t="s">
        <v>85</v>
      </c>
      <c r="C4189" s="77" t="s">
        <v>50</v>
      </c>
      <c r="D4189" s="113">
        <v>44154.447201608797</v>
      </c>
      <c r="E4189" s="77" t="s">
        <v>5</v>
      </c>
      <c r="F4189" s="77" t="s">
        <v>45</v>
      </c>
      <c r="G4189" s="77" t="s">
        <v>44</v>
      </c>
      <c r="H4189" s="77" t="s">
        <v>20</v>
      </c>
      <c r="I4189" s="77" t="s">
        <v>159</v>
      </c>
      <c r="J4189" s="77" t="s">
        <v>42</v>
      </c>
      <c r="K4189" s="101">
        <v>2.1</v>
      </c>
      <c r="L4189" s="77">
        <v>1720</v>
      </c>
      <c r="M4189" s="77" t="s">
        <v>41</v>
      </c>
      <c r="N4189" s="101">
        <v>18</v>
      </c>
      <c r="O4189" s="107">
        <v>2.3E-2</v>
      </c>
      <c r="P4189" s="104">
        <v>2.97</v>
      </c>
      <c r="Z4189" s="77" t="s">
        <v>40</v>
      </c>
      <c r="AA4189" s="77" t="s">
        <v>39</v>
      </c>
      <c r="AB4189" s="77">
        <v>20</v>
      </c>
    </row>
    <row r="4190" spans="1:28" ht="15.75" customHeight="1" x14ac:dyDescent="0.2">
      <c r="A4190" s="77" t="s">
        <v>48</v>
      </c>
      <c r="B4190" s="77" t="s">
        <v>85</v>
      </c>
      <c r="C4190" s="77" t="s">
        <v>50</v>
      </c>
      <c r="D4190" s="113">
        <v>44154.447201608797</v>
      </c>
      <c r="E4190" s="77" t="s">
        <v>5</v>
      </c>
      <c r="F4190" s="77" t="s">
        <v>45</v>
      </c>
      <c r="G4190" s="77" t="s">
        <v>44</v>
      </c>
      <c r="H4190" s="77" t="s">
        <v>22</v>
      </c>
      <c r="I4190" s="77" t="s">
        <v>157</v>
      </c>
      <c r="J4190" s="77" t="s">
        <v>42</v>
      </c>
      <c r="K4190" s="101">
        <v>2.4</v>
      </c>
      <c r="L4190" s="77">
        <v>1850</v>
      </c>
      <c r="M4190" s="77" t="s">
        <v>41</v>
      </c>
      <c r="N4190" s="101">
        <v>34.9</v>
      </c>
      <c r="O4190" s="107">
        <v>3.3000000000000002E-2</v>
      </c>
      <c r="P4190" s="104">
        <v>3.19</v>
      </c>
      <c r="Z4190" s="77" t="s">
        <v>40</v>
      </c>
      <c r="AA4190" s="77" t="s">
        <v>39</v>
      </c>
      <c r="AB4190" s="77">
        <v>20</v>
      </c>
    </row>
    <row r="4191" spans="1:28" ht="15.75" customHeight="1" x14ac:dyDescent="0.2">
      <c r="A4191" s="77" t="s">
        <v>48</v>
      </c>
      <c r="B4191" s="77" t="s">
        <v>85</v>
      </c>
      <c r="C4191" s="77" t="s">
        <v>50</v>
      </c>
      <c r="D4191" s="113">
        <v>44154.447201608797</v>
      </c>
      <c r="E4191" s="77" t="s">
        <v>5</v>
      </c>
      <c r="F4191" s="77" t="s">
        <v>45</v>
      </c>
      <c r="G4191" s="77" t="s">
        <v>44</v>
      </c>
      <c r="H4191" s="77" t="s">
        <v>22</v>
      </c>
      <c r="I4191" s="77" t="s">
        <v>158</v>
      </c>
      <c r="J4191" s="77" t="s">
        <v>42</v>
      </c>
      <c r="K4191" s="101">
        <v>2.4</v>
      </c>
      <c r="L4191" s="77">
        <v>1850</v>
      </c>
      <c r="M4191" s="77" t="s">
        <v>41</v>
      </c>
      <c r="N4191" s="101">
        <v>72.099999999999994</v>
      </c>
      <c r="O4191" s="107">
        <v>3.4000000000000002E-2</v>
      </c>
      <c r="P4191" s="104">
        <v>0</v>
      </c>
      <c r="Z4191" s="77" t="s">
        <v>40</v>
      </c>
      <c r="AA4191" s="77" t="s">
        <v>39</v>
      </c>
      <c r="AB4191" s="77">
        <v>20</v>
      </c>
    </row>
    <row r="4192" spans="1:28" ht="15.75" customHeight="1" x14ac:dyDescent="0.2">
      <c r="A4192" s="77" t="s">
        <v>48</v>
      </c>
      <c r="B4192" s="77" t="s">
        <v>85</v>
      </c>
      <c r="C4192" s="77" t="s">
        <v>50</v>
      </c>
      <c r="D4192" s="113">
        <v>44154.447201608797</v>
      </c>
      <c r="E4192" s="77" t="s">
        <v>5</v>
      </c>
      <c r="F4192" s="77" t="s">
        <v>45</v>
      </c>
      <c r="G4192" s="77" t="s">
        <v>44</v>
      </c>
      <c r="H4192" s="77" t="s">
        <v>22</v>
      </c>
      <c r="I4192" s="77" t="s">
        <v>159</v>
      </c>
      <c r="J4192" s="77" t="s">
        <v>42</v>
      </c>
      <c r="K4192" s="101">
        <v>2.4</v>
      </c>
      <c r="L4192" s="77">
        <v>1850</v>
      </c>
      <c r="M4192" s="77" t="s">
        <v>41</v>
      </c>
      <c r="N4192" s="101">
        <v>35.6</v>
      </c>
      <c r="O4192" s="107">
        <v>3.1E-2</v>
      </c>
      <c r="P4192" s="104">
        <v>3.01</v>
      </c>
      <c r="Z4192" s="77" t="s">
        <v>40</v>
      </c>
      <c r="AA4192" s="77" t="s">
        <v>39</v>
      </c>
      <c r="AB4192" s="77">
        <v>20</v>
      </c>
    </row>
    <row r="4193" spans="1:28" ht="15.75" customHeight="1" x14ac:dyDescent="0.2">
      <c r="A4193" s="77" t="s">
        <v>48</v>
      </c>
      <c r="B4193" s="77" t="s">
        <v>85</v>
      </c>
      <c r="C4193" s="77" t="s">
        <v>46</v>
      </c>
      <c r="D4193" s="113">
        <v>44154.447201608797</v>
      </c>
      <c r="E4193" s="77" t="s">
        <v>5</v>
      </c>
      <c r="F4193" s="77" t="s">
        <v>45</v>
      </c>
      <c r="G4193" s="77" t="s">
        <v>44</v>
      </c>
      <c r="H4193" s="77" t="s">
        <v>24</v>
      </c>
      <c r="I4193" s="77" t="s">
        <v>157</v>
      </c>
      <c r="J4193" s="77" t="s">
        <v>42</v>
      </c>
      <c r="K4193" s="101">
        <v>3.17</v>
      </c>
      <c r="L4193" s="77">
        <v>2128</v>
      </c>
      <c r="M4193" s="77" t="s">
        <v>41</v>
      </c>
      <c r="N4193" s="101">
        <v>56.17</v>
      </c>
      <c r="O4193" s="107">
        <v>4.65E-2</v>
      </c>
      <c r="P4193" s="104">
        <v>3.649</v>
      </c>
      <c r="Z4193" s="77" t="s">
        <v>40</v>
      </c>
      <c r="AA4193" s="77" t="s">
        <v>39</v>
      </c>
      <c r="AB4193" s="77">
        <v>1</v>
      </c>
    </row>
    <row r="4194" spans="1:28" ht="15.75" customHeight="1" x14ac:dyDescent="0.2">
      <c r="A4194" s="77" t="s">
        <v>48</v>
      </c>
      <c r="B4194" s="77" t="s">
        <v>85</v>
      </c>
      <c r="C4194" s="77" t="s">
        <v>46</v>
      </c>
      <c r="D4194" s="113">
        <v>44154.447201608797</v>
      </c>
      <c r="E4194" s="77" t="s">
        <v>5</v>
      </c>
      <c r="F4194" s="77" t="s">
        <v>45</v>
      </c>
      <c r="G4194" s="77" t="s">
        <v>44</v>
      </c>
      <c r="H4194" s="77" t="s">
        <v>24</v>
      </c>
      <c r="I4194" s="77" t="s">
        <v>158</v>
      </c>
      <c r="J4194" s="77" t="s">
        <v>42</v>
      </c>
      <c r="K4194" s="101">
        <v>3.17</v>
      </c>
      <c r="L4194" s="77">
        <v>2128</v>
      </c>
      <c r="M4194" s="77" t="s">
        <v>41</v>
      </c>
      <c r="N4194" s="101">
        <v>110.55</v>
      </c>
      <c r="O4194" s="107">
        <v>5.33E-2</v>
      </c>
      <c r="P4194" s="104">
        <v>0</v>
      </c>
      <c r="Z4194" s="77" t="s">
        <v>40</v>
      </c>
      <c r="AA4194" s="77" t="s">
        <v>39</v>
      </c>
      <c r="AB4194" s="77">
        <v>1</v>
      </c>
    </row>
    <row r="4195" spans="1:28" ht="15.75" customHeight="1" x14ac:dyDescent="0.2">
      <c r="A4195" s="77" t="s">
        <v>48</v>
      </c>
      <c r="B4195" s="77" t="s">
        <v>85</v>
      </c>
      <c r="C4195" s="77" t="s">
        <v>46</v>
      </c>
      <c r="D4195" s="113">
        <v>44154.447201608797</v>
      </c>
      <c r="E4195" s="77" t="s">
        <v>5</v>
      </c>
      <c r="F4195" s="77" t="s">
        <v>45</v>
      </c>
      <c r="G4195" s="77" t="s">
        <v>44</v>
      </c>
      <c r="H4195" s="77" t="s">
        <v>24</v>
      </c>
      <c r="I4195" s="77" t="s">
        <v>159</v>
      </c>
      <c r="J4195" s="77" t="s">
        <v>42</v>
      </c>
      <c r="K4195" s="101">
        <v>3.17</v>
      </c>
      <c r="L4195" s="77">
        <v>2128</v>
      </c>
      <c r="M4195" s="77" t="s">
        <v>41</v>
      </c>
      <c r="N4195" s="101">
        <v>56.99</v>
      </c>
      <c r="O4195" s="107">
        <v>0.05</v>
      </c>
      <c r="P4195" s="104">
        <v>3.44</v>
      </c>
      <c r="Z4195" s="77" t="s">
        <v>40</v>
      </c>
      <c r="AA4195" s="77" t="s">
        <v>39</v>
      </c>
      <c r="AB4195" s="77">
        <v>1</v>
      </c>
    </row>
    <row r="4196" spans="1:28" ht="15.75" customHeight="1" x14ac:dyDescent="0.2">
      <c r="A4196" s="77" t="s">
        <v>48</v>
      </c>
      <c r="B4196" s="77" t="s">
        <v>85</v>
      </c>
      <c r="C4196" s="77" t="s">
        <v>46</v>
      </c>
      <c r="D4196" s="113">
        <v>44154.447201608797</v>
      </c>
      <c r="E4196" s="77" t="s">
        <v>5</v>
      </c>
      <c r="F4196" s="77" t="s">
        <v>45</v>
      </c>
      <c r="G4196" s="77" t="s">
        <v>44</v>
      </c>
      <c r="H4196" s="77" t="s">
        <v>25</v>
      </c>
      <c r="I4196" s="77" t="s">
        <v>157</v>
      </c>
      <c r="J4196" s="77" t="s">
        <v>42</v>
      </c>
      <c r="K4196" s="101">
        <v>3.43</v>
      </c>
      <c r="L4196" s="77">
        <v>1886</v>
      </c>
      <c r="M4196" s="77" t="s">
        <v>41</v>
      </c>
      <c r="N4196" s="101">
        <v>68.98</v>
      </c>
      <c r="O4196" s="107">
        <v>4.5499999999999999E-2</v>
      </c>
      <c r="P4196" s="104">
        <v>1.5229999999999999</v>
      </c>
      <c r="Z4196" s="77" t="s">
        <v>40</v>
      </c>
      <c r="AA4196" s="77" t="s">
        <v>39</v>
      </c>
      <c r="AB4196" s="77">
        <v>1</v>
      </c>
    </row>
    <row r="4197" spans="1:28" ht="15.75" customHeight="1" x14ac:dyDescent="0.2">
      <c r="A4197" s="77" t="s">
        <v>48</v>
      </c>
      <c r="B4197" s="77" t="s">
        <v>85</v>
      </c>
      <c r="C4197" s="77" t="s">
        <v>46</v>
      </c>
      <c r="D4197" s="113">
        <v>44154.447201608797</v>
      </c>
      <c r="E4197" s="77" t="s">
        <v>5</v>
      </c>
      <c r="F4197" s="77" t="s">
        <v>45</v>
      </c>
      <c r="G4197" s="77" t="s">
        <v>44</v>
      </c>
      <c r="H4197" s="77" t="s">
        <v>25</v>
      </c>
      <c r="I4197" s="77" t="s">
        <v>158</v>
      </c>
      <c r="J4197" s="77" t="s">
        <v>42</v>
      </c>
      <c r="K4197" s="101">
        <v>3.43</v>
      </c>
      <c r="L4197" s="77">
        <v>1886</v>
      </c>
      <c r="M4197" s="77" t="s">
        <v>41</v>
      </c>
      <c r="N4197" s="101">
        <v>91.52</v>
      </c>
      <c r="O4197" s="107">
        <v>5.1299999999999998E-2</v>
      </c>
      <c r="P4197" s="104">
        <v>0</v>
      </c>
      <c r="Z4197" s="77" t="s">
        <v>40</v>
      </c>
      <c r="AA4197" s="77" t="s">
        <v>39</v>
      </c>
      <c r="AB4197" s="77">
        <v>1</v>
      </c>
    </row>
    <row r="4198" spans="1:28" ht="15.75" customHeight="1" x14ac:dyDescent="0.2">
      <c r="A4198" s="77" t="s">
        <v>48</v>
      </c>
      <c r="B4198" s="77" t="s">
        <v>85</v>
      </c>
      <c r="C4198" s="77" t="s">
        <v>46</v>
      </c>
      <c r="D4198" s="113">
        <v>44154.447201608797</v>
      </c>
      <c r="E4198" s="77" t="s">
        <v>5</v>
      </c>
      <c r="F4198" s="77" t="s">
        <v>45</v>
      </c>
      <c r="G4198" s="77" t="s">
        <v>44</v>
      </c>
      <c r="H4198" s="77" t="s">
        <v>25</v>
      </c>
      <c r="I4198" s="77" t="s">
        <v>159</v>
      </c>
      <c r="J4198" s="77" t="s">
        <v>42</v>
      </c>
      <c r="K4198" s="101">
        <v>3.43</v>
      </c>
      <c r="L4198" s="77">
        <v>1886</v>
      </c>
      <c r="M4198" s="77" t="s">
        <v>41</v>
      </c>
      <c r="N4198" s="101">
        <v>70.430000000000007</v>
      </c>
      <c r="O4198" s="107">
        <v>0.05</v>
      </c>
      <c r="P4198" s="104">
        <v>1.41</v>
      </c>
      <c r="Z4198" s="77" t="s">
        <v>40</v>
      </c>
      <c r="AA4198" s="77" t="s">
        <v>39</v>
      </c>
      <c r="AB4198" s="77">
        <v>1</v>
      </c>
    </row>
    <row r="4199" spans="1:28" ht="15.75" customHeight="1" x14ac:dyDescent="0.2">
      <c r="A4199" s="77" t="s">
        <v>48</v>
      </c>
      <c r="B4199" s="77" t="s">
        <v>85</v>
      </c>
      <c r="C4199" s="77" t="s">
        <v>46</v>
      </c>
      <c r="D4199" s="113">
        <v>44154.447201608797</v>
      </c>
      <c r="E4199" s="77" t="s">
        <v>5</v>
      </c>
      <c r="F4199" s="77" t="s">
        <v>45</v>
      </c>
      <c r="G4199" s="77" t="s">
        <v>44</v>
      </c>
      <c r="H4199" s="77" t="s">
        <v>26</v>
      </c>
      <c r="I4199" s="77" t="s">
        <v>157</v>
      </c>
      <c r="J4199" s="77" t="s">
        <v>42</v>
      </c>
      <c r="K4199" s="101">
        <v>3.59</v>
      </c>
      <c r="L4199" s="77">
        <v>2116</v>
      </c>
      <c r="M4199" s="77" t="s">
        <v>41</v>
      </c>
      <c r="N4199" s="101">
        <v>7.56</v>
      </c>
      <c r="O4199" s="107">
        <v>1.34E-2</v>
      </c>
      <c r="P4199" s="104">
        <v>3.4060000000000001</v>
      </c>
      <c r="Z4199" s="77" t="s">
        <v>40</v>
      </c>
      <c r="AA4199" s="77" t="s">
        <v>39</v>
      </c>
      <c r="AB4199" s="77">
        <v>1</v>
      </c>
    </row>
    <row r="4200" spans="1:28" ht="15.75" customHeight="1" x14ac:dyDescent="0.2">
      <c r="A4200" s="77" t="s">
        <v>48</v>
      </c>
      <c r="B4200" s="77" t="s">
        <v>85</v>
      </c>
      <c r="C4200" s="77" t="s">
        <v>46</v>
      </c>
      <c r="D4200" s="113">
        <v>44154.447201608797</v>
      </c>
      <c r="E4200" s="77" t="s">
        <v>5</v>
      </c>
      <c r="F4200" s="77" t="s">
        <v>45</v>
      </c>
      <c r="G4200" s="77" t="s">
        <v>44</v>
      </c>
      <c r="H4200" s="77" t="s">
        <v>26</v>
      </c>
      <c r="I4200" s="77" t="s">
        <v>158</v>
      </c>
      <c r="J4200" s="77" t="s">
        <v>42</v>
      </c>
      <c r="K4200" s="101">
        <v>3.59</v>
      </c>
      <c r="L4200" s="77">
        <v>2116</v>
      </c>
      <c r="M4200" s="77" t="s">
        <v>41</v>
      </c>
      <c r="N4200" s="101">
        <v>58.55</v>
      </c>
      <c r="O4200" s="107">
        <v>1.4E-2</v>
      </c>
      <c r="P4200" s="104">
        <v>0</v>
      </c>
      <c r="Z4200" s="77" t="s">
        <v>40</v>
      </c>
      <c r="AA4200" s="77" t="s">
        <v>39</v>
      </c>
      <c r="AB4200" s="77">
        <v>1</v>
      </c>
    </row>
    <row r="4201" spans="1:28" ht="15.75" customHeight="1" x14ac:dyDescent="0.2">
      <c r="A4201" s="77" t="s">
        <v>48</v>
      </c>
      <c r="B4201" s="77" t="s">
        <v>85</v>
      </c>
      <c r="C4201" s="77" t="s">
        <v>46</v>
      </c>
      <c r="D4201" s="113">
        <v>44154.447201608797</v>
      </c>
      <c r="E4201" s="77" t="s">
        <v>5</v>
      </c>
      <c r="F4201" s="77" t="s">
        <v>45</v>
      </c>
      <c r="G4201" s="77" t="s">
        <v>44</v>
      </c>
      <c r="H4201" s="77" t="s">
        <v>26</v>
      </c>
      <c r="I4201" s="77" t="s">
        <v>159</v>
      </c>
      <c r="J4201" s="77" t="s">
        <v>42</v>
      </c>
      <c r="K4201" s="101">
        <v>3.59</v>
      </c>
      <c r="L4201" s="77">
        <v>2116</v>
      </c>
      <c r="M4201" s="77" t="s">
        <v>41</v>
      </c>
      <c r="N4201" s="101">
        <v>9.6199999999999992</v>
      </c>
      <c r="O4201" s="107">
        <v>0.01</v>
      </c>
      <c r="P4201" s="104">
        <v>3.17</v>
      </c>
      <c r="Z4201" s="77" t="s">
        <v>40</v>
      </c>
      <c r="AA4201" s="77" t="s">
        <v>39</v>
      </c>
      <c r="AB4201" s="77">
        <v>1</v>
      </c>
    </row>
    <row r="4202" spans="1:28" ht="15.75" customHeight="1" x14ac:dyDescent="0.2">
      <c r="A4202" s="77" t="s">
        <v>48</v>
      </c>
      <c r="B4202" s="77" t="s">
        <v>85</v>
      </c>
      <c r="C4202" s="77" t="s">
        <v>50</v>
      </c>
      <c r="D4202" s="113">
        <v>44154.447201608797</v>
      </c>
      <c r="E4202" s="77" t="s">
        <v>5</v>
      </c>
      <c r="F4202" s="77" t="s">
        <v>45</v>
      </c>
      <c r="G4202" s="77" t="s">
        <v>51</v>
      </c>
      <c r="H4202" s="77" t="s">
        <v>6</v>
      </c>
      <c r="I4202" s="77" t="s">
        <v>157</v>
      </c>
      <c r="J4202" s="77" t="s">
        <v>42</v>
      </c>
      <c r="K4202" s="101">
        <v>1.9</v>
      </c>
      <c r="L4202" s="77">
        <v>1620</v>
      </c>
      <c r="M4202" s="77" t="s">
        <v>41</v>
      </c>
      <c r="N4202" s="101">
        <v>4.5</v>
      </c>
      <c r="O4202" s="107">
        <v>0</v>
      </c>
      <c r="P4202" s="104">
        <v>5.5</v>
      </c>
      <c r="Z4202" s="77" t="s">
        <v>40</v>
      </c>
      <c r="AA4202" s="77" t="s">
        <v>39</v>
      </c>
      <c r="AB4202" s="77">
        <v>20</v>
      </c>
    </row>
    <row r="4203" spans="1:28" ht="15.75" customHeight="1" x14ac:dyDescent="0.2">
      <c r="A4203" s="77" t="s">
        <v>48</v>
      </c>
      <c r="B4203" s="77" t="s">
        <v>85</v>
      </c>
      <c r="C4203" s="77" t="s">
        <v>50</v>
      </c>
      <c r="D4203" s="113">
        <v>44154.447201608797</v>
      </c>
      <c r="E4203" s="77" t="s">
        <v>5</v>
      </c>
      <c r="F4203" s="77" t="s">
        <v>45</v>
      </c>
      <c r="G4203" s="77" t="s">
        <v>51</v>
      </c>
      <c r="H4203" s="77" t="s">
        <v>6</v>
      </c>
      <c r="I4203" s="77" t="s">
        <v>158</v>
      </c>
      <c r="J4203" s="77" t="s">
        <v>42</v>
      </c>
      <c r="K4203" s="101">
        <v>1.9</v>
      </c>
      <c r="L4203" s="77">
        <v>1620</v>
      </c>
      <c r="M4203" s="77" t="s">
        <v>41</v>
      </c>
      <c r="N4203" s="101">
        <v>59.7</v>
      </c>
      <c r="O4203" s="107">
        <v>0</v>
      </c>
      <c r="P4203" s="104">
        <v>0</v>
      </c>
      <c r="Z4203" s="77" t="s">
        <v>40</v>
      </c>
      <c r="AA4203" s="77" t="s">
        <v>39</v>
      </c>
      <c r="AB4203" s="77">
        <v>20</v>
      </c>
    </row>
    <row r="4204" spans="1:28" ht="15.75" customHeight="1" x14ac:dyDescent="0.2">
      <c r="A4204" s="77" t="s">
        <v>48</v>
      </c>
      <c r="B4204" s="77" t="s">
        <v>85</v>
      </c>
      <c r="C4204" s="77" t="s">
        <v>50</v>
      </c>
      <c r="D4204" s="113">
        <v>44154.447201608797</v>
      </c>
      <c r="E4204" s="77" t="s">
        <v>5</v>
      </c>
      <c r="F4204" s="77" t="s">
        <v>45</v>
      </c>
      <c r="G4204" s="77" t="s">
        <v>51</v>
      </c>
      <c r="H4204" s="77" t="s">
        <v>6</v>
      </c>
      <c r="I4204" s="77" t="s">
        <v>159</v>
      </c>
      <c r="J4204" s="77" t="s">
        <v>42</v>
      </c>
      <c r="K4204" s="101">
        <v>1.9</v>
      </c>
      <c r="L4204" s="77">
        <v>1620</v>
      </c>
      <c r="M4204" s="77" t="s">
        <v>41</v>
      </c>
      <c r="N4204" s="101">
        <v>4.0999999999999996</v>
      </c>
      <c r="O4204" s="107">
        <v>0</v>
      </c>
      <c r="P4204" s="104">
        <v>5.37</v>
      </c>
      <c r="Z4204" s="77" t="s">
        <v>40</v>
      </c>
      <c r="AA4204" s="77" t="s">
        <v>39</v>
      </c>
      <c r="AB4204" s="77">
        <v>20</v>
      </c>
    </row>
    <row r="4205" spans="1:28" ht="15.75" customHeight="1" x14ac:dyDescent="0.2">
      <c r="A4205" s="77" t="s">
        <v>48</v>
      </c>
      <c r="B4205" s="77" t="s">
        <v>85</v>
      </c>
      <c r="C4205" s="77" t="s">
        <v>50</v>
      </c>
      <c r="D4205" s="113">
        <v>44154.447201608797</v>
      </c>
      <c r="E4205" s="77" t="s">
        <v>5</v>
      </c>
      <c r="F4205" s="77" t="s">
        <v>45</v>
      </c>
      <c r="G4205" s="77" t="s">
        <v>51</v>
      </c>
      <c r="H4205" s="77" t="s">
        <v>7</v>
      </c>
      <c r="I4205" s="77" t="s">
        <v>157</v>
      </c>
      <c r="J4205" s="77" t="s">
        <v>42</v>
      </c>
      <c r="K4205" s="101">
        <v>3</v>
      </c>
      <c r="L4205" s="77">
        <v>1560</v>
      </c>
      <c r="M4205" s="77" t="s">
        <v>41</v>
      </c>
      <c r="N4205" s="101">
        <v>6</v>
      </c>
      <c r="O4205" s="107">
        <v>1.9E-2</v>
      </c>
      <c r="P4205" s="104">
        <v>3.71</v>
      </c>
      <c r="Z4205" s="77" t="s">
        <v>40</v>
      </c>
      <c r="AA4205" s="77" t="s">
        <v>39</v>
      </c>
      <c r="AB4205" s="77">
        <v>20</v>
      </c>
    </row>
    <row r="4206" spans="1:28" ht="15.75" customHeight="1" x14ac:dyDescent="0.2">
      <c r="A4206" s="77" t="s">
        <v>48</v>
      </c>
      <c r="B4206" s="77" t="s">
        <v>85</v>
      </c>
      <c r="C4206" s="77" t="s">
        <v>50</v>
      </c>
      <c r="D4206" s="113">
        <v>44154.447201608797</v>
      </c>
      <c r="E4206" s="77" t="s">
        <v>5</v>
      </c>
      <c r="F4206" s="77" t="s">
        <v>45</v>
      </c>
      <c r="G4206" s="77" t="s">
        <v>51</v>
      </c>
      <c r="H4206" s="77" t="s">
        <v>7</v>
      </c>
      <c r="I4206" s="77" t="s">
        <v>158</v>
      </c>
      <c r="J4206" s="77" t="s">
        <v>42</v>
      </c>
      <c r="K4206" s="101">
        <v>3</v>
      </c>
      <c r="L4206" s="77">
        <v>1560</v>
      </c>
      <c r="M4206" s="77" t="s">
        <v>41</v>
      </c>
      <c r="N4206" s="101">
        <v>46</v>
      </c>
      <c r="O4206" s="107">
        <v>0.02</v>
      </c>
      <c r="P4206" s="104">
        <v>0</v>
      </c>
      <c r="Z4206" s="77" t="s">
        <v>40</v>
      </c>
      <c r="AA4206" s="77" t="s">
        <v>39</v>
      </c>
      <c r="AB4206" s="77">
        <v>20</v>
      </c>
    </row>
    <row r="4207" spans="1:28" ht="15.75" customHeight="1" x14ac:dyDescent="0.2">
      <c r="A4207" s="77" t="s">
        <v>48</v>
      </c>
      <c r="B4207" s="77" t="s">
        <v>85</v>
      </c>
      <c r="C4207" s="77" t="s">
        <v>50</v>
      </c>
      <c r="D4207" s="113">
        <v>44154.447201608797</v>
      </c>
      <c r="E4207" s="77" t="s">
        <v>5</v>
      </c>
      <c r="F4207" s="77" t="s">
        <v>45</v>
      </c>
      <c r="G4207" s="77" t="s">
        <v>51</v>
      </c>
      <c r="H4207" s="77" t="s">
        <v>7</v>
      </c>
      <c r="I4207" s="77" t="s">
        <v>159</v>
      </c>
      <c r="J4207" s="77" t="s">
        <v>42</v>
      </c>
      <c r="K4207" s="101">
        <v>3</v>
      </c>
      <c r="L4207" s="77">
        <v>1560</v>
      </c>
      <c r="M4207" s="77" t="s">
        <v>41</v>
      </c>
      <c r="N4207" s="101">
        <v>5.5</v>
      </c>
      <c r="O4207" s="107">
        <v>8.9999999999999993E-3</v>
      </c>
      <c r="P4207" s="104">
        <v>3.54</v>
      </c>
      <c r="Z4207" s="77" t="s">
        <v>40</v>
      </c>
      <c r="AA4207" s="77" t="s">
        <v>39</v>
      </c>
      <c r="AB4207" s="77">
        <v>20</v>
      </c>
    </row>
    <row r="4208" spans="1:28" ht="15.75" customHeight="1" x14ac:dyDescent="0.2">
      <c r="A4208" s="77" t="s">
        <v>48</v>
      </c>
      <c r="B4208" s="77" t="s">
        <v>85</v>
      </c>
      <c r="C4208" s="77" t="s">
        <v>50</v>
      </c>
      <c r="D4208" s="113">
        <v>44154.447201608797</v>
      </c>
      <c r="E4208" s="77" t="s">
        <v>5</v>
      </c>
      <c r="F4208" s="77" t="s">
        <v>45</v>
      </c>
      <c r="G4208" s="77" t="s">
        <v>51</v>
      </c>
      <c r="H4208" s="77" t="s">
        <v>8</v>
      </c>
      <c r="I4208" s="77" t="s">
        <v>157</v>
      </c>
      <c r="J4208" s="77" t="s">
        <v>42</v>
      </c>
      <c r="K4208" s="101">
        <v>2.2000000000000002</v>
      </c>
      <c r="L4208" s="77">
        <v>1410</v>
      </c>
      <c r="M4208" s="77" t="s">
        <v>41</v>
      </c>
      <c r="N4208" s="101">
        <v>3.3</v>
      </c>
      <c r="O4208" s="107">
        <v>8.9999999999999993E-3</v>
      </c>
      <c r="P4208" s="104">
        <v>2.81</v>
      </c>
      <c r="Z4208" s="77" t="s">
        <v>40</v>
      </c>
      <c r="AA4208" s="77" t="s">
        <v>39</v>
      </c>
      <c r="AB4208" s="77">
        <v>20</v>
      </c>
    </row>
    <row r="4209" spans="1:28" ht="15.75" customHeight="1" x14ac:dyDescent="0.2">
      <c r="A4209" s="77" t="s">
        <v>48</v>
      </c>
      <c r="B4209" s="77" t="s">
        <v>85</v>
      </c>
      <c r="C4209" s="77" t="s">
        <v>50</v>
      </c>
      <c r="D4209" s="113">
        <v>44154.447201608797</v>
      </c>
      <c r="E4209" s="77" t="s">
        <v>5</v>
      </c>
      <c r="F4209" s="77" t="s">
        <v>45</v>
      </c>
      <c r="G4209" s="77" t="s">
        <v>51</v>
      </c>
      <c r="H4209" s="77" t="s">
        <v>8</v>
      </c>
      <c r="I4209" s="77" t="s">
        <v>158</v>
      </c>
      <c r="J4209" s="77" t="s">
        <v>42</v>
      </c>
      <c r="K4209" s="101">
        <v>2.2000000000000002</v>
      </c>
      <c r="L4209" s="77">
        <v>1410</v>
      </c>
      <c r="M4209" s="77" t="s">
        <v>41</v>
      </c>
      <c r="N4209" s="101">
        <v>25.7</v>
      </c>
      <c r="O4209" s="107">
        <v>8.9999999999999993E-3</v>
      </c>
      <c r="P4209" s="104">
        <v>0</v>
      </c>
      <c r="Z4209" s="77" t="s">
        <v>40</v>
      </c>
      <c r="AA4209" s="77" t="s">
        <v>39</v>
      </c>
      <c r="AB4209" s="77">
        <v>20</v>
      </c>
    </row>
    <row r="4210" spans="1:28" ht="15.75" customHeight="1" x14ac:dyDescent="0.2">
      <c r="A4210" s="77" t="s">
        <v>48</v>
      </c>
      <c r="B4210" s="77" t="s">
        <v>85</v>
      </c>
      <c r="C4210" s="77" t="s">
        <v>50</v>
      </c>
      <c r="D4210" s="113">
        <v>44154.447201608797</v>
      </c>
      <c r="E4210" s="77" t="s">
        <v>5</v>
      </c>
      <c r="F4210" s="77" t="s">
        <v>45</v>
      </c>
      <c r="G4210" s="77" t="s">
        <v>51</v>
      </c>
      <c r="H4210" s="77" t="s">
        <v>8</v>
      </c>
      <c r="I4210" s="77" t="s">
        <v>159</v>
      </c>
      <c r="J4210" s="77" t="s">
        <v>42</v>
      </c>
      <c r="K4210" s="101">
        <v>2.2000000000000002</v>
      </c>
      <c r="L4210" s="77">
        <v>1410</v>
      </c>
      <c r="M4210" s="77" t="s">
        <v>41</v>
      </c>
      <c r="N4210" s="101">
        <v>2.2999999999999998</v>
      </c>
      <c r="O4210" s="107">
        <v>1E-3</v>
      </c>
      <c r="P4210" s="104">
        <v>2.74</v>
      </c>
      <c r="Z4210" s="77" t="s">
        <v>40</v>
      </c>
      <c r="AA4210" s="77" t="s">
        <v>39</v>
      </c>
      <c r="AB4210" s="77">
        <v>20</v>
      </c>
    </row>
    <row r="4211" spans="1:28" ht="15.75" customHeight="1" x14ac:dyDescent="0.2">
      <c r="A4211" s="77" t="s">
        <v>48</v>
      </c>
      <c r="B4211" s="77" t="s">
        <v>85</v>
      </c>
      <c r="C4211" s="77" t="s">
        <v>50</v>
      </c>
      <c r="D4211" s="113">
        <v>44154.447201608797</v>
      </c>
      <c r="E4211" s="77" t="s">
        <v>5</v>
      </c>
      <c r="F4211" s="77" t="s">
        <v>45</v>
      </c>
      <c r="G4211" s="77" t="s">
        <v>51</v>
      </c>
      <c r="H4211" s="77" t="s">
        <v>9</v>
      </c>
      <c r="I4211" s="77" t="s">
        <v>157</v>
      </c>
      <c r="J4211" s="77" t="s">
        <v>42</v>
      </c>
      <c r="K4211" s="101">
        <v>2.2999999999999998</v>
      </c>
      <c r="L4211" s="77">
        <v>1450</v>
      </c>
      <c r="M4211" s="77" t="s">
        <v>41</v>
      </c>
      <c r="N4211" s="101">
        <v>8.8000000000000007</v>
      </c>
      <c r="O4211" s="107">
        <v>0.02</v>
      </c>
      <c r="P4211" s="104">
        <v>2.5299999999999998</v>
      </c>
      <c r="Z4211" s="77" t="s">
        <v>40</v>
      </c>
      <c r="AA4211" s="77" t="s">
        <v>39</v>
      </c>
      <c r="AB4211" s="77">
        <v>20</v>
      </c>
    </row>
    <row r="4212" spans="1:28" ht="15.75" customHeight="1" x14ac:dyDescent="0.2">
      <c r="A4212" s="77" t="s">
        <v>48</v>
      </c>
      <c r="B4212" s="77" t="s">
        <v>85</v>
      </c>
      <c r="C4212" s="77" t="s">
        <v>50</v>
      </c>
      <c r="D4212" s="113">
        <v>44154.447201608797</v>
      </c>
      <c r="E4212" s="77" t="s">
        <v>5</v>
      </c>
      <c r="F4212" s="77" t="s">
        <v>45</v>
      </c>
      <c r="G4212" s="77" t="s">
        <v>51</v>
      </c>
      <c r="H4212" s="77" t="s">
        <v>9</v>
      </c>
      <c r="I4212" s="77" t="s">
        <v>158</v>
      </c>
      <c r="J4212" s="77" t="s">
        <v>42</v>
      </c>
      <c r="K4212" s="101">
        <v>2.2999999999999998</v>
      </c>
      <c r="L4212" s="77">
        <v>1450</v>
      </c>
      <c r="M4212" s="77" t="s">
        <v>41</v>
      </c>
      <c r="N4212" s="101">
        <v>36.6</v>
      </c>
      <c r="O4212" s="107">
        <v>0.02</v>
      </c>
      <c r="P4212" s="104">
        <v>0</v>
      </c>
      <c r="Z4212" s="77" t="s">
        <v>40</v>
      </c>
      <c r="AA4212" s="77" t="s">
        <v>39</v>
      </c>
      <c r="AB4212" s="77">
        <v>20</v>
      </c>
    </row>
    <row r="4213" spans="1:28" ht="15.75" customHeight="1" x14ac:dyDescent="0.2">
      <c r="A4213" s="77" t="s">
        <v>48</v>
      </c>
      <c r="B4213" s="77" t="s">
        <v>85</v>
      </c>
      <c r="C4213" s="77" t="s">
        <v>50</v>
      </c>
      <c r="D4213" s="113">
        <v>44154.447201608797</v>
      </c>
      <c r="E4213" s="77" t="s">
        <v>5</v>
      </c>
      <c r="F4213" s="77" t="s">
        <v>45</v>
      </c>
      <c r="G4213" s="77" t="s">
        <v>51</v>
      </c>
      <c r="H4213" s="77" t="s">
        <v>9</v>
      </c>
      <c r="I4213" s="77" t="s">
        <v>159</v>
      </c>
      <c r="J4213" s="77" t="s">
        <v>42</v>
      </c>
      <c r="K4213" s="101">
        <v>2.2999999999999998</v>
      </c>
      <c r="L4213" s="77">
        <v>1450</v>
      </c>
      <c r="M4213" s="77" t="s">
        <v>41</v>
      </c>
      <c r="N4213" s="101">
        <v>6.3</v>
      </c>
      <c r="O4213" s="107">
        <v>0.01</v>
      </c>
      <c r="P4213" s="104">
        <v>2.42</v>
      </c>
      <c r="Z4213" s="77" t="s">
        <v>40</v>
      </c>
      <c r="AA4213" s="77" t="s">
        <v>39</v>
      </c>
      <c r="AB4213" s="77">
        <v>20</v>
      </c>
    </row>
    <row r="4214" spans="1:28" ht="15.75" customHeight="1" x14ac:dyDescent="0.2">
      <c r="A4214" s="77" t="s">
        <v>48</v>
      </c>
      <c r="B4214" s="77" t="s">
        <v>85</v>
      </c>
      <c r="C4214" s="77" t="s">
        <v>50</v>
      </c>
      <c r="D4214" s="113">
        <v>44154.447201608797</v>
      </c>
      <c r="E4214" s="77" t="s">
        <v>5</v>
      </c>
      <c r="F4214" s="77" t="s">
        <v>45</v>
      </c>
      <c r="G4214" s="77" t="s">
        <v>51</v>
      </c>
      <c r="H4214" s="77" t="s">
        <v>10</v>
      </c>
      <c r="I4214" s="77" t="s">
        <v>157</v>
      </c>
      <c r="J4214" s="77" t="s">
        <v>42</v>
      </c>
      <c r="K4214" s="101">
        <v>2.8</v>
      </c>
      <c r="L4214" s="77">
        <v>1540</v>
      </c>
      <c r="M4214" s="77" t="s">
        <v>41</v>
      </c>
      <c r="N4214" s="101">
        <v>4.3</v>
      </c>
      <c r="O4214" s="107">
        <v>0.01</v>
      </c>
      <c r="P4214" s="104">
        <v>3.98</v>
      </c>
      <c r="Z4214" s="77" t="s">
        <v>40</v>
      </c>
      <c r="AA4214" s="77" t="s">
        <v>39</v>
      </c>
      <c r="AB4214" s="77">
        <v>20</v>
      </c>
    </row>
    <row r="4215" spans="1:28" ht="15.75" customHeight="1" x14ac:dyDescent="0.2">
      <c r="A4215" s="77" t="s">
        <v>48</v>
      </c>
      <c r="B4215" s="77" t="s">
        <v>85</v>
      </c>
      <c r="C4215" s="77" t="s">
        <v>50</v>
      </c>
      <c r="D4215" s="113">
        <v>44154.447201608797</v>
      </c>
      <c r="E4215" s="77" t="s">
        <v>5</v>
      </c>
      <c r="F4215" s="77" t="s">
        <v>45</v>
      </c>
      <c r="G4215" s="77" t="s">
        <v>51</v>
      </c>
      <c r="H4215" s="77" t="s">
        <v>10</v>
      </c>
      <c r="I4215" s="77" t="s">
        <v>158</v>
      </c>
      <c r="J4215" s="77" t="s">
        <v>42</v>
      </c>
      <c r="K4215" s="101">
        <v>2.8</v>
      </c>
      <c r="L4215" s="77">
        <v>1540</v>
      </c>
      <c r="M4215" s="77" t="s">
        <v>41</v>
      </c>
      <c r="N4215" s="101">
        <v>39.6</v>
      </c>
      <c r="O4215" s="107">
        <v>0.01</v>
      </c>
      <c r="P4215" s="104">
        <v>0</v>
      </c>
      <c r="Z4215" s="77" t="s">
        <v>40</v>
      </c>
      <c r="AA4215" s="77" t="s">
        <v>39</v>
      </c>
      <c r="AB4215" s="77">
        <v>20</v>
      </c>
    </row>
    <row r="4216" spans="1:28" ht="15.75" customHeight="1" x14ac:dyDescent="0.2">
      <c r="A4216" s="77" t="s">
        <v>48</v>
      </c>
      <c r="B4216" s="77" t="s">
        <v>85</v>
      </c>
      <c r="C4216" s="77" t="s">
        <v>50</v>
      </c>
      <c r="D4216" s="113">
        <v>44154.447201608797</v>
      </c>
      <c r="E4216" s="77" t="s">
        <v>5</v>
      </c>
      <c r="F4216" s="77" t="s">
        <v>45</v>
      </c>
      <c r="G4216" s="77" t="s">
        <v>51</v>
      </c>
      <c r="H4216" s="77" t="s">
        <v>10</v>
      </c>
      <c r="I4216" s="77" t="s">
        <v>159</v>
      </c>
      <c r="J4216" s="77" t="s">
        <v>42</v>
      </c>
      <c r="K4216" s="101">
        <v>2.8</v>
      </c>
      <c r="L4216" s="77">
        <v>1540</v>
      </c>
      <c r="M4216" s="77" t="s">
        <v>41</v>
      </c>
      <c r="N4216" s="101">
        <v>3.3</v>
      </c>
      <c r="O4216" s="107">
        <v>2E-3</v>
      </c>
      <c r="P4216" s="104">
        <v>3.82</v>
      </c>
      <c r="Z4216" s="77" t="s">
        <v>40</v>
      </c>
      <c r="AA4216" s="77" t="s">
        <v>39</v>
      </c>
      <c r="AB4216" s="77">
        <v>20</v>
      </c>
    </row>
    <row r="4217" spans="1:28" ht="15.75" customHeight="1" x14ac:dyDescent="0.2">
      <c r="A4217" s="77" t="s">
        <v>48</v>
      </c>
      <c r="B4217" s="77" t="s">
        <v>85</v>
      </c>
      <c r="C4217" s="77" t="s">
        <v>50</v>
      </c>
      <c r="D4217" s="113">
        <v>44154.447201608797</v>
      </c>
      <c r="E4217" s="77" t="s">
        <v>5</v>
      </c>
      <c r="F4217" s="77" t="s">
        <v>45</v>
      </c>
      <c r="G4217" s="77" t="s">
        <v>51</v>
      </c>
      <c r="H4217" s="77" t="s">
        <v>11</v>
      </c>
      <c r="I4217" s="77" t="s">
        <v>157</v>
      </c>
      <c r="J4217" s="77" t="s">
        <v>42</v>
      </c>
      <c r="K4217" s="101">
        <v>2.7</v>
      </c>
      <c r="L4217" s="77">
        <v>1500</v>
      </c>
      <c r="M4217" s="77" t="s">
        <v>41</v>
      </c>
      <c r="N4217" s="101">
        <v>6.7</v>
      </c>
      <c r="O4217" s="107">
        <v>1.7999999999999999E-2</v>
      </c>
      <c r="P4217" s="104">
        <v>1.31</v>
      </c>
      <c r="Z4217" s="77" t="s">
        <v>40</v>
      </c>
      <c r="AA4217" s="77" t="s">
        <v>39</v>
      </c>
      <c r="AB4217" s="77">
        <v>20</v>
      </c>
    </row>
    <row r="4218" spans="1:28" ht="15.75" customHeight="1" x14ac:dyDescent="0.2">
      <c r="A4218" s="77" t="s">
        <v>48</v>
      </c>
      <c r="B4218" s="77" t="s">
        <v>85</v>
      </c>
      <c r="C4218" s="77" t="s">
        <v>50</v>
      </c>
      <c r="D4218" s="113">
        <v>44154.447201608797</v>
      </c>
      <c r="E4218" s="77" t="s">
        <v>5</v>
      </c>
      <c r="F4218" s="77" t="s">
        <v>45</v>
      </c>
      <c r="G4218" s="77" t="s">
        <v>51</v>
      </c>
      <c r="H4218" s="77" t="s">
        <v>11</v>
      </c>
      <c r="I4218" s="77" t="s">
        <v>158</v>
      </c>
      <c r="J4218" s="77" t="s">
        <v>42</v>
      </c>
      <c r="K4218" s="101">
        <v>2.7</v>
      </c>
      <c r="L4218" s="77">
        <v>1500</v>
      </c>
      <c r="M4218" s="77" t="s">
        <v>41</v>
      </c>
      <c r="N4218" s="101">
        <v>18</v>
      </c>
      <c r="O4218" s="107">
        <v>1.9E-2</v>
      </c>
      <c r="P4218" s="104">
        <v>0</v>
      </c>
      <c r="Z4218" s="77" t="s">
        <v>40</v>
      </c>
      <c r="AA4218" s="77" t="s">
        <v>39</v>
      </c>
      <c r="AB4218" s="77">
        <v>20</v>
      </c>
    </row>
    <row r="4219" spans="1:28" ht="15.75" customHeight="1" x14ac:dyDescent="0.2">
      <c r="A4219" s="77" t="s">
        <v>48</v>
      </c>
      <c r="B4219" s="77" t="s">
        <v>85</v>
      </c>
      <c r="C4219" s="77" t="s">
        <v>50</v>
      </c>
      <c r="D4219" s="113">
        <v>44154.447201608797</v>
      </c>
      <c r="E4219" s="77" t="s">
        <v>5</v>
      </c>
      <c r="F4219" s="77" t="s">
        <v>45</v>
      </c>
      <c r="G4219" s="77" t="s">
        <v>51</v>
      </c>
      <c r="H4219" s="77" t="s">
        <v>11</v>
      </c>
      <c r="I4219" s="77" t="s">
        <v>159</v>
      </c>
      <c r="J4219" s="77" t="s">
        <v>42</v>
      </c>
      <c r="K4219" s="101">
        <v>2.7</v>
      </c>
      <c r="L4219" s="77">
        <v>1500</v>
      </c>
      <c r="M4219" s="77" t="s">
        <v>41</v>
      </c>
      <c r="N4219" s="101">
        <v>3.6</v>
      </c>
      <c r="O4219" s="107">
        <v>8.0000000000000002E-3</v>
      </c>
      <c r="P4219" s="104">
        <v>1.25</v>
      </c>
      <c r="Z4219" s="77" t="s">
        <v>40</v>
      </c>
      <c r="AA4219" s="77" t="s">
        <v>39</v>
      </c>
      <c r="AB4219" s="77">
        <v>20</v>
      </c>
    </row>
    <row r="4220" spans="1:28" ht="15.75" customHeight="1" x14ac:dyDescent="0.2">
      <c r="A4220" s="77" t="s">
        <v>48</v>
      </c>
      <c r="B4220" s="77" t="s">
        <v>85</v>
      </c>
      <c r="C4220" s="77" t="s">
        <v>50</v>
      </c>
      <c r="D4220" s="113">
        <v>44154.447201608797</v>
      </c>
      <c r="E4220" s="77" t="s">
        <v>5</v>
      </c>
      <c r="F4220" s="77" t="s">
        <v>45</v>
      </c>
      <c r="G4220" s="77" t="s">
        <v>51</v>
      </c>
      <c r="H4220" s="77" t="s">
        <v>12</v>
      </c>
      <c r="I4220" s="77" t="s">
        <v>157</v>
      </c>
      <c r="J4220" s="77" t="s">
        <v>42</v>
      </c>
      <c r="K4220" s="101">
        <v>2.2000000000000002</v>
      </c>
      <c r="L4220" s="77">
        <v>1540</v>
      </c>
      <c r="M4220" s="77" t="s">
        <v>41</v>
      </c>
      <c r="N4220" s="101">
        <v>8.1999999999999993</v>
      </c>
      <c r="O4220" s="107">
        <v>1.4999999999999999E-2</v>
      </c>
      <c r="P4220" s="104">
        <v>1.4</v>
      </c>
      <c r="Z4220" s="77" t="s">
        <v>40</v>
      </c>
      <c r="AA4220" s="77" t="s">
        <v>39</v>
      </c>
      <c r="AB4220" s="77">
        <v>20</v>
      </c>
    </row>
    <row r="4221" spans="1:28" ht="15.75" customHeight="1" x14ac:dyDescent="0.2">
      <c r="A4221" s="77" t="s">
        <v>48</v>
      </c>
      <c r="B4221" s="77" t="s">
        <v>85</v>
      </c>
      <c r="C4221" s="77" t="s">
        <v>50</v>
      </c>
      <c r="D4221" s="113">
        <v>44154.447201608797</v>
      </c>
      <c r="E4221" s="77" t="s">
        <v>5</v>
      </c>
      <c r="F4221" s="77" t="s">
        <v>45</v>
      </c>
      <c r="G4221" s="77" t="s">
        <v>51</v>
      </c>
      <c r="H4221" s="77" t="s">
        <v>12</v>
      </c>
      <c r="I4221" s="77" t="s">
        <v>158</v>
      </c>
      <c r="J4221" s="77" t="s">
        <v>42</v>
      </c>
      <c r="K4221" s="101">
        <v>2.2000000000000002</v>
      </c>
      <c r="L4221" s="77">
        <v>1540</v>
      </c>
      <c r="M4221" s="77" t="s">
        <v>41</v>
      </c>
      <c r="N4221" s="101">
        <v>18.2</v>
      </c>
      <c r="O4221" s="107">
        <v>1.6E-2</v>
      </c>
      <c r="P4221" s="104">
        <v>0</v>
      </c>
      <c r="Z4221" s="77" t="s">
        <v>40</v>
      </c>
      <c r="AA4221" s="77" t="s">
        <v>39</v>
      </c>
      <c r="AB4221" s="77">
        <v>20</v>
      </c>
    </row>
    <row r="4222" spans="1:28" ht="15.75" customHeight="1" x14ac:dyDescent="0.2">
      <c r="A4222" s="77" t="s">
        <v>48</v>
      </c>
      <c r="B4222" s="77" t="s">
        <v>85</v>
      </c>
      <c r="C4222" s="77" t="s">
        <v>50</v>
      </c>
      <c r="D4222" s="113">
        <v>44154.447201608797</v>
      </c>
      <c r="E4222" s="77" t="s">
        <v>5</v>
      </c>
      <c r="F4222" s="77" t="s">
        <v>45</v>
      </c>
      <c r="G4222" s="77" t="s">
        <v>51</v>
      </c>
      <c r="H4222" s="77" t="s">
        <v>12</v>
      </c>
      <c r="I4222" s="77" t="s">
        <v>159</v>
      </c>
      <c r="J4222" s="77" t="s">
        <v>42</v>
      </c>
      <c r="K4222" s="101">
        <v>2.2000000000000002</v>
      </c>
      <c r="L4222" s="77">
        <v>1540</v>
      </c>
      <c r="M4222" s="77" t="s">
        <v>41</v>
      </c>
      <c r="N4222" s="101">
        <v>3.5</v>
      </c>
      <c r="O4222" s="107">
        <v>5.0000000000000001E-3</v>
      </c>
      <c r="P4222" s="104">
        <v>1.35</v>
      </c>
      <c r="Z4222" s="77" t="s">
        <v>40</v>
      </c>
      <c r="AA4222" s="77" t="s">
        <v>39</v>
      </c>
      <c r="AB4222" s="77">
        <v>20</v>
      </c>
    </row>
    <row r="4223" spans="1:28" ht="15.75" customHeight="1" x14ac:dyDescent="0.2">
      <c r="A4223" s="77" t="s">
        <v>48</v>
      </c>
      <c r="B4223" s="77" t="s">
        <v>85</v>
      </c>
      <c r="C4223" s="77" t="s">
        <v>50</v>
      </c>
      <c r="D4223" s="113">
        <v>44154.447201608797</v>
      </c>
      <c r="E4223" s="77" t="s">
        <v>5</v>
      </c>
      <c r="F4223" s="77" t="s">
        <v>45</v>
      </c>
      <c r="G4223" s="77" t="s">
        <v>51</v>
      </c>
      <c r="H4223" s="77" t="s">
        <v>13</v>
      </c>
      <c r="I4223" s="77" t="s">
        <v>157</v>
      </c>
      <c r="J4223" s="77" t="s">
        <v>42</v>
      </c>
      <c r="K4223" s="101">
        <v>2.5</v>
      </c>
      <c r="L4223" s="77">
        <v>1450</v>
      </c>
      <c r="M4223" s="77" t="s">
        <v>41</v>
      </c>
      <c r="N4223" s="101">
        <v>11</v>
      </c>
      <c r="O4223" s="107">
        <v>1.6E-2</v>
      </c>
      <c r="P4223" s="104">
        <v>1.25</v>
      </c>
      <c r="Z4223" s="77" t="s">
        <v>40</v>
      </c>
      <c r="AA4223" s="77" t="s">
        <v>39</v>
      </c>
      <c r="AB4223" s="77">
        <v>20</v>
      </c>
    </row>
    <row r="4224" spans="1:28" ht="15.75" customHeight="1" x14ac:dyDescent="0.2">
      <c r="A4224" s="77" t="s">
        <v>48</v>
      </c>
      <c r="B4224" s="77" t="s">
        <v>85</v>
      </c>
      <c r="C4224" s="77" t="s">
        <v>50</v>
      </c>
      <c r="D4224" s="113">
        <v>44154.447201608797</v>
      </c>
      <c r="E4224" s="77" t="s">
        <v>5</v>
      </c>
      <c r="F4224" s="77" t="s">
        <v>45</v>
      </c>
      <c r="G4224" s="77" t="s">
        <v>51</v>
      </c>
      <c r="H4224" s="77" t="s">
        <v>13</v>
      </c>
      <c r="I4224" s="77" t="s">
        <v>158</v>
      </c>
      <c r="J4224" s="77" t="s">
        <v>42</v>
      </c>
      <c r="K4224" s="101">
        <v>2.5</v>
      </c>
      <c r="L4224" s="77">
        <v>1450</v>
      </c>
      <c r="M4224" s="77" t="s">
        <v>41</v>
      </c>
      <c r="N4224" s="101">
        <v>21</v>
      </c>
      <c r="O4224" s="107">
        <v>1.7000000000000001E-2</v>
      </c>
      <c r="P4224" s="104">
        <v>0</v>
      </c>
      <c r="Z4224" s="77" t="s">
        <v>40</v>
      </c>
      <c r="AA4224" s="77" t="s">
        <v>39</v>
      </c>
      <c r="AB4224" s="77">
        <v>20</v>
      </c>
    </row>
    <row r="4225" spans="1:28" ht="15.75" customHeight="1" x14ac:dyDescent="0.2">
      <c r="A4225" s="77" t="s">
        <v>48</v>
      </c>
      <c r="B4225" s="77" t="s">
        <v>85</v>
      </c>
      <c r="C4225" s="77" t="s">
        <v>50</v>
      </c>
      <c r="D4225" s="113">
        <v>44154.447201608797</v>
      </c>
      <c r="E4225" s="77" t="s">
        <v>5</v>
      </c>
      <c r="F4225" s="77" t="s">
        <v>45</v>
      </c>
      <c r="G4225" s="77" t="s">
        <v>51</v>
      </c>
      <c r="H4225" s="77" t="s">
        <v>13</v>
      </c>
      <c r="I4225" s="77" t="s">
        <v>159</v>
      </c>
      <c r="J4225" s="77" t="s">
        <v>42</v>
      </c>
      <c r="K4225" s="101">
        <v>2.5</v>
      </c>
      <c r="L4225" s="77">
        <v>1450</v>
      </c>
      <c r="M4225" s="77" t="s">
        <v>41</v>
      </c>
      <c r="N4225" s="101">
        <v>6.2</v>
      </c>
      <c r="O4225" s="107">
        <v>8.0000000000000002E-3</v>
      </c>
      <c r="P4225" s="104">
        <v>1.19</v>
      </c>
      <c r="Z4225" s="77" t="s">
        <v>40</v>
      </c>
      <c r="AA4225" s="77" t="s">
        <v>39</v>
      </c>
      <c r="AB4225" s="77">
        <v>20</v>
      </c>
    </row>
    <row r="4226" spans="1:28" ht="15.75" customHeight="1" x14ac:dyDescent="0.2">
      <c r="A4226" s="77" t="s">
        <v>48</v>
      </c>
      <c r="B4226" s="77" t="s">
        <v>85</v>
      </c>
      <c r="C4226" s="77" t="s">
        <v>50</v>
      </c>
      <c r="D4226" s="113">
        <v>44154.447201608797</v>
      </c>
      <c r="E4226" s="77" t="s">
        <v>5</v>
      </c>
      <c r="F4226" s="77" t="s">
        <v>45</v>
      </c>
      <c r="G4226" s="77" t="s">
        <v>51</v>
      </c>
      <c r="H4226" s="77" t="s">
        <v>14</v>
      </c>
      <c r="I4226" s="77" t="s">
        <v>157</v>
      </c>
      <c r="J4226" s="77" t="s">
        <v>42</v>
      </c>
      <c r="K4226" s="101">
        <v>2.7</v>
      </c>
      <c r="L4226" s="77">
        <v>1490</v>
      </c>
      <c r="M4226" s="77" t="s">
        <v>41</v>
      </c>
      <c r="N4226" s="101">
        <v>15.5</v>
      </c>
      <c r="O4226" s="107">
        <v>2.9000000000000001E-2</v>
      </c>
      <c r="P4226" s="104">
        <v>1.45</v>
      </c>
      <c r="Z4226" s="77" t="s">
        <v>40</v>
      </c>
      <c r="AA4226" s="77" t="s">
        <v>39</v>
      </c>
      <c r="AB4226" s="77">
        <v>20</v>
      </c>
    </row>
    <row r="4227" spans="1:28" ht="15.75" customHeight="1" x14ac:dyDescent="0.2">
      <c r="A4227" s="77" t="s">
        <v>48</v>
      </c>
      <c r="B4227" s="77" t="s">
        <v>85</v>
      </c>
      <c r="C4227" s="77" t="s">
        <v>50</v>
      </c>
      <c r="D4227" s="113">
        <v>44154.447201608797</v>
      </c>
      <c r="E4227" s="77" t="s">
        <v>5</v>
      </c>
      <c r="F4227" s="77" t="s">
        <v>45</v>
      </c>
      <c r="G4227" s="77" t="s">
        <v>51</v>
      </c>
      <c r="H4227" s="77" t="s">
        <v>14</v>
      </c>
      <c r="I4227" s="77" t="s">
        <v>158</v>
      </c>
      <c r="J4227" s="77" t="s">
        <v>42</v>
      </c>
      <c r="K4227" s="101">
        <v>2.7</v>
      </c>
      <c r="L4227" s="77">
        <v>1490</v>
      </c>
      <c r="M4227" s="77" t="s">
        <v>41</v>
      </c>
      <c r="N4227" s="101">
        <v>28.8</v>
      </c>
      <c r="O4227" s="107">
        <v>0.03</v>
      </c>
      <c r="P4227" s="104">
        <v>0</v>
      </c>
      <c r="Z4227" s="77" t="s">
        <v>40</v>
      </c>
      <c r="AA4227" s="77" t="s">
        <v>39</v>
      </c>
      <c r="AB4227" s="77">
        <v>20</v>
      </c>
    </row>
    <row r="4228" spans="1:28" ht="15.75" customHeight="1" x14ac:dyDescent="0.2">
      <c r="A4228" s="77" t="s">
        <v>48</v>
      </c>
      <c r="B4228" s="77" t="s">
        <v>85</v>
      </c>
      <c r="C4228" s="77" t="s">
        <v>50</v>
      </c>
      <c r="D4228" s="113">
        <v>44154.447201608797</v>
      </c>
      <c r="E4228" s="77" t="s">
        <v>5</v>
      </c>
      <c r="F4228" s="77" t="s">
        <v>45</v>
      </c>
      <c r="G4228" s="77" t="s">
        <v>51</v>
      </c>
      <c r="H4228" s="77" t="s">
        <v>14</v>
      </c>
      <c r="I4228" s="77" t="s">
        <v>159</v>
      </c>
      <c r="J4228" s="77" t="s">
        <v>42</v>
      </c>
      <c r="K4228" s="101">
        <v>2.7</v>
      </c>
      <c r="L4228" s="77">
        <v>1490</v>
      </c>
      <c r="M4228" s="77" t="s">
        <v>41</v>
      </c>
      <c r="N4228" s="101">
        <v>12.8</v>
      </c>
      <c r="O4228" s="107">
        <v>2.1999999999999999E-2</v>
      </c>
      <c r="P4228" s="104">
        <v>1.36</v>
      </c>
      <c r="Z4228" s="77" t="s">
        <v>40</v>
      </c>
      <c r="AA4228" s="77" t="s">
        <v>39</v>
      </c>
      <c r="AB4228" s="77">
        <v>20</v>
      </c>
    </row>
    <row r="4229" spans="1:28" ht="15.75" customHeight="1" x14ac:dyDescent="0.2">
      <c r="A4229" s="77" t="s">
        <v>48</v>
      </c>
      <c r="B4229" s="77" t="s">
        <v>85</v>
      </c>
      <c r="C4229" s="77" t="s">
        <v>50</v>
      </c>
      <c r="D4229" s="113">
        <v>44154.447201608797</v>
      </c>
      <c r="E4229" s="77" t="s">
        <v>5</v>
      </c>
      <c r="F4229" s="77" t="s">
        <v>45</v>
      </c>
      <c r="G4229" s="77" t="s">
        <v>51</v>
      </c>
      <c r="H4229" s="77" t="s">
        <v>16</v>
      </c>
      <c r="I4229" s="77" t="s">
        <v>157</v>
      </c>
      <c r="J4229" s="77" t="s">
        <v>42</v>
      </c>
      <c r="K4229" s="101">
        <v>3.6</v>
      </c>
      <c r="L4229" s="77">
        <v>1750</v>
      </c>
      <c r="M4229" s="77" t="s">
        <v>41</v>
      </c>
      <c r="N4229" s="101">
        <v>16.7</v>
      </c>
      <c r="O4229" s="107">
        <v>0.03</v>
      </c>
      <c r="P4229" s="104">
        <v>2.17</v>
      </c>
      <c r="Z4229" s="77" t="s">
        <v>40</v>
      </c>
      <c r="AA4229" s="77" t="s">
        <v>39</v>
      </c>
      <c r="AB4229" s="77">
        <v>20</v>
      </c>
    </row>
    <row r="4230" spans="1:28" ht="15.75" customHeight="1" x14ac:dyDescent="0.2">
      <c r="A4230" s="77" t="s">
        <v>48</v>
      </c>
      <c r="B4230" s="77" t="s">
        <v>85</v>
      </c>
      <c r="C4230" s="77" t="s">
        <v>50</v>
      </c>
      <c r="D4230" s="113">
        <v>44154.447201608797</v>
      </c>
      <c r="E4230" s="77" t="s">
        <v>5</v>
      </c>
      <c r="F4230" s="77" t="s">
        <v>45</v>
      </c>
      <c r="G4230" s="77" t="s">
        <v>51</v>
      </c>
      <c r="H4230" s="77" t="s">
        <v>16</v>
      </c>
      <c r="I4230" s="77" t="s">
        <v>158</v>
      </c>
      <c r="J4230" s="77" t="s">
        <v>42</v>
      </c>
      <c r="K4230" s="101">
        <v>3.6</v>
      </c>
      <c r="L4230" s="77">
        <v>1750</v>
      </c>
      <c r="M4230" s="77" t="s">
        <v>41</v>
      </c>
      <c r="N4230" s="101">
        <v>38.299999999999997</v>
      </c>
      <c r="O4230" s="107">
        <v>3.2000000000000001E-2</v>
      </c>
      <c r="P4230" s="104">
        <v>0</v>
      </c>
      <c r="Z4230" s="77" t="s">
        <v>40</v>
      </c>
      <c r="AA4230" s="77" t="s">
        <v>39</v>
      </c>
      <c r="AB4230" s="77">
        <v>20</v>
      </c>
    </row>
    <row r="4231" spans="1:28" ht="15.75" customHeight="1" x14ac:dyDescent="0.2">
      <c r="A4231" s="77" t="s">
        <v>48</v>
      </c>
      <c r="B4231" s="77" t="s">
        <v>85</v>
      </c>
      <c r="C4231" s="77" t="s">
        <v>50</v>
      </c>
      <c r="D4231" s="113">
        <v>44154.447201608797</v>
      </c>
      <c r="E4231" s="77" t="s">
        <v>5</v>
      </c>
      <c r="F4231" s="77" t="s">
        <v>45</v>
      </c>
      <c r="G4231" s="77" t="s">
        <v>51</v>
      </c>
      <c r="H4231" s="77" t="s">
        <v>16</v>
      </c>
      <c r="I4231" s="77" t="s">
        <v>159</v>
      </c>
      <c r="J4231" s="77" t="s">
        <v>42</v>
      </c>
      <c r="K4231" s="101">
        <v>3.6</v>
      </c>
      <c r="L4231" s="77">
        <v>1750</v>
      </c>
      <c r="M4231" s="77" t="s">
        <v>41</v>
      </c>
      <c r="N4231" s="101">
        <v>17.2</v>
      </c>
      <c r="O4231" s="107">
        <v>2.9000000000000001E-2</v>
      </c>
      <c r="P4231" s="104">
        <v>2.04</v>
      </c>
      <c r="Z4231" s="77" t="s">
        <v>40</v>
      </c>
      <c r="AA4231" s="77" t="s">
        <v>39</v>
      </c>
      <c r="AB4231" s="77">
        <v>20</v>
      </c>
    </row>
    <row r="4232" spans="1:28" ht="15.75" customHeight="1" x14ac:dyDescent="0.2">
      <c r="A4232" s="77" t="s">
        <v>48</v>
      </c>
      <c r="B4232" s="77" t="s">
        <v>85</v>
      </c>
      <c r="C4232" s="77" t="s">
        <v>50</v>
      </c>
      <c r="D4232" s="113">
        <v>44154.447201608797</v>
      </c>
      <c r="E4232" s="77" t="s">
        <v>5</v>
      </c>
      <c r="F4232" s="77" t="s">
        <v>45</v>
      </c>
      <c r="G4232" s="77" t="s">
        <v>51</v>
      </c>
      <c r="H4232" s="77" t="s">
        <v>18</v>
      </c>
      <c r="I4232" s="77" t="s">
        <v>157</v>
      </c>
      <c r="J4232" s="77" t="s">
        <v>42</v>
      </c>
      <c r="K4232" s="101">
        <v>3.4</v>
      </c>
      <c r="L4232" s="77">
        <v>1510</v>
      </c>
      <c r="M4232" s="77" t="s">
        <v>41</v>
      </c>
      <c r="N4232" s="101">
        <v>28</v>
      </c>
      <c r="O4232" s="107">
        <v>4.7E-2</v>
      </c>
      <c r="P4232" s="104">
        <v>3.32</v>
      </c>
      <c r="Z4232" s="77" t="s">
        <v>40</v>
      </c>
      <c r="AA4232" s="77" t="s">
        <v>39</v>
      </c>
      <c r="AB4232" s="77">
        <v>20</v>
      </c>
    </row>
    <row r="4233" spans="1:28" ht="15.75" customHeight="1" x14ac:dyDescent="0.2">
      <c r="A4233" s="77" t="s">
        <v>48</v>
      </c>
      <c r="B4233" s="77" t="s">
        <v>85</v>
      </c>
      <c r="C4233" s="77" t="s">
        <v>50</v>
      </c>
      <c r="D4233" s="113">
        <v>44154.447201608797</v>
      </c>
      <c r="E4233" s="77" t="s">
        <v>5</v>
      </c>
      <c r="F4233" s="77" t="s">
        <v>45</v>
      </c>
      <c r="G4233" s="77" t="s">
        <v>51</v>
      </c>
      <c r="H4233" s="77" t="s">
        <v>18</v>
      </c>
      <c r="I4233" s="77" t="s">
        <v>158</v>
      </c>
      <c r="J4233" s="77" t="s">
        <v>42</v>
      </c>
      <c r="K4233" s="101">
        <v>3.4</v>
      </c>
      <c r="L4233" s="77">
        <v>1510</v>
      </c>
      <c r="M4233" s="77" t="s">
        <v>41</v>
      </c>
      <c r="N4233" s="101">
        <v>64.8</v>
      </c>
      <c r="O4233" s="107">
        <v>4.9000000000000002E-2</v>
      </c>
      <c r="P4233" s="104">
        <v>0</v>
      </c>
      <c r="Z4233" s="77" t="s">
        <v>40</v>
      </c>
      <c r="AA4233" s="77" t="s">
        <v>39</v>
      </c>
      <c r="AB4233" s="77">
        <v>20</v>
      </c>
    </row>
    <row r="4234" spans="1:28" ht="15.75" customHeight="1" x14ac:dyDescent="0.2">
      <c r="A4234" s="77" t="s">
        <v>48</v>
      </c>
      <c r="B4234" s="77" t="s">
        <v>85</v>
      </c>
      <c r="C4234" s="77" t="s">
        <v>50</v>
      </c>
      <c r="D4234" s="113">
        <v>44154.447201608797</v>
      </c>
      <c r="E4234" s="77" t="s">
        <v>5</v>
      </c>
      <c r="F4234" s="77" t="s">
        <v>45</v>
      </c>
      <c r="G4234" s="77" t="s">
        <v>51</v>
      </c>
      <c r="H4234" s="77" t="s">
        <v>18</v>
      </c>
      <c r="I4234" s="77" t="s">
        <v>159</v>
      </c>
      <c r="J4234" s="77" t="s">
        <v>42</v>
      </c>
      <c r="K4234" s="101">
        <v>3.4</v>
      </c>
      <c r="L4234" s="77">
        <v>1510</v>
      </c>
      <c r="M4234" s="77" t="s">
        <v>41</v>
      </c>
      <c r="N4234" s="101">
        <v>28.8</v>
      </c>
      <c r="O4234" s="107">
        <v>4.3999999999999997E-2</v>
      </c>
      <c r="P4234" s="104">
        <v>3.08</v>
      </c>
      <c r="Z4234" s="77" t="s">
        <v>40</v>
      </c>
      <c r="AA4234" s="77" t="s">
        <v>39</v>
      </c>
      <c r="AB4234" s="77">
        <v>20</v>
      </c>
    </row>
    <row r="4235" spans="1:28" ht="15.75" customHeight="1" x14ac:dyDescent="0.2">
      <c r="A4235" s="77" t="s">
        <v>48</v>
      </c>
      <c r="B4235" s="77" t="s">
        <v>85</v>
      </c>
      <c r="C4235" s="77" t="s">
        <v>50</v>
      </c>
      <c r="D4235" s="113">
        <v>44154.447201608797</v>
      </c>
      <c r="E4235" s="77" t="s">
        <v>5</v>
      </c>
      <c r="F4235" s="77" t="s">
        <v>45</v>
      </c>
      <c r="G4235" s="77" t="s">
        <v>51</v>
      </c>
      <c r="H4235" s="77" t="s">
        <v>20</v>
      </c>
      <c r="I4235" s="77" t="s">
        <v>157</v>
      </c>
      <c r="J4235" s="77" t="s">
        <v>42</v>
      </c>
      <c r="K4235" s="101">
        <v>3</v>
      </c>
      <c r="L4235" s="77">
        <v>1500</v>
      </c>
      <c r="M4235" s="77" t="s">
        <v>41</v>
      </c>
      <c r="N4235" s="101">
        <v>14.2</v>
      </c>
      <c r="O4235" s="107">
        <v>2.9000000000000001E-2</v>
      </c>
      <c r="P4235" s="104">
        <v>2.9</v>
      </c>
      <c r="Z4235" s="77" t="s">
        <v>40</v>
      </c>
      <c r="AA4235" s="77" t="s">
        <v>39</v>
      </c>
      <c r="AB4235" s="77">
        <v>20</v>
      </c>
    </row>
    <row r="4236" spans="1:28" ht="15.75" customHeight="1" x14ac:dyDescent="0.2">
      <c r="A4236" s="77" t="s">
        <v>48</v>
      </c>
      <c r="B4236" s="77" t="s">
        <v>85</v>
      </c>
      <c r="C4236" s="77" t="s">
        <v>50</v>
      </c>
      <c r="D4236" s="113">
        <v>44154.447201608797</v>
      </c>
      <c r="E4236" s="77" t="s">
        <v>5</v>
      </c>
      <c r="F4236" s="77" t="s">
        <v>45</v>
      </c>
      <c r="G4236" s="77" t="s">
        <v>51</v>
      </c>
      <c r="H4236" s="77" t="s">
        <v>20</v>
      </c>
      <c r="I4236" s="77" t="s">
        <v>158</v>
      </c>
      <c r="J4236" s="77" t="s">
        <v>42</v>
      </c>
      <c r="K4236" s="101">
        <v>3</v>
      </c>
      <c r="L4236" s="77">
        <v>1500</v>
      </c>
      <c r="M4236" s="77" t="s">
        <v>41</v>
      </c>
      <c r="N4236" s="101">
        <v>45.3</v>
      </c>
      <c r="O4236" s="107">
        <v>3.2000000000000001E-2</v>
      </c>
      <c r="P4236" s="104">
        <v>0</v>
      </c>
      <c r="Z4236" s="77" t="s">
        <v>40</v>
      </c>
      <c r="AA4236" s="77" t="s">
        <v>39</v>
      </c>
      <c r="AB4236" s="77">
        <v>20</v>
      </c>
    </row>
    <row r="4237" spans="1:28" ht="15.75" customHeight="1" x14ac:dyDescent="0.2">
      <c r="A4237" s="77" t="s">
        <v>48</v>
      </c>
      <c r="B4237" s="77" t="s">
        <v>85</v>
      </c>
      <c r="C4237" s="77" t="s">
        <v>50</v>
      </c>
      <c r="D4237" s="113">
        <v>44154.447201608797</v>
      </c>
      <c r="E4237" s="77" t="s">
        <v>5</v>
      </c>
      <c r="F4237" s="77" t="s">
        <v>45</v>
      </c>
      <c r="G4237" s="77" t="s">
        <v>51</v>
      </c>
      <c r="H4237" s="77" t="s">
        <v>20</v>
      </c>
      <c r="I4237" s="77" t="s">
        <v>159</v>
      </c>
      <c r="J4237" s="77" t="s">
        <v>42</v>
      </c>
      <c r="K4237" s="101">
        <v>3</v>
      </c>
      <c r="L4237" s="77">
        <v>1500</v>
      </c>
      <c r="M4237" s="77" t="s">
        <v>41</v>
      </c>
      <c r="N4237" s="101">
        <v>14.5</v>
      </c>
      <c r="O4237" s="107">
        <v>2.5999999999999999E-2</v>
      </c>
      <c r="P4237" s="104">
        <v>2.72</v>
      </c>
      <c r="Z4237" s="77" t="s">
        <v>40</v>
      </c>
      <c r="AA4237" s="77" t="s">
        <v>39</v>
      </c>
      <c r="AB4237" s="77">
        <v>20</v>
      </c>
    </row>
    <row r="4238" spans="1:28" ht="15.75" customHeight="1" x14ac:dyDescent="0.2">
      <c r="A4238" s="77" t="s">
        <v>48</v>
      </c>
      <c r="B4238" s="77" t="s">
        <v>85</v>
      </c>
      <c r="C4238" s="77" t="s">
        <v>50</v>
      </c>
      <c r="D4238" s="113">
        <v>44154.447201608797</v>
      </c>
      <c r="E4238" s="77" t="s">
        <v>5</v>
      </c>
      <c r="F4238" s="77" t="s">
        <v>45</v>
      </c>
      <c r="G4238" s="77" t="s">
        <v>51</v>
      </c>
      <c r="H4238" s="77" t="s">
        <v>22</v>
      </c>
      <c r="I4238" s="77" t="s">
        <v>157</v>
      </c>
      <c r="J4238" s="77" t="s">
        <v>42</v>
      </c>
      <c r="K4238" s="101">
        <v>3.1</v>
      </c>
      <c r="L4238" s="77">
        <v>1500</v>
      </c>
      <c r="M4238" s="77" t="s">
        <v>41</v>
      </c>
      <c r="N4238" s="101">
        <v>26.5</v>
      </c>
      <c r="O4238" s="107">
        <v>0.03</v>
      </c>
      <c r="P4238" s="104">
        <v>2.76</v>
      </c>
      <c r="Z4238" s="77" t="s">
        <v>40</v>
      </c>
      <c r="AA4238" s="77" t="s">
        <v>39</v>
      </c>
      <c r="AB4238" s="77">
        <v>20</v>
      </c>
    </row>
    <row r="4239" spans="1:28" ht="15.75" customHeight="1" x14ac:dyDescent="0.2">
      <c r="A4239" s="77" t="s">
        <v>48</v>
      </c>
      <c r="B4239" s="77" t="s">
        <v>85</v>
      </c>
      <c r="C4239" s="77" t="s">
        <v>50</v>
      </c>
      <c r="D4239" s="113">
        <v>44154.447201608797</v>
      </c>
      <c r="E4239" s="77" t="s">
        <v>5</v>
      </c>
      <c r="F4239" s="77" t="s">
        <v>45</v>
      </c>
      <c r="G4239" s="77" t="s">
        <v>51</v>
      </c>
      <c r="H4239" s="77" t="s">
        <v>22</v>
      </c>
      <c r="I4239" s="77" t="s">
        <v>158</v>
      </c>
      <c r="J4239" s="77" t="s">
        <v>42</v>
      </c>
      <c r="K4239" s="101">
        <v>3.1</v>
      </c>
      <c r="L4239" s="77">
        <v>1500</v>
      </c>
      <c r="M4239" s="77" t="s">
        <v>41</v>
      </c>
      <c r="N4239" s="101">
        <v>57.2</v>
      </c>
      <c r="O4239" s="107">
        <v>3.4000000000000002E-2</v>
      </c>
      <c r="P4239" s="104">
        <v>0</v>
      </c>
      <c r="Z4239" s="77" t="s">
        <v>40</v>
      </c>
      <c r="AA4239" s="77" t="s">
        <v>39</v>
      </c>
      <c r="AB4239" s="77">
        <v>20</v>
      </c>
    </row>
    <row r="4240" spans="1:28" ht="15.75" customHeight="1" x14ac:dyDescent="0.2">
      <c r="A4240" s="77" t="s">
        <v>48</v>
      </c>
      <c r="B4240" s="77" t="s">
        <v>85</v>
      </c>
      <c r="C4240" s="77" t="s">
        <v>50</v>
      </c>
      <c r="D4240" s="113">
        <v>44154.447201608797</v>
      </c>
      <c r="E4240" s="77" t="s">
        <v>5</v>
      </c>
      <c r="F4240" s="77" t="s">
        <v>45</v>
      </c>
      <c r="G4240" s="77" t="s">
        <v>51</v>
      </c>
      <c r="H4240" s="77" t="s">
        <v>22</v>
      </c>
      <c r="I4240" s="77" t="s">
        <v>159</v>
      </c>
      <c r="J4240" s="77" t="s">
        <v>42</v>
      </c>
      <c r="K4240" s="101">
        <v>3.1</v>
      </c>
      <c r="L4240" s="77">
        <v>1500</v>
      </c>
      <c r="M4240" s="77" t="s">
        <v>41</v>
      </c>
      <c r="N4240" s="101">
        <v>27.4</v>
      </c>
      <c r="O4240" s="107">
        <v>2.9000000000000001E-2</v>
      </c>
      <c r="P4240" s="104">
        <v>2.57</v>
      </c>
      <c r="Z4240" s="77" t="s">
        <v>40</v>
      </c>
      <c r="AA4240" s="77" t="s">
        <v>39</v>
      </c>
      <c r="AB4240" s="77">
        <v>20</v>
      </c>
    </row>
    <row r="4241" spans="1:28" ht="15.75" customHeight="1" x14ac:dyDescent="0.2">
      <c r="A4241" s="77" t="s">
        <v>48</v>
      </c>
      <c r="B4241" s="77" t="s">
        <v>85</v>
      </c>
      <c r="C4241" s="77" t="s">
        <v>50</v>
      </c>
      <c r="D4241" s="113">
        <v>44154.447201608797</v>
      </c>
      <c r="E4241" s="77" t="s">
        <v>5</v>
      </c>
      <c r="F4241" s="77" t="s">
        <v>45</v>
      </c>
      <c r="G4241" s="77" t="s">
        <v>51</v>
      </c>
      <c r="H4241" s="77" t="s">
        <v>24</v>
      </c>
      <c r="I4241" s="77" t="s">
        <v>157</v>
      </c>
      <c r="J4241" s="77" t="s">
        <v>42</v>
      </c>
      <c r="K4241" s="101">
        <v>3.8</v>
      </c>
      <c r="L4241" s="77">
        <v>1660</v>
      </c>
      <c r="M4241" s="77" t="s">
        <v>41</v>
      </c>
      <c r="N4241" s="101">
        <v>34.799999999999997</v>
      </c>
      <c r="O4241" s="107">
        <v>3.5999999999999997E-2</v>
      </c>
      <c r="P4241" s="104">
        <v>2.93</v>
      </c>
      <c r="Z4241" s="77" t="s">
        <v>40</v>
      </c>
      <c r="AA4241" s="77" t="s">
        <v>39</v>
      </c>
      <c r="AB4241" s="77">
        <v>20</v>
      </c>
    </row>
    <row r="4242" spans="1:28" ht="15.75" customHeight="1" x14ac:dyDescent="0.2">
      <c r="A4242" s="77" t="s">
        <v>48</v>
      </c>
      <c r="B4242" s="77" t="s">
        <v>85</v>
      </c>
      <c r="C4242" s="77" t="s">
        <v>50</v>
      </c>
      <c r="D4242" s="113">
        <v>44154.447201608797</v>
      </c>
      <c r="E4242" s="77" t="s">
        <v>5</v>
      </c>
      <c r="F4242" s="77" t="s">
        <v>45</v>
      </c>
      <c r="G4242" s="77" t="s">
        <v>51</v>
      </c>
      <c r="H4242" s="77" t="s">
        <v>24</v>
      </c>
      <c r="I4242" s="77" t="s">
        <v>158</v>
      </c>
      <c r="J4242" s="77" t="s">
        <v>42</v>
      </c>
      <c r="K4242" s="101">
        <v>3.8</v>
      </c>
      <c r="L4242" s="77">
        <v>1660</v>
      </c>
      <c r="M4242" s="77" t="s">
        <v>41</v>
      </c>
      <c r="N4242" s="101">
        <v>75.8</v>
      </c>
      <c r="O4242" s="107">
        <v>0.04</v>
      </c>
      <c r="P4242" s="104">
        <v>0</v>
      </c>
      <c r="Z4242" s="77" t="s">
        <v>40</v>
      </c>
      <c r="AA4242" s="77" t="s">
        <v>39</v>
      </c>
      <c r="AB4242" s="77">
        <v>20</v>
      </c>
    </row>
    <row r="4243" spans="1:28" ht="15.75" customHeight="1" x14ac:dyDescent="0.2">
      <c r="A4243" s="77" t="s">
        <v>48</v>
      </c>
      <c r="B4243" s="77" t="s">
        <v>85</v>
      </c>
      <c r="C4243" s="77" t="s">
        <v>50</v>
      </c>
      <c r="D4243" s="113">
        <v>44154.447201608797</v>
      </c>
      <c r="E4243" s="77" t="s">
        <v>5</v>
      </c>
      <c r="F4243" s="77" t="s">
        <v>45</v>
      </c>
      <c r="G4243" s="77" t="s">
        <v>51</v>
      </c>
      <c r="H4243" s="77" t="s">
        <v>24</v>
      </c>
      <c r="I4243" s="77" t="s">
        <v>159</v>
      </c>
      <c r="J4243" s="77" t="s">
        <v>42</v>
      </c>
      <c r="K4243" s="101">
        <v>3.8</v>
      </c>
      <c r="L4243" s="77">
        <v>1660</v>
      </c>
      <c r="M4243" s="77" t="s">
        <v>41</v>
      </c>
      <c r="N4243" s="101">
        <v>36.700000000000003</v>
      </c>
      <c r="O4243" s="107">
        <v>3.5999999999999997E-2</v>
      </c>
      <c r="P4243" s="104">
        <v>2.76</v>
      </c>
      <c r="Z4243" s="77" t="s">
        <v>40</v>
      </c>
      <c r="AA4243" s="77" t="s">
        <v>39</v>
      </c>
      <c r="AB4243" s="77">
        <v>20</v>
      </c>
    </row>
    <row r="4244" spans="1:28" ht="15.75" customHeight="1" x14ac:dyDescent="0.2">
      <c r="A4244" s="77" t="s">
        <v>48</v>
      </c>
      <c r="B4244" s="77" t="s">
        <v>85</v>
      </c>
      <c r="C4244" s="77" t="s">
        <v>50</v>
      </c>
      <c r="D4244" s="113">
        <v>44154.447201608797</v>
      </c>
      <c r="E4244" s="77" t="s">
        <v>5</v>
      </c>
      <c r="F4244" s="77" t="s">
        <v>45</v>
      </c>
      <c r="G4244" s="77" t="s">
        <v>51</v>
      </c>
      <c r="H4244" s="77" t="s">
        <v>25</v>
      </c>
      <c r="I4244" s="77" t="s">
        <v>157</v>
      </c>
      <c r="J4244" s="77" t="s">
        <v>42</v>
      </c>
      <c r="K4244" s="101">
        <v>3.6</v>
      </c>
      <c r="L4244" s="77">
        <v>1480</v>
      </c>
      <c r="M4244" s="77" t="s">
        <v>41</v>
      </c>
      <c r="N4244" s="101">
        <v>27.4</v>
      </c>
      <c r="O4244" s="107">
        <v>1.9E-2</v>
      </c>
      <c r="P4244" s="104">
        <v>0.67</v>
      </c>
      <c r="Z4244" s="77" t="s">
        <v>40</v>
      </c>
      <c r="AA4244" s="77" t="s">
        <v>39</v>
      </c>
      <c r="AB4244" s="77">
        <v>20</v>
      </c>
    </row>
    <row r="4245" spans="1:28" ht="15.75" customHeight="1" x14ac:dyDescent="0.2">
      <c r="A4245" s="77" t="s">
        <v>48</v>
      </c>
      <c r="B4245" s="77" t="s">
        <v>85</v>
      </c>
      <c r="C4245" s="77" t="s">
        <v>50</v>
      </c>
      <c r="D4245" s="113">
        <v>44154.447201608797</v>
      </c>
      <c r="E4245" s="77" t="s">
        <v>5</v>
      </c>
      <c r="F4245" s="77" t="s">
        <v>45</v>
      </c>
      <c r="G4245" s="77" t="s">
        <v>51</v>
      </c>
      <c r="H4245" s="77" t="s">
        <v>25</v>
      </c>
      <c r="I4245" s="77" t="s">
        <v>158</v>
      </c>
      <c r="J4245" s="77" t="s">
        <v>42</v>
      </c>
      <c r="K4245" s="101">
        <v>3.6</v>
      </c>
      <c r="L4245" s="77">
        <v>1480</v>
      </c>
      <c r="M4245" s="77" t="s">
        <v>41</v>
      </c>
      <c r="N4245" s="101">
        <v>35.200000000000003</v>
      </c>
      <c r="O4245" s="107">
        <v>0.02</v>
      </c>
      <c r="P4245" s="104">
        <v>0</v>
      </c>
      <c r="Z4245" s="77" t="s">
        <v>40</v>
      </c>
      <c r="AA4245" s="77" t="s">
        <v>39</v>
      </c>
      <c r="AB4245" s="77">
        <v>20</v>
      </c>
    </row>
    <row r="4246" spans="1:28" ht="15.75" customHeight="1" x14ac:dyDescent="0.2">
      <c r="A4246" s="77" t="s">
        <v>48</v>
      </c>
      <c r="B4246" s="77" t="s">
        <v>85</v>
      </c>
      <c r="C4246" s="77" t="s">
        <v>50</v>
      </c>
      <c r="D4246" s="113">
        <v>44154.447201608797</v>
      </c>
      <c r="E4246" s="77" t="s">
        <v>5</v>
      </c>
      <c r="F4246" s="77" t="s">
        <v>45</v>
      </c>
      <c r="G4246" s="77" t="s">
        <v>51</v>
      </c>
      <c r="H4246" s="77" t="s">
        <v>25</v>
      </c>
      <c r="I4246" s="77" t="s">
        <v>159</v>
      </c>
      <c r="J4246" s="77" t="s">
        <v>42</v>
      </c>
      <c r="K4246" s="101">
        <v>3.6</v>
      </c>
      <c r="L4246" s="77">
        <v>1480</v>
      </c>
      <c r="M4246" s="77" t="s">
        <v>41</v>
      </c>
      <c r="N4246" s="101">
        <v>27.7</v>
      </c>
      <c r="O4246" s="107">
        <v>1.9E-2</v>
      </c>
      <c r="P4246" s="104">
        <v>0.62</v>
      </c>
      <c r="Z4246" s="77" t="s">
        <v>40</v>
      </c>
      <c r="AA4246" s="77" t="s">
        <v>39</v>
      </c>
      <c r="AB4246" s="77">
        <v>20</v>
      </c>
    </row>
    <row r="4247" spans="1:28" ht="15.75" customHeight="1" x14ac:dyDescent="0.2">
      <c r="A4247" s="77" t="s">
        <v>48</v>
      </c>
      <c r="B4247" s="77" t="s">
        <v>85</v>
      </c>
      <c r="C4247" s="77" t="s">
        <v>50</v>
      </c>
      <c r="D4247" s="113">
        <v>44154.447201608797</v>
      </c>
      <c r="E4247" s="77" t="s">
        <v>5</v>
      </c>
      <c r="F4247" s="77" t="s">
        <v>45</v>
      </c>
      <c r="G4247" s="77" t="s">
        <v>51</v>
      </c>
      <c r="H4247" s="77" t="s">
        <v>26</v>
      </c>
      <c r="I4247" s="77" t="s">
        <v>157</v>
      </c>
      <c r="J4247" s="77" t="s">
        <v>42</v>
      </c>
      <c r="K4247" s="101">
        <v>2.9</v>
      </c>
      <c r="L4247" s="77">
        <v>1570</v>
      </c>
      <c r="M4247" s="77" t="s">
        <v>41</v>
      </c>
      <c r="N4247" s="101">
        <v>15.3</v>
      </c>
      <c r="O4247" s="107">
        <v>2.3E-2</v>
      </c>
      <c r="P4247" s="104">
        <v>5.08</v>
      </c>
      <c r="Z4247" s="77" t="s">
        <v>40</v>
      </c>
      <c r="AA4247" s="77" t="s">
        <v>39</v>
      </c>
      <c r="AB4247" s="77">
        <v>20</v>
      </c>
    </row>
    <row r="4248" spans="1:28" ht="15.75" customHeight="1" x14ac:dyDescent="0.2">
      <c r="A4248" s="77" t="s">
        <v>48</v>
      </c>
      <c r="B4248" s="77" t="s">
        <v>85</v>
      </c>
      <c r="C4248" s="77" t="s">
        <v>50</v>
      </c>
      <c r="D4248" s="113">
        <v>44154.447201608797</v>
      </c>
      <c r="E4248" s="77" t="s">
        <v>5</v>
      </c>
      <c r="F4248" s="77" t="s">
        <v>45</v>
      </c>
      <c r="G4248" s="77" t="s">
        <v>51</v>
      </c>
      <c r="H4248" s="77" t="s">
        <v>26</v>
      </c>
      <c r="I4248" s="77" t="s">
        <v>158</v>
      </c>
      <c r="J4248" s="77" t="s">
        <v>42</v>
      </c>
      <c r="K4248" s="101">
        <v>2.9</v>
      </c>
      <c r="L4248" s="77">
        <v>1570</v>
      </c>
      <c r="M4248" s="77" t="s">
        <v>41</v>
      </c>
      <c r="N4248" s="101">
        <v>89.3</v>
      </c>
      <c r="O4248" s="107">
        <v>2.4E-2</v>
      </c>
      <c r="P4248" s="104">
        <v>0</v>
      </c>
      <c r="Z4248" s="77" t="s">
        <v>40</v>
      </c>
      <c r="AA4248" s="77" t="s">
        <v>39</v>
      </c>
      <c r="AB4248" s="77">
        <v>20</v>
      </c>
    </row>
    <row r="4249" spans="1:28" ht="15.75" customHeight="1" x14ac:dyDescent="0.2">
      <c r="A4249" s="77" t="s">
        <v>48</v>
      </c>
      <c r="B4249" s="77" t="s">
        <v>85</v>
      </c>
      <c r="C4249" s="77" t="s">
        <v>50</v>
      </c>
      <c r="D4249" s="113">
        <v>44154.447201608797</v>
      </c>
      <c r="E4249" s="77" t="s">
        <v>5</v>
      </c>
      <c r="F4249" s="77" t="s">
        <v>45</v>
      </c>
      <c r="G4249" s="77" t="s">
        <v>51</v>
      </c>
      <c r="H4249" s="77" t="s">
        <v>26</v>
      </c>
      <c r="I4249" s="77" t="s">
        <v>159</v>
      </c>
      <c r="J4249" s="77" t="s">
        <v>42</v>
      </c>
      <c r="K4249" s="101">
        <v>2.9</v>
      </c>
      <c r="L4249" s="77">
        <v>1570</v>
      </c>
      <c r="M4249" s="77" t="s">
        <v>41</v>
      </c>
      <c r="N4249" s="101">
        <v>14.8</v>
      </c>
      <c r="O4249" s="107">
        <v>1.6E-2</v>
      </c>
      <c r="P4249" s="104">
        <v>4.83</v>
      </c>
      <c r="Z4249" s="77" t="s">
        <v>40</v>
      </c>
      <c r="AA4249" s="77" t="s">
        <v>39</v>
      </c>
      <c r="AB4249" s="77">
        <v>20</v>
      </c>
    </row>
    <row r="4250" spans="1:28" ht="15.75" customHeight="1" x14ac:dyDescent="0.2">
      <c r="A4250" s="77" t="s">
        <v>48</v>
      </c>
      <c r="B4250" s="77" t="s">
        <v>85</v>
      </c>
      <c r="C4250" s="77" t="s">
        <v>50</v>
      </c>
      <c r="D4250" s="113">
        <v>44154.447201608797</v>
      </c>
      <c r="E4250" s="77" t="s">
        <v>5</v>
      </c>
      <c r="F4250" s="77" t="s">
        <v>29</v>
      </c>
      <c r="G4250" s="77" t="s">
        <v>44</v>
      </c>
      <c r="H4250" s="77" t="s">
        <v>6</v>
      </c>
      <c r="I4250" s="77" t="s">
        <v>157</v>
      </c>
      <c r="J4250" s="77" t="s">
        <v>42</v>
      </c>
      <c r="K4250" s="101">
        <v>2.33</v>
      </c>
      <c r="L4250" s="77">
        <v>2300</v>
      </c>
      <c r="M4250" s="77" t="s">
        <v>41</v>
      </c>
      <c r="N4250" s="101">
        <v>3.35</v>
      </c>
      <c r="O4250" s="107">
        <v>0</v>
      </c>
      <c r="P4250" s="104">
        <v>4.53</v>
      </c>
      <c r="Z4250" s="77" t="s">
        <v>40</v>
      </c>
      <c r="AA4250" s="77" t="s">
        <v>39</v>
      </c>
      <c r="AB4250" s="77">
        <v>20</v>
      </c>
    </row>
    <row r="4251" spans="1:28" ht="15.75" customHeight="1" x14ac:dyDescent="0.2">
      <c r="A4251" s="77" t="s">
        <v>48</v>
      </c>
      <c r="B4251" s="77" t="s">
        <v>85</v>
      </c>
      <c r="C4251" s="77" t="s">
        <v>50</v>
      </c>
      <c r="D4251" s="113">
        <v>44154.447201608797</v>
      </c>
      <c r="E4251" s="77" t="s">
        <v>5</v>
      </c>
      <c r="F4251" s="77" t="s">
        <v>29</v>
      </c>
      <c r="G4251" s="77" t="s">
        <v>44</v>
      </c>
      <c r="H4251" s="77" t="s">
        <v>6</v>
      </c>
      <c r="I4251" s="77" t="s">
        <v>158</v>
      </c>
      <c r="J4251" s="77" t="s">
        <v>42</v>
      </c>
      <c r="K4251" s="101">
        <v>2.33</v>
      </c>
      <c r="L4251" s="77">
        <v>2300</v>
      </c>
      <c r="M4251" s="77" t="s">
        <v>41</v>
      </c>
      <c r="N4251" s="101">
        <v>46.2</v>
      </c>
      <c r="O4251" s="107">
        <v>0</v>
      </c>
      <c r="P4251" s="104">
        <v>0</v>
      </c>
      <c r="Z4251" s="77" t="s">
        <v>40</v>
      </c>
      <c r="AA4251" s="77" t="s">
        <v>39</v>
      </c>
      <c r="AB4251" s="77">
        <v>20</v>
      </c>
    </row>
    <row r="4252" spans="1:28" ht="15.75" customHeight="1" x14ac:dyDescent="0.2">
      <c r="A4252" s="77" t="s">
        <v>48</v>
      </c>
      <c r="B4252" s="77" t="s">
        <v>85</v>
      </c>
      <c r="C4252" s="77" t="s">
        <v>50</v>
      </c>
      <c r="D4252" s="113">
        <v>44154.447201608797</v>
      </c>
      <c r="E4252" s="77" t="s">
        <v>5</v>
      </c>
      <c r="F4252" s="77" t="s">
        <v>29</v>
      </c>
      <c r="G4252" s="77" t="s">
        <v>44</v>
      </c>
      <c r="H4252" s="77" t="s">
        <v>6</v>
      </c>
      <c r="I4252" s="77" t="s">
        <v>43</v>
      </c>
      <c r="J4252" s="109" t="s">
        <v>83</v>
      </c>
      <c r="K4252" s="110">
        <v>43.291397000000003</v>
      </c>
      <c r="L4252" s="77">
        <v>2300</v>
      </c>
      <c r="M4252" s="77" t="s">
        <v>41</v>
      </c>
      <c r="N4252" s="110">
        <v>0.16630785000000001</v>
      </c>
      <c r="O4252" s="107">
        <v>0</v>
      </c>
      <c r="P4252" s="111">
        <v>0.23789020999999999</v>
      </c>
      <c r="Z4252" s="77" t="s">
        <v>40</v>
      </c>
      <c r="AA4252" s="77" t="s">
        <v>39</v>
      </c>
      <c r="AB4252" s="77">
        <v>20</v>
      </c>
    </row>
    <row r="4253" spans="1:28" ht="15.75" customHeight="1" x14ac:dyDescent="0.2">
      <c r="A4253" s="77" t="s">
        <v>48</v>
      </c>
      <c r="B4253" s="77" t="s">
        <v>85</v>
      </c>
      <c r="C4253" s="77" t="s">
        <v>50</v>
      </c>
      <c r="D4253" s="113">
        <v>44154.447201608797</v>
      </c>
      <c r="E4253" s="77" t="s">
        <v>5</v>
      </c>
      <c r="F4253" s="77" t="s">
        <v>29</v>
      </c>
      <c r="G4253" s="77" t="s">
        <v>44</v>
      </c>
      <c r="H4253" s="77" t="s">
        <v>6</v>
      </c>
      <c r="I4253" s="77" t="s">
        <v>159</v>
      </c>
      <c r="J4253" s="77" t="s">
        <v>42</v>
      </c>
      <c r="K4253" s="101">
        <v>2.33</v>
      </c>
      <c r="L4253" s="77">
        <v>2300</v>
      </c>
      <c r="M4253" s="77" t="s">
        <v>41</v>
      </c>
      <c r="N4253" s="101">
        <v>3.13</v>
      </c>
      <c r="O4253" s="107">
        <v>0</v>
      </c>
      <c r="P4253" s="104">
        <v>4.42</v>
      </c>
      <c r="Z4253" s="77" t="s">
        <v>40</v>
      </c>
      <c r="AA4253" s="77" t="s">
        <v>39</v>
      </c>
      <c r="AB4253" s="77">
        <v>20</v>
      </c>
    </row>
    <row r="4254" spans="1:28" ht="15.75" customHeight="1" x14ac:dyDescent="0.2">
      <c r="A4254" s="77" t="s">
        <v>48</v>
      </c>
      <c r="B4254" s="77" t="s">
        <v>85</v>
      </c>
      <c r="C4254" s="77" t="s">
        <v>50</v>
      </c>
      <c r="D4254" s="113">
        <v>44154.447201608797</v>
      </c>
      <c r="E4254" s="77" t="s">
        <v>5</v>
      </c>
      <c r="F4254" s="77" t="s">
        <v>29</v>
      </c>
      <c r="G4254" s="77" t="s">
        <v>44</v>
      </c>
      <c r="H4254" s="77" t="s">
        <v>7</v>
      </c>
      <c r="I4254" s="77" t="s">
        <v>157</v>
      </c>
      <c r="J4254" s="77" t="s">
        <v>42</v>
      </c>
      <c r="K4254" s="101">
        <v>2.21</v>
      </c>
      <c r="L4254" s="77">
        <v>1950</v>
      </c>
      <c r="M4254" s="77" t="s">
        <v>41</v>
      </c>
      <c r="N4254" s="101">
        <v>12.3</v>
      </c>
      <c r="O4254" s="107">
        <v>3.0800000000000001E-2</v>
      </c>
      <c r="P4254" s="104">
        <v>5.67</v>
      </c>
      <c r="Z4254" s="77" t="s">
        <v>40</v>
      </c>
      <c r="AA4254" s="77" t="s">
        <v>39</v>
      </c>
      <c r="AB4254" s="77">
        <v>20</v>
      </c>
    </row>
    <row r="4255" spans="1:28" ht="15.75" customHeight="1" x14ac:dyDescent="0.2">
      <c r="A4255" s="77" t="s">
        <v>48</v>
      </c>
      <c r="B4255" s="77" t="s">
        <v>85</v>
      </c>
      <c r="C4255" s="77" t="s">
        <v>50</v>
      </c>
      <c r="D4255" s="113">
        <v>44154.447201608797</v>
      </c>
      <c r="E4255" s="77" t="s">
        <v>5</v>
      </c>
      <c r="F4255" s="77" t="s">
        <v>29</v>
      </c>
      <c r="G4255" s="77" t="s">
        <v>44</v>
      </c>
      <c r="H4255" s="77" t="s">
        <v>7</v>
      </c>
      <c r="I4255" s="77" t="s">
        <v>158</v>
      </c>
      <c r="J4255" s="77" t="s">
        <v>42</v>
      </c>
      <c r="K4255" s="101">
        <v>2.21</v>
      </c>
      <c r="L4255" s="77">
        <v>1950</v>
      </c>
      <c r="M4255" s="77" t="s">
        <v>41</v>
      </c>
      <c r="N4255" s="101">
        <v>74.099999999999994</v>
      </c>
      <c r="O4255" s="107">
        <v>3.1E-2</v>
      </c>
      <c r="P4255" s="104">
        <v>0</v>
      </c>
      <c r="Z4255" s="77" t="s">
        <v>40</v>
      </c>
      <c r="AA4255" s="77" t="s">
        <v>39</v>
      </c>
      <c r="AB4255" s="77">
        <v>20</v>
      </c>
    </row>
    <row r="4256" spans="1:28" ht="15.75" customHeight="1" x14ac:dyDescent="0.2">
      <c r="A4256" s="77" t="s">
        <v>48</v>
      </c>
      <c r="B4256" s="77" t="s">
        <v>85</v>
      </c>
      <c r="C4256" s="77" t="s">
        <v>50</v>
      </c>
      <c r="D4256" s="113">
        <v>44154.447201608797</v>
      </c>
      <c r="E4256" s="77" t="s">
        <v>5</v>
      </c>
      <c r="F4256" s="77" t="s">
        <v>29</v>
      </c>
      <c r="G4256" s="77" t="s">
        <v>44</v>
      </c>
      <c r="H4256" s="77" t="s">
        <v>7</v>
      </c>
      <c r="I4256" s="77" t="s">
        <v>43</v>
      </c>
      <c r="J4256" s="109" t="s">
        <v>83</v>
      </c>
      <c r="K4256" s="110">
        <v>41.061802</v>
      </c>
      <c r="L4256" s="77">
        <v>1950</v>
      </c>
      <c r="M4256" s="77" t="s">
        <v>41</v>
      </c>
      <c r="N4256" s="110">
        <v>0.21205598000000001</v>
      </c>
      <c r="O4256" s="107">
        <v>0</v>
      </c>
      <c r="P4256" s="111">
        <v>0.29763186000000003</v>
      </c>
      <c r="Z4256" s="77" t="s">
        <v>40</v>
      </c>
      <c r="AA4256" s="77" t="s">
        <v>39</v>
      </c>
      <c r="AB4256" s="77">
        <v>20</v>
      </c>
    </row>
    <row r="4257" spans="1:28" ht="15.75" customHeight="1" x14ac:dyDescent="0.2">
      <c r="A4257" s="77" t="s">
        <v>48</v>
      </c>
      <c r="B4257" s="77" t="s">
        <v>85</v>
      </c>
      <c r="C4257" s="77" t="s">
        <v>50</v>
      </c>
      <c r="D4257" s="113">
        <v>44154.447201608797</v>
      </c>
      <c r="E4257" s="77" t="s">
        <v>5</v>
      </c>
      <c r="F4257" s="77" t="s">
        <v>29</v>
      </c>
      <c r="G4257" s="77" t="s">
        <v>44</v>
      </c>
      <c r="H4257" s="77" t="s">
        <v>7</v>
      </c>
      <c r="I4257" s="77" t="s">
        <v>159</v>
      </c>
      <c r="J4257" s="77" t="s">
        <v>42</v>
      </c>
      <c r="K4257" s="101">
        <v>2.21</v>
      </c>
      <c r="L4257" s="77">
        <v>1950</v>
      </c>
      <c r="M4257" s="77" t="s">
        <v>41</v>
      </c>
      <c r="N4257" s="101">
        <v>8.5500000000000007</v>
      </c>
      <c r="O4257" s="107">
        <v>1.21E-2</v>
      </c>
      <c r="P4257" s="104">
        <v>5.46</v>
      </c>
      <c r="Z4257" s="77" t="s">
        <v>40</v>
      </c>
      <c r="AA4257" s="77" t="s">
        <v>39</v>
      </c>
      <c r="AB4257" s="77">
        <v>20</v>
      </c>
    </row>
    <row r="4258" spans="1:28" ht="15.75" customHeight="1" x14ac:dyDescent="0.2">
      <c r="A4258" s="77" t="s">
        <v>48</v>
      </c>
      <c r="B4258" s="77" t="s">
        <v>85</v>
      </c>
      <c r="C4258" s="77" t="s">
        <v>50</v>
      </c>
      <c r="D4258" s="113">
        <v>44154.447201608797</v>
      </c>
      <c r="E4258" s="77" t="s">
        <v>5</v>
      </c>
      <c r="F4258" s="77" t="s">
        <v>29</v>
      </c>
      <c r="G4258" s="77" t="s">
        <v>44</v>
      </c>
      <c r="H4258" s="77" t="s">
        <v>8</v>
      </c>
      <c r="I4258" s="77" t="s">
        <v>157</v>
      </c>
      <c r="J4258" s="77" t="s">
        <v>42</v>
      </c>
      <c r="K4258" s="101">
        <v>3.23</v>
      </c>
      <c r="L4258" s="77">
        <v>2300</v>
      </c>
      <c r="M4258" s="77" t="s">
        <v>41</v>
      </c>
      <c r="N4258" s="101">
        <v>4.1900000000000004</v>
      </c>
      <c r="O4258" s="107">
        <v>1.1299999999999999E-2</v>
      </c>
      <c r="P4258" s="104">
        <v>3.44</v>
      </c>
      <c r="Z4258" s="77" t="s">
        <v>40</v>
      </c>
      <c r="AA4258" s="77" t="s">
        <v>39</v>
      </c>
      <c r="AB4258" s="77">
        <v>20</v>
      </c>
    </row>
    <row r="4259" spans="1:28" ht="15.75" customHeight="1" x14ac:dyDescent="0.2">
      <c r="A4259" s="77" t="s">
        <v>48</v>
      </c>
      <c r="B4259" s="77" t="s">
        <v>85</v>
      </c>
      <c r="C4259" s="77" t="s">
        <v>50</v>
      </c>
      <c r="D4259" s="113">
        <v>44154.447201608797</v>
      </c>
      <c r="E4259" s="77" t="s">
        <v>5</v>
      </c>
      <c r="F4259" s="77" t="s">
        <v>29</v>
      </c>
      <c r="G4259" s="77" t="s">
        <v>44</v>
      </c>
      <c r="H4259" s="77" t="s">
        <v>8</v>
      </c>
      <c r="I4259" s="77" t="s">
        <v>158</v>
      </c>
      <c r="J4259" s="77" t="s">
        <v>42</v>
      </c>
      <c r="K4259" s="101">
        <v>3.23</v>
      </c>
      <c r="L4259" s="77">
        <v>2300</v>
      </c>
      <c r="M4259" s="77" t="s">
        <v>41</v>
      </c>
      <c r="N4259" s="101">
        <v>31.3</v>
      </c>
      <c r="O4259" s="107">
        <v>1.14E-2</v>
      </c>
      <c r="P4259" s="104">
        <v>0</v>
      </c>
      <c r="Z4259" s="77" t="s">
        <v>40</v>
      </c>
      <c r="AA4259" s="77" t="s">
        <v>39</v>
      </c>
      <c r="AB4259" s="77">
        <v>20</v>
      </c>
    </row>
    <row r="4260" spans="1:28" ht="15.75" customHeight="1" x14ac:dyDescent="0.2">
      <c r="A4260" s="77" t="s">
        <v>48</v>
      </c>
      <c r="B4260" s="77" t="s">
        <v>85</v>
      </c>
      <c r="C4260" s="77" t="s">
        <v>50</v>
      </c>
      <c r="D4260" s="113">
        <v>44154.447201608797</v>
      </c>
      <c r="E4260" s="77" t="s">
        <v>5</v>
      </c>
      <c r="F4260" s="77" t="s">
        <v>29</v>
      </c>
      <c r="G4260" s="77" t="s">
        <v>44</v>
      </c>
      <c r="H4260" s="77" t="s">
        <v>8</v>
      </c>
      <c r="I4260" s="77" t="s">
        <v>43</v>
      </c>
      <c r="J4260" s="109" t="s">
        <v>83</v>
      </c>
      <c r="K4260" s="110">
        <v>60.013399999999997</v>
      </c>
      <c r="L4260" s="77">
        <v>2300</v>
      </c>
      <c r="M4260" s="77" t="s">
        <v>41</v>
      </c>
      <c r="N4260" s="110">
        <v>0.11517761999999999</v>
      </c>
      <c r="O4260" s="107">
        <v>0</v>
      </c>
      <c r="P4260" s="111">
        <v>0.1803014</v>
      </c>
      <c r="Z4260" s="77" t="s">
        <v>40</v>
      </c>
      <c r="AA4260" s="77" t="s">
        <v>39</v>
      </c>
      <c r="AB4260" s="77">
        <v>20</v>
      </c>
    </row>
    <row r="4261" spans="1:28" ht="15.75" customHeight="1" x14ac:dyDescent="0.2">
      <c r="A4261" s="77" t="s">
        <v>48</v>
      </c>
      <c r="B4261" s="77" t="s">
        <v>85</v>
      </c>
      <c r="C4261" s="77" t="s">
        <v>50</v>
      </c>
      <c r="D4261" s="113">
        <v>44154.447201608797</v>
      </c>
      <c r="E4261" s="77" t="s">
        <v>5</v>
      </c>
      <c r="F4261" s="77" t="s">
        <v>29</v>
      </c>
      <c r="G4261" s="77" t="s">
        <v>44</v>
      </c>
      <c r="H4261" s="77" t="s">
        <v>8</v>
      </c>
      <c r="I4261" s="77" t="s">
        <v>159</v>
      </c>
      <c r="J4261" s="77" t="s">
        <v>42</v>
      </c>
      <c r="K4261" s="101">
        <v>3.23</v>
      </c>
      <c r="L4261" s="77">
        <v>2300</v>
      </c>
      <c r="M4261" s="77" t="s">
        <v>41</v>
      </c>
      <c r="N4261" s="101">
        <v>2.6</v>
      </c>
      <c r="O4261" s="107">
        <v>1.47E-3</v>
      </c>
      <c r="P4261" s="104">
        <v>3.34</v>
      </c>
      <c r="Z4261" s="77" t="s">
        <v>40</v>
      </c>
      <c r="AA4261" s="77" t="s">
        <v>39</v>
      </c>
      <c r="AB4261" s="77">
        <v>20</v>
      </c>
    </row>
    <row r="4262" spans="1:28" ht="15.75" customHeight="1" x14ac:dyDescent="0.2">
      <c r="A4262" s="77" t="s">
        <v>48</v>
      </c>
      <c r="B4262" s="77" t="s">
        <v>85</v>
      </c>
      <c r="C4262" s="77" t="s">
        <v>50</v>
      </c>
      <c r="D4262" s="113">
        <v>44154.447201608797</v>
      </c>
      <c r="E4262" s="77" t="s">
        <v>5</v>
      </c>
      <c r="F4262" s="77" t="s">
        <v>29</v>
      </c>
      <c r="G4262" s="77" t="s">
        <v>44</v>
      </c>
      <c r="H4262" s="77" t="s">
        <v>9</v>
      </c>
      <c r="I4262" s="77" t="s">
        <v>157</v>
      </c>
      <c r="J4262" s="77" t="s">
        <v>42</v>
      </c>
      <c r="K4262" s="101">
        <v>3.17</v>
      </c>
      <c r="L4262" s="77">
        <v>2300</v>
      </c>
      <c r="M4262" s="77" t="s">
        <v>41</v>
      </c>
      <c r="N4262" s="101">
        <v>12.5</v>
      </c>
      <c r="O4262" s="107">
        <v>2.8000000000000001E-2</v>
      </c>
      <c r="P4262" s="104">
        <v>3.53</v>
      </c>
      <c r="Z4262" s="77" t="s">
        <v>40</v>
      </c>
      <c r="AA4262" s="77" t="s">
        <v>39</v>
      </c>
      <c r="AB4262" s="77">
        <v>20</v>
      </c>
    </row>
    <row r="4263" spans="1:28" ht="15.75" customHeight="1" x14ac:dyDescent="0.2">
      <c r="A4263" s="77" t="s">
        <v>48</v>
      </c>
      <c r="B4263" s="77" t="s">
        <v>85</v>
      </c>
      <c r="C4263" s="77" t="s">
        <v>50</v>
      </c>
      <c r="D4263" s="113">
        <v>44154.447201608797</v>
      </c>
      <c r="E4263" s="77" t="s">
        <v>5</v>
      </c>
      <c r="F4263" s="77" t="s">
        <v>29</v>
      </c>
      <c r="G4263" s="77" t="s">
        <v>44</v>
      </c>
      <c r="H4263" s="77" t="s">
        <v>9</v>
      </c>
      <c r="I4263" s="77" t="s">
        <v>158</v>
      </c>
      <c r="J4263" s="77" t="s">
        <v>42</v>
      </c>
      <c r="K4263" s="101">
        <v>3.17</v>
      </c>
      <c r="L4263" s="77">
        <v>2300</v>
      </c>
      <c r="M4263" s="77" t="s">
        <v>41</v>
      </c>
      <c r="N4263" s="101">
        <v>50.9</v>
      </c>
      <c r="O4263" s="107">
        <v>2.9000000000000001E-2</v>
      </c>
      <c r="P4263" s="104">
        <v>0</v>
      </c>
      <c r="Z4263" s="77" t="s">
        <v>40</v>
      </c>
      <c r="AA4263" s="77" t="s">
        <v>39</v>
      </c>
      <c r="AB4263" s="77">
        <v>20</v>
      </c>
    </row>
    <row r="4264" spans="1:28" ht="15.75" customHeight="1" x14ac:dyDescent="0.2">
      <c r="A4264" s="77" t="s">
        <v>48</v>
      </c>
      <c r="B4264" s="77" t="s">
        <v>85</v>
      </c>
      <c r="C4264" s="77" t="s">
        <v>50</v>
      </c>
      <c r="D4264" s="113">
        <v>44154.447201608797</v>
      </c>
      <c r="E4264" s="77" t="s">
        <v>5</v>
      </c>
      <c r="F4264" s="77" t="s">
        <v>29</v>
      </c>
      <c r="G4264" s="77" t="s">
        <v>44</v>
      </c>
      <c r="H4264" s="77" t="s">
        <v>9</v>
      </c>
      <c r="I4264" s="77" t="s">
        <v>43</v>
      </c>
      <c r="J4264" s="109" t="s">
        <v>83</v>
      </c>
      <c r="K4264" s="110">
        <v>58.898600000000002</v>
      </c>
      <c r="L4264" s="77">
        <v>2300</v>
      </c>
      <c r="M4264" s="77" t="s">
        <v>41</v>
      </c>
      <c r="N4264" s="110">
        <v>0.11894511000000001</v>
      </c>
      <c r="O4264" s="107">
        <v>0</v>
      </c>
      <c r="P4264" s="111">
        <v>0.18514532</v>
      </c>
      <c r="Z4264" s="77" t="s">
        <v>40</v>
      </c>
      <c r="AA4264" s="77" t="s">
        <v>39</v>
      </c>
      <c r="AB4264" s="77">
        <v>20</v>
      </c>
    </row>
    <row r="4265" spans="1:28" ht="15.75" customHeight="1" x14ac:dyDescent="0.2">
      <c r="A4265" s="77" t="s">
        <v>48</v>
      </c>
      <c r="B4265" s="77" t="s">
        <v>85</v>
      </c>
      <c r="C4265" s="77" t="s">
        <v>50</v>
      </c>
      <c r="D4265" s="113">
        <v>44154.447201608797</v>
      </c>
      <c r="E4265" s="77" t="s">
        <v>5</v>
      </c>
      <c r="F4265" s="77" t="s">
        <v>29</v>
      </c>
      <c r="G4265" s="77" t="s">
        <v>44</v>
      </c>
      <c r="H4265" s="77" t="s">
        <v>9</v>
      </c>
      <c r="I4265" s="77" t="s">
        <v>159</v>
      </c>
      <c r="J4265" s="77" t="s">
        <v>42</v>
      </c>
      <c r="K4265" s="101">
        <v>3.17</v>
      </c>
      <c r="L4265" s="77">
        <v>2300</v>
      </c>
      <c r="M4265" s="77" t="s">
        <v>41</v>
      </c>
      <c r="N4265" s="101">
        <v>8.56</v>
      </c>
      <c r="O4265" s="107">
        <v>1.44E-2</v>
      </c>
      <c r="P4265" s="104">
        <v>3.39</v>
      </c>
      <c r="Z4265" s="77" t="s">
        <v>40</v>
      </c>
      <c r="AA4265" s="77" t="s">
        <v>39</v>
      </c>
      <c r="AB4265" s="77">
        <v>20</v>
      </c>
    </row>
    <row r="4266" spans="1:28" ht="15.75" customHeight="1" x14ac:dyDescent="0.2">
      <c r="A4266" s="77" t="s">
        <v>48</v>
      </c>
      <c r="B4266" s="77" t="s">
        <v>85</v>
      </c>
      <c r="C4266" s="77" t="s">
        <v>50</v>
      </c>
      <c r="D4266" s="113">
        <v>44154.447201608797</v>
      </c>
      <c r="E4266" s="77" t="s">
        <v>5</v>
      </c>
      <c r="F4266" s="77" t="s">
        <v>29</v>
      </c>
      <c r="G4266" s="77" t="s">
        <v>44</v>
      </c>
      <c r="H4266" s="77" t="s">
        <v>10</v>
      </c>
      <c r="I4266" s="77" t="s">
        <v>157</v>
      </c>
      <c r="J4266" s="77" t="s">
        <v>42</v>
      </c>
      <c r="K4266" s="101">
        <v>3.55</v>
      </c>
      <c r="L4266" s="77">
        <v>2300</v>
      </c>
      <c r="M4266" s="77" t="s">
        <v>41</v>
      </c>
      <c r="N4266" s="101">
        <v>3.72</v>
      </c>
      <c r="O4266" s="107">
        <v>9.4599999999999997E-3</v>
      </c>
      <c r="P4266" s="104">
        <v>3.71</v>
      </c>
      <c r="Z4266" s="77" t="s">
        <v>40</v>
      </c>
      <c r="AA4266" s="77" t="s">
        <v>39</v>
      </c>
      <c r="AB4266" s="77">
        <v>20</v>
      </c>
    </row>
    <row r="4267" spans="1:28" ht="15.75" customHeight="1" x14ac:dyDescent="0.2">
      <c r="A4267" s="77" t="s">
        <v>48</v>
      </c>
      <c r="B4267" s="77" t="s">
        <v>85</v>
      </c>
      <c r="C4267" s="77" t="s">
        <v>50</v>
      </c>
      <c r="D4267" s="113">
        <v>44154.447201608797</v>
      </c>
      <c r="E4267" s="77" t="s">
        <v>5</v>
      </c>
      <c r="F4267" s="77" t="s">
        <v>29</v>
      </c>
      <c r="G4267" s="77" t="s">
        <v>44</v>
      </c>
      <c r="H4267" s="77" t="s">
        <v>10</v>
      </c>
      <c r="I4267" s="77" t="s">
        <v>158</v>
      </c>
      <c r="J4267" s="77" t="s">
        <v>42</v>
      </c>
      <c r="K4267" s="101">
        <v>3.55</v>
      </c>
      <c r="L4267" s="77">
        <v>2300</v>
      </c>
      <c r="M4267" s="77" t="s">
        <v>41</v>
      </c>
      <c r="N4267" s="101">
        <v>37</v>
      </c>
      <c r="O4267" s="107">
        <v>8.8299999999999993E-3</v>
      </c>
      <c r="P4267" s="104">
        <v>0</v>
      </c>
      <c r="Z4267" s="77" t="s">
        <v>40</v>
      </c>
      <c r="AA4267" s="77" t="s">
        <v>39</v>
      </c>
      <c r="AB4267" s="77">
        <v>20</v>
      </c>
    </row>
    <row r="4268" spans="1:28" ht="15.75" customHeight="1" x14ac:dyDescent="0.2">
      <c r="A4268" s="77" t="s">
        <v>48</v>
      </c>
      <c r="B4268" s="77" t="s">
        <v>85</v>
      </c>
      <c r="C4268" s="77" t="s">
        <v>50</v>
      </c>
      <c r="D4268" s="113">
        <v>44154.447201608797</v>
      </c>
      <c r="E4268" s="77" t="s">
        <v>5</v>
      </c>
      <c r="F4268" s="77" t="s">
        <v>29</v>
      </c>
      <c r="G4268" s="77" t="s">
        <v>44</v>
      </c>
      <c r="H4268" s="77" t="s">
        <v>10</v>
      </c>
      <c r="I4268" s="77" t="s">
        <v>43</v>
      </c>
      <c r="J4268" s="109" t="s">
        <v>83</v>
      </c>
      <c r="K4268" s="110">
        <v>65.959000000000003</v>
      </c>
      <c r="L4268" s="77">
        <v>2300</v>
      </c>
      <c r="M4268" s="77" t="s">
        <v>41</v>
      </c>
      <c r="N4268" s="110">
        <v>0.12163617</v>
      </c>
      <c r="O4268" s="107">
        <v>0</v>
      </c>
      <c r="P4268" s="111">
        <v>0.19375672999999999</v>
      </c>
      <c r="Z4268" s="77" t="s">
        <v>40</v>
      </c>
      <c r="AA4268" s="77" t="s">
        <v>39</v>
      </c>
      <c r="AB4268" s="77">
        <v>20</v>
      </c>
    </row>
    <row r="4269" spans="1:28" ht="15.75" customHeight="1" x14ac:dyDescent="0.2">
      <c r="A4269" s="77" t="s">
        <v>48</v>
      </c>
      <c r="B4269" s="77" t="s">
        <v>85</v>
      </c>
      <c r="C4269" s="77" t="s">
        <v>50</v>
      </c>
      <c r="D4269" s="113">
        <v>44154.447201608797</v>
      </c>
      <c r="E4269" s="77" t="s">
        <v>5</v>
      </c>
      <c r="F4269" s="77" t="s">
        <v>29</v>
      </c>
      <c r="G4269" s="77" t="s">
        <v>44</v>
      </c>
      <c r="H4269" s="77" t="s">
        <v>10</v>
      </c>
      <c r="I4269" s="77" t="s">
        <v>159</v>
      </c>
      <c r="J4269" s="77" t="s">
        <v>42</v>
      </c>
      <c r="K4269" s="101">
        <v>3.55</v>
      </c>
      <c r="L4269" s="77">
        <v>2300</v>
      </c>
      <c r="M4269" s="77" t="s">
        <v>41</v>
      </c>
      <c r="N4269" s="101">
        <v>2.94</v>
      </c>
      <c r="O4269" s="107">
        <v>1.9599999999999999E-3</v>
      </c>
      <c r="P4269" s="104">
        <v>3.58</v>
      </c>
      <c r="Z4269" s="77" t="s">
        <v>40</v>
      </c>
      <c r="AA4269" s="77" t="s">
        <v>39</v>
      </c>
      <c r="AB4269" s="77">
        <v>20</v>
      </c>
    </row>
    <row r="4270" spans="1:28" ht="15.75" customHeight="1" x14ac:dyDescent="0.2">
      <c r="A4270" s="77" t="s">
        <v>48</v>
      </c>
      <c r="B4270" s="77" t="s">
        <v>85</v>
      </c>
      <c r="C4270" s="77" t="s">
        <v>50</v>
      </c>
      <c r="D4270" s="113">
        <v>44154.447201608797</v>
      </c>
      <c r="E4270" s="77" t="s">
        <v>5</v>
      </c>
      <c r="F4270" s="77" t="s">
        <v>29</v>
      </c>
      <c r="G4270" s="77" t="s">
        <v>44</v>
      </c>
      <c r="H4270" s="77" t="s">
        <v>11</v>
      </c>
      <c r="I4270" s="77" t="s">
        <v>157</v>
      </c>
      <c r="J4270" s="77" t="s">
        <v>42</v>
      </c>
      <c r="K4270" s="101">
        <v>4.01</v>
      </c>
      <c r="L4270" s="77">
        <v>2390</v>
      </c>
      <c r="M4270" s="77" t="s">
        <v>41</v>
      </c>
      <c r="N4270" s="101">
        <v>8.1199999999999992</v>
      </c>
      <c r="O4270" s="107">
        <v>2.29E-2</v>
      </c>
      <c r="P4270" s="104">
        <v>1.4</v>
      </c>
      <c r="Z4270" s="77" t="s">
        <v>40</v>
      </c>
      <c r="AA4270" s="77" t="s">
        <v>39</v>
      </c>
      <c r="AB4270" s="77">
        <v>20</v>
      </c>
    </row>
    <row r="4271" spans="1:28" ht="15.75" customHeight="1" x14ac:dyDescent="0.2">
      <c r="A4271" s="77" t="s">
        <v>48</v>
      </c>
      <c r="B4271" s="77" t="s">
        <v>85</v>
      </c>
      <c r="C4271" s="77" t="s">
        <v>50</v>
      </c>
      <c r="D4271" s="113">
        <v>44154.447201608797</v>
      </c>
      <c r="E4271" s="77" t="s">
        <v>5</v>
      </c>
      <c r="F4271" s="77" t="s">
        <v>29</v>
      </c>
      <c r="G4271" s="77" t="s">
        <v>44</v>
      </c>
      <c r="H4271" s="77" t="s">
        <v>11</v>
      </c>
      <c r="I4271" s="77" t="s">
        <v>158</v>
      </c>
      <c r="J4271" s="77" t="s">
        <v>42</v>
      </c>
      <c r="K4271" s="101">
        <v>4.01</v>
      </c>
      <c r="L4271" s="77">
        <v>2390</v>
      </c>
      <c r="M4271" s="77" t="s">
        <v>41</v>
      </c>
      <c r="N4271" s="101">
        <v>20.6</v>
      </c>
      <c r="O4271" s="107">
        <v>2.3800000000000002E-2</v>
      </c>
      <c r="P4271" s="104">
        <v>0</v>
      </c>
      <c r="Z4271" s="77" t="s">
        <v>40</v>
      </c>
      <c r="AA4271" s="77" t="s">
        <v>39</v>
      </c>
      <c r="AB4271" s="77">
        <v>20</v>
      </c>
    </row>
    <row r="4272" spans="1:28" ht="15.75" customHeight="1" x14ac:dyDescent="0.2">
      <c r="A4272" s="77" t="s">
        <v>48</v>
      </c>
      <c r="B4272" s="77" t="s">
        <v>85</v>
      </c>
      <c r="C4272" s="77" t="s">
        <v>50</v>
      </c>
      <c r="D4272" s="113">
        <v>44154.447201608797</v>
      </c>
      <c r="E4272" s="77" t="s">
        <v>5</v>
      </c>
      <c r="F4272" s="77" t="s">
        <v>29</v>
      </c>
      <c r="G4272" s="77" t="s">
        <v>44</v>
      </c>
      <c r="H4272" s="77" t="s">
        <v>11</v>
      </c>
      <c r="I4272" s="77" t="s">
        <v>43</v>
      </c>
      <c r="J4272" s="109" t="s">
        <v>83</v>
      </c>
      <c r="K4272" s="110">
        <v>74.505806000000007</v>
      </c>
      <c r="L4272" s="77">
        <v>2390</v>
      </c>
      <c r="M4272" s="77" t="s">
        <v>41</v>
      </c>
      <c r="N4272" s="110">
        <v>4.4564050000000001E-2</v>
      </c>
      <c r="O4272" s="107">
        <v>0</v>
      </c>
      <c r="P4272" s="111">
        <v>7.3196985000000006E-2</v>
      </c>
      <c r="Z4272" s="77" t="s">
        <v>40</v>
      </c>
      <c r="AA4272" s="77" t="s">
        <v>39</v>
      </c>
      <c r="AB4272" s="77">
        <v>20</v>
      </c>
    </row>
    <row r="4273" spans="1:28" ht="15.75" customHeight="1" x14ac:dyDescent="0.2">
      <c r="A4273" s="77" t="s">
        <v>48</v>
      </c>
      <c r="B4273" s="77" t="s">
        <v>85</v>
      </c>
      <c r="C4273" s="77" t="s">
        <v>50</v>
      </c>
      <c r="D4273" s="113">
        <v>44154.447201608797</v>
      </c>
      <c r="E4273" s="77" t="s">
        <v>5</v>
      </c>
      <c r="F4273" s="77" t="s">
        <v>29</v>
      </c>
      <c r="G4273" s="77" t="s">
        <v>44</v>
      </c>
      <c r="H4273" s="77" t="s">
        <v>11</v>
      </c>
      <c r="I4273" s="77" t="s">
        <v>159</v>
      </c>
      <c r="J4273" s="77" t="s">
        <v>42</v>
      </c>
      <c r="K4273" s="101">
        <v>4.01</v>
      </c>
      <c r="L4273" s="77">
        <v>2390</v>
      </c>
      <c r="M4273" s="77" t="s">
        <v>41</v>
      </c>
      <c r="N4273" s="101">
        <v>4.13</v>
      </c>
      <c r="O4273" s="107">
        <v>9.5099999999999994E-3</v>
      </c>
      <c r="P4273" s="104">
        <v>1.34</v>
      </c>
      <c r="Z4273" s="77" t="s">
        <v>40</v>
      </c>
      <c r="AA4273" s="77" t="s">
        <v>39</v>
      </c>
      <c r="AB4273" s="77">
        <v>20</v>
      </c>
    </row>
    <row r="4274" spans="1:28" ht="15.75" customHeight="1" x14ac:dyDescent="0.2">
      <c r="A4274" s="77" t="s">
        <v>48</v>
      </c>
      <c r="B4274" s="77" t="s">
        <v>85</v>
      </c>
      <c r="C4274" s="77" t="s">
        <v>50</v>
      </c>
      <c r="D4274" s="113">
        <v>44154.447201608797</v>
      </c>
      <c r="E4274" s="77" t="s">
        <v>5</v>
      </c>
      <c r="F4274" s="77" t="s">
        <v>29</v>
      </c>
      <c r="G4274" s="77" t="s">
        <v>44</v>
      </c>
      <c r="H4274" s="77" t="s">
        <v>12</v>
      </c>
      <c r="I4274" s="77" t="s">
        <v>157</v>
      </c>
      <c r="J4274" s="77" t="s">
        <v>42</v>
      </c>
      <c r="K4274" s="101">
        <v>3.21</v>
      </c>
      <c r="L4274" s="77">
        <v>2390</v>
      </c>
      <c r="M4274" s="77" t="s">
        <v>41</v>
      </c>
      <c r="N4274" s="101">
        <v>12.4</v>
      </c>
      <c r="O4274" s="107">
        <v>2.1999999999999999E-2</v>
      </c>
      <c r="P4274" s="104">
        <v>1.25</v>
      </c>
      <c r="Z4274" s="77" t="s">
        <v>40</v>
      </c>
      <c r="AA4274" s="77" t="s">
        <v>39</v>
      </c>
      <c r="AB4274" s="77">
        <v>20</v>
      </c>
    </row>
    <row r="4275" spans="1:28" ht="15.75" customHeight="1" x14ac:dyDescent="0.2">
      <c r="A4275" s="77" t="s">
        <v>48</v>
      </c>
      <c r="B4275" s="77" t="s">
        <v>85</v>
      </c>
      <c r="C4275" s="77" t="s">
        <v>50</v>
      </c>
      <c r="D4275" s="113">
        <v>44154.447201608797</v>
      </c>
      <c r="E4275" s="77" t="s">
        <v>5</v>
      </c>
      <c r="F4275" s="77" t="s">
        <v>29</v>
      </c>
      <c r="G4275" s="77" t="s">
        <v>44</v>
      </c>
      <c r="H4275" s="77" t="s">
        <v>12</v>
      </c>
      <c r="I4275" s="77" t="s">
        <v>158</v>
      </c>
      <c r="J4275" s="77" t="s">
        <v>42</v>
      </c>
      <c r="K4275" s="101">
        <v>3.21</v>
      </c>
      <c r="L4275" s="77">
        <v>2390</v>
      </c>
      <c r="M4275" s="77" t="s">
        <v>41</v>
      </c>
      <c r="N4275" s="101">
        <v>20.8</v>
      </c>
      <c r="O4275" s="107">
        <v>2.2800000000000001E-2</v>
      </c>
      <c r="P4275" s="104">
        <v>0</v>
      </c>
      <c r="Z4275" s="77" t="s">
        <v>40</v>
      </c>
      <c r="AA4275" s="77" t="s">
        <v>39</v>
      </c>
      <c r="AB4275" s="77">
        <v>20</v>
      </c>
    </row>
    <row r="4276" spans="1:28" ht="15.75" customHeight="1" x14ac:dyDescent="0.2">
      <c r="A4276" s="77" t="s">
        <v>48</v>
      </c>
      <c r="B4276" s="77" t="s">
        <v>85</v>
      </c>
      <c r="C4276" s="77" t="s">
        <v>50</v>
      </c>
      <c r="D4276" s="113">
        <v>44154.447201608797</v>
      </c>
      <c r="E4276" s="77" t="s">
        <v>5</v>
      </c>
      <c r="F4276" s="77" t="s">
        <v>29</v>
      </c>
      <c r="G4276" s="77" t="s">
        <v>44</v>
      </c>
      <c r="H4276" s="77" t="s">
        <v>12</v>
      </c>
      <c r="I4276" s="77" t="s">
        <v>43</v>
      </c>
      <c r="J4276" s="109" t="s">
        <v>83</v>
      </c>
      <c r="K4276" s="110">
        <v>59.641800000000003</v>
      </c>
      <c r="L4276" s="77">
        <v>2390</v>
      </c>
      <c r="M4276" s="77" t="s">
        <v>41</v>
      </c>
      <c r="N4276" s="110">
        <v>4.1280947999999998E-2</v>
      </c>
      <c r="O4276" s="107">
        <v>0</v>
      </c>
      <c r="P4276" s="111">
        <v>6.5662003999999996E-2</v>
      </c>
      <c r="Z4276" s="77" t="s">
        <v>40</v>
      </c>
      <c r="AA4276" s="77" t="s">
        <v>39</v>
      </c>
      <c r="AB4276" s="77">
        <v>20</v>
      </c>
    </row>
    <row r="4277" spans="1:28" ht="15.75" customHeight="1" x14ac:dyDescent="0.2">
      <c r="A4277" s="77" t="s">
        <v>48</v>
      </c>
      <c r="B4277" s="77" t="s">
        <v>85</v>
      </c>
      <c r="C4277" s="77" t="s">
        <v>50</v>
      </c>
      <c r="D4277" s="113">
        <v>44154.447201608797</v>
      </c>
      <c r="E4277" s="77" t="s">
        <v>5</v>
      </c>
      <c r="F4277" s="77" t="s">
        <v>29</v>
      </c>
      <c r="G4277" s="77" t="s">
        <v>44</v>
      </c>
      <c r="H4277" s="77" t="s">
        <v>12</v>
      </c>
      <c r="I4277" s="77" t="s">
        <v>159</v>
      </c>
      <c r="J4277" s="77" t="s">
        <v>42</v>
      </c>
      <c r="K4277" s="101">
        <v>3.21</v>
      </c>
      <c r="L4277" s="77">
        <v>2390</v>
      </c>
      <c r="M4277" s="77" t="s">
        <v>41</v>
      </c>
      <c r="N4277" s="101">
        <v>4.74</v>
      </c>
      <c r="O4277" s="107">
        <v>7.26E-3</v>
      </c>
      <c r="P4277" s="104">
        <v>1.21</v>
      </c>
      <c r="Z4277" s="77" t="s">
        <v>40</v>
      </c>
      <c r="AA4277" s="77" t="s">
        <v>39</v>
      </c>
      <c r="AB4277" s="77">
        <v>20</v>
      </c>
    </row>
    <row r="4278" spans="1:28" ht="15.75" customHeight="1" x14ac:dyDescent="0.2">
      <c r="A4278" s="77" t="s">
        <v>48</v>
      </c>
      <c r="B4278" s="77" t="s">
        <v>85</v>
      </c>
      <c r="C4278" s="77" t="s">
        <v>50</v>
      </c>
      <c r="D4278" s="113">
        <v>44154.447201608797</v>
      </c>
      <c r="E4278" s="77" t="s">
        <v>5</v>
      </c>
      <c r="F4278" s="77" t="s">
        <v>29</v>
      </c>
      <c r="G4278" s="77" t="s">
        <v>44</v>
      </c>
      <c r="H4278" s="77" t="s">
        <v>13</v>
      </c>
      <c r="I4278" s="77" t="s">
        <v>157</v>
      </c>
      <c r="J4278" s="77" t="s">
        <v>42</v>
      </c>
      <c r="K4278" s="101">
        <v>3.77</v>
      </c>
      <c r="L4278" s="77">
        <v>2390</v>
      </c>
      <c r="M4278" s="77" t="s">
        <v>41</v>
      </c>
      <c r="N4278" s="101">
        <v>21</v>
      </c>
      <c r="O4278" s="107">
        <v>2.58E-2</v>
      </c>
      <c r="P4278" s="104">
        <v>1.1200000000000001</v>
      </c>
      <c r="Z4278" s="77" t="s">
        <v>40</v>
      </c>
      <c r="AA4278" s="77" t="s">
        <v>39</v>
      </c>
      <c r="AB4278" s="77">
        <v>20</v>
      </c>
    </row>
    <row r="4279" spans="1:28" ht="15.75" customHeight="1" x14ac:dyDescent="0.2">
      <c r="A4279" s="77" t="s">
        <v>48</v>
      </c>
      <c r="B4279" s="77" t="s">
        <v>85</v>
      </c>
      <c r="C4279" s="77" t="s">
        <v>50</v>
      </c>
      <c r="D4279" s="113">
        <v>44154.447201608797</v>
      </c>
      <c r="E4279" s="77" t="s">
        <v>5</v>
      </c>
      <c r="F4279" s="77" t="s">
        <v>29</v>
      </c>
      <c r="G4279" s="77" t="s">
        <v>44</v>
      </c>
      <c r="H4279" s="77" t="s">
        <v>13</v>
      </c>
      <c r="I4279" s="77" t="s">
        <v>158</v>
      </c>
      <c r="J4279" s="77" t="s">
        <v>42</v>
      </c>
      <c r="K4279" s="101">
        <v>3.77</v>
      </c>
      <c r="L4279" s="77">
        <v>2390</v>
      </c>
      <c r="M4279" s="77" t="s">
        <v>41</v>
      </c>
      <c r="N4279" s="101">
        <v>30.8</v>
      </c>
      <c r="O4279" s="107">
        <v>2.7199999999999998E-2</v>
      </c>
      <c r="P4279" s="104">
        <v>0</v>
      </c>
      <c r="Z4279" s="77" t="s">
        <v>40</v>
      </c>
      <c r="AA4279" s="77" t="s">
        <v>39</v>
      </c>
      <c r="AB4279" s="77">
        <v>20</v>
      </c>
    </row>
    <row r="4280" spans="1:28" ht="15.75" customHeight="1" x14ac:dyDescent="0.2">
      <c r="A4280" s="77" t="s">
        <v>48</v>
      </c>
      <c r="B4280" s="77" t="s">
        <v>85</v>
      </c>
      <c r="C4280" s="77" t="s">
        <v>50</v>
      </c>
      <c r="D4280" s="113">
        <v>44154.447201608797</v>
      </c>
      <c r="E4280" s="77" t="s">
        <v>5</v>
      </c>
      <c r="F4280" s="77" t="s">
        <v>29</v>
      </c>
      <c r="G4280" s="77" t="s">
        <v>44</v>
      </c>
      <c r="H4280" s="77" t="s">
        <v>13</v>
      </c>
      <c r="I4280" s="77" t="s">
        <v>43</v>
      </c>
      <c r="J4280" s="109" t="s">
        <v>83</v>
      </c>
      <c r="K4280" s="110">
        <v>70.046599999999998</v>
      </c>
      <c r="L4280" s="77">
        <v>2390</v>
      </c>
      <c r="M4280" s="77" t="s">
        <v>41</v>
      </c>
      <c r="N4280" s="110">
        <v>3.6490849999999998E-2</v>
      </c>
      <c r="O4280" s="107">
        <v>0</v>
      </c>
      <c r="P4280" s="111">
        <v>5.9203446E-2</v>
      </c>
      <c r="Z4280" s="77" t="s">
        <v>40</v>
      </c>
      <c r="AA4280" s="77" t="s">
        <v>39</v>
      </c>
      <c r="AB4280" s="77">
        <v>20</v>
      </c>
    </row>
    <row r="4281" spans="1:28" ht="15.75" customHeight="1" x14ac:dyDescent="0.2">
      <c r="A4281" s="77" t="s">
        <v>48</v>
      </c>
      <c r="B4281" s="77" t="s">
        <v>85</v>
      </c>
      <c r="C4281" s="77" t="s">
        <v>50</v>
      </c>
      <c r="D4281" s="113">
        <v>44154.447201608797</v>
      </c>
      <c r="E4281" s="77" t="s">
        <v>5</v>
      </c>
      <c r="F4281" s="77" t="s">
        <v>29</v>
      </c>
      <c r="G4281" s="77" t="s">
        <v>44</v>
      </c>
      <c r="H4281" s="77" t="s">
        <v>13</v>
      </c>
      <c r="I4281" s="77" t="s">
        <v>159</v>
      </c>
      <c r="J4281" s="77" t="s">
        <v>42</v>
      </c>
      <c r="K4281" s="101">
        <v>3.77</v>
      </c>
      <c r="L4281" s="77">
        <v>2390</v>
      </c>
      <c r="M4281" s="77" t="s">
        <v>41</v>
      </c>
      <c r="N4281" s="101">
        <v>11.1</v>
      </c>
      <c r="O4281" s="107">
        <v>1.29E-2</v>
      </c>
      <c r="P4281" s="104">
        <v>1.08</v>
      </c>
      <c r="Z4281" s="77" t="s">
        <v>40</v>
      </c>
      <c r="AA4281" s="77" t="s">
        <v>39</v>
      </c>
      <c r="AB4281" s="77">
        <v>20</v>
      </c>
    </row>
    <row r="4282" spans="1:28" ht="15.75" customHeight="1" x14ac:dyDescent="0.2">
      <c r="A4282" s="77" t="s">
        <v>48</v>
      </c>
      <c r="B4282" s="77" t="s">
        <v>85</v>
      </c>
      <c r="C4282" s="77" t="s">
        <v>50</v>
      </c>
      <c r="D4282" s="113">
        <v>44154.447201608797</v>
      </c>
      <c r="E4282" s="77" t="s">
        <v>5</v>
      </c>
      <c r="F4282" s="77" t="s">
        <v>29</v>
      </c>
      <c r="G4282" s="77" t="s">
        <v>44</v>
      </c>
      <c r="H4282" s="77" t="s">
        <v>14</v>
      </c>
      <c r="I4282" s="77" t="s">
        <v>157</v>
      </c>
      <c r="J4282" s="77" t="s">
        <v>42</v>
      </c>
      <c r="K4282" s="101">
        <v>3.37</v>
      </c>
      <c r="L4282" s="77">
        <v>2420</v>
      </c>
      <c r="M4282" s="77" t="s">
        <v>41</v>
      </c>
      <c r="N4282" s="101">
        <v>22.1</v>
      </c>
      <c r="O4282" s="107">
        <v>3.7499999999999999E-2</v>
      </c>
      <c r="P4282" s="104">
        <v>2.15</v>
      </c>
      <c r="Z4282" s="77" t="s">
        <v>40</v>
      </c>
      <c r="AA4282" s="77" t="s">
        <v>39</v>
      </c>
      <c r="AB4282" s="77">
        <v>20</v>
      </c>
    </row>
    <row r="4283" spans="1:28" ht="15.75" customHeight="1" x14ac:dyDescent="0.2">
      <c r="A4283" s="77" t="s">
        <v>48</v>
      </c>
      <c r="B4283" s="77" t="s">
        <v>85</v>
      </c>
      <c r="C4283" s="77" t="s">
        <v>50</v>
      </c>
      <c r="D4283" s="113">
        <v>44154.447201608797</v>
      </c>
      <c r="E4283" s="77" t="s">
        <v>5</v>
      </c>
      <c r="F4283" s="77" t="s">
        <v>29</v>
      </c>
      <c r="G4283" s="77" t="s">
        <v>44</v>
      </c>
      <c r="H4283" s="77" t="s">
        <v>14</v>
      </c>
      <c r="I4283" s="77" t="s">
        <v>158</v>
      </c>
      <c r="J4283" s="77" t="s">
        <v>42</v>
      </c>
      <c r="K4283" s="101">
        <v>3.37</v>
      </c>
      <c r="L4283" s="77">
        <v>2420</v>
      </c>
      <c r="M4283" s="77" t="s">
        <v>41</v>
      </c>
      <c r="N4283" s="101">
        <v>40.5</v>
      </c>
      <c r="O4283" s="107">
        <v>3.9199999999999999E-2</v>
      </c>
      <c r="P4283" s="104">
        <v>0</v>
      </c>
      <c r="Z4283" s="77" t="s">
        <v>40</v>
      </c>
      <c r="AA4283" s="77" t="s">
        <v>39</v>
      </c>
      <c r="AB4283" s="77">
        <v>20</v>
      </c>
    </row>
    <row r="4284" spans="1:28" ht="15.75" customHeight="1" x14ac:dyDescent="0.2">
      <c r="A4284" s="77" t="s">
        <v>48</v>
      </c>
      <c r="B4284" s="77" t="s">
        <v>85</v>
      </c>
      <c r="C4284" s="77" t="s">
        <v>50</v>
      </c>
      <c r="D4284" s="113">
        <v>44154.447201608797</v>
      </c>
      <c r="E4284" s="77" t="s">
        <v>5</v>
      </c>
      <c r="F4284" s="77" t="s">
        <v>29</v>
      </c>
      <c r="G4284" s="77" t="s">
        <v>44</v>
      </c>
      <c r="H4284" s="77" t="s">
        <v>14</v>
      </c>
      <c r="I4284" s="77" t="s">
        <v>43</v>
      </c>
      <c r="J4284" s="109" t="s">
        <v>83</v>
      </c>
      <c r="K4284" s="110">
        <v>62.614597000000003</v>
      </c>
      <c r="L4284" s="77">
        <v>2420</v>
      </c>
      <c r="M4284" s="77" t="s">
        <v>41</v>
      </c>
      <c r="N4284" s="110">
        <v>7.1044140000000006E-2</v>
      </c>
      <c r="O4284" s="107">
        <v>0</v>
      </c>
      <c r="P4284" s="111">
        <v>0.11302476</v>
      </c>
      <c r="Z4284" s="77" t="s">
        <v>40</v>
      </c>
      <c r="AA4284" s="77" t="s">
        <v>39</v>
      </c>
      <c r="AB4284" s="77">
        <v>20</v>
      </c>
    </row>
    <row r="4285" spans="1:28" ht="15.75" customHeight="1" x14ac:dyDescent="0.2">
      <c r="A4285" s="77" t="s">
        <v>48</v>
      </c>
      <c r="B4285" s="77" t="s">
        <v>85</v>
      </c>
      <c r="C4285" s="77" t="s">
        <v>50</v>
      </c>
      <c r="D4285" s="113">
        <v>44154.447201608797</v>
      </c>
      <c r="E4285" s="77" t="s">
        <v>5</v>
      </c>
      <c r="F4285" s="77" t="s">
        <v>29</v>
      </c>
      <c r="G4285" s="77" t="s">
        <v>44</v>
      </c>
      <c r="H4285" s="77" t="s">
        <v>14</v>
      </c>
      <c r="I4285" s="77" t="s">
        <v>159</v>
      </c>
      <c r="J4285" s="77" t="s">
        <v>42</v>
      </c>
      <c r="K4285" s="101">
        <v>3.37</v>
      </c>
      <c r="L4285" s="77">
        <v>2420</v>
      </c>
      <c r="M4285" s="77" t="s">
        <v>41</v>
      </c>
      <c r="N4285" s="101">
        <v>18.399999999999999</v>
      </c>
      <c r="O4285" s="107">
        <v>2.9499999999999998E-2</v>
      </c>
      <c r="P4285" s="104">
        <v>2.0499999999999998</v>
      </c>
      <c r="Z4285" s="77" t="s">
        <v>40</v>
      </c>
      <c r="AA4285" s="77" t="s">
        <v>39</v>
      </c>
      <c r="AB4285" s="77">
        <v>20</v>
      </c>
    </row>
    <row r="4286" spans="1:28" ht="15.75" customHeight="1" x14ac:dyDescent="0.2">
      <c r="A4286" s="77" t="s">
        <v>48</v>
      </c>
      <c r="B4286" s="77" t="s">
        <v>85</v>
      </c>
      <c r="C4286" s="77" t="s">
        <v>50</v>
      </c>
      <c r="D4286" s="113">
        <v>44154.447201608797</v>
      </c>
      <c r="E4286" s="77" t="s">
        <v>5</v>
      </c>
      <c r="F4286" s="77" t="s">
        <v>29</v>
      </c>
      <c r="G4286" s="77" t="s">
        <v>44</v>
      </c>
      <c r="H4286" s="77" t="s">
        <v>16</v>
      </c>
      <c r="I4286" s="77" t="s">
        <v>157</v>
      </c>
      <c r="J4286" s="77" t="s">
        <v>42</v>
      </c>
      <c r="K4286" s="101">
        <v>2.5299999999999998</v>
      </c>
      <c r="L4286" s="77">
        <v>1950</v>
      </c>
      <c r="M4286" s="77" t="s">
        <v>41</v>
      </c>
      <c r="N4286" s="101">
        <v>29.5</v>
      </c>
      <c r="O4286" s="107">
        <v>4.1000000000000002E-2</v>
      </c>
      <c r="P4286" s="104">
        <v>3.37</v>
      </c>
      <c r="Z4286" s="77" t="s">
        <v>40</v>
      </c>
      <c r="AA4286" s="77" t="s">
        <v>39</v>
      </c>
      <c r="AB4286" s="77">
        <v>20</v>
      </c>
    </row>
    <row r="4287" spans="1:28" ht="15.75" customHeight="1" x14ac:dyDescent="0.2">
      <c r="A4287" s="77" t="s">
        <v>48</v>
      </c>
      <c r="B4287" s="77" t="s">
        <v>85</v>
      </c>
      <c r="C4287" s="77" t="s">
        <v>50</v>
      </c>
      <c r="D4287" s="113">
        <v>44154.447201608797</v>
      </c>
      <c r="E4287" s="77" t="s">
        <v>5</v>
      </c>
      <c r="F4287" s="77" t="s">
        <v>29</v>
      </c>
      <c r="G4287" s="77" t="s">
        <v>44</v>
      </c>
      <c r="H4287" s="77" t="s">
        <v>16</v>
      </c>
      <c r="I4287" s="77" t="s">
        <v>158</v>
      </c>
      <c r="J4287" s="77" t="s">
        <v>42</v>
      </c>
      <c r="K4287" s="101">
        <v>2.5299999999999998</v>
      </c>
      <c r="L4287" s="77">
        <v>1950</v>
      </c>
      <c r="M4287" s="77" t="s">
        <v>41</v>
      </c>
      <c r="N4287" s="101">
        <v>64.5</v>
      </c>
      <c r="O4287" s="107">
        <v>4.1300000000000003E-2</v>
      </c>
      <c r="P4287" s="104">
        <v>0</v>
      </c>
      <c r="Z4287" s="77" t="s">
        <v>40</v>
      </c>
      <c r="AA4287" s="77" t="s">
        <v>39</v>
      </c>
      <c r="AB4287" s="77">
        <v>20</v>
      </c>
    </row>
    <row r="4288" spans="1:28" ht="15.75" customHeight="1" x14ac:dyDescent="0.2">
      <c r="A4288" s="77" t="s">
        <v>48</v>
      </c>
      <c r="B4288" s="77" t="s">
        <v>85</v>
      </c>
      <c r="C4288" s="77" t="s">
        <v>50</v>
      </c>
      <c r="D4288" s="113">
        <v>44154.447201608797</v>
      </c>
      <c r="E4288" s="77" t="s">
        <v>5</v>
      </c>
      <c r="F4288" s="77" t="s">
        <v>29</v>
      </c>
      <c r="G4288" s="77" t="s">
        <v>44</v>
      </c>
      <c r="H4288" s="77" t="s">
        <v>16</v>
      </c>
      <c r="I4288" s="77" t="s">
        <v>43</v>
      </c>
      <c r="J4288" s="109" t="s">
        <v>83</v>
      </c>
      <c r="K4288" s="110">
        <v>47.007399999999997</v>
      </c>
      <c r="L4288" s="77">
        <v>1950</v>
      </c>
      <c r="M4288" s="77" t="s">
        <v>41</v>
      </c>
      <c r="N4288" s="110">
        <v>0.11948331399999999</v>
      </c>
      <c r="O4288" s="107">
        <v>0</v>
      </c>
      <c r="P4288" s="111">
        <v>0.17707212</v>
      </c>
      <c r="Z4288" s="77" t="s">
        <v>40</v>
      </c>
      <c r="AA4288" s="77" t="s">
        <v>39</v>
      </c>
      <c r="AB4288" s="77">
        <v>20</v>
      </c>
    </row>
    <row r="4289" spans="1:28" ht="15.75" customHeight="1" x14ac:dyDescent="0.2">
      <c r="A4289" s="77" t="s">
        <v>48</v>
      </c>
      <c r="B4289" s="77" t="s">
        <v>85</v>
      </c>
      <c r="C4289" s="77" t="s">
        <v>50</v>
      </c>
      <c r="D4289" s="113">
        <v>44154.447201608797</v>
      </c>
      <c r="E4289" s="77" t="s">
        <v>5</v>
      </c>
      <c r="F4289" s="77" t="s">
        <v>29</v>
      </c>
      <c r="G4289" s="77" t="s">
        <v>44</v>
      </c>
      <c r="H4289" s="77" t="s">
        <v>16</v>
      </c>
      <c r="I4289" s="77" t="s">
        <v>159</v>
      </c>
      <c r="J4289" s="77" t="s">
        <v>42</v>
      </c>
      <c r="K4289" s="101">
        <v>2.5299999999999998</v>
      </c>
      <c r="L4289" s="77">
        <v>1950</v>
      </c>
      <c r="M4289" s="77" t="s">
        <v>41</v>
      </c>
      <c r="N4289" s="101">
        <v>29.8</v>
      </c>
      <c r="O4289" s="107">
        <v>3.8800000000000001E-2</v>
      </c>
      <c r="P4289" s="104">
        <v>3.19</v>
      </c>
      <c r="Z4289" s="77" t="s">
        <v>40</v>
      </c>
      <c r="AA4289" s="77" t="s">
        <v>39</v>
      </c>
      <c r="AB4289" s="77">
        <v>20</v>
      </c>
    </row>
    <row r="4290" spans="1:28" ht="15.75" customHeight="1" x14ac:dyDescent="0.2">
      <c r="A4290" s="77" t="s">
        <v>48</v>
      </c>
      <c r="B4290" s="77" t="s">
        <v>85</v>
      </c>
      <c r="C4290" s="77" t="s">
        <v>50</v>
      </c>
      <c r="D4290" s="113">
        <v>44154.447201608797</v>
      </c>
      <c r="E4290" s="77" t="s">
        <v>5</v>
      </c>
      <c r="F4290" s="77" t="s">
        <v>29</v>
      </c>
      <c r="G4290" s="77" t="s">
        <v>44</v>
      </c>
      <c r="H4290" s="77" t="s">
        <v>18</v>
      </c>
      <c r="I4290" s="77" t="s">
        <v>157</v>
      </c>
      <c r="J4290" s="77" t="s">
        <v>42</v>
      </c>
      <c r="K4290" s="101">
        <v>2.66</v>
      </c>
      <c r="L4290" s="77">
        <v>1950</v>
      </c>
      <c r="M4290" s="77" t="s">
        <v>41</v>
      </c>
      <c r="N4290" s="101">
        <v>30.7</v>
      </c>
      <c r="O4290" s="107">
        <v>4.48E-2</v>
      </c>
      <c r="P4290" s="104">
        <v>3.22</v>
      </c>
      <c r="Z4290" s="77" t="s">
        <v>40</v>
      </c>
      <c r="AA4290" s="77" t="s">
        <v>39</v>
      </c>
      <c r="AB4290" s="77">
        <v>20</v>
      </c>
    </row>
    <row r="4291" spans="1:28" ht="15.75" customHeight="1" x14ac:dyDescent="0.2">
      <c r="A4291" s="77" t="s">
        <v>48</v>
      </c>
      <c r="B4291" s="77" t="s">
        <v>85</v>
      </c>
      <c r="C4291" s="77" t="s">
        <v>50</v>
      </c>
      <c r="D4291" s="113">
        <v>44154.447201608797</v>
      </c>
      <c r="E4291" s="77" t="s">
        <v>5</v>
      </c>
      <c r="F4291" s="77" t="s">
        <v>29</v>
      </c>
      <c r="G4291" s="77" t="s">
        <v>44</v>
      </c>
      <c r="H4291" s="77" t="s">
        <v>18</v>
      </c>
      <c r="I4291" s="77" t="s">
        <v>158</v>
      </c>
      <c r="J4291" s="77" t="s">
        <v>42</v>
      </c>
      <c r="K4291" s="101">
        <v>2.66</v>
      </c>
      <c r="L4291" s="77">
        <v>1950</v>
      </c>
      <c r="M4291" s="77" t="s">
        <v>41</v>
      </c>
      <c r="N4291" s="101">
        <v>67</v>
      </c>
      <c r="O4291" s="107">
        <v>4.5999999999999999E-2</v>
      </c>
      <c r="P4291" s="104">
        <v>0</v>
      </c>
      <c r="Z4291" s="77" t="s">
        <v>40</v>
      </c>
      <c r="AA4291" s="77" t="s">
        <v>39</v>
      </c>
      <c r="AB4291" s="77">
        <v>20</v>
      </c>
    </row>
    <row r="4292" spans="1:28" ht="15.75" customHeight="1" x14ac:dyDescent="0.2">
      <c r="A4292" s="77" t="s">
        <v>48</v>
      </c>
      <c r="B4292" s="77" t="s">
        <v>85</v>
      </c>
      <c r="C4292" s="77" t="s">
        <v>50</v>
      </c>
      <c r="D4292" s="113">
        <v>44154.447201608797</v>
      </c>
      <c r="E4292" s="77" t="s">
        <v>5</v>
      </c>
      <c r="F4292" s="77" t="s">
        <v>29</v>
      </c>
      <c r="G4292" s="77" t="s">
        <v>44</v>
      </c>
      <c r="H4292" s="77" t="s">
        <v>18</v>
      </c>
      <c r="I4292" s="77" t="s">
        <v>43</v>
      </c>
      <c r="J4292" s="109" t="s">
        <v>83</v>
      </c>
      <c r="K4292" s="110">
        <v>49.422801999999997</v>
      </c>
      <c r="L4292" s="77">
        <v>1950</v>
      </c>
      <c r="M4292" s="77" t="s">
        <v>41</v>
      </c>
      <c r="N4292" s="110">
        <v>0.11248654</v>
      </c>
      <c r="O4292" s="107">
        <v>0</v>
      </c>
      <c r="P4292" s="111">
        <v>0.16953714</v>
      </c>
      <c r="Z4292" s="77" t="s">
        <v>40</v>
      </c>
      <c r="AA4292" s="77" t="s">
        <v>39</v>
      </c>
      <c r="AB4292" s="77">
        <v>20</v>
      </c>
    </row>
    <row r="4293" spans="1:28" ht="15.75" customHeight="1" x14ac:dyDescent="0.2">
      <c r="A4293" s="77" t="s">
        <v>48</v>
      </c>
      <c r="B4293" s="77" t="s">
        <v>85</v>
      </c>
      <c r="C4293" s="77" t="s">
        <v>50</v>
      </c>
      <c r="D4293" s="113">
        <v>44154.447201608797</v>
      </c>
      <c r="E4293" s="77" t="s">
        <v>5</v>
      </c>
      <c r="F4293" s="77" t="s">
        <v>29</v>
      </c>
      <c r="G4293" s="77" t="s">
        <v>44</v>
      </c>
      <c r="H4293" s="77" t="s">
        <v>18</v>
      </c>
      <c r="I4293" s="77" t="s">
        <v>159</v>
      </c>
      <c r="J4293" s="77" t="s">
        <v>42</v>
      </c>
      <c r="K4293" s="101">
        <v>2.66</v>
      </c>
      <c r="L4293" s="77">
        <v>1950</v>
      </c>
      <c r="M4293" s="77" t="s">
        <v>41</v>
      </c>
      <c r="N4293" s="101">
        <v>30.6</v>
      </c>
      <c r="O4293" s="107">
        <v>4.1799999999999997E-2</v>
      </c>
      <c r="P4293" s="104">
        <v>3.05</v>
      </c>
      <c r="Z4293" s="77" t="s">
        <v>40</v>
      </c>
      <c r="AA4293" s="77" t="s">
        <v>39</v>
      </c>
      <c r="AB4293" s="77">
        <v>20</v>
      </c>
    </row>
    <row r="4294" spans="1:28" ht="15.75" customHeight="1" x14ac:dyDescent="0.2">
      <c r="A4294" s="77" t="s">
        <v>48</v>
      </c>
      <c r="B4294" s="77" t="s">
        <v>85</v>
      </c>
      <c r="C4294" s="77" t="s">
        <v>50</v>
      </c>
      <c r="D4294" s="113">
        <v>44154.447201608797</v>
      </c>
      <c r="E4294" s="77" t="s">
        <v>5</v>
      </c>
      <c r="F4294" s="77" t="s">
        <v>29</v>
      </c>
      <c r="G4294" s="77" t="s">
        <v>44</v>
      </c>
      <c r="H4294" s="77" t="s">
        <v>20</v>
      </c>
      <c r="I4294" s="77" t="s">
        <v>157</v>
      </c>
      <c r="J4294" s="77" t="s">
        <v>42</v>
      </c>
      <c r="K4294" s="101">
        <v>2.4700000000000002</v>
      </c>
      <c r="L4294" s="77">
        <v>1950</v>
      </c>
      <c r="M4294" s="77" t="s">
        <v>41</v>
      </c>
      <c r="N4294" s="101">
        <v>18.899999999999999</v>
      </c>
      <c r="O4294" s="107">
        <v>3.1099999999999999E-2</v>
      </c>
      <c r="P4294" s="104">
        <v>3.98</v>
      </c>
      <c r="Z4294" s="77" t="s">
        <v>40</v>
      </c>
      <c r="AA4294" s="77" t="s">
        <v>39</v>
      </c>
      <c r="AB4294" s="77">
        <v>20</v>
      </c>
    </row>
    <row r="4295" spans="1:28" ht="15.75" customHeight="1" x14ac:dyDescent="0.2">
      <c r="A4295" s="77" t="s">
        <v>48</v>
      </c>
      <c r="B4295" s="77" t="s">
        <v>85</v>
      </c>
      <c r="C4295" s="77" t="s">
        <v>50</v>
      </c>
      <c r="D4295" s="113">
        <v>44154.447201608797</v>
      </c>
      <c r="E4295" s="77" t="s">
        <v>5</v>
      </c>
      <c r="F4295" s="77" t="s">
        <v>29</v>
      </c>
      <c r="G4295" s="77" t="s">
        <v>44</v>
      </c>
      <c r="H4295" s="77" t="s">
        <v>20</v>
      </c>
      <c r="I4295" s="77" t="s">
        <v>158</v>
      </c>
      <c r="J4295" s="77" t="s">
        <v>42</v>
      </c>
      <c r="K4295" s="101">
        <v>2.4700000000000002</v>
      </c>
      <c r="L4295" s="77">
        <v>1950</v>
      </c>
      <c r="M4295" s="77" t="s">
        <v>41</v>
      </c>
      <c r="N4295" s="101">
        <v>61.4</v>
      </c>
      <c r="O4295" s="107">
        <v>3.1199999999999999E-2</v>
      </c>
      <c r="P4295" s="104">
        <v>0</v>
      </c>
      <c r="Z4295" s="77" t="s">
        <v>40</v>
      </c>
      <c r="AA4295" s="77" t="s">
        <v>39</v>
      </c>
      <c r="AB4295" s="77">
        <v>20</v>
      </c>
    </row>
    <row r="4296" spans="1:28" ht="15.75" customHeight="1" x14ac:dyDescent="0.2">
      <c r="A4296" s="77" t="s">
        <v>48</v>
      </c>
      <c r="B4296" s="77" t="s">
        <v>85</v>
      </c>
      <c r="C4296" s="77" t="s">
        <v>50</v>
      </c>
      <c r="D4296" s="113">
        <v>44154.447201608797</v>
      </c>
      <c r="E4296" s="77" t="s">
        <v>5</v>
      </c>
      <c r="F4296" s="77" t="s">
        <v>29</v>
      </c>
      <c r="G4296" s="77" t="s">
        <v>44</v>
      </c>
      <c r="H4296" s="77" t="s">
        <v>20</v>
      </c>
      <c r="I4296" s="77" t="s">
        <v>43</v>
      </c>
      <c r="J4296" s="109" t="s">
        <v>83</v>
      </c>
      <c r="K4296" s="110">
        <v>45.892600000000002</v>
      </c>
      <c r="L4296" s="77">
        <v>1950</v>
      </c>
      <c r="M4296" s="77" t="s">
        <v>41</v>
      </c>
      <c r="N4296" s="110">
        <v>0.14262648</v>
      </c>
      <c r="O4296" s="107">
        <v>0</v>
      </c>
      <c r="P4296" s="111">
        <v>0.2088267</v>
      </c>
      <c r="Z4296" s="77" t="s">
        <v>40</v>
      </c>
      <c r="AA4296" s="77" t="s">
        <v>39</v>
      </c>
      <c r="AB4296" s="77">
        <v>20</v>
      </c>
    </row>
    <row r="4297" spans="1:28" ht="15.75" customHeight="1" x14ac:dyDescent="0.2">
      <c r="A4297" s="77" t="s">
        <v>48</v>
      </c>
      <c r="B4297" s="77" t="s">
        <v>85</v>
      </c>
      <c r="C4297" s="77" t="s">
        <v>50</v>
      </c>
      <c r="D4297" s="113">
        <v>44154.447201608797</v>
      </c>
      <c r="E4297" s="77" t="s">
        <v>5</v>
      </c>
      <c r="F4297" s="77" t="s">
        <v>29</v>
      </c>
      <c r="G4297" s="77" t="s">
        <v>44</v>
      </c>
      <c r="H4297" s="77" t="s">
        <v>20</v>
      </c>
      <c r="I4297" s="77" t="s">
        <v>159</v>
      </c>
      <c r="J4297" s="77" t="s">
        <v>42</v>
      </c>
      <c r="K4297" s="101">
        <v>2.4700000000000002</v>
      </c>
      <c r="L4297" s="77">
        <v>1950</v>
      </c>
      <c r="M4297" s="77" t="s">
        <v>41</v>
      </c>
      <c r="N4297" s="101">
        <v>18.899999999999999</v>
      </c>
      <c r="O4297" s="107">
        <v>2.7300000000000001E-2</v>
      </c>
      <c r="P4297" s="104">
        <v>3.78</v>
      </c>
      <c r="Z4297" s="77" t="s">
        <v>40</v>
      </c>
      <c r="AA4297" s="77" t="s">
        <v>39</v>
      </c>
      <c r="AB4297" s="77">
        <v>20</v>
      </c>
    </row>
    <row r="4298" spans="1:28" ht="15.75" customHeight="1" x14ac:dyDescent="0.2">
      <c r="A4298" s="77" t="s">
        <v>48</v>
      </c>
      <c r="B4298" s="77" t="s">
        <v>85</v>
      </c>
      <c r="C4298" s="77" t="s">
        <v>50</v>
      </c>
      <c r="D4298" s="113">
        <v>44154.447201608797</v>
      </c>
      <c r="E4298" s="77" t="s">
        <v>5</v>
      </c>
      <c r="F4298" s="77" t="s">
        <v>29</v>
      </c>
      <c r="G4298" s="77" t="s">
        <v>44</v>
      </c>
      <c r="H4298" s="77" t="s">
        <v>22</v>
      </c>
      <c r="I4298" s="77" t="s">
        <v>157</v>
      </c>
      <c r="J4298" s="77" t="s">
        <v>42</v>
      </c>
      <c r="K4298" s="101">
        <v>2.5499999999999998</v>
      </c>
      <c r="L4298" s="77">
        <v>1950</v>
      </c>
      <c r="M4298" s="77" t="s">
        <v>41</v>
      </c>
      <c r="N4298" s="101">
        <v>34.5</v>
      </c>
      <c r="O4298" s="107">
        <v>3.4200000000000001E-2</v>
      </c>
      <c r="P4298" s="104">
        <v>3.44</v>
      </c>
      <c r="Z4298" s="77" t="s">
        <v>40</v>
      </c>
      <c r="AA4298" s="77" t="s">
        <v>39</v>
      </c>
      <c r="AB4298" s="77">
        <v>20</v>
      </c>
    </row>
    <row r="4299" spans="1:28" ht="15.75" customHeight="1" x14ac:dyDescent="0.2">
      <c r="A4299" s="77" t="s">
        <v>48</v>
      </c>
      <c r="B4299" s="77" t="s">
        <v>85</v>
      </c>
      <c r="C4299" s="77" t="s">
        <v>50</v>
      </c>
      <c r="D4299" s="113">
        <v>44154.447201608797</v>
      </c>
      <c r="E4299" s="77" t="s">
        <v>5</v>
      </c>
      <c r="F4299" s="77" t="s">
        <v>29</v>
      </c>
      <c r="G4299" s="77" t="s">
        <v>44</v>
      </c>
      <c r="H4299" s="77" t="s">
        <v>22</v>
      </c>
      <c r="I4299" s="77" t="s">
        <v>158</v>
      </c>
      <c r="J4299" s="77" t="s">
        <v>42</v>
      </c>
      <c r="K4299" s="101">
        <v>2.5499999999999998</v>
      </c>
      <c r="L4299" s="77">
        <v>1950</v>
      </c>
      <c r="M4299" s="77" t="s">
        <v>41</v>
      </c>
      <c r="N4299" s="101">
        <v>74.900000000000006</v>
      </c>
      <c r="O4299" s="107">
        <v>3.5999999999999997E-2</v>
      </c>
      <c r="P4299" s="104">
        <v>0</v>
      </c>
      <c r="Z4299" s="77" t="s">
        <v>40</v>
      </c>
      <c r="AA4299" s="77" t="s">
        <v>39</v>
      </c>
      <c r="AB4299" s="77">
        <v>20</v>
      </c>
    </row>
    <row r="4300" spans="1:28" ht="15.75" customHeight="1" x14ac:dyDescent="0.2">
      <c r="A4300" s="77" t="s">
        <v>48</v>
      </c>
      <c r="B4300" s="77" t="s">
        <v>85</v>
      </c>
      <c r="C4300" s="77" t="s">
        <v>50</v>
      </c>
      <c r="D4300" s="113">
        <v>44154.447201608797</v>
      </c>
      <c r="E4300" s="77" t="s">
        <v>5</v>
      </c>
      <c r="F4300" s="77" t="s">
        <v>29</v>
      </c>
      <c r="G4300" s="77" t="s">
        <v>44</v>
      </c>
      <c r="H4300" s="77" t="s">
        <v>22</v>
      </c>
      <c r="I4300" s="77" t="s">
        <v>43</v>
      </c>
      <c r="J4300" s="109" t="s">
        <v>83</v>
      </c>
      <c r="K4300" s="110">
        <v>47.378998000000003</v>
      </c>
      <c r="L4300" s="77">
        <v>1950</v>
      </c>
      <c r="M4300" s="77" t="s">
        <v>41</v>
      </c>
      <c r="N4300" s="110">
        <v>0.12217438</v>
      </c>
      <c r="O4300" s="107">
        <v>0</v>
      </c>
      <c r="P4300" s="111">
        <v>0.18083961000000001</v>
      </c>
      <c r="Z4300" s="77" t="s">
        <v>40</v>
      </c>
      <c r="AA4300" s="77" t="s">
        <v>39</v>
      </c>
      <c r="AB4300" s="77">
        <v>20</v>
      </c>
    </row>
    <row r="4301" spans="1:28" ht="15.75" customHeight="1" x14ac:dyDescent="0.2">
      <c r="A4301" s="77" t="s">
        <v>48</v>
      </c>
      <c r="B4301" s="77" t="s">
        <v>85</v>
      </c>
      <c r="C4301" s="77" t="s">
        <v>50</v>
      </c>
      <c r="D4301" s="113">
        <v>44154.447201608797</v>
      </c>
      <c r="E4301" s="77" t="s">
        <v>5</v>
      </c>
      <c r="F4301" s="77" t="s">
        <v>29</v>
      </c>
      <c r="G4301" s="77" t="s">
        <v>44</v>
      </c>
      <c r="H4301" s="77" t="s">
        <v>22</v>
      </c>
      <c r="I4301" s="77" t="s">
        <v>159</v>
      </c>
      <c r="J4301" s="77" t="s">
        <v>42</v>
      </c>
      <c r="K4301" s="101">
        <v>2.5499999999999998</v>
      </c>
      <c r="L4301" s="77">
        <v>1950</v>
      </c>
      <c r="M4301" s="77" t="s">
        <v>41</v>
      </c>
      <c r="N4301" s="101">
        <v>35.4</v>
      </c>
      <c r="O4301" s="107">
        <v>3.2899999999999999E-2</v>
      </c>
      <c r="P4301" s="104">
        <v>3.26</v>
      </c>
      <c r="Z4301" s="77" t="s">
        <v>40</v>
      </c>
      <c r="AA4301" s="77" t="s">
        <v>39</v>
      </c>
      <c r="AB4301" s="77">
        <v>20</v>
      </c>
    </row>
    <row r="4302" spans="1:28" ht="15.75" customHeight="1" x14ac:dyDescent="0.2">
      <c r="A4302" s="77" t="s">
        <v>48</v>
      </c>
      <c r="B4302" s="77" t="s">
        <v>85</v>
      </c>
      <c r="C4302" s="77" t="s">
        <v>50</v>
      </c>
      <c r="D4302" s="113">
        <v>44154.447201608797</v>
      </c>
      <c r="E4302" s="77" t="s">
        <v>5</v>
      </c>
      <c r="F4302" s="77" t="s">
        <v>29</v>
      </c>
      <c r="G4302" s="77" t="s">
        <v>44</v>
      </c>
      <c r="H4302" s="77" t="s">
        <v>24</v>
      </c>
      <c r="I4302" s="77" t="s">
        <v>157</v>
      </c>
      <c r="J4302" s="77" t="s">
        <v>42</v>
      </c>
      <c r="K4302" s="101">
        <v>3.16</v>
      </c>
      <c r="L4302" s="77">
        <v>2160</v>
      </c>
      <c r="M4302" s="77" t="s">
        <v>41</v>
      </c>
      <c r="N4302" s="101">
        <v>59.9</v>
      </c>
      <c r="O4302" s="107">
        <v>4.9200000000000001E-2</v>
      </c>
      <c r="P4302" s="104">
        <v>3.67</v>
      </c>
      <c r="Z4302" s="77" t="s">
        <v>40</v>
      </c>
      <c r="AA4302" s="77" t="s">
        <v>39</v>
      </c>
      <c r="AB4302" s="77">
        <v>20</v>
      </c>
    </row>
    <row r="4303" spans="1:28" ht="15.75" customHeight="1" x14ac:dyDescent="0.2">
      <c r="A4303" s="77" t="s">
        <v>48</v>
      </c>
      <c r="B4303" s="77" t="s">
        <v>85</v>
      </c>
      <c r="C4303" s="77" t="s">
        <v>50</v>
      </c>
      <c r="D4303" s="113">
        <v>44154.447201608797</v>
      </c>
      <c r="E4303" s="77" t="s">
        <v>5</v>
      </c>
      <c r="F4303" s="77" t="s">
        <v>29</v>
      </c>
      <c r="G4303" s="77" t="s">
        <v>44</v>
      </c>
      <c r="H4303" s="77" t="s">
        <v>24</v>
      </c>
      <c r="I4303" s="77" t="s">
        <v>158</v>
      </c>
      <c r="J4303" s="77" t="s">
        <v>42</v>
      </c>
      <c r="K4303" s="101">
        <v>3.16</v>
      </c>
      <c r="L4303" s="77">
        <v>2160</v>
      </c>
      <c r="M4303" s="77" t="s">
        <v>41</v>
      </c>
      <c r="N4303" s="101">
        <v>109</v>
      </c>
      <c r="O4303" s="107">
        <v>5.3800000000000001E-2</v>
      </c>
      <c r="P4303" s="104">
        <v>0</v>
      </c>
      <c r="Z4303" s="77" t="s">
        <v>40</v>
      </c>
      <c r="AA4303" s="77" t="s">
        <v>39</v>
      </c>
      <c r="AB4303" s="77">
        <v>20</v>
      </c>
    </row>
    <row r="4304" spans="1:28" ht="15.75" customHeight="1" x14ac:dyDescent="0.2">
      <c r="A4304" s="77" t="s">
        <v>48</v>
      </c>
      <c r="B4304" s="77" t="s">
        <v>85</v>
      </c>
      <c r="C4304" s="77" t="s">
        <v>50</v>
      </c>
      <c r="D4304" s="113">
        <v>44154.447201608797</v>
      </c>
      <c r="E4304" s="77" t="s">
        <v>5</v>
      </c>
      <c r="F4304" s="77" t="s">
        <v>29</v>
      </c>
      <c r="G4304" s="77" t="s">
        <v>44</v>
      </c>
      <c r="H4304" s="77" t="s">
        <v>24</v>
      </c>
      <c r="I4304" s="77" t="s">
        <v>43</v>
      </c>
      <c r="J4304" s="109" t="s">
        <v>83</v>
      </c>
      <c r="K4304" s="110">
        <v>58.712803000000001</v>
      </c>
      <c r="L4304" s="77">
        <v>2160</v>
      </c>
      <c r="M4304" s="77" t="s">
        <v>41</v>
      </c>
      <c r="N4304" s="110">
        <v>0.12271259</v>
      </c>
      <c r="O4304" s="107">
        <v>0</v>
      </c>
      <c r="P4304" s="111">
        <v>0.19160387000000001</v>
      </c>
      <c r="Z4304" s="77" t="s">
        <v>40</v>
      </c>
      <c r="AA4304" s="77" t="s">
        <v>39</v>
      </c>
      <c r="AB4304" s="77">
        <v>20</v>
      </c>
    </row>
    <row r="4305" spans="1:28" ht="15.75" customHeight="1" x14ac:dyDescent="0.2">
      <c r="A4305" s="77" t="s">
        <v>48</v>
      </c>
      <c r="B4305" s="77" t="s">
        <v>85</v>
      </c>
      <c r="C4305" s="77" t="s">
        <v>50</v>
      </c>
      <c r="D4305" s="113">
        <v>44154.447201608797</v>
      </c>
      <c r="E4305" s="77" t="s">
        <v>5</v>
      </c>
      <c r="F4305" s="77" t="s">
        <v>29</v>
      </c>
      <c r="G4305" s="77" t="s">
        <v>44</v>
      </c>
      <c r="H4305" s="77" t="s">
        <v>24</v>
      </c>
      <c r="I4305" s="77" t="s">
        <v>159</v>
      </c>
      <c r="J4305" s="77" t="s">
        <v>42</v>
      </c>
      <c r="K4305" s="101">
        <v>3.16</v>
      </c>
      <c r="L4305" s="77">
        <v>2160</v>
      </c>
      <c r="M4305" s="77" t="s">
        <v>41</v>
      </c>
      <c r="N4305" s="101">
        <v>62.2</v>
      </c>
      <c r="O4305" s="107">
        <v>4.9099999999999998E-2</v>
      </c>
      <c r="P4305" s="104">
        <v>3.47</v>
      </c>
      <c r="Z4305" s="77" t="s">
        <v>40</v>
      </c>
      <c r="AA4305" s="77" t="s">
        <v>39</v>
      </c>
      <c r="AB4305" s="77">
        <v>20</v>
      </c>
    </row>
    <row r="4306" spans="1:28" ht="15.75" customHeight="1" x14ac:dyDescent="0.2">
      <c r="A4306" s="77" t="s">
        <v>48</v>
      </c>
      <c r="B4306" s="77" t="s">
        <v>85</v>
      </c>
      <c r="C4306" s="77" t="s">
        <v>50</v>
      </c>
      <c r="D4306" s="113">
        <v>44154.447201608797</v>
      </c>
      <c r="E4306" s="77" t="s">
        <v>5</v>
      </c>
      <c r="F4306" s="77" t="s">
        <v>29</v>
      </c>
      <c r="G4306" s="77" t="s">
        <v>44</v>
      </c>
      <c r="H4306" s="77" t="s">
        <v>25</v>
      </c>
      <c r="I4306" s="77" t="s">
        <v>157</v>
      </c>
      <c r="J4306" s="77" t="s">
        <v>42</v>
      </c>
      <c r="K4306" s="101">
        <v>3.4</v>
      </c>
      <c r="L4306" s="77">
        <v>2160</v>
      </c>
      <c r="M4306" s="77" t="s">
        <v>41</v>
      </c>
      <c r="N4306" s="101">
        <v>56.2</v>
      </c>
      <c r="O4306" s="107">
        <v>3.6200000000000003E-2</v>
      </c>
      <c r="P4306" s="104">
        <v>1.53</v>
      </c>
      <c r="Z4306" s="77" t="s">
        <v>40</v>
      </c>
      <c r="AA4306" s="77" t="s">
        <v>39</v>
      </c>
      <c r="AB4306" s="77">
        <v>20</v>
      </c>
    </row>
    <row r="4307" spans="1:28" ht="15.75" customHeight="1" x14ac:dyDescent="0.2">
      <c r="A4307" s="77" t="s">
        <v>48</v>
      </c>
      <c r="B4307" s="77" t="s">
        <v>85</v>
      </c>
      <c r="C4307" s="77" t="s">
        <v>50</v>
      </c>
      <c r="D4307" s="113">
        <v>44154.447201608797</v>
      </c>
      <c r="E4307" s="77" t="s">
        <v>5</v>
      </c>
      <c r="F4307" s="77" t="s">
        <v>29</v>
      </c>
      <c r="G4307" s="77" t="s">
        <v>44</v>
      </c>
      <c r="H4307" s="77" t="s">
        <v>25</v>
      </c>
      <c r="I4307" s="77" t="s">
        <v>158</v>
      </c>
      <c r="J4307" s="77" t="s">
        <v>42</v>
      </c>
      <c r="K4307" s="101">
        <v>3.4</v>
      </c>
      <c r="L4307" s="77">
        <v>2160</v>
      </c>
      <c r="M4307" s="77" t="s">
        <v>41</v>
      </c>
      <c r="N4307" s="101">
        <v>77.599999999999994</v>
      </c>
      <c r="O4307" s="107">
        <v>3.9600000000000003E-2</v>
      </c>
      <c r="P4307" s="104">
        <v>0</v>
      </c>
      <c r="Z4307" s="77" t="s">
        <v>40</v>
      </c>
      <c r="AA4307" s="77" t="s">
        <v>39</v>
      </c>
      <c r="AB4307" s="77">
        <v>20</v>
      </c>
    </row>
    <row r="4308" spans="1:28" ht="15.75" customHeight="1" x14ac:dyDescent="0.2">
      <c r="A4308" s="77" t="s">
        <v>48</v>
      </c>
      <c r="B4308" s="77" t="s">
        <v>85</v>
      </c>
      <c r="C4308" s="77" t="s">
        <v>50</v>
      </c>
      <c r="D4308" s="113">
        <v>44154.447201608797</v>
      </c>
      <c r="E4308" s="77" t="s">
        <v>5</v>
      </c>
      <c r="F4308" s="77" t="s">
        <v>29</v>
      </c>
      <c r="G4308" s="77" t="s">
        <v>44</v>
      </c>
      <c r="H4308" s="77" t="s">
        <v>25</v>
      </c>
      <c r="I4308" s="77" t="s">
        <v>43</v>
      </c>
      <c r="J4308" s="109" t="s">
        <v>83</v>
      </c>
      <c r="K4308" s="110">
        <v>63.171999999999997</v>
      </c>
      <c r="L4308" s="77">
        <v>2160</v>
      </c>
      <c r="M4308" s="77" t="s">
        <v>41</v>
      </c>
      <c r="N4308" s="110">
        <v>5.0322928000000003E-2</v>
      </c>
      <c r="O4308" s="107">
        <v>0</v>
      </c>
      <c r="P4308" s="111">
        <v>8.0193760000000003E-2</v>
      </c>
      <c r="Z4308" s="77" t="s">
        <v>40</v>
      </c>
      <c r="AA4308" s="77" t="s">
        <v>39</v>
      </c>
      <c r="AB4308" s="77">
        <v>20</v>
      </c>
    </row>
    <row r="4309" spans="1:28" ht="15.75" customHeight="1" x14ac:dyDescent="0.2">
      <c r="A4309" s="77" t="s">
        <v>48</v>
      </c>
      <c r="B4309" s="77" t="s">
        <v>85</v>
      </c>
      <c r="C4309" s="77" t="s">
        <v>50</v>
      </c>
      <c r="D4309" s="113">
        <v>44154.447201608797</v>
      </c>
      <c r="E4309" s="77" t="s">
        <v>5</v>
      </c>
      <c r="F4309" s="77" t="s">
        <v>29</v>
      </c>
      <c r="G4309" s="77" t="s">
        <v>44</v>
      </c>
      <c r="H4309" s="77" t="s">
        <v>25</v>
      </c>
      <c r="I4309" s="77" t="s">
        <v>159</v>
      </c>
      <c r="J4309" s="77" t="s">
        <v>42</v>
      </c>
      <c r="K4309" s="101">
        <v>3.4</v>
      </c>
      <c r="L4309" s="77">
        <v>2160</v>
      </c>
      <c r="M4309" s="77" t="s">
        <v>41</v>
      </c>
      <c r="N4309" s="101">
        <v>56.6</v>
      </c>
      <c r="O4309" s="107">
        <v>3.5900000000000001E-2</v>
      </c>
      <c r="P4309" s="104">
        <v>1.44</v>
      </c>
      <c r="Z4309" s="77" t="s">
        <v>40</v>
      </c>
      <c r="AA4309" s="77" t="s">
        <v>39</v>
      </c>
      <c r="AB4309" s="77">
        <v>20</v>
      </c>
    </row>
    <row r="4310" spans="1:28" ht="15.75" customHeight="1" x14ac:dyDescent="0.2">
      <c r="A4310" s="77" t="s">
        <v>48</v>
      </c>
      <c r="B4310" s="77" t="s">
        <v>85</v>
      </c>
      <c r="C4310" s="77" t="s">
        <v>50</v>
      </c>
      <c r="D4310" s="113">
        <v>44154.447201608797</v>
      </c>
      <c r="E4310" s="77" t="s">
        <v>5</v>
      </c>
      <c r="F4310" s="77" t="s">
        <v>29</v>
      </c>
      <c r="G4310" s="77" t="s">
        <v>44</v>
      </c>
      <c r="H4310" s="77" t="s">
        <v>26</v>
      </c>
      <c r="I4310" s="77" t="s">
        <v>157</v>
      </c>
      <c r="J4310" s="77" t="s">
        <v>42</v>
      </c>
      <c r="K4310" s="101">
        <v>3.61</v>
      </c>
      <c r="L4310" s="77">
        <v>2300</v>
      </c>
      <c r="M4310" s="77" t="s">
        <v>41</v>
      </c>
      <c r="N4310" s="101">
        <v>5.81</v>
      </c>
      <c r="O4310" s="107">
        <v>1.1599999999999999E-2</v>
      </c>
      <c r="P4310" s="104">
        <v>3</v>
      </c>
      <c r="Z4310" s="77" t="s">
        <v>40</v>
      </c>
      <c r="AA4310" s="77" t="s">
        <v>39</v>
      </c>
      <c r="AB4310" s="77">
        <v>20</v>
      </c>
    </row>
    <row r="4311" spans="1:28" ht="15.75" customHeight="1" x14ac:dyDescent="0.2">
      <c r="A4311" s="77" t="s">
        <v>48</v>
      </c>
      <c r="B4311" s="77" t="s">
        <v>85</v>
      </c>
      <c r="C4311" s="77" t="s">
        <v>50</v>
      </c>
      <c r="D4311" s="113">
        <v>44154.447201608797</v>
      </c>
      <c r="E4311" s="77" t="s">
        <v>5</v>
      </c>
      <c r="F4311" s="77" t="s">
        <v>29</v>
      </c>
      <c r="G4311" s="77" t="s">
        <v>44</v>
      </c>
      <c r="H4311" s="77" t="s">
        <v>26</v>
      </c>
      <c r="I4311" s="77" t="s">
        <v>158</v>
      </c>
      <c r="J4311" s="77" t="s">
        <v>42</v>
      </c>
      <c r="K4311" s="101">
        <v>3.61</v>
      </c>
      <c r="L4311" s="77">
        <v>2300</v>
      </c>
      <c r="M4311" s="77" t="s">
        <v>41</v>
      </c>
      <c r="N4311" s="101">
        <v>48</v>
      </c>
      <c r="O4311" s="107">
        <v>1.1599999999999999E-2</v>
      </c>
      <c r="P4311" s="104">
        <v>0</v>
      </c>
      <c r="Z4311" s="77" t="s">
        <v>40</v>
      </c>
      <c r="AA4311" s="77" t="s">
        <v>39</v>
      </c>
      <c r="AB4311" s="77">
        <v>20</v>
      </c>
    </row>
    <row r="4312" spans="1:28" ht="15.75" customHeight="1" x14ac:dyDescent="0.2">
      <c r="A4312" s="77" t="s">
        <v>48</v>
      </c>
      <c r="B4312" s="77" t="s">
        <v>85</v>
      </c>
      <c r="C4312" s="77" t="s">
        <v>50</v>
      </c>
      <c r="D4312" s="113">
        <v>44154.447201608797</v>
      </c>
      <c r="E4312" s="77" t="s">
        <v>5</v>
      </c>
      <c r="F4312" s="77" t="s">
        <v>29</v>
      </c>
      <c r="G4312" s="77" t="s">
        <v>44</v>
      </c>
      <c r="H4312" s="77" t="s">
        <v>26</v>
      </c>
      <c r="I4312" s="77" t="s">
        <v>43</v>
      </c>
      <c r="J4312" s="109" t="s">
        <v>83</v>
      </c>
      <c r="K4312" s="110">
        <v>67.073800000000006</v>
      </c>
      <c r="L4312" s="77">
        <v>2300</v>
      </c>
      <c r="M4312" s="77" t="s">
        <v>41</v>
      </c>
      <c r="N4312" s="110">
        <v>9.7954794999999997E-2</v>
      </c>
      <c r="O4312" s="107">
        <v>0</v>
      </c>
      <c r="P4312" s="111">
        <v>0.15662002999999999</v>
      </c>
      <c r="Z4312" s="77" t="s">
        <v>40</v>
      </c>
      <c r="AA4312" s="77" t="s">
        <v>39</v>
      </c>
      <c r="AB4312" s="77">
        <v>20</v>
      </c>
    </row>
    <row r="4313" spans="1:28" ht="15.75" customHeight="1" x14ac:dyDescent="0.2">
      <c r="A4313" s="77" t="s">
        <v>48</v>
      </c>
      <c r="B4313" s="77" t="s">
        <v>85</v>
      </c>
      <c r="C4313" s="77" t="s">
        <v>50</v>
      </c>
      <c r="D4313" s="113">
        <v>44154.447201608797</v>
      </c>
      <c r="E4313" s="77" t="s">
        <v>5</v>
      </c>
      <c r="F4313" s="77" t="s">
        <v>29</v>
      </c>
      <c r="G4313" s="77" t="s">
        <v>44</v>
      </c>
      <c r="H4313" s="77" t="s">
        <v>26</v>
      </c>
      <c r="I4313" s="77" t="s">
        <v>159</v>
      </c>
      <c r="J4313" s="77" t="s">
        <v>42</v>
      </c>
      <c r="K4313" s="101">
        <v>3.61</v>
      </c>
      <c r="L4313" s="77">
        <v>2300</v>
      </c>
      <c r="M4313" s="77" t="s">
        <v>41</v>
      </c>
      <c r="N4313" s="101">
        <v>6.01</v>
      </c>
      <c r="O4313" s="107">
        <v>7.7099999999999998E-3</v>
      </c>
      <c r="P4313" s="104">
        <v>2.86</v>
      </c>
      <c r="Z4313" s="77" t="s">
        <v>40</v>
      </c>
      <c r="AA4313" s="77" t="s">
        <v>39</v>
      </c>
      <c r="AB4313" s="77">
        <v>20</v>
      </c>
    </row>
    <row r="4314" spans="1:28" ht="15.75" customHeight="1" x14ac:dyDescent="0.2">
      <c r="A4314" s="77" t="s">
        <v>48</v>
      </c>
      <c r="B4314" s="77" t="s">
        <v>85</v>
      </c>
      <c r="C4314" s="77" t="s">
        <v>50</v>
      </c>
      <c r="D4314" s="113">
        <v>44154.447201608797</v>
      </c>
      <c r="E4314" s="77" t="s">
        <v>5</v>
      </c>
      <c r="F4314" s="77" t="s">
        <v>29</v>
      </c>
      <c r="G4314" s="77" t="s">
        <v>51</v>
      </c>
      <c r="H4314" s="77" t="s">
        <v>6</v>
      </c>
      <c r="I4314" s="77" t="s">
        <v>157</v>
      </c>
      <c r="J4314" s="77" t="s">
        <v>42</v>
      </c>
      <c r="K4314" s="101">
        <v>2.06</v>
      </c>
      <c r="L4314" s="77">
        <v>1830</v>
      </c>
      <c r="M4314" s="77" t="s">
        <v>41</v>
      </c>
      <c r="N4314" s="101">
        <v>5.41</v>
      </c>
      <c r="O4314" s="107">
        <v>0</v>
      </c>
      <c r="P4314" s="104">
        <v>6.74</v>
      </c>
      <c r="Z4314" s="77" t="s">
        <v>40</v>
      </c>
      <c r="AA4314" s="77" t="s">
        <v>39</v>
      </c>
      <c r="AB4314" s="77">
        <v>20</v>
      </c>
    </row>
    <row r="4315" spans="1:28" ht="15.75" customHeight="1" x14ac:dyDescent="0.2">
      <c r="A4315" s="77" t="s">
        <v>48</v>
      </c>
      <c r="B4315" s="77" t="s">
        <v>85</v>
      </c>
      <c r="C4315" s="77" t="s">
        <v>50</v>
      </c>
      <c r="D4315" s="113">
        <v>44154.447201608797</v>
      </c>
      <c r="E4315" s="77" t="s">
        <v>5</v>
      </c>
      <c r="F4315" s="77" t="s">
        <v>29</v>
      </c>
      <c r="G4315" s="77" t="s">
        <v>51</v>
      </c>
      <c r="H4315" s="77" t="s">
        <v>6</v>
      </c>
      <c r="I4315" s="77" t="s">
        <v>158</v>
      </c>
      <c r="J4315" s="77" t="s">
        <v>42</v>
      </c>
      <c r="K4315" s="101">
        <v>2.06</v>
      </c>
      <c r="L4315" s="77">
        <v>1830</v>
      </c>
      <c r="M4315" s="77" t="s">
        <v>41</v>
      </c>
      <c r="N4315" s="101">
        <v>73.900000000000006</v>
      </c>
      <c r="O4315" s="107">
        <v>0</v>
      </c>
      <c r="P4315" s="104">
        <v>0</v>
      </c>
      <c r="Z4315" s="77" t="s">
        <v>40</v>
      </c>
      <c r="AA4315" s="77" t="s">
        <v>39</v>
      </c>
      <c r="AB4315" s="77">
        <v>20</v>
      </c>
    </row>
    <row r="4316" spans="1:28" ht="15.75" customHeight="1" x14ac:dyDescent="0.2">
      <c r="A4316" s="77" t="s">
        <v>48</v>
      </c>
      <c r="B4316" s="77" t="s">
        <v>85</v>
      </c>
      <c r="C4316" s="77" t="s">
        <v>50</v>
      </c>
      <c r="D4316" s="113">
        <v>44154.447201608797</v>
      </c>
      <c r="E4316" s="77" t="s">
        <v>5</v>
      </c>
      <c r="F4316" s="77" t="s">
        <v>29</v>
      </c>
      <c r="G4316" s="77" t="s">
        <v>51</v>
      </c>
      <c r="H4316" s="77" t="s">
        <v>6</v>
      </c>
      <c r="I4316" s="77" t="s">
        <v>43</v>
      </c>
      <c r="J4316" s="109" t="s">
        <v>83</v>
      </c>
      <c r="K4316" s="110">
        <v>38.274799999999999</v>
      </c>
      <c r="L4316" s="77">
        <v>1830</v>
      </c>
      <c r="M4316" s="77" t="s">
        <v>41</v>
      </c>
      <c r="N4316" s="110">
        <v>0.26533908</v>
      </c>
      <c r="O4316" s="107">
        <v>0</v>
      </c>
      <c r="P4316" s="111">
        <v>0.35683530000000002</v>
      </c>
      <c r="Z4316" s="77" t="s">
        <v>40</v>
      </c>
      <c r="AA4316" s="77" t="s">
        <v>39</v>
      </c>
      <c r="AB4316" s="77">
        <v>20</v>
      </c>
    </row>
    <row r="4317" spans="1:28" ht="15.75" customHeight="1" x14ac:dyDescent="0.2">
      <c r="A4317" s="77" t="s">
        <v>48</v>
      </c>
      <c r="B4317" s="77" t="s">
        <v>85</v>
      </c>
      <c r="C4317" s="77" t="s">
        <v>50</v>
      </c>
      <c r="D4317" s="113">
        <v>44154.447201608797</v>
      </c>
      <c r="E4317" s="77" t="s">
        <v>5</v>
      </c>
      <c r="F4317" s="77" t="s">
        <v>29</v>
      </c>
      <c r="G4317" s="77" t="s">
        <v>51</v>
      </c>
      <c r="H4317" s="77" t="s">
        <v>6</v>
      </c>
      <c r="I4317" s="77" t="s">
        <v>159</v>
      </c>
      <c r="J4317" s="77" t="s">
        <v>42</v>
      </c>
      <c r="K4317" s="101">
        <v>2.06</v>
      </c>
      <c r="L4317" s="77">
        <v>1830</v>
      </c>
      <c r="M4317" s="77" t="s">
        <v>41</v>
      </c>
      <c r="N4317" s="101">
        <v>4.9800000000000004</v>
      </c>
      <c r="O4317" s="107">
        <v>0</v>
      </c>
      <c r="P4317" s="104">
        <v>6.63</v>
      </c>
      <c r="Z4317" s="77" t="s">
        <v>40</v>
      </c>
      <c r="AA4317" s="77" t="s">
        <v>39</v>
      </c>
      <c r="AB4317" s="77">
        <v>20</v>
      </c>
    </row>
    <row r="4318" spans="1:28" ht="15.75" customHeight="1" x14ac:dyDescent="0.2">
      <c r="A4318" s="77" t="s">
        <v>48</v>
      </c>
      <c r="B4318" s="77" t="s">
        <v>85</v>
      </c>
      <c r="C4318" s="77" t="s">
        <v>50</v>
      </c>
      <c r="D4318" s="113">
        <v>44154.447201608797</v>
      </c>
      <c r="E4318" s="77" t="s">
        <v>5</v>
      </c>
      <c r="F4318" s="77" t="s">
        <v>29</v>
      </c>
      <c r="G4318" s="77" t="s">
        <v>51</v>
      </c>
      <c r="H4318" s="77" t="s">
        <v>7</v>
      </c>
      <c r="I4318" s="77" t="s">
        <v>157</v>
      </c>
      <c r="J4318" s="77" t="s">
        <v>42</v>
      </c>
      <c r="K4318" s="101">
        <v>3.42</v>
      </c>
      <c r="L4318" s="77">
        <v>1720</v>
      </c>
      <c r="M4318" s="77" t="s">
        <v>41</v>
      </c>
      <c r="N4318" s="101">
        <v>5.92</v>
      </c>
      <c r="O4318" s="107">
        <v>1.95E-2</v>
      </c>
      <c r="P4318" s="104">
        <v>4.32</v>
      </c>
      <c r="Z4318" s="77" t="s">
        <v>40</v>
      </c>
      <c r="AA4318" s="77" t="s">
        <v>39</v>
      </c>
      <c r="AB4318" s="77">
        <v>20</v>
      </c>
    </row>
    <row r="4319" spans="1:28" ht="15.75" customHeight="1" x14ac:dyDescent="0.2">
      <c r="A4319" s="77" t="s">
        <v>48</v>
      </c>
      <c r="B4319" s="77" t="s">
        <v>85</v>
      </c>
      <c r="C4319" s="77" t="s">
        <v>50</v>
      </c>
      <c r="D4319" s="113">
        <v>44154.447201608797</v>
      </c>
      <c r="E4319" s="77" t="s">
        <v>5</v>
      </c>
      <c r="F4319" s="77" t="s">
        <v>29</v>
      </c>
      <c r="G4319" s="77" t="s">
        <v>51</v>
      </c>
      <c r="H4319" s="77" t="s">
        <v>7</v>
      </c>
      <c r="I4319" s="77" t="s">
        <v>158</v>
      </c>
      <c r="J4319" s="77" t="s">
        <v>42</v>
      </c>
      <c r="K4319" s="101">
        <v>3.42</v>
      </c>
      <c r="L4319" s="77">
        <v>1720</v>
      </c>
      <c r="M4319" s="77" t="s">
        <v>41</v>
      </c>
      <c r="N4319" s="101">
        <v>53.3</v>
      </c>
      <c r="O4319" s="107">
        <v>2.0400000000000001E-2</v>
      </c>
      <c r="P4319" s="104">
        <v>0</v>
      </c>
      <c r="Z4319" s="77" t="s">
        <v>40</v>
      </c>
      <c r="AA4319" s="77" t="s">
        <v>39</v>
      </c>
      <c r="AB4319" s="77">
        <v>20</v>
      </c>
    </row>
    <row r="4320" spans="1:28" ht="15.75" customHeight="1" x14ac:dyDescent="0.2">
      <c r="A4320" s="77" t="s">
        <v>48</v>
      </c>
      <c r="B4320" s="77" t="s">
        <v>85</v>
      </c>
      <c r="C4320" s="77" t="s">
        <v>50</v>
      </c>
      <c r="D4320" s="113">
        <v>44154.447201608797</v>
      </c>
      <c r="E4320" s="77" t="s">
        <v>5</v>
      </c>
      <c r="F4320" s="77" t="s">
        <v>29</v>
      </c>
      <c r="G4320" s="77" t="s">
        <v>51</v>
      </c>
      <c r="H4320" s="77" t="s">
        <v>7</v>
      </c>
      <c r="I4320" s="77" t="s">
        <v>43</v>
      </c>
      <c r="J4320" s="109" t="s">
        <v>83</v>
      </c>
      <c r="K4320" s="110">
        <v>63.543602</v>
      </c>
      <c r="L4320" s="77">
        <v>1720</v>
      </c>
      <c r="M4320" s="77" t="s">
        <v>41</v>
      </c>
      <c r="N4320" s="110">
        <v>0.14639397000000001</v>
      </c>
      <c r="O4320" s="107">
        <v>0</v>
      </c>
      <c r="P4320" s="111">
        <v>0.22712593</v>
      </c>
      <c r="Z4320" s="77" t="s">
        <v>40</v>
      </c>
      <c r="AA4320" s="77" t="s">
        <v>39</v>
      </c>
      <c r="AB4320" s="77">
        <v>20</v>
      </c>
    </row>
    <row r="4321" spans="1:28" ht="15.75" customHeight="1" x14ac:dyDescent="0.2">
      <c r="A4321" s="77" t="s">
        <v>48</v>
      </c>
      <c r="B4321" s="77" t="s">
        <v>85</v>
      </c>
      <c r="C4321" s="77" t="s">
        <v>50</v>
      </c>
      <c r="D4321" s="113">
        <v>44154.447201608797</v>
      </c>
      <c r="E4321" s="77" t="s">
        <v>5</v>
      </c>
      <c r="F4321" s="77" t="s">
        <v>29</v>
      </c>
      <c r="G4321" s="77" t="s">
        <v>51</v>
      </c>
      <c r="H4321" s="77" t="s">
        <v>7</v>
      </c>
      <c r="I4321" s="77" t="s">
        <v>159</v>
      </c>
      <c r="J4321" s="77" t="s">
        <v>42</v>
      </c>
      <c r="K4321" s="101">
        <v>3.42</v>
      </c>
      <c r="L4321" s="77">
        <v>1720</v>
      </c>
      <c r="M4321" s="77" t="s">
        <v>41</v>
      </c>
      <c r="N4321" s="101">
        <v>4.99</v>
      </c>
      <c r="O4321" s="107">
        <v>7.7000000000000002E-3</v>
      </c>
      <c r="P4321" s="104">
        <v>4.17</v>
      </c>
      <c r="Z4321" s="77" t="s">
        <v>40</v>
      </c>
      <c r="AA4321" s="77" t="s">
        <v>39</v>
      </c>
      <c r="AB4321" s="77">
        <v>20</v>
      </c>
    </row>
    <row r="4322" spans="1:28" ht="15.75" customHeight="1" x14ac:dyDescent="0.2">
      <c r="A4322" s="77" t="s">
        <v>48</v>
      </c>
      <c r="B4322" s="77" t="s">
        <v>85</v>
      </c>
      <c r="C4322" s="77" t="s">
        <v>50</v>
      </c>
      <c r="D4322" s="113">
        <v>44154.447201608797</v>
      </c>
      <c r="E4322" s="77" t="s">
        <v>5</v>
      </c>
      <c r="F4322" s="77" t="s">
        <v>29</v>
      </c>
      <c r="G4322" s="77" t="s">
        <v>51</v>
      </c>
      <c r="H4322" s="77" t="s">
        <v>8</v>
      </c>
      <c r="I4322" s="77" t="s">
        <v>157</v>
      </c>
      <c r="J4322" s="77" t="s">
        <v>42</v>
      </c>
      <c r="K4322" s="101">
        <v>2.9</v>
      </c>
      <c r="L4322" s="77">
        <v>1690</v>
      </c>
      <c r="M4322" s="77" t="s">
        <v>41</v>
      </c>
      <c r="N4322" s="101">
        <v>4.8600000000000003</v>
      </c>
      <c r="O4322" s="107">
        <v>1.3100000000000001E-2</v>
      </c>
      <c r="P4322" s="104">
        <v>4.2300000000000004</v>
      </c>
      <c r="Z4322" s="77" t="s">
        <v>40</v>
      </c>
      <c r="AA4322" s="77" t="s">
        <v>39</v>
      </c>
      <c r="AB4322" s="77">
        <v>20</v>
      </c>
    </row>
    <row r="4323" spans="1:28" ht="15.75" customHeight="1" x14ac:dyDescent="0.2">
      <c r="A4323" s="77" t="s">
        <v>48</v>
      </c>
      <c r="B4323" s="77" t="s">
        <v>85</v>
      </c>
      <c r="C4323" s="77" t="s">
        <v>50</v>
      </c>
      <c r="D4323" s="113">
        <v>44154.447201608797</v>
      </c>
      <c r="E4323" s="77" t="s">
        <v>5</v>
      </c>
      <c r="F4323" s="77" t="s">
        <v>29</v>
      </c>
      <c r="G4323" s="77" t="s">
        <v>51</v>
      </c>
      <c r="H4323" s="77" t="s">
        <v>8</v>
      </c>
      <c r="I4323" s="77" t="s">
        <v>158</v>
      </c>
      <c r="J4323" s="77" t="s">
        <v>42</v>
      </c>
      <c r="K4323" s="101">
        <v>2.9</v>
      </c>
      <c r="L4323" s="77">
        <v>1690</v>
      </c>
      <c r="M4323" s="77" t="s">
        <v>41</v>
      </c>
      <c r="N4323" s="101">
        <v>38.4</v>
      </c>
      <c r="O4323" s="107">
        <v>1.46E-2</v>
      </c>
      <c r="P4323" s="104">
        <v>0</v>
      </c>
      <c r="Z4323" s="77" t="s">
        <v>40</v>
      </c>
      <c r="AA4323" s="77" t="s">
        <v>39</v>
      </c>
      <c r="AB4323" s="77">
        <v>20</v>
      </c>
    </row>
    <row r="4324" spans="1:28" ht="15.75" customHeight="1" x14ac:dyDescent="0.2">
      <c r="A4324" s="77" t="s">
        <v>48</v>
      </c>
      <c r="B4324" s="77" t="s">
        <v>85</v>
      </c>
      <c r="C4324" s="77" t="s">
        <v>50</v>
      </c>
      <c r="D4324" s="113">
        <v>44154.447201608797</v>
      </c>
      <c r="E4324" s="77" t="s">
        <v>5</v>
      </c>
      <c r="F4324" s="77" t="s">
        <v>29</v>
      </c>
      <c r="G4324" s="77" t="s">
        <v>51</v>
      </c>
      <c r="H4324" s="77" t="s">
        <v>8</v>
      </c>
      <c r="I4324" s="77" t="s">
        <v>43</v>
      </c>
      <c r="J4324" s="109" t="s">
        <v>83</v>
      </c>
      <c r="K4324" s="110">
        <v>53.881999999999998</v>
      </c>
      <c r="L4324" s="77">
        <v>1690</v>
      </c>
      <c r="M4324" s="77" t="s">
        <v>41</v>
      </c>
      <c r="N4324" s="110">
        <v>0.14854682999999999</v>
      </c>
      <c r="O4324" s="107">
        <v>0</v>
      </c>
      <c r="P4324" s="111">
        <v>0.22389665</v>
      </c>
      <c r="Z4324" s="77" t="s">
        <v>40</v>
      </c>
      <c r="AA4324" s="77" t="s">
        <v>39</v>
      </c>
      <c r="AB4324" s="77">
        <v>20</v>
      </c>
    </row>
    <row r="4325" spans="1:28" ht="15.75" customHeight="1" x14ac:dyDescent="0.2">
      <c r="A4325" s="77" t="s">
        <v>48</v>
      </c>
      <c r="B4325" s="77" t="s">
        <v>85</v>
      </c>
      <c r="C4325" s="77" t="s">
        <v>50</v>
      </c>
      <c r="D4325" s="113">
        <v>44154.447201608797</v>
      </c>
      <c r="E4325" s="77" t="s">
        <v>5</v>
      </c>
      <c r="F4325" s="77" t="s">
        <v>29</v>
      </c>
      <c r="G4325" s="77" t="s">
        <v>51</v>
      </c>
      <c r="H4325" s="77" t="s">
        <v>8</v>
      </c>
      <c r="I4325" s="77" t="s">
        <v>159</v>
      </c>
      <c r="J4325" s="77" t="s">
        <v>42</v>
      </c>
      <c r="K4325" s="101">
        <v>2.9</v>
      </c>
      <c r="L4325" s="77">
        <v>1690</v>
      </c>
      <c r="M4325" s="77" t="s">
        <v>41</v>
      </c>
      <c r="N4325" s="101">
        <v>3.27</v>
      </c>
      <c r="O4325" s="107">
        <v>1.73E-3</v>
      </c>
      <c r="P4325" s="104">
        <v>4.1399999999999997</v>
      </c>
      <c r="Z4325" s="77" t="s">
        <v>40</v>
      </c>
      <c r="AA4325" s="77" t="s">
        <v>39</v>
      </c>
      <c r="AB4325" s="77">
        <v>20</v>
      </c>
    </row>
    <row r="4326" spans="1:28" ht="15.75" customHeight="1" x14ac:dyDescent="0.2">
      <c r="A4326" s="77" t="s">
        <v>48</v>
      </c>
      <c r="B4326" s="77" t="s">
        <v>85</v>
      </c>
      <c r="C4326" s="77" t="s">
        <v>50</v>
      </c>
      <c r="D4326" s="113">
        <v>44154.447201608797</v>
      </c>
      <c r="E4326" s="77" t="s">
        <v>5</v>
      </c>
      <c r="F4326" s="77" t="s">
        <v>29</v>
      </c>
      <c r="G4326" s="77" t="s">
        <v>51</v>
      </c>
      <c r="H4326" s="77" t="s">
        <v>9</v>
      </c>
      <c r="I4326" s="77" t="s">
        <v>157</v>
      </c>
      <c r="J4326" s="77" t="s">
        <v>42</v>
      </c>
      <c r="K4326" s="101">
        <v>2.79</v>
      </c>
      <c r="L4326" s="77">
        <v>1670</v>
      </c>
      <c r="M4326" s="77" t="s">
        <v>41</v>
      </c>
      <c r="N4326" s="101">
        <v>11.7</v>
      </c>
      <c r="O4326" s="107">
        <v>2.64E-2</v>
      </c>
      <c r="P4326" s="104">
        <v>3.52</v>
      </c>
      <c r="Z4326" s="77" t="s">
        <v>40</v>
      </c>
      <c r="AA4326" s="77" t="s">
        <v>39</v>
      </c>
      <c r="AB4326" s="77">
        <v>20</v>
      </c>
    </row>
    <row r="4327" spans="1:28" ht="15.75" customHeight="1" x14ac:dyDescent="0.2">
      <c r="A4327" s="77" t="s">
        <v>48</v>
      </c>
      <c r="B4327" s="77" t="s">
        <v>85</v>
      </c>
      <c r="C4327" s="77" t="s">
        <v>50</v>
      </c>
      <c r="D4327" s="113">
        <v>44154.447201608797</v>
      </c>
      <c r="E4327" s="77" t="s">
        <v>5</v>
      </c>
      <c r="F4327" s="77" t="s">
        <v>29</v>
      </c>
      <c r="G4327" s="77" t="s">
        <v>51</v>
      </c>
      <c r="H4327" s="77" t="s">
        <v>9</v>
      </c>
      <c r="I4327" s="77" t="s">
        <v>158</v>
      </c>
      <c r="J4327" s="77" t="s">
        <v>42</v>
      </c>
      <c r="K4327" s="101">
        <v>2.79</v>
      </c>
      <c r="L4327" s="77">
        <v>1670</v>
      </c>
      <c r="M4327" s="77" t="s">
        <v>41</v>
      </c>
      <c r="N4327" s="101">
        <v>50.4</v>
      </c>
      <c r="O4327" s="107">
        <v>2.7199999999999998E-2</v>
      </c>
      <c r="P4327" s="104">
        <v>0</v>
      </c>
      <c r="Z4327" s="77" t="s">
        <v>40</v>
      </c>
      <c r="AA4327" s="77" t="s">
        <v>39</v>
      </c>
      <c r="AB4327" s="77">
        <v>20</v>
      </c>
    </row>
    <row r="4328" spans="1:28" ht="15.75" customHeight="1" x14ac:dyDescent="0.2">
      <c r="A4328" s="77" t="s">
        <v>48</v>
      </c>
      <c r="B4328" s="77" t="s">
        <v>85</v>
      </c>
      <c r="C4328" s="77" t="s">
        <v>50</v>
      </c>
      <c r="D4328" s="113">
        <v>44154.447201608797</v>
      </c>
      <c r="E4328" s="77" t="s">
        <v>5</v>
      </c>
      <c r="F4328" s="77" t="s">
        <v>29</v>
      </c>
      <c r="G4328" s="77" t="s">
        <v>51</v>
      </c>
      <c r="H4328" s="77" t="s">
        <v>9</v>
      </c>
      <c r="I4328" s="77" t="s">
        <v>43</v>
      </c>
      <c r="J4328" s="109" t="s">
        <v>83</v>
      </c>
      <c r="K4328" s="110">
        <v>51.838200000000001</v>
      </c>
      <c r="L4328" s="77">
        <v>1670</v>
      </c>
      <c r="M4328" s="77" t="s">
        <v>41</v>
      </c>
      <c r="N4328" s="110">
        <v>0.12540366</v>
      </c>
      <c r="O4328" s="107">
        <v>0</v>
      </c>
      <c r="P4328" s="111">
        <v>0.18568353000000001</v>
      </c>
      <c r="Z4328" s="77" t="s">
        <v>40</v>
      </c>
      <c r="AA4328" s="77" t="s">
        <v>39</v>
      </c>
      <c r="AB4328" s="77">
        <v>20</v>
      </c>
    </row>
    <row r="4329" spans="1:28" ht="15.75" customHeight="1" x14ac:dyDescent="0.2">
      <c r="A4329" s="77" t="s">
        <v>48</v>
      </c>
      <c r="B4329" s="77" t="s">
        <v>85</v>
      </c>
      <c r="C4329" s="77" t="s">
        <v>50</v>
      </c>
      <c r="D4329" s="113">
        <v>44154.447201608797</v>
      </c>
      <c r="E4329" s="77" t="s">
        <v>5</v>
      </c>
      <c r="F4329" s="77" t="s">
        <v>29</v>
      </c>
      <c r="G4329" s="77" t="s">
        <v>51</v>
      </c>
      <c r="H4329" s="77" t="s">
        <v>9</v>
      </c>
      <c r="I4329" s="77" t="s">
        <v>159</v>
      </c>
      <c r="J4329" s="77" t="s">
        <v>42</v>
      </c>
      <c r="K4329" s="101">
        <v>2.79</v>
      </c>
      <c r="L4329" s="77">
        <v>1670</v>
      </c>
      <c r="M4329" s="77" t="s">
        <v>41</v>
      </c>
      <c r="N4329" s="101">
        <v>8.1999999999999993</v>
      </c>
      <c r="O4329" s="107">
        <v>1.3599999999999999E-2</v>
      </c>
      <c r="P4329" s="104">
        <v>3.39</v>
      </c>
      <c r="Z4329" s="77" t="s">
        <v>40</v>
      </c>
      <c r="AA4329" s="77" t="s">
        <v>39</v>
      </c>
      <c r="AB4329" s="77">
        <v>20</v>
      </c>
    </row>
    <row r="4330" spans="1:28" ht="15.75" customHeight="1" x14ac:dyDescent="0.2">
      <c r="A4330" s="77" t="s">
        <v>48</v>
      </c>
      <c r="B4330" s="77" t="s">
        <v>85</v>
      </c>
      <c r="C4330" s="77" t="s">
        <v>50</v>
      </c>
      <c r="D4330" s="113">
        <v>44154.447201608797</v>
      </c>
      <c r="E4330" s="77" t="s">
        <v>5</v>
      </c>
      <c r="F4330" s="77" t="s">
        <v>29</v>
      </c>
      <c r="G4330" s="77" t="s">
        <v>51</v>
      </c>
      <c r="H4330" s="77" t="s">
        <v>10</v>
      </c>
      <c r="I4330" s="77" t="s">
        <v>157</v>
      </c>
      <c r="J4330" s="77" t="s">
        <v>42</v>
      </c>
      <c r="K4330" s="101">
        <v>3.17</v>
      </c>
      <c r="L4330" s="77">
        <v>1730</v>
      </c>
      <c r="M4330" s="77" t="s">
        <v>41</v>
      </c>
      <c r="N4330" s="101">
        <v>4.5</v>
      </c>
      <c r="O4330" s="107">
        <v>1.0500000000000001E-2</v>
      </c>
      <c r="P4330" s="104">
        <v>4.79</v>
      </c>
      <c r="Z4330" s="77" t="s">
        <v>40</v>
      </c>
      <c r="AA4330" s="77" t="s">
        <v>39</v>
      </c>
      <c r="AB4330" s="77">
        <v>20</v>
      </c>
    </row>
    <row r="4331" spans="1:28" ht="15.75" customHeight="1" x14ac:dyDescent="0.2">
      <c r="A4331" s="77" t="s">
        <v>48</v>
      </c>
      <c r="B4331" s="77" t="s">
        <v>85</v>
      </c>
      <c r="C4331" s="77" t="s">
        <v>50</v>
      </c>
      <c r="D4331" s="113">
        <v>44154.447201608797</v>
      </c>
      <c r="E4331" s="77" t="s">
        <v>5</v>
      </c>
      <c r="F4331" s="77" t="s">
        <v>29</v>
      </c>
      <c r="G4331" s="77" t="s">
        <v>51</v>
      </c>
      <c r="H4331" s="77" t="s">
        <v>10</v>
      </c>
      <c r="I4331" s="77" t="s">
        <v>158</v>
      </c>
      <c r="J4331" s="77" t="s">
        <v>42</v>
      </c>
      <c r="K4331" s="101">
        <v>3.17</v>
      </c>
      <c r="L4331" s="77">
        <v>1730</v>
      </c>
      <c r="M4331" s="77" t="s">
        <v>41</v>
      </c>
      <c r="N4331" s="101">
        <v>47.5</v>
      </c>
      <c r="O4331" s="107">
        <v>1.1299999999999999E-2</v>
      </c>
      <c r="P4331" s="104">
        <v>0</v>
      </c>
      <c r="Z4331" s="77" t="s">
        <v>40</v>
      </c>
      <c r="AA4331" s="77" t="s">
        <v>39</v>
      </c>
      <c r="AB4331" s="77">
        <v>20</v>
      </c>
    </row>
    <row r="4332" spans="1:28" ht="15.75" customHeight="1" x14ac:dyDescent="0.2">
      <c r="A4332" s="77" t="s">
        <v>48</v>
      </c>
      <c r="B4332" s="77" t="s">
        <v>85</v>
      </c>
      <c r="C4332" s="77" t="s">
        <v>50</v>
      </c>
      <c r="D4332" s="113">
        <v>44154.447201608797</v>
      </c>
      <c r="E4332" s="77" t="s">
        <v>5</v>
      </c>
      <c r="F4332" s="77" t="s">
        <v>29</v>
      </c>
      <c r="G4332" s="77" t="s">
        <v>51</v>
      </c>
      <c r="H4332" s="77" t="s">
        <v>10</v>
      </c>
      <c r="I4332" s="77" t="s">
        <v>43</v>
      </c>
      <c r="J4332" s="109" t="s">
        <v>83</v>
      </c>
      <c r="K4332" s="110">
        <v>58.898600000000002</v>
      </c>
      <c r="L4332" s="77">
        <v>1730</v>
      </c>
      <c r="M4332" s="77" t="s">
        <v>41</v>
      </c>
      <c r="N4332" s="110">
        <v>0.16361679000000001</v>
      </c>
      <c r="O4332" s="107">
        <v>0</v>
      </c>
      <c r="P4332" s="111">
        <v>0.25242197999999999</v>
      </c>
      <c r="Z4332" s="77" t="s">
        <v>40</v>
      </c>
      <c r="AA4332" s="77" t="s">
        <v>39</v>
      </c>
      <c r="AB4332" s="77">
        <v>20</v>
      </c>
    </row>
    <row r="4333" spans="1:28" ht="15.75" customHeight="1" x14ac:dyDescent="0.2">
      <c r="A4333" s="77" t="s">
        <v>48</v>
      </c>
      <c r="B4333" s="77" t="s">
        <v>85</v>
      </c>
      <c r="C4333" s="77" t="s">
        <v>50</v>
      </c>
      <c r="D4333" s="113">
        <v>44154.447201608797</v>
      </c>
      <c r="E4333" s="77" t="s">
        <v>5</v>
      </c>
      <c r="F4333" s="77" t="s">
        <v>29</v>
      </c>
      <c r="G4333" s="77" t="s">
        <v>51</v>
      </c>
      <c r="H4333" s="77" t="s">
        <v>10</v>
      </c>
      <c r="I4333" s="77" t="s">
        <v>159</v>
      </c>
      <c r="J4333" s="77" t="s">
        <v>42</v>
      </c>
      <c r="K4333" s="101">
        <v>3.17</v>
      </c>
      <c r="L4333" s="77">
        <v>1730</v>
      </c>
      <c r="M4333" s="77" t="s">
        <v>41</v>
      </c>
      <c r="N4333" s="101">
        <v>3.83</v>
      </c>
      <c r="O4333" s="107">
        <v>2.1800000000000001E-3</v>
      </c>
      <c r="P4333" s="104">
        <v>4.6500000000000004</v>
      </c>
      <c r="Z4333" s="77" t="s">
        <v>40</v>
      </c>
      <c r="AA4333" s="77" t="s">
        <v>39</v>
      </c>
      <c r="AB4333" s="77">
        <v>20</v>
      </c>
    </row>
    <row r="4334" spans="1:28" ht="15.75" customHeight="1" x14ac:dyDescent="0.2">
      <c r="A4334" s="77" t="s">
        <v>48</v>
      </c>
      <c r="B4334" s="77" t="s">
        <v>85</v>
      </c>
      <c r="C4334" s="77" t="s">
        <v>50</v>
      </c>
      <c r="D4334" s="113">
        <v>44154.447201608797</v>
      </c>
      <c r="E4334" s="77" t="s">
        <v>5</v>
      </c>
      <c r="F4334" s="77" t="s">
        <v>29</v>
      </c>
      <c r="G4334" s="77" t="s">
        <v>51</v>
      </c>
      <c r="H4334" s="77" t="s">
        <v>11</v>
      </c>
      <c r="I4334" s="77" t="s">
        <v>157</v>
      </c>
      <c r="J4334" s="77" t="s">
        <v>42</v>
      </c>
      <c r="K4334" s="101">
        <v>3.36</v>
      </c>
      <c r="L4334" s="77">
        <v>1730</v>
      </c>
      <c r="M4334" s="77" t="s">
        <v>41</v>
      </c>
      <c r="N4334" s="101">
        <v>8.8000000000000007</v>
      </c>
      <c r="O4334" s="107">
        <v>2.6700000000000002E-2</v>
      </c>
      <c r="P4334" s="104">
        <v>1.78</v>
      </c>
      <c r="Z4334" s="77" t="s">
        <v>40</v>
      </c>
      <c r="AA4334" s="77" t="s">
        <v>39</v>
      </c>
      <c r="AB4334" s="77">
        <v>20</v>
      </c>
    </row>
    <row r="4335" spans="1:28" ht="15.75" customHeight="1" x14ac:dyDescent="0.2">
      <c r="A4335" s="77" t="s">
        <v>48</v>
      </c>
      <c r="B4335" s="77" t="s">
        <v>85</v>
      </c>
      <c r="C4335" s="77" t="s">
        <v>50</v>
      </c>
      <c r="D4335" s="113">
        <v>44154.447201608797</v>
      </c>
      <c r="E4335" s="77" t="s">
        <v>5</v>
      </c>
      <c r="F4335" s="77" t="s">
        <v>29</v>
      </c>
      <c r="G4335" s="77" t="s">
        <v>51</v>
      </c>
      <c r="H4335" s="77" t="s">
        <v>11</v>
      </c>
      <c r="I4335" s="77" t="s">
        <v>158</v>
      </c>
      <c r="J4335" s="77" t="s">
        <v>42</v>
      </c>
      <c r="K4335" s="101">
        <v>3.36</v>
      </c>
      <c r="L4335" s="77">
        <v>1730</v>
      </c>
      <c r="M4335" s="77" t="s">
        <v>41</v>
      </c>
      <c r="N4335" s="101">
        <v>24.1</v>
      </c>
      <c r="O4335" s="107">
        <v>2.8000000000000001E-2</v>
      </c>
      <c r="P4335" s="104">
        <v>0</v>
      </c>
      <c r="Z4335" s="77" t="s">
        <v>40</v>
      </c>
      <c r="AA4335" s="77" t="s">
        <v>39</v>
      </c>
      <c r="AB4335" s="77">
        <v>20</v>
      </c>
    </row>
    <row r="4336" spans="1:28" ht="15.75" customHeight="1" x14ac:dyDescent="0.2">
      <c r="A4336" s="77" t="s">
        <v>48</v>
      </c>
      <c r="B4336" s="77" t="s">
        <v>85</v>
      </c>
      <c r="C4336" s="77" t="s">
        <v>50</v>
      </c>
      <c r="D4336" s="113">
        <v>44154.447201608797</v>
      </c>
      <c r="E4336" s="77" t="s">
        <v>5</v>
      </c>
      <c r="F4336" s="77" t="s">
        <v>29</v>
      </c>
      <c r="G4336" s="77" t="s">
        <v>51</v>
      </c>
      <c r="H4336" s="77" t="s">
        <v>11</v>
      </c>
      <c r="I4336" s="77" t="s">
        <v>43</v>
      </c>
      <c r="J4336" s="109" t="s">
        <v>83</v>
      </c>
      <c r="K4336" s="110">
        <v>62.428800000000003</v>
      </c>
      <c r="L4336" s="77">
        <v>1730</v>
      </c>
      <c r="M4336" s="77" t="s">
        <v>41</v>
      </c>
      <c r="N4336" s="110">
        <v>5.9203446E-2</v>
      </c>
      <c r="O4336" s="107">
        <v>0</v>
      </c>
      <c r="P4336" s="111">
        <v>9.3649079999999996E-2</v>
      </c>
      <c r="Z4336" s="77" t="s">
        <v>40</v>
      </c>
      <c r="AA4336" s="77" t="s">
        <v>39</v>
      </c>
      <c r="AB4336" s="77">
        <v>20</v>
      </c>
    </row>
    <row r="4337" spans="1:28" ht="15.75" customHeight="1" x14ac:dyDescent="0.2">
      <c r="A4337" s="77" t="s">
        <v>48</v>
      </c>
      <c r="B4337" s="77" t="s">
        <v>85</v>
      </c>
      <c r="C4337" s="77" t="s">
        <v>50</v>
      </c>
      <c r="D4337" s="113">
        <v>44154.447201608797</v>
      </c>
      <c r="E4337" s="77" t="s">
        <v>5</v>
      </c>
      <c r="F4337" s="77" t="s">
        <v>29</v>
      </c>
      <c r="G4337" s="77" t="s">
        <v>51</v>
      </c>
      <c r="H4337" s="77" t="s">
        <v>11</v>
      </c>
      <c r="I4337" s="77" t="s">
        <v>159</v>
      </c>
      <c r="J4337" s="77" t="s">
        <v>42</v>
      </c>
      <c r="K4337" s="101">
        <v>3.36</v>
      </c>
      <c r="L4337" s="77">
        <v>1730</v>
      </c>
      <c r="M4337" s="77" t="s">
        <v>41</v>
      </c>
      <c r="N4337" s="101">
        <v>4.6399999999999997</v>
      </c>
      <c r="O4337" s="107">
        <v>1.11E-2</v>
      </c>
      <c r="P4337" s="104">
        <v>1.72</v>
      </c>
      <c r="Z4337" s="77" t="s">
        <v>40</v>
      </c>
      <c r="AA4337" s="77" t="s">
        <v>39</v>
      </c>
      <c r="AB4337" s="77">
        <v>20</v>
      </c>
    </row>
    <row r="4338" spans="1:28" ht="15.75" customHeight="1" x14ac:dyDescent="0.2">
      <c r="A4338" s="77" t="s">
        <v>48</v>
      </c>
      <c r="B4338" s="77" t="s">
        <v>85</v>
      </c>
      <c r="C4338" s="77" t="s">
        <v>50</v>
      </c>
      <c r="D4338" s="113">
        <v>44154.447201608797</v>
      </c>
      <c r="E4338" s="77" t="s">
        <v>5</v>
      </c>
      <c r="F4338" s="77" t="s">
        <v>29</v>
      </c>
      <c r="G4338" s="77" t="s">
        <v>51</v>
      </c>
      <c r="H4338" s="77" t="s">
        <v>12</v>
      </c>
      <c r="I4338" s="77" t="s">
        <v>157</v>
      </c>
      <c r="J4338" s="77" t="s">
        <v>42</v>
      </c>
      <c r="K4338" s="101">
        <v>2.59</v>
      </c>
      <c r="L4338" s="77">
        <v>1780</v>
      </c>
      <c r="M4338" s="77" t="s">
        <v>41</v>
      </c>
      <c r="N4338" s="101">
        <v>10.8</v>
      </c>
      <c r="O4338" s="107">
        <v>2.1100000000000001E-2</v>
      </c>
      <c r="P4338" s="104">
        <v>1.99</v>
      </c>
      <c r="Z4338" s="77" t="s">
        <v>40</v>
      </c>
      <c r="AA4338" s="77" t="s">
        <v>39</v>
      </c>
      <c r="AB4338" s="77">
        <v>20</v>
      </c>
    </row>
    <row r="4339" spans="1:28" ht="15.75" customHeight="1" x14ac:dyDescent="0.2">
      <c r="A4339" s="77" t="s">
        <v>48</v>
      </c>
      <c r="B4339" s="77" t="s">
        <v>85</v>
      </c>
      <c r="C4339" s="77" t="s">
        <v>50</v>
      </c>
      <c r="D4339" s="113">
        <v>44154.447201608797</v>
      </c>
      <c r="E4339" s="77" t="s">
        <v>5</v>
      </c>
      <c r="F4339" s="77" t="s">
        <v>29</v>
      </c>
      <c r="G4339" s="77" t="s">
        <v>51</v>
      </c>
      <c r="H4339" s="77" t="s">
        <v>12</v>
      </c>
      <c r="I4339" s="77" t="s">
        <v>158</v>
      </c>
      <c r="J4339" s="77" t="s">
        <v>42</v>
      </c>
      <c r="K4339" s="101">
        <v>2.59</v>
      </c>
      <c r="L4339" s="77">
        <v>1780</v>
      </c>
      <c r="M4339" s="77" t="s">
        <v>41</v>
      </c>
      <c r="N4339" s="101">
        <v>24.8</v>
      </c>
      <c r="O4339" s="107">
        <v>2.23E-2</v>
      </c>
      <c r="P4339" s="104">
        <v>0</v>
      </c>
      <c r="Z4339" s="77" t="s">
        <v>40</v>
      </c>
      <c r="AA4339" s="77" t="s">
        <v>39</v>
      </c>
      <c r="AB4339" s="77">
        <v>20</v>
      </c>
    </row>
    <row r="4340" spans="1:28" ht="15.75" customHeight="1" x14ac:dyDescent="0.2">
      <c r="A4340" s="77" t="s">
        <v>48</v>
      </c>
      <c r="B4340" s="77" t="s">
        <v>85</v>
      </c>
      <c r="C4340" s="77" t="s">
        <v>50</v>
      </c>
      <c r="D4340" s="113">
        <v>44154.447201608797</v>
      </c>
      <c r="E4340" s="77" t="s">
        <v>5</v>
      </c>
      <c r="F4340" s="77" t="s">
        <v>29</v>
      </c>
      <c r="G4340" s="77" t="s">
        <v>51</v>
      </c>
      <c r="H4340" s="77" t="s">
        <v>12</v>
      </c>
      <c r="I4340" s="77" t="s">
        <v>43</v>
      </c>
      <c r="J4340" s="109" t="s">
        <v>83</v>
      </c>
      <c r="K4340" s="110">
        <v>48.122199999999999</v>
      </c>
      <c r="L4340" s="77">
        <v>1780</v>
      </c>
      <c r="M4340" s="77" t="s">
        <v>41</v>
      </c>
      <c r="N4340" s="110">
        <v>7.050592E-2</v>
      </c>
      <c r="O4340" s="107">
        <v>0</v>
      </c>
      <c r="P4340" s="111">
        <v>0.10495156</v>
      </c>
      <c r="Z4340" s="77" t="s">
        <v>40</v>
      </c>
      <c r="AA4340" s="77" t="s">
        <v>39</v>
      </c>
      <c r="AB4340" s="77">
        <v>20</v>
      </c>
    </row>
    <row r="4341" spans="1:28" ht="15.75" customHeight="1" x14ac:dyDescent="0.2">
      <c r="A4341" s="77" t="s">
        <v>48</v>
      </c>
      <c r="B4341" s="77" t="s">
        <v>85</v>
      </c>
      <c r="C4341" s="77" t="s">
        <v>50</v>
      </c>
      <c r="D4341" s="113">
        <v>44154.447201608797</v>
      </c>
      <c r="E4341" s="77" t="s">
        <v>5</v>
      </c>
      <c r="F4341" s="77" t="s">
        <v>29</v>
      </c>
      <c r="G4341" s="77" t="s">
        <v>51</v>
      </c>
      <c r="H4341" s="77" t="s">
        <v>12</v>
      </c>
      <c r="I4341" s="77" t="s">
        <v>159</v>
      </c>
      <c r="J4341" s="77" t="s">
        <v>42</v>
      </c>
      <c r="K4341" s="101">
        <v>2.59</v>
      </c>
      <c r="L4341" s="77">
        <v>1780</v>
      </c>
      <c r="M4341" s="77" t="s">
        <v>41</v>
      </c>
      <c r="N4341" s="101">
        <v>4.7</v>
      </c>
      <c r="O4341" s="107">
        <v>6.96E-3</v>
      </c>
      <c r="P4341" s="104">
        <v>1.93</v>
      </c>
      <c r="Z4341" s="77" t="s">
        <v>40</v>
      </c>
      <c r="AA4341" s="77" t="s">
        <v>39</v>
      </c>
      <c r="AB4341" s="77">
        <v>20</v>
      </c>
    </row>
    <row r="4342" spans="1:28" ht="15.75" customHeight="1" x14ac:dyDescent="0.2">
      <c r="A4342" s="77" t="s">
        <v>48</v>
      </c>
      <c r="B4342" s="77" t="s">
        <v>85</v>
      </c>
      <c r="C4342" s="77" t="s">
        <v>50</v>
      </c>
      <c r="D4342" s="113">
        <v>44154.447201608797</v>
      </c>
      <c r="E4342" s="77" t="s">
        <v>5</v>
      </c>
      <c r="F4342" s="77" t="s">
        <v>29</v>
      </c>
      <c r="G4342" s="77" t="s">
        <v>51</v>
      </c>
      <c r="H4342" s="77" t="s">
        <v>13</v>
      </c>
      <c r="I4342" s="77" t="s">
        <v>157</v>
      </c>
      <c r="J4342" s="77" t="s">
        <v>42</v>
      </c>
      <c r="K4342" s="101">
        <v>3.07</v>
      </c>
      <c r="L4342" s="77">
        <v>1620</v>
      </c>
      <c r="M4342" s="77" t="s">
        <v>41</v>
      </c>
      <c r="N4342" s="101">
        <v>14.2</v>
      </c>
      <c r="O4342" s="107">
        <v>2.1000000000000001E-2</v>
      </c>
      <c r="P4342" s="104">
        <v>1.62</v>
      </c>
      <c r="Z4342" s="77" t="s">
        <v>40</v>
      </c>
      <c r="AA4342" s="77" t="s">
        <v>39</v>
      </c>
      <c r="AB4342" s="77">
        <v>20</v>
      </c>
    </row>
    <row r="4343" spans="1:28" ht="15.75" customHeight="1" x14ac:dyDescent="0.2">
      <c r="A4343" s="77" t="s">
        <v>48</v>
      </c>
      <c r="B4343" s="77" t="s">
        <v>85</v>
      </c>
      <c r="C4343" s="77" t="s">
        <v>50</v>
      </c>
      <c r="D4343" s="113">
        <v>44154.447201608797</v>
      </c>
      <c r="E4343" s="77" t="s">
        <v>5</v>
      </c>
      <c r="F4343" s="77" t="s">
        <v>29</v>
      </c>
      <c r="G4343" s="77" t="s">
        <v>51</v>
      </c>
      <c r="H4343" s="77" t="s">
        <v>13</v>
      </c>
      <c r="I4343" s="77" t="s">
        <v>158</v>
      </c>
      <c r="J4343" s="77" t="s">
        <v>42</v>
      </c>
      <c r="K4343" s="101">
        <v>3.07</v>
      </c>
      <c r="L4343" s="77">
        <v>1620</v>
      </c>
      <c r="M4343" s="77" t="s">
        <v>41</v>
      </c>
      <c r="N4343" s="101">
        <v>27.1</v>
      </c>
      <c r="O4343" s="107">
        <v>2.23E-2</v>
      </c>
      <c r="P4343" s="104">
        <v>0</v>
      </c>
      <c r="Z4343" s="77" t="s">
        <v>40</v>
      </c>
      <c r="AA4343" s="77" t="s">
        <v>39</v>
      </c>
      <c r="AB4343" s="77">
        <v>20</v>
      </c>
    </row>
    <row r="4344" spans="1:28" ht="15.75" customHeight="1" x14ac:dyDescent="0.2">
      <c r="A4344" s="77" t="s">
        <v>48</v>
      </c>
      <c r="B4344" s="77" t="s">
        <v>85</v>
      </c>
      <c r="C4344" s="77" t="s">
        <v>50</v>
      </c>
      <c r="D4344" s="113">
        <v>44154.447201608797</v>
      </c>
      <c r="E4344" s="77" t="s">
        <v>5</v>
      </c>
      <c r="F4344" s="77" t="s">
        <v>29</v>
      </c>
      <c r="G4344" s="77" t="s">
        <v>51</v>
      </c>
      <c r="H4344" s="77" t="s">
        <v>13</v>
      </c>
      <c r="I4344" s="77" t="s">
        <v>43</v>
      </c>
      <c r="J4344" s="109" t="s">
        <v>83</v>
      </c>
      <c r="K4344" s="110">
        <v>57.040599999999998</v>
      </c>
      <c r="L4344" s="77">
        <v>1620</v>
      </c>
      <c r="M4344" s="77" t="s">
        <v>41</v>
      </c>
      <c r="N4344" s="110">
        <v>5.5435949999999998E-2</v>
      </c>
      <c r="O4344" s="107">
        <v>0</v>
      </c>
      <c r="P4344" s="111">
        <v>8.6114099999999999E-2</v>
      </c>
      <c r="Z4344" s="77" t="s">
        <v>40</v>
      </c>
      <c r="AA4344" s="77" t="s">
        <v>39</v>
      </c>
      <c r="AB4344" s="77">
        <v>20</v>
      </c>
    </row>
    <row r="4345" spans="1:28" ht="15.75" customHeight="1" x14ac:dyDescent="0.2">
      <c r="A4345" s="77" t="s">
        <v>48</v>
      </c>
      <c r="B4345" s="77" t="s">
        <v>85</v>
      </c>
      <c r="C4345" s="77" t="s">
        <v>50</v>
      </c>
      <c r="D4345" s="113">
        <v>44154.447201608797</v>
      </c>
      <c r="E4345" s="77" t="s">
        <v>5</v>
      </c>
      <c r="F4345" s="77" t="s">
        <v>29</v>
      </c>
      <c r="G4345" s="77" t="s">
        <v>51</v>
      </c>
      <c r="H4345" s="77" t="s">
        <v>13</v>
      </c>
      <c r="I4345" s="77" t="s">
        <v>159</v>
      </c>
      <c r="J4345" s="77" t="s">
        <v>42</v>
      </c>
      <c r="K4345" s="101">
        <v>3.07</v>
      </c>
      <c r="L4345" s="77">
        <v>1620</v>
      </c>
      <c r="M4345" s="77" t="s">
        <v>41</v>
      </c>
      <c r="N4345" s="101">
        <v>7.92</v>
      </c>
      <c r="O4345" s="107">
        <v>1.0500000000000001E-2</v>
      </c>
      <c r="P4345" s="104">
        <v>1.57</v>
      </c>
      <c r="Z4345" s="77" t="s">
        <v>40</v>
      </c>
      <c r="AA4345" s="77" t="s">
        <v>39</v>
      </c>
      <c r="AB4345" s="77">
        <v>20</v>
      </c>
    </row>
    <row r="4346" spans="1:28" ht="15.75" customHeight="1" x14ac:dyDescent="0.2">
      <c r="A4346" s="77" t="s">
        <v>48</v>
      </c>
      <c r="B4346" s="77" t="s">
        <v>85</v>
      </c>
      <c r="C4346" s="77" t="s">
        <v>50</v>
      </c>
      <c r="D4346" s="113">
        <v>44154.447201608797</v>
      </c>
      <c r="E4346" s="77" t="s">
        <v>5</v>
      </c>
      <c r="F4346" s="77" t="s">
        <v>29</v>
      </c>
      <c r="G4346" s="77" t="s">
        <v>51</v>
      </c>
      <c r="H4346" s="77" t="s">
        <v>14</v>
      </c>
      <c r="I4346" s="77" t="s">
        <v>157</v>
      </c>
      <c r="J4346" s="77" t="s">
        <v>42</v>
      </c>
      <c r="K4346" s="101">
        <v>3.49</v>
      </c>
      <c r="L4346" s="77">
        <v>1690</v>
      </c>
      <c r="M4346" s="77" t="s">
        <v>41</v>
      </c>
      <c r="N4346" s="101">
        <v>22.7</v>
      </c>
      <c r="O4346" s="107">
        <v>4.6800000000000001E-2</v>
      </c>
      <c r="P4346" s="104">
        <v>2.13</v>
      </c>
      <c r="Z4346" s="77" t="s">
        <v>40</v>
      </c>
      <c r="AA4346" s="77" t="s">
        <v>39</v>
      </c>
      <c r="AB4346" s="77">
        <v>20</v>
      </c>
    </row>
    <row r="4347" spans="1:28" ht="15.75" customHeight="1" x14ac:dyDescent="0.2">
      <c r="A4347" s="77" t="s">
        <v>48</v>
      </c>
      <c r="B4347" s="77" t="s">
        <v>85</v>
      </c>
      <c r="C4347" s="77" t="s">
        <v>50</v>
      </c>
      <c r="D4347" s="113">
        <v>44154.447201608797</v>
      </c>
      <c r="E4347" s="77" t="s">
        <v>5</v>
      </c>
      <c r="F4347" s="77" t="s">
        <v>29</v>
      </c>
      <c r="G4347" s="77" t="s">
        <v>51</v>
      </c>
      <c r="H4347" s="77" t="s">
        <v>14</v>
      </c>
      <c r="I4347" s="77" t="s">
        <v>158</v>
      </c>
      <c r="J4347" s="77" t="s">
        <v>42</v>
      </c>
      <c r="K4347" s="101">
        <v>3.49</v>
      </c>
      <c r="L4347" s="77">
        <v>1690</v>
      </c>
      <c r="M4347" s="77" t="s">
        <v>41</v>
      </c>
      <c r="N4347" s="101">
        <v>43</v>
      </c>
      <c r="O4347" s="107">
        <v>4.9299999999999997E-2</v>
      </c>
      <c r="P4347" s="104">
        <v>0</v>
      </c>
      <c r="Z4347" s="77" t="s">
        <v>40</v>
      </c>
      <c r="AA4347" s="77" t="s">
        <v>39</v>
      </c>
      <c r="AB4347" s="77">
        <v>20</v>
      </c>
    </row>
    <row r="4348" spans="1:28" ht="15.75" customHeight="1" x14ac:dyDescent="0.2">
      <c r="A4348" s="77" t="s">
        <v>48</v>
      </c>
      <c r="B4348" s="77" t="s">
        <v>85</v>
      </c>
      <c r="C4348" s="77" t="s">
        <v>50</v>
      </c>
      <c r="D4348" s="113">
        <v>44154.447201608797</v>
      </c>
      <c r="E4348" s="77" t="s">
        <v>5</v>
      </c>
      <c r="F4348" s="77" t="s">
        <v>29</v>
      </c>
      <c r="G4348" s="77" t="s">
        <v>51</v>
      </c>
      <c r="H4348" s="77" t="s">
        <v>14</v>
      </c>
      <c r="I4348" s="77" t="s">
        <v>43</v>
      </c>
      <c r="J4348" s="109" t="s">
        <v>83</v>
      </c>
      <c r="K4348" s="110">
        <v>64.844200000000001</v>
      </c>
      <c r="L4348" s="77">
        <v>1690</v>
      </c>
      <c r="M4348" s="77" t="s">
        <v>41</v>
      </c>
      <c r="N4348" s="110">
        <v>7.1044140000000006E-2</v>
      </c>
      <c r="O4348" s="107">
        <v>0</v>
      </c>
      <c r="P4348" s="111">
        <v>0.11248654</v>
      </c>
      <c r="Z4348" s="77" t="s">
        <v>40</v>
      </c>
      <c r="AA4348" s="77" t="s">
        <v>39</v>
      </c>
      <c r="AB4348" s="77">
        <v>20</v>
      </c>
    </row>
    <row r="4349" spans="1:28" ht="15.75" customHeight="1" x14ac:dyDescent="0.2">
      <c r="A4349" s="77" t="s">
        <v>48</v>
      </c>
      <c r="B4349" s="77" t="s">
        <v>85</v>
      </c>
      <c r="C4349" s="77" t="s">
        <v>50</v>
      </c>
      <c r="D4349" s="113">
        <v>44154.447201608797</v>
      </c>
      <c r="E4349" s="77" t="s">
        <v>5</v>
      </c>
      <c r="F4349" s="77" t="s">
        <v>29</v>
      </c>
      <c r="G4349" s="77" t="s">
        <v>51</v>
      </c>
      <c r="H4349" s="77" t="s">
        <v>14</v>
      </c>
      <c r="I4349" s="77" t="s">
        <v>159</v>
      </c>
      <c r="J4349" s="77" t="s">
        <v>42</v>
      </c>
      <c r="K4349" s="101">
        <v>3.49</v>
      </c>
      <c r="L4349" s="77">
        <v>1690</v>
      </c>
      <c r="M4349" s="77" t="s">
        <v>41</v>
      </c>
      <c r="N4349" s="101">
        <v>19</v>
      </c>
      <c r="O4349" s="107">
        <v>3.6799999999999999E-2</v>
      </c>
      <c r="P4349" s="104">
        <v>2.0299999999999998</v>
      </c>
      <c r="Z4349" s="77" t="s">
        <v>40</v>
      </c>
      <c r="AA4349" s="77" t="s">
        <v>39</v>
      </c>
      <c r="AB4349" s="77">
        <v>20</v>
      </c>
    </row>
    <row r="4350" spans="1:28" ht="15.75" customHeight="1" x14ac:dyDescent="0.2">
      <c r="A4350" s="77" t="s">
        <v>48</v>
      </c>
      <c r="B4350" s="77" t="s">
        <v>85</v>
      </c>
      <c r="C4350" s="77" t="s">
        <v>50</v>
      </c>
      <c r="D4350" s="113">
        <v>44154.447201608797</v>
      </c>
      <c r="E4350" s="77" t="s">
        <v>5</v>
      </c>
      <c r="F4350" s="77" t="s">
        <v>29</v>
      </c>
      <c r="G4350" s="77" t="s">
        <v>51</v>
      </c>
      <c r="H4350" s="77" t="s">
        <v>16</v>
      </c>
      <c r="I4350" s="77" t="s">
        <v>157</v>
      </c>
      <c r="J4350" s="77" t="s">
        <v>42</v>
      </c>
      <c r="K4350" s="101">
        <v>3.83</v>
      </c>
      <c r="L4350" s="77">
        <v>1830</v>
      </c>
      <c r="M4350" s="77" t="s">
        <v>41</v>
      </c>
      <c r="N4350" s="101">
        <v>16.5</v>
      </c>
      <c r="O4350" s="107">
        <v>3.0800000000000001E-2</v>
      </c>
      <c r="P4350" s="104">
        <v>2.31</v>
      </c>
      <c r="Z4350" s="77" t="s">
        <v>40</v>
      </c>
      <c r="AA4350" s="77" t="s">
        <v>39</v>
      </c>
      <c r="AB4350" s="77">
        <v>20</v>
      </c>
    </row>
    <row r="4351" spans="1:28" ht="15.75" customHeight="1" x14ac:dyDescent="0.2">
      <c r="A4351" s="77" t="s">
        <v>48</v>
      </c>
      <c r="B4351" s="77" t="s">
        <v>85</v>
      </c>
      <c r="C4351" s="77" t="s">
        <v>50</v>
      </c>
      <c r="D4351" s="113">
        <v>44154.447201608797</v>
      </c>
      <c r="E4351" s="77" t="s">
        <v>5</v>
      </c>
      <c r="F4351" s="77" t="s">
        <v>29</v>
      </c>
      <c r="G4351" s="77" t="s">
        <v>51</v>
      </c>
      <c r="H4351" s="77" t="s">
        <v>16</v>
      </c>
      <c r="I4351" s="77" t="s">
        <v>158</v>
      </c>
      <c r="J4351" s="77" t="s">
        <v>42</v>
      </c>
      <c r="K4351" s="101">
        <v>3.83</v>
      </c>
      <c r="L4351" s="77">
        <v>1830</v>
      </c>
      <c r="M4351" s="77" t="s">
        <v>41</v>
      </c>
      <c r="N4351" s="101">
        <v>39.6</v>
      </c>
      <c r="O4351" s="107">
        <v>3.2800000000000003E-2</v>
      </c>
      <c r="P4351" s="104">
        <v>0</v>
      </c>
      <c r="Z4351" s="77" t="s">
        <v>40</v>
      </c>
      <c r="AA4351" s="77" t="s">
        <v>39</v>
      </c>
      <c r="AB4351" s="77">
        <v>20</v>
      </c>
    </row>
    <row r="4352" spans="1:28" ht="15.75" customHeight="1" x14ac:dyDescent="0.2">
      <c r="A4352" s="77" t="s">
        <v>48</v>
      </c>
      <c r="B4352" s="77" t="s">
        <v>85</v>
      </c>
      <c r="C4352" s="77" t="s">
        <v>50</v>
      </c>
      <c r="D4352" s="113">
        <v>44154.447201608797</v>
      </c>
      <c r="E4352" s="77" t="s">
        <v>5</v>
      </c>
      <c r="F4352" s="77" t="s">
        <v>29</v>
      </c>
      <c r="G4352" s="77" t="s">
        <v>51</v>
      </c>
      <c r="H4352" s="77" t="s">
        <v>16</v>
      </c>
      <c r="I4352" s="77" t="s">
        <v>43</v>
      </c>
      <c r="J4352" s="109" t="s">
        <v>83</v>
      </c>
      <c r="K4352" s="110">
        <v>71.1614</v>
      </c>
      <c r="L4352" s="77">
        <v>1830</v>
      </c>
      <c r="M4352" s="77" t="s">
        <v>41</v>
      </c>
      <c r="N4352" s="110">
        <v>7.4273414999999995E-2</v>
      </c>
      <c r="O4352" s="107">
        <v>0</v>
      </c>
      <c r="P4352" s="111">
        <v>0.12163617</v>
      </c>
      <c r="Z4352" s="77" t="s">
        <v>40</v>
      </c>
      <c r="AA4352" s="77" t="s">
        <v>39</v>
      </c>
      <c r="AB4352" s="77">
        <v>20</v>
      </c>
    </row>
    <row r="4353" spans="1:28" ht="15.75" customHeight="1" x14ac:dyDescent="0.2">
      <c r="A4353" s="77" t="s">
        <v>48</v>
      </c>
      <c r="B4353" s="77" t="s">
        <v>85</v>
      </c>
      <c r="C4353" s="77" t="s">
        <v>50</v>
      </c>
      <c r="D4353" s="113">
        <v>44154.447201608797</v>
      </c>
      <c r="E4353" s="77" t="s">
        <v>5</v>
      </c>
      <c r="F4353" s="77" t="s">
        <v>29</v>
      </c>
      <c r="G4353" s="77" t="s">
        <v>51</v>
      </c>
      <c r="H4353" s="77" t="s">
        <v>16</v>
      </c>
      <c r="I4353" s="77" t="s">
        <v>159</v>
      </c>
      <c r="J4353" s="77" t="s">
        <v>42</v>
      </c>
      <c r="K4353" s="101">
        <v>3.83</v>
      </c>
      <c r="L4353" s="77">
        <v>1830</v>
      </c>
      <c r="M4353" s="77" t="s">
        <v>41</v>
      </c>
      <c r="N4353" s="101">
        <v>16.899999999999999</v>
      </c>
      <c r="O4353" s="107">
        <v>2.93E-2</v>
      </c>
      <c r="P4353" s="104">
        <v>2.19</v>
      </c>
      <c r="Z4353" s="77" t="s">
        <v>40</v>
      </c>
      <c r="AA4353" s="77" t="s">
        <v>39</v>
      </c>
      <c r="AB4353" s="77">
        <v>20</v>
      </c>
    </row>
    <row r="4354" spans="1:28" ht="15.75" customHeight="1" x14ac:dyDescent="0.2">
      <c r="A4354" s="77" t="s">
        <v>48</v>
      </c>
      <c r="B4354" s="77" t="s">
        <v>85</v>
      </c>
      <c r="C4354" s="77" t="s">
        <v>50</v>
      </c>
      <c r="D4354" s="113">
        <v>44154.447201608797</v>
      </c>
      <c r="E4354" s="77" t="s">
        <v>5</v>
      </c>
      <c r="F4354" s="77" t="s">
        <v>29</v>
      </c>
      <c r="G4354" s="77" t="s">
        <v>51</v>
      </c>
      <c r="H4354" s="77" t="s">
        <v>18</v>
      </c>
      <c r="I4354" s="77" t="s">
        <v>157</v>
      </c>
      <c r="J4354" s="77" t="s">
        <v>42</v>
      </c>
      <c r="K4354" s="101">
        <v>3.66</v>
      </c>
      <c r="L4354" s="77">
        <v>1670</v>
      </c>
      <c r="M4354" s="77" t="s">
        <v>41</v>
      </c>
      <c r="N4354" s="101">
        <v>23.4</v>
      </c>
      <c r="O4354" s="107">
        <v>4.1399999999999999E-2</v>
      </c>
      <c r="P4354" s="104">
        <v>3.44</v>
      </c>
      <c r="Z4354" s="77" t="s">
        <v>40</v>
      </c>
      <c r="AA4354" s="77" t="s">
        <v>39</v>
      </c>
      <c r="AB4354" s="77">
        <v>20</v>
      </c>
    </row>
    <row r="4355" spans="1:28" ht="15.75" customHeight="1" x14ac:dyDescent="0.2">
      <c r="A4355" s="77" t="s">
        <v>48</v>
      </c>
      <c r="B4355" s="77" t="s">
        <v>85</v>
      </c>
      <c r="C4355" s="77" t="s">
        <v>50</v>
      </c>
      <c r="D4355" s="113">
        <v>44154.447201608797</v>
      </c>
      <c r="E4355" s="77" t="s">
        <v>5</v>
      </c>
      <c r="F4355" s="77" t="s">
        <v>29</v>
      </c>
      <c r="G4355" s="77" t="s">
        <v>51</v>
      </c>
      <c r="H4355" s="77" t="s">
        <v>18</v>
      </c>
      <c r="I4355" s="77" t="s">
        <v>158</v>
      </c>
      <c r="J4355" s="77" t="s">
        <v>42</v>
      </c>
      <c r="K4355" s="101">
        <v>3.66</v>
      </c>
      <c r="L4355" s="77">
        <v>1670</v>
      </c>
      <c r="M4355" s="77" t="s">
        <v>41</v>
      </c>
      <c r="N4355" s="101">
        <v>63.6</v>
      </c>
      <c r="O4355" s="107">
        <v>4.4499999999999998E-2</v>
      </c>
      <c r="P4355" s="104">
        <v>0</v>
      </c>
      <c r="Z4355" s="77" t="s">
        <v>40</v>
      </c>
      <c r="AA4355" s="77" t="s">
        <v>39</v>
      </c>
      <c r="AB4355" s="77">
        <v>20</v>
      </c>
    </row>
    <row r="4356" spans="1:28" ht="15.75" customHeight="1" x14ac:dyDescent="0.2">
      <c r="A4356" s="77" t="s">
        <v>48</v>
      </c>
      <c r="B4356" s="77" t="s">
        <v>85</v>
      </c>
      <c r="C4356" s="77" t="s">
        <v>50</v>
      </c>
      <c r="D4356" s="113">
        <v>44154.447201608797</v>
      </c>
      <c r="E4356" s="77" t="s">
        <v>5</v>
      </c>
      <c r="F4356" s="77" t="s">
        <v>29</v>
      </c>
      <c r="G4356" s="77" t="s">
        <v>51</v>
      </c>
      <c r="H4356" s="77" t="s">
        <v>18</v>
      </c>
      <c r="I4356" s="77" t="s">
        <v>43</v>
      </c>
      <c r="J4356" s="109" t="s">
        <v>83</v>
      </c>
      <c r="K4356" s="110">
        <v>68.002799999999993</v>
      </c>
      <c r="L4356" s="77">
        <v>1670</v>
      </c>
      <c r="M4356" s="77" t="s">
        <v>41</v>
      </c>
      <c r="N4356" s="110">
        <v>0.11248654</v>
      </c>
      <c r="O4356" s="107">
        <v>0</v>
      </c>
      <c r="P4356" s="111">
        <v>0.18083961000000001</v>
      </c>
      <c r="Z4356" s="77" t="s">
        <v>40</v>
      </c>
      <c r="AA4356" s="77" t="s">
        <v>39</v>
      </c>
      <c r="AB4356" s="77">
        <v>20</v>
      </c>
    </row>
    <row r="4357" spans="1:28" ht="15.75" customHeight="1" x14ac:dyDescent="0.2">
      <c r="A4357" s="77" t="s">
        <v>48</v>
      </c>
      <c r="B4357" s="77" t="s">
        <v>85</v>
      </c>
      <c r="C4357" s="77" t="s">
        <v>50</v>
      </c>
      <c r="D4357" s="113">
        <v>44154.447201608797</v>
      </c>
      <c r="E4357" s="77" t="s">
        <v>5</v>
      </c>
      <c r="F4357" s="77" t="s">
        <v>29</v>
      </c>
      <c r="G4357" s="77" t="s">
        <v>51</v>
      </c>
      <c r="H4357" s="77" t="s">
        <v>18</v>
      </c>
      <c r="I4357" s="77" t="s">
        <v>159</v>
      </c>
      <c r="J4357" s="77" t="s">
        <v>42</v>
      </c>
      <c r="K4357" s="101">
        <v>3.66</v>
      </c>
      <c r="L4357" s="77">
        <v>1670</v>
      </c>
      <c r="M4357" s="77" t="s">
        <v>41</v>
      </c>
      <c r="N4357" s="101">
        <v>24</v>
      </c>
      <c r="O4357" s="107">
        <v>3.8800000000000001E-2</v>
      </c>
      <c r="P4357" s="104">
        <v>3.26</v>
      </c>
      <c r="Z4357" s="77" t="s">
        <v>40</v>
      </c>
      <c r="AA4357" s="77" t="s">
        <v>39</v>
      </c>
      <c r="AB4357" s="77">
        <v>20</v>
      </c>
    </row>
    <row r="4358" spans="1:28" ht="15.75" customHeight="1" x14ac:dyDescent="0.2">
      <c r="A4358" s="77" t="s">
        <v>48</v>
      </c>
      <c r="B4358" s="77" t="s">
        <v>85</v>
      </c>
      <c r="C4358" s="77" t="s">
        <v>50</v>
      </c>
      <c r="D4358" s="113">
        <v>44154.447201608797</v>
      </c>
      <c r="E4358" s="77" t="s">
        <v>5</v>
      </c>
      <c r="F4358" s="77" t="s">
        <v>29</v>
      </c>
      <c r="G4358" s="77" t="s">
        <v>51</v>
      </c>
      <c r="H4358" s="77" t="s">
        <v>20</v>
      </c>
      <c r="I4358" s="77" t="s">
        <v>157</v>
      </c>
      <c r="J4358" s="77" t="s">
        <v>42</v>
      </c>
      <c r="K4358" s="101">
        <v>3.45</v>
      </c>
      <c r="L4358" s="77">
        <v>1650</v>
      </c>
      <c r="M4358" s="77" t="s">
        <v>41</v>
      </c>
      <c r="N4358" s="101">
        <v>16.100000000000001</v>
      </c>
      <c r="O4358" s="107">
        <v>3.4700000000000002E-2</v>
      </c>
      <c r="P4358" s="104">
        <v>3.47</v>
      </c>
      <c r="Z4358" s="77" t="s">
        <v>40</v>
      </c>
      <c r="AA4358" s="77" t="s">
        <v>39</v>
      </c>
      <c r="AB4358" s="77">
        <v>20</v>
      </c>
    </row>
    <row r="4359" spans="1:28" ht="15.75" customHeight="1" x14ac:dyDescent="0.2">
      <c r="A4359" s="77" t="s">
        <v>48</v>
      </c>
      <c r="B4359" s="77" t="s">
        <v>85</v>
      </c>
      <c r="C4359" s="77" t="s">
        <v>50</v>
      </c>
      <c r="D4359" s="113">
        <v>44154.447201608797</v>
      </c>
      <c r="E4359" s="77" t="s">
        <v>5</v>
      </c>
      <c r="F4359" s="77" t="s">
        <v>29</v>
      </c>
      <c r="G4359" s="77" t="s">
        <v>51</v>
      </c>
      <c r="H4359" s="77" t="s">
        <v>20</v>
      </c>
      <c r="I4359" s="77" t="s">
        <v>158</v>
      </c>
      <c r="J4359" s="77" t="s">
        <v>42</v>
      </c>
      <c r="K4359" s="101">
        <v>3.45</v>
      </c>
      <c r="L4359" s="77">
        <v>1650</v>
      </c>
      <c r="M4359" s="77" t="s">
        <v>41</v>
      </c>
      <c r="N4359" s="101">
        <v>54.1</v>
      </c>
      <c r="O4359" s="107">
        <v>3.7900000000000003E-2</v>
      </c>
      <c r="P4359" s="104">
        <v>0</v>
      </c>
      <c r="Z4359" s="77" t="s">
        <v>40</v>
      </c>
      <c r="AA4359" s="77" t="s">
        <v>39</v>
      </c>
      <c r="AB4359" s="77">
        <v>20</v>
      </c>
    </row>
    <row r="4360" spans="1:28" ht="15.75" customHeight="1" x14ac:dyDescent="0.2">
      <c r="A4360" s="77" t="s">
        <v>48</v>
      </c>
      <c r="B4360" s="77" t="s">
        <v>85</v>
      </c>
      <c r="C4360" s="77" t="s">
        <v>50</v>
      </c>
      <c r="D4360" s="113">
        <v>44154.447201608797</v>
      </c>
      <c r="E4360" s="77" t="s">
        <v>5</v>
      </c>
      <c r="F4360" s="77" t="s">
        <v>29</v>
      </c>
      <c r="G4360" s="77" t="s">
        <v>51</v>
      </c>
      <c r="H4360" s="77" t="s">
        <v>20</v>
      </c>
      <c r="I4360" s="77" t="s">
        <v>43</v>
      </c>
      <c r="J4360" s="109" t="s">
        <v>83</v>
      </c>
      <c r="K4360" s="110">
        <v>64.100999999999999</v>
      </c>
      <c r="L4360" s="77">
        <v>1650</v>
      </c>
      <c r="M4360" s="77" t="s">
        <v>41</v>
      </c>
      <c r="N4360" s="110">
        <v>0.11517761999999999</v>
      </c>
      <c r="O4360" s="107">
        <v>0</v>
      </c>
      <c r="P4360" s="111">
        <v>0.18245426000000001</v>
      </c>
      <c r="Z4360" s="77" t="s">
        <v>40</v>
      </c>
      <c r="AA4360" s="77" t="s">
        <v>39</v>
      </c>
      <c r="AB4360" s="77">
        <v>20</v>
      </c>
    </row>
    <row r="4361" spans="1:28" ht="15.75" customHeight="1" x14ac:dyDescent="0.2">
      <c r="A4361" s="77" t="s">
        <v>48</v>
      </c>
      <c r="B4361" s="77" t="s">
        <v>85</v>
      </c>
      <c r="C4361" s="77" t="s">
        <v>50</v>
      </c>
      <c r="D4361" s="113">
        <v>44154.447201608797</v>
      </c>
      <c r="E4361" s="77" t="s">
        <v>5</v>
      </c>
      <c r="F4361" s="77" t="s">
        <v>29</v>
      </c>
      <c r="G4361" s="77" t="s">
        <v>51</v>
      </c>
      <c r="H4361" s="77" t="s">
        <v>20</v>
      </c>
      <c r="I4361" s="77" t="s">
        <v>159</v>
      </c>
      <c r="J4361" s="77" t="s">
        <v>42</v>
      </c>
      <c r="K4361" s="101">
        <v>3.45</v>
      </c>
      <c r="L4361" s="77">
        <v>1650</v>
      </c>
      <c r="M4361" s="77" t="s">
        <v>41</v>
      </c>
      <c r="N4361" s="101">
        <v>16.2</v>
      </c>
      <c r="O4361" s="107">
        <v>3.0599999999999999E-2</v>
      </c>
      <c r="P4361" s="104">
        <v>3.29</v>
      </c>
      <c r="Z4361" s="77" t="s">
        <v>40</v>
      </c>
      <c r="AA4361" s="77" t="s">
        <v>39</v>
      </c>
      <c r="AB4361" s="77">
        <v>20</v>
      </c>
    </row>
    <row r="4362" spans="1:28" ht="15.75" customHeight="1" x14ac:dyDescent="0.2">
      <c r="A4362" s="77" t="s">
        <v>48</v>
      </c>
      <c r="B4362" s="77" t="s">
        <v>85</v>
      </c>
      <c r="C4362" s="77" t="s">
        <v>50</v>
      </c>
      <c r="D4362" s="113">
        <v>44154.447201608797</v>
      </c>
      <c r="E4362" s="77" t="s">
        <v>5</v>
      </c>
      <c r="F4362" s="77" t="s">
        <v>29</v>
      </c>
      <c r="G4362" s="77" t="s">
        <v>51</v>
      </c>
      <c r="H4362" s="77" t="s">
        <v>22</v>
      </c>
      <c r="I4362" s="77" t="s">
        <v>157</v>
      </c>
      <c r="J4362" s="77" t="s">
        <v>42</v>
      </c>
      <c r="K4362" s="101">
        <v>3.49</v>
      </c>
      <c r="L4362" s="77">
        <v>1670</v>
      </c>
      <c r="M4362" s="77" t="s">
        <v>41</v>
      </c>
      <c r="N4362" s="101">
        <v>28.4</v>
      </c>
      <c r="O4362" s="107">
        <v>3.39E-2</v>
      </c>
      <c r="P4362" s="104">
        <v>3.23</v>
      </c>
      <c r="Z4362" s="77" t="s">
        <v>40</v>
      </c>
      <c r="AA4362" s="77" t="s">
        <v>39</v>
      </c>
      <c r="AB4362" s="77">
        <v>20</v>
      </c>
    </row>
    <row r="4363" spans="1:28" ht="15.75" customHeight="1" x14ac:dyDescent="0.2">
      <c r="A4363" s="77" t="s">
        <v>48</v>
      </c>
      <c r="B4363" s="77" t="s">
        <v>85</v>
      </c>
      <c r="C4363" s="77" t="s">
        <v>50</v>
      </c>
      <c r="D4363" s="113">
        <v>44154.447201608797</v>
      </c>
      <c r="E4363" s="77" t="s">
        <v>5</v>
      </c>
      <c r="F4363" s="77" t="s">
        <v>29</v>
      </c>
      <c r="G4363" s="77" t="s">
        <v>51</v>
      </c>
      <c r="H4363" s="77" t="s">
        <v>22</v>
      </c>
      <c r="I4363" s="77" t="s">
        <v>158</v>
      </c>
      <c r="J4363" s="77" t="s">
        <v>42</v>
      </c>
      <c r="K4363" s="101">
        <v>3.49</v>
      </c>
      <c r="L4363" s="77">
        <v>1670</v>
      </c>
      <c r="M4363" s="77" t="s">
        <v>41</v>
      </c>
      <c r="N4363" s="101">
        <v>65.3</v>
      </c>
      <c r="O4363" s="107">
        <v>3.7600000000000001E-2</v>
      </c>
      <c r="P4363" s="104">
        <v>0</v>
      </c>
      <c r="Z4363" s="77" t="s">
        <v>40</v>
      </c>
      <c r="AA4363" s="77" t="s">
        <v>39</v>
      </c>
      <c r="AB4363" s="77">
        <v>20</v>
      </c>
    </row>
    <row r="4364" spans="1:28" ht="15.75" customHeight="1" x14ac:dyDescent="0.2">
      <c r="A4364" s="77" t="s">
        <v>48</v>
      </c>
      <c r="B4364" s="77" t="s">
        <v>85</v>
      </c>
      <c r="C4364" s="77" t="s">
        <v>50</v>
      </c>
      <c r="D4364" s="113">
        <v>44154.447201608797</v>
      </c>
      <c r="E4364" s="77" t="s">
        <v>5</v>
      </c>
      <c r="F4364" s="77" t="s">
        <v>29</v>
      </c>
      <c r="G4364" s="77" t="s">
        <v>51</v>
      </c>
      <c r="H4364" s="77" t="s">
        <v>22</v>
      </c>
      <c r="I4364" s="77" t="s">
        <v>43</v>
      </c>
      <c r="J4364" s="109" t="s">
        <v>83</v>
      </c>
      <c r="K4364" s="110">
        <v>64.844200000000001</v>
      </c>
      <c r="L4364" s="77">
        <v>1670</v>
      </c>
      <c r="M4364" s="77" t="s">
        <v>41</v>
      </c>
      <c r="N4364" s="110">
        <v>0.10710441</v>
      </c>
      <c r="O4364" s="107">
        <v>0</v>
      </c>
      <c r="P4364" s="111">
        <v>0.17007536000000001</v>
      </c>
      <c r="Z4364" s="77" t="s">
        <v>40</v>
      </c>
      <c r="AA4364" s="77" t="s">
        <v>39</v>
      </c>
      <c r="AB4364" s="77">
        <v>20</v>
      </c>
    </row>
    <row r="4365" spans="1:28" ht="15.75" customHeight="1" x14ac:dyDescent="0.2">
      <c r="A4365" s="77" t="s">
        <v>48</v>
      </c>
      <c r="B4365" s="77" t="s">
        <v>85</v>
      </c>
      <c r="C4365" s="77" t="s">
        <v>50</v>
      </c>
      <c r="D4365" s="113">
        <v>44154.447201608797</v>
      </c>
      <c r="E4365" s="77" t="s">
        <v>5</v>
      </c>
      <c r="F4365" s="77" t="s">
        <v>29</v>
      </c>
      <c r="G4365" s="77" t="s">
        <v>51</v>
      </c>
      <c r="H4365" s="77" t="s">
        <v>22</v>
      </c>
      <c r="I4365" s="77" t="s">
        <v>159</v>
      </c>
      <c r="J4365" s="77" t="s">
        <v>42</v>
      </c>
      <c r="K4365" s="101">
        <v>3.49</v>
      </c>
      <c r="L4365" s="77">
        <v>1670</v>
      </c>
      <c r="M4365" s="77" t="s">
        <v>41</v>
      </c>
      <c r="N4365" s="101">
        <v>29.3</v>
      </c>
      <c r="O4365" s="107">
        <v>3.2800000000000003E-2</v>
      </c>
      <c r="P4365" s="104">
        <v>3.05</v>
      </c>
      <c r="Z4365" s="77" t="s">
        <v>40</v>
      </c>
      <c r="AA4365" s="77" t="s">
        <v>39</v>
      </c>
      <c r="AB4365" s="77">
        <v>20</v>
      </c>
    </row>
    <row r="4366" spans="1:28" ht="15.75" customHeight="1" x14ac:dyDescent="0.2">
      <c r="A4366" s="77" t="s">
        <v>48</v>
      </c>
      <c r="B4366" s="77" t="s">
        <v>85</v>
      </c>
      <c r="C4366" s="77" t="s">
        <v>50</v>
      </c>
      <c r="D4366" s="113">
        <v>44154.447201608797</v>
      </c>
      <c r="E4366" s="77" t="s">
        <v>5</v>
      </c>
      <c r="F4366" s="77" t="s">
        <v>29</v>
      </c>
      <c r="G4366" s="77" t="s">
        <v>51</v>
      </c>
      <c r="H4366" s="77" t="s">
        <v>24</v>
      </c>
      <c r="I4366" s="77" t="s">
        <v>157</v>
      </c>
      <c r="J4366" s="77" t="s">
        <v>42</v>
      </c>
      <c r="K4366" s="101">
        <v>4.03</v>
      </c>
      <c r="L4366" s="77">
        <v>1710</v>
      </c>
      <c r="M4366" s="77" t="s">
        <v>41</v>
      </c>
      <c r="N4366" s="101">
        <v>38.299999999999997</v>
      </c>
      <c r="O4366" s="107">
        <v>4.0800000000000003E-2</v>
      </c>
      <c r="P4366" s="104">
        <v>3.26</v>
      </c>
      <c r="Z4366" s="77" t="s">
        <v>40</v>
      </c>
      <c r="AA4366" s="77" t="s">
        <v>39</v>
      </c>
      <c r="AB4366" s="77">
        <v>20</v>
      </c>
    </row>
    <row r="4367" spans="1:28" ht="15.75" customHeight="1" x14ac:dyDescent="0.2">
      <c r="A4367" s="77" t="s">
        <v>48</v>
      </c>
      <c r="B4367" s="77" t="s">
        <v>85</v>
      </c>
      <c r="C4367" s="77" t="s">
        <v>50</v>
      </c>
      <c r="D4367" s="113">
        <v>44154.447201608797</v>
      </c>
      <c r="E4367" s="77" t="s">
        <v>5</v>
      </c>
      <c r="F4367" s="77" t="s">
        <v>29</v>
      </c>
      <c r="G4367" s="77" t="s">
        <v>51</v>
      </c>
      <c r="H4367" s="77" t="s">
        <v>24</v>
      </c>
      <c r="I4367" s="77" t="s">
        <v>158</v>
      </c>
      <c r="J4367" s="77" t="s">
        <v>42</v>
      </c>
      <c r="K4367" s="101">
        <v>4.03</v>
      </c>
      <c r="L4367" s="77">
        <v>1710</v>
      </c>
      <c r="M4367" s="77" t="s">
        <v>41</v>
      </c>
      <c r="N4367" s="101">
        <v>84.4</v>
      </c>
      <c r="O4367" s="107">
        <v>4.48E-2</v>
      </c>
      <c r="P4367" s="104">
        <v>0</v>
      </c>
      <c r="Z4367" s="77" t="s">
        <v>40</v>
      </c>
      <c r="AA4367" s="77" t="s">
        <v>39</v>
      </c>
      <c r="AB4367" s="77">
        <v>20</v>
      </c>
    </row>
    <row r="4368" spans="1:28" ht="15.75" customHeight="1" x14ac:dyDescent="0.2">
      <c r="A4368" s="77" t="s">
        <v>48</v>
      </c>
      <c r="B4368" s="77" t="s">
        <v>85</v>
      </c>
      <c r="C4368" s="77" t="s">
        <v>50</v>
      </c>
      <c r="D4368" s="113">
        <v>44154.447201608797</v>
      </c>
      <c r="E4368" s="77" t="s">
        <v>5</v>
      </c>
      <c r="F4368" s="77" t="s">
        <v>29</v>
      </c>
      <c r="G4368" s="77" t="s">
        <v>51</v>
      </c>
      <c r="H4368" s="77" t="s">
        <v>24</v>
      </c>
      <c r="I4368" s="77" t="s">
        <v>43</v>
      </c>
      <c r="J4368" s="109" t="s">
        <v>83</v>
      </c>
      <c r="K4368" s="110">
        <v>74.877399999999994</v>
      </c>
      <c r="L4368" s="77">
        <v>1710</v>
      </c>
      <c r="M4368" s="77" t="s">
        <v>41</v>
      </c>
      <c r="N4368" s="110">
        <v>0.10495156</v>
      </c>
      <c r="O4368" s="107">
        <v>0</v>
      </c>
      <c r="P4368" s="111">
        <v>0.16953714</v>
      </c>
      <c r="Z4368" s="77" t="s">
        <v>40</v>
      </c>
      <c r="AA4368" s="77" t="s">
        <v>39</v>
      </c>
      <c r="AB4368" s="77">
        <v>20</v>
      </c>
    </row>
    <row r="4369" spans="1:28" ht="15.75" customHeight="1" x14ac:dyDescent="0.2">
      <c r="A4369" s="77" t="s">
        <v>48</v>
      </c>
      <c r="B4369" s="77" t="s">
        <v>85</v>
      </c>
      <c r="C4369" s="77" t="s">
        <v>50</v>
      </c>
      <c r="D4369" s="113">
        <v>44154.447201608797</v>
      </c>
      <c r="E4369" s="77" t="s">
        <v>5</v>
      </c>
      <c r="F4369" s="77" t="s">
        <v>29</v>
      </c>
      <c r="G4369" s="77" t="s">
        <v>51</v>
      </c>
      <c r="H4369" s="77" t="s">
        <v>24</v>
      </c>
      <c r="I4369" s="77" t="s">
        <v>159</v>
      </c>
      <c r="J4369" s="77" t="s">
        <v>42</v>
      </c>
      <c r="K4369" s="101">
        <v>4.03</v>
      </c>
      <c r="L4369" s="77">
        <v>1710</v>
      </c>
      <c r="M4369" s="77" t="s">
        <v>41</v>
      </c>
      <c r="N4369" s="101">
        <v>40.6</v>
      </c>
      <c r="O4369" s="107">
        <v>4.07E-2</v>
      </c>
      <c r="P4369" s="104">
        <v>3.08</v>
      </c>
      <c r="Z4369" s="77" t="s">
        <v>40</v>
      </c>
      <c r="AA4369" s="77" t="s">
        <v>39</v>
      </c>
      <c r="AB4369" s="77">
        <v>20</v>
      </c>
    </row>
    <row r="4370" spans="1:28" ht="15.75" customHeight="1" x14ac:dyDescent="0.2">
      <c r="A4370" s="77" t="s">
        <v>48</v>
      </c>
      <c r="B4370" s="77" t="s">
        <v>85</v>
      </c>
      <c r="C4370" s="77" t="s">
        <v>50</v>
      </c>
      <c r="D4370" s="113">
        <v>44154.447201608797</v>
      </c>
      <c r="E4370" s="77" t="s">
        <v>5</v>
      </c>
      <c r="F4370" s="77" t="s">
        <v>29</v>
      </c>
      <c r="G4370" s="77" t="s">
        <v>51</v>
      </c>
      <c r="H4370" s="77" t="s">
        <v>25</v>
      </c>
      <c r="I4370" s="77" t="s">
        <v>157</v>
      </c>
      <c r="J4370" s="77" t="s">
        <v>42</v>
      </c>
      <c r="K4370" s="101">
        <v>5.32</v>
      </c>
      <c r="L4370" s="77">
        <v>1640</v>
      </c>
      <c r="M4370" s="77" t="s">
        <v>41</v>
      </c>
      <c r="N4370" s="101">
        <v>38</v>
      </c>
      <c r="O4370" s="107">
        <v>2.8899999999999999E-2</v>
      </c>
      <c r="P4370" s="104">
        <v>1.08</v>
      </c>
      <c r="Z4370" s="77" t="s">
        <v>40</v>
      </c>
      <c r="AA4370" s="77" t="s">
        <v>39</v>
      </c>
      <c r="AB4370" s="77">
        <v>20</v>
      </c>
    </row>
    <row r="4371" spans="1:28" ht="15.75" customHeight="1" x14ac:dyDescent="0.2">
      <c r="A4371" s="77" t="s">
        <v>48</v>
      </c>
      <c r="B4371" s="77" t="s">
        <v>85</v>
      </c>
      <c r="C4371" s="77" t="s">
        <v>50</v>
      </c>
      <c r="D4371" s="113">
        <v>44154.447201608797</v>
      </c>
      <c r="E4371" s="77" t="s">
        <v>5</v>
      </c>
      <c r="F4371" s="77" t="s">
        <v>29</v>
      </c>
      <c r="G4371" s="77" t="s">
        <v>51</v>
      </c>
      <c r="H4371" s="77" t="s">
        <v>25</v>
      </c>
      <c r="I4371" s="77" t="s">
        <v>158</v>
      </c>
      <c r="J4371" s="77" t="s">
        <v>42</v>
      </c>
      <c r="K4371" s="101">
        <v>5.32</v>
      </c>
      <c r="L4371" s="77">
        <v>1640</v>
      </c>
      <c r="M4371" s="77" t="s">
        <v>41</v>
      </c>
      <c r="N4371" s="101">
        <v>52.4</v>
      </c>
      <c r="O4371" s="107">
        <v>3.1899999999999998E-2</v>
      </c>
      <c r="P4371" s="104">
        <v>0</v>
      </c>
      <c r="Z4371" s="77" t="s">
        <v>40</v>
      </c>
      <c r="AA4371" s="77" t="s">
        <v>39</v>
      </c>
      <c r="AB4371" s="77">
        <v>20</v>
      </c>
    </row>
    <row r="4372" spans="1:28" ht="15.75" customHeight="1" x14ac:dyDescent="0.2">
      <c r="A4372" s="77" t="s">
        <v>48</v>
      </c>
      <c r="B4372" s="77" t="s">
        <v>85</v>
      </c>
      <c r="C4372" s="77" t="s">
        <v>50</v>
      </c>
      <c r="D4372" s="113">
        <v>44154.447201608797</v>
      </c>
      <c r="E4372" s="77" t="s">
        <v>5</v>
      </c>
      <c r="F4372" s="77" t="s">
        <v>29</v>
      </c>
      <c r="G4372" s="77" t="s">
        <v>51</v>
      </c>
      <c r="H4372" s="77" t="s">
        <v>25</v>
      </c>
      <c r="I4372" s="77" t="s">
        <v>43</v>
      </c>
      <c r="J4372" s="109" t="s">
        <v>83</v>
      </c>
      <c r="K4372" s="110">
        <v>98.845603999999994</v>
      </c>
      <c r="L4372" s="77">
        <v>1640</v>
      </c>
      <c r="M4372" s="77" t="s">
        <v>41</v>
      </c>
      <c r="N4372" s="110">
        <v>3.3476855999999999E-2</v>
      </c>
      <c r="O4372" s="107">
        <v>0</v>
      </c>
      <c r="P4372" s="111">
        <v>5.4359524999999999E-2</v>
      </c>
      <c r="Z4372" s="77" t="s">
        <v>40</v>
      </c>
      <c r="AA4372" s="77" t="s">
        <v>39</v>
      </c>
      <c r="AB4372" s="77">
        <v>20</v>
      </c>
    </row>
    <row r="4373" spans="1:28" ht="15.75" customHeight="1" x14ac:dyDescent="0.2">
      <c r="A4373" s="77" t="s">
        <v>48</v>
      </c>
      <c r="B4373" s="77" t="s">
        <v>85</v>
      </c>
      <c r="C4373" s="77" t="s">
        <v>50</v>
      </c>
      <c r="D4373" s="113">
        <v>44154.447201608797</v>
      </c>
      <c r="E4373" s="77" t="s">
        <v>5</v>
      </c>
      <c r="F4373" s="77" t="s">
        <v>29</v>
      </c>
      <c r="G4373" s="77" t="s">
        <v>51</v>
      </c>
      <c r="H4373" s="77" t="s">
        <v>25</v>
      </c>
      <c r="I4373" s="77" t="s">
        <v>159</v>
      </c>
      <c r="J4373" s="77" t="s">
        <v>42</v>
      </c>
      <c r="K4373" s="101">
        <v>5.32</v>
      </c>
      <c r="L4373" s="77">
        <v>1640</v>
      </c>
      <c r="M4373" s="77" t="s">
        <v>41</v>
      </c>
      <c r="N4373" s="101">
        <v>38.200000000000003</v>
      </c>
      <c r="O4373" s="107">
        <v>2.86E-2</v>
      </c>
      <c r="P4373" s="104">
        <v>1.02</v>
      </c>
      <c r="Z4373" s="77" t="s">
        <v>40</v>
      </c>
      <c r="AA4373" s="77" t="s">
        <v>39</v>
      </c>
      <c r="AB4373" s="77">
        <v>20</v>
      </c>
    </row>
    <row r="4374" spans="1:28" ht="15.75" customHeight="1" x14ac:dyDescent="0.2">
      <c r="A4374" s="77" t="s">
        <v>48</v>
      </c>
      <c r="B4374" s="77" t="s">
        <v>85</v>
      </c>
      <c r="C4374" s="77" t="s">
        <v>50</v>
      </c>
      <c r="D4374" s="113">
        <v>44154.447201608797</v>
      </c>
      <c r="E4374" s="77" t="s">
        <v>5</v>
      </c>
      <c r="F4374" s="77" t="s">
        <v>29</v>
      </c>
      <c r="G4374" s="77" t="s">
        <v>51</v>
      </c>
      <c r="H4374" s="77" t="s">
        <v>26</v>
      </c>
      <c r="I4374" s="77" t="s">
        <v>157</v>
      </c>
      <c r="J4374" s="77" t="s">
        <v>42</v>
      </c>
      <c r="K4374" s="101">
        <v>3.26</v>
      </c>
      <c r="L4374" s="77">
        <v>1690</v>
      </c>
      <c r="M4374" s="77" t="s">
        <v>41</v>
      </c>
      <c r="N4374" s="101">
        <v>17.7</v>
      </c>
      <c r="O4374" s="107">
        <v>2.7799999999999998E-2</v>
      </c>
      <c r="P4374" s="104">
        <v>6</v>
      </c>
      <c r="Z4374" s="77" t="s">
        <v>40</v>
      </c>
      <c r="AA4374" s="77" t="s">
        <v>39</v>
      </c>
      <c r="AB4374" s="77">
        <v>20</v>
      </c>
    </row>
    <row r="4375" spans="1:28" ht="15.75" customHeight="1" x14ac:dyDescent="0.2">
      <c r="A4375" s="77" t="s">
        <v>48</v>
      </c>
      <c r="B4375" s="77" t="s">
        <v>85</v>
      </c>
      <c r="C4375" s="77" t="s">
        <v>50</v>
      </c>
      <c r="D4375" s="113">
        <v>44154.447201608797</v>
      </c>
      <c r="E4375" s="77" t="s">
        <v>5</v>
      </c>
      <c r="F4375" s="77" t="s">
        <v>29</v>
      </c>
      <c r="G4375" s="77" t="s">
        <v>51</v>
      </c>
      <c r="H4375" s="77" t="s">
        <v>26</v>
      </c>
      <c r="I4375" s="77" t="s">
        <v>158</v>
      </c>
      <c r="J4375" s="77" t="s">
        <v>42</v>
      </c>
      <c r="K4375" s="101">
        <v>3.26</v>
      </c>
      <c r="L4375" s="77">
        <v>1690</v>
      </c>
      <c r="M4375" s="77" t="s">
        <v>41</v>
      </c>
      <c r="N4375" s="101">
        <v>106</v>
      </c>
      <c r="O4375" s="107">
        <v>2.9100000000000001E-2</v>
      </c>
      <c r="P4375" s="104">
        <v>0</v>
      </c>
      <c r="Z4375" s="77" t="s">
        <v>40</v>
      </c>
      <c r="AA4375" s="77" t="s">
        <v>39</v>
      </c>
      <c r="AB4375" s="77">
        <v>20</v>
      </c>
    </row>
    <row r="4376" spans="1:28" ht="15.75" customHeight="1" x14ac:dyDescent="0.2">
      <c r="A4376" s="77" t="s">
        <v>48</v>
      </c>
      <c r="B4376" s="77" t="s">
        <v>85</v>
      </c>
      <c r="C4376" s="77" t="s">
        <v>50</v>
      </c>
      <c r="D4376" s="113">
        <v>44154.447201608797</v>
      </c>
      <c r="E4376" s="77" t="s">
        <v>5</v>
      </c>
      <c r="F4376" s="77" t="s">
        <v>29</v>
      </c>
      <c r="G4376" s="77" t="s">
        <v>51</v>
      </c>
      <c r="H4376" s="77" t="s">
        <v>26</v>
      </c>
      <c r="I4376" s="77" t="s">
        <v>43</v>
      </c>
      <c r="J4376" s="109" t="s">
        <v>83</v>
      </c>
      <c r="K4376" s="110">
        <v>60.570799999999998</v>
      </c>
      <c r="L4376" s="77">
        <v>1690</v>
      </c>
      <c r="M4376" s="77" t="s">
        <v>41</v>
      </c>
      <c r="N4376" s="110">
        <v>0.20828848</v>
      </c>
      <c r="O4376" s="107">
        <v>0</v>
      </c>
      <c r="P4376" s="111">
        <v>0.31539289999999998</v>
      </c>
      <c r="Z4376" s="77" t="s">
        <v>40</v>
      </c>
      <c r="AA4376" s="77" t="s">
        <v>39</v>
      </c>
      <c r="AB4376" s="77">
        <v>20</v>
      </c>
    </row>
    <row r="4377" spans="1:28" ht="15.75" customHeight="1" x14ac:dyDescent="0.2">
      <c r="A4377" s="77" t="s">
        <v>48</v>
      </c>
      <c r="B4377" s="77" t="s">
        <v>85</v>
      </c>
      <c r="C4377" s="77" t="s">
        <v>50</v>
      </c>
      <c r="D4377" s="113">
        <v>44154.447201608797</v>
      </c>
      <c r="E4377" s="77" t="s">
        <v>5</v>
      </c>
      <c r="F4377" s="77" t="s">
        <v>29</v>
      </c>
      <c r="G4377" s="77" t="s">
        <v>51</v>
      </c>
      <c r="H4377" s="77" t="s">
        <v>26</v>
      </c>
      <c r="I4377" s="77" t="s">
        <v>159</v>
      </c>
      <c r="J4377" s="77" t="s">
        <v>42</v>
      </c>
      <c r="K4377" s="101">
        <v>3.26</v>
      </c>
      <c r="L4377" s="77">
        <v>1690</v>
      </c>
      <c r="M4377" s="77" t="s">
        <v>41</v>
      </c>
      <c r="N4377" s="101">
        <v>16.3</v>
      </c>
      <c r="O4377" s="107">
        <v>1.8599999999999998E-2</v>
      </c>
      <c r="P4377" s="104">
        <v>5.74</v>
      </c>
      <c r="Z4377" s="77" t="s">
        <v>40</v>
      </c>
      <c r="AA4377" s="77" t="s">
        <v>39</v>
      </c>
      <c r="AB4377" s="77">
        <v>20</v>
      </c>
    </row>
    <row r="4378" spans="1:28" ht="15.75" customHeight="1" x14ac:dyDescent="0.2">
      <c r="A4378" s="77" t="s">
        <v>49</v>
      </c>
      <c r="B4378" s="77" t="s">
        <v>85</v>
      </c>
      <c r="C4378" s="77" t="s">
        <v>50</v>
      </c>
      <c r="D4378" s="113">
        <v>44183.75027016204</v>
      </c>
      <c r="E4378" s="77" t="s">
        <v>5</v>
      </c>
      <c r="F4378" s="77" t="s">
        <v>45</v>
      </c>
      <c r="G4378" s="77" t="s">
        <v>44</v>
      </c>
      <c r="H4378" s="77" t="s">
        <v>6</v>
      </c>
      <c r="I4378" s="77" t="s">
        <v>43</v>
      </c>
      <c r="J4378" s="77" t="s">
        <v>42</v>
      </c>
      <c r="K4378" s="101">
        <v>1.8</v>
      </c>
      <c r="L4378" s="77">
        <v>1750</v>
      </c>
      <c r="M4378" s="77" t="s">
        <v>41</v>
      </c>
      <c r="N4378" s="101">
        <v>5.3</v>
      </c>
      <c r="O4378" s="107">
        <v>0</v>
      </c>
      <c r="P4378" s="104">
        <v>7.15</v>
      </c>
      <c r="Z4378" s="77" t="s">
        <v>40</v>
      </c>
      <c r="AA4378" s="77" t="s">
        <v>39</v>
      </c>
      <c r="AB4378" s="77">
        <v>20</v>
      </c>
    </row>
    <row r="4379" spans="1:28" ht="15.75" customHeight="1" x14ac:dyDescent="0.2">
      <c r="A4379" s="77" t="s">
        <v>49</v>
      </c>
      <c r="B4379" s="77" t="s">
        <v>85</v>
      </c>
      <c r="C4379" s="77" t="s">
        <v>50</v>
      </c>
      <c r="D4379" s="113">
        <v>44183.75027016204</v>
      </c>
      <c r="E4379" s="77" t="s">
        <v>5</v>
      </c>
      <c r="F4379" s="77" t="s">
        <v>45</v>
      </c>
      <c r="G4379" s="77" t="s">
        <v>44</v>
      </c>
      <c r="H4379" s="77" t="s">
        <v>7</v>
      </c>
      <c r="I4379" s="77" t="s">
        <v>43</v>
      </c>
      <c r="J4379" s="77" t="s">
        <v>42</v>
      </c>
      <c r="K4379" s="101">
        <v>1.6</v>
      </c>
      <c r="L4379" s="77">
        <v>1410</v>
      </c>
      <c r="M4379" s="77" t="s">
        <v>41</v>
      </c>
      <c r="N4379" s="101">
        <v>4.5999999999999996</v>
      </c>
      <c r="O4379" s="107">
        <v>0</v>
      </c>
      <c r="P4379" s="104">
        <v>6.2</v>
      </c>
      <c r="Z4379" s="77" t="s">
        <v>40</v>
      </c>
      <c r="AA4379" s="77" t="s">
        <v>39</v>
      </c>
      <c r="AB4379" s="77">
        <v>20</v>
      </c>
    </row>
    <row r="4380" spans="1:28" ht="15.75" customHeight="1" x14ac:dyDescent="0.2">
      <c r="A4380" s="77" t="s">
        <v>49</v>
      </c>
      <c r="B4380" s="77" t="s">
        <v>85</v>
      </c>
      <c r="C4380" s="77" t="s">
        <v>50</v>
      </c>
      <c r="D4380" s="113">
        <v>44183.75027016204</v>
      </c>
      <c r="E4380" s="77" t="s">
        <v>5</v>
      </c>
      <c r="F4380" s="77" t="s">
        <v>45</v>
      </c>
      <c r="G4380" s="77" t="s">
        <v>44</v>
      </c>
      <c r="H4380" s="77" t="s">
        <v>8</v>
      </c>
      <c r="I4380" s="77" t="s">
        <v>43</v>
      </c>
      <c r="J4380" s="77" t="s">
        <v>42</v>
      </c>
      <c r="K4380" s="101">
        <v>1.9</v>
      </c>
      <c r="L4380" s="77">
        <v>1510</v>
      </c>
      <c r="M4380" s="77" t="s">
        <v>41</v>
      </c>
      <c r="N4380" s="101">
        <v>3.1</v>
      </c>
      <c r="O4380" s="107">
        <v>0</v>
      </c>
      <c r="P4380" s="104">
        <v>4.3099999999999996</v>
      </c>
      <c r="Z4380" s="77" t="s">
        <v>40</v>
      </c>
      <c r="AA4380" s="77" t="s">
        <v>39</v>
      </c>
      <c r="AB4380" s="77">
        <v>20</v>
      </c>
    </row>
    <row r="4381" spans="1:28" ht="15.75" customHeight="1" x14ac:dyDescent="0.2">
      <c r="A4381" s="77" t="s">
        <v>49</v>
      </c>
      <c r="B4381" s="77" t="s">
        <v>85</v>
      </c>
      <c r="C4381" s="77" t="s">
        <v>50</v>
      </c>
      <c r="D4381" s="113">
        <v>44183.75027016204</v>
      </c>
      <c r="E4381" s="77" t="s">
        <v>5</v>
      </c>
      <c r="F4381" s="77" t="s">
        <v>45</v>
      </c>
      <c r="G4381" s="77" t="s">
        <v>44</v>
      </c>
      <c r="H4381" s="77" t="s">
        <v>9</v>
      </c>
      <c r="I4381" s="77" t="s">
        <v>43</v>
      </c>
      <c r="J4381" s="77" t="s">
        <v>42</v>
      </c>
      <c r="K4381" s="101">
        <v>2.2000000000000002</v>
      </c>
      <c r="L4381" s="77">
        <v>1650</v>
      </c>
      <c r="M4381" s="77" t="s">
        <v>41</v>
      </c>
      <c r="N4381" s="101">
        <v>3.3</v>
      </c>
      <c r="O4381" s="107">
        <v>0</v>
      </c>
      <c r="P4381" s="104">
        <v>4.93</v>
      </c>
      <c r="Z4381" s="77" t="s">
        <v>40</v>
      </c>
      <c r="AA4381" s="77" t="s">
        <v>39</v>
      </c>
      <c r="AB4381" s="77">
        <v>20</v>
      </c>
    </row>
    <row r="4382" spans="1:28" ht="15.75" customHeight="1" x14ac:dyDescent="0.2">
      <c r="A4382" s="77" t="s">
        <v>49</v>
      </c>
      <c r="B4382" s="77" t="s">
        <v>85</v>
      </c>
      <c r="C4382" s="77" t="s">
        <v>50</v>
      </c>
      <c r="D4382" s="113">
        <v>44183.75027016204</v>
      </c>
      <c r="E4382" s="77" t="s">
        <v>5</v>
      </c>
      <c r="F4382" s="77" t="s">
        <v>45</v>
      </c>
      <c r="G4382" s="77" t="s">
        <v>44</v>
      </c>
      <c r="H4382" s="77" t="s">
        <v>10</v>
      </c>
      <c r="I4382" s="77" t="s">
        <v>43</v>
      </c>
      <c r="J4382" s="77" t="s">
        <v>42</v>
      </c>
      <c r="K4382" s="101">
        <v>3.5</v>
      </c>
      <c r="L4382" s="77">
        <v>2130</v>
      </c>
      <c r="M4382" s="77" t="s">
        <v>41</v>
      </c>
      <c r="N4382" s="101">
        <v>5.5</v>
      </c>
      <c r="O4382" s="107">
        <v>0</v>
      </c>
      <c r="P4382" s="104">
        <v>8.69</v>
      </c>
      <c r="Z4382" s="77" t="s">
        <v>40</v>
      </c>
      <c r="AA4382" s="77" t="s">
        <v>39</v>
      </c>
      <c r="AB4382" s="77">
        <v>20</v>
      </c>
    </row>
    <row r="4383" spans="1:28" ht="15.75" customHeight="1" x14ac:dyDescent="0.2">
      <c r="A4383" s="77" t="s">
        <v>49</v>
      </c>
      <c r="B4383" s="77" t="s">
        <v>85</v>
      </c>
      <c r="C4383" s="77" t="s">
        <v>50</v>
      </c>
      <c r="D4383" s="113">
        <v>44183.75027016204</v>
      </c>
      <c r="E4383" s="77" t="s">
        <v>5</v>
      </c>
      <c r="F4383" s="77" t="s">
        <v>45</v>
      </c>
      <c r="G4383" s="77" t="s">
        <v>44</v>
      </c>
      <c r="H4383" s="77" t="s">
        <v>11</v>
      </c>
      <c r="I4383" s="77" t="s">
        <v>43</v>
      </c>
      <c r="J4383" s="77" t="s">
        <v>42</v>
      </c>
      <c r="K4383" s="101">
        <v>3</v>
      </c>
      <c r="L4383" s="77">
        <v>1920</v>
      </c>
      <c r="M4383" s="77" t="s">
        <v>41</v>
      </c>
      <c r="N4383" s="101">
        <v>1.6</v>
      </c>
      <c r="O4383" s="107">
        <v>0</v>
      </c>
      <c r="P4383" s="104">
        <v>2.5</v>
      </c>
      <c r="Z4383" s="77" t="s">
        <v>40</v>
      </c>
      <c r="AA4383" s="77" t="s">
        <v>39</v>
      </c>
      <c r="AB4383" s="77">
        <v>20</v>
      </c>
    </row>
    <row r="4384" spans="1:28" ht="15.75" customHeight="1" x14ac:dyDescent="0.2">
      <c r="A4384" s="77" t="s">
        <v>49</v>
      </c>
      <c r="B4384" s="77" t="s">
        <v>85</v>
      </c>
      <c r="C4384" s="77" t="s">
        <v>50</v>
      </c>
      <c r="D4384" s="113">
        <v>44183.75027016204</v>
      </c>
      <c r="E4384" s="77" t="s">
        <v>5</v>
      </c>
      <c r="F4384" s="77" t="s">
        <v>45</v>
      </c>
      <c r="G4384" s="77" t="s">
        <v>44</v>
      </c>
      <c r="H4384" s="77" t="s">
        <v>12</v>
      </c>
      <c r="I4384" s="77" t="s">
        <v>43</v>
      </c>
      <c r="J4384" s="77" t="s">
        <v>42</v>
      </c>
      <c r="K4384" s="101">
        <v>2.5</v>
      </c>
      <c r="L4384" s="77">
        <v>1970</v>
      </c>
      <c r="M4384" s="77" t="s">
        <v>41</v>
      </c>
      <c r="N4384" s="101">
        <v>1.5</v>
      </c>
      <c r="O4384" s="107">
        <v>0</v>
      </c>
      <c r="P4384" s="104">
        <v>2.2400000000000002</v>
      </c>
      <c r="Z4384" s="77" t="s">
        <v>40</v>
      </c>
      <c r="AA4384" s="77" t="s">
        <v>39</v>
      </c>
      <c r="AB4384" s="77">
        <v>20</v>
      </c>
    </row>
    <row r="4385" spans="1:28" ht="15.75" customHeight="1" x14ac:dyDescent="0.2">
      <c r="A4385" s="77" t="s">
        <v>49</v>
      </c>
      <c r="B4385" s="77" t="s">
        <v>85</v>
      </c>
      <c r="C4385" s="77" t="s">
        <v>50</v>
      </c>
      <c r="D4385" s="113">
        <v>44183.75027016204</v>
      </c>
      <c r="E4385" s="77" t="s">
        <v>5</v>
      </c>
      <c r="F4385" s="77" t="s">
        <v>45</v>
      </c>
      <c r="G4385" s="77" t="s">
        <v>44</v>
      </c>
      <c r="H4385" s="77" t="s">
        <v>13</v>
      </c>
      <c r="I4385" s="77" t="s">
        <v>43</v>
      </c>
      <c r="J4385" s="77" t="s">
        <v>42</v>
      </c>
      <c r="K4385" s="101">
        <v>2.4</v>
      </c>
      <c r="L4385" s="77">
        <v>1760</v>
      </c>
      <c r="M4385" s="77" t="s">
        <v>41</v>
      </c>
      <c r="N4385" s="101">
        <v>1.1000000000000001</v>
      </c>
      <c r="O4385" s="107">
        <v>0</v>
      </c>
      <c r="P4385" s="104">
        <v>1.68</v>
      </c>
      <c r="Z4385" s="77" t="s">
        <v>40</v>
      </c>
      <c r="AA4385" s="77" t="s">
        <v>39</v>
      </c>
      <c r="AB4385" s="77">
        <v>20</v>
      </c>
    </row>
    <row r="4386" spans="1:28" ht="15.75" customHeight="1" x14ac:dyDescent="0.2">
      <c r="A4386" s="77" t="s">
        <v>49</v>
      </c>
      <c r="B4386" s="77" t="s">
        <v>85</v>
      </c>
      <c r="C4386" s="77" t="s">
        <v>50</v>
      </c>
      <c r="D4386" s="113">
        <v>44183.75027016204</v>
      </c>
      <c r="E4386" s="77" t="s">
        <v>5</v>
      </c>
      <c r="F4386" s="77" t="s">
        <v>45</v>
      </c>
      <c r="G4386" s="77" t="s">
        <v>44</v>
      </c>
      <c r="H4386" s="77" t="s">
        <v>14</v>
      </c>
      <c r="I4386" s="77" t="s">
        <v>43</v>
      </c>
      <c r="J4386" s="77" t="s">
        <v>42</v>
      </c>
      <c r="K4386" s="101">
        <v>2.2000000000000002</v>
      </c>
      <c r="L4386" s="77">
        <v>1740</v>
      </c>
      <c r="M4386" s="77" t="s">
        <v>41</v>
      </c>
      <c r="N4386" s="101">
        <v>2.2000000000000002</v>
      </c>
      <c r="O4386" s="107">
        <v>0</v>
      </c>
      <c r="P4386" s="104">
        <v>3.11</v>
      </c>
      <c r="Z4386" s="77" t="s">
        <v>40</v>
      </c>
      <c r="AA4386" s="77" t="s">
        <v>39</v>
      </c>
      <c r="AB4386" s="77">
        <v>20</v>
      </c>
    </row>
    <row r="4387" spans="1:28" ht="15.75" customHeight="1" x14ac:dyDescent="0.2">
      <c r="A4387" s="77" t="s">
        <v>49</v>
      </c>
      <c r="B4387" s="77" t="s">
        <v>85</v>
      </c>
      <c r="C4387" s="77" t="s">
        <v>50</v>
      </c>
      <c r="D4387" s="113">
        <v>44183.75027016204</v>
      </c>
      <c r="E4387" s="77" t="s">
        <v>5</v>
      </c>
      <c r="F4387" s="77" t="s">
        <v>45</v>
      </c>
      <c r="G4387" s="77" t="s">
        <v>44</v>
      </c>
      <c r="H4387" s="77" t="s">
        <v>16</v>
      </c>
      <c r="I4387" s="77" t="s">
        <v>43</v>
      </c>
      <c r="J4387" s="77" t="s">
        <v>42</v>
      </c>
      <c r="K4387" s="101">
        <v>2.5</v>
      </c>
      <c r="L4387" s="77">
        <v>1940</v>
      </c>
      <c r="M4387" s="77" t="s">
        <v>41</v>
      </c>
      <c r="N4387" s="101">
        <v>5.4</v>
      </c>
      <c r="O4387" s="107">
        <v>0</v>
      </c>
      <c r="P4387" s="104">
        <v>7.97</v>
      </c>
      <c r="Z4387" s="77" t="s">
        <v>40</v>
      </c>
      <c r="AA4387" s="77" t="s">
        <v>39</v>
      </c>
      <c r="AB4387" s="77">
        <v>20</v>
      </c>
    </row>
    <row r="4388" spans="1:28" ht="15.75" customHeight="1" x14ac:dyDescent="0.2">
      <c r="A4388" s="77" t="s">
        <v>49</v>
      </c>
      <c r="B4388" s="77" t="s">
        <v>85</v>
      </c>
      <c r="C4388" s="77" t="s">
        <v>50</v>
      </c>
      <c r="D4388" s="113">
        <v>44183.75027016204</v>
      </c>
      <c r="E4388" s="77" t="s">
        <v>5</v>
      </c>
      <c r="F4388" s="77" t="s">
        <v>45</v>
      </c>
      <c r="G4388" s="77" t="s">
        <v>44</v>
      </c>
      <c r="H4388" s="77" t="s">
        <v>18</v>
      </c>
      <c r="I4388" s="77" t="s">
        <v>43</v>
      </c>
      <c r="J4388" s="77" t="s">
        <v>42</v>
      </c>
      <c r="K4388" s="101">
        <v>2.7</v>
      </c>
      <c r="L4388" s="77">
        <v>1860</v>
      </c>
      <c r="M4388" s="77" t="s">
        <v>41</v>
      </c>
      <c r="N4388" s="101">
        <v>5</v>
      </c>
      <c r="O4388" s="107">
        <v>0</v>
      </c>
      <c r="P4388" s="104">
        <v>7.55</v>
      </c>
      <c r="Z4388" s="77" t="s">
        <v>40</v>
      </c>
      <c r="AA4388" s="77" t="s">
        <v>39</v>
      </c>
      <c r="AB4388" s="77">
        <v>20</v>
      </c>
    </row>
    <row r="4389" spans="1:28" ht="15.75" customHeight="1" x14ac:dyDescent="0.2">
      <c r="A4389" s="77" t="s">
        <v>49</v>
      </c>
      <c r="B4389" s="77" t="s">
        <v>85</v>
      </c>
      <c r="C4389" s="77" t="s">
        <v>50</v>
      </c>
      <c r="D4389" s="113">
        <v>44183.75027016204</v>
      </c>
      <c r="E4389" s="77" t="s">
        <v>5</v>
      </c>
      <c r="F4389" s="77" t="s">
        <v>45</v>
      </c>
      <c r="G4389" s="77" t="s">
        <v>44</v>
      </c>
      <c r="H4389" s="77" t="s">
        <v>20</v>
      </c>
      <c r="I4389" s="77" t="s">
        <v>43</v>
      </c>
      <c r="J4389" s="77" t="s">
        <v>42</v>
      </c>
      <c r="K4389" s="101">
        <v>2.1</v>
      </c>
      <c r="L4389" s="77">
        <v>1720</v>
      </c>
      <c r="M4389" s="77" t="s">
        <v>41</v>
      </c>
      <c r="N4389" s="101">
        <v>5.2</v>
      </c>
      <c r="O4389" s="107">
        <v>0</v>
      </c>
      <c r="P4389" s="104">
        <v>7.47</v>
      </c>
      <c r="Z4389" s="77" t="s">
        <v>40</v>
      </c>
      <c r="AA4389" s="77" t="s">
        <v>39</v>
      </c>
      <c r="AB4389" s="77">
        <v>20</v>
      </c>
    </row>
    <row r="4390" spans="1:28" ht="15.75" customHeight="1" x14ac:dyDescent="0.2">
      <c r="A4390" s="77" t="s">
        <v>49</v>
      </c>
      <c r="B4390" s="77" t="s">
        <v>85</v>
      </c>
      <c r="C4390" s="77" t="s">
        <v>50</v>
      </c>
      <c r="D4390" s="113">
        <v>44183.75027016204</v>
      </c>
      <c r="E4390" s="77" t="s">
        <v>5</v>
      </c>
      <c r="F4390" s="77" t="s">
        <v>45</v>
      </c>
      <c r="G4390" s="77" t="s">
        <v>44</v>
      </c>
      <c r="H4390" s="77" t="s">
        <v>22</v>
      </c>
      <c r="I4390" s="77" t="s">
        <v>43</v>
      </c>
      <c r="J4390" s="77" t="s">
        <v>42</v>
      </c>
      <c r="K4390" s="101">
        <v>2.4</v>
      </c>
      <c r="L4390" s="77">
        <v>1850</v>
      </c>
      <c r="M4390" s="77" t="s">
        <v>41</v>
      </c>
      <c r="N4390" s="101">
        <v>5.0999999999999996</v>
      </c>
      <c r="O4390" s="107">
        <v>0</v>
      </c>
      <c r="P4390" s="104">
        <v>7.59</v>
      </c>
      <c r="Z4390" s="77" t="s">
        <v>40</v>
      </c>
      <c r="AA4390" s="77" t="s">
        <v>39</v>
      </c>
      <c r="AB4390" s="77">
        <v>20</v>
      </c>
    </row>
    <row r="4391" spans="1:28" ht="15.75" customHeight="1" x14ac:dyDescent="0.2">
      <c r="A4391" s="77" t="s">
        <v>49</v>
      </c>
      <c r="B4391" s="77" t="s">
        <v>85</v>
      </c>
      <c r="C4391" s="77" t="s">
        <v>46</v>
      </c>
      <c r="D4391" s="113">
        <v>44183.75027016204</v>
      </c>
      <c r="E4391" s="77" t="s">
        <v>5</v>
      </c>
      <c r="F4391" s="77" t="s">
        <v>45</v>
      </c>
      <c r="G4391" s="77" t="s">
        <v>44</v>
      </c>
      <c r="H4391" s="77" t="s">
        <v>24</v>
      </c>
      <c r="I4391" s="77" t="s">
        <v>43</v>
      </c>
      <c r="J4391" s="77" t="s">
        <v>42</v>
      </c>
      <c r="K4391" s="101">
        <v>3.17</v>
      </c>
      <c r="L4391" s="77">
        <v>2128</v>
      </c>
      <c r="M4391" s="77" t="s">
        <v>41</v>
      </c>
      <c r="N4391" s="101">
        <v>5.64</v>
      </c>
      <c r="O4391" s="107">
        <v>0</v>
      </c>
      <c r="P4391" s="104">
        <v>8.6679999999999993</v>
      </c>
      <c r="Z4391" s="77" t="s">
        <v>40</v>
      </c>
      <c r="AA4391" s="77" t="s">
        <v>39</v>
      </c>
      <c r="AB4391" s="77">
        <v>1</v>
      </c>
    </row>
    <row r="4392" spans="1:28" ht="15.75" customHeight="1" x14ac:dyDescent="0.2">
      <c r="A4392" s="77" t="s">
        <v>49</v>
      </c>
      <c r="B4392" s="77" t="s">
        <v>85</v>
      </c>
      <c r="C4392" s="77" t="s">
        <v>46</v>
      </c>
      <c r="D4392" s="113">
        <v>44183.75027016204</v>
      </c>
      <c r="E4392" s="77" t="s">
        <v>5</v>
      </c>
      <c r="F4392" s="77" t="s">
        <v>45</v>
      </c>
      <c r="G4392" s="77" t="s">
        <v>44</v>
      </c>
      <c r="H4392" s="77" t="s">
        <v>25</v>
      </c>
      <c r="I4392" s="77" t="s">
        <v>43</v>
      </c>
      <c r="J4392" s="77" t="s">
        <v>42</v>
      </c>
      <c r="K4392" s="101">
        <v>3.43</v>
      </c>
      <c r="L4392" s="77">
        <v>1886</v>
      </c>
      <c r="M4392" s="77" t="s">
        <v>41</v>
      </c>
      <c r="N4392" s="101">
        <v>2.2200000000000002</v>
      </c>
      <c r="O4392" s="107">
        <v>0</v>
      </c>
      <c r="P4392" s="104">
        <v>3.4420000000000002</v>
      </c>
      <c r="Z4392" s="77" t="s">
        <v>40</v>
      </c>
      <c r="AA4392" s="77" t="s">
        <v>39</v>
      </c>
      <c r="AB4392" s="77">
        <v>1</v>
      </c>
    </row>
    <row r="4393" spans="1:28" ht="15.75" customHeight="1" x14ac:dyDescent="0.2">
      <c r="A4393" s="77" t="s">
        <v>49</v>
      </c>
      <c r="B4393" s="77" t="s">
        <v>85</v>
      </c>
      <c r="C4393" s="77" t="s">
        <v>46</v>
      </c>
      <c r="D4393" s="113">
        <v>44183.75027016204</v>
      </c>
      <c r="E4393" s="77" t="s">
        <v>5</v>
      </c>
      <c r="F4393" s="77" t="s">
        <v>45</v>
      </c>
      <c r="G4393" s="77" t="s">
        <v>44</v>
      </c>
      <c r="H4393" s="77" t="s">
        <v>26</v>
      </c>
      <c r="I4393" s="77" t="s">
        <v>43</v>
      </c>
      <c r="J4393" s="77" t="s">
        <v>42</v>
      </c>
      <c r="K4393" s="101">
        <v>3.59</v>
      </c>
      <c r="L4393" s="77">
        <v>2116</v>
      </c>
      <c r="M4393" s="77" t="s">
        <v>41</v>
      </c>
      <c r="N4393" s="101">
        <v>4.93</v>
      </c>
      <c r="O4393" s="107">
        <v>0</v>
      </c>
      <c r="P4393" s="104">
        <v>7.6920000000000002</v>
      </c>
      <c r="Z4393" s="77" t="s">
        <v>40</v>
      </c>
      <c r="AA4393" s="77" t="s">
        <v>39</v>
      </c>
      <c r="AB4393" s="77">
        <v>1</v>
      </c>
    </row>
    <row r="4394" spans="1:28" ht="15.75" customHeight="1" x14ac:dyDescent="0.2">
      <c r="A4394" s="77" t="s">
        <v>49</v>
      </c>
      <c r="B4394" s="77" t="s">
        <v>85</v>
      </c>
      <c r="C4394" s="77" t="s">
        <v>50</v>
      </c>
      <c r="D4394" s="113">
        <v>44183.75027016204</v>
      </c>
      <c r="E4394" s="77" t="s">
        <v>5</v>
      </c>
      <c r="F4394" s="77" t="s">
        <v>45</v>
      </c>
      <c r="G4394" s="77" t="s">
        <v>51</v>
      </c>
      <c r="H4394" s="77" t="s">
        <v>6</v>
      </c>
      <c r="I4394" s="77" t="s">
        <v>43</v>
      </c>
      <c r="J4394" s="77" t="s">
        <v>42</v>
      </c>
      <c r="K4394" s="101">
        <v>1.9</v>
      </c>
      <c r="L4394" s="77">
        <v>1620</v>
      </c>
      <c r="M4394" s="77" t="s">
        <v>41</v>
      </c>
      <c r="N4394" s="101">
        <v>9.8000000000000007</v>
      </c>
      <c r="O4394" s="107">
        <v>0</v>
      </c>
      <c r="P4394" s="104">
        <v>13</v>
      </c>
      <c r="Z4394" s="77" t="s">
        <v>40</v>
      </c>
      <c r="AA4394" s="77" t="s">
        <v>39</v>
      </c>
      <c r="AB4394" s="77">
        <v>20</v>
      </c>
    </row>
    <row r="4395" spans="1:28" ht="15.75" customHeight="1" x14ac:dyDescent="0.2">
      <c r="A4395" s="77" t="s">
        <v>49</v>
      </c>
      <c r="B4395" s="77" t="s">
        <v>85</v>
      </c>
      <c r="C4395" s="77" t="s">
        <v>50</v>
      </c>
      <c r="D4395" s="113">
        <v>44183.75027016204</v>
      </c>
      <c r="E4395" s="77" t="s">
        <v>5</v>
      </c>
      <c r="F4395" s="77" t="s">
        <v>45</v>
      </c>
      <c r="G4395" s="77" t="s">
        <v>51</v>
      </c>
      <c r="H4395" s="77" t="s">
        <v>7</v>
      </c>
      <c r="I4395" s="77" t="s">
        <v>43</v>
      </c>
      <c r="J4395" s="77" t="s">
        <v>42</v>
      </c>
      <c r="K4395" s="101">
        <v>3</v>
      </c>
      <c r="L4395" s="77">
        <v>1560</v>
      </c>
      <c r="M4395" s="77" t="s">
        <v>41</v>
      </c>
      <c r="N4395" s="101">
        <v>5.7</v>
      </c>
      <c r="O4395" s="107">
        <v>0</v>
      </c>
      <c r="P4395" s="104">
        <v>8.69</v>
      </c>
      <c r="Z4395" s="77" t="s">
        <v>40</v>
      </c>
      <c r="AA4395" s="77" t="s">
        <v>39</v>
      </c>
      <c r="AB4395" s="77">
        <v>20</v>
      </c>
    </row>
    <row r="4396" spans="1:28" ht="15.75" customHeight="1" x14ac:dyDescent="0.2">
      <c r="A4396" s="77" t="s">
        <v>49</v>
      </c>
      <c r="B4396" s="77" t="s">
        <v>85</v>
      </c>
      <c r="C4396" s="77" t="s">
        <v>50</v>
      </c>
      <c r="D4396" s="113">
        <v>44183.75027016204</v>
      </c>
      <c r="E4396" s="77" t="s">
        <v>5</v>
      </c>
      <c r="F4396" s="77" t="s">
        <v>45</v>
      </c>
      <c r="G4396" s="77" t="s">
        <v>51</v>
      </c>
      <c r="H4396" s="77" t="s">
        <v>8</v>
      </c>
      <c r="I4396" s="77" t="s">
        <v>43</v>
      </c>
      <c r="J4396" s="77" t="s">
        <v>42</v>
      </c>
      <c r="K4396" s="101">
        <v>2.2000000000000002</v>
      </c>
      <c r="L4396" s="77">
        <v>1410</v>
      </c>
      <c r="M4396" s="77" t="s">
        <v>41</v>
      </c>
      <c r="N4396" s="101">
        <v>4.5999999999999996</v>
      </c>
      <c r="O4396" s="107">
        <v>0</v>
      </c>
      <c r="P4396" s="104">
        <v>6.69</v>
      </c>
      <c r="Z4396" s="77" t="s">
        <v>40</v>
      </c>
      <c r="AA4396" s="77" t="s">
        <v>39</v>
      </c>
      <c r="AB4396" s="77">
        <v>20</v>
      </c>
    </row>
    <row r="4397" spans="1:28" ht="15.75" customHeight="1" x14ac:dyDescent="0.2">
      <c r="A4397" s="77" t="s">
        <v>49</v>
      </c>
      <c r="B4397" s="77" t="s">
        <v>85</v>
      </c>
      <c r="C4397" s="77" t="s">
        <v>50</v>
      </c>
      <c r="D4397" s="113">
        <v>44183.75027016204</v>
      </c>
      <c r="E4397" s="77" t="s">
        <v>5</v>
      </c>
      <c r="F4397" s="77" t="s">
        <v>45</v>
      </c>
      <c r="G4397" s="77" t="s">
        <v>51</v>
      </c>
      <c r="H4397" s="77" t="s">
        <v>9</v>
      </c>
      <c r="I4397" s="77" t="s">
        <v>43</v>
      </c>
      <c r="J4397" s="77" t="s">
        <v>42</v>
      </c>
      <c r="K4397" s="101">
        <v>2.2999999999999998</v>
      </c>
      <c r="L4397" s="77">
        <v>1450</v>
      </c>
      <c r="M4397" s="77" t="s">
        <v>41</v>
      </c>
      <c r="N4397" s="101">
        <v>4.2</v>
      </c>
      <c r="O4397" s="107">
        <v>0</v>
      </c>
      <c r="P4397" s="104">
        <v>6</v>
      </c>
      <c r="Z4397" s="77" t="s">
        <v>40</v>
      </c>
      <c r="AA4397" s="77" t="s">
        <v>39</v>
      </c>
      <c r="AB4397" s="77">
        <v>20</v>
      </c>
    </row>
    <row r="4398" spans="1:28" ht="15.75" customHeight="1" x14ac:dyDescent="0.2">
      <c r="A4398" s="77" t="s">
        <v>49</v>
      </c>
      <c r="B4398" s="77" t="s">
        <v>85</v>
      </c>
      <c r="C4398" s="77" t="s">
        <v>50</v>
      </c>
      <c r="D4398" s="113">
        <v>44183.75027016204</v>
      </c>
      <c r="E4398" s="77" t="s">
        <v>5</v>
      </c>
      <c r="F4398" s="77" t="s">
        <v>45</v>
      </c>
      <c r="G4398" s="77" t="s">
        <v>51</v>
      </c>
      <c r="H4398" s="77" t="s">
        <v>10</v>
      </c>
      <c r="I4398" s="77" t="s">
        <v>43</v>
      </c>
      <c r="J4398" s="77" t="s">
        <v>42</v>
      </c>
      <c r="K4398" s="101">
        <v>2.8</v>
      </c>
      <c r="L4398" s="77">
        <v>1540</v>
      </c>
      <c r="M4398" s="77" t="s">
        <v>41</v>
      </c>
      <c r="N4398" s="101">
        <v>6.1</v>
      </c>
      <c r="O4398" s="107">
        <v>0</v>
      </c>
      <c r="P4398" s="104">
        <v>9.31</v>
      </c>
      <c r="Z4398" s="77" t="s">
        <v>40</v>
      </c>
      <c r="AA4398" s="77" t="s">
        <v>39</v>
      </c>
      <c r="AB4398" s="77">
        <v>20</v>
      </c>
    </row>
    <row r="4399" spans="1:28" ht="15.75" customHeight="1" x14ac:dyDescent="0.2">
      <c r="A4399" s="77" t="s">
        <v>49</v>
      </c>
      <c r="B4399" s="77" t="s">
        <v>85</v>
      </c>
      <c r="C4399" s="77" t="s">
        <v>50</v>
      </c>
      <c r="D4399" s="113">
        <v>44183.75027016204</v>
      </c>
      <c r="E4399" s="77" t="s">
        <v>5</v>
      </c>
      <c r="F4399" s="77" t="s">
        <v>45</v>
      </c>
      <c r="G4399" s="77" t="s">
        <v>51</v>
      </c>
      <c r="H4399" s="77" t="s">
        <v>11</v>
      </c>
      <c r="I4399" s="77" t="s">
        <v>43</v>
      </c>
      <c r="J4399" s="77" t="s">
        <v>42</v>
      </c>
      <c r="K4399" s="101">
        <v>2.7</v>
      </c>
      <c r="L4399" s="77">
        <v>1500</v>
      </c>
      <c r="M4399" s="77" t="s">
        <v>41</v>
      </c>
      <c r="N4399" s="101">
        <v>2</v>
      </c>
      <c r="O4399" s="107">
        <v>0</v>
      </c>
      <c r="P4399" s="104">
        <v>3.1</v>
      </c>
      <c r="Z4399" s="77" t="s">
        <v>40</v>
      </c>
      <c r="AA4399" s="77" t="s">
        <v>39</v>
      </c>
      <c r="AB4399" s="77">
        <v>20</v>
      </c>
    </row>
    <row r="4400" spans="1:28" ht="15.75" customHeight="1" x14ac:dyDescent="0.2">
      <c r="A4400" s="77" t="s">
        <v>49</v>
      </c>
      <c r="B4400" s="77" t="s">
        <v>85</v>
      </c>
      <c r="C4400" s="77" t="s">
        <v>50</v>
      </c>
      <c r="D4400" s="113">
        <v>44183.75027016204</v>
      </c>
      <c r="E4400" s="77" t="s">
        <v>5</v>
      </c>
      <c r="F4400" s="77" t="s">
        <v>45</v>
      </c>
      <c r="G4400" s="77" t="s">
        <v>51</v>
      </c>
      <c r="H4400" s="77" t="s">
        <v>12</v>
      </c>
      <c r="I4400" s="77" t="s">
        <v>43</v>
      </c>
      <c r="J4400" s="77" t="s">
        <v>42</v>
      </c>
      <c r="K4400" s="101">
        <v>2.2000000000000002</v>
      </c>
      <c r="L4400" s="77">
        <v>1540</v>
      </c>
      <c r="M4400" s="77" t="s">
        <v>41</v>
      </c>
      <c r="N4400" s="101">
        <v>2.2999999999999998</v>
      </c>
      <c r="O4400" s="107">
        <v>0</v>
      </c>
      <c r="P4400" s="104">
        <v>3.33</v>
      </c>
      <c r="Z4400" s="77" t="s">
        <v>40</v>
      </c>
      <c r="AA4400" s="77" t="s">
        <v>39</v>
      </c>
      <c r="AB4400" s="77">
        <v>20</v>
      </c>
    </row>
    <row r="4401" spans="1:28" ht="15.75" customHeight="1" x14ac:dyDescent="0.2">
      <c r="A4401" s="77" t="s">
        <v>49</v>
      </c>
      <c r="B4401" s="77" t="s">
        <v>85</v>
      </c>
      <c r="C4401" s="77" t="s">
        <v>50</v>
      </c>
      <c r="D4401" s="113">
        <v>44183.75027016204</v>
      </c>
      <c r="E4401" s="77" t="s">
        <v>5</v>
      </c>
      <c r="F4401" s="77" t="s">
        <v>45</v>
      </c>
      <c r="G4401" s="77" t="s">
        <v>51</v>
      </c>
      <c r="H4401" s="77" t="s">
        <v>13</v>
      </c>
      <c r="I4401" s="77" t="s">
        <v>43</v>
      </c>
      <c r="J4401" s="77" t="s">
        <v>42</v>
      </c>
      <c r="K4401" s="101">
        <v>2.5</v>
      </c>
      <c r="L4401" s="77">
        <v>1450</v>
      </c>
      <c r="M4401" s="77" t="s">
        <v>41</v>
      </c>
      <c r="N4401" s="101">
        <v>2</v>
      </c>
      <c r="O4401" s="107">
        <v>0</v>
      </c>
      <c r="P4401" s="104">
        <v>2.97</v>
      </c>
      <c r="Z4401" s="77" t="s">
        <v>40</v>
      </c>
      <c r="AA4401" s="77" t="s">
        <v>39</v>
      </c>
      <c r="AB4401" s="77">
        <v>20</v>
      </c>
    </row>
    <row r="4402" spans="1:28" ht="15.75" customHeight="1" x14ac:dyDescent="0.2">
      <c r="A4402" s="77" t="s">
        <v>49</v>
      </c>
      <c r="B4402" s="77" t="s">
        <v>85</v>
      </c>
      <c r="C4402" s="77" t="s">
        <v>50</v>
      </c>
      <c r="D4402" s="113">
        <v>44183.75027016204</v>
      </c>
      <c r="E4402" s="77" t="s">
        <v>5</v>
      </c>
      <c r="F4402" s="77" t="s">
        <v>45</v>
      </c>
      <c r="G4402" s="77" t="s">
        <v>51</v>
      </c>
      <c r="H4402" s="77" t="s">
        <v>14</v>
      </c>
      <c r="I4402" s="77" t="s">
        <v>43</v>
      </c>
      <c r="J4402" s="77" t="s">
        <v>42</v>
      </c>
      <c r="K4402" s="101">
        <v>2.7</v>
      </c>
      <c r="L4402" s="77">
        <v>1490</v>
      </c>
      <c r="M4402" s="77" t="s">
        <v>41</v>
      </c>
      <c r="N4402" s="101">
        <v>2.2000000000000002</v>
      </c>
      <c r="O4402" s="107">
        <v>0</v>
      </c>
      <c r="P4402" s="104">
        <v>3.42</v>
      </c>
      <c r="Z4402" s="77" t="s">
        <v>40</v>
      </c>
      <c r="AA4402" s="77" t="s">
        <v>39</v>
      </c>
      <c r="AB4402" s="77">
        <v>20</v>
      </c>
    </row>
    <row r="4403" spans="1:28" ht="15.75" customHeight="1" x14ac:dyDescent="0.2">
      <c r="A4403" s="77" t="s">
        <v>49</v>
      </c>
      <c r="B4403" s="77" t="s">
        <v>85</v>
      </c>
      <c r="C4403" s="77" t="s">
        <v>50</v>
      </c>
      <c r="D4403" s="113">
        <v>44183.75027016204</v>
      </c>
      <c r="E4403" s="77" t="s">
        <v>5</v>
      </c>
      <c r="F4403" s="77" t="s">
        <v>45</v>
      </c>
      <c r="G4403" s="77" t="s">
        <v>51</v>
      </c>
      <c r="H4403" s="77" t="s">
        <v>16</v>
      </c>
      <c r="I4403" s="77" t="s">
        <v>43</v>
      </c>
      <c r="J4403" s="77" t="s">
        <v>42</v>
      </c>
      <c r="K4403" s="101">
        <v>3.6</v>
      </c>
      <c r="L4403" s="77">
        <v>1750</v>
      </c>
      <c r="M4403" s="77" t="s">
        <v>41</v>
      </c>
      <c r="N4403" s="101">
        <v>3.2</v>
      </c>
      <c r="O4403" s="107">
        <v>0</v>
      </c>
      <c r="P4403" s="104">
        <v>5.14</v>
      </c>
      <c r="Z4403" s="77" t="s">
        <v>40</v>
      </c>
      <c r="AA4403" s="77" t="s">
        <v>39</v>
      </c>
      <c r="AB4403" s="77">
        <v>20</v>
      </c>
    </row>
    <row r="4404" spans="1:28" ht="15.75" customHeight="1" x14ac:dyDescent="0.2">
      <c r="A4404" s="77" t="s">
        <v>49</v>
      </c>
      <c r="B4404" s="77" t="s">
        <v>85</v>
      </c>
      <c r="C4404" s="77" t="s">
        <v>50</v>
      </c>
      <c r="D4404" s="113">
        <v>44183.75027016204</v>
      </c>
      <c r="E4404" s="77" t="s">
        <v>5</v>
      </c>
      <c r="F4404" s="77" t="s">
        <v>45</v>
      </c>
      <c r="G4404" s="77" t="s">
        <v>51</v>
      </c>
      <c r="H4404" s="77" t="s">
        <v>18</v>
      </c>
      <c r="I4404" s="77" t="s">
        <v>43</v>
      </c>
      <c r="J4404" s="77" t="s">
        <v>42</v>
      </c>
      <c r="K4404" s="101">
        <v>3.4</v>
      </c>
      <c r="L4404" s="77">
        <v>1510</v>
      </c>
      <c r="M4404" s="77" t="s">
        <v>41</v>
      </c>
      <c r="N4404" s="101">
        <v>4.8</v>
      </c>
      <c r="O4404" s="107">
        <v>0</v>
      </c>
      <c r="P4404" s="104">
        <v>7.56</v>
      </c>
      <c r="Z4404" s="77" t="s">
        <v>40</v>
      </c>
      <c r="AA4404" s="77" t="s">
        <v>39</v>
      </c>
      <c r="AB4404" s="77">
        <v>20</v>
      </c>
    </row>
    <row r="4405" spans="1:28" ht="15.75" customHeight="1" x14ac:dyDescent="0.2">
      <c r="A4405" s="77" t="s">
        <v>49</v>
      </c>
      <c r="B4405" s="77" t="s">
        <v>85</v>
      </c>
      <c r="C4405" s="77" t="s">
        <v>50</v>
      </c>
      <c r="D4405" s="113">
        <v>44183.75027016204</v>
      </c>
      <c r="E4405" s="77" t="s">
        <v>5</v>
      </c>
      <c r="F4405" s="77" t="s">
        <v>45</v>
      </c>
      <c r="G4405" s="77" t="s">
        <v>51</v>
      </c>
      <c r="H4405" s="77" t="s">
        <v>20</v>
      </c>
      <c r="I4405" s="77" t="s">
        <v>43</v>
      </c>
      <c r="J4405" s="77" t="s">
        <v>42</v>
      </c>
      <c r="K4405" s="101">
        <v>3</v>
      </c>
      <c r="L4405" s="77">
        <v>1500</v>
      </c>
      <c r="M4405" s="77" t="s">
        <v>41</v>
      </c>
      <c r="N4405" s="101">
        <v>4.4000000000000004</v>
      </c>
      <c r="O4405" s="107">
        <v>0</v>
      </c>
      <c r="P4405" s="104">
        <v>6.85</v>
      </c>
      <c r="Z4405" s="77" t="s">
        <v>40</v>
      </c>
      <c r="AA4405" s="77" t="s">
        <v>39</v>
      </c>
      <c r="AB4405" s="77">
        <v>20</v>
      </c>
    </row>
    <row r="4406" spans="1:28" ht="15.75" customHeight="1" x14ac:dyDescent="0.2">
      <c r="A4406" s="77" t="s">
        <v>49</v>
      </c>
      <c r="B4406" s="77" t="s">
        <v>85</v>
      </c>
      <c r="C4406" s="77" t="s">
        <v>50</v>
      </c>
      <c r="D4406" s="113">
        <v>44183.75027016204</v>
      </c>
      <c r="E4406" s="77" t="s">
        <v>5</v>
      </c>
      <c r="F4406" s="77" t="s">
        <v>45</v>
      </c>
      <c r="G4406" s="77" t="s">
        <v>51</v>
      </c>
      <c r="H4406" s="77" t="s">
        <v>22</v>
      </c>
      <c r="I4406" s="77" t="s">
        <v>43</v>
      </c>
      <c r="J4406" s="77" t="s">
        <v>42</v>
      </c>
      <c r="K4406" s="101">
        <v>3.1</v>
      </c>
      <c r="L4406" s="77">
        <v>1500</v>
      </c>
      <c r="M4406" s="77" t="s">
        <v>41</v>
      </c>
      <c r="N4406" s="101">
        <v>4.0999999999999996</v>
      </c>
      <c r="O4406" s="107">
        <v>0</v>
      </c>
      <c r="P4406" s="104">
        <v>6.47</v>
      </c>
      <c r="Z4406" s="77" t="s">
        <v>40</v>
      </c>
      <c r="AA4406" s="77" t="s">
        <v>39</v>
      </c>
      <c r="AB4406" s="77">
        <v>20</v>
      </c>
    </row>
    <row r="4407" spans="1:28" ht="15.75" customHeight="1" x14ac:dyDescent="0.2">
      <c r="A4407" s="77" t="s">
        <v>49</v>
      </c>
      <c r="B4407" s="77" t="s">
        <v>85</v>
      </c>
      <c r="C4407" s="77" t="s">
        <v>50</v>
      </c>
      <c r="D4407" s="113">
        <v>44183.75027016204</v>
      </c>
      <c r="E4407" s="77" t="s">
        <v>5</v>
      </c>
      <c r="F4407" s="77" t="s">
        <v>45</v>
      </c>
      <c r="G4407" s="77" t="s">
        <v>51</v>
      </c>
      <c r="H4407" s="77" t="s">
        <v>24</v>
      </c>
      <c r="I4407" s="77" t="s">
        <v>43</v>
      </c>
      <c r="J4407" s="77" t="s">
        <v>42</v>
      </c>
      <c r="K4407" s="101">
        <v>3.8</v>
      </c>
      <c r="L4407" s="77">
        <v>1660</v>
      </c>
      <c r="M4407" s="77" t="s">
        <v>41</v>
      </c>
      <c r="N4407" s="101">
        <v>4.3</v>
      </c>
      <c r="O4407" s="107">
        <v>0</v>
      </c>
      <c r="P4407" s="104">
        <v>6.93</v>
      </c>
      <c r="Z4407" s="77" t="s">
        <v>40</v>
      </c>
      <c r="AA4407" s="77" t="s">
        <v>39</v>
      </c>
      <c r="AB4407" s="77">
        <v>20</v>
      </c>
    </row>
    <row r="4408" spans="1:28" ht="15.75" customHeight="1" x14ac:dyDescent="0.2">
      <c r="A4408" s="77" t="s">
        <v>49</v>
      </c>
      <c r="B4408" s="77" t="s">
        <v>85</v>
      </c>
      <c r="C4408" s="77" t="s">
        <v>50</v>
      </c>
      <c r="D4408" s="113">
        <v>44183.75027016204</v>
      </c>
      <c r="E4408" s="77" t="s">
        <v>5</v>
      </c>
      <c r="F4408" s="77" t="s">
        <v>45</v>
      </c>
      <c r="G4408" s="77" t="s">
        <v>51</v>
      </c>
      <c r="H4408" s="77" t="s">
        <v>25</v>
      </c>
      <c r="I4408" s="77" t="s">
        <v>43</v>
      </c>
      <c r="J4408" s="77" t="s">
        <v>42</v>
      </c>
      <c r="K4408" s="101">
        <v>3.6</v>
      </c>
      <c r="L4408" s="77">
        <v>1480</v>
      </c>
      <c r="M4408" s="77" t="s">
        <v>41</v>
      </c>
      <c r="N4408" s="101">
        <v>1</v>
      </c>
      <c r="O4408" s="107">
        <v>0</v>
      </c>
      <c r="P4408" s="104">
        <v>1.52</v>
      </c>
      <c r="Z4408" s="77" t="s">
        <v>40</v>
      </c>
      <c r="AA4408" s="77" t="s">
        <v>39</v>
      </c>
      <c r="AB4408" s="77">
        <v>20</v>
      </c>
    </row>
    <row r="4409" spans="1:28" ht="15.75" customHeight="1" x14ac:dyDescent="0.2">
      <c r="A4409" s="77" t="s">
        <v>49</v>
      </c>
      <c r="B4409" s="77" t="s">
        <v>85</v>
      </c>
      <c r="C4409" s="77" t="s">
        <v>50</v>
      </c>
      <c r="D4409" s="113">
        <v>44183.75027016204</v>
      </c>
      <c r="E4409" s="77" t="s">
        <v>5</v>
      </c>
      <c r="F4409" s="77" t="s">
        <v>45</v>
      </c>
      <c r="G4409" s="77" t="s">
        <v>51</v>
      </c>
      <c r="H4409" s="77" t="s">
        <v>26</v>
      </c>
      <c r="I4409" s="77" t="s">
        <v>43</v>
      </c>
      <c r="J4409" s="77" t="s">
        <v>42</v>
      </c>
      <c r="K4409" s="101">
        <v>2.9</v>
      </c>
      <c r="L4409" s="77">
        <v>1570</v>
      </c>
      <c r="M4409" s="77" t="s">
        <v>41</v>
      </c>
      <c r="N4409" s="101">
        <v>8.1</v>
      </c>
      <c r="O4409" s="107">
        <v>0</v>
      </c>
      <c r="P4409" s="104">
        <v>12.1</v>
      </c>
      <c r="Z4409" s="77" t="s">
        <v>40</v>
      </c>
      <c r="AA4409" s="77" t="s">
        <v>39</v>
      </c>
      <c r="AB4409" s="77">
        <v>20</v>
      </c>
    </row>
    <row r="4410" spans="1:28" ht="15.75" customHeight="1" x14ac:dyDescent="0.2">
      <c r="A4410" s="77" t="s">
        <v>48</v>
      </c>
      <c r="B4410" s="77" t="s">
        <v>85</v>
      </c>
      <c r="C4410" s="77" t="s">
        <v>50</v>
      </c>
      <c r="D4410" s="113">
        <v>44183.75027016204</v>
      </c>
      <c r="E4410" s="77" t="s">
        <v>5</v>
      </c>
      <c r="F4410" s="77" t="s">
        <v>45</v>
      </c>
      <c r="G4410" s="77" t="s">
        <v>44</v>
      </c>
      <c r="H4410" s="77" t="s">
        <v>6</v>
      </c>
      <c r="I4410" s="77" t="s">
        <v>43</v>
      </c>
      <c r="J4410" s="77" t="s">
        <v>42</v>
      </c>
      <c r="K4410" s="101">
        <v>1.8</v>
      </c>
      <c r="L4410" s="77">
        <v>1750</v>
      </c>
      <c r="M4410" s="77" t="s">
        <v>41</v>
      </c>
      <c r="N4410" s="101">
        <v>2.2000000000000002</v>
      </c>
      <c r="O4410" s="107">
        <v>0</v>
      </c>
      <c r="P4410" s="104">
        <v>2.94</v>
      </c>
      <c r="Z4410" s="77" t="s">
        <v>40</v>
      </c>
      <c r="AA4410" s="77" t="s">
        <v>39</v>
      </c>
      <c r="AB4410" s="77">
        <v>20</v>
      </c>
    </row>
    <row r="4411" spans="1:28" ht="15.75" customHeight="1" x14ac:dyDescent="0.2">
      <c r="A4411" s="77" t="s">
        <v>48</v>
      </c>
      <c r="B4411" s="77" t="s">
        <v>85</v>
      </c>
      <c r="C4411" s="77" t="s">
        <v>50</v>
      </c>
      <c r="D4411" s="113">
        <v>44183.75027016204</v>
      </c>
      <c r="E4411" s="77" t="s">
        <v>5</v>
      </c>
      <c r="F4411" s="77" t="s">
        <v>45</v>
      </c>
      <c r="G4411" s="77" t="s">
        <v>44</v>
      </c>
      <c r="H4411" s="77" t="s">
        <v>7</v>
      </c>
      <c r="I4411" s="77" t="s">
        <v>43</v>
      </c>
      <c r="J4411" s="77" t="s">
        <v>42</v>
      </c>
      <c r="K4411" s="101">
        <v>1.6</v>
      </c>
      <c r="L4411" s="77">
        <v>1410</v>
      </c>
      <c r="M4411" s="77" t="s">
        <v>41</v>
      </c>
      <c r="N4411" s="101">
        <v>1.9</v>
      </c>
      <c r="O4411" s="107">
        <v>0</v>
      </c>
      <c r="P4411" s="104">
        <v>2.57</v>
      </c>
      <c r="Z4411" s="77" t="s">
        <v>40</v>
      </c>
      <c r="AA4411" s="77" t="s">
        <v>39</v>
      </c>
      <c r="AB4411" s="77">
        <v>20</v>
      </c>
    </row>
    <row r="4412" spans="1:28" ht="15.75" customHeight="1" x14ac:dyDescent="0.2">
      <c r="A4412" s="77" t="s">
        <v>48</v>
      </c>
      <c r="B4412" s="77" t="s">
        <v>85</v>
      </c>
      <c r="C4412" s="77" t="s">
        <v>50</v>
      </c>
      <c r="D4412" s="113">
        <v>44183.75027016204</v>
      </c>
      <c r="E4412" s="77" t="s">
        <v>5</v>
      </c>
      <c r="F4412" s="77" t="s">
        <v>45</v>
      </c>
      <c r="G4412" s="77" t="s">
        <v>44</v>
      </c>
      <c r="H4412" s="77" t="s">
        <v>8</v>
      </c>
      <c r="I4412" s="77" t="s">
        <v>43</v>
      </c>
      <c r="J4412" s="77" t="s">
        <v>42</v>
      </c>
      <c r="K4412" s="101">
        <v>1.9</v>
      </c>
      <c r="L4412" s="77">
        <v>1510</v>
      </c>
      <c r="M4412" s="77" t="s">
        <v>41</v>
      </c>
      <c r="N4412" s="101">
        <v>1.3</v>
      </c>
      <c r="O4412" s="107">
        <v>0</v>
      </c>
      <c r="P4412" s="104">
        <v>1.78</v>
      </c>
      <c r="Z4412" s="77" t="s">
        <v>40</v>
      </c>
      <c r="AA4412" s="77" t="s">
        <v>39</v>
      </c>
      <c r="AB4412" s="77">
        <v>20</v>
      </c>
    </row>
    <row r="4413" spans="1:28" ht="15.75" customHeight="1" x14ac:dyDescent="0.2">
      <c r="A4413" s="77" t="s">
        <v>48</v>
      </c>
      <c r="B4413" s="77" t="s">
        <v>85</v>
      </c>
      <c r="C4413" s="77" t="s">
        <v>50</v>
      </c>
      <c r="D4413" s="113">
        <v>44183.75027016204</v>
      </c>
      <c r="E4413" s="77" t="s">
        <v>5</v>
      </c>
      <c r="F4413" s="77" t="s">
        <v>45</v>
      </c>
      <c r="G4413" s="77" t="s">
        <v>44</v>
      </c>
      <c r="H4413" s="77" t="s">
        <v>9</v>
      </c>
      <c r="I4413" s="77" t="s">
        <v>43</v>
      </c>
      <c r="J4413" s="77" t="s">
        <v>42</v>
      </c>
      <c r="K4413" s="101">
        <v>2.2000000000000002</v>
      </c>
      <c r="L4413" s="77">
        <v>1650</v>
      </c>
      <c r="M4413" s="77" t="s">
        <v>41</v>
      </c>
      <c r="N4413" s="101">
        <v>1.4</v>
      </c>
      <c r="O4413" s="107">
        <v>0</v>
      </c>
      <c r="P4413" s="104">
        <v>2.04</v>
      </c>
      <c r="Z4413" s="77" t="s">
        <v>40</v>
      </c>
      <c r="AA4413" s="77" t="s">
        <v>39</v>
      </c>
      <c r="AB4413" s="77">
        <v>20</v>
      </c>
    </row>
    <row r="4414" spans="1:28" ht="15.75" customHeight="1" x14ac:dyDescent="0.2">
      <c r="A4414" s="77" t="s">
        <v>48</v>
      </c>
      <c r="B4414" s="77" t="s">
        <v>85</v>
      </c>
      <c r="C4414" s="77" t="s">
        <v>50</v>
      </c>
      <c r="D4414" s="113">
        <v>44183.75027016204</v>
      </c>
      <c r="E4414" s="77" t="s">
        <v>5</v>
      </c>
      <c r="F4414" s="77" t="s">
        <v>45</v>
      </c>
      <c r="G4414" s="77" t="s">
        <v>44</v>
      </c>
      <c r="H4414" s="77" t="s">
        <v>10</v>
      </c>
      <c r="I4414" s="77" t="s">
        <v>43</v>
      </c>
      <c r="J4414" s="77" t="s">
        <v>42</v>
      </c>
      <c r="K4414" s="101">
        <v>3.5</v>
      </c>
      <c r="L4414" s="77">
        <v>2130</v>
      </c>
      <c r="M4414" s="77" t="s">
        <v>41</v>
      </c>
      <c r="N4414" s="101">
        <v>2.2999999999999998</v>
      </c>
      <c r="O4414" s="107">
        <v>0</v>
      </c>
      <c r="P4414" s="104">
        <v>3.61</v>
      </c>
      <c r="Z4414" s="77" t="s">
        <v>40</v>
      </c>
      <c r="AA4414" s="77" t="s">
        <v>39</v>
      </c>
      <c r="AB4414" s="77">
        <v>20</v>
      </c>
    </row>
    <row r="4415" spans="1:28" ht="15.75" customHeight="1" x14ac:dyDescent="0.2">
      <c r="A4415" s="77" t="s">
        <v>48</v>
      </c>
      <c r="B4415" s="77" t="s">
        <v>85</v>
      </c>
      <c r="C4415" s="77" t="s">
        <v>50</v>
      </c>
      <c r="D4415" s="113">
        <v>44183.75027016204</v>
      </c>
      <c r="E4415" s="77" t="s">
        <v>5</v>
      </c>
      <c r="F4415" s="77" t="s">
        <v>45</v>
      </c>
      <c r="G4415" s="77" t="s">
        <v>44</v>
      </c>
      <c r="H4415" s="77" t="s">
        <v>11</v>
      </c>
      <c r="I4415" s="77" t="s">
        <v>43</v>
      </c>
      <c r="J4415" s="77" t="s">
        <v>42</v>
      </c>
      <c r="K4415" s="101">
        <v>3</v>
      </c>
      <c r="L4415" s="77">
        <v>1920</v>
      </c>
      <c r="M4415" s="77" t="s">
        <v>41</v>
      </c>
      <c r="N4415" s="101">
        <v>0.7</v>
      </c>
      <c r="O4415" s="107">
        <v>0</v>
      </c>
      <c r="P4415" s="104">
        <v>1.03</v>
      </c>
      <c r="Z4415" s="77" t="s">
        <v>40</v>
      </c>
      <c r="AA4415" s="77" t="s">
        <v>39</v>
      </c>
      <c r="AB4415" s="77">
        <v>20</v>
      </c>
    </row>
    <row r="4416" spans="1:28" ht="15.75" customHeight="1" x14ac:dyDescent="0.2">
      <c r="A4416" s="77" t="s">
        <v>48</v>
      </c>
      <c r="B4416" s="77" t="s">
        <v>85</v>
      </c>
      <c r="C4416" s="77" t="s">
        <v>50</v>
      </c>
      <c r="D4416" s="113">
        <v>44183.75027016204</v>
      </c>
      <c r="E4416" s="77" t="s">
        <v>5</v>
      </c>
      <c r="F4416" s="77" t="s">
        <v>45</v>
      </c>
      <c r="G4416" s="77" t="s">
        <v>44</v>
      </c>
      <c r="H4416" s="77" t="s">
        <v>12</v>
      </c>
      <c r="I4416" s="77" t="s">
        <v>43</v>
      </c>
      <c r="J4416" s="77" t="s">
        <v>42</v>
      </c>
      <c r="K4416" s="101">
        <v>2.5</v>
      </c>
      <c r="L4416" s="77">
        <v>1970</v>
      </c>
      <c r="M4416" s="77" t="s">
        <v>41</v>
      </c>
      <c r="N4416" s="101">
        <v>0.6</v>
      </c>
      <c r="O4416" s="107">
        <v>0</v>
      </c>
      <c r="P4416" s="104">
        <v>0.92</v>
      </c>
      <c r="Z4416" s="77" t="s">
        <v>40</v>
      </c>
      <c r="AA4416" s="77" t="s">
        <v>39</v>
      </c>
      <c r="AB4416" s="77">
        <v>20</v>
      </c>
    </row>
    <row r="4417" spans="1:28" ht="15.75" customHeight="1" x14ac:dyDescent="0.2">
      <c r="A4417" s="77" t="s">
        <v>48</v>
      </c>
      <c r="B4417" s="77" t="s">
        <v>85</v>
      </c>
      <c r="C4417" s="77" t="s">
        <v>50</v>
      </c>
      <c r="D4417" s="113">
        <v>44183.75027016204</v>
      </c>
      <c r="E4417" s="77" t="s">
        <v>5</v>
      </c>
      <c r="F4417" s="77" t="s">
        <v>45</v>
      </c>
      <c r="G4417" s="77" t="s">
        <v>44</v>
      </c>
      <c r="H4417" s="77" t="s">
        <v>13</v>
      </c>
      <c r="I4417" s="77" t="s">
        <v>43</v>
      </c>
      <c r="J4417" s="77" t="s">
        <v>42</v>
      </c>
      <c r="K4417" s="101">
        <v>2.4</v>
      </c>
      <c r="L4417" s="77">
        <v>1760</v>
      </c>
      <c r="M4417" s="77" t="s">
        <v>41</v>
      </c>
      <c r="N4417" s="101">
        <v>0.5</v>
      </c>
      <c r="O4417" s="107">
        <v>0</v>
      </c>
      <c r="P4417" s="104">
        <v>0.69</v>
      </c>
      <c r="Z4417" s="77" t="s">
        <v>40</v>
      </c>
      <c r="AA4417" s="77" t="s">
        <v>39</v>
      </c>
      <c r="AB4417" s="77">
        <v>20</v>
      </c>
    </row>
    <row r="4418" spans="1:28" ht="15.75" customHeight="1" x14ac:dyDescent="0.2">
      <c r="A4418" s="77" t="s">
        <v>48</v>
      </c>
      <c r="B4418" s="77" t="s">
        <v>85</v>
      </c>
      <c r="C4418" s="77" t="s">
        <v>50</v>
      </c>
      <c r="D4418" s="113">
        <v>44183.75027016204</v>
      </c>
      <c r="E4418" s="77" t="s">
        <v>5</v>
      </c>
      <c r="F4418" s="77" t="s">
        <v>45</v>
      </c>
      <c r="G4418" s="77" t="s">
        <v>44</v>
      </c>
      <c r="H4418" s="77" t="s">
        <v>14</v>
      </c>
      <c r="I4418" s="77" t="s">
        <v>43</v>
      </c>
      <c r="J4418" s="77" t="s">
        <v>42</v>
      </c>
      <c r="K4418" s="101">
        <v>2.2000000000000002</v>
      </c>
      <c r="L4418" s="77">
        <v>1740</v>
      </c>
      <c r="M4418" s="77" t="s">
        <v>41</v>
      </c>
      <c r="N4418" s="101">
        <v>0.9</v>
      </c>
      <c r="O4418" s="107">
        <v>0</v>
      </c>
      <c r="P4418" s="104">
        <v>1.28</v>
      </c>
      <c r="Z4418" s="77" t="s">
        <v>40</v>
      </c>
      <c r="AA4418" s="77" t="s">
        <v>39</v>
      </c>
      <c r="AB4418" s="77">
        <v>20</v>
      </c>
    </row>
    <row r="4419" spans="1:28" ht="15.75" customHeight="1" x14ac:dyDescent="0.2">
      <c r="A4419" s="77" t="s">
        <v>48</v>
      </c>
      <c r="B4419" s="77" t="s">
        <v>85</v>
      </c>
      <c r="C4419" s="77" t="s">
        <v>50</v>
      </c>
      <c r="D4419" s="113">
        <v>44183.75027016204</v>
      </c>
      <c r="E4419" s="77" t="s">
        <v>5</v>
      </c>
      <c r="F4419" s="77" t="s">
        <v>45</v>
      </c>
      <c r="G4419" s="77" t="s">
        <v>44</v>
      </c>
      <c r="H4419" s="77" t="s">
        <v>16</v>
      </c>
      <c r="I4419" s="77" t="s">
        <v>43</v>
      </c>
      <c r="J4419" s="77" t="s">
        <v>42</v>
      </c>
      <c r="K4419" s="101">
        <v>2.5</v>
      </c>
      <c r="L4419" s="77">
        <v>1940</v>
      </c>
      <c r="M4419" s="77" t="s">
        <v>41</v>
      </c>
      <c r="N4419" s="101">
        <v>2.2000000000000002</v>
      </c>
      <c r="O4419" s="107">
        <v>0</v>
      </c>
      <c r="P4419" s="104">
        <v>3.25</v>
      </c>
      <c r="Z4419" s="77" t="s">
        <v>40</v>
      </c>
      <c r="AA4419" s="77" t="s">
        <v>39</v>
      </c>
      <c r="AB4419" s="77">
        <v>20</v>
      </c>
    </row>
    <row r="4420" spans="1:28" ht="15.75" customHeight="1" x14ac:dyDescent="0.2">
      <c r="A4420" s="77" t="s">
        <v>48</v>
      </c>
      <c r="B4420" s="77" t="s">
        <v>85</v>
      </c>
      <c r="C4420" s="77" t="s">
        <v>50</v>
      </c>
      <c r="D4420" s="113">
        <v>44183.75027016204</v>
      </c>
      <c r="E4420" s="77" t="s">
        <v>5</v>
      </c>
      <c r="F4420" s="77" t="s">
        <v>45</v>
      </c>
      <c r="G4420" s="77" t="s">
        <v>44</v>
      </c>
      <c r="H4420" s="77" t="s">
        <v>18</v>
      </c>
      <c r="I4420" s="77" t="s">
        <v>43</v>
      </c>
      <c r="J4420" s="77" t="s">
        <v>42</v>
      </c>
      <c r="K4420" s="101">
        <v>2.7</v>
      </c>
      <c r="L4420" s="77">
        <v>1860</v>
      </c>
      <c r="M4420" s="77" t="s">
        <v>41</v>
      </c>
      <c r="N4420" s="101">
        <v>2.1</v>
      </c>
      <c r="O4420" s="107">
        <v>0</v>
      </c>
      <c r="P4420" s="104">
        <v>3.11</v>
      </c>
      <c r="Z4420" s="77" t="s">
        <v>40</v>
      </c>
      <c r="AA4420" s="77" t="s">
        <v>39</v>
      </c>
      <c r="AB4420" s="77">
        <v>20</v>
      </c>
    </row>
    <row r="4421" spans="1:28" ht="15.75" customHeight="1" x14ac:dyDescent="0.2">
      <c r="A4421" s="77" t="s">
        <v>48</v>
      </c>
      <c r="B4421" s="77" t="s">
        <v>85</v>
      </c>
      <c r="C4421" s="77" t="s">
        <v>50</v>
      </c>
      <c r="D4421" s="113">
        <v>44183.75027016204</v>
      </c>
      <c r="E4421" s="77" t="s">
        <v>5</v>
      </c>
      <c r="F4421" s="77" t="s">
        <v>45</v>
      </c>
      <c r="G4421" s="77" t="s">
        <v>44</v>
      </c>
      <c r="H4421" s="77" t="s">
        <v>20</v>
      </c>
      <c r="I4421" s="77" t="s">
        <v>43</v>
      </c>
      <c r="J4421" s="77" t="s">
        <v>42</v>
      </c>
      <c r="K4421" s="101">
        <v>2.1</v>
      </c>
      <c r="L4421" s="77">
        <v>1720</v>
      </c>
      <c r="M4421" s="77" t="s">
        <v>41</v>
      </c>
      <c r="N4421" s="101">
        <v>2.1</v>
      </c>
      <c r="O4421" s="107">
        <v>0</v>
      </c>
      <c r="P4421" s="104">
        <v>3.05</v>
      </c>
      <c r="Z4421" s="77" t="s">
        <v>40</v>
      </c>
      <c r="AA4421" s="77" t="s">
        <v>39</v>
      </c>
      <c r="AB4421" s="77">
        <v>20</v>
      </c>
    </row>
    <row r="4422" spans="1:28" ht="15.75" customHeight="1" x14ac:dyDescent="0.2">
      <c r="A4422" s="77" t="s">
        <v>48</v>
      </c>
      <c r="B4422" s="77" t="s">
        <v>85</v>
      </c>
      <c r="C4422" s="77" t="s">
        <v>50</v>
      </c>
      <c r="D4422" s="113">
        <v>44183.75027016204</v>
      </c>
      <c r="E4422" s="77" t="s">
        <v>5</v>
      </c>
      <c r="F4422" s="77" t="s">
        <v>45</v>
      </c>
      <c r="G4422" s="77" t="s">
        <v>44</v>
      </c>
      <c r="H4422" s="77" t="s">
        <v>22</v>
      </c>
      <c r="I4422" s="77" t="s">
        <v>43</v>
      </c>
      <c r="J4422" s="77" t="s">
        <v>42</v>
      </c>
      <c r="K4422" s="101">
        <v>2.4</v>
      </c>
      <c r="L4422" s="77">
        <v>1850</v>
      </c>
      <c r="M4422" s="77" t="s">
        <v>41</v>
      </c>
      <c r="N4422" s="101">
        <v>2.1</v>
      </c>
      <c r="O4422" s="107">
        <v>0</v>
      </c>
      <c r="P4422" s="104">
        <v>3.1</v>
      </c>
      <c r="Z4422" s="77" t="s">
        <v>40</v>
      </c>
      <c r="AA4422" s="77" t="s">
        <v>39</v>
      </c>
      <c r="AB4422" s="77">
        <v>20</v>
      </c>
    </row>
    <row r="4423" spans="1:28" ht="15.75" customHeight="1" x14ac:dyDescent="0.2">
      <c r="A4423" s="77" t="s">
        <v>48</v>
      </c>
      <c r="B4423" s="77" t="s">
        <v>85</v>
      </c>
      <c r="C4423" s="77" t="s">
        <v>46</v>
      </c>
      <c r="D4423" s="113">
        <v>44183.75027016204</v>
      </c>
      <c r="E4423" s="77" t="s">
        <v>5</v>
      </c>
      <c r="F4423" s="77" t="s">
        <v>45</v>
      </c>
      <c r="G4423" s="77" t="s">
        <v>44</v>
      </c>
      <c r="H4423" s="77" t="s">
        <v>24</v>
      </c>
      <c r="I4423" s="77" t="s">
        <v>43</v>
      </c>
      <c r="J4423" s="77" t="s">
        <v>42</v>
      </c>
      <c r="K4423" s="101">
        <v>3.17</v>
      </c>
      <c r="L4423" s="77">
        <v>2128</v>
      </c>
      <c r="M4423" s="77" t="s">
        <v>41</v>
      </c>
      <c r="N4423" s="101">
        <v>2.29</v>
      </c>
      <c r="O4423" s="107">
        <v>0</v>
      </c>
      <c r="P4423" s="104">
        <v>3.5259999999999998</v>
      </c>
      <c r="Z4423" s="77" t="s">
        <v>40</v>
      </c>
      <c r="AA4423" s="77" t="s">
        <v>39</v>
      </c>
      <c r="AB4423" s="77">
        <v>1</v>
      </c>
    </row>
    <row r="4424" spans="1:28" ht="15.75" customHeight="1" x14ac:dyDescent="0.2">
      <c r="A4424" s="77" t="s">
        <v>48</v>
      </c>
      <c r="B4424" s="77" t="s">
        <v>85</v>
      </c>
      <c r="C4424" s="77" t="s">
        <v>46</v>
      </c>
      <c r="D4424" s="113">
        <v>44183.75027016204</v>
      </c>
      <c r="E4424" s="77" t="s">
        <v>5</v>
      </c>
      <c r="F4424" s="77" t="s">
        <v>45</v>
      </c>
      <c r="G4424" s="77" t="s">
        <v>44</v>
      </c>
      <c r="H4424" s="77" t="s">
        <v>25</v>
      </c>
      <c r="I4424" s="77" t="s">
        <v>43</v>
      </c>
      <c r="J4424" s="77" t="s">
        <v>42</v>
      </c>
      <c r="K4424" s="101">
        <v>3.43</v>
      </c>
      <c r="L4424" s="77">
        <v>1886</v>
      </c>
      <c r="M4424" s="77" t="s">
        <v>41</v>
      </c>
      <c r="N4424" s="101">
        <v>0.93</v>
      </c>
      <c r="O4424" s="107">
        <v>0</v>
      </c>
      <c r="P4424" s="104">
        <v>1.4450000000000001</v>
      </c>
      <c r="Z4424" s="77" t="s">
        <v>40</v>
      </c>
      <c r="AA4424" s="77" t="s">
        <v>39</v>
      </c>
      <c r="AB4424" s="77">
        <v>1</v>
      </c>
    </row>
    <row r="4425" spans="1:28" ht="15.75" customHeight="1" x14ac:dyDescent="0.2">
      <c r="A4425" s="77" t="s">
        <v>48</v>
      </c>
      <c r="B4425" s="77" t="s">
        <v>85</v>
      </c>
      <c r="C4425" s="77" t="s">
        <v>46</v>
      </c>
      <c r="D4425" s="113">
        <v>44183.75027016204</v>
      </c>
      <c r="E4425" s="77" t="s">
        <v>5</v>
      </c>
      <c r="F4425" s="77" t="s">
        <v>45</v>
      </c>
      <c r="G4425" s="77" t="s">
        <v>44</v>
      </c>
      <c r="H4425" s="77" t="s">
        <v>26</v>
      </c>
      <c r="I4425" s="77" t="s">
        <v>43</v>
      </c>
      <c r="J4425" s="77" t="s">
        <v>42</v>
      </c>
      <c r="K4425" s="101">
        <v>3.59</v>
      </c>
      <c r="L4425" s="77">
        <v>2116</v>
      </c>
      <c r="M4425" s="77" t="s">
        <v>41</v>
      </c>
      <c r="N4425" s="101">
        <v>2.0699999999999998</v>
      </c>
      <c r="O4425" s="107">
        <v>0</v>
      </c>
      <c r="P4425" s="104">
        <v>3.2269999999999999</v>
      </c>
      <c r="Z4425" s="77" t="s">
        <v>40</v>
      </c>
      <c r="AA4425" s="77" t="s">
        <v>39</v>
      </c>
      <c r="AB4425" s="77">
        <v>1</v>
      </c>
    </row>
    <row r="4426" spans="1:28" ht="15.75" customHeight="1" x14ac:dyDescent="0.2">
      <c r="A4426" s="77" t="s">
        <v>48</v>
      </c>
      <c r="B4426" s="77" t="s">
        <v>85</v>
      </c>
      <c r="C4426" s="77" t="s">
        <v>50</v>
      </c>
      <c r="D4426" s="113">
        <v>44183.75027016204</v>
      </c>
      <c r="E4426" s="77" t="s">
        <v>5</v>
      </c>
      <c r="F4426" s="77" t="s">
        <v>45</v>
      </c>
      <c r="G4426" s="77" t="s">
        <v>51</v>
      </c>
      <c r="H4426" s="77" t="s">
        <v>6</v>
      </c>
      <c r="I4426" s="77" t="s">
        <v>43</v>
      </c>
      <c r="J4426" s="77" t="s">
        <v>42</v>
      </c>
      <c r="K4426" s="101">
        <v>1.9</v>
      </c>
      <c r="L4426" s="77">
        <v>1620</v>
      </c>
      <c r="M4426" s="77" t="s">
        <v>41</v>
      </c>
      <c r="N4426" s="101">
        <v>4</v>
      </c>
      <c r="O4426" s="107">
        <v>0</v>
      </c>
      <c r="P4426" s="104">
        <v>5.38</v>
      </c>
      <c r="Z4426" s="77" t="s">
        <v>40</v>
      </c>
      <c r="AA4426" s="77" t="s">
        <v>39</v>
      </c>
      <c r="AB4426" s="77">
        <v>20</v>
      </c>
    </row>
    <row r="4427" spans="1:28" ht="15.75" customHeight="1" x14ac:dyDescent="0.2">
      <c r="A4427" s="77" t="s">
        <v>48</v>
      </c>
      <c r="B4427" s="77" t="s">
        <v>85</v>
      </c>
      <c r="C4427" s="77" t="s">
        <v>50</v>
      </c>
      <c r="D4427" s="113">
        <v>44183.75027016204</v>
      </c>
      <c r="E4427" s="77" t="s">
        <v>5</v>
      </c>
      <c r="F4427" s="77" t="s">
        <v>45</v>
      </c>
      <c r="G4427" s="77" t="s">
        <v>51</v>
      </c>
      <c r="H4427" s="77" t="s">
        <v>7</v>
      </c>
      <c r="I4427" s="77" t="s">
        <v>43</v>
      </c>
      <c r="J4427" s="77" t="s">
        <v>42</v>
      </c>
      <c r="K4427" s="101">
        <v>3</v>
      </c>
      <c r="L4427" s="77">
        <v>1560</v>
      </c>
      <c r="M4427" s="77" t="s">
        <v>41</v>
      </c>
      <c r="N4427" s="101">
        <v>2.2999999999999998</v>
      </c>
      <c r="O4427" s="107">
        <v>0</v>
      </c>
      <c r="P4427" s="104">
        <v>3.59</v>
      </c>
      <c r="Z4427" s="77" t="s">
        <v>40</v>
      </c>
      <c r="AA4427" s="77" t="s">
        <v>39</v>
      </c>
      <c r="AB4427" s="77">
        <v>20</v>
      </c>
    </row>
    <row r="4428" spans="1:28" ht="15.75" customHeight="1" x14ac:dyDescent="0.2">
      <c r="A4428" s="77" t="s">
        <v>48</v>
      </c>
      <c r="B4428" s="77" t="s">
        <v>85</v>
      </c>
      <c r="C4428" s="77" t="s">
        <v>50</v>
      </c>
      <c r="D4428" s="113">
        <v>44183.75027016204</v>
      </c>
      <c r="E4428" s="77" t="s">
        <v>5</v>
      </c>
      <c r="F4428" s="77" t="s">
        <v>45</v>
      </c>
      <c r="G4428" s="77" t="s">
        <v>51</v>
      </c>
      <c r="H4428" s="77" t="s">
        <v>8</v>
      </c>
      <c r="I4428" s="77" t="s">
        <v>43</v>
      </c>
      <c r="J4428" s="77" t="s">
        <v>42</v>
      </c>
      <c r="K4428" s="101">
        <v>2.2000000000000002</v>
      </c>
      <c r="L4428" s="77">
        <v>1410</v>
      </c>
      <c r="M4428" s="77" t="s">
        <v>41</v>
      </c>
      <c r="N4428" s="101">
        <v>1.9</v>
      </c>
      <c r="O4428" s="107">
        <v>0</v>
      </c>
      <c r="P4428" s="104">
        <v>2.76</v>
      </c>
      <c r="Z4428" s="77" t="s">
        <v>40</v>
      </c>
      <c r="AA4428" s="77" t="s">
        <v>39</v>
      </c>
      <c r="AB4428" s="77">
        <v>20</v>
      </c>
    </row>
    <row r="4429" spans="1:28" ht="15.75" customHeight="1" x14ac:dyDescent="0.2">
      <c r="A4429" s="77" t="s">
        <v>48</v>
      </c>
      <c r="B4429" s="77" t="s">
        <v>85</v>
      </c>
      <c r="C4429" s="77" t="s">
        <v>50</v>
      </c>
      <c r="D4429" s="113">
        <v>44183.75027016204</v>
      </c>
      <c r="E4429" s="77" t="s">
        <v>5</v>
      </c>
      <c r="F4429" s="77" t="s">
        <v>45</v>
      </c>
      <c r="G4429" s="77" t="s">
        <v>51</v>
      </c>
      <c r="H4429" s="77" t="s">
        <v>9</v>
      </c>
      <c r="I4429" s="77" t="s">
        <v>43</v>
      </c>
      <c r="J4429" s="77" t="s">
        <v>42</v>
      </c>
      <c r="K4429" s="101">
        <v>2.2999999999999998</v>
      </c>
      <c r="L4429" s="77">
        <v>1450</v>
      </c>
      <c r="M4429" s="77" t="s">
        <v>41</v>
      </c>
      <c r="N4429" s="101">
        <v>1.7</v>
      </c>
      <c r="O4429" s="107">
        <v>0</v>
      </c>
      <c r="P4429" s="104">
        <v>2.4700000000000002</v>
      </c>
      <c r="Z4429" s="77" t="s">
        <v>40</v>
      </c>
      <c r="AA4429" s="77" t="s">
        <v>39</v>
      </c>
      <c r="AB4429" s="77">
        <v>20</v>
      </c>
    </row>
    <row r="4430" spans="1:28" ht="15.75" customHeight="1" x14ac:dyDescent="0.2">
      <c r="A4430" s="77" t="s">
        <v>48</v>
      </c>
      <c r="B4430" s="77" t="s">
        <v>85</v>
      </c>
      <c r="C4430" s="77" t="s">
        <v>50</v>
      </c>
      <c r="D4430" s="113">
        <v>44183.75027016204</v>
      </c>
      <c r="E4430" s="77" t="s">
        <v>5</v>
      </c>
      <c r="F4430" s="77" t="s">
        <v>45</v>
      </c>
      <c r="G4430" s="77" t="s">
        <v>51</v>
      </c>
      <c r="H4430" s="77" t="s">
        <v>10</v>
      </c>
      <c r="I4430" s="77" t="s">
        <v>43</v>
      </c>
      <c r="J4430" s="77" t="s">
        <v>42</v>
      </c>
      <c r="K4430" s="101">
        <v>2.8</v>
      </c>
      <c r="L4430" s="77">
        <v>1540</v>
      </c>
      <c r="M4430" s="77" t="s">
        <v>41</v>
      </c>
      <c r="N4430" s="101">
        <v>2.5</v>
      </c>
      <c r="O4430" s="107">
        <v>0</v>
      </c>
      <c r="P4430" s="104">
        <v>3.85</v>
      </c>
      <c r="Z4430" s="77" t="s">
        <v>40</v>
      </c>
      <c r="AA4430" s="77" t="s">
        <v>39</v>
      </c>
      <c r="AB4430" s="77">
        <v>20</v>
      </c>
    </row>
    <row r="4431" spans="1:28" ht="15.75" customHeight="1" x14ac:dyDescent="0.2">
      <c r="A4431" s="77" t="s">
        <v>48</v>
      </c>
      <c r="B4431" s="77" t="s">
        <v>85</v>
      </c>
      <c r="C4431" s="77" t="s">
        <v>50</v>
      </c>
      <c r="D4431" s="113">
        <v>44183.75027016204</v>
      </c>
      <c r="E4431" s="77" t="s">
        <v>5</v>
      </c>
      <c r="F4431" s="77" t="s">
        <v>45</v>
      </c>
      <c r="G4431" s="77" t="s">
        <v>51</v>
      </c>
      <c r="H4431" s="77" t="s">
        <v>11</v>
      </c>
      <c r="I4431" s="77" t="s">
        <v>43</v>
      </c>
      <c r="J4431" s="77" t="s">
        <v>42</v>
      </c>
      <c r="K4431" s="101">
        <v>2.7</v>
      </c>
      <c r="L4431" s="77">
        <v>1500</v>
      </c>
      <c r="M4431" s="77" t="s">
        <v>41</v>
      </c>
      <c r="N4431" s="101">
        <v>0.8</v>
      </c>
      <c r="O4431" s="107">
        <v>0</v>
      </c>
      <c r="P4431" s="104">
        <v>1.28</v>
      </c>
      <c r="Z4431" s="77" t="s">
        <v>40</v>
      </c>
      <c r="AA4431" s="77" t="s">
        <v>39</v>
      </c>
      <c r="AB4431" s="77">
        <v>20</v>
      </c>
    </row>
    <row r="4432" spans="1:28" ht="15.75" customHeight="1" x14ac:dyDescent="0.2">
      <c r="A4432" s="77" t="s">
        <v>48</v>
      </c>
      <c r="B4432" s="77" t="s">
        <v>85</v>
      </c>
      <c r="C4432" s="77" t="s">
        <v>50</v>
      </c>
      <c r="D4432" s="113">
        <v>44183.75027016204</v>
      </c>
      <c r="E4432" s="77" t="s">
        <v>5</v>
      </c>
      <c r="F4432" s="77" t="s">
        <v>45</v>
      </c>
      <c r="G4432" s="77" t="s">
        <v>51</v>
      </c>
      <c r="H4432" s="77" t="s">
        <v>12</v>
      </c>
      <c r="I4432" s="77" t="s">
        <v>43</v>
      </c>
      <c r="J4432" s="77" t="s">
        <v>42</v>
      </c>
      <c r="K4432" s="101">
        <v>2.2000000000000002</v>
      </c>
      <c r="L4432" s="77">
        <v>1540</v>
      </c>
      <c r="M4432" s="77" t="s">
        <v>41</v>
      </c>
      <c r="N4432" s="101">
        <v>0.9</v>
      </c>
      <c r="O4432" s="107">
        <v>0</v>
      </c>
      <c r="P4432" s="104">
        <v>1.37</v>
      </c>
      <c r="Z4432" s="77" t="s">
        <v>40</v>
      </c>
      <c r="AA4432" s="77" t="s">
        <v>39</v>
      </c>
      <c r="AB4432" s="77">
        <v>20</v>
      </c>
    </row>
    <row r="4433" spans="1:28" ht="15.75" customHeight="1" x14ac:dyDescent="0.2">
      <c r="A4433" s="77" t="s">
        <v>48</v>
      </c>
      <c r="B4433" s="77" t="s">
        <v>85</v>
      </c>
      <c r="C4433" s="77" t="s">
        <v>50</v>
      </c>
      <c r="D4433" s="113">
        <v>44183.75027016204</v>
      </c>
      <c r="E4433" s="77" t="s">
        <v>5</v>
      </c>
      <c r="F4433" s="77" t="s">
        <v>45</v>
      </c>
      <c r="G4433" s="77" t="s">
        <v>51</v>
      </c>
      <c r="H4433" s="77" t="s">
        <v>13</v>
      </c>
      <c r="I4433" s="77" t="s">
        <v>43</v>
      </c>
      <c r="J4433" s="77" t="s">
        <v>42</v>
      </c>
      <c r="K4433" s="101">
        <v>2.5</v>
      </c>
      <c r="L4433" s="77">
        <v>1450</v>
      </c>
      <c r="M4433" s="77" t="s">
        <v>41</v>
      </c>
      <c r="N4433" s="101">
        <v>0.8</v>
      </c>
      <c r="O4433" s="107">
        <v>0</v>
      </c>
      <c r="P4433" s="104">
        <v>1.22</v>
      </c>
      <c r="Z4433" s="77" t="s">
        <v>40</v>
      </c>
      <c r="AA4433" s="77" t="s">
        <v>39</v>
      </c>
      <c r="AB4433" s="77">
        <v>20</v>
      </c>
    </row>
    <row r="4434" spans="1:28" ht="15.75" customHeight="1" x14ac:dyDescent="0.2">
      <c r="A4434" s="77" t="s">
        <v>48</v>
      </c>
      <c r="B4434" s="77" t="s">
        <v>85</v>
      </c>
      <c r="C4434" s="77" t="s">
        <v>50</v>
      </c>
      <c r="D4434" s="113">
        <v>44183.75027016204</v>
      </c>
      <c r="E4434" s="77" t="s">
        <v>5</v>
      </c>
      <c r="F4434" s="77" t="s">
        <v>45</v>
      </c>
      <c r="G4434" s="77" t="s">
        <v>51</v>
      </c>
      <c r="H4434" s="77" t="s">
        <v>14</v>
      </c>
      <c r="I4434" s="77" t="s">
        <v>43</v>
      </c>
      <c r="J4434" s="77" t="s">
        <v>42</v>
      </c>
      <c r="K4434" s="101">
        <v>2.7</v>
      </c>
      <c r="L4434" s="77">
        <v>1490</v>
      </c>
      <c r="M4434" s="77" t="s">
        <v>41</v>
      </c>
      <c r="N4434" s="101">
        <v>0.9</v>
      </c>
      <c r="O4434" s="107">
        <v>0</v>
      </c>
      <c r="P4434" s="104">
        <v>1.41</v>
      </c>
      <c r="Z4434" s="77" t="s">
        <v>40</v>
      </c>
      <c r="AA4434" s="77" t="s">
        <v>39</v>
      </c>
      <c r="AB4434" s="77">
        <v>20</v>
      </c>
    </row>
    <row r="4435" spans="1:28" ht="15.75" customHeight="1" x14ac:dyDescent="0.2">
      <c r="A4435" s="77" t="s">
        <v>48</v>
      </c>
      <c r="B4435" s="77" t="s">
        <v>85</v>
      </c>
      <c r="C4435" s="77" t="s">
        <v>50</v>
      </c>
      <c r="D4435" s="113">
        <v>44183.75027016204</v>
      </c>
      <c r="E4435" s="77" t="s">
        <v>5</v>
      </c>
      <c r="F4435" s="77" t="s">
        <v>45</v>
      </c>
      <c r="G4435" s="77" t="s">
        <v>51</v>
      </c>
      <c r="H4435" s="77" t="s">
        <v>16</v>
      </c>
      <c r="I4435" s="77" t="s">
        <v>43</v>
      </c>
      <c r="J4435" s="77" t="s">
        <v>42</v>
      </c>
      <c r="K4435" s="101">
        <v>3.6</v>
      </c>
      <c r="L4435" s="77">
        <v>1750</v>
      </c>
      <c r="M4435" s="77" t="s">
        <v>41</v>
      </c>
      <c r="N4435" s="101">
        <v>1.3</v>
      </c>
      <c r="O4435" s="107">
        <v>0</v>
      </c>
      <c r="P4435" s="104">
        <v>2.11</v>
      </c>
      <c r="Z4435" s="77" t="s">
        <v>40</v>
      </c>
      <c r="AA4435" s="77" t="s">
        <v>39</v>
      </c>
      <c r="AB4435" s="77">
        <v>20</v>
      </c>
    </row>
    <row r="4436" spans="1:28" ht="15.75" customHeight="1" x14ac:dyDescent="0.2">
      <c r="A4436" s="77" t="s">
        <v>48</v>
      </c>
      <c r="B4436" s="77" t="s">
        <v>85</v>
      </c>
      <c r="C4436" s="77" t="s">
        <v>50</v>
      </c>
      <c r="D4436" s="113">
        <v>44183.75027016204</v>
      </c>
      <c r="E4436" s="77" t="s">
        <v>5</v>
      </c>
      <c r="F4436" s="77" t="s">
        <v>45</v>
      </c>
      <c r="G4436" s="77" t="s">
        <v>51</v>
      </c>
      <c r="H4436" s="77" t="s">
        <v>18</v>
      </c>
      <c r="I4436" s="77" t="s">
        <v>43</v>
      </c>
      <c r="J4436" s="77" t="s">
        <v>42</v>
      </c>
      <c r="K4436" s="101">
        <v>3.4</v>
      </c>
      <c r="L4436" s="77">
        <v>1510</v>
      </c>
      <c r="M4436" s="77" t="s">
        <v>41</v>
      </c>
      <c r="N4436" s="101">
        <v>2</v>
      </c>
      <c r="O4436" s="107">
        <v>0</v>
      </c>
      <c r="P4436" s="104">
        <v>3.17</v>
      </c>
      <c r="Z4436" s="77" t="s">
        <v>40</v>
      </c>
      <c r="AA4436" s="77" t="s">
        <v>39</v>
      </c>
      <c r="AB4436" s="77">
        <v>20</v>
      </c>
    </row>
    <row r="4437" spans="1:28" ht="15.75" customHeight="1" x14ac:dyDescent="0.2">
      <c r="A4437" s="77" t="s">
        <v>48</v>
      </c>
      <c r="B4437" s="77" t="s">
        <v>85</v>
      </c>
      <c r="C4437" s="77" t="s">
        <v>50</v>
      </c>
      <c r="D4437" s="113">
        <v>44183.75027016204</v>
      </c>
      <c r="E4437" s="77" t="s">
        <v>5</v>
      </c>
      <c r="F4437" s="77" t="s">
        <v>45</v>
      </c>
      <c r="G4437" s="77" t="s">
        <v>51</v>
      </c>
      <c r="H4437" s="77" t="s">
        <v>20</v>
      </c>
      <c r="I4437" s="77" t="s">
        <v>43</v>
      </c>
      <c r="J4437" s="77" t="s">
        <v>42</v>
      </c>
      <c r="K4437" s="101">
        <v>3</v>
      </c>
      <c r="L4437" s="77">
        <v>1500</v>
      </c>
      <c r="M4437" s="77" t="s">
        <v>41</v>
      </c>
      <c r="N4437" s="101">
        <v>1.8</v>
      </c>
      <c r="O4437" s="107">
        <v>0</v>
      </c>
      <c r="P4437" s="104">
        <v>2.82</v>
      </c>
      <c r="Z4437" s="77" t="s">
        <v>40</v>
      </c>
      <c r="AA4437" s="77" t="s">
        <v>39</v>
      </c>
      <c r="AB4437" s="77">
        <v>20</v>
      </c>
    </row>
    <row r="4438" spans="1:28" ht="15.75" customHeight="1" x14ac:dyDescent="0.2">
      <c r="A4438" s="77" t="s">
        <v>48</v>
      </c>
      <c r="B4438" s="77" t="s">
        <v>85</v>
      </c>
      <c r="C4438" s="77" t="s">
        <v>50</v>
      </c>
      <c r="D4438" s="113">
        <v>44183.75027016204</v>
      </c>
      <c r="E4438" s="77" t="s">
        <v>5</v>
      </c>
      <c r="F4438" s="77" t="s">
        <v>45</v>
      </c>
      <c r="G4438" s="77" t="s">
        <v>51</v>
      </c>
      <c r="H4438" s="77" t="s">
        <v>22</v>
      </c>
      <c r="I4438" s="77" t="s">
        <v>43</v>
      </c>
      <c r="J4438" s="77" t="s">
        <v>42</v>
      </c>
      <c r="K4438" s="101">
        <v>3.1</v>
      </c>
      <c r="L4438" s="77">
        <v>1500</v>
      </c>
      <c r="M4438" s="77" t="s">
        <v>41</v>
      </c>
      <c r="N4438" s="101">
        <v>1.7</v>
      </c>
      <c r="O4438" s="107">
        <v>0</v>
      </c>
      <c r="P4438" s="104">
        <v>2.68</v>
      </c>
      <c r="Z4438" s="77" t="s">
        <v>40</v>
      </c>
      <c r="AA4438" s="77" t="s">
        <v>39</v>
      </c>
      <c r="AB4438" s="77">
        <v>20</v>
      </c>
    </row>
    <row r="4439" spans="1:28" ht="15.75" customHeight="1" x14ac:dyDescent="0.2">
      <c r="A4439" s="77" t="s">
        <v>48</v>
      </c>
      <c r="B4439" s="77" t="s">
        <v>85</v>
      </c>
      <c r="C4439" s="77" t="s">
        <v>50</v>
      </c>
      <c r="D4439" s="113">
        <v>44183.75027016204</v>
      </c>
      <c r="E4439" s="77" t="s">
        <v>5</v>
      </c>
      <c r="F4439" s="77" t="s">
        <v>45</v>
      </c>
      <c r="G4439" s="77" t="s">
        <v>51</v>
      </c>
      <c r="H4439" s="77" t="s">
        <v>24</v>
      </c>
      <c r="I4439" s="77" t="s">
        <v>43</v>
      </c>
      <c r="J4439" s="77" t="s">
        <v>42</v>
      </c>
      <c r="K4439" s="101">
        <v>3.8</v>
      </c>
      <c r="L4439" s="77">
        <v>1660</v>
      </c>
      <c r="M4439" s="77" t="s">
        <v>41</v>
      </c>
      <c r="N4439" s="101">
        <v>1.8</v>
      </c>
      <c r="O4439" s="107">
        <v>0</v>
      </c>
      <c r="P4439" s="104">
        <v>2.82</v>
      </c>
      <c r="Z4439" s="77" t="s">
        <v>40</v>
      </c>
      <c r="AA4439" s="77" t="s">
        <v>39</v>
      </c>
      <c r="AB4439" s="77">
        <v>20</v>
      </c>
    </row>
    <row r="4440" spans="1:28" ht="15.75" customHeight="1" x14ac:dyDescent="0.2">
      <c r="A4440" s="77" t="s">
        <v>48</v>
      </c>
      <c r="B4440" s="77" t="s">
        <v>85</v>
      </c>
      <c r="C4440" s="77" t="s">
        <v>50</v>
      </c>
      <c r="D4440" s="113">
        <v>44183.75027016204</v>
      </c>
      <c r="E4440" s="77" t="s">
        <v>5</v>
      </c>
      <c r="F4440" s="77" t="s">
        <v>45</v>
      </c>
      <c r="G4440" s="77" t="s">
        <v>51</v>
      </c>
      <c r="H4440" s="77" t="s">
        <v>25</v>
      </c>
      <c r="I4440" s="77" t="s">
        <v>43</v>
      </c>
      <c r="J4440" s="77" t="s">
        <v>42</v>
      </c>
      <c r="K4440" s="101">
        <v>3.6</v>
      </c>
      <c r="L4440" s="77">
        <v>1480</v>
      </c>
      <c r="M4440" s="77" t="s">
        <v>41</v>
      </c>
      <c r="N4440" s="101">
        <v>0.4</v>
      </c>
      <c r="O4440" s="107">
        <v>0</v>
      </c>
      <c r="P4440" s="104">
        <v>0.63</v>
      </c>
      <c r="Z4440" s="77" t="s">
        <v>40</v>
      </c>
      <c r="AA4440" s="77" t="s">
        <v>39</v>
      </c>
      <c r="AB4440" s="77">
        <v>20</v>
      </c>
    </row>
    <row r="4441" spans="1:28" ht="15.75" customHeight="1" x14ac:dyDescent="0.2">
      <c r="A4441" s="77" t="s">
        <v>48</v>
      </c>
      <c r="B4441" s="77" t="s">
        <v>85</v>
      </c>
      <c r="C4441" s="77" t="s">
        <v>50</v>
      </c>
      <c r="D4441" s="113">
        <v>44183.75027016204</v>
      </c>
      <c r="E4441" s="77" t="s">
        <v>5</v>
      </c>
      <c r="F4441" s="77" t="s">
        <v>45</v>
      </c>
      <c r="G4441" s="77" t="s">
        <v>51</v>
      </c>
      <c r="H4441" s="77" t="s">
        <v>26</v>
      </c>
      <c r="I4441" s="77" t="s">
        <v>43</v>
      </c>
      <c r="J4441" s="77" t="s">
        <v>42</v>
      </c>
      <c r="K4441" s="101">
        <v>2.9</v>
      </c>
      <c r="L4441" s="77">
        <v>1570</v>
      </c>
      <c r="M4441" s="77" t="s">
        <v>41</v>
      </c>
      <c r="N4441" s="101">
        <v>3.3</v>
      </c>
      <c r="O4441" s="107">
        <v>0</v>
      </c>
      <c r="P4441" s="104">
        <v>4.96</v>
      </c>
      <c r="Z4441" s="77" t="s">
        <v>40</v>
      </c>
      <c r="AA4441" s="77" t="s">
        <v>39</v>
      </c>
      <c r="AB4441" s="77">
        <v>20</v>
      </c>
    </row>
  </sheetData>
  <autoFilter ref="A1:AC4441" xr:uid="{D511261D-769A-41E0-91EF-2B81A381DF22}"/>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E5A1E-6564-4CB8-AB85-BDFFE39DDF12}">
  <dimension ref="A1:U1221"/>
  <sheetViews>
    <sheetView workbookViewId="0">
      <pane xSplit="13" ySplit="5" topLeftCell="N6" activePane="bottomRight" state="frozen"/>
      <selection activeCell="C13" sqref="C13"/>
      <selection pane="topRight" activeCell="C13" sqref="C13"/>
      <selection pane="bottomLeft" activeCell="C13" sqref="C13"/>
      <selection pane="bottomRight" activeCell="E4" sqref="E4"/>
    </sheetView>
  </sheetViews>
  <sheetFormatPr defaultRowHeight="11.25" x14ac:dyDescent="0.15"/>
  <cols>
    <col min="1" max="1" width="21.5" style="85" bestFit="1" customWidth="1"/>
    <col min="2" max="2" width="7.5" style="85" bestFit="1" customWidth="1"/>
    <col min="3" max="3" width="8.3984375" style="85" bestFit="1" customWidth="1"/>
    <col min="4" max="5" width="7.796875" style="85" bestFit="1" customWidth="1"/>
    <col min="6" max="8" width="9.796875" style="85" customWidth="1"/>
    <col min="9" max="9" width="10.3984375" style="85" customWidth="1"/>
    <col min="10" max="12" width="9.796875" style="85" customWidth="1"/>
    <col min="13" max="17" width="10.8984375" style="85" customWidth="1"/>
    <col min="18" max="21" width="10.09765625" style="85" customWidth="1"/>
    <col min="22" max="45" width="15.5" style="85" bestFit="1" customWidth="1"/>
    <col min="46" max="46" width="19.3984375" style="85" bestFit="1" customWidth="1"/>
    <col min="47" max="47" width="22.296875" style="85" bestFit="1" customWidth="1"/>
    <col min="48" max="48" width="21.5" style="85" bestFit="1" customWidth="1"/>
    <col min="49" max="49" width="23.19921875" style="85" bestFit="1" customWidth="1"/>
    <col min="50" max="50" width="21.3984375" style="85" bestFit="1" customWidth="1"/>
    <col min="51" max="51" width="23.09765625" style="85" bestFit="1" customWidth="1"/>
    <col min="52" max="52" width="21.796875" style="85" bestFit="1" customWidth="1"/>
    <col min="53" max="53" width="21" style="85" bestFit="1" customWidth="1"/>
    <col min="54" max="54" width="22.69921875" style="85" bestFit="1" customWidth="1"/>
    <col min="55" max="55" width="21.69921875" style="85" bestFit="1" customWidth="1"/>
    <col min="56" max="56" width="20.8984375" style="85" bestFit="1" customWidth="1"/>
    <col min="57" max="57" width="22.59765625" style="85" bestFit="1" customWidth="1"/>
    <col min="58" max="16384" width="8.796875" style="85"/>
  </cols>
  <sheetData>
    <row r="1" spans="1:21" x14ac:dyDescent="0.15">
      <c r="A1" s="83" t="s">
        <v>73</v>
      </c>
      <c r="B1" s="84" t="s">
        <v>5</v>
      </c>
    </row>
    <row r="3" spans="1:21" x14ac:dyDescent="0.15">
      <c r="A3" s="84"/>
      <c r="B3" s="84"/>
      <c r="C3" s="84"/>
      <c r="D3" s="84"/>
      <c r="E3" s="84"/>
      <c r="F3" s="94" t="s">
        <v>76</v>
      </c>
      <c r="G3" s="94" t="s">
        <v>27</v>
      </c>
      <c r="H3" s="94" t="s">
        <v>160</v>
      </c>
      <c r="I3" s="95"/>
      <c r="J3" s="95"/>
      <c r="K3" s="95"/>
      <c r="L3" s="95"/>
      <c r="M3" s="95"/>
      <c r="N3" s="95"/>
      <c r="O3" s="95"/>
      <c r="P3" s="95"/>
      <c r="Q3" s="95"/>
      <c r="R3" s="130" t="s">
        <v>172</v>
      </c>
      <c r="S3" s="130" t="s">
        <v>172</v>
      </c>
      <c r="T3" s="130" t="s">
        <v>172</v>
      </c>
      <c r="U3" s="130" t="s">
        <v>172</v>
      </c>
    </row>
    <row r="4" spans="1:21" x14ac:dyDescent="0.15">
      <c r="A4" s="84"/>
      <c r="B4" s="84"/>
      <c r="C4" s="84"/>
      <c r="D4" s="84"/>
      <c r="E4" s="84"/>
      <c r="F4" s="95" t="s">
        <v>47</v>
      </c>
      <c r="G4" s="95" t="s">
        <v>47</v>
      </c>
      <c r="H4" s="95" t="s">
        <v>47</v>
      </c>
      <c r="I4" s="95" t="s">
        <v>47</v>
      </c>
      <c r="J4" s="96" t="s">
        <v>85</v>
      </c>
      <c r="K4" s="96" t="s">
        <v>85</v>
      </c>
      <c r="L4" s="96" t="s">
        <v>85</v>
      </c>
      <c r="M4" s="96" t="s">
        <v>85</v>
      </c>
      <c r="N4" s="96" t="s">
        <v>85</v>
      </c>
      <c r="O4" s="96" t="s">
        <v>85</v>
      </c>
      <c r="P4" s="96" t="s">
        <v>85</v>
      </c>
      <c r="Q4" s="96" t="s">
        <v>85</v>
      </c>
      <c r="R4" s="130"/>
      <c r="S4" s="130"/>
      <c r="T4" s="130"/>
      <c r="U4" s="130"/>
    </row>
    <row r="5" spans="1:21" s="87" customFormat="1" ht="12" customHeight="1" x14ac:dyDescent="0.15">
      <c r="A5" s="84"/>
      <c r="B5" s="84"/>
      <c r="C5" s="84"/>
      <c r="D5" s="84"/>
      <c r="E5" s="84"/>
      <c r="F5" s="95" t="s">
        <v>42</v>
      </c>
      <c r="G5" s="95" t="s">
        <v>42</v>
      </c>
      <c r="H5" s="95" t="s">
        <v>42</v>
      </c>
      <c r="I5" s="95" t="s">
        <v>42</v>
      </c>
      <c r="J5" s="97" t="s">
        <v>83</v>
      </c>
      <c r="K5" s="97" t="s">
        <v>83</v>
      </c>
      <c r="L5" s="97" t="s">
        <v>83</v>
      </c>
      <c r="M5" s="97" t="s">
        <v>83</v>
      </c>
      <c r="N5" s="98" t="s">
        <v>42</v>
      </c>
      <c r="O5" s="98" t="s">
        <v>42</v>
      </c>
      <c r="P5" s="98" t="s">
        <v>42</v>
      </c>
      <c r="Q5" s="98" t="s">
        <v>42</v>
      </c>
      <c r="R5" s="131"/>
      <c r="S5" s="131"/>
      <c r="T5" s="131"/>
      <c r="U5" s="131"/>
    </row>
    <row r="6" spans="1:21" ht="22.5" x14ac:dyDescent="0.15">
      <c r="A6" s="86" t="s">
        <v>77</v>
      </c>
      <c r="B6" s="86" t="s">
        <v>3</v>
      </c>
      <c r="C6" s="86" t="s">
        <v>71</v>
      </c>
      <c r="D6" s="86" t="s">
        <v>0</v>
      </c>
      <c r="E6" s="86" t="s">
        <v>72</v>
      </c>
      <c r="F6" s="99" t="s">
        <v>161</v>
      </c>
      <c r="G6" s="99" t="s">
        <v>162</v>
      </c>
      <c r="H6" s="99" t="s">
        <v>163</v>
      </c>
      <c r="I6" s="99" t="s">
        <v>164</v>
      </c>
      <c r="J6" s="99" t="s">
        <v>161</v>
      </c>
      <c r="K6" s="99" t="s">
        <v>162</v>
      </c>
      <c r="L6" s="99" t="s">
        <v>163</v>
      </c>
      <c r="M6" s="99" t="s">
        <v>164</v>
      </c>
      <c r="N6" s="99" t="s">
        <v>161</v>
      </c>
      <c r="O6" s="99" t="s">
        <v>162</v>
      </c>
      <c r="P6" s="99" t="s">
        <v>163</v>
      </c>
      <c r="Q6" s="99" t="s">
        <v>164</v>
      </c>
      <c r="R6" s="91" t="s">
        <v>171</v>
      </c>
      <c r="S6" s="91" t="s">
        <v>173</v>
      </c>
      <c r="T6" s="91" t="s">
        <v>174</v>
      </c>
      <c r="U6" s="91" t="s">
        <v>175</v>
      </c>
    </row>
    <row r="7" spans="1:21" x14ac:dyDescent="0.15">
      <c r="A7" s="84" t="s">
        <v>49</v>
      </c>
      <c r="B7" s="84" t="s">
        <v>6</v>
      </c>
      <c r="C7" s="84" t="s">
        <v>43</v>
      </c>
      <c r="D7" s="84" t="s">
        <v>29</v>
      </c>
      <c r="E7" s="84" t="s">
        <v>44</v>
      </c>
      <c r="F7" s="88">
        <v>2.33</v>
      </c>
      <c r="G7" s="88">
        <v>7.58</v>
      </c>
      <c r="H7" s="89">
        <v>0</v>
      </c>
      <c r="I7" s="88">
        <v>10.8</v>
      </c>
      <c r="J7" s="88">
        <v>43.291397000000003</v>
      </c>
      <c r="K7" s="88">
        <v>0.40796554000000002</v>
      </c>
      <c r="L7" s="89">
        <v>0</v>
      </c>
      <c r="M7" s="88">
        <v>0.58127019999999996</v>
      </c>
      <c r="N7" s="88"/>
      <c r="O7" s="88"/>
      <c r="P7" s="89"/>
      <c r="Q7" s="88"/>
      <c r="R7" s="90">
        <f>IFERROR(MAX(GETPIVOTDATA("Sum of NumUnit",$A$3,"EnergyImpactID",$A7,"Version","DEER2021","BldgType",$D7,"BldgVint",$E7,"BldgLoc",$B7,"BldgHVAC",$C7,"NormUnit","Cap-kBTUh"),GETPIVOTDATA("Sum of NumUnit",$A$3,"EnergyImpactID",$A7,"Version","DEER2021","BldgType",$D7,"BldgVint",$E7,"BldgLoc",$B7,"BldgHVAC",$C7,"NormUnit","Cap-Tons"))/GETPIVOTDATA("Sum of NumUnit",$A$3,"EnergyImpactID",$A7,"Version","DEER2020","BldgType",$D7,"BldgVint",$E7,"BldgLoc",$B7,"BldgHVAC",$C7,"NormUnit","Cap-Tons"),"")</f>
        <v>18.579998712446354</v>
      </c>
      <c r="S7" s="90">
        <f>IFERROR(MAX(GETPIVOTDATA("Sum of APreWBkWh",$A$3,"EnergyImpactID",$A7,"Version","DEER2021","BldgType",$D7,"BldgVint",$E7,"BldgLoc",$B7,"BldgHVAC",$C7,"NormUnit","Cap-kBTUh"),GETPIVOTDATA("Sum of APreWBkWh",$A$3,"EnergyImpactID",$A7,"Version","DEER2021","BldgType",$D7,"BldgVint",$E7,"BldgLoc",$B7,"BldgHVAC",$C7,"NormUnit","Cap-Tons"))/GETPIVOTDATA("Sum of APreWBkWh",$A$3,"EnergyImpactID",$A7,"Version","DEER2020","BldgType",$D7,"BldgVint",$E7,"BldgLoc",$B7,"BldgHVAC",$C7,"NormUnit","Cap-Tons"),"")</f>
        <v>5.3821311345646439E-2</v>
      </c>
      <c r="T7" s="93" t="str">
        <f>IFERROR(MAX(GETPIVOTDATA("Sum of APreWBkW",$A$3,"EnergyImpactID",$A7,"Version","DEER2021","BldgType",$D7,"BldgVint",$E7,"BldgLoc",$B7,"BldgHVAC",$C7,"NormUnit","Cap-kBTUh"),GETPIVOTDATA("Sum of APreWBkW",$A$3,"EnergyImpactID",$A7,"Version","DEER2021","BldgType",$D7,"BldgVint",$E7,"BldgLoc",$B7,"BldgHVAC",$C7,"NormUnit","Cap-Tons"))/GETPIVOTDATA("Sum of APreWBkW",$A$3,"EnergyImpactID",$A7,"Version","DEER2020","BldgType",$D7,"BldgVint",$E7,"BldgLoc",$B7,"BldgHVAC",$C7,"NormUnit","Cap-Tons"),"")</f>
        <v/>
      </c>
      <c r="U7" s="92">
        <f>IFERROR(MAX(GETPIVOTDATA("Sum of APreWBtherm",$A$3,"EnergyImpactID",$A7,"Version","DEER2021","BldgType",$D7,"BldgVint",$E7,"BldgLoc",$B7,"BldgHVAC",$C7,"NormUnit","Cap-kBTUh"),GETPIVOTDATA("Sum of APreWBtherm",$A$3,"EnergyImpactID",$A7,"Version","DEER2021","BldgType",$D7,"BldgVint",$E7,"BldgLoc",$B7,"BldgHVAC",$C7,"NormUnit","Cap-Tons"))/GETPIVOTDATA("Sum of APreWBtherm",$A$3,"EnergyImpactID",$A7,"Version","DEER2020","BldgType",$D7,"BldgVint",$E7,"BldgLoc",$B7,"BldgHVAC",$C7,"NormUnit","Cap-Tons"),"")</f>
        <v>5.3821314814814808E-2</v>
      </c>
    </row>
    <row r="8" spans="1:21" x14ac:dyDescent="0.15">
      <c r="A8" s="84" t="s">
        <v>49</v>
      </c>
      <c r="B8" s="84" t="s">
        <v>6</v>
      </c>
      <c r="C8" s="84" t="s">
        <v>43</v>
      </c>
      <c r="D8" s="84" t="s">
        <v>29</v>
      </c>
      <c r="E8" s="84" t="s">
        <v>51</v>
      </c>
      <c r="F8" s="88">
        <v>2.06</v>
      </c>
      <c r="G8" s="88">
        <v>12.1</v>
      </c>
      <c r="H8" s="89">
        <v>0</v>
      </c>
      <c r="I8" s="88">
        <v>16.2</v>
      </c>
      <c r="J8" s="88">
        <v>38.274799999999999</v>
      </c>
      <c r="K8" s="88">
        <v>0.65123790000000004</v>
      </c>
      <c r="L8" s="89">
        <v>0</v>
      </c>
      <c r="M8" s="88">
        <v>0.87190529999999999</v>
      </c>
      <c r="N8" s="88"/>
      <c r="O8" s="88"/>
      <c r="P8" s="89"/>
      <c r="Q8" s="88"/>
      <c r="R8" s="90">
        <f t="shared" ref="R8:R71" si="0">IFERROR(MAX(GETPIVOTDATA("Sum of NumUnit",$A$3,"EnergyImpactID",$A8,"Version","DEER2021","BldgType",$D8,"BldgVint",$E8,"BldgLoc",$B8,"BldgHVAC",$C8,"NormUnit","Cap-kBTUh"),GETPIVOTDATA("Sum of NumUnit",$A$3,"EnergyImpactID",$A8,"Version","DEER2021","BldgType",$D8,"BldgVint",$E8,"BldgLoc",$B8,"BldgHVAC",$C8,"NormUnit","Cap-Tons"))/GETPIVOTDATA("Sum of NumUnit",$A$3,"EnergyImpactID",$A8,"Version","DEER2020","BldgType",$D8,"BldgVint",$E8,"BldgLoc",$B8,"BldgHVAC",$C8,"NormUnit","Cap-Tons"),"")</f>
        <v>18.579999999999998</v>
      </c>
      <c r="S8" s="90">
        <f t="shared" ref="S8:S71" si="1">IFERROR(MAX(GETPIVOTDATA("Sum of APreWBkWh",$A$3,"EnergyImpactID",$A8,"Version","DEER2021","BldgType",$D8,"BldgVint",$E8,"BldgLoc",$B8,"BldgHVAC",$C8,"NormUnit","Cap-kBTUh"),GETPIVOTDATA("Sum of APreWBkWh",$A$3,"EnergyImpactID",$A8,"Version","DEER2021","BldgType",$D8,"BldgVint",$E8,"BldgLoc",$B8,"BldgHVAC",$C8,"NormUnit","Cap-Tons"))/GETPIVOTDATA("Sum of APreWBkWh",$A$3,"EnergyImpactID",$A8,"Version","DEER2020","BldgType",$D8,"BldgVint",$E8,"BldgLoc",$B8,"BldgHVAC",$C8,"NormUnit","Cap-Tons"),"")</f>
        <v>5.3821314049586781E-2</v>
      </c>
      <c r="T8" s="93" t="str">
        <f t="shared" ref="T8:T71" si="2">IFERROR(MAX(GETPIVOTDATA("Sum of APreWBkW",$A$3,"EnergyImpactID",$A8,"Version","DEER2021","BldgType",$D8,"BldgVint",$E8,"BldgLoc",$B8,"BldgHVAC",$C8,"NormUnit","Cap-kBTUh"),GETPIVOTDATA("Sum of APreWBkW",$A$3,"EnergyImpactID",$A8,"Version","DEER2021","BldgType",$D8,"BldgVint",$E8,"BldgLoc",$B8,"BldgHVAC",$C8,"NormUnit","Cap-Tons"))/GETPIVOTDATA("Sum of APreWBkW",$A$3,"EnergyImpactID",$A8,"Version","DEER2020","BldgType",$D8,"BldgVint",$E8,"BldgLoc",$B8,"BldgHVAC",$C8,"NormUnit","Cap-Tons"),"")</f>
        <v/>
      </c>
      <c r="U8" s="92">
        <f t="shared" ref="U8:U71" si="3">IFERROR(MAX(GETPIVOTDATA("Sum of APreWBtherm",$A$3,"EnergyImpactID",$A8,"Version","DEER2021","BldgType",$D8,"BldgVint",$E8,"BldgLoc",$B8,"BldgHVAC",$C8,"NormUnit","Cap-kBTUh"),GETPIVOTDATA("Sum of APreWBtherm",$A$3,"EnergyImpactID",$A8,"Version","DEER2021","BldgType",$D8,"BldgVint",$E8,"BldgLoc",$B8,"BldgHVAC",$C8,"NormUnit","Cap-Tons"))/GETPIVOTDATA("Sum of APreWBtherm",$A$3,"EnergyImpactID",$A8,"Version","DEER2020","BldgType",$D8,"BldgVint",$E8,"BldgLoc",$B8,"BldgHVAC",$C8,"NormUnit","Cap-Tons"),"")</f>
        <v>5.3821314814814815E-2</v>
      </c>
    </row>
    <row r="9" spans="1:21" x14ac:dyDescent="0.15">
      <c r="A9" s="84" t="s">
        <v>49</v>
      </c>
      <c r="B9" s="84" t="s">
        <v>6</v>
      </c>
      <c r="C9" s="84" t="s">
        <v>43</v>
      </c>
      <c r="D9" s="84" t="s">
        <v>31</v>
      </c>
      <c r="E9" s="84" t="s">
        <v>44</v>
      </c>
      <c r="F9" s="88">
        <v>1</v>
      </c>
      <c r="G9" s="88">
        <v>2.19</v>
      </c>
      <c r="H9" s="89">
        <v>0</v>
      </c>
      <c r="I9" s="88">
        <v>2.08</v>
      </c>
      <c r="J9" s="88">
        <v>18.68</v>
      </c>
      <c r="K9" s="88">
        <v>0.11723769000000001</v>
      </c>
      <c r="L9" s="89">
        <v>0</v>
      </c>
      <c r="M9" s="88">
        <v>0.11134903</v>
      </c>
      <c r="N9" s="88"/>
      <c r="O9" s="88"/>
      <c r="P9" s="89"/>
      <c r="Q9" s="88"/>
      <c r="R9" s="90">
        <f t="shared" si="0"/>
        <v>18.68</v>
      </c>
      <c r="S9" s="90">
        <f t="shared" si="1"/>
        <v>5.3533191780821922E-2</v>
      </c>
      <c r="T9" s="93" t="str">
        <f t="shared" si="2"/>
        <v/>
      </c>
      <c r="U9" s="92">
        <f t="shared" si="3"/>
        <v>5.3533187499999996E-2</v>
      </c>
    </row>
    <row r="10" spans="1:21" x14ac:dyDescent="0.15">
      <c r="A10" s="84" t="s">
        <v>49</v>
      </c>
      <c r="B10" s="84" t="s">
        <v>6</v>
      </c>
      <c r="C10" s="84" t="s">
        <v>43</v>
      </c>
      <c r="D10" s="84" t="s">
        <v>31</v>
      </c>
      <c r="E10" s="84" t="s">
        <v>51</v>
      </c>
      <c r="F10" s="88">
        <v>1.06</v>
      </c>
      <c r="G10" s="88">
        <v>3.31</v>
      </c>
      <c r="H10" s="89">
        <v>0</v>
      </c>
      <c r="I10" s="88">
        <v>3.46</v>
      </c>
      <c r="J10" s="88">
        <v>19.800798</v>
      </c>
      <c r="K10" s="88">
        <v>0.17719486000000001</v>
      </c>
      <c r="L10" s="89">
        <v>0</v>
      </c>
      <c r="M10" s="88">
        <v>0.18522485</v>
      </c>
      <c r="N10" s="88"/>
      <c r="O10" s="88"/>
      <c r="P10" s="89"/>
      <c r="Q10" s="88"/>
      <c r="R10" s="90">
        <f t="shared" si="0"/>
        <v>18.679998113207546</v>
      </c>
      <c r="S10" s="90">
        <f t="shared" si="1"/>
        <v>5.3533190332326286E-2</v>
      </c>
      <c r="T10" s="93" t="str">
        <f t="shared" si="2"/>
        <v/>
      </c>
      <c r="U10" s="92">
        <f t="shared" si="3"/>
        <v>5.3533193641618494E-2</v>
      </c>
    </row>
    <row r="11" spans="1:21" x14ac:dyDescent="0.15">
      <c r="A11" s="84" t="s">
        <v>49</v>
      </c>
      <c r="B11" s="84" t="s">
        <v>6</v>
      </c>
      <c r="C11" s="84" t="s">
        <v>43</v>
      </c>
      <c r="D11" s="84" t="s">
        <v>30</v>
      </c>
      <c r="E11" s="84" t="s">
        <v>44</v>
      </c>
      <c r="F11" s="88">
        <v>3.5</v>
      </c>
      <c r="G11" s="88">
        <v>2.67</v>
      </c>
      <c r="H11" s="89">
        <v>0</v>
      </c>
      <c r="I11" s="88">
        <v>4.13</v>
      </c>
      <c r="J11" s="88">
        <v>54.984999999999999</v>
      </c>
      <c r="K11" s="88">
        <v>0.16995545000000001</v>
      </c>
      <c r="L11" s="89">
        <v>0</v>
      </c>
      <c r="M11" s="88">
        <v>0.26288990000000001</v>
      </c>
      <c r="N11" s="88"/>
      <c r="O11" s="88"/>
      <c r="P11" s="89"/>
      <c r="Q11" s="88"/>
      <c r="R11" s="90">
        <f t="shared" si="0"/>
        <v>15.709999999999999</v>
      </c>
      <c r="S11" s="90">
        <f t="shared" si="1"/>
        <v>6.3653726591760301E-2</v>
      </c>
      <c r="T11" s="93" t="str">
        <f t="shared" si="2"/>
        <v/>
      </c>
      <c r="U11" s="92">
        <f t="shared" si="3"/>
        <v>6.3653728813559324E-2</v>
      </c>
    </row>
    <row r="12" spans="1:21" x14ac:dyDescent="0.15">
      <c r="A12" s="84" t="s">
        <v>49</v>
      </c>
      <c r="B12" s="84" t="s">
        <v>6</v>
      </c>
      <c r="C12" s="84" t="s">
        <v>43</v>
      </c>
      <c r="D12" s="84" t="s">
        <v>30</v>
      </c>
      <c r="E12" s="84" t="s">
        <v>51</v>
      </c>
      <c r="F12" s="88">
        <v>3.5</v>
      </c>
      <c r="G12" s="88">
        <v>6.61</v>
      </c>
      <c r="H12" s="89">
        <v>0</v>
      </c>
      <c r="I12" s="88">
        <v>10.6</v>
      </c>
      <c r="J12" s="88">
        <v>54.984999999999999</v>
      </c>
      <c r="K12" s="88">
        <v>0.42075111999999998</v>
      </c>
      <c r="L12" s="89">
        <v>0</v>
      </c>
      <c r="M12" s="88">
        <v>0.67472947000000005</v>
      </c>
      <c r="N12" s="88"/>
      <c r="O12" s="88"/>
      <c r="P12" s="89"/>
      <c r="Q12" s="88"/>
      <c r="R12" s="90">
        <f t="shared" si="0"/>
        <v>15.709999999999999</v>
      </c>
      <c r="S12" s="90">
        <f t="shared" si="1"/>
        <v>6.3653724659606656E-2</v>
      </c>
      <c r="T12" s="93" t="str">
        <f t="shared" si="2"/>
        <v/>
      </c>
      <c r="U12" s="92">
        <f t="shared" si="3"/>
        <v>6.3653723584905661E-2</v>
      </c>
    </row>
    <row r="13" spans="1:21" x14ac:dyDescent="0.15">
      <c r="A13" s="84" t="s">
        <v>49</v>
      </c>
      <c r="B13" s="84" t="s">
        <v>6</v>
      </c>
      <c r="C13" s="84" t="s">
        <v>43</v>
      </c>
      <c r="D13" s="84" t="s">
        <v>45</v>
      </c>
      <c r="E13" s="84" t="s">
        <v>44</v>
      </c>
      <c r="F13" s="88">
        <v>1.8</v>
      </c>
      <c r="G13" s="88">
        <v>5.3</v>
      </c>
      <c r="H13" s="89">
        <v>0</v>
      </c>
      <c r="I13" s="88">
        <v>7.15</v>
      </c>
      <c r="J13" s="88"/>
      <c r="K13" s="88"/>
      <c r="L13" s="89"/>
      <c r="M13" s="88"/>
      <c r="N13" s="88">
        <v>1.8</v>
      </c>
      <c r="O13" s="88">
        <v>5.3</v>
      </c>
      <c r="P13" s="89">
        <v>0</v>
      </c>
      <c r="Q13" s="88">
        <v>7.15</v>
      </c>
      <c r="R13" s="90">
        <f t="shared" si="0"/>
        <v>1</v>
      </c>
      <c r="S13" s="90">
        <f t="shared" si="1"/>
        <v>1</v>
      </c>
      <c r="T13" s="93" t="str">
        <f t="shared" si="2"/>
        <v/>
      </c>
      <c r="U13" s="92">
        <f t="shared" si="3"/>
        <v>1</v>
      </c>
    </row>
    <row r="14" spans="1:21" x14ac:dyDescent="0.15">
      <c r="A14" s="84" t="s">
        <v>49</v>
      </c>
      <c r="B14" s="84" t="s">
        <v>6</v>
      </c>
      <c r="C14" s="84" t="s">
        <v>43</v>
      </c>
      <c r="D14" s="84" t="s">
        <v>45</v>
      </c>
      <c r="E14" s="84" t="s">
        <v>51</v>
      </c>
      <c r="F14" s="88">
        <v>1.9</v>
      </c>
      <c r="G14" s="88">
        <v>9.8000000000000007</v>
      </c>
      <c r="H14" s="89">
        <v>0</v>
      </c>
      <c r="I14" s="88">
        <v>13</v>
      </c>
      <c r="J14" s="88"/>
      <c r="K14" s="88"/>
      <c r="L14" s="89"/>
      <c r="M14" s="88"/>
      <c r="N14" s="88">
        <v>1.9</v>
      </c>
      <c r="O14" s="88">
        <v>9.8000000000000007</v>
      </c>
      <c r="P14" s="89">
        <v>0</v>
      </c>
      <c r="Q14" s="88">
        <v>13</v>
      </c>
      <c r="R14" s="90">
        <f t="shared" si="0"/>
        <v>1</v>
      </c>
      <c r="S14" s="90">
        <f t="shared" si="1"/>
        <v>1</v>
      </c>
      <c r="T14" s="93" t="str">
        <f t="shared" si="2"/>
        <v/>
      </c>
      <c r="U14" s="92">
        <f t="shared" si="3"/>
        <v>1</v>
      </c>
    </row>
    <row r="15" spans="1:21" x14ac:dyDescent="0.15">
      <c r="A15" s="84" t="s">
        <v>49</v>
      </c>
      <c r="B15" s="84" t="s">
        <v>6</v>
      </c>
      <c r="C15" s="84" t="s">
        <v>157</v>
      </c>
      <c r="D15" s="84" t="s">
        <v>29</v>
      </c>
      <c r="E15" s="84" t="s">
        <v>44</v>
      </c>
      <c r="F15" s="88">
        <v>2.33</v>
      </c>
      <c r="G15" s="88">
        <v>8.2100000000000009</v>
      </c>
      <c r="H15" s="89">
        <v>0</v>
      </c>
      <c r="I15" s="88">
        <v>11.1</v>
      </c>
      <c r="J15" s="88"/>
      <c r="K15" s="88"/>
      <c r="L15" s="89"/>
      <c r="M15" s="88"/>
      <c r="N15" s="88">
        <v>2.33</v>
      </c>
      <c r="O15" s="88">
        <v>8.2100000000000009</v>
      </c>
      <c r="P15" s="89">
        <v>0</v>
      </c>
      <c r="Q15" s="88">
        <v>11.1</v>
      </c>
      <c r="R15" s="90">
        <f t="shared" si="0"/>
        <v>1</v>
      </c>
      <c r="S15" s="90">
        <f t="shared" si="1"/>
        <v>1</v>
      </c>
      <c r="T15" s="93" t="str">
        <f t="shared" si="2"/>
        <v/>
      </c>
      <c r="U15" s="92">
        <f t="shared" si="3"/>
        <v>1</v>
      </c>
    </row>
    <row r="16" spans="1:21" x14ac:dyDescent="0.15">
      <c r="A16" s="84" t="s">
        <v>49</v>
      </c>
      <c r="B16" s="84" t="s">
        <v>6</v>
      </c>
      <c r="C16" s="84" t="s">
        <v>157</v>
      </c>
      <c r="D16" s="84" t="s">
        <v>29</v>
      </c>
      <c r="E16" s="84" t="s">
        <v>51</v>
      </c>
      <c r="F16" s="88">
        <v>2.06</v>
      </c>
      <c r="G16" s="88">
        <v>13.2</v>
      </c>
      <c r="H16" s="89">
        <v>0</v>
      </c>
      <c r="I16" s="88">
        <v>16.399999999999999</v>
      </c>
      <c r="J16" s="88"/>
      <c r="K16" s="88"/>
      <c r="L16" s="89"/>
      <c r="M16" s="88"/>
      <c r="N16" s="88">
        <v>2.06</v>
      </c>
      <c r="O16" s="88">
        <v>13.2</v>
      </c>
      <c r="P16" s="89">
        <v>0</v>
      </c>
      <c r="Q16" s="88">
        <v>16.399999999999999</v>
      </c>
      <c r="R16" s="90">
        <f t="shared" si="0"/>
        <v>1</v>
      </c>
      <c r="S16" s="90">
        <f t="shared" si="1"/>
        <v>1</v>
      </c>
      <c r="T16" s="93" t="str">
        <f t="shared" si="2"/>
        <v/>
      </c>
      <c r="U16" s="92">
        <f t="shared" si="3"/>
        <v>1</v>
      </c>
    </row>
    <row r="17" spans="1:21" x14ac:dyDescent="0.15">
      <c r="A17" s="84" t="s">
        <v>49</v>
      </c>
      <c r="B17" s="84" t="s">
        <v>6</v>
      </c>
      <c r="C17" s="84" t="s">
        <v>157</v>
      </c>
      <c r="D17" s="84" t="s">
        <v>31</v>
      </c>
      <c r="E17" s="84" t="s">
        <v>44</v>
      </c>
      <c r="F17" s="88">
        <v>1</v>
      </c>
      <c r="G17" s="88">
        <v>2.91</v>
      </c>
      <c r="H17" s="89">
        <v>0</v>
      </c>
      <c r="I17" s="88">
        <v>2.37</v>
      </c>
      <c r="J17" s="88"/>
      <c r="K17" s="88"/>
      <c r="L17" s="89"/>
      <c r="M17" s="88"/>
      <c r="N17" s="88">
        <v>1</v>
      </c>
      <c r="O17" s="88">
        <v>2.91</v>
      </c>
      <c r="P17" s="89">
        <v>0</v>
      </c>
      <c r="Q17" s="88">
        <v>2.37</v>
      </c>
      <c r="R17" s="90">
        <f t="shared" si="0"/>
        <v>1</v>
      </c>
      <c r="S17" s="90">
        <f t="shared" si="1"/>
        <v>1</v>
      </c>
      <c r="T17" s="93" t="str">
        <f t="shared" si="2"/>
        <v/>
      </c>
      <c r="U17" s="92">
        <f t="shared" si="3"/>
        <v>1</v>
      </c>
    </row>
    <row r="18" spans="1:21" x14ac:dyDescent="0.15">
      <c r="A18" s="84" t="s">
        <v>49</v>
      </c>
      <c r="B18" s="84" t="s">
        <v>6</v>
      </c>
      <c r="C18" s="84" t="s">
        <v>157</v>
      </c>
      <c r="D18" s="84" t="s">
        <v>31</v>
      </c>
      <c r="E18" s="84" t="s">
        <v>51</v>
      </c>
      <c r="F18" s="88">
        <v>1.06</v>
      </c>
      <c r="G18" s="88">
        <v>3.97</v>
      </c>
      <c r="H18" s="89">
        <v>0</v>
      </c>
      <c r="I18" s="88">
        <v>3.69</v>
      </c>
      <c r="J18" s="88"/>
      <c r="K18" s="88"/>
      <c r="L18" s="89"/>
      <c r="M18" s="88"/>
      <c r="N18" s="88">
        <v>1.06</v>
      </c>
      <c r="O18" s="88">
        <v>3.97</v>
      </c>
      <c r="P18" s="89">
        <v>0</v>
      </c>
      <c r="Q18" s="88">
        <v>3.69</v>
      </c>
      <c r="R18" s="90">
        <f t="shared" si="0"/>
        <v>1</v>
      </c>
      <c r="S18" s="90">
        <f t="shared" si="1"/>
        <v>1</v>
      </c>
      <c r="T18" s="93" t="str">
        <f t="shared" si="2"/>
        <v/>
      </c>
      <c r="U18" s="92">
        <f t="shared" si="3"/>
        <v>1</v>
      </c>
    </row>
    <row r="19" spans="1:21" x14ac:dyDescent="0.15">
      <c r="A19" s="84" t="s">
        <v>49</v>
      </c>
      <c r="B19" s="84" t="s">
        <v>6</v>
      </c>
      <c r="C19" s="84" t="s">
        <v>157</v>
      </c>
      <c r="D19" s="84" t="s">
        <v>30</v>
      </c>
      <c r="E19" s="84" t="s">
        <v>44</v>
      </c>
      <c r="F19" s="88">
        <v>3.5</v>
      </c>
      <c r="G19" s="88">
        <v>3.76</v>
      </c>
      <c r="H19" s="89">
        <v>0</v>
      </c>
      <c r="I19" s="88">
        <v>4.6100000000000003</v>
      </c>
      <c r="J19" s="88"/>
      <c r="K19" s="88"/>
      <c r="L19" s="89"/>
      <c r="M19" s="88"/>
      <c r="N19" s="88">
        <v>3.5</v>
      </c>
      <c r="O19" s="88">
        <v>3.76</v>
      </c>
      <c r="P19" s="89">
        <v>0</v>
      </c>
      <c r="Q19" s="88">
        <v>4.6100000000000003</v>
      </c>
      <c r="R19" s="90">
        <f t="shared" si="0"/>
        <v>1</v>
      </c>
      <c r="S19" s="90">
        <f t="shared" si="1"/>
        <v>1</v>
      </c>
      <c r="T19" s="93" t="str">
        <f t="shared" si="2"/>
        <v/>
      </c>
      <c r="U19" s="92">
        <f t="shared" si="3"/>
        <v>1</v>
      </c>
    </row>
    <row r="20" spans="1:21" x14ac:dyDescent="0.15">
      <c r="A20" s="84" t="s">
        <v>49</v>
      </c>
      <c r="B20" s="84" t="s">
        <v>6</v>
      </c>
      <c r="C20" s="84" t="s">
        <v>157</v>
      </c>
      <c r="D20" s="84" t="s">
        <v>30</v>
      </c>
      <c r="E20" s="84" t="s">
        <v>51</v>
      </c>
      <c r="F20" s="88">
        <v>3.5</v>
      </c>
      <c r="G20" s="88">
        <v>9.3000000000000007</v>
      </c>
      <c r="H20" s="89">
        <v>0</v>
      </c>
      <c r="I20" s="88">
        <v>11.8</v>
      </c>
      <c r="J20" s="88"/>
      <c r="K20" s="88"/>
      <c r="L20" s="89"/>
      <c r="M20" s="88"/>
      <c r="N20" s="88">
        <v>3.5</v>
      </c>
      <c r="O20" s="88">
        <v>9.3000000000000007</v>
      </c>
      <c r="P20" s="89">
        <v>0</v>
      </c>
      <c r="Q20" s="88">
        <v>11.8</v>
      </c>
      <c r="R20" s="90">
        <f t="shared" si="0"/>
        <v>1</v>
      </c>
      <c r="S20" s="90">
        <f t="shared" si="1"/>
        <v>1</v>
      </c>
      <c r="T20" s="93" t="str">
        <f t="shared" si="2"/>
        <v/>
      </c>
      <c r="U20" s="92">
        <f t="shared" si="3"/>
        <v>1</v>
      </c>
    </row>
    <row r="21" spans="1:21" x14ac:dyDescent="0.15">
      <c r="A21" s="84" t="s">
        <v>49</v>
      </c>
      <c r="B21" s="84" t="s">
        <v>6</v>
      </c>
      <c r="C21" s="84" t="s">
        <v>157</v>
      </c>
      <c r="D21" s="84" t="s">
        <v>45</v>
      </c>
      <c r="E21" s="84" t="s">
        <v>44</v>
      </c>
      <c r="F21" s="88">
        <v>1.8</v>
      </c>
      <c r="G21" s="88">
        <v>6</v>
      </c>
      <c r="H21" s="89">
        <v>0</v>
      </c>
      <c r="I21" s="88">
        <v>7.42</v>
      </c>
      <c r="J21" s="88"/>
      <c r="K21" s="88"/>
      <c r="L21" s="89"/>
      <c r="M21" s="88"/>
      <c r="N21" s="88">
        <v>1.8</v>
      </c>
      <c r="O21" s="88">
        <v>6</v>
      </c>
      <c r="P21" s="89">
        <v>0</v>
      </c>
      <c r="Q21" s="88">
        <v>7.42</v>
      </c>
      <c r="R21" s="90">
        <f t="shared" si="0"/>
        <v>1</v>
      </c>
      <c r="S21" s="90">
        <f t="shared" si="1"/>
        <v>1</v>
      </c>
      <c r="T21" s="93" t="str">
        <f t="shared" si="2"/>
        <v/>
      </c>
      <c r="U21" s="92">
        <f t="shared" si="3"/>
        <v>1</v>
      </c>
    </row>
    <row r="22" spans="1:21" x14ac:dyDescent="0.15">
      <c r="A22" s="84" t="s">
        <v>49</v>
      </c>
      <c r="B22" s="84" t="s">
        <v>6</v>
      </c>
      <c r="C22" s="84" t="s">
        <v>157</v>
      </c>
      <c r="D22" s="84" t="s">
        <v>45</v>
      </c>
      <c r="E22" s="84" t="s">
        <v>51</v>
      </c>
      <c r="F22" s="88">
        <v>1.9</v>
      </c>
      <c r="G22" s="88">
        <v>10.9</v>
      </c>
      <c r="H22" s="89">
        <v>0</v>
      </c>
      <c r="I22" s="88">
        <v>13.3</v>
      </c>
      <c r="J22" s="88"/>
      <c r="K22" s="88"/>
      <c r="L22" s="89"/>
      <c r="M22" s="88"/>
      <c r="N22" s="88">
        <v>1.9</v>
      </c>
      <c r="O22" s="88">
        <v>10.9</v>
      </c>
      <c r="P22" s="89">
        <v>0</v>
      </c>
      <c r="Q22" s="88">
        <v>13.3</v>
      </c>
      <c r="R22" s="90">
        <f t="shared" si="0"/>
        <v>1</v>
      </c>
      <c r="S22" s="90">
        <f t="shared" si="1"/>
        <v>1</v>
      </c>
      <c r="T22" s="93" t="str">
        <f t="shared" si="2"/>
        <v/>
      </c>
      <c r="U22" s="92">
        <f t="shared" si="3"/>
        <v>1</v>
      </c>
    </row>
    <row r="23" spans="1:21" x14ac:dyDescent="0.15">
      <c r="A23" s="84" t="s">
        <v>49</v>
      </c>
      <c r="B23" s="84" t="s">
        <v>6</v>
      </c>
      <c r="C23" s="84" t="s">
        <v>158</v>
      </c>
      <c r="D23" s="84" t="s">
        <v>29</v>
      </c>
      <c r="E23" s="84" t="s">
        <v>44</v>
      </c>
      <c r="F23" s="88">
        <v>2.33</v>
      </c>
      <c r="G23" s="88">
        <v>114</v>
      </c>
      <c r="H23" s="89">
        <v>0</v>
      </c>
      <c r="I23" s="88">
        <v>0</v>
      </c>
      <c r="J23" s="88"/>
      <c r="K23" s="88"/>
      <c r="L23" s="89"/>
      <c r="M23" s="88"/>
      <c r="N23" s="88">
        <v>2.33</v>
      </c>
      <c r="O23" s="88">
        <v>114</v>
      </c>
      <c r="P23" s="89">
        <v>0</v>
      </c>
      <c r="Q23" s="88">
        <v>0</v>
      </c>
      <c r="R23" s="90">
        <f t="shared" si="0"/>
        <v>1</v>
      </c>
      <c r="S23" s="90">
        <f t="shared" si="1"/>
        <v>1</v>
      </c>
      <c r="T23" s="93" t="str">
        <f t="shared" si="2"/>
        <v/>
      </c>
      <c r="U23" s="92" t="str">
        <f t="shared" si="3"/>
        <v/>
      </c>
    </row>
    <row r="24" spans="1:21" x14ac:dyDescent="0.15">
      <c r="A24" s="84" t="s">
        <v>49</v>
      </c>
      <c r="B24" s="84" t="s">
        <v>6</v>
      </c>
      <c r="C24" s="84" t="s">
        <v>158</v>
      </c>
      <c r="D24" s="84" t="s">
        <v>29</v>
      </c>
      <c r="E24" s="84" t="s">
        <v>51</v>
      </c>
      <c r="F24" s="88">
        <v>2.06</v>
      </c>
      <c r="G24" s="88">
        <v>182</v>
      </c>
      <c r="H24" s="89">
        <v>0</v>
      </c>
      <c r="I24" s="88">
        <v>0</v>
      </c>
      <c r="J24" s="88"/>
      <c r="K24" s="88"/>
      <c r="L24" s="89"/>
      <c r="M24" s="88"/>
      <c r="N24" s="88">
        <v>2.06</v>
      </c>
      <c r="O24" s="88">
        <v>182</v>
      </c>
      <c r="P24" s="89">
        <v>0</v>
      </c>
      <c r="Q24" s="88">
        <v>0</v>
      </c>
      <c r="R24" s="90">
        <f t="shared" si="0"/>
        <v>1</v>
      </c>
      <c r="S24" s="90">
        <f t="shared" si="1"/>
        <v>1</v>
      </c>
      <c r="T24" s="93" t="str">
        <f t="shared" si="2"/>
        <v/>
      </c>
      <c r="U24" s="92" t="str">
        <f t="shared" si="3"/>
        <v/>
      </c>
    </row>
    <row r="25" spans="1:21" x14ac:dyDescent="0.15">
      <c r="A25" s="84" t="s">
        <v>49</v>
      </c>
      <c r="B25" s="84" t="s">
        <v>6</v>
      </c>
      <c r="C25" s="84" t="s">
        <v>158</v>
      </c>
      <c r="D25" s="84" t="s">
        <v>31</v>
      </c>
      <c r="E25" s="84" t="s">
        <v>44</v>
      </c>
      <c r="F25" s="88">
        <v>1</v>
      </c>
      <c r="G25" s="88">
        <v>26.6</v>
      </c>
      <c r="H25" s="89">
        <v>0</v>
      </c>
      <c r="I25" s="88">
        <v>0</v>
      </c>
      <c r="J25" s="88"/>
      <c r="K25" s="88"/>
      <c r="L25" s="89"/>
      <c r="M25" s="88"/>
      <c r="N25" s="88">
        <v>1</v>
      </c>
      <c r="O25" s="88">
        <v>26.6</v>
      </c>
      <c r="P25" s="89">
        <v>0</v>
      </c>
      <c r="Q25" s="88">
        <v>0</v>
      </c>
      <c r="R25" s="90">
        <f t="shared" si="0"/>
        <v>1</v>
      </c>
      <c r="S25" s="90">
        <f t="shared" si="1"/>
        <v>1</v>
      </c>
      <c r="T25" s="93" t="str">
        <f t="shared" si="2"/>
        <v/>
      </c>
      <c r="U25" s="92" t="str">
        <f t="shared" si="3"/>
        <v/>
      </c>
    </row>
    <row r="26" spans="1:21" x14ac:dyDescent="0.15">
      <c r="A26" s="84" t="s">
        <v>49</v>
      </c>
      <c r="B26" s="84" t="s">
        <v>6</v>
      </c>
      <c r="C26" s="84" t="s">
        <v>158</v>
      </c>
      <c r="D26" s="84" t="s">
        <v>31</v>
      </c>
      <c r="E26" s="84" t="s">
        <v>51</v>
      </c>
      <c r="F26" s="88">
        <v>1.06</v>
      </c>
      <c r="G26" s="88">
        <v>39.1</v>
      </c>
      <c r="H26" s="89">
        <v>0</v>
      </c>
      <c r="I26" s="88">
        <v>0</v>
      </c>
      <c r="J26" s="88"/>
      <c r="K26" s="88"/>
      <c r="L26" s="89"/>
      <c r="M26" s="88"/>
      <c r="N26" s="88">
        <v>1.06</v>
      </c>
      <c r="O26" s="88">
        <v>39.1</v>
      </c>
      <c r="P26" s="89">
        <v>0</v>
      </c>
      <c r="Q26" s="88">
        <v>0</v>
      </c>
      <c r="R26" s="90">
        <f t="shared" si="0"/>
        <v>1</v>
      </c>
      <c r="S26" s="90">
        <f t="shared" si="1"/>
        <v>1</v>
      </c>
      <c r="T26" s="93" t="str">
        <f t="shared" si="2"/>
        <v/>
      </c>
      <c r="U26" s="92" t="str">
        <f t="shared" si="3"/>
        <v/>
      </c>
    </row>
    <row r="27" spans="1:21" x14ac:dyDescent="0.15">
      <c r="A27" s="84" t="s">
        <v>49</v>
      </c>
      <c r="B27" s="84" t="s">
        <v>6</v>
      </c>
      <c r="C27" s="84" t="s">
        <v>158</v>
      </c>
      <c r="D27" s="84" t="s">
        <v>30</v>
      </c>
      <c r="E27" s="84" t="s">
        <v>44</v>
      </c>
      <c r="F27" s="88">
        <v>3.5</v>
      </c>
      <c r="G27" s="88">
        <v>41.6</v>
      </c>
      <c r="H27" s="89">
        <v>0</v>
      </c>
      <c r="I27" s="88">
        <v>0</v>
      </c>
      <c r="J27" s="88"/>
      <c r="K27" s="88"/>
      <c r="L27" s="89"/>
      <c r="M27" s="88"/>
      <c r="N27" s="88">
        <v>3.5</v>
      </c>
      <c r="O27" s="88">
        <v>41.6</v>
      </c>
      <c r="P27" s="89">
        <v>0</v>
      </c>
      <c r="Q27" s="88">
        <v>0</v>
      </c>
      <c r="R27" s="90">
        <f t="shared" si="0"/>
        <v>1</v>
      </c>
      <c r="S27" s="90">
        <f t="shared" si="1"/>
        <v>1</v>
      </c>
      <c r="T27" s="93" t="str">
        <f t="shared" si="2"/>
        <v/>
      </c>
      <c r="U27" s="92" t="str">
        <f t="shared" si="3"/>
        <v/>
      </c>
    </row>
    <row r="28" spans="1:21" x14ac:dyDescent="0.15">
      <c r="A28" s="84" t="s">
        <v>49</v>
      </c>
      <c r="B28" s="84" t="s">
        <v>6</v>
      </c>
      <c r="C28" s="84" t="s">
        <v>158</v>
      </c>
      <c r="D28" s="84" t="s">
        <v>30</v>
      </c>
      <c r="E28" s="84" t="s">
        <v>51</v>
      </c>
      <c r="F28" s="88">
        <v>3.5</v>
      </c>
      <c r="G28" s="88">
        <v>105</v>
      </c>
      <c r="H28" s="89">
        <v>0</v>
      </c>
      <c r="I28" s="88">
        <v>0</v>
      </c>
      <c r="J28" s="88"/>
      <c r="K28" s="88"/>
      <c r="L28" s="89"/>
      <c r="M28" s="88"/>
      <c r="N28" s="88">
        <v>3.5</v>
      </c>
      <c r="O28" s="88">
        <v>105</v>
      </c>
      <c r="P28" s="89">
        <v>0</v>
      </c>
      <c r="Q28" s="88">
        <v>0</v>
      </c>
      <c r="R28" s="90">
        <f t="shared" si="0"/>
        <v>1</v>
      </c>
      <c r="S28" s="90">
        <f t="shared" si="1"/>
        <v>1</v>
      </c>
      <c r="T28" s="93" t="str">
        <f t="shared" si="2"/>
        <v/>
      </c>
      <c r="U28" s="92" t="str">
        <f t="shared" si="3"/>
        <v/>
      </c>
    </row>
    <row r="29" spans="1:21" x14ac:dyDescent="0.15">
      <c r="A29" s="84" t="s">
        <v>49</v>
      </c>
      <c r="B29" s="84" t="s">
        <v>6</v>
      </c>
      <c r="C29" s="84" t="s">
        <v>158</v>
      </c>
      <c r="D29" s="84" t="s">
        <v>45</v>
      </c>
      <c r="E29" s="84" t="s">
        <v>44</v>
      </c>
      <c r="F29" s="88">
        <v>1.8</v>
      </c>
      <c r="G29" s="88">
        <v>77.2</v>
      </c>
      <c r="H29" s="89">
        <v>0</v>
      </c>
      <c r="I29" s="88">
        <v>0</v>
      </c>
      <c r="J29" s="88"/>
      <c r="K29" s="88"/>
      <c r="L29" s="89"/>
      <c r="M29" s="88"/>
      <c r="N29" s="88">
        <v>1.8</v>
      </c>
      <c r="O29" s="88">
        <v>77.2</v>
      </c>
      <c r="P29" s="89">
        <v>0</v>
      </c>
      <c r="Q29" s="88">
        <v>0</v>
      </c>
      <c r="R29" s="90">
        <f t="shared" si="0"/>
        <v>1</v>
      </c>
      <c r="S29" s="90">
        <f t="shared" si="1"/>
        <v>1</v>
      </c>
      <c r="T29" s="93" t="str">
        <f t="shared" si="2"/>
        <v/>
      </c>
      <c r="U29" s="92" t="str">
        <f t="shared" si="3"/>
        <v/>
      </c>
    </row>
    <row r="30" spans="1:21" x14ac:dyDescent="0.15">
      <c r="A30" s="84" t="s">
        <v>49</v>
      </c>
      <c r="B30" s="84" t="s">
        <v>6</v>
      </c>
      <c r="C30" s="84" t="s">
        <v>158</v>
      </c>
      <c r="D30" s="84" t="s">
        <v>45</v>
      </c>
      <c r="E30" s="84" t="s">
        <v>51</v>
      </c>
      <c r="F30" s="88">
        <v>1.9</v>
      </c>
      <c r="G30" s="88">
        <v>146</v>
      </c>
      <c r="H30" s="89">
        <v>0</v>
      </c>
      <c r="I30" s="88">
        <v>0</v>
      </c>
      <c r="J30" s="88"/>
      <c r="K30" s="88"/>
      <c r="L30" s="89"/>
      <c r="M30" s="88"/>
      <c r="N30" s="88">
        <v>1.9</v>
      </c>
      <c r="O30" s="88">
        <v>146</v>
      </c>
      <c r="P30" s="89">
        <v>0</v>
      </c>
      <c r="Q30" s="88">
        <v>0</v>
      </c>
      <c r="R30" s="90">
        <f t="shared" si="0"/>
        <v>1</v>
      </c>
      <c r="S30" s="90">
        <f t="shared" si="1"/>
        <v>1</v>
      </c>
      <c r="T30" s="93" t="str">
        <f t="shared" si="2"/>
        <v/>
      </c>
      <c r="U30" s="92" t="str">
        <f t="shared" si="3"/>
        <v/>
      </c>
    </row>
    <row r="31" spans="1:21" x14ac:dyDescent="0.15">
      <c r="A31" s="84" t="s">
        <v>49</v>
      </c>
      <c r="B31" s="84" t="s">
        <v>6</v>
      </c>
      <c r="C31" s="84" t="s">
        <v>159</v>
      </c>
      <c r="D31" s="84" t="s">
        <v>29</v>
      </c>
      <c r="E31" s="84" t="s">
        <v>44</v>
      </c>
      <c r="F31" s="88">
        <v>2.33</v>
      </c>
      <c r="G31" s="88">
        <v>7.67</v>
      </c>
      <c r="H31" s="89">
        <v>0</v>
      </c>
      <c r="I31" s="88">
        <v>10.8</v>
      </c>
      <c r="J31" s="88"/>
      <c r="K31" s="88"/>
      <c r="L31" s="89"/>
      <c r="M31" s="88"/>
      <c r="N31" s="88">
        <v>2.33</v>
      </c>
      <c r="O31" s="88">
        <v>7.67</v>
      </c>
      <c r="P31" s="89">
        <v>0</v>
      </c>
      <c r="Q31" s="88">
        <v>10.8</v>
      </c>
      <c r="R31" s="90">
        <f t="shared" si="0"/>
        <v>1</v>
      </c>
      <c r="S31" s="90">
        <f t="shared" si="1"/>
        <v>1</v>
      </c>
      <c r="T31" s="93" t="str">
        <f t="shared" si="2"/>
        <v/>
      </c>
      <c r="U31" s="92">
        <f t="shared" si="3"/>
        <v>1</v>
      </c>
    </row>
    <row r="32" spans="1:21" x14ac:dyDescent="0.15">
      <c r="A32" s="84" t="s">
        <v>49</v>
      </c>
      <c r="B32" s="84" t="s">
        <v>6</v>
      </c>
      <c r="C32" s="84" t="s">
        <v>159</v>
      </c>
      <c r="D32" s="84" t="s">
        <v>29</v>
      </c>
      <c r="E32" s="84" t="s">
        <v>51</v>
      </c>
      <c r="F32" s="88">
        <v>2.06</v>
      </c>
      <c r="G32" s="88">
        <v>12.2</v>
      </c>
      <c r="H32" s="89">
        <v>0</v>
      </c>
      <c r="I32" s="88">
        <v>16.2</v>
      </c>
      <c r="J32" s="88"/>
      <c r="K32" s="88"/>
      <c r="L32" s="89"/>
      <c r="M32" s="88"/>
      <c r="N32" s="88">
        <v>2.06</v>
      </c>
      <c r="O32" s="88">
        <v>12.2</v>
      </c>
      <c r="P32" s="89">
        <v>0</v>
      </c>
      <c r="Q32" s="88">
        <v>16.2</v>
      </c>
      <c r="R32" s="90">
        <f t="shared" si="0"/>
        <v>1</v>
      </c>
      <c r="S32" s="90">
        <f t="shared" si="1"/>
        <v>1</v>
      </c>
      <c r="T32" s="93" t="str">
        <f t="shared" si="2"/>
        <v/>
      </c>
      <c r="U32" s="92">
        <f t="shared" si="3"/>
        <v>1</v>
      </c>
    </row>
    <row r="33" spans="1:21" x14ac:dyDescent="0.15">
      <c r="A33" s="84" t="s">
        <v>49</v>
      </c>
      <c r="B33" s="84" t="s">
        <v>6</v>
      </c>
      <c r="C33" s="84" t="s">
        <v>159</v>
      </c>
      <c r="D33" s="84" t="s">
        <v>31</v>
      </c>
      <c r="E33" s="84" t="s">
        <v>44</v>
      </c>
      <c r="F33" s="88">
        <v>1</v>
      </c>
      <c r="G33" s="88">
        <v>2.3199999999999998</v>
      </c>
      <c r="H33" s="89">
        <v>0</v>
      </c>
      <c r="I33" s="88">
        <v>2.08</v>
      </c>
      <c r="J33" s="88"/>
      <c r="K33" s="88"/>
      <c r="L33" s="89"/>
      <c r="M33" s="88"/>
      <c r="N33" s="88">
        <v>1</v>
      </c>
      <c r="O33" s="88">
        <v>2.3199999999999998</v>
      </c>
      <c r="P33" s="89">
        <v>0</v>
      </c>
      <c r="Q33" s="88">
        <v>2.08</v>
      </c>
      <c r="R33" s="90">
        <f t="shared" si="0"/>
        <v>1</v>
      </c>
      <c r="S33" s="90">
        <f t="shared" si="1"/>
        <v>1</v>
      </c>
      <c r="T33" s="93" t="str">
        <f t="shared" si="2"/>
        <v/>
      </c>
      <c r="U33" s="92">
        <f t="shared" si="3"/>
        <v>1</v>
      </c>
    </row>
    <row r="34" spans="1:21" x14ac:dyDescent="0.15">
      <c r="A34" s="84" t="s">
        <v>49</v>
      </c>
      <c r="B34" s="84" t="s">
        <v>6</v>
      </c>
      <c r="C34" s="84" t="s">
        <v>159</v>
      </c>
      <c r="D34" s="84" t="s">
        <v>31</v>
      </c>
      <c r="E34" s="84" t="s">
        <v>51</v>
      </c>
      <c r="F34" s="88">
        <v>1.06</v>
      </c>
      <c r="G34" s="88">
        <v>3.49</v>
      </c>
      <c r="H34" s="89">
        <v>0</v>
      </c>
      <c r="I34" s="88">
        <v>3.45</v>
      </c>
      <c r="J34" s="88"/>
      <c r="K34" s="88"/>
      <c r="L34" s="89"/>
      <c r="M34" s="88"/>
      <c r="N34" s="88">
        <v>1.06</v>
      </c>
      <c r="O34" s="88">
        <v>3.49</v>
      </c>
      <c r="P34" s="89">
        <v>0</v>
      </c>
      <c r="Q34" s="88">
        <v>3.45</v>
      </c>
      <c r="R34" s="90">
        <f t="shared" si="0"/>
        <v>1</v>
      </c>
      <c r="S34" s="90">
        <f t="shared" si="1"/>
        <v>1</v>
      </c>
      <c r="T34" s="93" t="str">
        <f t="shared" si="2"/>
        <v/>
      </c>
      <c r="U34" s="92">
        <f t="shared" si="3"/>
        <v>1</v>
      </c>
    </row>
    <row r="35" spans="1:21" x14ac:dyDescent="0.15">
      <c r="A35" s="84" t="s">
        <v>49</v>
      </c>
      <c r="B35" s="84" t="s">
        <v>6</v>
      </c>
      <c r="C35" s="84" t="s">
        <v>159</v>
      </c>
      <c r="D35" s="84" t="s">
        <v>30</v>
      </c>
      <c r="E35" s="84" t="s">
        <v>44</v>
      </c>
      <c r="F35" s="88">
        <v>3.5</v>
      </c>
      <c r="G35" s="88">
        <v>3.47</v>
      </c>
      <c r="H35" s="89">
        <v>0</v>
      </c>
      <c r="I35" s="88">
        <v>4.12</v>
      </c>
      <c r="J35" s="88"/>
      <c r="K35" s="88"/>
      <c r="L35" s="89"/>
      <c r="M35" s="88"/>
      <c r="N35" s="88">
        <v>3.5</v>
      </c>
      <c r="O35" s="88">
        <v>3.47</v>
      </c>
      <c r="P35" s="89">
        <v>0</v>
      </c>
      <c r="Q35" s="88">
        <v>4.12</v>
      </c>
      <c r="R35" s="90">
        <f t="shared" si="0"/>
        <v>1</v>
      </c>
      <c r="S35" s="90">
        <f t="shared" si="1"/>
        <v>1</v>
      </c>
      <c r="T35" s="93" t="str">
        <f t="shared" si="2"/>
        <v/>
      </c>
      <c r="U35" s="92">
        <f t="shared" si="3"/>
        <v>1</v>
      </c>
    </row>
    <row r="36" spans="1:21" x14ac:dyDescent="0.15">
      <c r="A36" s="84" t="s">
        <v>49</v>
      </c>
      <c r="B36" s="84" t="s">
        <v>6</v>
      </c>
      <c r="C36" s="84" t="s">
        <v>159</v>
      </c>
      <c r="D36" s="84" t="s">
        <v>30</v>
      </c>
      <c r="E36" s="84" t="s">
        <v>51</v>
      </c>
      <c r="F36" s="88">
        <v>3.5</v>
      </c>
      <c r="G36" s="88">
        <v>8.6300000000000008</v>
      </c>
      <c r="H36" s="89">
        <v>0</v>
      </c>
      <c r="I36" s="88">
        <v>10.5</v>
      </c>
      <c r="J36" s="88"/>
      <c r="K36" s="88"/>
      <c r="L36" s="89"/>
      <c r="M36" s="88"/>
      <c r="N36" s="88">
        <v>3.5</v>
      </c>
      <c r="O36" s="88">
        <v>8.6300000000000008</v>
      </c>
      <c r="P36" s="89">
        <v>0</v>
      </c>
      <c r="Q36" s="88">
        <v>10.5</v>
      </c>
      <c r="R36" s="90">
        <f t="shared" si="0"/>
        <v>1</v>
      </c>
      <c r="S36" s="90">
        <f t="shared" si="1"/>
        <v>1</v>
      </c>
      <c r="T36" s="93" t="str">
        <f t="shared" si="2"/>
        <v/>
      </c>
      <c r="U36" s="92">
        <f t="shared" si="3"/>
        <v>1</v>
      </c>
    </row>
    <row r="37" spans="1:21" x14ac:dyDescent="0.15">
      <c r="A37" s="84" t="s">
        <v>49</v>
      </c>
      <c r="B37" s="84" t="s">
        <v>6</v>
      </c>
      <c r="C37" s="84" t="s">
        <v>159</v>
      </c>
      <c r="D37" s="84" t="s">
        <v>45</v>
      </c>
      <c r="E37" s="84" t="s">
        <v>44</v>
      </c>
      <c r="F37" s="88">
        <v>1.8</v>
      </c>
      <c r="G37" s="88">
        <v>5.4</v>
      </c>
      <c r="H37" s="89">
        <v>0</v>
      </c>
      <c r="I37" s="88">
        <v>7.15</v>
      </c>
      <c r="J37" s="88"/>
      <c r="K37" s="88"/>
      <c r="L37" s="89"/>
      <c r="M37" s="88"/>
      <c r="N37" s="88">
        <v>1.8</v>
      </c>
      <c r="O37" s="88">
        <v>5.4</v>
      </c>
      <c r="P37" s="89">
        <v>0</v>
      </c>
      <c r="Q37" s="88">
        <v>7.15</v>
      </c>
      <c r="R37" s="90">
        <f t="shared" si="0"/>
        <v>1</v>
      </c>
      <c r="S37" s="90">
        <f t="shared" si="1"/>
        <v>1</v>
      </c>
      <c r="T37" s="93" t="str">
        <f t="shared" si="2"/>
        <v/>
      </c>
      <c r="U37" s="92">
        <f t="shared" si="3"/>
        <v>1</v>
      </c>
    </row>
    <row r="38" spans="1:21" x14ac:dyDescent="0.15">
      <c r="A38" s="84" t="s">
        <v>49</v>
      </c>
      <c r="B38" s="84" t="s">
        <v>6</v>
      </c>
      <c r="C38" s="84" t="s">
        <v>159</v>
      </c>
      <c r="D38" s="84" t="s">
        <v>45</v>
      </c>
      <c r="E38" s="84" t="s">
        <v>51</v>
      </c>
      <c r="F38" s="88">
        <v>1.9</v>
      </c>
      <c r="G38" s="88">
        <v>10.1</v>
      </c>
      <c r="H38" s="89">
        <v>0</v>
      </c>
      <c r="I38" s="88">
        <v>13</v>
      </c>
      <c r="J38" s="88"/>
      <c r="K38" s="88"/>
      <c r="L38" s="89"/>
      <c r="M38" s="88"/>
      <c r="N38" s="88">
        <v>1.9</v>
      </c>
      <c r="O38" s="88">
        <v>10.1</v>
      </c>
      <c r="P38" s="89">
        <v>0</v>
      </c>
      <c r="Q38" s="88">
        <v>13</v>
      </c>
      <c r="R38" s="90">
        <f t="shared" si="0"/>
        <v>1</v>
      </c>
      <c r="S38" s="90">
        <f t="shared" si="1"/>
        <v>1</v>
      </c>
      <c r="T38" s="93" t="str">
        <f t="shared" si="2"/>
        <v/>
      </c>
      <c r="U38" s="92">
        <f t="shared" si="3"/>
        <v>1</v>
      </c>
    </row>
    <row r="39" spans="1:21" x14ac:dyDescent="0.15">
      <c r="A39" s="84" t="s">
        <v>49</v>
      </c>
      <c r="B39" s="84" t="s">
        <v>7</v>
      </c>
      <c r="C39" s="84" t="s">
        <v>43</v>
      </c>
      <c r="D39" s="84" t="s">
        <v>29</v>
      </c>
      <c r="E39" s="84" t="s">
        <v>44</v>
      </c>
      <c r="F39" s="88">
        <v>2.21</v>
      </c>
      <c r="G39" s="88">
        <v>9.68</v>
      </c>
      <c r="H39" s="89">
        <v>0</v>
      </c>
      <c r="I39" s="88">
        <v>13.6</v>
      </c>
      <c r="J39" s="88">
        <v>41.061802</v>
      </c>
      <c r="K39" s="88">
        <v>0.52099030000000002</v>
      </c>
      <c r="L39" s="89">
        <v>0</v>
      </c>
      <c r="M39" s="88">
        <v>0.73196989999999995</v>
      </c>
      <c r="N39" s="88"/>
      <c r="O39" s="88"/>
      <c r="P39" s="89"/>
      <c r="Q39" s="88"/>
      <c r="R39" s="90">
        <f t="shared" si="0"/>
        <v>18.580000904977375</v>
      </c>
      <c r="S39" s="90">
        <f t="shared" si="1"/>
        <v>5.3821311983471079E-2</v>
      </c>
      <c r="T39" s="93" t="str">
        <f t="shared" si="2"/>
        <v/>
      </c>
      <c r="U39" s="92">
        <f t="shared" si="3"/>
        <v>5.3821316176470589E-2</v>
      </c>
    </row>
    <row r="40" spans="1:21" x14ac:dyDescent="0.15">
      <c r="A40" s="84" t="s">
        <v>49</v>
      </c>
      <c r="B40" s="84" t="s">
        <v>7</v>
      </c>
      <c r="C40" s="84" t="s">
        <v>43</v>
      </c>
      <c r="D40" s="84" t="s">
        <v>29</v>
      </c>
      <c r="E40" s="84" t="s">
        <v>51</v>
      </c>
      <c r="F40" s="88">
        <v>3.42</v>
      </c>
      <c r="G40" s="88">
        <v>6.65</v>
      </c>
      <c r="H40" s="89">
        <v>0</v>
      </c>
      <c r="I40" s="88">
        <v>10.3</v>
      </c>
      <c r="J40" s="88">
        <v>63.543602</v>
      </c>
      <c r="K40" s="88">
        <v>0.35791173999999998</v>
      </c>
      <c r="L40" s="89">
        <v>0</v>
      </c>
      <c r="M40" s="88">
        <v>0.55435955999999997</v>
      </c>
      <c r="N40" s="88"/>
      <c r="O40" s="88"/>
      <c r="P40" s="89"/>
      <c r="Q40" s="88"/>
      <c r="R40" s="90">
        <f t="shared" si="0"/>
        <v>18.580000584795322</v>
      </c>
      <c r="S40" s="90">
        <f t="shared" si="1"/>
        <v>5.3821314285714281E-2</v>
      </c>
      <c r="T40" s="93" t="str">
        <f t="shared" si="2"/>
        <v/>
      </c>
      <c r="U40" s="92">
        <f t="shared" si="3"/>
        <v>5.3821316504854361E-2</v>
      </c>
    </row>
    <row r="41" spans="1:21" x14ac:dyDescent="0.15">
      <c r="A41" s="84" t="s">
        <v>49</v>
      </c>
      <c r="B41" s="84" t="s">
        <v>7</v>
      </c>
      <c r="C41" s="84" t="s">
        <v>43</v>
      </c>
      <c r="D41" s="84" t="s">
        <v>31</v>
      </c>
      <c r="E41" s="84" t="s">
        <v>44</v>
      </c>
      <c r="F41" s="88">
        <v>1</v>
      </c>
      <c r="G41" s="88">
        <v>1.42</v>
      </c>
      <c r="H41" s="89">
        <v>0</v>
      </c>
      <c r="I41" s="88">
        <v>1.38</v>
      </c>
      <c r="J41" s="88">
        <v>18.68</v>
      </c>
      <c r="K41" s="88">
        <v>7.6017130000000002E-2</v>
      </c>
      <c r="L41" s="89">
        <v>0</v>
      </c>
      <c r="M41" s="88">
        <v>7.3875800000000005E-2</v>
      </c>
      <c r="N41" s="88"/>
      <c r="O41" s="88"/>
      <c r="P41" s="89"/>
      <c r="Q41" s="88"/>
      <c r="R41" s="90">
        <f t="shared" si="0"/>
        <v>18.68</v>
      </c>
      <c r="S41" s="90">
        <f t="shared" si="1"/>
        <v>5.3533190140845073E-2</v>
      </c>
      <c r="T41" s="93" t="str">
        <f t="shared" si="2"/>
        <v/>
      </c>
      <c r="U41" s="92">
        <f t="shared" si="3"/>
        <v>5.3533188405797107E-2</v>
      </c>
    </row>
    <row r="42" spans="1:21" x14ac:dyDescent="0.15">
      <c r="A42" s="84" t="s">
        <v>49</v>
      </c>
      <c r="B42" s="84" t="s">
        <v>7</v>
      </c>
      <c r="C42" s="84" t="s">
        <v>43</v>
      </c>
      <c r="D42" s="84" t="s">
        <v>31</v>
      </c>
      <c r="E42" s="84" t="s">
        <v>51</v>
      </c>
      <c r="F42" s="88">
        <v>1.48</v>
      </c>
      <c r="G42" s="88">
        <v>1.81</v>
      </c>
      <c r="H42" s="89">
        <v>0</v>
      </c>
      <c r="I42" s="88">
        <v>2.21</v>
      </c>
      <c r="J42" s="88">
        <v>27.6464</v>
      </c>
      <c r="K42" s="88">
        <v>9.689507E-2</v>
      </c>
      <c r="L42" s="89">
        <v>0</v>
      </c>
      <c r="M42" s="88">
        <v>0.11830835000000001</v>
      </c>
      <c r="N42" s="88"/>
      <c r="O42" s="88"/>
      <c r="P42" s="89"/>
      <c r="Q42" s="88"/>
      <c r="R42" s="90">
        <f t="shared" si="0"/>
        <v>18.68</v>
      </c>
      <c r="S42" s="90">
        <f t="shared" si="1"/>
        <v>5.3533187845303865E-2</v>
      </c>
      <c r="T42" s="93" t="str">
        <f t="shared" si="2"/>
        <v/>
      </c>
      <c r="U42" s="92">
        <f t="shared" si="3"/>
        <v>5.3533190045248875E-2</v>
      </c>
    </row>
    <row r="43" spans="1:21" x14ac:dyDescent="0.15">
      <c r="A43" s="84" t="s">
        <v>49</v>
      </c>
      <c r="B43" s="84" t="s">
        <v>7</v>
      </c>
      <c r="C43" s="84" t="s">
        <v>43</v>
      </c>
      <c r="D43" s="84" t="s">
        <v>30</v>
      </c>
      <c r="E43" s="84" t="s">
        <v>44</v>
      </c>
      <c r="F43" s="88">
        <v>3.5</v>
      </c>
      <c r="G43" s="88">
        <v>3.5</v>
      </c>
      <c r="H43" s="89">
        <v>0</v>
      </c>
      <c r="I43" s="88">
        <v>5.41</v>
      </c>
      <c r="J43" s="88">
        <v>54.984999999999999</v>
      </c>
      <c r="K43" s="88">
        <v>0.22278803999999999</v>
      </c>
      <c r="L43" s="89">
        <v>0</v>
      </c>
      <c r="M43" s="88">
        <v>0.34436664</v>
      </c>
      <c r="N43" s="88"/>
      <c r="O43" s="88"/>
      <c r="P43" s="89"/>
      <c r="Q43" s="88"/>
      <c r="R43" s="90">
        <f t="shared" si="0"/>
        <v>15.709999999999999</v>
      </c>
      <c r="S43" s="90">
        <f t="shared" si="1"/>
        <v>6.3653725714285708E-2</v>
      </c>
      <c r="T43" s="93" t="str">
        <f t="shared" si="2"/>
        <v/>
      </c>
      <c r="U43" s="92">
        <f t="shared" si="3"/>
        <v>6.365372273567467E-2</v>
      </c>
    </row>
    <row r="44" spans="1:21" x14ac:dyDescent="0.15">
      <c r="A44" s="84" t="s">
        <v>49</v>
      </c>
      <c r="B44" s="84" t="s">
        <v>7</v>
      </c>
      <c r="C44" s="84" t="s">
        <v>43</v>
      </c>
      <c r="D44" s="84" t="s">
        <v>30</v>
      </c>
      <c r="E44" s="84" t="s">
        <v>51</v>
      </c>
      <c r="F44" s="88">
        <v>3.5</v>
      </c>
      <c r="G44" s="88">
        <v>6.69</v>
      </c>
      <c r="H44" s="89">
        <v>0</v>
      </c>
      <c r="I44" s="88">
        <v>10.7</v>
      </c>
      <c r="J44" s="88">
        <v>54.984999999999999</v>
      </c>
      <c r="K44" s="88">
        <v>0.42584341999999997</v>
      </c>
      <c r="L44" s="89">
        <v>0</v>
      </c>
      <c r="M44" s="88">
        <v>0.6810948</v>
      </c>
      <c r="N44" s="88"/>
      <c r="O44" s="88"/>
      <c r="P44" s="89"/>
      <c r="Q44" s="88"/>
      <c r="R44" s="90">
        <f t="shared" si="0"/>
        <v>15.709999999999999</v>
      </c>
      <c r="S44" s="90">
        <f t="shared" si="1"/>
        <v>6.3653724962630789E-2</v>
      </c>
      <c r="T44" s="93" t="str">
        <f t="shared" si="2"/>
        <v/>
      </c>
      <c r="U44" s="92">
        <f t="shared" si="3"/>
        <v>6.3653719626168226E-2</v>
      </c>
    </row>
    <row r="45" spans="1:21" x14ac:dyDescent="0.15">
      <c r="A45" s="84" t="s">
        <v>49</v>
      </c>
      <c r="B45" s="84" t="s">
        <v>7</v>
      </c>
      <c r="C45" s="84" t="s">
        <v>43</v>
      </c>
      <c r="D45" s="84" t="s">
        <v>45</v>
      </c>
      <c r="E45" s="84" t="s">
        <v>44</v>
      </c>
      <c r="F45" s="88">
        <v>1.6</v>
      </c>
      <c r="G45" s="88">
        <v>4.5999999999999996</v>
      </c>
      <c r="H45" s="89">
        <v>0</v>
      </c>
      <c r="I45" s="88">
        <v>6.2</v>
      </c>
      <c r="J45" s="88"/>
      <c r="K45" s="88"/>
      <c r="L45" s="89"/>
      <c r="M45" s="88"/>
      <c r="N45" s="88">
        <v>1.6</v>
      </c>
      <c r="O45" s="88">
        <v>4.5999999999999996</v>
      </c>
      <c r="P45" s="89">
        <v>0</v>
      </c>
      <c r="Q45" s="88">
        <v>6.2</v>
      </c>
      <c r="R45" s="90">
        <f t="shared" si="0"/>
        <v>1</v>
      </c>
      <c r="S45" s="90">
        <f t="shared" si="1"/>
        <v>1</v>
      </c>
      <c r="T45" s="93" t="str">
        <f t="shared" si="2"/>
        <v/>
      </c>
      <c r="U45" s="92">
        <f t="shared" si="3"/>
        <v>1</v>
      </c>
    </row>
    <row r="46" spans="1:21" x14ac:dyDescent="0.15">
      <c r="A46" s="84" t="s">
        <v>49</v>
      </c>
      <c r="B46" s="84" t="s">
        <v>7</v>
      </c>
      <c r="C46" s="84" t="s">
        <v>43</v>
      </c>
      <c r="D46" s="84" t="s">
        <v>45</v>
      </c>
      <c r="E46" s="84" t="s">
        <v>51</v>
      </c>
      <c r="F46" s="88">
        <v>3</v>
      </c>
      <c r="G46" s="88">
        <v>5.7</v>
      </c>
      <c r="H46" s="89">
        <v>0</v>
      </c>
      <c r="I46" s="88">
        <v>8.69</v>
      </c>
      <c r="J46" s="88"/>
      <c r="K46" s="88"/>
      <c r="L46" s="89"/>
      <c r="M46" s="88"/>
      <c r="N46" s="88">
        <v>3</v>
      </c>
      <c r="O46" s="88">
        <v>5.7</v>
      </c>
      <c r="P46" s="89">
        <v>0</v>
      </c>
      <c r="Q46" s="88">
        <v>8.69</v>
      </c>
      <c r="R46" s="90">
        <f t="shared" si="0"/>
        <v>1</v>
      </c>
      <c r="S46" s="90">
        <f t="shared" si="1"/>
        <v>1</v>
      </c>
      <c r="T46" s="93" t="str">
        <f t="shared" si="2"/>
        <v/>
      </c>
      <c r="U46" s="92">
        <f t="shared" si="3"/>
        <v>1</v>
      </c>
    </row>
    <row r="47" spans="1:21" x14ac:dyDescent="0.15">
      <c r="A47" s="84" t="s">
        <v>49</v>
      </c>
      <c r="B47" s="84" t="s">
        <v>7</v>
      </c>
      <c r="C47" s="84" t="s">
        <v>157</v>
      </c>
      <c r="D47" s="84" t="s">
        <v>29</v>
      </c>
      <c r="E47" s="84" t="s">
        <v>44</v>
      </c>
      <c r="F47" s="88">
        <v>2.21</v>
      </c>
      <c r="G47" s="88">
        <v>29.2</v>
      </c>
      <c r="H47" s="89">
        <v>6.9500000000000006E-2</v>
      </c>
      <c r="I47" s="88">
        <v>13.9</v>
      </c>
      <c r="J47" s="88"/>
      <c r="K47" s="88"/>
      <c r="L47" s="89"/>
      <c r="M47" s="88"/>
      <c r="N47" s="88">
        <v>2.21</v>
      </c>
      <c r="O47" s="88">
        <v>29.2</v>
      </c>
      <c r="P47" s="89">
        <v>6.9500000000000006E-2</v>
      </c>
      <c r="Q47" s="88">
        <v>13.9</v>
      </c>
      <c r="R47" s="90">
        <f t="shared" si="0"/>
        <v>1</v>
      </c>
      <c r="S47" s="90">
        <f t="shared" si="1"/>
        <v>1</v>
      </c>
      <c r="T47" s="93">
        <f t="shared" si="2"/>
        <v>1</v>
      </c>
      <c r="U47" s="92">
        <f t="shared" si="3"/>
        <v>1</v>
      </c>
    </row>
    <row r="48" spans="1:21" x14ac:dyDescent="0.15">
      <c r="A48" s="84" t="s">
        <v>49</v>
      </c>
      <c r="B48" s="84" t="s">
        <v>7</v>
      </c>
      <c r="C48" s="84" t="s">
        <v>157</v>
      </c>
      <c r="D48" s="84" t="s">
        <v>29</v>
      </c>
      <c r="E48" s="84" t="s">
        <v>51</v>
      </c>
      <c r="F48" s="88">
        <v>3.42</v>
      </c>
      <c r="G48" s="88">
        <v>14.3</v>
      </c>
      <c r="H48" s="89">
        <v>4.6100000000000002E-2</v>
      </c>
      <c r="I48" s="88">
        <v>10.6</v>
      </c>
      <c r="J48" s="88"/>
      <c r="K48" s="88"/>
      <c r="L48" s="89"/>
      <c r="M48" s="88"/>
      <c r="N48" s="88">
        <v>3.42</v>
      </c>
      <c r="O48" s="88">
        <v>14.3</v>
      </c>
      <c r="P48" s="89">
        <v>4.6100000000000002E-2</v>
      </c>
      <c r="Q48" s="88">
        <v>10.6</v>
      </c>
      <c r="R48" s="90">
        <f t="shared" si="0"/>
        <v>1</v>
      </c>
      <c r="S48" s="90">
        <f t="shared" si="1"/>
        <v>1</v>
      </c>
      <c r="T48" s="93">
        <f t="shared" si="2"/>
        <v>1</v>
      </c>
      <c r="U48" s="92">
        <f t="shared" si="3"/>
        <v>1</v>
      </c>
    </row>
    <row r="49" spans="1:21" x14ac:dyDescent="0.15">
      <c r="A49" s="84" t="s">
        <v>49</v>
      </c>
      <c r="B49" s="84" t="s">
        <v>7</v>
      </c>
      <c r="C49" s="84" t="s">
        <v>157</v>
      </c>
      <c r="D49" s="84" t="s">
        <v>31</v>
      </c>
      <c r="E49" s="84" t="s">
        <v>44</v>
      </c>
      <c r="F49" s="88">
        <v>1</v>
      </c>
      <c r="G49" s="88">
        <v>6.37</v>
      </c>
      <c r="H49" s="89">
        <v>1.34E-2</v>
      </c>
      <c r="I49" s="88">
        <v>1.51</v>
      </c>
      <c r="J49" s="88"/>
      <c r="K49" s="88"/>
      <c r="L49" s="89"/>
      <c r="M49" s="88"/>
      <c r="N49" s="88">
        <v>1</v>
      </c>
      <c r="O49" s="88">
        <v>6.37</v>
      </c>
      <c r="P49" s="89">
        <v>1.34E-2</v>
      </c>
      <c r="Q49" s="88">
        <v>1.51</v>
      </c>
      <c r="R49" s="90">
        <f t="shared" si="0"/>
        <v>1</v>
      </c>
      <c r="S49" s="90">
        <f t="shared" si="1"/>
        <v>1</v>
      </c>
      <c r="T49" s="93">
        <f t="shared" si="2"/>
        <v>1</v>
      </c>
      <c r="U49" s="92">
        <f t="shared" si="3"/>
        <v>1</v>
      </c>
    </row>
    <row r="50" spans="1:21" x14ac:dyDescent="0.15">
      <c r="A50" s="84" t="s">
        <v>49</v>
      </c>
      <c r="B50" s="84" t="s">
        <v>7</v>
      </c>
      <c r="C50" s="84" t="s">
        <v>157</v>
      </c>
      <c r="D50" s="84" t="s">
        <v>31</v>
      </c>
      <c r="E50" s="84" t="s">
        <v>51</v>
      </c>
      <c r="F50" s="88">
        <v>1.48</v>
      </c>
      <c r="G50" s="88">
        <v>6.61</v>
      </c>
      <c r="H50" s="89">
        <v>1.5599999999999999E-2</v>
      </c>
      <c r="I50" s="88">
        <v>2.29</v>
      </c>
      <c r="J50" s="88"/>
      <c r="K50" s="88"/>
      <c r="L50" s="89"/>
      <c r="M50" s="88"/>
      <c r="N50" s="88">
        <v>1.48</v>
      </c>
      <c r="O50" s="88">
        <v>6.61</v>
      </c>
      <c r="P50" s="89">
        <v>1.5599999999999999E-2</v>
      </c>
      <c r="Q50" s="88">
        <v>2.29</v>
      </c>
      <c r="R50" s="90">
        <f t="shared" si="0"/>
        <v>1</v>
      </c>
      <c r="S50" s="90">
        <f t="shared" si="1"/>
        <v>1</v>
      </c>
      <c r="T50" s="93">
        <f t="shared" si="2"/>
        <v>1</v>
      </c>
      <c r="U50" s="92">
        <f t="shared" si="3"/>
        <v>1</v>
      </c>
    </row>
    <row r="51" spans="1:21" x14ac:dyDescent="0.15">
      <c r="A51" s="84" t="s">
        <v>49</v>
      </c>
      <c r="B51" s="84" t="s">
        <v>7</v>
      </c>
      <c r="C51" s="84" t="s">
        <v>157</v>
      </c>
      <c r="D51" s="84" t="s">
        <v>30</v>
      </c>
      <c r="E51" s="84" t="s">
        <v>44</v>
      </c>
      <c r="F51" s="88">
        <v>3.5</v>
      </c>
      <c r="G51" s="88">
        <v>143</v>
      </c>
      <c r="H51" s="89">
        <v>7.8899999999999998E-2</v>
      </c>
      <c r="I51" s="88">
        <v>6.07</v>
      </c>
      <c r="J51" s="88"/>
      <c r="K51" s="88"/>
      <c r="L51" s="89"/>
      <c r="M51" s="88"/>
      <c r="N51" s="88">
        <v>3.5</v>
      </c>
      <c r="O51" s="88">
        <v>143</v>
      </c>
      <c r="P51" s="89">
        <v>7.8899999999999998E-2</v>
      </c>
      <c r="Q51" s="88">
        <v>6.07</v>
      </c>
      <c r="R51" s="90">
        <f t="shared" si="0"/>
        <v>1</v>
      </c>
      <c r="S51" s="90">
        <f t="shared" si="1"/>
        <v>1</v>
      </c>
      <c r="T51" s="93">
        <f t="shared" si="2"/>
        <v>1</v>
      </c>
      <c r="U51" s="92">
        <f t="shared" si="3"/>
        <v>1</v>
      </c>
    </row>
    <row r="52" spans="1:21" x14ac:dyDescent="0.15">
      <c r="A52" s="84" t="s">
        <v>49</v>
      </c>
      <c r="B52" s="84" t="s">
        <v>7</v>
      </c>
      <c r="C52" s="84" t="s">
        <v>157</v>
      </c>
      <c r="D52" s="84" t="s">
        <v>30</v>
      </c>
      <c r="E52" s="84" t="s">
        <v>51</v>
      </c>
      <c r="F52" s="88">
        <v>3.5</v>
      </c>
      <c r="G52" s="88">
        <v>36.200000000000003</v>
      </c>
      <c r="H52" s="89">
        <v>0.104</v>
      </c>
      <c r="I52" s="88">
        <v>12.1</v>
      </c>
      <c r="J52" s="88"/>
      <c r="K52" s="88"/>
      <c r="L52" s="89"/>
      <c r="M52" s="88"/>
      <c r="N52" s="88">
        <v>3.5</v>
      </c>
      <c r="O52" s="88">
        <v>36.200000000000003</v>
      </c>
      <c r="P52" s="89">
        <v>0.104</v>
      </c>
      <c r="Q52" s="88">
        <v>12.1</v>
      </c>
      <c r="R52" s="90">
        <f t="shared" si="0"/>
        <v>1</v>
      </c>
      <c r="S52" s="90">
        <f t="shared" si="1"/>
        <v>1</v>
      </c>
      <c r="T52" s="93">
        <f t="shared" si="2"/>
        <v>1</v>
      </c>
      <c r="U52" s="92">
        <f t="shared" si="3"/>
        <v>1</v>
      </c>
    </row>
    <row r="53" spans="1:21" x14ac:dyDescent="0.15">
      <c r="A53" s="84" t="s">
        <v>49</v>
      </c>
      <c r="B53" s="84" t="s">
        <v>7</v>
      </c>
      <c r="C53" s="84" t="s">
        <v>157</v>
      </c>
      <c r="D53" s="84" t="s">
        <v>45</v>
      </c>
      <c r="E53" s="84" t="s">
        <v>44</v>
      </c>
      <c r="F53" s="88">
        <v>1.6</v>
      </c>
      <c r="G53" s="88">
        <v>25.7</v>
      </c>
      <c r="H53" s="89">
        <v>3.9E-2</v>
      </c>
      <c r="I53" s="88">
        <v>6.44</v>
      </c>
      <c r="J53" s="88"/>
      <c r="K53" s="88"/>
      <c r="L53" s="89"/>
      <c r="M53" s="88"/>
      <c r="N53" s="88">
        <v>1.6</v>
      </c>
      <c r="O53" s="88">
        <v>25.7</v>
      </c>
      <c r="P53" s="89">
        <v>3.9E-2</v>
      </c>
      <c r="Q53" s="88">
        <v>6.44</v>
      </c>
      <c r="R53" s="90">
        <f t="shared" si="0"/>
        <v>1</v>
      </c>
      <c r="S53" s="90">
        <f t="shared" si="1"/>
        <v>1</v>
      </c>
      <c r="T53" s="93">
        <f t="shared" si="2"/>
        <v>1</v>
      </c>
      <c r="U53" s="92">
        <f t="shared" si="3"/>
        <v>1</v>
      </c>
    </row>
    <row r="54" spans="1:21" x14ac:dyDescent="0.15">
      <c r="A54" s="84" t="s">
        <v>49</v>
      </c>
      <c r="B54" s="84" t="s">
        <v>7</v>
      </c>
      <c r="C54" s="84" t="s">
        <v>157</v>
      </c>
      <c r="D54" s="84" t="s">
        <v>45</v>
      </c>
      <c r="E54" s="84" t="s">
        <v>51</v>
      </c>
      <c r="F54" s="88">
        <v>3</v>
      </c>
      <c r="G54" s="88">
        <v>14.2</v>
      </c>
      <c r="H54" s="89">
        <v>4.3999999999999997E-2</v>
      </c>
      <c r="I54" s="88">
        <v>8.9700000000000006</v>
      </c>
      <c r="J54" s="88"/>
      <c r="K54" s="88"/>
      <c r="L54" s="89"/>
      <c r="M54" s="88"/>
      <c r="N54" s="88">
        <v>3</v>
      </c>
      <c r="O54" s="88">
        <v>14.2</v>
      </c>
      <c r="P54" s="89">
        <v>4.3999999999999997E-2</v>
      </c>
      <c r="Q54" s="88">
        <v>8.9700000000000006</v>
      </c>
      <c r="R54" s="90">
        <f t="shared" si="0"/>
        <v>1</v>
      </c>
      <c r="S54" s="90">
        <f t="shared" si="1"/>
        <v>1</v>
      </c>
      <c r="T54" s="93">
        <f t="shared" si="2"/>
        <v>1</v>
      </c>
      <c r="U54" s="92">
        <f t="shared" si="3"/>
        <v>1</v>
      </c>
    </row>
    <row r="55" spans="1:21" x14ac:dyDescent="0.15">
      <c r="A55" s="84" t="s">
        <v>49</v>
      </c>
      <c r="B55" s="84" t="s">
        <v>7</v>
      </c>
      <c r="C55" s="84" t="s">
        <v>158</v>
      </c>
      <c r="D55" s="84" t="s">
        <v>29</v>
      </c>
      <c r="E55" s="84" t="s">
        <v>44</v>
      </c>
      <c r="F55" s="88">
        <v>2.21</v>
      </c>
      <c r="G55" s="88">
        <v>182</v>
      </c>
      <c r="H55" s="89">
        <v>7.0000000000000007E-2</v>
      </c>
      <c r="I55" s="88">
        <v>0</v>
      </c>
      <c r="J55" s="88"/>
      <c r="K55" s="88"/>
      <c r="L55" s="89"/>
      <c r="M55" s="88"/>
      <c r="N55" s="88">
        <v>2.21</v>
      </c>
      <c r="O55" s="88">
        <v>182</v>
      </c>
      <c r="P55" s="89">
        <v>7.0000000000000007E-2</v>
      </c>
      <c r="Q55" s="88">
        <v>0</v>
      </c>
      <c r="R55" s="90">
        <f t="shared" si="0"/>
        <v>1</v>
      </c>
      <c r="S55" s="90">
        <f t="shared" si="1"/>
        <v>1</v>
      </c>
      <c r="T55" s="93">
        <f t="shared" si="2"/>
        <v>1</v>
      </c>
      <c r="U55" s="92" t="str">
        <f t="shared" si="3"/>
        <v/>
      </c>
    </row>
    <row r="56" spans="1:21" x14ac:dyDescent="0.15">
      <c r="A56" s="84" t="s">
        <v>49</v>
      </c>
      <c r="B56" s="84" t="s">
        <v>7</v>
      </c>
      <c r="C56" s="84" t="s">
        <v>158</v>
      </c>
      <c r="D56" s="84" t="s">
        <v>29</v>
      </c>
      <c r="E56" s="84" t="s">
        <v>51</v>
      </c>
      <c r="F56" s="88">
        <v>3.42</v>
      </c>
      <c r="G56" s="88">
        <v>131</v>
      </c>
      <c r="H56" s="89">
        <v>4.87E-2</v>
      </c>
      <c r="I56" s="88">
        <v>0</v>
      </c>
      <c r="J56" s="88"/>
      <c r="K56" s="88"/>
      <c r="L56" s="89"/>
      <c r="M56" s="88"/>
      <c r="N56" s="88">
        <v>3.42</v>
      </c>
      <c r="O56" s="88">
        <v>131</v>
      </c>
      <c r="P56" s="89">
        <v>4.87E-2</v>
      </c>
      <c r="Q56" s="88">
        <v>0</v>
      </c>
      <c r="R56" s="90">
        <f t="shared" si="0"/>
        <v>1</v>
      </c>
      <c r="S56" s="90">
        <f t="shared" si="1"/>
        <v>1</v>
      </c>
      <c r="T56" s="93">
        <f t="shared" si="2"/>
        <v>1</v>
      </c>
      <c r="U56" s="92" t="str">
        <f t="shared" si="3"/>
        <v/>
      </c>
    </row>
    <row r="57" spans="1:21" x14ac:dyDescent="0.15">
      <c r="A57" s="84" t="s">
        <v>49</v>
      </c>
      <c r="B57" s="84" t="s">
        <v>7</v>
      </c>
      <c r="C57" s="84" t="s">
        <v>158</v>
      </c>
      <c r="D57" s="84" t="s">
        <v>31</v>
      </c>
      <c r="E57" s="84" t="s">
        <v>44</v>
      </c>
      <c r="F57" s="88">
        <v>1</v>
      </c>
      <c r="G57" s="88">
        <v>21.8</v>
      </c>
      <c r="H57" s="89">
        <v>1.41E-2</v>
      </c>
      <c r="I57" s="88">
        <v>0</v>
      </c>
      <c r="J57" s="88"/>
      <c r="K57" s="88"/>
      <c r="L57" s="89"/>
      <c r="M57" s="88"/>
      <c r="N57" s="88">
        <v>1</v>
      </c>
      <c r="O57" s="88">
        <v>21.8</v>
      </c>
      <c r="P57" s="89">
        <v>1.41E-2</v>
      </c>
      <c r="Q57" s="88">
        <v>0</v>
      </c>
      <c r="R57" s="90">
        <f t="shared" si="0"/>
        <v>1</v>
      </c>
      <c r="S57" s="90">
        <f t="shared" si="1"/>
        <v>1</v>
      </c>
      <c r="T57" s="93">
        <f t="shared" si="2"/>
        <v>1</v>
      </c>
      <c r="U57" s="92" t="str">
        <f t="shared" si="3"/>
        <v/>
      </c>
    </row>
    <row r="58" spans="1:21" x14ac:dyDescent="0.15">
      <c r="A58" s="84" t="s">
        <v>49</v>
      </c>
      <c r="B58" s="84" t="s">
        <v>7</v>
      </c>
      <c r="C58" s="84" t="s">
        <v>158</v>
      </c>
      <c r="D58" s="84" t="s">
        <v>31</v>
      </c>
      <c r="E58" s="84" t="s">
        <v>51</v>
      </c>
      <c r="F58" s="88">
        <v>1.48</v>
      </c>
      <c r="G58" s="88">
        <v>30.1</v>
      </c>
      <c r="H58" s="89">
        <v>1.6500000000000001E-2</v>
      </c>
      <c r="I58" s="88">
        <v>0</v>
      </c>
      <c r="J58" s="88"/>
      <c r="K58" s="88"/>
      <c r="L58" s="89"/>
      <c r="M58" s="88"/>
      <c r="N58" s="88">
        <v>1.48</v>
      </c>
      <c r="O58" s="88">
        <v>30.1</v>
      </c>
      <c r="P58" s="89">
        <v>1.6500000000000001E-2</v>
      </c>
      <c r="Q58" s="88">
        <v>0</v>
      </c>
      <c r="R58" s="90">
        <f t="shared" si="0"/>
        <v>1</v>
      </c>
      <c r="S58" s="90">
        <f t="shared" si="1"/>
        <v>1</v>
      </c>
      <c r="T58" s="93">
        <f t="shared" si="2"/>
        <v>1</v>
      </c>
      <c r="U58" s="92" t="str">
        <f t="shared" si="3"/>
        <v/>
      </c>
    </row>
    <row r="59" spans="1:21" x14ac:dyDescent="0.15">
      <c r="A59" s="84" t="s">
        <v>49</v>
      </c>
      <c r="B59" s="84" t="s">
        <v>7</v>
      </c>
      <c r="C59" s="84" t="s">
        <v>158</v>
      </c>
      <c r="D59" s="84" t="s">
        <v>30</v>
      </c>
      <c r="E59" s="84" t="s">
        <v>44</v>
      </c>
      <c r="F59" s="88">
        <v>3.5</v>
      </c>
      <c r="G59" s="88">
        <v>202</v>
      </c>
      <c r="H59" s="89">
        <v>8.5900000000000004E-2</v>
      </c>
      <c r="I59" s="88">
        <v>0</v>
      </c>
      <c r="J59" s="88"/>
      <c r="K59" s="88"/>
      <c r="L59" s="89"/>
      <c r="M59" s="88"/>
      <c r="N59" s="88">
        <v>3.5</v>
      </c>
      <c r="O59" s="88">
        <v>202</v>
      </c>
      <c r="P59" s="89">
        <v>8.5900000000000004E-2</v>
      </c>
      <c r="Q59" s="88">
        <v>0</v>
      </c>
      <c r="R59" s="90">
        <f t="shared" si="0"/>
        <v>1</v>
      </c>
      <c r="S59" s="90">
        <f t="shared" si="1"/>
        <v>1</v>
      </c>
      <c r="T59" s="93">
        <f t="shared" si="2"/>
        <v>1</v>
      </c>
      <c r="U59" s="92" t="str">
        <f t="shared" si="3"/>
        <v/>
      </c>
    </row>
    <row r="60" spans="1:21" x14ac:dyDescent="0.15">
      <c r="A60" s="84" t="s">
        <v>49</v>
      </c>
      <c r="B60" s="84" t="s">
        <v>7</v>
      </c>
      <c r="C60" s="84" t="s">
        <v>158</v>
      </c>
      <c r="D60" s="84" t="s">
        <v>30</v>
      </c>
      <c r="E60" s="84" t="s">
        <v>51</v>
      </c>
      <c r="F60" s="88">
        <v>3.5</v>
      </c>
      <c r="G60" s="88">
        <v>154</v>
      </c>
      <c r="H60" s="89">
        <v>0.115</v>
      </c>
      <c r="I60" s="88">
        <v>0</v>
      </c>
      <c r="J60" s="88"/>
      <c r="K60" s="88"/>
      <c r="L60" s="89"/>
      <c r="M60" s="88"/>
      <c r="N60" s="88">
        <v>3.5</v>
      </c>
      <c r="O60" s="88">
        <v>154</v>
      </c>
      <c r="P60" s="89">
        <v>0.115</v>
      </c>
      <c r="Q60" s="88">
        <v>0</v>
      </c>
      <c r="R60" s="90">
        <f t="shared" si="0"/>
        <v>1</v>
      </c>
      <c r="S60" s="90">
        <f t="shared" si="1"/>
        <v>1</v>
      </c>
      <c r="T60" s="93">
        <f t="shared" si="2"/>
        <v>1</v>
      </c>
      <c r="U60" s="92" t="str">
        <f t="shared" si="3"/>
        <v/>
      </c>
    </row>
    <row r="61" spans="1:21" x14ac:dyDescent="0.15">
      <c r="A61" s="84" t="s">
        <v>49</v>
      </c>
      <c r="B61" s="84" t="s">
        <v>7</v>
      </c>
      <c r="C61" s="84" t="s">
        <v>158</v>
      </c>
      <c r="D61" s="84" t="s">
        <v>45</v>
      </c>
      <c r="E61" s="84" t="s">
        <v>44</v>
      </c>
      <c r="F61" s="88">
        <v>1.6</v>
      </c>
      <c r="G61" s="88">
        <v>95.2</v>
      </c>
      <c r="H61" s="89">
        <v>4.1000000000000002E-2</v>
      </c>
      <c r="I61" s="88">
        <v>0</v>
      </c>
      <c r="J61" s="88"/>
      <c r="K61" s="88"/>
      <c r="L61" s="89"/>
      <c r="M61" s="88"/>
      <c r="N61" s="88">
        <v>1.6</v>
      </c>
      <c r="O61" s="88">
        <v>95.2</v>
      </c>
      <c r="P61" s="89">
        <v>4.1000000000000002E-2</v>
      </c>
      <c r="Q61" s="88">
        <v>0</v>
      </c>
      <c r="R61" s="90">
        <f t="shared" si="0"/>
        <v>1</v>
      </c>
      <c r="S61" s="90">
        <f t="shared" si="1"/>
        <v>1</v>
      </c>
      <c r="T61" s="93">
        <f t="shared" si="2"/>
        <v>1</v>
      </c>
      <c r="U61" s="92" t="str">
        <f t="shared" si="3"/>
        <v/>
      </c>
    </row>
    <row r="62" spans="1:21" x14ac:dyDescent="0.15">
      <c r="A62" s="84" t="s">
        <v>49</v>
      </c>
      <c r="B62" s="84" t="s">
        <v>7</v>
      </c>
      <c r="C62" s="84" t="s">
        <v>158</v>
      </c>
      <c r="D62" s="84" t="s">
        <v>45</v>
      </c>
      <c r="E62" s="84" t="s">
        <v>51</v>
      </c>
      <c r="F62" s="88">
        <v>3</v>
      </c>
      <c r="G62" s="88">
        <v>112</v>
      </c>
      <c r="H62" s="89">
        <v>4.5999999999999999E-2</v>
      </c>
      <c r="I62" s="88">
        <v>0</v>
      </c>
      <c r="J62" s="88"/>
      <c r="K62" s="88"/>
      <c r="L62" s="89"/>
      <c r="M62" s="88"/>
      <c r="N62" s="88">
        <v>3</v>
      </c>
      <c r="O62" s="88">
        <v>112</v>
      </c>
      <c r="P62" s="89">
        <v>4.5999999999999999E-2</v>
      </c>
      <c r="Q62" s="88">
        <v>0</v>
      </c>
      <c r="R62" s="90">
        <f t="shared" si="0"/>
        <v>1</v>
      </c>
      <c r="S62" s="90">
        <f t="shared" si="1"/>
        <v>1</v>
      </c>
      <c r="T62" s="93">
        <f t="shared" si="2"/>
        <v>1</v>
      </c>
      <c r="U62" s="92" t="str">
        <f t="shared" si="3"/>
        <v/>
      </c>
    </row>
    <row r="63" spans="1:21" x14ac:dyDescent="0.15">
      <c r="A63" s="84" t="s">
        <v>49</v>
      </c>
      <c r="B63" s="84" t="s">
        <v>7</v>
      </c>
      <c r="C63" s="84" t="s">
        <v>159</v>
      </c>
      <c r="D63" s="84" t="s">
        <v>29</v>
      </c>
      <c r="E63" s="84" t="s">
        <v>44</v>
      </c>
      <c r="F63" s="88">
        <v>2.21</v>
      </c>
      <c r="G63" s="88">
        <v>20.7</v>
      </c>
      <c r="H63" s="89">
        <v>2.75E-2</v>
      </c>
      <c r="I63" s="88">
        <v>13.4</v>
      </c>
      <c r="J63" s="88"/>
      <c r="K63" s="88"/>
      <c r="L63" s="89"/>
      <c r="M63" s="88"/>
      <c r="N63" s="88">
        <v>2.21</v>
      </c>
      <c r="O63" s="88">
        <v>20.7</v>
      </c>
      <c r="P63" s="89">
        <v>2.75E-2</v>
      </c>
      <c r="Q63" s="88">
        <v>13.4</v>
      </c>
      <c r="R63" s="90">
        <f t="shared" si="0"/>
        <v>1</v>
      </c>
      <c r="S63" s="90">
        <f t="shared" si="1"/>
        <v>1</v>
      </c>
      <c r="T63" s="93">
        <f t="shared" si="2"/>
        <v>1</v>
      </c>
      <c r="U63" s="92">
        <f t="shared" si="3"/>
        <v>1</v>
      </c>
    </row>
    <row r="64" spans="1:21" x14ac:dyDescent="0.15">
      <c r="A64" s="84" t="s">
        <v>49</v>
      </c>
      <c r="B64" s="84" t="s">
        <v>7</v>
      </c>
      <c r="C64" s="84" t="s">
        <v>159</v>
      </c>
      <c r="D64" s="84" t="s">
        <v>29</v>
      </c>
      <c r="E64" s="84" t="s">
        <v>51</v>
      </c>
      <c r="F64" s="88">
        <v>3.42</v>
      </c>
      <c r="G64" s="88">
        <v>12.2</v>
      </c>
      <c r="H64" s="89">
        <v>1.8200000000000001E-2</v>
      </c>
      <c r="I64" s="88">
        <v>10.199999999999999</v>
      </c>
      <c r="J64" s="88"/>
      <c r="K64" s="88"/>
      <c r="L64" s="89"/>
      <c r="M64" s="88"/>
      <c r="N64" s="88">
        <v>3.42</v>
      </c>
      <c r="O64" s="88">
        <v>12.2</v>
      </c>
      <c r="P64" s="89">
        <v>1.8200000000000001E-2</v>
      </c>
      <c r="Q64" s="88">
        <v>10.199999999999999</v>
      </c>
      <c r="R64" s="90">
        <f t="shared" si="0"/>
        <v>1</v>
      </c>
      <c r="S64" s="90">
        <f t="shared" si="1"/>
        <v>1</v>
      </c>
      <c r="T64" s="93">
        <f t="shared" si="2"/>
        <v>1</v>
      </c>
      <c r="U64" s="92">
        <f t="shared" si="3"/>
        <v>1</v>
      </c>
    </row>
    <row r="65" spans="1:21" x14ac:dyDescent="0.15">
      <c r="A65" s="84" t="s">
        <v>49</v>
      </c>
      <c r="B65" s="84" t="s">
        <v>7</v>
      </c>
      <c r="C65" s="84" t="s">
        <v>159</v>
      </c>
      <c r="D65" s="84" t="s">
        <v>31</v>
      </c>
      <c r="E65" s="84" t="s">
        <v>44</v>
      </c>
      <c r="F65" s="88">
        <v>1</v>
      </c>
      <c r="G65" s="88">
        <v>4.28</v>
      </c>
      <c r="H65" s="89">
        <v>5.5700000000000003E-3</v>
      </c>
      <c r="I65" s="88">
        <v>1.36</v>
      </c>
      <c r="J65" s="88"/>
      <c r="K65" s="88"/>
      <c r="L65" s="89"/>
      <c r="M65" s="88"/>
      <c r="N65" s="88">
        <v>1</v>
      </c>
      <c r="O65" s="88">
        <v>4.28</v>
      </c>
      <c r="P65" s="89">
        <v>5.5700000000000003E-3</v>
      </c>
      <c r="Q65" s="88">
        <v>1.36</v>
      </c>
      <c r="R65" s="90">
        <f t="shared" si="0"/>
        <v>1</v>
      </c>
      <c r="S65" s="90">
        <f t="shared" si="1"/>
        <v>1</v>
      </c>
      <c r="T65" s="93">
        <f t="shared" si="2"/>
        <v>1</v>
      </c>
      <c r="U65" s="92">
        <f t="shared" si="3"/>
        <v>1</v>
      </c>
    </row>
    <row r="66" spans="1:21" x14ac:dyDescent="0.15">
      <c r="A66" s="84" t="s">
        <v>49</v>
      </c>
      <c r="B66" s="84" t="s">
        <v>7</v>
      </c>
      <c r="C66" s="84" t="s">
        <v>159</v>
      </c>
      <c r="D66" s="84" t="s">
        <v>31</v>
      </c>
      <c r="E66" s="84" t="s">
        <v>51</v>
      </c>
      <c r="F66" s="88">
        <v>1.48</v>
      </c>
      <c r="G66" s="88">
        <v>5.0199999999999996</v>
      </c>
      <c r="H66" s="89">
        <v>6.4999999999999997E-3</v>
      </c>
      <c r="I66" s="88">
        <v>2.13</v>
      </c>
      <c r="J66" s="88"/>
      <c r="K66" s="88"/>
      <c r="L66" s="89"/>
      <c r="M66" s="88"/>
      <c r="N66" s="88">
        <v>1.48</v>
      </c>
      <c r="O66" s="88">
        <v>5.0199999999999996</v>
      </c>
      <c r="P66" s="89">
        <v>6.4999999999999997E-3</v>
      </c>
      <c r="Q66" s="88">
        <v>2.13</v>
      </c>
      <c r="R66" s="90">
        <f t="shared" si="0"/>
        <v>1</v>
      </c>
      <c r="S66" s="90">
        <f t="shared" si="1"/>
        <v>1</v>
      </c>
      <c r="T66" s="93">
        <f t="shared" si="2"/>
        <v>1</v>
      </c>
      <c r="U66" s="92">
        <f t="shared" si="3"/>
        <v>1</v>
      </c>
    </row>
    <row r="67" spans="1:21" x14ac:dyDescent="0.15">
      <c r="A67" s="84" t="s">
        <v>49</v>
      </c>
      <c r="B67" s="84" t="s">
        <v>7</v>
      </c>
      <c r="C67" s="84" t="s">
        <v>159</v>
      </c>
      <c r="D67" s="84" t="s">
        <v>30</v>
      </c>
      <c r="E67" s="84" t="s">
        <v>44</v>
      </c>
      <c r="F67" s="88">
        <v>3.5</v>
      </c>
      <c r="G67" s="88">
        <v>139</v>
      </c>
      <c r="H67" s="89">
        <v>7.3599999999999999E-2</v>
      </c>
      <c r="I67" s="88">
        <v>5.32</v>
      </c>
      <c r="J67" s="88"/>
      <c r="K67" s="88"/>
      <c r="L67" s="89"/>
      <c r="M67" s="88"/>
      <c r="N67" s="88">
        <v>3.5</v>
      </c>
      <c r="O67" s="88">
        <v>139</v>
      </c>
      <c r="P67" s="89">
        <v>7.3599999999999999E-2</v>
      </c>
      <c r="Q67" s="88">
        <v>5.32</v>
      </c>
      <c r="R67" s="90">
        <f t="shared" si="0"/>
        <v>1</v>
      </c>
      <c r="S67" s="90">
        <f t="shared" si="1"/>
        <v>1</v>
      </c>
      <c r="T67" s="93">
        <f t="shared" si="2"/>
        <v>1</v>
      </c>
      <c r="U67" s="92">
        <f t="shared" si="3"/>
        <v>1</v>
      </c>
    </row>
    <row r="68" spans="1:21" x14ac:dyDescent="0.15">
      <c r="A68" s="84" t="s">
        <v>49</v>
      </c>
      <c r="B68" s="84" t="s">
        <v>7</v>
      </c>
      <c r="C68" s="84" t="s">
        <v>159</v>
      </c>
      <c r="D68" s="84" t="s">
        <v>30</v>
      </c>
      <c r="E68" s="84" t="s">
        <v>51</v>
      </c>
      <c r="F68" s="88">
        <v>3.5</v>
      </c>
      <c r="G68" s="88">
        <v>47.5</v>
      </c>
      <c r="H68" s="89">
        <v>9.74E-2</v>
      </c>
      <c r="I68" s="88">
        <v>10.6</v>
      </c>
      <c r="J68" s="88"/>
      <c r="K68" s="88"/>
      <c r="L68" s="89"/>
      <c r="M68" s="88"/>
      <c r="N68" s="88">
        <v>3.5</v>
      </c>
      <c r="O68" s="88">
        <v>47.5</v>
      </c>
      <c r="P68" s="89">
        <v>9.74E-2</v>
      </c>
      <c r="Q68" s="88">
        <v>10.6</v>
      </c>
      <c r="R68" s="90">
        <f t="shared" si="0"/>
        <v>1</v>
      </c>
      <c r="S68" s="90">
        <f t="shared" si="1"/>
        <v>1</v>
      </c>
      <c r="T68" s="93">
        <f t="shared" si="2"/>
        <v>1</v>
      </c>
      <c r="U68" s="92">
        <f t="shared" si="3"/>
        <v>1</v>
      </c>
    </row>
    <row r="69" spans="1:21" x14ac:dyDescent="0.15">
      <c r="A69" s="84" t="s">
        <v>49</v>
      </c>
      <c r="B69" s="84" t="s">
        <v>7</v>
      </c>
      <c r="C69" s="84" t="s">
        <v>159</v>
      </c>
      <c r="D69" s="84" t="s">
        <v>45</v>
      </c>
      <c r="E69" s="84" t="s">
        <v>44</v>
      </c>
      <c r="F69" s="88">
        <v>1.6</v>
      </c>
      <c r="G69" s="88">
        <v>21.1</v>
      </c>
      <c r="H69" s="89">
        <v>1.9E-2</v>
      </c>
      <c r="I69" s="88">
        <v>6.11</v>
      </c>
      <c r="J69" s="88"/>
      <c r="K69" s="88"/>
      <c r="L69" s="89"/>
      <c r="M69" s="88"/>
      <c r="N69" s="88">
        <v>1.6</v>
      </c>
      <c r="O69" s="88">
        <v>21.1</v>
      </c>
      <c r="P69" s="89">
        <v>1.9E-2</v>
      </c>
      <c r="Q69" s="88">
        <v>6.11</v>
      </c>
      <c r="R69" s="90">
        <f t="shared" si="0"/>
        <v>1</v>
      </c>
      <c r="S69" s="90">
        <f t="shared" si="1"/>
        <v>1</v>
      </c>
      <c r="T69" s="93">
        <f t="shared" si="2"/>
        <v>1</v>
      </c>
      <c r="U69" s="92">
        <f t="shared" si="3"/>
        <v>1</v>
      </c>
    </row>
    <row r="70" spans="1:21" x14ac:dyDescent="0.15">
      <c r="A70" s="84" t="s">
        <v>49</v>
      </c>
      <c r="B70" s="84" t="s">
        <v>7</v>
      </c>
      <c r="C70" s="84" t="s">
        <v>159</v>
      </c>
      <c r="D70" s="84" t="s">
        <v>45</v>
      </c>
      <c r="E70" s="84" t="s">
        <v>51</v>
      </c>
      <c r="F70" s="88">
        <v>3</v>
      </c>
      <c r="G70" s="88">
        <v>13</v>
      </c>
      <c r="H70" s="89">
        <v>2.1000000000000001E-2</v>
      </c>
      <c r="I70" s="88">
        <v>8.57</v>
      </c>
      <c r="J70" s="88"/>
      <c r="K70" s="88"/>
      <c r="L70" s="89"/>
      <c r="M70" s="88"/>
      <c r="N70" s="88">
        <v>3</v>
      </c>
      <c r="O70" s="88">
        <v>13</v>
      </c>
      <c r="P70" s="89">
        <v>2.1000000000000001E-2</v>
      </c>
      <c r="Q70" s="88">
        <v>8.57</v>
      </c>
      <c r="R70" s="90">
        <f t="shared" si="0"/>
        <v>1</v>
      </c>
      <c r="S70" s="90">
        <f t="shared" si="1"/>
        <v>1</v>
      </c>
      <c r="T70" s="93">
        <f t="shared" si="2"/>
        <v>1</v>
      </c>
      <c r="U70" s="92">
        <f t="shared" si="3"/>
        <v>1</v>
      </c>
    </row>
    <row r="71" spans="1:21" x14ac:dyDescent="0.15">
      <c r="A71" s="84" t="s">
        <v>49</v>
      </c>
      <c r="B71" s="84" t="s">
        <v>8</v>
      </c>
      <c r="C71" s="84" t="s">
        <v>43</v>
      </c>
      <c r="D71" s="84" t="s">
        <v>29</v>
      </c>
      <c r="E71" s="84" t="s">
        <v>44</v>
      </c>
      <c r="F71" s="88">
        <v>3.23</v>
      </c>
      <c r="G71" s="88">
        <v>5.27</v>
      </c>
      <c r="H71" s="89">
        <v>0</v>
      </c>
      <c r="I71" s="88">
        <v>8.23</v>
      </c>
      <c r="J71" s="88">
        <v>60.013399999999997</v>
      </c>
      <c r="K71" s="88">
        <v>0.28363832999999999</v>
      </c>
      <c r="L71" s="89">
        <v>0</v>
      </c>
      <c r="M71" s="88">
        <v>0.44294938</v>
      </c>
      <c r="N71" s="88"/>
      <c r="O71" s="88"/>
      <c r="P71" s="89"/>
      <c r="Q71" s="88"/>
      <c r="R71" s="90">
        <f t="shared" si="0"/>
        <v>18.579999999999998</v>
      </c>
      <c r="S71" s="90">
        <f t="shared" si="1"/>
        <v>5.3821314990512334E-2</v>
      </c>
      <c r="T71" s="93" t="str">
        <f t="shared" si="2"/>
        <v/>
      </c>
      <c r="U71" s="92">
        <f t="shared" si="3"/>
        <v>5.3821309842041309E-2</v>
      </c>
    </row>
    <row r="72" spans="1:21" x14ac:dyDescent="0.15">
      <c r="A72" s="84" t="s">
        <v>49</v>
      </c>
      <c r="B72" s="84" t="s">
        <v>8</v>
      </c>
      <c r="C72" s="84" t="s">
        <v>43</v>
      </c>
      <c r="D72" s="84" t="s">
        <v>29</v>
      </c>
      <c r="E72" s="84" t="s">
        <v>51</v>
      </c>
      <c r="F72" s="88">
        <v>2.9</v>
      </c>
      <c r="G72" s="88">
        <v>6.77</v>
      </c>
      <c r="H72" s="89">
        <v>0</v>
      </c>
      <c r="I72" s="88">
        <v>10.199999999999999</v>
      </c>
      <c r="J72" s="88">
        <v>53.881999999999998</v>
      </c>
      <c r="K72" s="88">
        <v>0.36437029999999998</v>
      </c>
      <c r="L72" s="89">
        <v>0</v>
      </c>
      <c r="M72" s="88">
        <v>0.54897739999999995</v>
      </c>
      <c r="N72" s="88"/>
      <c r="O72" s="88"/>
      <c r="P72" s="89"/>
      <c r="Q72" s="88"/>
      <c r="R72" s="90">
        <f t="shared" ref="R72:R135" si="4">IFERROR(MAX(GETPIVOTDATA("Sum of NumUnit",$A$3,"EnergyImpactID",$A72,"Version","DEER2021","BldgType",$D72,"BldgVint",$E72,"BldgLoc",$B72,"BldgHVAC",$C72,"NormUnit","Cap-kBTUh"),GETPIVOTDATA("Sum of NumUnit",$A$3,"EnergyImpactID",$A72,"Version","DEER2021","BldgType",$D72,"BldgVint",$E72,"BldgLoc",$B72,"BldgHVAC",$C72,"NormUnit","Cap-Tons"))/GETPIVOTDATA("Sum of NumUnit",$A$3,"EnergyImpactID",$A72,"Version","DEER2020","BldgType",$D72,"BldgVint",$E72,"BldgLoc",$B72,"BldgHVAC",$C72,"NormUnit","Cap-Tons"),"")</f>
        <v>18.579999999999998</v>
      </c>
      <c r="S72" s="90">
        <f t="shared" ref="S72:S135" si="5">IFERROR(MAX(GETPIVOTDATA("Sum of APreWBkWh",$A$3,"EnergyImpactID",$A72,"Version","DEER2021","BldgType",$D72,"BldgVint",$E72,"BldgLoc",$B72,"BldgHVAC",$C72,"NormUnit","Cap-kBTUh"),GETPIVOTDATA("Sum of APreWBkWh",$A$3,"EnergyImpactID",$A72,"Version","DEER2021","BldgType",$D72,"BldgVint",$E72,"BldgLoc",$B72,"BldgHVAC",$C72,"NormUnit","Cap-Tons"))/GETPIVOTDATA("Sum of APreWBkWh",$A$3,"EnergyImpactID",$A72,"Version","DEER2020","BldgType",$D72,"BldgVint",$E72,"BldgLoc",$B72,"BldgHVAC",$C72,"NormUnit","Cap-Tons"),"")</f>
        <v>5.3821314623338258E-2</v>
      </c>
      <c r="T72" s="93" t="str">
        <f t="shared" ref="T72:T135" si="6">IFERROR(MAX(GETPIVOTDATA("Sum of APreWBkW",$A$3,"EnergyImpactID",$A72,"Version","DEER2021","BldgType",$D72,"BldgVint",$E72,"BldgLoc",$B72,"BldgHVAC",$C72,"NormUnit","Cap-kBTUh"),GETPIVOTDATA("Sum of APreWBkW",$A$3,"EnergyImpactID",$A72,"Version","DEER2021","BldgType",$D72,"BldgVint",$E72,"BldgLoc",$B72,"BldgHVAC",$C72,"NormUnit","Cap-Tons"))/GETPIVOTDATA("Sum of APreWBkW",$A$3,"EnergyImpactID",$A72,"Version","DEER2020","BldgType",$D72,"BldgVint",$E72,"BldgLoc",$B72,"BldgHVAC",$C72,"NormUnit","Cap-Tons"),"")</f>
        <v/>
      </c>
      <c r="U72" s="92">
        <f t="shared" ref="U72:U135" si="7">IFERROR(MAX(GETPIVOTDATA("Sum of APreWBtherm",$A$3,"EnergyImpactID",$A72,"Version","DEER2021","BldgType",$D72,"BldgVint",$E72,"BldgLoc",$B72,"BldgHVAC",$C72,"NormUnit","Cap-kBTUh"),GETPIVOTDATA("Sum of APreWBtherm",$A$3,"EnergyImpactID",$A72,"Version","DEER2021","BldgType",$D72,"BldgVint",$E72,"BldgLoc",$B72,"BldgHVAC",$C72,"NormUnit","Cap-Tons"))/GETPIVOTDATA("Sum of APreWBtherm",$A$3,"EnergyImpactID",$A72,"Version","DEER2020","BldgType",$D72,"BldgVint",$E72,"BldgLoc",$B72,"BldgHVAC",$C72,"NormUnit","Cap-Tons"),"")</f>
        <v>5.3821313725490198E-2</v>
      </c>
    </row>
    <row r="73" spans="1:21" x14ac:dyDescent="0.15">
      <c r="A73" s="84" t="s">
        <v>49</v>
      </c>
      <c r="B73" s="84" t="s">
        <v>8</v>
      </c>
      <c r="C73" s="84" t="s">
        <v>43</v>
      </c>
      <c r="D73" s="84" t="s">
        <v>31</v>
      </c>
      <c r="E73" s="84" t="s">
        <v>44</v>
      </c>
      <c r="F73" s="88">
        <v>1</v>
      </c>
      <c r="G73" s="88">
        <v>1.68</v>
      </c>
      <c r="H73" s="89">
        <v>0</v>
      </c>
      <c r="I73" s="88">
        <v>1.77</v>
      </c>
      <c r="J73" s="88">
        <v>18.68</v>
      </c>
      <c r="K73" s="88">
        <v>8.9935760000000003E-2</v>
      </c>
      <c r="L73" s="89">
        <v>0</v>
      </c>
      <c r="M73" s="88">
        <v>9.4753749999999998E-2</v>
      </c>
      <c r="N73" s="88"/>
      <c r="O73" s="88"/>
      <c r="P73" s="89"/>
      <c r="Q73" s="88"/>
      <c r="R73" s="90">
        <f t="shared" si="4"/>
        <v>18.68</v>
      </c>
      <c r="S73" s="90">
        <f t="shared" si="5"/>
        <v>5.3533190476190477E-2</v>
      </c>
      <c r="T73" s="93" t="str">
        <f t="shared" si="6"/>
        <v/>
      </c>
      <c r="U73" s="92">
        <f t="shared" si="7"/>
        <v>5.3533192090395476E-2</v>
      </c>
    </row>
    <row r="74" spans="1:21" x14ac:dyDescent="0.15">
      <c r="A74" s="84" t="s">
        <v>49</v>
      </c>
      <c r="B74" s="84" t="s">
        <v>8</v>
      </c>
      <c r="C74" s="84" t="s">
        <v>43</v>
      </c>
      <c r="D74" s="84" t="s">
        <v>31</v>
      </c>
      <c r="E74" s="84" t="s">
        <v>51</v>
      </c>
      <c r="F74" s="88">
        <v>1.39</v>
      </c>
      <c r="G74" s="88">
        <v>1.93</v>
      </c>
      <c r="H74" s="89">
        <v>0</v>
      </c>
      <c r="I74" s="88">
        <v>2.33</v>
      </c>
      <c r="J74" s="88">
        <v>25.965199999999999</v>
      </c>
      <c r="K74" s="88">
        <v>0.10331906</v>
      </c>
      <c r="L74" s="89">
        <v>0</v>
      </c>
      <c r="M74" s="88">
        <v>0.12473233</v>
      </c>
      <c r="N74" s="88"/>
      <c r="O74" s="88"/>
      <c r="P74" s="89"/>
      <c r="Q74" s="88"/>
      <c r="R74" s="90">
        <f t="shared" si="4"/>
        <v>18.68</v>
      </c>
      <c r="S74" s="90">
        <f t="shared" si="5"/>
        <v>5.3533191709844566E-2</v>
      </c>
      <c r="T74" s="93" t="str">
        <f t="shared" si="6"/>
        <v/>
      </c>
      <c r="U74" s="92">
        <f t="shared" si="7"/>
        <v>5.3533188841201715E-2</v>
      </c>
    </row>
    <row r="75" spans="1:21" x14ac:dyDescent="0.15">
      <c r="A75" s="84" t="s">
        <v>49</v>
      </c>
      <c r="B75" s="84" t="s">
        <v>8</v>
      </c>
      <c r="C75" s="84" t="s">
        <v>43</v>
      </c>
      <c r="D75" s="84" t="s">
        <v>30</v>
      </c>
      <c r="E75" s="84" t="s">
        <v>44</v>
      </c>
      <c r="F75" s="88">
        <v>3.5</v>
      </c>
      <c r="G75" s="88">
        <v>3.36</v>
      </c>
      <c r="H75" s="89">
        <v>0</v>
      </c>
      <c r="I75" s="88">
        <v>5.23</v>
      </c>
      <c r="J75" s="88">
        <v>54.984999999999999</v>
      </c>
      <c r="K75" s="88">
        <v>0.2138765</v>
      </c>
      <c r="L75" s="89">
        <v>0</v>
      </c>
      <c r="M75" s="88">
        <v>0.33290900000000001</v>
      </c>
      <c r="N75" s="88"/>
      <c r="O75" s="88"/>
      <c r="P75" s="89"/>
      <c r="Q75" s="88"/>
      <c r="R75" s="90">
        <f t="shared" si="4"/>
        <v>15.709999999999999</v>
      </c>
      <c r="S75" s="90">
        <f t="shared" si="5"/>
        <v>6.3653720238095235E-2</v>
      </c>
      <c r="T75" s="93" t="str">
        <f t="shared" si="6"/>
        <v/>
      </c>
      <c r="U75" s="92">
        <f t="shared" si="7"/>
        <v>6.3653728489483738E-2</v>
      </c>
    </row>
    <row r="76" spans="1:21" x14ac:dyDescent="0.15">
      <c r="A76" s="84" t="s">
        <v>49</v>
      </c>
      <c r="B76" s="84" t="s">
        <v>8</v>
      </c>
      <c r="C76" s="84" t="s">
        <v>43</v>
      </c>
      <c r="D76" s="84" t="s">
        <v>30</v>
      </c>
      <c r="E76" s="84" t="s">
        <v>51</v>
      </c>
      <c r="F76" s="88">
        <v>3.5</v>
      </c>
      <c r="G76" s="88">
        <v>5.21</v>
      </c>
      <c r="H76" s="89">
        <v>0</v>
      </c>
      <c r="I76" s="88">
        <v>8.39</v>
      </c>
      <c r="J76" s="88">
        <v>54.984999999999999</v>
      </c>
      <c r="K76" s="88">
        <v>0.33163589999999998</v>
      </c>
      <c r="L76" s="89">
        <v>0</v>
      </c>
      <c r="M76" s="88">
        <v>0.53405475999999996</v>
      </c>
      <c r="N76" s="88"/>
      <c r="O76" s="88"/>
      <c r="P76" s="89"/>
      <c r="Q76" s="88"/>
      <c r="R76" s="90">
        <f t="shared" si="4"/>
        <v>15.709999999999999</v>
      </c>
      <c r="S76" s="90">
        <f t="shared" si="5"/>
        <v>6.365372360844529E-2</v>
      </c>
      <c r="T76" s="93" t="str">
        <f t="shared" si="6"/>
        <v/>
      </c>
      <c r="U76" s="92">
        <f t="shared" si="7"/>
        <v>6.3653725864123947E-2</v>
      </c>
    </row>
    <row r="77" spans="1:21" x14ac:dyDescent="0.15">
      <c r="A77" s="84" t="s">
        <v>49</v>
      </c>
      <c r="B77" s="84" t="s">
        <v>8</v>
      </c>
      <c r="C77" s="84" t="s">
        <v>43</v>
      </c>
      <c r="D77" s="84" t="s">
        <v>45</v>
      </c>
      <c r="E77" s="84" t="s">
        <v>44</v>
      </c>
      <c r="F77" s="88">
        <v>1.9</v>
      </c>
      <c r="G77" s="88">
        <v>3.1</v>
      </c>
      <c r="H77" s="89">
        <v>0</v>
      </c>
      <c r="I77" s="88">
        <v>4.3099999999999996</v>
      </c>
      <c r="J77" s="88"/>
      <c r="K77" s="88"/>
      <c r="L77" s="89"/>
      <c r="M77" s="88"/>
      <c r="N77" s="88">
        <v>1.9</v>
      </c>
      <c r="O77" s="88">
        <v>3.1</v>
      </c>
      <c r="P77" s="89">
        <v>0</v>
      </c>
      <c r="Q77" s="88">
        <v>4.3099999999999996</v>
      </c>
      <c r="R77" s="90">
        <f t="shared" si="4"/>
        <v>1</v>
      </c>
      <c r="S77" s="90">
        <f t="shared" si="5"/>
        <v>1</v>
      </c>
      <c r="T77" s="93" t="str">
        <f t="shared" si="6"/>
        <v/>
      </c>
      <c r="U77" s="92">
        <f t="shared" si="7"/>
        <v>1</v>
      </c>
    </row>
    <row r="78" spans="1:21" x14ac:dyDescent="0.15">
      <c r="A78" s="84" t="s">
        <v>49</v>
      </c>
      <c r="B78" s="84" t="s">
        <v>8</v>
      </c>
      <c r="C78" s="84" t="s">
        <v>43</v>
      </c>
      <c r="D78" s="84" t="s">
        <v>45</v>
      </c>
      <c r="E78" s="84" t="s">
        <v>51</v>
      </c>
      <c r="F78" s="88">
        <v>2.2000000000000002</v>
      </c>
      <c r="G78" s="88">
        <v>4.5999999999999996</v>
      </c>
      <c r="H78" s="89">
        <v>0</v>
      </c>
      <c r="I78" s="88">
        <v>6.69</v>
      </c>
      <c r="J78" s="88"/>
      <c r="K78" s="88"/>
      <c r="L78" s="89"/>
      <c r="M78" s="88"/>
      <c r="N78" s="88">
        <v>2.2000000000000002</v>
      </c>
      <c r="O78" s="88">
        <v>4.5999999999999996</v>
      </c>
      <c r="P78" s="89">
        <v>0</v>
      </c>
      <c r="Q78" s="88">
        <v>6.69</v>
      </c>
      <c r="R78" s="90">
        <f t="shared" si="4"/>
        <v>1</v>
      </c>
      <c r="S78" s="90">
        <f t="shared" si="5"/>
        <v>1</v>
      </c>
      <c r="T78" s="93" t="str">
        <f t="shared" si="6"/>
        <v/>
      </c>
      <c r="U78" s="92">
        <f t="shared" si="7"/>
        <v>1</v>
      </c>
    </row>
    <row r="79" spans="1:21" x14ac:dyDescent="0.15">
      <c r="A79" s="84" t="s">
        <v>49</v>
      </c>
      <c r="B79" s="84" t="s">
        <v>8</v>
      </c>
      <c r="C79" s="84" t="s">
        <v>157</v>
      </c>
      <c r="D79" s="84" t="s">
        <v>29</v>
      </c>
      <c r="E79" s="84" t="s">
        <v>44</v>
      </c>
      <c r="F79" s="88">
        <v>3.23</v>
      </c>
      <c r="G79" s="88">
        <v>10.199999999999999</v>
      </c>
      <c r="H79" s="89">
        <v>2.6800000000000001E-2</v>
      </c>
      <c r="I79" s="88">
        <v>8.44</v>
      </c>
      <c r="J79" s="88"/>
      <c r="K79" s="88"/>
      <c r="L79" s="89"/>
      <c r="M79" s="88"/>
      <c r="N79" s="88">
        <v>3.23</v>
      </c>
      <c r="O79" s="88">
        <v>10.199999999999999</v>
      </c>
      <c r="P79" s="89">
        <v>2.6800000000000001E-2</v>
      </c>
      <c r="Q79" s="88">
        <v>8.44</v>
      </c>
      <c r="R79" s="90">
        <f t="shared" si="4"/>
        <v>1</v>
      </c>
      <c r="S79" s="90">
        <f t="shared" si="5"/>
        <v>1</v>
      </c>
      <c r="T79" s="93">
        <f t="shared" si="6"/>
        <v>1</v>
      </c>
      <c r="U79" s="92">
        <f t="shared" si="7"/>
        <v>1</v>
      </c>
    </row>
    <row r="80" spans="1:21" x14ac:dyDescent="0.15">
      <c r="A80" s="84" t="s">
        <v>49</v>
      </c>
      <c r="B80" s="84" t="s">
        <v>8</v>
      </c>
      <c r="C80" s="84" t="s">
        <v>157</v>
      </c>
      <c r="D80" s="84" t="s">
        <v>29</v>
      </c>
      <c r="E80" s="84" t="s">
        <v>51</v>
      </c>
      <c r="F80" s="88">
        <v>2.9</v>
      </c>
      <c r="G80" s="88">
        <v>11.8</v>
      </c>
      <c r="H80" s="89">
        <v>3.1600000000000003E-2</v>
      </c>
      <c r="I80" s="88">
        <v>10.4</v>
      </c>
      <c r="J80" s="88"/>
      <c r="K80" s="88"/>
      <c r="L80" s="89"/>
      <c r="M80" s="88"/>
      <c r="N80" s="88">
        <v>2.9</v>
      </c>
      <c r="O80" s="88">
        <v>11.8</v>
      </c>
      <c r="P80" s="89">
        <v>3.1600000000000003E-2</v>
      </c>
      <c r="Q80" s="88">
        <v>10.4</v>
      </c>
      <c r="R80" s="90">
        <f t="shared" si="4"/>
        <v>1</v>
      </c>
      <c r="S80" s="90">
        <f t="shared" si="5"/>
        <v>1</v>
      </c>
      <c r="T80" s="93">
        <f t="shared" si="6"/>
        <v>1</v>
      </c>
      <c r="U80" s="92">
        <f t="shared" si="7"/>
        <v>1</v>
      </c>
    </row>
    <row r="81" spans="1:21" x14ac:dyDescent="0.15">
      <c r="A81" s="84" t="s">
        <v>49</v>
      </c>
      <c r="B81" s="84" t="s">
        <v>8</v>
      </c>
      <c r="C81" s="84" t="s">
        <v>157</v>
      </c>
      <c r="D81" s="84" t="s">
        <v>31</v>
      </c>
      <c r="E81" s="84" t="s">
        <v>44</v>
      </c>
      <c r="F81" s="88">
        <v>1</v>
      </c>
      <c r="G81" s="88">
        <v>2.5299999999999998</v>
      </c>
      <c r="H81" s="89">
        <v>3.9399999999999999E-3</v>
      </c>
      <c r="I81" s="88">
        <v>1.84</v>
      </c>
      <c r="J81" s="88"/>
      <c r="K81" s="88"/>
      <c r="L81" s="89"/>
      <c r="M81" s="88"/>
      <c r="N81" s="88">
        <v>1</v>
      </c>
      <c r="O81" s="88">
        <v>2.5299999999999998</v>
      </c>
      <c r="P81" s="89">
        <v>3.9399999999999999E-3</v>
      </c>
      <c r="Q81" s="88">
        <v>1.84</v>
      </c>
      <c r="R81" s="90">
        <f t="shared" si="4"/>
        <v>1</v>
      </c>
      <c r="S81" s="90">
        <f t="shared" si="5"/>
        <v>1</v>
      </c>
      <c r="T81" s="93">
        <f t="shared" si="6"/>
        <v>1</v>
      </c>
      <c r="U81" s="92">
        <f t="shared" si="7"/>
        <v>1</v>
      </c>
    </row>
    <row r="82" spans="1:21" x14ac:dyDescent="0.15">
      <c r="A82" s="84" t="s">
        <v>49</v>
      </c>
      <c r="B82" s="84" t="s">
        <v>8</v>
      </c>
      <c r="C82" s="84" t="s">
        <v>157</v>
      </c>
      <c r="D82" s="84" t="s">
        <v>31</v>
      </c>
      <c r="E82" s="84" t="s">
        <v>51</v>
      </c>
      <c r="F82" s="88">
        <v>1.39</v>
      </c>
      <c r="G82" s="88">
        <v>2.86</v>
      </c>
      <c r="H82" s="89">
        <v>4.9300000000000004E-3</v>
      </c>
      <c r="I82" s="88">
        <v>2.41</v>
      </c>
      <c r="J82" s="88"/>
      <c r="K82" s="88"/>
      <c r="L82" s="89"/>
      <c r="M82" s="88"/>
      <c r="N82" s="88">
        <v>1.39</v>
      </c>
      <c r="O82" s="88">
        <v>2.86</v>
      </c>
      <c r="P82" s="89">
        <v>4.9300000000000004E-3</v>
      </c>
      <c r="Q82" s="88">
        <v>2.41</v>
      </c>
      <c r="R82" s="90">
        <f t="shared" si="4"/>
        <v>1</v>
      </c>
      <c r="S82" s="90">
        <f t="shared" si="5"/>
        <v>1</v>
      </c>
      <c r="T82" s="93">
        <f t="shared" si="6"/>
        <v>1</v>
      </c>
      <c r="U82" s="92">
        <f t="shared" si="7"/>
        <v>1</v>
      </c>
    </row>
    <row r="83" spans="1:21" x14ac:dyDescent="0.15">
      <c r="A83" s="84" t="s">
        <v>49</v>
      </c>
      <c r="B83" s="84" t="s">
        <v>8</v>
      </c>
      <c r="C83" s="84" t="s">
        <v>157</v>
      </c>
      <c r="D83" s="84" t="s">
        <v>30</v>
      </c>
      <c r="E83" s="84" t="s">
        <v>44</v>
      </c>
      <c r="F83" s="88">
        <v>3.5</v>
      </c>
      <c r="G83" s="88">
        <v>141</v>
      </c>
      <c r="H83" s="89">
        <v>3.7499999999999999E-2</v>
      </c>
      <c r="I83" s="88">
        <v>5.8</v>
      </c>
      <c r="J83" s="88"/>
      <c r="K83" s="88"/>
      <c r="L83" s="89"/>
      <c r="M83" s="88"/>
      <c r="N83" s="88">
        <v>3.5</v>
      </c>
      <c r="O83" s="88">
        <v>141</v>
      </c>
      <c r="P83" s="89">
        <v>3.7499999999999999E-2</v>
      </c>
      <c r="Q83" s="88">
        <v>5.8</v>
      </c>
      <c r="R83" s="90">
        <f t="shared" si="4"/>
        <v>1</v>
      </c>
      <c r="S83" s="90">
        <f t="shared" si="5"/>
        <v>1</v>
      </c>
      <c r="T83" s="93">
        <f t="shared" si="6"/>
        <v>1</v>
      </c>
      <c r="U83" s="92">
        <f t="shared" si="7"/>
        <v>1</v>
      </c>
    </row>
    <row r="84" spans="1:21" x14ac:dyDescent="0.15">
      <c r="A84" s="84" t="s">
        <v>49</v>
      </c>
      <c r="B84" s="84" t="s">
        <v>8</v>
      </c>
      <c r="C84" s="84" t="s">
        <v>157</v>
      </c>
      <c r="D84" s="84" t="s">
        <v>30</v>
      </c>
      <c r="E84" s="84" t="s">
        <v>51</v>
      </c>
      <c r="F84" s="88">
        <v>3.5</v>
      </c>
      <c r="G84" s="88">
        <v>23.7</v>
      </c>
      <c r="H84" s="89">
        <v>6.3100000000000003E-2</v>
      </c>
      <c r="I84" s="88">
        <v>9.2899999999999991</v>
      </c>
      <c r="J84" s="88"/>
      <c r="K84" s="88"/>
      <c r="L84" s="89"/>
      <c r="M84" s="88"/>
      <c r="N84" s="88">
        <v>3.5</v>
      </c>
      <c r="O84" s="88">
        <v>23.7</v>
      </c>
      <c r="P84" s="89">
        <v>6.3100000000000003E-2</v>
      </c>
      <c r="Q84" s="88">
        <v>9.2899999999999991</v>
      </c>
      <c r="R84" s="90">
        <f t="shared" si="4"/>
        <v>1</v>
      </c>
      <c r="S84" s="90">
        <f t="shared" si="5"/>
        <v>1</v>
      </c>
      <c r="T84" s="93">
        <f t="shared" si="6"/>
        <v>1</v>
      </c>
      <c r="U84" s="92">
        <f t="shared" si="7"/>
        <v>1</v>
      </c>
    </row>
    <row r="85" spans="1:21" x14ac:dyDescent="0.15">
      <c r="A85" s="84" t="s">
        <v>49</v>
      </c>
      <c r="B85" s="84" t="s">
        <v>8</v>
      </c>
      <c r="C85" s="84" t="s">
        <v>157</v>
      </c>
      <c r="D85" s="84" t="s">
        <v>45</v>
      </c>
      <c r="E85" s="84" t="s">
        <v>44</v>
      </c>
      <c r="F85" s="88">
        <v>1.9</v>
      </c>
      <c r="G85" s="88">
        <v>6.7</v>
      </c>
      <c r="H85" s="89">
        <v>1.2999999999999999E-2</v>
      </c>
      <c r="I85" s="88">
        <v>4.4400000000000004</v>
      </c>
      <c r="J85" s="88"/>
      <c r="K85" s="88"/>
      <c r="L85" s="89"/>
      <c r="M85" s="88"/>
      <c r="N85" s="88">
        <v>1.9</v>
      </c>
      <c r="O85" s="88">
        <v>6.7</v>
      </c>
      <c r="P85" s="89">
        <v>1.2999999999999999E-2</v>
      </c>
      <c r="Q85" s="88">
        <v>4.4400000000000004</v>
      </c>
      <c r="R85" s="90">
        <f t="shared" si="4"/>
        <v>1</v>
      </c>
      <c r="S85" s="90">
        <f t="shared" si="5"/>
        <v>1</v>
      </c>
      <c r="T85" s="93">
        <f t="shared" si="6"/>
        <v>1</v>
      </c>
      <c r="U85" s="92">
        <f t="shared" si="7"/>
        <v>1</v>
      </c>
    </row>
    <row r="86" spans="1:21" x14ac:dyDescent="0.15">
      <c r="A86" s="84" t="s">
        <v>49</v>
      </c>
      <c r="B86" s="84" t="s">
        <v>8</v>
      </c>
      <c r="C86" s="84" t="s">
        <v>157</v>
      </c>
      <c r="D86" s="84" t="s">
        <v>45</v>
      </c>
      <c r="E86" s="84" t="s">
        <v>51</v>
      </c>
      <c r="F86" s="88">
        <v>2.2000000000000002</v>
      </c>
      <c r="G86" s="88">
        <v>8</v>
      </c>
      <c r="H86" s="89">
        <v>0.02</v>
      </c>
      <c r="I86" s="88">
        <v>6.82</v>
      </c>
      <c r="J86" s="88"/>
      <c r="K86" s="88"/>
      <c r="L86" s="89"/>
      <c r="M86" s="88"/>
      <c r="N86" s="88">
        <v>2.2000000000000002</v>
      </c>
      <c r="O86" s="88">
        <v>8</v>
      </c>
      <c r="P86" s="89">
        <v>0.02</v>
      </c>
      <c r="Q86" s="88">
        <v>6.82</v>
      </c>
      <c r="R86" s="90">
        <f t="shared" si="4"/>
        <v>1</v>
      </c>
      <c r="S86" s="90">
        <f t="shared" si="5"/>
        <v>1</v>
      </c>
      <c r="T86" s="93">
        <f t="shared" si="6"/>
        <v>1</v>
      </c>
      <c r="U86" s="92">
        <f t="shared" si="7"/>
        <v>1</v>
      </c>
    </row>
    <row r="87" spans="1:21" x14ac:dyDescent="0.15">
      <c r="A87" s="84" t="s">
        <v>49</v>
      </c>
      <c r="B87" s="84" t="s">
        <v>8</v>
      </c>
      <c r="C87" s="84" t="s">
        <v>158</v>
      </c>
      <c r="D87" s="84" t="s">
        <v>29</v>
      </c>
      <c r="E87" s="84" t="s">
        <v>44</v>
      </c>
      <c r="F87" s="88">
        <v>3.23</v>
      </c>
      <c r="G87" s="88">
        <v>77</v>
      </c>
      <c r="H87" s="89">
        <v>2.7199999999999998E-2</v>
      </c>
      <c r="I87" s="88">
        <v>0</v>
      </c>
      <c r="J87" s="88"/>
      <c r="K87" s="88"/>
      <c r="L87" s="89"/>
      <c r="M87" s="88"/>
      <c r="N87" s="88">
        <v>3.23</v>
      </c>
      <c r="O87" s="88">
        <v>77</v>
      </c>
      <c r="P87" s="89">
        <v>2.7199999999999998E-2</v>
      </c>
      <c r="Q87" s="88">
        <v>0</v>
      </c>
      <c r="R87" s="90">
        <f t="shared" si="4"/>
        <v>1</v>
      </c>
      <c r="S87" s="90">
        <f t="shared" si="5"/>
        <v>1</v>
      </c>
      <c r="T87" s="93">
        <f t="shared" si="6"/>
        <v>1</v>
      </c>
      <c r="U87" s="92" t="str">
        <f t="shared" si="7"/>
        <v/>
      </c>
    </row>
    <row r="88" spans="1:21" x14ac:dyDescent="0.15">
      <c r="A88" s="84" t="s">
        <v>49</v>
      </c>
      <c r="B88" s="84" t="s">
        <v>8</v>
      </c>
      <c r="C88" s="84" t="s">
        <v>158</v>
      </c>
      <c r="D88" s="84" t="s">
        <v>29</v>
      </c>
      <c r="E88" s="84" t="s">
        <v>51</v>
      </c>
      <c r="F88" s="88">
        <v>2.9</v>
      </c>
      <c r="G88" s="88">
        <v>94.2</v>
      </c>
      <c r="H88" s="89">
        <v>3.4599999999999999E-2</v>
      </c>
      <c r="I88" s="88">
        <v>0</v>
      </c>
      <c r="J88" s="88"/>
      <c r="K88" s="88"/>
      <c r="L88" s="89"/>
      <c r="M88" s="88"/>
      <c r="N88" s="88">
        <v>2.9</v>
      </c>
      <c r="O88" s="88">
        <v>94.2</v>
      </c>
      <c r="P88" s="89">
        <v>3.4599999999999999E-2</v>
      </c>
      <c r="Q88" s="88">
        <v>0</v>
      </c>
      <c r="R88" s="90">
        <f t="shared" si="4"/>
        <v>1</v>
      </c>
      <c r="S88" s="90">
        <f t="shared" si="5"/>
        <v>1</v>
      </c>
      <c r="T88" s="93">
        <f t="shared" si="6"/>
        <v>1</v>
      </c>
      <c r="U88" s="92" t="str">
        <f t="shared" si="7"/>
        <v/>
      </c>
    </row>
    <row r="89" spans="1:21" x14ac:dyDescent="0.15">
      <c r="A89" s="84" t="s">
        <v>49</v>
      </c>
      <c r="B89" s="84" t="s">
        <v>8</v>
      </c>
      <c r="C89" s="84" t="s">
        <v>158</v>
      </c>
      <c r="D89" s="84" t="s">
        <v>31</v>
      </c>
      <c r="E89" s="84" t="s">
        <v>44</v>
      </c>
      <c r="F89" s="88">
        <v>1</v>
      </c>
      <c r="G89" s="88">
        <v>18.2</v>
      </c>
      <c r="H89" s="89">
        <v>4.4200000000000003E-3</v>
      </c>
      <c r="I89" s="88">
        <v>0</v>
      </c>
      <c r="J89" s="88"/>
      <c r="K89" s="88"/>
      <c r="L89" s="89"/>
      <c r="M89" s="88"/>
      <c r="N89" s="88">
        <v>1</v>
      </c>
      <c r="O89" s="88">
        <v>18.2</v>
      </c>
      <c r="P89" s="89">
        <v>4.4200000000000003E-3</v>
      </c>
      <c r="Q89" s="88">
        <v>0</v>
      </c>
      <c r="R89" s="90">
        <f t="shared" si="4"/>
        <v>1</v>
      </c>
      <c r="S89" s="90">
        <f t="shared" si="5"/>
        <v>1</v>
      </c>
      <c r="T89" s="93">
        <f t="shared" si="6"/>
        <v>1</v>
      </c>
      <c r="U89" s="92" t="str">
        <f t="shared" si="7"/>
        <v/>
      </c>
    </row>
    <row r="90" spans="1:21" x14ac:dyDescent="0.15">
      <c r="A90" s="84" t="s">
        <v>49</v>
      </c>
      <c r="B90" s="84" t="s">
        <v>8</v>
      </c>
      <c r="C90" s="84" t="s">
        <v>158</v>
      </c>
      <c r="D90" s="84" t="s">
        <v>31</v>
      </c>
      <c r="E90" s="84" t="s">
        <v>51</v>
      </c>
      <c r="F90" s="88">
        <v>1.39</v>
      </c>
      <c r="G90" s="88">
        <v>22.1</v>
      </c>
      <c r="H90" s="89">
        <v>4.9899999999999996E-3</v>
      </c>
      <c r="I90" s="88">
        <v>0</v>
      </c>
      <c r="J90" s="88"/>
      <c r="K90" s="88"/>
      <c r="L90" s="89"/>
      <c r="M90" s="88"/>
      <c r="N90" s="88">
        <v>1.39</v>
      </c>
      <c r="O90" s="88">
        <v>22.1</v>
      </c>
      <c r="P90" s="89">
        <v>4.9899999999999996E-3</v>
      </c>
      <c r="Q90" s="88">
        <v>0</v>
      </c>
      <c r="R90" s="90">
        <f t="shared" si="4"/>
        <v>1</v>
      </c>
      <c r="S90" s="90">
        <f t="shared" si="5"/>
        <v>1</v>
      </c>
      <c r="T90" s="93">
        <f t="shared" si="6"/>
        <v>1</v>
      </c>
      <c r="U90" s="92" t="str">
        <f t="shared" si="7"/>
        <v/>
      </c>
    </row>
    <row r="91" spans="1:21" x14ac:dyDescent="0.15">
      <c r="A91" s="84" t="s">
        <v>49</v>
      </c>
      <c r="B91" s="84" t="s">
        <v>8</v>
      </c>
      <c r="C91" s="84" t="s">
        <v>158</v>
      </c>
      <c r="D91" s="84" t="s">
        <v>30</v>
      </c>
      <c r="E91" s="84" t="s">
        <v>44</v>
      </c>
      <c r="F91" s="88">
        <v>3.5</v>
      </c>
      <c r="G91" s="88">
        <v>185</v>
      </c>
      <c r="H91" s="89">
        <v>4.2999999999999997E-2</v>
      </c>
      <c r="I91" s="88">
        <v>0</v>
      </c>
      <c r="J91" s="88"/>
      <c r="K91" s="88"/>
      <c r="L91" s="89"/>
      <c r="M91" s="88"/>
      <c r="N91" s="88">
        <v>3.5</v>
      </c>
      <c r="O91" s="88">
        <v>185</v>
      </c>
      <c r="P91" s="89">
        <v>4.2999999999999997E-2</v>
      </c>
      <c r="Q91" s="88">
        <v>0</v>
      </c>
      <c r="R91" s="90">
        <f t="shared" si="4"/>
        <v>1</v>
      </c>
      <c r="S91" s="90">
        <f t="shared" si="5"/>
        <v>1</v>
      </c>
      <c r="T91" s="93">
        <f t="shared" si="6"/>
        <v>1</v>
      </c>
      <c r="U91" s="92" t="str">
        <f t="shared" si="7"/>
        <v/>
      </c>
    </row>
    <row r="92" spans="1:21" x14ac:dyDescent="0.15">
      <c r="A92" s="84" t="s">
        <v>49</v>
      </c>
      <c r="B92" s="84" t="s">
        <v>8</v>
      </c>
      <c r="C92" s="84" t="s">
        <v>158</v>
      </c>
      <c r="D92" s="84" t="s">
        <v>30</v>
      </c>
      <c r="E92" s="84" t="s">
        <v>51</v>
      </c>
      <c r="F92" s="88">
        <v>3.5</v>
      </c>
      <c r="G92" s="88">
        <v>91.7</v>
      </c>
      <c r="H92" s="89">
        <v>7.4099999999999999E-2</v>
      </c>
      <c r="I92" s="88">
        <v>0</v>
      </c>
      <c r="J92" s="88"/>
      <c r="K92" s="88"/>
      <c r="L92" s="89"/>
      <c r="M92" s="88"/>
      <c r="N92" s="88">
        <v>3.5</v>
      </c>
      <c r="O92" s="88">
        <v>91.7</v>
      </c>
      <c r="P92" s="89">
        <v>7.4099999999999999E-2</v>
      </c>
      <c r="Q92" s="88">
        <v>0</v>
      </c>
      <c r="R92" s="90">
        <f t="shared" si="4"/>
        <v>1</v>
      </c>
      <c r="S92" s="90">
        <f t="shared" si="5"/>
        <v>1</v>
      </c>
      <c r="T92" s="93">
        <f t="shared" si="6"/>
        <v>1</v>
      </c>
      <c r="U92" s="92" t="str">
        <f t="shared" si="7"/>
        <v/>
      </c>
    </row>
    <row r="93" spans="1:21" x14ac:dyDescent="0.15">
      <c r="A93" s="84" t="s">
        <v>49</v>
      </c>
      <c r="B93" s="84" t="s">
        <v>8</v>
      </c>
      <c r="C93" s="84" t="s">
        <v>158</v>
      </c>
      <c r="D93" s="84" t="s">
        <v>45</v>
      </c>
      <c r="E93" s="84" t="s">
        <v>44</v>
      </c>
      <c r="F93" s="88">
        <v>1.9</v>
      </c>
      <c r="G93" s="88">
        <v>42.5</v>
      </c>
      <c r="H93" s="89">
        <v>1.4E-2</v>
      </c>
      <c r="I93" s="88">
        <v>0</v>
      </c>
      <c r="J93" s="88"/>
      <c r="K93" s="88"/>
      <c r="L93" s="89"/>
      <c r="M93" s="88"/>
      <c r="N93" s="88">
        <v>1.9</v>
      </c>
      <c r="O93" s="88">
        <v>42.5</v>
      </c>
      <c r="P93" s="89">
        <v>1.4E-2</v>
      </c>
      <c r="Q93" s="88">
        <v>0</v>
      </c>
      <c r="R93" s="90">
        <f t="shared" si="4"/>
        <v>1</v>
      </c>
      <c r="S93" s="90">
        <f t="shared" si="5"/>
        <v>1</v>
      </c>
      <c r="T93" s="93">
        <f t="shared" si="6"/>
        <v>1</v>
      </c>
      <c r="U93" s="92" t="str">
        <f t="shared" si="7"/>
        <v/>
      </c>
    </row>
    <row r="94" spans="1:21" x14ac:dyDescent="0.15">
      <c r="A94" s="84" t="s">
        <v>49</v>
      </c>
      <c r="B94" s="84" t="s">
        <v>8</v>
      </c>
      <c r="C94" s="84" t="s">
        <v>158</v>
      </c>
      <c r="D94" s="84" t="s">
        <v>45</v>
      </c>
      <c r="E94" s="84" t="s">
        <v>51</v>
      </c>
      <c r="F94" s="88">
        <v>2.2000000000000002</v>
      </c>
      <c r="G94" s="88">
        <v>62.2</v>
      </c>
      <c r="H94" s="89">
        <v>2.1999999999999999E-2</v>
      </c>
      <c r="I94" s="88">
        <v>0</v>
      </c>
      <c r="J94" s="88"/>
      <c r="K94" s="88"/>
      <c r="L94" s="89"/>
      <c r="M94" s="88"/>
      <c r="N94" s="88">
        <v>2.2000000000000002</v>
      </c>
      <c r="O94" s="88">
        <v>62.2</v>
      </c>
      <c r="P94" s="89">
        <v>2.1999999999999999E-2</v>
      </c>
      <c r="Q94" s="88">
        <v>0</v>
      </c>
      <c r="R94" s="90">
        <f t="shared" si="4"/>
        <v>1</v>
      </c>
      <c r="S94" s="90">
        <f t="shared" si="5"/>
        <v>1</v>
      </c>
      <c r="T94" s="93">
        <f t="shared" si="6"/>
        <v>1</v>
      </c>
      <c r="U94" s="92" t="str">
        <f t="shared" si="7"/>
        <v/>
      </c>
    </row>
    <row r="95" spans="1:21" x14ac:dyDescent="0.15">
      <c r="A95" s="84" t="s">
        <v>49</v>
      </c>
      <c r="B95" s="84" t="s">
        <v>8</v>
      </c>
      <c r="C95" s="84" t="s">
        <v>159</v>
      </c>
      <c r="D95" s="84" t="s">
        <v>29</v>
      </c>
      <c r="E95" s="84" t="s">
        <v>44</v>
      </c>
      <c r="F95" s="88">
        <v>3.23</v>
      </c>
      <c r="G95" s="88">
        <v>6.39</v>
      </c>
      <c r="H95" s="89">
        <v>3.5000000000000001E-3</v>
      </c>
      <c r="I95" s="88">
        <v>8.19</v>
      </c>
      <c r="J95" s="88"/>
      <c r="K95" s="88"/>
      <c r="L95" s="89"/>
      <c r="M95" s="88"/>
      <c r="N95" s="88">
        <v>3.23</v>
      </c>
      <c r="O95" s="88">
        <v>6.39</v>
      </c>
      <c r="P95" s="89">
        <v>3.5000000000000001E-3</v>
      </c>
      <c r="Q95" s="88">
        <v>8.19</v>
      </c>
      <c r="R95" s="90">
        <f t="shared" si="4"/>
        <v>1</v>
      </c>
      <c r="S95" s="90">
        <f t="shared" si="5"/>
        <v>1</v>
      </c>
      <c r="T95" s="93">
        <f t="shared" si="6"/>
        <v>1</v>
      </c>
      <c r="U95" s="92">
        <f t="shared" si="7"/>
        <v>1</v>
      </c>
    </row>
    <row r="96" spans="1:21" x14ac:dyDescent="0.15">
      <c r="A96" s="84" t="s">
        <v>49</v>
      </c>
      <c r="B96" s="84" t="s">
        <v>8</v>
      </c>
      <c r="C96" s="84" t="s">
        <v>159</v>
      </c>
      <c r="D96" s="84" t="s">
        <v>29</v>
      </c>
      <c r="E96" s="84" t="s">
        <v>51</v>
      </c>
      <c r="F96" s="88">
        <v>2.9</v>
      </c>
      <c r="G96" s="88">
        <v>8.01</v>
      </c>
      <c r="H96" s="89">
        <v>4.15E-3</v>
      </c>
      <c r="I96" s="88">
        <v>10.1</v>
      </c>
      <c r="J96" s="88"/>
      <c r="K96" s="88"/>
      <c r="L96" s="89"/>
      <c r="M96" s="88"/>
      <c r="N96" s="88">
        <v>2.9</v>
      </c>
      <c r="O96" s="88">
        <v>8.01</v>
      </c>
      <c r="P96" s="89">
        <v>4.15E-3</v>
      </c>
      <c r="Q96" s="88">
        <v>10.1</v>
      </c>
      <c r="R96" s="90">
        <f t="shared" si="4"/>
        <v>1</v>
      </c>
      <c r="S96" s="90">
        <f t="shared" si="5"/>
        <v>1</v>
      </c>
      <c r="T96" s="93">
        <f t="shared" si="6"/>
        <v>1</v>
      </c>
      <c r="U96" s="92">
        <f t="shared" si="7"/>
        <v>1</v>
      </c>
    </row>
    <row r="97" spans="1:21" x14ac:dyDescent="0.15">
      <c r="A97" s="84" t="s">
        <v>49</v>
      </c>
      <c r="B97" s="84" t="s">
        <v>8</v>
      </c>
      <c r="C97" s="84" t="s">
        <v>159</v>
      </c>
      <c r="D97" s="84" t="s">
        <v>31</v>
      </c>
      <c r="E97" s="84" t="s">
        <v>44</v>
      </c>
      <c r="F97" s="88">
        <v>1</v>
      </c>
      <c r="G97" s="88">
        <v>1.93</v>
      </c>
      <c r="H97" s="89">
        <v>3.5E-4</v>
      </c>
      <c r="I97" s="88">
        <v>1.75</v>
      </c>
      <c r="J97" s="88"/>
      <c r="K97" s="88"/>
      <c r="L97" s="89"/>
      <c r="M97" s="88"/>
      <c r="N97" s="88">
        <v>1</v>
      </c>
      <c r="O97" s="88">
        <v>1.93</v>
      </c>
      <c r="P97" s="89">
        <v>3.5E-4</v>
      </c>
      <c r="Q97" s="88">
        <v>1.75</v>
      </c>
      <c r="R97" s="90">
        <f t="shared" si="4"/>
        <v>1</v>
      </c>
      <c r="S97" s="90">
        <f t="shared" si="5"/>
        <v>1</v>
      </c>
      <c r="T97" s="93">
        <f t="shared" si="6"/>
        <v>1</v>
      </c>
      <c r="U97" s="92">
        <f t="shared" si="7"/>
        <v>1</v>
      </c>
    </row>
    <row r="98" spans="1:21" x14ac:dyDescent="0.15">
      <c r="A98" s="84" t="s">
        <v>49</v>
      </c>
      <c r="B98" s="84" t="s">
        <v>8</v>
      </c>
      <c r="C98" s="84" t="s">
        <v>159</v>
      </c>
      <c r="D98" s="84" t="s">
        <v>31</v>
      </c>
      <c r="E98" s="84" t="s">
        <v>51</v>
      </c>
      <c r="F98" s="88">
        <v>1.39</v>
      </c>
      <c r="G98" s="88">
        <v>2.23</v>
      </c>
      <c r="H98" s="89">
        <v>4.4000000000000002E-4</v>
      </c>
      <c r="I98" s="88">
        <v>2.31</v>
      </c>
      <c r="J98" s="88"/>
      <c r="K98" s="88"/>
      <c r="L98" s="89"/>
      <c r="M98" s="88"/>
      <c r="N98" s="88">
        <v>1.39</v>
      </c>
      <c r="O98" s="88">
        <v>2.23</v>
      </c>
      <c r="P98" s="89">
        <v>4.4000000000000002E-4</v>
      </c>
      <c r="Q98" s="88">
        <v>2.31</v>
      </c>
      <c r="R98" s="90">
        <f t="shared" si="4"/>
        <v>1</v>
      </c>
      <c r="S98" s="90">
        <f t="shared" si="5"/>
        <v>1</v>
      </c>
      <c r="T98" s="93">
        <f t="shared" si="6"/>
        <v>1</v>
      </c>
      <c r="U98" s="92">
        <f t="shared" si="7"/>
        <v>1</v>
      </c>
    </row>
    <row r="99" spans="1:21" x14ac:dyDescent="0.15">
      <c r="A99" s="84" t="s">
        <v>49</v>
      </c>
      <c r="B99" s="84" t="s">
        <v>8</v>
      </c>
      <c r="C99" s="84" t="s">
        <v>159</v>
      </c>
      <c r="D99" s="84" t="s">
        <v>30</v>
      </c>
      <c r="E99" s="84" t="s">
        <v>44</v>
      </c>
      <c r="F99" s="88">
        <v>3.5</v>
      </c>
      <c r="G99" s="88">
        <v>88.2</v>
      </c>
      <c r="H99" s="89">
        <v>2.2599999999999999E-2</v>
      </c>
      <c r="I99" s="88">
        <v>5.14</v>
      </c>
      <c r="J99" s="88"/>
      <c r="K99" s="88"/>
      <c r="L99" s="89"/>
      <c r="M99" s="88"/>
      <c r="N99" s="88">
        <v>3.5</v>
      </c>
      <c r="O99" s="88">
        <v>88.2</v>
      </c>
      <c r="P99" s="89">
        <v>2.2599999999999999E-2</v>
      </c>
      <c r="Q99" s="88">
        <v>5.14</v>
      </c>
      <c r="R99" s="90">
        <f t="shared" si="4"/>
        <v>1</v>
      </c>
      <c r="S99" s="90">
        <f t="shared" si="5"/>
        <v>1</v>
      </c>
      <c r="T99" s="93">
        <f t="shared" si="6"/>
        <v>1</v>
      </c>
      <c r="U99" s="92">
        <f t="shared" si="7"/>
        <v>1</v>
      </c>
    </row>
    <row r="100" spans="1:21" x14ac:dyDescent="0.15">
      <c r="A100" s="84" t="s">
        <v>49</v>
      </c>
      <c r="B100" s="84" t="s">
        <v>8</v>
      </c>
      <c r="C100" s="84" t="s">
        <v>159</v>
      </c>
      <c r="D100" s="84" t="s">
        <v>30</v>
      </c>
      <c r="E100" s="84" t="s">
        <v>51</v>
      </c>
      <c r="F100" s="88">
        <v>3.5</v>
      </c>
      <c r="G100" s="88">
        <v>21.2</v>
      </c>
      <c r="H100" s="89">
        <v>3.8100000000000002E-2</v>
      </c>
      <c r="I100" s="88">
        <v>8.23</v>
      </c>
      <c r="J100" s="88"/>
      <c r="K100" s="88"/>
      <c r="L100" s="89"/>
      <c r="M100" s="88"/>
      <c r="N100" s="88">
        <v>3.5</v>
      </c>
      <c r="O100" s="88">
        <v>21.2</v>
      </c>
      <c r="P100" s="89">
        <v>3.8100000000000002E-2</v>
      </c>
      <c r="Q100" s="88">
        <v>8.23</v>
      </c>
      <c r="R100" s="90">
        <f t="shared" si="4"/>
        <v>1</v>
      </c>
      <c r="S100" s="90">
        <f t="shared" si="5"/>
        <v>1</v>
      </c>
      <c r="T100" s="93">
        <f t="shared" si="6"/>
        <v>1</v>
      </c>
      <c r="U100" s="92">
        <f t="shared" si="7"/>
        <v>1</v>
      </c>
    </row>
    <row r="101" spans="1:21" x14ac:dyDescent="0.15">
      <c r="A101" s="84" t="s">
        <v>49</v>
      </c>
      <c r="B101" s="84" t="s">
        <v>8</v>
      </c>
      <c r="C101" s="84" t="s">
        <v>159</v>
      </c>
      <c r="D101" s="84" t="s">
        <v>45</v>
      </c>
      <c r="E101" s="84" t="s">
        <v>44</v>
      </c>
      <c r="F101" s="88">
        <v>1.9</v>
      </c>
      <c r="G101" s="88">
        <v>4.4000000000000004</v>
      </c>
      <c r="H101" s="89">
        <v>2E-3</v>
      </c>
      <c r="I101" s="88">
        <v>4.29</v>
      </c>
      <c r="J101" s="88"/>
      <c r="K101" s="88"/>
      <c r="L101" s="89"/>
      <c r="M101" s="88"/>
      <c r="N101" s="88">
        <v>1.9</v>
      </c>
      <c r="O101" s="88">
        <v>4.4000000000000004</v>
      </c>
      <c r="P101" s="89">
        <v>2E-3</v>
      </c>
      <c r="Q101" s="88">
        <v>4.29</v>
      </c>
      <c r="R101" s="90">
        <f t="shared" si="4"/>
        <v>1</v>
      </c>
      <c r="S101" s="90">
        <f t="shared" si="5"/>
        <v>1</v>
      </c>
      <c r="T101" s="93">
        <f t="shared" si="6"/>
        <v>1</v>
      </c>
      <c r="U101" s="92">
        <f t="shared" si="7"/>
        <v>1</v>
      </c>
    </row>
    <row r="102" spans="1:21" x14ac:dyDescent="0.15">
      <c r="A102" s="84" t="s">
        <v>49</v>
      </c>
      <c r="B102" s="84" t="s">
        <v>8</v>
      </c>
      <c r="C102" s="84" t="s">
        <v>159</v>
      </c>
      <c r="D102" s="84" t="s">
        <v>45</v>
      </c>
      <c r="E102" s="84" t="s">
        <v>51</v>
      </c>
      <c r="F102" s="88">
        <v>2.2000000000000002</v>
      </c>
      <c r="G102" s="88">
        <v>5.6</v>
      </c>
      <c r="H102" s="89">
        <v>3.0000000000000001E-3</v>
      </c>
      <c r="I102" s="88">
        <v>6.65</v>
      </c>
      <c r="J102" s="88"/>
      <c r="K102" s="88"/>
      <c r="L102" s="89"/>
      <c r="M102" s="88"/>
      <c r="N102" s="88">
        <v>2.2000000000000002</v>
      </c>
      <c r="O102" s="88">
        <v>5.6</v>
      </c>
      <c r="P102" s="89">
        <v>3.0000000000000001E-3</v>
      </c>
      <c r="Q102" s="88">
        <v>6.65</v>
      </c>
      <c r="R102" s="90">
        <f t="shared" si="4"/>
        <v>1</v>
      </c>
      <c r="S102" s="90">
        <f t="shared" si="5"/>
        <v>1</v>
      </c>
      <c r="T102" s="93">
        <f t="shared" si="6"/>
        <v>1</v>
      </c>
      <c r="U102" s="92">
        <f t="shared" si="7"/>
        <v>1</v>
      </c>
    </row>
    <row r="103" spans="1:21" x14ac:dyDescent="0.15">
      <c r="A103" s="84" t="s">
        <v>49</v>
      </c>
      <c r="B103" s="84" t="s">
        <v>9</v>
      </c>
      <c r="C103" s="84" t="s">
        <v>43</v>
      </c>
      <c r="D103" s="84" t="s">
        <v>29</v>
      </c>
      <c r="E103" s="84" t="s">
        <v>44</v>
      </c>
      <c r="F103" s="88">
        <v>3.17</v>
      </c>
      <c r="G103" s="88">
        <v>5.43</v>
      </c>
      <c r="H103" s="89">
        <v>0</v>
      </c>
      <c r="I103" s="88">
        <v>8.41</v>
      </c>
      <c r="J103" s="88">
        <v>58.898600000000002</v>
      </c>
      <c r="K103" s="88">
        <v>0.2922497</v>
      </c>
      <c r="L103" s="89">
        <v>0</v>
      </c>
      <c r="M103" s="88">
        <v>0.45263723</v>
      </c>
      <c r="N103" s="88"/>
      <c r="O103" s="88"/>
      <c r="P103" s="89"/>
      <c r="Q103" s="88"/>
      <c r="R103" s="90">
        <f t="shared" si="4"/>
        <v>18.580000000000002</v>
      </c>
      <c r="S103" s="90">
        <f t="shared" si="5"/>
        <v>5.382130755064457E-2</v>
      </c>
      <c r="T103" s="93" t="str">
        <f t="shared" si="6"/>
        <v/>
      </c>
      <c r="U103" s="92">
        <f t="shared" si="7"/>
        <v>5.3821311533888229E-2</v>
      </c>
    </row>
    <row r="104" spans="1:21" x14ac:dyDescent="0.15">
      <c r="A104" s="84" t="s">
        <v>49</v>
      </c>
      <c r="B104" s="84" t="s">
        <v>9</v>
      </c>
      <c r="C104" s="84" t="s">
        <v>43</v>
      </c>
      <c r="D104" s="84" t="s">
        <v>29</v>
      </c>
      <c r="E104" s="84" t="s">
        <v>51</v>
      </c>
      <c r="F104" s="88">
        <v>2.79</v>
      </c>
      <c r="G104" s="88">
        <v>5.7</v>
      </c>
      <c r="H104" s="89">
        <v>0</v>
      </c>
      <c r="I104" s="88">
        <v>8.44</v>
      </c>
      <c r="J104" s="88">
        <v>51.838200000000001</v>
      </c>
      <c r="K104" s="88">
        <v>0.30678147</v>
      </c>
      <c r="L104" s="89">
        <v>0</v>
      </c>
      <c r="M104" s="88">
        <v>0.45425186000000001</v>
      </c>
      <c r="N104" s="88"/>
      <c r="O104" s="88"/>
      <c r="P104" s="89"/>
      <c r="Q104" s="88"/>
      <c r="R104" s="90">
        <f t="shared" si="4"/>
        <v>18.579999999999998</v>
      </c>
      <c r="S104" s="90">
        <f t="shared" si="5"/>
        <v>5.3821310526315787E-2</v>
      </c>
      <c r="T104" s="93" t="str">
        <f t="shared" si="6"/>
        <v/>
      </c>
      <c r="U104" s="92">
        <f t="shared" si="7"/>
        <v>5.3821310426540286E-2</v>
      </c>
    </row>
    <row r="105" spans="1:21" x14ac:dyDescent="0.15">
      <c r="A105" s="84" t="s">
        <v>49</v>
      </c>
      <c r="B105" s="84" t="s">
        <v>9</v>
      </c>
      <c r="C105" s="84" t="s">
        <v>43</v>
      </c>
      <c r="D105" s="84" t="s">
        <v>31</v>
      </c>
      <c r="E105" s="84" t="s">
        <v>44</v>
      </c>
      <c r="F105" s="88">
        <v>1</v>
      </c>
      <c r="G105" s="88">
        <v>0.91300000000000003</v>
      </c>
      <c r="H105" s="89">
        <v>0</v>
      </c>
      <c r="I105" s="88">
        <v>0.93</v>
      </c>
      <c r="J105" s="88">
        <v>18.68</v>
      </c>
      <c r="K105" s="88">
        <v>4.8875799999999997E-2</v>
      </c>
      <c r="L105" s="89">
        <v>0</v>
      </c>
      <c r="M105" s="88">
        <v>4.9785866999999998E-2</v>
      </c>
      <c r="N105" s="88"/>
      <c r="O105" s="88"/>
      <c r="P105" s="89"/>
      <c r="Q105" s="88"/>
      <c r="R105" s="90">
        <f t="shared" si="4"/>
        <v>18.68</v>
      </c>
      <c r="S105" s="90">
        <f t="shared" si="5"/>
        <v>5.3533187294633071E-2</v>
      </c>
      <c r="T105" s="93" t="str">
        <f t="shared" si="6"/>
        <v/>
      </c>
      <c r="U105" s="92">
        <f t="shared" si="7"/>
        <v>5.3533190322580637E-2</v>
      </c>
    </row>
    <row r="106" spans="1:21" x14ac:dyDescent="0.15">
      <c r="A106" s="84" t="s">
        <v>49</v>
      </c>
      <c r="B106" s="84" t="s">
        <v>9</v>
      </c>
      <c r="C106" s="84" t="s">
        <v>43</v>
      </c>
      <c r="D106" s="84" t="s">
        <v>31</v>
      </c>
      <c r="E106" s="84" t="s">
        <v>51</v>
      </c>
      <c r="F106" s="88">
        <v>1.36</v>
      </c>
      <c r="G106" s="88">
        <v>1.51</v>
      </c>
      <c r="H106" s="89">
        <v>0</v>
      </c>
      <c r="I106" s="88">
        <v>1.79</v>
      </c>
      <c r="J106" s="88">
        <v>25.404800000000002</v>
      </c>
      <c r="K106" s="88">
        <v>8.0835119999999996E-2</v>
      </c>
      <c r="L106" s="89">
        <v>0</v>
      </c>
      <c r="M106" s="88">
        <v>9.5824406000000001E-2</v>
      </c>
      <c r="N106" s="88"/>
      <c r="O106" s="88"/>
      <c r="P106" s="89"/>
      <c r="Q106" s="88"/>
      <c r="R106" s="90">
        <f t="shared" si="4"/>
        <v>18.68</v>
      </c>
      <c r="S106" s="90">
        <f t="shared" si="5"/>
        <v>5.3533192052980128E-2</v>
      </c>
      <c r="T106" s="93" t="str">
        <f t="shared" si="6"/>
        <v/>
      </c>
      <c r="U106" s="92">
        <f t="shared" si="7"/>
        <v>5.3533187709497207E-2</v>
      </c>
    </row>
    <row r="107" spans="1:21" x14ac:dyDescent="0.15">
      <c r="A107" s="84" t="s">
        <v>49</v>
      </c>
      <c r="B107" s="84" t="s">
        <v>9</v>
      </c>
      <c r="C107" s="84" t="s">
        <v>43</v>
      </c>
      <c r="D107" s="84" t="s">
        <v>30</v>
      </c>
      <c r="E107" s="84" t="s">
        <v>44</v>
      </c>
      <c r="F107" s="88">
        <v>3.5</v>
      </c>
      <c r="G107" s="88">
        <v>3.95</v>
      </c>
      <c r="H107" s="89">
        <v>0</v>
      </c>
      <c r="I107" s="88">
        <v>6.1</v>
      </c>
      <c r="J107" s="88">
        <v>54.984999999999999</v>
      </c>
      <c r="K107" s="88">
        <v>0.25143219999999999</v>
      </c>
      <c r="L107" s="89">
        <v>0</v>
      </c>
      <c r="M107" s="88">
        <v>0.38828772</v>
      </c>
      <c r="N107" s="88"/>
      <c r="O107" s="88"/>
      <c r="P107" s="89"/>
      <c r="Q107" s="88"/>
      <c r="R107" s="90">
        <f t="shared" si="4"/>
        <v>15.709999999999999</v>
      </c>
      <c r="S107" s="90">
        <f t="shared" si="5"/>
        <v>6.3653721518987336E-2</v>
      </c>
      <c r="T107" s="93" t="str">
        <f t="shared" si="6"/>
        <v/>
      </c>
      <c r="U107" s="92">
        <f t="shared" si="7"/>
        <v>6.365372459016394E-2</v>
      </c>
    </row>
    <row r="108" spans="1:21" x14ac:dyDescent="0.15">
      <c r="A108" s="84" t="s">
        <v>49</v>
      </c>
      <c r="B108" s="84" t="s">
        <v>9</v>
      </c>
      <c r="C108" s="84" t="s">
        <v>43</v>
      </c>
      <c r="D108" s="84" t="s">
        <v>30</v>
      </c>
      <c r="E108" s="84" t="s">
        <v>51</v>
      </c>
      <c r="F108" s="88">
        <v>3.5</v>
      </c>
      <c r="G108" s="88">
        <v>4.4400000000000004</v>
      </c>
      <c r="H108" s="89">
        <v>0</v>
      </c>
      <c r="I108" s="88">
        <v>7.08</v>
      </c>
      <c r="J108" s="88">
        <v>54.984999999999999</v>
      </c>
      <c r="K108" s="88">
        <v>0.28262254999999997</v>
      </c>
      <c r="L108" s="89">
        <v>0</v>
      </c>
      <c r="M108" s="88">
        <v>0.45066835999999999</v>
      </c>
      <c r="N108" s="88"/>
      <c r="O108" s="88"/>
      <c r="P108" s="89"/>
      <c r="Q108" s="88"/>
      <c r="R108" s="90">
        <f t="shared" si="4"/>
        <v>15.709999999999999</v>
      </c>
      <c r="S108" s="90">
        <f t="shared" si="5"/>
        <v>6.3653727477477468E-2</v>
      </c>
      <c r="T108" s="93" t="str">
        <f t="shared" si="6"/>
        <v/>
      </c>
      <c r="U108" s="92">
        <f t="shared" si="7"/>
        <v>6.3653723163841811E-2</v>
      </c>
    </row>
    <row r="109" spans="1:21" x14ac:dyDescent="0.15">
      <c r="A109" s="84" t="s">
        <v>49</v>
      </c>
      <c r="B109" s="84" t="s">
        <v>9</v>
      </c>
      <c r="C109" s="84" t="s">
        <v>43</v>
      </c>
      <c r="D109" s="84" t="s">
        <v>45</v>
      </c>
      <c r="E109" s="84" t="s">
        <v>44</v>
      </c>
      <c r="F109" s="88">
        <v>2.2000000000000002</v>
      </c>
      <c r="G109" s="88">
        <v>3.3</v>
      </c>
      <c r="H109" s="89">
        <v>0</v>
      </c>
      <c r="I109" s="88">
        <v>4.93</v>
      </c>
      <c r="J109" s="88"/>
      <c r="K109" s="88"/>
      <c r="L109" s="89"/>
      <c r="M109" s="88"/>
      <c r="N109" s="88">
        <v>2.2000000000000002</v>
      </c>
      <c r="O109" s="88">
        <v>3.3</v>
      </c>
      <c r="P109" s="89">
        <v>0</v>
      </c>
      <c r="Q109" s="88">
        <v>4.93</v>
      </c>
      <c r="R109" s="90">
        <f t="shared" si="4"/>
        <v>1</v>
      </c>
      <c r="S109" s="90">
        <f t="shared" si="5"/>
        <v>1</v>
      </c>
      <c r="T109" s="93" t="str">
        <f t="shared" si="6"/>
        <v/>
      </c>
      <c r="U109" s="92">
        <f t="shared" si="7"/>
        <v>1</v>
      </c>
    </row>
    <row r="110" spans="1:21" x14ac:dyDescent="0.15">
      <c r="A110" s="84" t="s">
        <v>49</v>
      </c>
      <c r="B110" s="84" t="s">
        <v>9</v>
      </c>
      <c r="C110" s="84" t="s">
        <v>43</v>
      </c>
      <c r="D110" s="84" t="s">
        <v>45</v>
      </c>
      <c r="E110" s="84" t="s">
        <v>51</v>
      </c>
      <c r="F110" s="88">
        <v>2.2999999999999998</v>
      </c>
      <c r="G110" s="88">
        <v>4.2</v>
      </c>
      <c r="H110" s="89">
        <v>0</v>
      </c>
      <c r="I110" s="88">
        <v>6</v>
      </c>
      <c r="J110" s="88"/>
      <c r="K110" s="88"/>
      <c r="L110" s="89"/>
      <c r="M110" s="88"/>
      <c r="N110" s="88">
        <v>2.2999999999999998</v>
      </c>
      <c r="O110" s="88">
        <v>4.2</v>
      </c>
      <c r="P110" s="89">
        <v>0</v>
      </c>
      <c r="Q110" s="88">
        <v>6</v>
      </c>
      <c r="R110" s="90">
        <f t="shared" si="4"/>
        <v>1</v>
      </c>
      <c r="S110" s="90">
        <f t="shared" si="5"/>
        <v>1</v>
      </c>
      <c r="T110" s="93" t="str">
        <f t="shared" si="6"/>
        <v/>
      </c>
      <c r="U110" s="92">
        <f t="shared" si="7"/>
        <v>1</v>
      </c>
    </row>
    <row r="111" spans="1:21" x14ac:dyDescent="0.15">
      <c r="A111" s="84" t="s">
        <v>49</v>
      </c>
      <c r="B111" s="84" t="s">
        <v>9</v>
      </c>
      <c r="C111" s="84" t="s">
        <v>157</v>
      </c>
      <c r="D111" s="84" t="s">
        <v>29</v>
      </c>
      <c r="E111" s="84" t="s">
        <v>44</v>
      </c>
      <c r="F111" s="88">
        <v>3.17</v>
      </c>
      <c r="G111" s="88">
        <v>29.7</v>
      </c>
      <c r="H111" s="89">
        <v>6.5799999999999997E-2</v>
      </c>
      <c r="I111" s="88">
        <v>8.6300000000000008</v>
      </c>
      <c r="J111" s="88"/>
      <c r="K111" s="88"/>
      <c r="L111" s="89"/>
      <c r="M111" s="88"/>
      <c r="N111" s="88">
        <v>3.17</v>
      </c>
      <c r="O111" s="88">
        <v>29.7</v>
      </c>
      <c r="P111" s="89">
        <v>6.5799999999999997E-2</v>
      </c>
      <c r="Q111" s="88">
        <v>8.6300000000000008</v>
      </c>
      <c r="R111" s="90">
        <f t="shared" si="4"/>
        <v>1</v>
      </c>
      <c r="S111" s="90">
        <f t="shared" si="5"/>
        <v>1</v>
      </c>
      <c r="T111" s="93">
        <f t="shared" si="6"/>
        <v>1</v>
      </c>
      <c r="U111" s="92">
        <f t="shared" si="7"/>
        <v>1</v>
      </c>
    </row>
    <row r="112" spans="1:21" x14ac:dyDescent="0.15">
      <c r="A112" s="84" t="s">
        <v>49</v>
      </c>
      <c r="B112" s="84" t="s">
        <v>9</v>
      </c>
      <c r="C112" s="84" t="s">
        <v>157</v>
      </c>
      <c r="D112" s="84" t="s">
        <v>29</v>
      </c>
      <c r="E112" s="84" t="s">
        <v>51</v>
      </c>
      <c r="F112" s="88">
        <v>2.79</v>
      </c>
      <c r="G112" s="88">
        <v>28.2</v>
      </c>
      <c r="H112" s="89">
        <v>6.0600000000000001E-2</v>
      </c>
      <c r="I112" s="88">
        <v>8.61</v>
      </c>
      <c r="J112" s="88"/>
      <c r="K112" s="88"/>
      <c r="L112" s="89"/>
      <c r="M112" s="88"/>
      <c r="N112" s="88">
        <v>2.79</v>
      </c>
      <c r="O112" s="88">
        <v>28.2</v>
      </c>
      <c r="P112" s="89">
        <v>6.0600000000000001E-2</v>
      </c>
      <c r="Q112" s="88">
        <v>8.61</v>
      </c>
      <c r="R112" s="90">
        <f t="shared" si="4"/>
        <v>1</v>
      </c>
      <c r="S112" s="90">
        <f t="shared" si="5"/>
        <v>1</v>
      </c>
      <c r="T112" s="93">
        <f t="shared" si="6"/>
        <v>1</v>
      </c>
      <c r="U112" s="92">
        <f t="shared" si="7"/>
        <v>1</v>
      </c>
    </row>
    <row r="113" spans="1:21" x14ac:dyDescent="0.15">
      <c r="A113" s="84" t="s">
        <v>49</v>
      </c>
      <c r="B113" s="84" t="s">
        <v>9</v>
      </c>
      <c r="C113" s="84" t="s">
        <v>157</v>
      </c>
      <c r="D113" s="84" t="s">
        <v>31</v>
      </c>
      <c r="E113" s="84" t="s">
        <v>44</v>
      </c>
      <c r="F113" s="88">
        <v>1</v>
      </c>
      <c r="G113" s="88">
        <v>8.51</v>
      </c>
      <c r="H113" s="89">
        <v>1.4500000000000001E-2</v>
      </c>
      <c r="I113" s="88">
        <v>0.97599999999999998</v>
      </c>
      <c r="J113" s="88"/>
      <c r="K113" s="88"/>
      <c r="L113" s="89"/>
      <c r="M113" s="88"/>
      <c r="N113" s="88">
        <v>1</v>
      </c>
      <c r="O113" s="88">
        <v>8.51</v>
      </c>
      <c r="P113" s="89">
        <v>1.4500000000000001E-2</v>
      </c>
      <c r="Q113" s="88">
        <v>0.97599999999999998</v>
      </c>
      <c r="R113" s="90">
        <f t="shared" si="4"/>
        <v>1</v>
      </c>
      <c r="S113" s="90">
        <f t="shared" si="5"/>
        <v>1</v>
      </c>
      <c r="T113" s="93">
        <f t="shared" si="6"/>
        <v>1</v>
      </c>
      <c r="U113" s="92">
        <f t="shared" si="7"/>
        <v>1</v>
      </c>
    </row>
    <row r="114" spans="1:21" x14ac:dyDescent="0.15">
      <c r="A114" s="84" t="s">
        <v>49</v>
      </c>
      <c r="B114" s="84" t="s">
        <v>9</v>
      </c>
      <c r="C114" s="84" t="s">
        <v>157</v>
      </c>
      <c r="D114" s="84" t="s">
        <v>31</v>
      </c>
      <c r="E114" s="84" t="s">
        <v>51</v>
      </c>
      <c r="F114" s="88">
        <v>1.36</v>
      </c>
      <c r="G114" s="88">
        <v>7.31</v>
      </c>
      <c r="H114" s="89">
        <v>1.5299999999999999E-2</v>
      </c>
      <c r="I114" s="88">
        <v>1.86</v>
      </c>
      <c r="J114" s="88"/>
      <c r="K114" s="88"/>
      <c r="L114" s="89"/>
      <c r="M114" s="88"/>
      <c r="N114" s="88">
        <v>1.36</v>
      </c>
      <c r="O114" s="88">
        <v>7.31</v>
      </c>
      <c r="P114" s="89">
        <v>1.5299999999999999E-2</v>
      </c>
      <c r="Q114" s="88">
        <v>1.86</v>
      </c>
      <c r="R114" s="90">
        <f t="shared" si="4"/>
        <v>1</v>
      </c>
      <c r="S114" s="90">
        <f t="shared" si="5"/>
        <v>1</v>
      </c>
      <c r="T114" s="93">
        <f t="shared" si="6"/>
        <v>1</v>
      </c>
      <c r="U114" s="92">
        <f t="shared" si="7"/>
        <v>1</v>
      </c>
    </row>
    <row r="115" spans="1:21" x14ac:dyDescent="0.15">
      <c r="A115" s="84" t="s">
        <v>49</v>
      </c>
      <c r="B115" s="84" t="s">
        <v>9</v>
      </c>
      <c r="C115" s="84" t="s">
        <v>157</v>
      </c>
      <c r="D115" s="84" t="s">
        <v>30</v>
      </c>
      <c r="E115" s="84" t="s">
        <v>44</v>
      </c>
      <c r="F115" s="88">
        <v>3.5</v>
      </c>
      <c r="G115" s="88">
        <v>156</v>
      </c>
      <c r="H115" s="89">
        <v>6.8199999999999997E-2</v>
      </c>
      <c r="I115" s="88">
        <v>6.94</v>
      </c>
      <c r="J115" s="88"/>
      <c r="K115" s="88"/>
      <c r="L115" s="89"/>
      <c r="M115" s="88"/>
      <c r="N115" s="88">
        <v>3.5</v>
      </c>
      <c r="O115" s="88">
        <v>156</v>
      </c>
      <c r="P115" s="89">
        <v>6.8199999999999997E-2</v>
      </c>
      <c r="Q115" s="88">
        <v>6.94</v>
      </c>
      <c r="R115" s="90">
        <f t="shared" si="4"/>
        <v>1</v>
      </c>
      <c r="S115" s="90">
        <f t="shared" si="5"/>
        <v>1</v>
      </c>
      <c r="T115" s="93">
        <f t="shared" si="6"/>
        <v>1</v>
      </c>
      <c r="U115" s="92">
        <f t="shared" si="7"/>
        <v>1</v>
      </c>
    </row>
    <row r="116" spans="1:21" x14ac:dyDescent="0.15">
      <c r="A116" s="84" t="s">
        <v>49</v>
      </c>
      <c r="B116" s="84" t="s">
        <v>9</v>
      </c>
      <c r="C116" s="84" t="s">
        <v>157</v>
      </c>
      <c r="D116" s="84" t="s">
        <v>30</v>
      </c>
      <c r="E116" s="84" t="s">
        <v>51</v>
      </c>
      <c r="F116" s="88">
        <v>3.5</v>
      </c>
      <c r="G116" s="88">
        <v>58.7</v>
      </c>
      <c r="H116" s="89">
        <v>0.11600000000000001</v>
      </c>
      <c r="I116" s="88">
        <v>7.99</v>
      </c>
      <c r="J116" s="88"/>
      <c r="K116" s="88"/>
      <c r="L116" s="89"/>
      <c r="M116" s="88"/>
      <c r="N116" s="88">
        <v>3.5</v>
      </c>
      <c r="O116" s="88">
        <v>58.7</v>
      </c>
      <c r="P116" s="89">
        <v>0.11600000000000001</v>
      </c>
      <c r="Q116" s="88">
        <v>7.99</v>
      </c>
      <c r="R116" s="90">
        <f t="shared" si="4"/>
        <v>1</v>
      </c>
      <c r="S116" s="90">
        <f t="shared" si="5"/>
        <v>1</v>
      </c>
      <c r="T116" s="93">
        <f t="shared" si="6"/>
        <v>1</v>
      </c>
      <c r="U116" s="92">
        <f t="shared" si="7"/>
        <v>1</v>
      </c>
    </row>
    <row r="117" spans="1:21" x14ac:dyDescent="0.15">
      <c r="A117" s="84" t="s">
        <v>49</v>
      </c>
      <c r="B117" s="84" t="s">
        <v>9</v>
      </c>
      <c r="C117" s="84" t="s">
        <v>157</v>
      </c>
      <c r="D117" s="84" t="s">
        <v>45</v>
      </c>
      <c r="E117" s="84" t="s">
        <v>44</v>
      </c>
      <c r="F117" s="88">
        <v>2.2000000000000002</v>
      </c>
      <c r="G117" s="88">
        <v>28.8</v>
      </c>
      <c r="H117" s="89">
        <v>4.2999999999999997E-2</v>
      </c>
      <c r="I117" s="88">
        <v>5.12</v>
      </c>
      <c r="J117" s="88"/>
      <c r="K117" s="88"/>
      <c r="L117" s="89"/>
      <c r="M117" s="88"/>
      <c r="N117" s="88">
        <v>2.2000000000000002</v>
      </c>
      <c r="O117" s="88">
        <v>28.8</v>
      </c>
      <c r="P117" s="89">
        <v>4.2999999999999997E-2</v>
      </c>
      <c r="Q117" s="88">
        <v>5.12</v>
      </c>
      <c r="R117" s="90">
        <f t="shared" si="4"/>
        <v>1</v>
      </c>
      <c r="S117" s="90">
        <f t="shared" si="5"/>
        <v>1</v>
      </c>
      <c r="T117" s="93">
        <f t="shared" si="6"/>
        <v>1</v>
      </c>
      <c r="U117" s="92">
        <f t="shared" si="7"/>
        <v>1</v>
      </c>
    </row>
    <row r="118" spans="1:21" x14ac:dyDescent="0.15">
      <c r="A118" s="84" t="s">
        <v>49</v>
      </c>
      <c r="B118" s="84" t="s">
        <v>9</v>
      </c>
      <c r="C118" s="84" t="s">
        <v>157</v>
      </c>
      <c r="D118" s="84" t="s">
        <v>45</v>
      </c>
      <c r="E118" s="84" t="s">
        <v>51</v>
      </c>
      <c r="F118" s="88">
        <v>2.2999999999999998</v>
      </c>
      <c r="G118" s="88">
        <v>21.1</v>
      </c>
      <c r="H118" s="89">
        <v>4.4999999999999998E-2</v>
      </c>
      <c r="I118" s="88">
        <v>6.14</v>
      </c>
      <c r="J118" s="88"/>
      <c r="K118" s="88"/>
      <c r="L118" s="89"/>
      <c r="M118" s="88"/>
      <c r="N118" s="88">
        <v>2.2999999999999998</v>
      </c>
      <c r="O118" s="88">
        <v>21.1</v>
      </c>
      <c r="P118" s="89">
        <v>4.4999999999999998E-2</v>
      </c>
      <c r="Q118" s="88">
        <v>6.14</v>
      </c>
      <c r="R118" s="90">
        <f t="shared" si="4"/>
        <v>1</v>
      </c>
      <c r="S118" s="90">
        <f t="shared" si="5"/>
        <v>1</v>
      </c>
      <c r="T118" s="93">
        <f t="shared" si="6"/>
        <v>1</v>
      </c>
      <c r="U118" s="92">
        <f t="shared" si="7"/>
        <v>1</v>
      </c>
    </row>
    <row r="119" spans="1:21" x14ac:dyDescent="0.15">
      <c r="A119" s="84" t="s">
        <v>49</v>
      </c>
      <c r="B119" s="84" t="s">
        <v>9</v>
      </c>
      <c r="C119" s="84" t="s">
        <v>158</v>
      </c>
      <c r="D119" s="84" t="s">
        <v>29</v>
      </c>
      <c r="E119" s="84" t="s">
        <v>44</v>
      </c>
      <c r="F119" s="88">
        <v>3.17</v>
      </c>
      <c r="G119" s="88">
        <v>124</v>
      </c>
      <c r="H119" s="89">
        <v>6.7299999999999999E-2</v>
      </c>
      <c r="I119" s="88">
        <v>0</v>
      </c>
      <c r="J119" s="88"/>
      <c r="K119" s="88"/>
      <c r="L119" s="89"/>
      <c r="M119" s="88"/>
      <c r="N119" s="88">
        <v>3.17</v>
      </c>
      <c r="O119" s="88">
        <v>124</v>
      </c>
      <c r="P119" s="89">
        <v>6.7299999999999999E-2</v>
      </c>
      <c r="Q119" s="88">
        <v>0</v>
      </c>
      <c r="R119" s="90">
        <f t="shared" si="4"/>
        <v>1</v>
      </c>
      <c r="S119" s="90">
        <f t="shared" si="5"/>
        <v>1</v>
      </c>
      <c r="T119" s="93">
        <f t="shared" si="6"/>
        <v>1</v>
      </c>
      <c r="U119" s="92" t="str">
        <f t="shared" si="7"/>
        <v/>
      </c>
    </row>
    <row r="120" spans="1:21" x14ac:dyDescent="0.15">
      <c r="A120" s="84" t="s">
        <v>49</v>
      </c>
      <c r="B120" s="84" t="s">
        <v>9</v>
      </c>
      <c r="C120" s="84" t="s">
        <v>158</v>
      </c>
      <c r="D120" s="84" t="s">
        <v>29</v>
      </c>
      <c r="E120" s="84" t="s">
        <v>51</v>
      </c>
      <c r="F120" s="88">
        <v>2.79</v>
      </c>
      <c r="G120" s="88">
        <v>122</v>
      </c>
      <c r="H120" s="89">
        <v>6.2899999999999998E-2</v>
      </c>
      <c r="I120" s="88">
        <v>0</v>
      </c>
      <c r="J120" s="88"/>
      <c r="K120" s="88"/>
      <c r="L120" s="89"/>
      <c r="M120" s="88"/>
      <c r="N120" s="88">
        <v>2.79</v>
      </c>
      <c r="O120" s="88">
        <v>122</v>
      </c>
      <c r="P120" s="89">
        <v>6.2899999999999998E-2</v>
      </c>
      <c r="Q120" s="88">
        <v>0</v>
      </c>
      <c r="R120" s="90">
        <f t="shared" si="4"/>
        <v>1</v>
      </c>
      <c r="S120" s="90">
        <f t="shared" si="5"/>
        <v>1</v>
      </c>
      <c r="T120" s="93">
        <f t="shared" si="6"/>
        <v>1</v>
      </c>
      <c r="U120" s="92" t="str">
        <f t="shared" si="7"/>
        <v/>
      </c>
    </row>
    <row r="121" spans="1:21" x14ac:dyDescent="0.15">
      <c r="A121" s="84" t="s">
        <v>49</v>
      </c>
      <c r="B121" s="84" t="s">
        <v>9</v>
      </c>
      <c r="C121" s="84" t="s">
        <v>158</v>
      </c>
      <c r="D121" s="84" t="s">
        <v>31</v>
      </c>
      <c r="E121" s="84" t="s">
        <v>44</v>
      </c>
      <c r="F121" s="88">
        <v>1</v>
      </c>
      <c r="G121" s="88">
        <v>20.100000000000001</v>
      </c>
      <c r="H121" s="89">
        <v>1.5299999999999999E-2</v>
      </c>
      <c r="I121" s="88">
        <v>0</v>
      </c>
      <c r="J121" s="88"/>
      <c r="K121" s="88"/>
      <c r="L121" s="89"/>
      <c r="M121" s="88"/>
      <c r="N121" s="88">
        <v>1</v>
      </c>
      <c r="O121" s="88">
        <v>20.100000000000001</v>
      </c>
      <c r="P121" s="89">
        <v>1.5299999999999999E-2</v>
      </c>
      <c r="Q121" s="88">
        <v>0</v>
      </c>
      <c r="R121" s="90">
        <f t="shared" si="4"/>
        <v>1</v>
      </c>
      <c r="S121" s="90">
        <f t="shared" si="5"/>
        <v>1</v>
      </c>
      <c r="T121" s="93">
        <f t="shared" si="6"/>
        <v>1</v>
      </c>
      <c r="U121" s="92" t="str">
        <f t="shared" si="7"/>
        <v/>
      </c>
    </row>
    <row r="122" spans="1:21" x14ac:dyDescent="0.15">
      <c r="A122" s="84" t="s">
        <v>49</v>
      </c>
      <c r="B122" s="84" t="s">
        <v>9</v>
      </c>
      <c r="C122" s="84" t="s">
        <v>158</v>
      </c>
      <c r="D122" s="84" t="s">
        <v>31</v>
      </c>
      <c r="E122" s="84" t="s">
        <v>51</v>
      </c>
      <c r="F122" s="88">
        <v>1.36</v>
      </c>
      <c r="G122" s="88">
        <v>27.5</v>
      </c>
      <c r="H122" s="89">
        <v>1.6199999999999999E-2</v>
      </c>
      <c r="I122" s="88">
        <v>0</v>
      </c>
      <c r="J122" s="88"/>
      <c r="K122" s="88"/>
      <c r="L122" s="89"/>
      <c r="M122" s="88"/>
      <c r="N122" s="88">
        <v>1.36</v>
      </c>
      <c r="O122" s="88">
        <v>27.5</v>
      </c>
      <c r="P122" s="89">
        <v>1.6199999999999999E-2</v>
      </c>
      <c r="Q122" s="88">
        <v>0</v>
      </c>
      <c r="R122" s="90">
        <f t="shared" si="4"/>
        <v>1</v>
      </c>
      <c r="S122" s="90">
        <f t="shared" si="5"/>
        <v>1</v>
      </c>
      <c r="T122" s="93">
        <f t="shared" si="6"/>
        <v>1</v>
      </c>
      <c r="U122" s="92" t="str">
        <f t="shared" si="7"/>
        <v/>
      </c>
    </row>
    <row r="123" spans="1:21" x14ac:dyDescent="0.15">
      <c r="A123" s="84" t="s">
        <v>49</v>
      </c>
      <c r="B123" s="84" t="s">
        <v>9</v>
      </c>
      <c r="C123" s="84" t="s">
        <v>158</v>
      </c>
      <c r="D123" s="84" t="s">
        <v>30</v>
      </c>
      <c r="E123" s="84" t="s">
        <v>44</v>
      </c>
      <c r="F123" s="88">
        <v>3.5</v>
      </c>
      <c r="G123" s="88">
        <v>231</v>
      </c>
      <c r="H123" s="89">
        <v>7.5499999999999998E-2</v>
      </c>
      <c r="I123" s="88">
        <v>0</v>
      </c>
      <c r="J123" s="88"/>
      <c r="K123" s="88"/>
      <c r="L123" s="89"/>
      <c r="M123" s="88"/>
      <c r="N123" s="88">
        <v>3.5</v>
      </c>
      <c r="O123" s="88">
        <v>231</v>
      </c>
      <c r="P123" s="89">
        <v>7.5499999999999998E-2</v>
      </c>
      <c r="Q123" s="88">
        <v>0</v>
      </c>
      <c r="R123" s="90">
        <f t="shared" si="4"/>
        <v>1</v>
      </c>
      <c r="S123" s="90">
        <f t="shared" si="5"/>
        <v>1</v>
      </c>
      <c r="T123" s="93">
        <f t="shared" si="6"/>
        <v>1</v>
      </c>
      <c r="U123" s="92" t="str">
        <f t="shared" si="7"/>
        <v/>
      </c>
    </row>
    <row r="124" spans="1:21" x14ac:dyDescent="0.15">
      <c r="A124" s="84" t="s">
        <v>49</v>
      </c>
      <c r="B124" s="84" t="s">
        <v>9</v>
      </c>
      <c r="C124" s="84" t="s">
        <v>158</v>
      </c>
      <c r="D124" s="84" t="s">
        <v>30</v>
      </c>
      <c r="E124" s="84" t="s">
        <v>51</v>
      </c>
      <c r="F124" s="88">
        <v>3.5</v>
      </c>
      <c r="G124" s="88">
        <v>144</v>
      </c>
      <c r="H124" s="89">
        <v>0.125</v>
      </c>
      <c r="I124" s="88">
        <v>0</v>
      </c>
      <c r="J124" s="88"/>
      <c r="K124" s="88"/>
      <c r="L124" s="89"/>
      <c r="M124" s="88"/>
      <c r="N124" s="88">
        <v>3.5</v>
      </c>
      <c r="O124" s="88">
        <v>144</v>
      </c>
      <c r="P124" s="89">
        <v>0.125</v>
      </c>
      <c r="Q124" s="88">
        <v>0</v>
      </c>
      <c r="R124" s="90">
        <f t="shared" si="4"/>
        <v>1</v>
      </c>
      <c r="S124" s="90">
        <f t="shared" si="5"/>
        <v>1</v>
      </c>
      <c r="T124" s="93">
        <f t="shared" si="6"/>
        <v>1</v>
      </c>
      <c r="U124" s="92" t="str">
        <f t="shared" si="7"/>
        <v/>
      </c>
    </row>
    <row r="125" spans="1:21" x14ac:dyDescent="0.15">
      <c r="A125" s="84" t="s">
        <v>49</v>
      </c>
      <c r="B125" s="84" t="s">
        <v>9</v>
      </c>
      <c r="C125" s="84" t="s">
        <v>158</v>
      </c>
      <c r="D125" s="84" t="s">
        <v>45</v>
      </c>
      <c r="E125" s="84" t="s">
        <v>44</v>
      </c>
      <c r="F125" s="88">
        <v>2.2000000000000002</v>
      </c>
      <c r="G125" s="88">
        <v>85.1</v>
      </c>
      <c r="H125" s="89">
        <v>4.4999999999999998E-2</v>
      </c>
      <c r="I125" s="88">
        <v>0</v>
      </c>
      <c r="J125" s="88"/>
      <c r="K125" s="88"/>
      <c r="L125" s="89"/>
      <c r="M125" s="88"/>
      <c r="N125" s="88">
        <v>2.2000000000000002</v>
      </c>
      <c r="O125" s="88">
        <v>85.1</v>
      </c>
      <c r="P125" s="89">
        <v>4.4999999999999998E-2</v>
      </c>
      <c r="Q125" s="88">
        <v>0</v>
      </c>
      <c r="R125" s="90">
        <f t="shared" si="4"/>
        <v>1</v>
      </c>
      <c r="S125" s="90">
        <f t="shared" si="5"/>
        <v>1</v>
      </c>
      <c r="T125" s="93">
        <f t="shared" si="6"/>
        <v>1</v>
      </c>
      <c r="U125" s="92" t="str">
        <f t="shared" si="7"/>
        <v/>
      </c>
    </row>
    <row r="126" spans="1:21" x14ac:dyDescent="0.15">
      <c r="A126" s="84" t="s">
        <v>49</v>
      </c>
      <c r="B126" s="84" t="s">
        <v>9</v>
      </c>
      <c r="C126" s="84" t="s">
        <v>158</v>
      </c>
      <c r="D126" s="84" t="s">
        <v>45</v>
      </c>
      <c r="E126" s="84" t="s">
        <v>51</v>
      </c>
      <c r="F126" s="88">
        <v>2.2999999999999998</v>
      </c>
      <c r="G126" s="88">
        <v>88.3</v>
      </c>
      <c r="H126" s="89">
        <v>4.7E-2</v>
      </c>
      <c r="I126" s="88">
        <v>0</v>
      </c>
      <c r="J126" s="88"/>
      <c r="K126" s="88"/>
      <c r="L126" s="89"/>
      <c r="M126" s="88"/>
      <c r="N126" s="88">
        <v>2.2999999999999998</v>
      </c>
      <c r="O126" s="88">
        <v>88.3</v>
      </c>
      <c r="P126" s="89">
        <v>4.7E-2</v>
      </c>
      <c r="Q126" s="88">
        <v>0</v>
      </c>
      <c r="R126" s="90">
        <f t="shared" si="4"/>
        <v>1</v>
      </c>
      <c r="S126" s="90">
        <f t="shared" si="5"/>
        <v>1</v>
      </c>
      <c r="T126" s="93">
        <f t="shared" si="6"/>
        <v>1</v>
      </c>
      <c r="U126" s="92" t="str">
        <f t="shared" si="7"/>
        <v/>
      </c>
    </row>
    <row r="127" spans="1:21" x14ac:dyDescent="0.15">
      <c r="A127" s="84" t="s">
        <v>49</v>
      </c>
      <c r="B127" s="84" t="s">
        <v>9</v>
      </c>
      <c r="C127" s="84" t="s">
        <v>159</v>
      </c>
      <c r="D127" s="84" t="s">
        <v>29</v>
      </c>
      <c r="E127" s="84" t="s">
        <v>44</v>
      </c>
      <c r="F127" s="88">
        <v>3.17</v>
      </c>
      <c r="G127" s="88">
        <v>20.5</v>
      </c>
      <c r="H127" s="89">
        <v>3.3799999999999997E-2</v>
      </c>
      <c r="I127" s="88">
        <v>8.2799999999999994</v>
      </c>
      <c r="J127" s="88"/>
      <c r="K127" s="88"/>
      <c r="L127" s="89"/>
      <c r="M127" s="88"/>
      <c r="N127" s="88">
        <v>3.17</v>
      </c>
      <c r="O127" s="88">
        <v>20.5</v>
      </c>
      <c r="P127" s="89">
        <v>3.3799999999999997E-2</v>
      </c>
      <c r="Q127" s="88">
        <v>8.2799999999999994</v>
      </c>
      <c r="R127" s="90">
        <f t="shared" si="4"/>
        <v>1</v>
      </c>
      <c r="S127" s="90">
        <f t="shared" si="5"/>
        <v>1</v>
      </c>
      <c r="T127" s="93">
        <f t="shared" si="6"/>
        <v>1</v>
      </c>
      <c r="U127" s="92">
        <f t="shared" si="7"/>
        <v>1</v>
      </c>
    </row>
    <row r="128" spans="1:21" x14ac:dyDescent="0.15">
      <c r="A128" s="84" t="s">
        <v>49</v>
      </c>
      <c r="B128" s="84" t="s">
        <v>9</v>
      </c>
      <c r="C128" s="84" t="s">
        <v>159</v>
      </c>
      <c r="D128" s="84" t="s">
        <v>29</v>
      </c>
      <c r="E128" s="84" t="s">
        <v>51</v>
      </c>
      <c r="F128" s="88">
        <v>2.79</v>
      </c>
      <c r="G128" s="88">
        <v>19.8</v>
      </c>
      <c r="H128" s="89">
        <v>3.1099999999999999E-2</v>
      </c>
      <c r="I128" s="88">
        <v>8.2899999999999991</v>
      </c>
      <c r="J128" s="88"/>
      <c r="K128" s="88"/>
      <c r="L128" s="89"/>
      <c r="M128" s="88"/>
      <c r="N128" s="88">
        <v>2.79</v>
      </c>
      <c r="O128" s="88">
        <v>19.8</v>
      </c>
      <c r="P128" s="89">
        <v>3.1099999999999999E-2</v>
      </c>
      <c r="Q128" s="88">
        <v>8.2899999999999991</v>
      </c>
      <c r="R128" s="90">
        <f t="shared" si="4"/>
        <v>1</v>
      </c>
      <c r="S128" s="90">
        <f t="shared" si="5"/>
        <v>1</v>
      </c>
      <c r="T128" s="93">
        <f t="shared" si="6"/>
        <v>1</v>
      </c>
      <c r="U128" s="92">
        <f t="shared" si="7"/>
        <v>1</v>
      </c>
    </row>
    <row r="129" spans="1:21" x14ac:dyDescent="0.15">
      <c r="A129" s="84" t="s">
        <v>49</v>
      </c>
      <c r="B129" s="84" t="s">
        <v>9</v>
      </c>
      <c r="C129" s="84" t="s">
        <v>159</v>
      </c>
      <c r="D129" s="84" t="s">
        <v>31</v>
      </c>
      <c r="E129" s="84" t="s">
        <v>44</v>
      </c>
      <c r="F129" s="88">
        <v>1</v>
      </c>
      <c r="G129" s="88">
        <v>4.91</v>
      </c>
      <c r="H129" s="89">
        <v>6.43E-3</v>
      </c>
      <c r="I129" s="88">
        <v>0.89600000000000002</v>
      </c>
      <c r="J129" s="88"/>
      <c r="K129" s="88"/>
      <c r="L129" s="89"/>
      <c r="M129" s="88"/>
      <c r="N129" s="88">
        <v>1</v>
      </c>
      <c r="O129" s="88">
        <v>4.91</v>
      </c>
      <c r="P129" s="89">
        <v>6.43E-3</v>
      </c>
      <c r="Q129" s="88">
        <v>0.89600000000000002</v>
      </c>
      <c r="R129" s="90">
        <f t="shared" si="4"/>
        <v>1</v>
      </c>
      <c r="S129" s="90">
        <f t="shared" si="5"/>
        <v>1</v>
      </c>
      <c r="T129" s="93">
        <f t="shared" si="6"/>
        <v>1</v>
      </c>
      <c r="U129" s="92">
        <f t="shared" si="7"/>
        <v>1</v>
      </c>
    </row>
    <row r="130" spans="1:21" x14ac:dyDescent="0.15">
      <c r="A130" s="84" t="s">
        <v>49</v>
      </c>
      <c r="B130" s="84" t="s">
        <v>9</v>
      </c>
      <c r="C130" s="84" t="s">
        <v>159</v>
      </c>
      <c r="D130" s="84" t="s">
        <v>31</v>
      </c>
      <c r="E130" s="84" t="s">
        <v>51</v>
      </c>
      <c r="F130" s="88">
        <v>1.36</v>
      </c>
      <c r="G130" s="88">
        <v>5.19</v>
      </c>
      <c r="H130" s="89">
        <v>6.7999999999999996E-3</v>
      </c>
      <c r="I130" s="88">
        <v>1.71</v>
      </c>
      <c r="J130" s="88"/>
      <c r="K130" s="88"/>
      <c r="L130" s="89"/>
      <c r="M130" s="88"/>
      <c r="N130" s="88">
        <v>1.36</v>
      </c>
      <c r="O130" s="88">
        <v>5.19</v>
      </c>
      <c r="P130" s="89">
        <v>6.7999999999999996E-3</v>
      </c>
      <c r="Q130" s="88">
        <v>1.71</v>
      </c>
      <c r="R130" s="90">
        <f t="shared" si="4"/>
        <v>1</v>
      </c>
      <c r="S130" s="90">
        <f t="shared" si="5"/>
        <v>1</v>
      </c>
      <c r="T130" s="93">
        <f t="shared" si="6"/>
        <v>1</v>
      </c>
      <c r="U130" s="92">
        <f t="shared" si="7"/>
        <v>1</v>
      </c>
    </row>
    <row r="131" spans="1:21" x14ac:dyDescent="0.15">
      <c r="A131" s="84" t="s">
        <v>49</v>
      </c>
      <c r="B131" s="84" t="s">
        <v>9</v>
      </c>
      <c r="C131" s="84" t="s">
        <v>159</v>
      </c>
      <c r="D131" s="84" t="s">
        <v>30</v>
      </c>
      <c r="E131" s="84" t="s">
        <v>44</v>
      </c>
      <c r="F131" s="88">
        <v>3.5</v>
      </c>
      <c r="G131" s="88">
        <v>127</v>
      </c>
      <c r="H131" s="89">
        <v>5.2999999999999999E-2</v>
      </c>
      <c r="I131" s="88">
        <v>6.08</v>
      </c>
      <c r="J131" s="88"/>
      <c r="K131" s="88"/>
      <c r="L131" s="89"/>
      <c r="M131" s="88"/>
      <c r="N131" s="88">
        <v>3.5</v>
      </c>
      <c r="O131" s="88">
        <v>127</v>
      </c>
      <c r="P131" s="89">
        <v>5.2999999999999999E-2</v>
      </c>
      <c r="Q131" s="88">
        <v>6.08</v>
      </c>
      <c r="R131" s="90">
        <f t="shared" si="4"/>
        <v>1</v>
      </c>
      <c r="S131" s="90">
        <f t="shared" si="5"/>
        <v>1</v>
      </c>
      <c r="T131" s="93">
        <f t="shared" si="6"/>
        <v>1</v>
      </c>
      <c r="U131" s="92">
        <f t="shared" si="7"/>
        <v>1</v>
      </c>
    </row>
    <row r="132" spans="1:21" x14ac:dyDescent="0.15">
      <c r="A132" s="84" t="s">
        <v>49</v>
      </c>
      <c r="B132" s="84" t="s">
        <v>9</v>
      </c>
      <c r="C132" s="84" t="s">
        <v>159</v>
      </c>
      <c r="D132" s="84" t="s">
        <v>30</v>
      </c>
      <c r="E132" s="84" t="s">
        <v>51</v>
      </c>
      <c r="F132" s="88">
        <v>3.5</v>
      </c>
      <c r="G132" s="88">
        <v>54.2</v>
      </c>
      <c r="H132" s="89">
        <v>8.9599999999999999E-2</v>
      </c>
      <c r="I132" s="88">
        <v>7.02</v>
      </c>
      <c r="J132" s="88"/>
      <c r="K132" s="88"/>
      <c r="L132" s="89"/>
      <c r="M132" s="88"/>
      <c r="N132" s="88">
        <v>3.5</v>
      </c>
      <c r="O132" s="88">
        <v>54.2</v>
      </c>
      <c r="P132" s="89">
        <v>8.9599999999999999E-2</v>
      </c>
      <c r="Q132" s="88">
        <v>7.02</v>
      </c>
      <c r="R132" s="90">
        <f t="shared" si="4"/>
        <v>1</v>
      </c>
      <c r="S132" s="90">
        <f t="shared" si="5"/>
        <v>1</v>
      </c>
      <c r="T132" s="93">
        <f t="shared" si="6"/>
        <v>1</v>
      </c>
      <c r="U132" s="92">
        <f t="shared" si="7"/>
        <v>1</v>
      </c>
    </row>
    <row r="133" spans="1:21" x14ac:dyDescent="0.15">
      <c r="A133" s="84" t="s">
        <v>49</v>
      </c>
      <c r="B133" s="84" t="s">
        <v>9</v>
      </c>
      <c r="C133" s="84" t="s">
        <v>159</v>
      </c>
      <c r="D133" s="84" t="s">
        <v>45</v>
      </c>
      <c r="E133" s="84" t="s">
        <v>44</v>
      </c>
      <c r="F133" s="88">
        <v>2.2000000000000002</v>
      </c>
      <c r="G133" s="88">
        <v>20.8</v>
      </c>
      <c r="H133" s="89">
        <v>2.3E-2</v>
      </c>
      <c r="I133" s="88">
        <v>4.8499999999999996</v>
      </c>
      <c r="J133" s="88"/>
      <c r="K133" s="88"/>
      <c r="L133" s="89"/>
      <c r="M133" s="88"/>
      <c r="N133" s="88">
        <v>2.2000000000000002</v>
      </c>
      <c r="O133" s="88">
        <v>20.8</v>
      </c>
      <c r="P133" s="89">
        <v>2.3E-2</v>
      </c>
      <c r="Q133" s="88">
        <v>4.8499999999999996</v>
      </c>
      <c r="R133" s="90">
        <f t="shared" si="4"/>
        <v>1</v>
      </c>
      <c r="S133" s="90">
        <f t="shared" si="5"/>
        <v>1</v>
      </c>
      <c r="T133" s="93">
        <f t="shared" si="6"/>
        <v>1</v>
      </c>
      <c r="U133" s="92">
        <f t="shared" si="7"/>
        <v>1</v>
      </c>
    </row>
    <row r="134" spans="1:21" x14ac:dyDescent="0.15">
      <c r="A134" s="84" t="s">
        <v>49</v>
      </c>
      <c r="B134" s="84" t="s">
        <v>9</v>
      </c>
      <c r="C134" s="84" t="s">
        <v>159</v>
      </c>
      <c r="D134" s="84" t="s">
        <v>45</v>
      </c>
      <c r="E134" s="84" t="s">
        <v>51</v>
      </c>
      <c r="F134" s="88">
        <v>2.2999999999999998</v>
      </c>
      <c r="G134" s="88">
        <v>15.1</v>
      </c>
      <c r="H134" s="89">
        <v>2.3E-2</v>
      </c>
      <c r="I134" s="88">
        <v>5.87</v>
      </c>
      <c r="J134" s="88"/>
      <c r="K134" s="88"/>
      <c r="L134" s="89"/>
      <c r="M134" s="88"/>
      <c r="N134" s="88">
        <v>2.2999999999999998</v>
      </c>
      <c r="O134" s="88">
        <v>15.1</v>
      </c>
      <c r="P134" s="89">
        <v>2.3E-2</v>
      </c>
      <c r="Q134" s="88">
        <v>5.87</v>
      </c>
      <c r="R134" s="90">
        <f t="shared" si="4"/>
        <v>1</v>
      </c>
      <c r="S134" s="90">
        <f t="shared" si="5"/>
        <v>1</v>
      </c>
      <c r="T134" s="93">
        <f t="shared" si="6"/>
        <v>1</v>
      </c>
      <c r="U134" s="92">
        <f t="shared" si="7"/>
        <v>1</v>
      </c>
    </row>
    <row r="135" spans="1:21" x14ac:dyDescent="0.15">
      <c r="A135" s="84" t="s">
        <v>49</v>
      </c>
      <c r="B135" s="84" t="s">
        <v>10</v>
      </c>
      <c r="C135" s="84" t="s">
        <v>43</v>
      </c>
      <c r="D135" s="84" t="s">
        <v>29</v>
      </c>
      <c r="E135" s="84" t="s">
        <v>44</v>
      </c>
      <c r="F135" s="88">
        <v>3.55</v>
      </c>
      <c r="G135" s="88">
        <v>5.56</v>
      </c>
      <c r="H135" s="89">
        <v>0</v>
      </c>
      <c r="I135" s="88">
        <v>8.84</v>
      </c>
      <c r="J135" s="88">
        <v>65.959000000000003</v>
      </c>
      <c r="K135" s="88">
        <v>0.29924650000000003</v>
      </c>
      <c r="L135" s="89">
        <v>0</v>
      </c>
      <c r="M135" s="88">
        <v>0.47578042999999998</v>
      </c>
      <c r="N135" s="88"/>
      <c r="O135" s="88"/>
      <c r="P135" s="89"/>
      <c r="Q135" s="88"/>
      <c r="R135" s="90">
        <f t="shared" si="4"/>
        <v>18.580000000000002</v>
      </c>
      <c r="S135" s="90">
        <f t="shared" si="5"/>
        <v>5.3821312949640293E-2</v>
      </c>
      <c r="T135" s="93" t="str">
        <f t="shared" si="6"/>
        <v/>
      </c>
      <c r="U135" s="92">
        <f t="shared" si="7"/>
        <v>5.3821315610859725E-2</v>
      </c>
    </row>
    <row r="136" spans="1:21" x14ac:dyDescent="0.15">
      <c r="A136" s="84" t="s">
        <v>49</v>
      </c>
      <c r="B136" s="84" t="s">
        <v>10</v>
      </c>
      <c r="C136" s="84" t="s">
        <v>43</v>
      </c>
      <c r="D136" s="84" t="s">
        <v>29</v>
      </c>
      <c r="E136" s="84" t="s">
        <v>51</v>
      </c>
      <c r="F136" s="88">
        <v>3.17</v>
      </c>
      <c r="G136" s="88">
        <v>7.47</v>
      </c>
      <c r="H136" s="89">
        <v>0</v>
      </c>
      <c r="I136" s="88">
        <v>11.5</v>
      </c>
      <c r="J136" s="88">
        <v>58.898600000000002</v>
      </c>
      <c r="K136" s="88">
        <v>0.40204519999999999</v>
      </c>
      <c r="L136" s="89">
        <v>0</v>
      </c>
      <c r="M136" s="88">
        <v>0.61894510000000003</v>
      </c>
      <c r="N136" s="88"/>
      <c r="O136" s="88"/>
      <c r="P136" s="89"/>
      <c r="Q136" s="88"/>
      <c r="R136" s="90">
        <f t="shared" ref="R136:R199" si="8">IFERROR(MAX(GETPIVOTDATA("Sum of NumUnit",$A$3,"EnergyImpactID",$A136,"Version","DEER2021","BldgType",$D136,"BldgVint",$E136,"BldgLoc",$B136,"BldgHVAC",$C136,"NormUnit","Cap-kBTUh"),GETPIVOTDATA("Sum of NumUnit",$A$3,"EnergyImpactID",$A136,"Version","DEER2021","BldgType",$D136,"BldgVint",$E136,"BldgLoc",$B136,"BldgHVAC",$C136,"NormUnit","Cap-Tons"))/GETPIVOTDATA("Sum of NumUnit",$A$3,"EnergyImpactID",$A136,"Version","DEER2020","BldgType",$D136,"BldgVint",$E136,"BldgLoc",$B136,"BldgHVAC",$C136,"NormUnit","Cap-Tons"),"")</f>
        <v>18.580000000000002</v>
      </c>
      <c r="S136" s="90">
        <f t="shared" ref="S136:S199" si="9">IFERROR(MAX(GETPIVOTDATA("Sum of APreWBkWh",$A$3,"EnergyImpactID",$A136,"Version","DEER2021","BldgType",$D136,"BldgVint",$E136,"BldgLoc",$B136,"BldgHVAC",$C136,"NormUnit","Cap-kBTUh"),GETPIVOTDATA("Sum of APreWBkWh",$A$3,"EnergyImpactID",$A136,"Version","DEER2021","BldgType",$D136,"BldgVint",$E136,"BldgLoc",$B136,"BldgHVAC",$C136,"NormUnit","Cap-Tons"))/GETPIVOTDATA("Sum of APreWBkWh",$A$3,"EnergyImpactID",$A136,"Version","DEER2020","BldgType",$D136,"BldgVint",$E136,"BldgLoc",$B136,"BldgHVAC",$C136,"NormUnit","Cap-Tons"),"")</f>
        <v>5.382131191432396E-2</v>
      </c>
      <c r="T136" s="93" t="str">
        <f t="shared" ref="T136:T199" si="10">IFERROR(MAX(GETPIVOTDATA("Sum of APreWBkW",$A$3,"EnergyImpactID",$A136,"Version","DEER2021","BldgType",$D136,"BldgVint",$E136,"BldgLoc",$B136,"BldgHVAC",$C136,"NormUnit","Cap-kBTUh"),GETPIVOTDATA("Sum of APreWBkW",$A$3,"EnergyImpactID",$A136,"Version","DEER2021","BldgType",$D136,"BldgVint",$E136,"BldgLoc",$B136,"BldgHVAC",$C136,"NormUnit","Cap-Tons"))/GETPIVOTDATA("Sum of APreWBkW",$A$3,"EnergyImpactID",$A136,"Version","DEER2020","BldgType",$D136,"BldgVint",$E136,"BldgLoc",$B136,"BldgHVAC",$C136,"NormUnit","Cap-Tons"),"")</f>
        <v/>
      </c>
      <c r="U136" s="92">
        <f t="shared" ref="U136:U199" si="11">IFERROR(MAX(GETPIVOTDATA("Sum of APreWBtherm",$A$3,"EnergyImpactID",$A136,"Version","DEER2021","BldgType",$D136,"BldgVint",$E136,"BldgLoc",$B136,"BldgHVAC",$C136,"NormUnit","Cap-kBTUh"),GETPIVOTDATA("Sum of APreWBtherm",$A$3,"EnergyImpactID",$A136,"Version","DEER2021","BldgType",$D136,"BldgVint",$E136,"BldgLoc",$B136,"BldgHVAC",$C136,"NormUnit","Cap-Tons"))/GETPIVOTDATA("Sum of APreWBtherm",$A$3,"EnergyImpactID",$A136,"Version","DEER2020","BldgType",$D136,"BldgVint",$E136,"BldgLoc",$B136,"BldgHVAC",$C136,"NormUnit","Cap-Tons"),"")</f>
        <v>5.3821313043478265E-2</v>
      </c>
    </row>
    <row r="137" spans="1:21" x14ac:dyDescent="0.15">
      <c r="A137" s="84" t="s">
        <v>49</v>
      </c>
      <c r="B137" s="84" t="s">
        <v>10</v>
      </c>
      <c r="C137" s="84" t="s">
        <v>43</v>
      </c>
      <c r="D137" s="84" t="s">
        <v>31</v>
      </c>
      <c r="E137" s="84" t="s">
        <v>44</v>
      </c>
      <c r="F137" s="88">
        <v>1.04</v>
      </c>
      <c r="G137" s="88">
        <v>1.24</v>
      </c>
      <c r="H137" s="89">
        <v>0</v>
      </c>
      <c r="I137" s="88">
        <v>1.32</v>
      </c>
      <c r="J137" s="88">
        <v>19.427198000000001</v>
      </c>
      <c r="K137" s="88">
        <v>6.6381159999999995E-2</v>
      </c>
      <c r="L137" s="89">
        <v>0</v>
      </c>
      <c r="M137" s="88">
        <v>7.0663820000000002E-2</v>
      </c>
      <c r="N137" s="88"/>
      <c r="O137" s="88"/>
      <c r="P137" s="89"/>
      <c r="Q137" s="88"/>
      <c r="R137" s="90">
        <f t="shared" si="8"/>
        <v>18.679998076923077</v>
      </c>
      <c r="S137" s="90">
        <f t="shared" si="9"/>
        <v>5.3533193548387092E-2</v>
      </c>
      <c r="T137" s="93" t="str">
        <f t="shared" si="10"/>
        <v/>
      </c>
      <c r="U137" s="92">
        <f t="shared" si="11"/>
        <v>5.3533196969696967E-2</v>
      </c>
    </row>
    <row r="138" spans="1:21" x14ac:dyDescent="0.15">
      <c r="A138" s="84" t="s">
        <v>49</v>
      </c>
      <c r="B138" s="84" t="s">
        <v>10</v>
      </c>
      <c r="C138" s="84" t="s">
        <v>43</v>
      </c>
      <c r="D138" s="84" t="s">
        <v>31</v>
      </c>
      <c r="E138" s="84" t="s">
        <v>51</v>
      </c>
      <c r="F138" s="88">
        <v>1.39</v>
      </c>
      <c r="G138" s="88">
        <v>1.86</v>
      </c>
      <c r="H138" s="89">
        <v>0</v>
      </c>
      <c r="I138" s="88">
        <v>2.2200000000000002</v>
      </c>
      <c r="J138" s="88">
        <v>25.965199999999999</v>
      </c>
      <c r="K138" s="88">
        <v>9.9571734999999995E-2</v>
      </c>
      <c r="L138" s="89">
        <v>0</v>
      </c>
      <c r="M138" s="88">
        <v>0.11884367999999999</v>
      </c>
      <c r="N138" s="88"/>
      <c r="O138" s="88"/>
      <c r="P138" s="89"/>
      <c r="Q138" s="88"/>
      <c r="R138" s="90">
        <f t="shared" si="8"/>
        <v>18.68</v>
      </c>
      <c r="S138" s="90">
        <f t="shared" si="9"/>
        <v>5.3533190860215046E-2</v>
      </c>
      <c r="T138" s="93" t="str">
        <f t="shared" si="10"/>
        <v/>
      </c>
      <c r="U138" s="92">
        <f t="shared" si="11"/>
        <v>5.353318918918918E-2</v>
      </c>
    </row>
    <row r="139" spans="1:21" x14ac:dyDescent="0.15">
      <c r="A139" s="84" t="s">
        <v>49</v>
      </c>
      <c r="B139" s="84" t="s">
        <v>10</v>
      </c>
      <c r="C139" s="84" t="s">
        <v>43</v>
      </c>
      <c r="D139" s="84" t="s">
        <v>30</v>
      </c>
      <c r="E139" s="84" t="s">
        <v>44</v>
      </c>
      <c r="F139" s="88">
        <v>3.5</v>
      </c>
      <c r="G139" s="88">
        <v>5.15</v>
      </c>
      <c r="H139" s="89">
        <v>0</v>
      </c>
      <c r="I139" s="88">
        <v>7.99</v>
      </c>
      <c r="J139" s="88">
        <v>54.984999999999999</v>
      </c>
      <c r="K139" s="88">
        <v>0.32781670000000002</v>
      </c>
      <c r="L139" s="89">
        <v>0</v>
      </c>
      <c r="M139" s="88">
        <v>0.50859326000000005</v>
      </c>
      <c r="N139" s="88"/>
      <c r="O139" s="88"/>
      <c r="P139" s="89"/>
      <c r="Q139" s="88"/>
      <c r="R139" s="90">
        <f t="shared" si="8"/>
        <v>15.709999999999999</v>
      </c>
      <c r="S139" s="90">
        <f t="shared" si="9"/>
        <v>6.3653728155339803E-2</v>
      </c>
      <c r="T139" s="93" t="str">
        <f t="shared" si="10"/>
        <v/>
      </c>
      <c r="U139" s="92">
        <f t="shared" si="11"/>
        <v>6.3653724655819782E-2</v>
      </c>
    </row>
    <row r="140" spans="1:21" x14ac:dyDescent="0.15">
      <c r="A140" s="84" t="s">
        <v>49</v>
      </c>
      <c r="B140" s="84" t="s">
        <v>10</v>
      </c>
      <c r="C140" s="84" t="s">
        <v>43</v>
      </c>
      <c r="D140" s="84" t="s">
        <v>30</v>
      </c>
      <c r="E140" s="84" t="s">
        <v>51</v>
      </c>
      <c r="F140" s="88">
        <v>3.5</v>
      </c>
      <c r="G140" s="88">
        <v>5.62</v>
      </c>
      <c r="H140" s="89">
        <v>0</v>
      </c>
      <c r="I140" s="88">
        <v>9.01</v>
      </c>
      <c r="J140" s="88">
        <v>54.984999999999999</v>
      </c>
      <c r="K140" s="88">
        <v>0.35773389999999999</v>
      </c>
      <c r="L140" s="89">
        <v>0</v>
      </c>
      <c r="M140" s="88">
        <v>0.57352006</v>
      </c>
      <c r="N140" s="88"/>
      <c r="O140" s="88"/>
      <c r="P140" s="89"/>
      <c r="Q140" s="88"/>
      <c r="R140" s="90">
        <f t="shared" si="8"/>
        <v>15.709999999999999</v>
      </c>
      <c r="S140" s="90">
        <f t="shared" si="9"/>
        <v>6.3653718861209962E-2</v>
      </c>
      <c r="T140" s="93" t="str">
        <f t="shared" si="10"/>
        <v/>
      </c>
      <c r="U140" s="92">
        <f t="shared" si="11"/>
        <v>6.3653724750277474E-2</v>
      </c>
    </row>
    <row r="141" spans="1:21" x14ac:dyDescent="0.15">
      <c r="A141" s="84" t="s">
        <v>49</v>
      </c>
      <c r="B141" s="84" t="s">
        <v>10</v>
      </c>
      <c r="C141" s="84" t="s">
        <v>43</v>
      </c>
      <c r="D141" s="84" t="s">
        <v>45</v>
      </c>
      <c r="E141" s="84" t="s">
        <v>44</v>
      </c>
      <c r="F141" s="88">
        <v>3.5</v>
      </c>
      <c r="G141" s="88">
        <v>5.5</v>
      </c>
      <c r="H141" s="89">
        <v>0</v>
      </c>
      <c r="I141" s="88">
        <v>8.69</v>
      </c>
      <c r="J141" s="88"/>
      <c r="K141" s="88"/>
      <c r="L141" s="89"/>
      <c r="M141" s="88"/>
      <c r="N141" s="88">
        <v>3.5</v>
      </c>
      <c r="O141" s="88">
        <v>5.5</v>
      </c>
      <c r="P141" s="89">
        <v>0</v>
      </c>
      <c r="Q141" s="88">
        <v>8.69</v>
      </c>
      <c r="R141" s="90">
        <f t="shared" si="8"/>
        <v>1</v>
      </c>
      <c r="S141" s="90">
        <f t="shared" si="9"/>
        <v>1</v>
      </c>
      <c r="T141" s="93" t="str">
        <f t="shared" si="10"/>
        <v/>
      </c>
      <c r="U141" s="92">
        <f t="shared" si="11"/>
        <v>1</v>
      </c>
    </row>
    <row r="142" spans="1:21" x14ac:dyDescent="0.15">
      <c r="A142" s="84" t="s">
        <v>49</v>
      </c>
      <c r="B142" s="84" t="s">
        <v>10</v>
      </c>
      <c r="C142" s="84" t="s">
        <v>43</v>
      </c>
      <c r="D142" s="84" t="s">
        <v>45</v>
      </c>
      <c r="E142" s="84" t="s">
        <v>51</v>
      </c>
      <c r="F142" s="88">
        <v>2.8</v>
      </c>
      <c r="G142" s="88">
        <v>6.1</v>
      </c>
      <c r="H142" s="89">
        <v>0</v>
      </c>
      <c r="I142" s="88">
        <v>9.31</v>
      </c>
      <c r="J142" s="88"/>
      <c r="K142" s="88"/>
      <c r="L142" s="89"/>
      <c r="M142" s="88"/>
      <c r="N142" s="88">
        <v>2.8</v>
      </c>
      <c r="O142" s="88">
        <v>6.1</v>
      </c>
      <c r="P142" s="89">
        <v>0</v>
      </c>
      <c r="Q142" s="88">
        <v>9.31</v>
      </c>
      <c r="R142" s="90">
        <f t="shared" si="8"/>
        <v>1</v>
      </c>
      <c r="S142" s="90">
        <f t="shared" si="9"/>
        <v>1</v>
      </c>
      <c r="T142" s="93" t="str">
        <f t="shared" si="10"/>
        <v/>
      </c>
      <c r="U142" s="92">
        <f t="shared" si="11"/>
        <v>1</v>
      </c>
    </row>
    <row r="143" spans="1:21" x14ac:dyDescent="0.15">
      <c r="A143" s="84" t="s">
        <v>49</v>
      </c>
      <c r="B143" s="84" t="s">
        <v>10</v>
      </c>
      <c r="C143" s="84" t="s">
        <v>157</v>
      </c>
      <c r="D143" s="84" t="s">
        <v>29</v>
      </c>
      <c r="E143" s="84" t="s">
        <v>44</v>
      </c>
      <c r="F143" s="88">
        <v>3.55</v>
      </c>
      <c r="G143" s="88">
        <v>9.0399999999999991</v>
      </c>
      <c r="H143" s="89">
        <v>2.2200000000000001E-2</v>
      </c>
      <c r="I143" s="88">
        <v>9.1</v>
      </c>
      <c r="J143" s="88"/>
      <c r="K143" s="88"/>
      <c r="L143" s="89"/>
      <c r="M143" s="88"/>
      <c r="N143" s="88">
        <v>3.55</v>
      </c>
      <c r="O143" s="88">
        <v>9.0399999999999991</v>
      </c>
      <c r="P143" s="89">
        <v>2.2200000000000001E-2</v>
      </c>
      <c r="Q143" s="88">
        <v>9.1</v>
      </c>
      <c r="R143" s="90">
        <f t="shared" si="8"/>
        <v>1</v>
      </c>
      <c r="S143" s="90">
        <f t="shared" si="9"/>
        <v>1</v>
      </c>
      <c r="T143" s="93">
        <f t="shared" si="10"/>
        <v>1</v>
      </c>
      <c r="U143" s="92">
        <f t="shared" si="11"/>
        <v>1</v>
      </c>
    </row>
    <row r="144" spans="1:21" x14ac:dyDescent="0.15">
      <c r="A144" s="84" t="s">
        <v>49</v>
      </c>
      <c r="B144" s="84" t="s">
        <v>10</v>
      </c>
      <c r="C144" s="84" t="s">
        <v>157</v>
      </c>
      <c r="D144" s="84" t="s">
        <v>29</v>
      </c>
      <c r="E144" s="84" t="s">
        <v>51</v>
      </c>
      <c r="F144" s="88">
        <v>3.17</v>
      </c>
      <c r="G144" s="88">
        <v>11</v>
      </c>
      <c r="H144" s="89">
        <v>2.5000000000000001E-2</v>
      </c>
      <c r="I144" s="88">
        <v>11.7</v>
      </c>
      <c r="J144" s="88"/>
      <c r="K144" s="88"/>
      <c r="L144" s="89"/>
      <c r="M144" s="88"/>
      <c r="N144" s="88">
        <v>3.17</v>
      </c>
      <c r="O144" s="88">
        <v>11</v>
      </c>
      <c r="P144" s="89">
        <v>2.5000000000000001E-2</v>
      </c>
      <c r="Q144" s="88">
        <v>11.7</v>
      </c>
      <c r="R144" s="90">
        <f t="shared" si="8"/>
        <v>1</v>
      </c>
      <c r="S144" s="90">
        <f t="shared" si="9"/>
        <v>1</v>
      </c>
      <c r="T144" s="93">
        <f t="shared" si="10"/>
        <v>1</v>
      </c>
      <c r="U144" s="92">
        <f t="shared" si="11"/>
        <v>1</v>
      </c>
    </row>
    <row r="145" spans="1:21" x14ac:dyDescent="0.15">
      <c r="A145" s="84" t="s">
        <v>49</v>
      </c>
      <c r="B145" s="84" t="s">
        <v>10</v>
      </c>
      <c r="C145" s="84" t="s">
        <v>157</v>
      </c>
      <c r="D145" s="84" t="s">
        <v>31</v>
      </c>
      <c r="E145" s="84" t="s">
        <v>44</v>
      </c>
      <c r="F145" s="88">
        <v>1.04</v>
      </c>
      <c r="G145" s="88">
        <v>2.02</v>
      </c>
      <c r="H145" s="89">
        <v>2.4099999999999998E-3</v>
      </c>
      <c r="I145" s="88">
        <v>1.38</v>
      </c>
      <c r="J145" s="88"/>
      <c r="K145" s="88"/>
      <c r="L145" s="89"/>
      <c r="M145" s="88"/>
      <c r="N145" s="88">
        <v>1.04</v>
      </c>
      <c r="O145" s="88">
        <v>2.02</v>
      </c>
      <c r="P145" s="89">
        <v>2.4099999999999998E-3</v>
      </c>
      <c r="Q145" s="88">
        <v>1.38</v>
      </c>
      <c r="R145" s="90">
        <f t="shared" si="8"/>
        <v>1</v>
      </c>
      <c r="S145" s="90">
        <f t="shared" si="9"/>
        <v>1</v>
      </c>
      <c r="T145" s="93">
        <f t="shared" si="10"/>
        <v>1</v>
      </c>
      <c r="U145" s="92">
        <f t="shared" si="11"/>
        <v>1</v>
      </c>
    </row>
    <row r="146" spans="1:21" x14ac:dyDescent="0.15">
      <c r="A146" s="84" t="s">
        <v>49</v>
      </c>
      <c r="B146" s="84" t="s">
        <v>10</v>
      </c>
      <c r="C146" s="84" t="s">
        <v>157</v>
      </c>
      <c r="D146" s="84" t="s">
        <v>31</v>
      </c>
      <c r="E146" s="84" t="s">
        <v>51</v>
      </c>
      <c r="F146" s="88">
        <v>1.39</v>
      </c>
      <c r="G146" s="88">
        <v>2.46</v>
      </c>
      <c r="H146" s="89">
        <v>1.7700000000000001E-3</v>
      </c>
      <c r="I146" s="88">
        <v>2.2999999999999998</v>
      </c>
      <c r="J146" s="88"/>
      <c r="K146" s="88"/>
      <c r="L146" s="89"/>
      <c r="M146" s="88"/>
      <c r="N146" s="88">
        <v>1.39</v>
      </c>
      <c r="O146" s="88">
        <v>2.46</v>
      </c>
      <c r="P146" s="89">
        <v>1.7700000000000001E-3</v>
      </c>
      <c r="Q146" s="88">
        <v>2.2999999999999998</v>
      </c>
      <c r="R146" s="90">
        <f t="shared" si="8"/>
        <v>1</v>
      </c>
      <c r="S146" s="90">
        <f t="shared" si="9"/>
        <v>1</v>
      </c>
      <c r="T146" s="93">
        <f t="shared" si="10"/>
        <v>1</v>
      </c>
      <c r="U146" s="92">
        <f t="shared" si="11"/>
        <v>1</v>
      </c>
    </row>
    <row r="147" spans="1:21" x14ac:dyDescent="0.15">
      <c r="A147" s="84" t="s">
        <v>49</v>
      </c>
      <c r="B147" s="84" t="s">
        <v>10</v>
      </c>
      <c r="C147" s="84" t="s">
        <v>157</v>
      </c>
      <c r="D147" s="84" t="s">
        <v>30</v>
      </c>
      <c r="E147" s="84" t="s">
        <v>44</v>
      </c>
      <c r="F147" s="88">
        <v>3.5</v>
      </c>
      <c r="G147" s="88">
        <v>78.099999999999994</v>
      </c>
      <c r="H147" s="89">
        <v>4.58E-2</v>
      </c>
      <c r="I147" s="88">
        <v>9.02</v>
      </c>
      <c r="J147" s="88"/>
      <c r="K147" s="88"/>
      <c r="L147" s="89"/>
      <c r="M147" s="88"/>
      <c r="N147" s="88">
        <v>3.5</v>
      </c>
      <c r="O147" s="88">
        <v>78.099999999999994</v>
      </c>
      <c r="P147" s="89">
        <v>4.58E-2</v>
      </c>
      <c r="Q147" s="88">
        <v>9.02</v>
      </c>
      <c r="R147" s="90">
        <f t="shared" si="8"/>
        <v>1</v>
      </c>
      <c r="S147" s="90">
        <f t="shared" si="9"/>
        <v>1</v>
      </c>
      <c r="T147" s="93">
        <f t="shared" si="10"/>
        <v>1</v>
      </c>
      <c r="U147" s="92">
        <f t="shared" si="11"/>
        <v>1</v>
      </c>
    </row>
    <row r="148" spans="1:21" x14ac:dyDescent="0.15">
      <c r="A148" s="84" t="s">
        <v>49</v>
      </c>
      <c r="B148" s="84" t="s">
        <v>10</v>
      </c>
      <c r="C148" s="84" t="s">
        <v>157</v>
      </c>
      <c r="D148" s="84" t="s">
        <v>30</v>
      </c>
      <c r="E148" s="84" t="s">
        <v>51</v>
      </c>
      <c r="F148" s="88">
        <v>3.5</v>
      </c>
      <c r="G148" s="88">
        <v>20.2</v>
      </c>
      <c r="H148" s="89">
        <v>4.8399999999999999E-2</v>
      </c>
      <c r="I148" s="88">
        <v>10.1</v>
      </c>
      <c r="J148" s="88"/>
      <c r="K148" s="88"/>
      <c r="L148" s="89"/>
      <c r="M148" s="88"/>
      <c r="N148" s="88">
        <v>3.5</v>
      </c>
      <c r="O148" s="88">
        <v>20.2</v>
      </c>
      <c r="P148" s="89">
        <v>4.8399999999999999E-2</v>
      </c>
      <c r="Q148" s="88">
        <v>10.1</v>
      </c>
      <c r="R148" s="90">
        <f t="shared" si="8"/>
        <v>1</v>
      </c>
      <c r="S148" s="90">
        <f t="shared" si="9"/>
        <v>1</v>
      </c>
      <c r="T148" s="93">
        <f t="shared" si="10"/>
        <v>1</v>
      </c>
      <c r="U148" s="92">
        <f t="shared" si="11"/>
        <v>1</v>
      </c>
    </row>
    <row r="149" spans="1:21" x14ac:dyDescent="0.15">
      <c r="A149" s="84" t="s">
        <v>49</v>
      </c>
      <c r="B149" s="84" t="s">
        <v>10</v>
      </c>
      <c r="C149" s="84" t="s">
        <v>157</v>
      </c>
      <c r="D149" s="84" t="s">
        <v>45</v>
      </c>
      <c r="E149" s="84" t="s">
        <v>44</v>
      </c>
      <c r="F149" s="88">
        <v>3.5</v>
      </c>
      <c r="G149" s="88">
        <v>20.399999999999999</v>
      </c>
      <c r="H149" s="89">
        <v>2.5999999999999999E-2</v>
      </c>
      <c r="I149" s="88">
        <v>9.08</v>
      </c>
      <c r="J149" s="88"/>
      <c r="K149" s="88"/>
      <c r="L149" s="89"/>
      <c r="M149" s="88"/>
      <c r="N149" s="88">
        <v>3.5</v>
      </c>
      <c r="O149" s="88">
        <v>20.399999999999999</v>
      </c>
      <c r="P149" s="89">
        <v>2.5999999999999999E-2</v>
      </c>
      <c r="Q149" s="88">
        <v>9.08</v>
      </c>
      <c r="R149" s="90">
        <f t="shared" si="8"/>
        <v>1</v>
      </c>
      <c r="S149" s="90">
        <f t="shared" si="9"/>
        <v>1</v>
      </c>
      <c r="T149" s="93">
        <f t="shared" si="10"/>
        <v>1</v>
      </c>
      <c r="U149" s="92">
        <f t="shared" si="11"/>
        <v>1</v>
      </c>
    </row>
    <row r="150" spans="1:21" x14ac:dyDescent="0.15">
      <c r="A150" s="84" t="s">
        <v>49</v>
      </c>
      <c r="B150" s="84" t="s">
        <v>10</v>
      </c>
      <c r="C150" s="84" t="s">
        <v>157</v>
      </c>
      <c r="D150" s="84" t="s">
        <v>45</v>
      </c>
      <c r="E150" s="84" t="s">
        <v>51</v>
      </c>
      <c r="F150" s="88">
        <v>2.8</v>
      </c>
      <c r="G150" s="88">
        <v>10.199999999999999</v>
      </c>
      <c r="H150" s="89">
        <v>2.3E-2</v>
      </c>
      <c r="I150" s="88">
        <v>9.61</v>
      </c>
      <c r="J150" s="88"/>
      <c r="K150" s="88"/>
      <c r="L150" s="89"/>
      <c r="M150" s="88"/>
      <c r="N150" s="88">
        <v>2.8</v>
      </c>
      <c r="O150" s="88">
        <v>10.199999999999999</v>
      </c>
      <c r="P150" s="89">
        <v>2.3E-2</v>
      </c>
      <c r="Q150" s="88">
        <v>9.61</v>
      </c>
      <c r="R150" s="90">
        <f t="shared" si="8"/>
        <v>1</v>
      </c>
      <c r="S150" s="90">
        <f t="shared" si="9"/>
        <v>1</v>
      </c>
      <c r="T150" s="93">
        <f t="shared" si="10"/>
        <v>1</v>
      </c>
      <c r="U150" s="92">
        <f t="shared" si="11"/>
        <v>1</v>
      </c>
    </row>
    <row r="151" spans="1:21" x14ac:dyDescent="0.15">
      <c r="A151" s="84" t="s">
        <v>49</v>
      </c>
      <c r="B151" s="84" t="s">
        <v>10</v>
      </c>
      <c r="C151" s="84" t="s">
        <v>158</v>
      </c>
      <c r="D151" s="84" t="s">
        <v>29</v>
      </c>
      <c r="E151" s="84" t="s">
        <v>44</v>
      </c>
      <c r="F151" s="88">
        <v>3.55</v>
      </c>
      <c r="G151" s="88">
        <v>91.1</v>
      </c>
      <c r="H151" s="89">
        <v>2.1299999999999999E-2</v>
      </c>
      <c r="I151" s="88">
        <v>0</v>
      </c>
      <c r="J151" s="88"/>
      <c r="K151" s="88"/>
      <c r="L151" s="89"/>
      <c r="M151" s="88"/>
      <c r="N151" s="88">
        <v>3.55</v>
      </c>
      <c r="O151" s="88">
        <v>91.1</v>
      </c>
      <c r="P151" s="89">
        <v>2.1299999999999999E-2</v>
      </c>
      <c r="Q151" s="88">
        <v>0</v>
      </c>
      <c r="R151" s="90">
        <f t="shared" si="8"/>
        <v>1</v>
      </c>
      <c r="S151" s="90">
        <f t="shared" si="9"/>
        <v>1</v>
      </c>
      <c r="T151" s="93">
        <f t="shared" si="10"/>
        <v>1</v>
      </c>
      <c r="U151" s="92" t="str">
        <f t="shared" si="11"/>
        <v/>
      </c>
    </row>
    <row r="152" spans="1:21" x14ac:dyDescent="0.15">
      <c r="A152" s="84" t="s">
        <v>49</v>
      </c>
      <c r="B152" s="84" t="s">
        <v>10</v>
      </c>
      <c r="C152" s="84" t="s">
        <v>158</v>
      </c>
      <c r="D152" s="84" t="s">
        <v>29</v>
      </c>
      <c r="E152" s="84" t="s">
        <v>51</v>
      </c>
      <c r="F152" s="88">
        <v>3.17</v>
      </c>
      <c r="G152" s="88">
        <v>117</v>
      </c>
      <c r="H152" s="89">
        <v>2.6599999999999999E-2</v>
      </c>
      <c r="I152" s="88">
        <v>0</v>
      </c>
      <c r="J152" s="88"/>
      <c r="K152" s="88"/>
      <c r="L152" s="89"/>
      <c r="M152" s="88"/>
      <c r="N152" s="88">
        <v>3.17</v>
      </c>
      <c r="O152" s="88">
        <v>117</v>
      </c>
      <c r="P152" s="89">
        <v>2.6599999999999999E-2</v>
      </c>
      <c r="Q152" s="88">
        <v>0</v>
      </c>
      <c r="R152" s="90">
        <f t="shared" si="8"/>
        <v>1</v>
      </c>
      <c r="S152" s="90">
        <f t="shared" si="9"/>
        <v>1</v>
      </c>
      <c r="T152" s="93">
        <f t="shared" si="10"/>
        <v>1</v>
      </c>
      <c r="U152" s="92" t="str">
        <f t="shared" si="11"/>
        <v/>
      </c>
    </row>
    <row r="153" spans="1:21" x14ac:dyDescent="0.15">
      <c r="A153" s="84" t="s">
        <v>49</v>
      </c>
      <c r="B153" s="84" t="s">
        <v>10</v>
      </c>
      <c r="C153" s="84" t="s">
        <v>158</v>
      </c>
      <c r="D153" s="84" t="s">
        <v>31</v>
      </c>
      <c r="E153" s="84" t="s">
        <v>44</v>
      </c>
      <c r="F153" s="88">
        <v>1.04</v>
      </c>
      <c r="G153" s="88">
        <v>16.100000000000001</v>
      </c>
      <c r="H153" s="89">
        <v>2.8900000000000002E-3</v>
      </c>
      <c r="I153" s="88">
        <v>0</v>
      </c>
      <c r="J153" s="88"/>
      <c r="K153" s="88"/>
      <c r="L153" s="89"/>
      <c r="M153" s="88"/>
      <c r="N153" s="88">
        <v>1.04</v>
      </c>
      <c r="O153" s="88">
        <v>16.100000000000001</v>
      </c>
      <c r="P153" s="89">
        <v>2.8900000000000002E-3</v>
      </c>
      <c r="Q153" s="88">
        <v>0</v>
      </c>
      <c r="R153" s="90">
        <f t="shared" si="8"/>
        <v>1</v>
      </c>
      <c r="S153" s="90">
        <f t="shared" si="9"/>
        <v>1</v>
      </c>
      <c r="T153" s="93">
        <f t="shared" si="10"/>
        <v>1</v>
      </c>
      <c r="U153" s="92" t="str">
        <f t="shared" si="11"/>
        <v/>
      </c>
    </row>
    <row r="154" spans="1:21" x14ac:dyDescent="0.15">
      <c r="A154" s="84" t="s">
        <v>49</v>
      </c>
      <c r="B154" s="84" t="s">
        <v>10</v>
      </c>
      <c r="C154" s="84" t="s">
        <v>158</v>
      </c>
      <c r="D154" s="84" t="s">
        <v>31</v>
      </c>
      <c r="E154" s="84" t="s">
        <v>51</v>
      </c>
      <c r="F154" s="88">
        <v>1.39</v>
      </c>
      <c r="G154" s="88">
        <v>23.4</v>
      </c>
      <c r="H154" s="89">
        <v>1.3500000000000001E-3</v>
      </c>
      <c r="I154" s="88">
        <v>0</v>
      </c>
      <c r="J154" s="88"/>
      <c r="K154" s="88"/>
      <c r="L154" s="89"/>
      <c r="M154" s="88"/>
      <c r="N154" s="88">
        <v>1.39</v>
      </c>
      <c r="O154" s="88">
        <v>23.4</v>
      </c>
      <c r="P154" s="89">
        <v>1.3500000000000001E-3</v>
      </c>
      <c r="Q154" s="88">
        <v>0</v>
      </c>
      <c r="R154" s="90">
        <f t="shared" si="8"/>
        <v>1</v>
      </c>
      <c r="S154" s="90">
        <f t="shared" si="9"/>
        <v>1</v>
      </c>
      <c r="T154" s="93">
        <f t="shared" si="10"/>
        <v>1</v>
      </c>
      <c r="U154" s="92" t="str">
        <f t="shared" si="11"/>
        <v/>
      </c>
    </row>
    <row r="155" spans="1:21" x14ac:dyDescent="0.15">
      <c r="A155" s="84" t="s">
        <v>49</v>
      </c>
      <c r="B155" s="84" t="s">
        <v>10</v>
      </c>
      <c r="C155" s="84" t="s">
        <v>158</v>
      </c>
      <c r="D155" s="84" t="s">
        <v>30</v>
      </c>
      <c r="E155" s="84" t="s">
        <v>44</v>
      </c>
      <c r="F155" s="88">
        <v>3.5</v>
      </c>
      <c r="G155" s="88">
        <v>152</v>
      </c>
      <c r="H155" s="89">
        <v>5.0700000000000002E-2</v>
      </c>
      <c r="I155" s="88">
        <v>0</v>
      </c>
      <c r="J155" s="88"/>
      <c r="K155" s="88"/>
      <c r="L155" s="89"/>
      <c r="M155" s="88"/>
      <c r="N155" s="88">
        <v>3.5</v>
      </c>
      <c r="O155" s="88">
        <v>152</v>
      </c>
      <c r="P155" s="89">
        <v>5.0700000000000002E-2</v>
      </c>
      <c r="Q155" s="88">
        <v>0</v>
      </c>
      <c r="R155" s="90">
        <f t="shared" si="8"/>
        <v>1</v>
      </c>
      <c r="S155" s="90">
        <f t="shared" si="9"/>
        <v>1</v>
      </c>
      <c r="T155" s="93">
        <f t="shared" si="10"/>
        <v>1</v>
      </c>
      <c r="U155" s="92" t="str">
        <f t="shared" si="11"/>
        <v/>
      </c>
    </row>
    <row r="156" spans="1:21" x14ac:dyDescent="0.15">
      <c r="A156" s="84" t="s">
        <v>49</v>
      </c>
      <c r="B156" s="84" t="s">
        <v>10</v>
      </c>
      <c r="C156" s="84" t="s">
        <v>158</v>
      </c>
      <c r="D156" s="84" t="s">
        <v>30</v>
      </c>
      <c r="E156" s="84" t="s">
        <v>51</v>
      </c>
      <c r="F156" s="88">
        <v>3.5</v>
      </c>
      <c r="G156" s="88">
        <v>102</v>
      </c>
      <c r="H156" s="89">
        <v>5.4800000000000001E-2</v>
      </c>
      <c r="I156" s="88">
        <v>0</v>
      </c>
      <c r="J156" s="88"/>
      <c r="K156" s="88"/>
      <c r="L156" s="89"/>
      <c r="M156" s="88"/>
      <c r="N156" s="88">
        <v>3.5</v>
      </c>
      <c r="O156" s="88">
        <v>102</v>
      </c>
      <c r="P156" s="89">
        <v>5.4800000000000001E-2</v>
      </c>
      <c r="Q156" s="88">
        <v>0</v>
      </c>
      <c r="R156" s="90">
        <f t="shared" si="8"/>
        <v>1</v>
      </c>
      <c r="S156" s="90">
        <f t="shared" si="9"/>
        <v>1</v>
      </c>
      <c r="T156" s="93">
        <f t="shared" si="10"/>
        <v>1</v>
      </c>
      <c r="U156" s="92" t="str">
        <f t="shared" si="11"/>
        <v/>
      </c>
    </row>
    <row r="157" spans="1:21" x14ac:dyDescent="0.15">
      <c r="A157" s="84" t="s">
        <v>49</v>
      </c>
      <c r="B157" s="84" t="s">
        <v>10</v>
      </c>
      <c r="C157" s="84" t="s">
        <v>158</v>
      </c>
      <c r="D157" s="84" t="s">
        <v>45</v>
      </c>
      <c r="E157" s="84" t="s">
        <v>44</v>
      </c>
      <c r="F157" s="88">
        <v>3.5</v>
      </c>
      <c r="G157" s="88">
        <v>101</v>
      </c>
      <c r="H157" s="89">
        <v>2.5999999999999999E-2</v>
      </c>
      <c r="I157" s="88">
        <v>0</v>
      </c>
      <c r="J157" s="88"/>
      <c r="K157" s="88"/>
      <c r="L157" s="89"/>
      <c r="M157" s="88"/>
      <c r="N157" s="88">
        <v>3.5</v>
      </c>
      <c r="O157" s="88">
        <v>101</v>
      </c>
      <c r="P157" s="89">
        <v>2.5999999999999999E-2</v>
      </c>
      <c r="Q157" s="88">
        <v>0</v>
      </c>
      <c r="R157" s="90">
        <f t="shared" si="8"/>
        <v>1</v>
      </c>
      <c r="S157" s="90">
        <f t="shared" si="9"/>
        <v>1</v>
      </c>
      <c r="T157" s="93">
        <f t="shared" si="10"/>
        <v>1</v>
      </c>
      <c r="U157" s="92" t="str">
        <f t="shared" si="11"/>
        <v/>
      </c>
    </row>
    <row r="158" spans="1:21" x14ac:dyDescent="0.15">
      <c r="A158" s="84" t="s">
        <v>49</v>
      </c>
      <c r="B158" s="84" t="s">
        <v>10</v>
      </c>
      <c r="C158" s="84" t="s">
        <v>158</v>
      </c>
      <c r="D158" s="84" t="s">
        <v>45</v>
      </c>
      <c r="E158" s="84" t="s">
        <v>51</v>
      </c>
      <c r="F158" s="88">
        <v>2.8</v>
      </c>
      <c r="G158" s="88">
        <v>95.7</v>
      </c>
      <c r="H158" s="89">
        <v>2.4E-2</v>
      </c>
      <c r="I158" s="88">
        <v>0</v>
      </c>
      <c r="J158" s="88"/>
      <c r="K158" s="88"/>
      <c r="L158" s="89"/>
      <c r="M158" s="88"/>
      <c r="N158" s="88">
        <v>2.8</v>
      </c>
      <c r="O158" s="88">
        <v>95.7</v>
      </c>
      <c r="P158" s="89">
        <v>2.4E-2</v>
      </c>
      <c r="Q158" s="88">
        <v>0</v>
      </c>
      <c r="R158" s="90">
        <f t="shared" si="8"/>
        <v>1</v>
      </c>
      <c r="S158" s="90">
        <f t="shared" si="9"/>
        <v>1</v>
      </c>
      <c r="T158" s="93">
        <f t="shared" si="10"/>
        <v>1</v>
      </c>
      <c r="U158" s="92" t="str">
        <f t="shared" si="11"/>
        <v/>
      </c>
    </row>
    <row r="159" spans="1:21" x14ac:dyDescent="0.15">
      <c r="A159" s="84" t="s">
        <v>49</v>
      </c>
      <c r="B159" s="84" t="s">
        <v>10</v>
      </c>
      <c r="C159" s="84" t="s">
        <v>159</v>
      </c>
      <c r="D159" s="84" t="s">
        <v>29</v>
      </c>
      <c r="E159" s="84" t="s">
        <v>44</v>
      </c>
      <c r="F159" s="88">
        <v>3.55</v>
      </c>
      <c r="G159" s="88">
        <v>7.21</v>
      </c>
      <c r="H159" s="89">
        <v>4.5900000000000003E-3</v>
      </c>
      <c r="I159" s="88">
        <v>8.7899999999999991</v>
      </c>
      <c r="J159" s="88"/>
      <c r="K159" s="88"/>
      <c r="L159" s="89"/>
      <c r="M159" s="88"/>
      <c r="N159" s="88">
        <v>3.55</v>
      </c>
      <c r="O159" s="88">
        <v>7.21</v>
      </c>
      <c r="P159" s="89">
        <v>4.5900000000000003E-3</v>
      </c>
      <c r="Q159" s="88">
        <v>8.7899999999999991</v>
      </c>
      <c r="R159" s="90">
        <f t="shared" si="8"/>
        <v>1</v>
      </c>
      <c r="S159" s="90">
        <f t="shared" si="9"/>
        <v>1</v>
      </c>
      <c r="T159" s="93">
        <f t="shared" si="10"/>
        <v>1</v>
      </c>
      <c r="U159" s="92">
        <f t="shared" si="11"/>
        <v>1</v>
      </c>
    </row>
    <row r="160" spans="1:21" x14ac:dyDescent="0.15">
      <c r="A160" s="84" t="s">
        <v>49</v>
      </c>
      <c r="B160" s="84" t="s">
        <v>10</v>
      </c>
      <c r="C160" s="84" t="s">
        <v>159</v>
      </c>
      <c r="D160" s="84" t="s">
        <v>29</v>
      </c>
      <c r="E160" s="84" t="s">
        <v>51</v>
      </c>
      <c r="F160" s="88">
        <v>3.17</v>
      </c>
      <c r="G160" s="88">
        <v>9.4</v>
      </c>
      <c r="H160" s="89">
        <v>5.2100000000000002E-3</v>
      </c>
      <c r="I160" s="88">
        <v>11.4</v>
      </c>
      <c r="J160" s="88"/>
      <c r="K160" s="88"/>
      <c r="L160" s="89"/>
      <c r="M160" s="88"/>
      <c r="N160" s="88">
        <v>3.17</v>
      </c>
      <c r="O160" s="88">
        <v>9.4</v>
      </c>
      <c r="P160" s="89">
        <v>5.2100000000000002E-3</v>
      </c>
      <c r="Q160" s="88">
        <v>11.4</v>
      </c>
      <c r="R160" s="90">
        <f t="shared" si="8"/>
        <v>1</v>
      </c>
      <c r="S160" s="90">
        <f t="shared" si="9"/>
        <v>1</v>
      </c>
      <c r="T160" s="93">
        <f t="shared" si="10"/>
        <v>1</v>
      </c>
      <c r="U160" s="92">
        <f t="shared" si="11"/>
        <v>1</v>
      </c>
    </row>
    <row r="161" spans="1:21" x14ac:dyDescent="0.15">
      <c r="A161" s="84" t="s">
        <v>49</v>
      </c>
      <c r="B161" s="84" t="s">
        <v>10</v>
      </c>
      <c r="C161" s="84" t="s">
        <v>159</v>
      </c>
      <c r="D161" s="84" t="s">
        <v>31</v>
      </c>
      <c r="E161" s="84" t="s">
        <v>44</v>
      </c>
      <c r="F161" s="88">
        <v>1.04</v>
      </c>
      <c r="G161" s="88">
        <v>2.02</v>
      </c>
      <c r="H161" s="89">
        <v>7.6000000000000004E-4</v>
      </c>
      <c r="I161" s="88">
        <v>1.29</v>
      </c>
      <c r="J161" s="88"/>
      <c r="K161" s="88"/>
      <c r="L161" s="89"/>
      <c r="M161" s="88"/>
      <c r="N161" s="88">
        <v>1.04</v>
      </c>
      <c r="O161" s="88">
        <v>2.02</v>
      </c>
      <c r="P161" s="89">
        <v>7.6000000000000004E-4</v>
      </c>
      <c r="Q161" s="88">
        <v>1.29</v>
      </c>
      <c r="R161" s="90">
        <f t="shared" si="8"/>
        <v>1</v>
      </c>
      <c r="S161" s="90">
        <f t="shared" si="9"/>
        <v>1</v>
      </c>
      <c r="T161" s="93">
        <f t="shared" si="10"/>
        <v>1</v>
      </c>
      <c r="U161" s="92">
        <f t="shared" si="11"/>
        <v>1</v>
      </c>
    </row>
    <row r="162" spans="1:21" x14ac:dyDescent="0.15">
      <c r="A162" s="84" t="s">
        <v>49</v>
      </c>
      <c r="B162" s="84" t="s">
        <v>10</v>
      </c>
      <c r="C162" s="84" t="s">
        <v>159</v>
      </c>
      <c r="D162" s="84" t="s">
        <v>31</v>
      </c>
      <c r="E162" s="84" t="s">
        <v>51</v>
      </c>
      <c r="F162" s="88">
        <v>1.39</v>
      </c>
      <c r="G162" s="88">
        <v>2.84</v>
      </c>
      <c r="H162" s="89">
        <v>5.2999999999999998E-4</v>
      </c>
      <c r="I162" s="88">
        <v>2.16</v>
      </c>
      <c r="J162" s="88"/>
      <c r="K162" s="88"/>
      <c r="L162" s="89"/>
      <c r="M162" s="88"/>
      <c r="N162" s="88">
        <v>1.39</v>
      </c>
      <c r="O162" s="88">
        <v>2.84</v>
      </c>
      <c r="P162" s="89">
        <v>5.2999999999999998E-4</v>
      </c>
      <c r="Q162" s="88">
        <v>2.16</v>
      </c>
      <c r="R162" s="90">
        <f t="shared" si="8"/>
        <v>1</v>
      </c>
      <c r="S162" s="90">
        <f t="shared" si="9"/>
        <v>1</v>
      </c>
      <c r="T162" s="93">
        <f t="shared" si="10"/>
        <v>1</v>
      </c>
      <c r="U162" s="92">
        <f t="shared" si="11"/>
        <v>1</v>
      </c>
    </row>
    <row r="163" spans="1:21" x14ac:dyDescent="0.15">
      <c r="A163" s="84" t="s">
        <v>49</v>
      </c>
      <c r="B163" s="84" t="s">
        <v>10</v>
      </c>
      <c r="C163" s="84" t="s">
        <v>159</v>
      </c>
      <c r="D163" s="84" t="s">
        <v>30</v>
      </c>
      <c r="E163" s="84" t="s">
        <v>44</v>
      </c>
      <c r="F163" s="88">
        <v>3.5</v>
      </c>
      <c r="G163" s="88">
        <v>17.399999999999999</v>
      </c>
      <c r="H163" s="89">
        <v>6.9300000000000004E-3</v>
      </c>
      <c r="I163" s="88">
        <v>7.98</v>
      </c>
      <c r="J163" s="88"/>
      <c r="K163" s="88"/>
      <c r="L163" s="89"/>
      <c r="M163" s="88"/>
      <c r="N163" s="88">
        <v>3.5</v>
      </c>
      <c r="O163" s="88">
        <v>17.399999999999999</v>
      </c>
      <c r="P163" s="89">
        <v>6.9300000000000004E-3</v>
      </c>
      <c r="Q163" s="88">
        <v>7.98</v>
      </c>
      <c r="R163" s="90">
        <f t="shared" si="8"/>
        <v>1</v>
      </c>
      <c r="S163" s="90">
        <f t="shared" si="9"/>
        <v>1</v>
      </c>
      <c r="T163" s="93">
        <f t="shared" si="10"/>
        <v>1</v>
      </c>
      <c r="U163" s="92">
        <f t="shared" si="11"/>
        <v>1</v>
      </c>
    </row>
    <row r="164" spans="1:21" x14ac:dyDescent="0.15">
      <c r="A164" s="84" t="s">
        <v>49</v>
      </c>
      <c r="B164" s="84" t="s">
        <v>10</v>
      </c>
      <c r="C164" s="84" t="s">
        <v>159</v>
      </c>
      <c r="D164" s="84" t="s">
        <v>30</v>
      </c>
      <c r="E164" s="84" t="s">
        <v>51</v>
      </c>
      <c r="F164" s="88">
        <v>3.5</v>
      </c>
      <c r="G164" s="88">
        <v>9.32</v>
      </c>
      <c r="H164" s="89">
        <v>7.3499999999999998E-3</v>
      </c>
      <c r="I164" s="88">
        <v>8.98</v>
      </c>
      <c r="J164" s="88"/>
      <c r="K164" s="88"/>
      <c r="L164" s="89"/>
      <c r="M164" s="88"/>
      <c r="N164" s="88">
        <v>3.5</v>
      </c>
      <c r="O164" s="88">
        <v>9.32</v>
      </c>
      <c r="P164" s="89">
        <v>7.3499999999999998E-3</v>
      </c>
      <c r="Q164" s="88">
        <v>8.98</v>
      </c>
      <c r="R164" s="90">
        <f t="shared" si="8"/>
        <v>1</v>
      </c>
      <c r="S164" s="90">
        <f t="shared" si="9"/>
        <v>1</v>
      </c>
      <c r="T164" s="93">
        <f t="shared" si="10"/>
        <v>1</v>
      </c>
      <c r="U164" s="92">
        <f t="shared" si="11"/>
        <v>1</v>
      </c>
    </row>
    <row r="165" spans="1:21" x14ac:dyDescent="0.15">
      <c r="A165" s="84" t="s">
        <v>49</v>
      </c>
      <c r="B165" s="84" t="s">
        <v>10</v>
      </c>
      <c r="C165" s="84" t="s">
        <v>159</v>
      </c>
      <c r="D165" s="84" t="s">
        <v>45</v>
      </c>
      <c r="E165" s="84" t="s">
        <v>44</v>
      </c>
      <c r="F165" s="88">
        <v>3.5</v>
      </c>
      <c r="G165" s="88">
        <v>8.9</v>
      </c>
      <c r="H165" s="89">
        <v>5.0000000000000001E-3</v>
      </c>
      <c r="I165" s="88">
        <v>8.65</v>
      </c>
      <c r="J165" s="88"/>
      <c r="K165" s="88"/>
      <c r="L165" s="89"/>
      <c r="M165" s="88"/>
      <c r="N165" s="88">
        <v>3.5</v>
      </c>
      <c r="O165" s="88">
        <v>8.9</v>
      </c>
      <c r="P165" s="89">
        <v>5.0000000000000001E-3</v>
      </c>
      <c r="Q165" s="88">
        <v>8.65</v>
      </c>
      <c r="R165" s="90">
        <f t="shared" si="8"/>
        <v>1</v>
      </c>
      <c r="S165" s="90">
        <f t="shared" si="9"/>
        <v>1</v>
      </c>
      <c r="T165" s="93">
        <f t="shared" si="10"/>
        <v>1</v>
      </c>
      <c r="U165" s="92">
        <f t="shared" si="11"/>
        <v>1</v>
      </c>
    </row>
    <row r="166" spans="1:21" x14ac:dyDescent="0.15">
      <c r="A166" s="84" t="s">
        <v>49</v>
      </c>
      <c r="B166" s="84" t="s">
        <v>10</v>
      </c>
      <c r="C166" s="84" t="s">
        <v>159</v>
      </c>
      <c r="D166" s="84" t="s">
        <v>45</v>
      </c>
      <c r="E166" s="84" t="s">
        <v>51</v>
      </c>
      <c r="F166" s="88">
        <v>2.8</v>
      </c>
      <c r="G166" s="88">
        <v>8</v>
      </c>
      <c r="H166" s="89">
        <v>4.0000000000000001E-3</v>
      </c>
      <c r="I166" s="88">
        <v>9.24</v>
      </c>
      <c r="J166" s="88"/>
      <c r="K166" s="88"/>
      <c r="L166" s="89"/>
      <c r="M166" s="88"/>
      <c r="N166" s="88">
        <v>2.8</v>
      </c>
      <c r="O166" s="88">
        <v>8</v>
      </c>
      <c r="P166" s="89">
        <v>4.0000000000000001E-3</v>
      </c>
      <c r="Q166" s="88">
        <v>9.24</v>
      </c>
      <c r="R166" s="90">
        <f t="shared" si="8"/>
        <v>1</v>
      </c>
      <c r="S166" s="90">
        <f t="shared" si="9"/>
        <v>1</v>
      </c>
      <c r="T166" s="93">
        <f t="shared" si="10"/>
        <v>1</v>
      </c>
      <c r="U166" s="92">
        <f t="shared" si="11"/>
        <v>1</v>
      </c>
    </row>
    <row r="167" spans="1:21" x14ac:dyDescent="0.15">
      <c r="A167" s="84" t="s">
        <v>49</v>
      </c>
      <c r="B167" s="84" t="s">
        <v>11</v>
      </c>
      <c r="C167" s="84" t="s">
        <v>43</v>
      </c>
      <c r="D167" s="84" t="s">
        <v>29</v>
      </c>
      <c r="E167" s="84" t="s">
        <v>44</v>
      </c>
      <c r="F167" s="88">
        <v>4.01</v>
      </c>
      <c r="G167" s="88">
        <v>2.0299999999999998</v>
      </c>
      <c r="H167" s="89">
        <v>0</v>
      </c>
      <c r="I167" s="88">
        <v>3.33</v>
      </c>
      <c r="J167" s="88">
        <v>74.505806000000007</v>
      </c>
      <c r="K167" s="88">
        <v>0.10925726600000001</v>
      </c>
      <c r="L167" s="89">
        <v>0</v>
      </c>
      <c r="M167" s="88">
        <v>0.17922497000000001</v>
      </c>
      <c r="N167" s="88"/>
      <c r="O167" s="88"/>
      <c r="P167" s="89"/>
      <c r="Q167" s="88"/>
      <c r="R167" s="90">
        <f t="shared" si="8"/>
        <v>18.580001496259353</v>
      </c>
      <c r="S167" s="90">
        <f t="shared" si="9"/>
        <v>5.3821313300492619E-2</v>
      </c>
      <c r="T167" s="93" t="str">
        <f t="shared" si="10"/>
        <v/>
      </c>
      <c r="U167" s="92">
        <f t="shared" si="11"/>
        <v>5.3821312312312318E-2</v>
      </c>
    </row>
    <row r="168" spans="1:21" x14ac:dyDescent="0.15">
      <c r="A168" s="84" t="s">
        <v>49</v>
      </c>
      <c r="B168" s="84" t="s">
        <v>11</v>
      </c>
      <c r="C168" s="84" t="s">
        <v>43</v>
      </c>
      <c r="D168" s="84" t="s">
        <v>29</v>
      </c>
      <c r="E168" s="84" t="s">
        <v>51</v>
      </c>
      <c r="F168" s="88">
        <v>3.36</v>
      </c>
      <c r="G168" s="88">
        <v>2.7</v>
      </c>
      <c r="H168" s="89">
        <v>0</v>
      </c>
      <c r="I168" s="88">
        <v>4.26</v>
      </c>
      <c r="J168" s="88">
        <v>62.428800000000003</v>
      </c>
      <c r="K168" s="88">
        <v>0.14531754999999999</v>
      </c>
      <c r="L168" s="89">
        <v>0</v>
      </c>
      <c r="M168" s="88">
        <v>0.2292788</v>
      </c>
      <c r="N168" s="88"/>
      <c r="O168" s="88"/>
      <c r="P168" s="89"/>
      <c r="Q168" s="88"/>
      <c r="R168" s="90">
        <f t="shared" si="8"/>
        <v>18.580000000000002</v>
      </c>
      <c r="S168" s="90">
        <f t="shared" si="9"/>
        <v>5.3821314814814808E-2</v>
      </c>
      <c r="T168" s="93" t="str">
        <f t="shared" si="10"/>
        <v/>
      </c>
      <c r="U168" s="92">
        <f t="shared" si="11"/>
        <v>5.3821314553990612E-2</v>
      </c>
    </row>
    <row r="169" spans="1:21" x14ac:dyDescent="0.15">
      <c r="A169" s="84" t="s">
        <v>49</v>
      </c>
      <c r="B169" s="84" t="s">
        <v>11</v>
      </c>
      <c r="C169" s="84" t="s">
        <v>43</v>
      </c>
      <c r="D169" s="84" t="s">
        <v>31</v>
      </c>
      <c r="E169" s="84" t="s">
        <v>44</v>
      </c>
      <c r="F169" s="88">
        <v>1.28</v>
      </c>
      <c r="G169" s="88">
        <v>0.76300000000000001</v>
      </c>
      <c r="H169" s="89">
        <v>0</v>
      </c>
      <c r="I169" s="88">
        <v>0.88300000000000001</v>
      </c>
      <c r="J169" s="88">
        <v>23.910399999999999</v>
      </c>
      <c r="K169" s="88">
        <v>4.0845826000000002E-2</v>
      </c>
      <c r="L169" s="89">
        <v>0</v>
      </c>
      <c r="M169" s="88">
        <v>4.7269810000000002E-2</v>
      </c>
      <c r="N169" s="88"/>
      <c r="O169" s="88"/>
      <c r="P169" s="89"/>
      <c r="Q169" s="88"/>
      <c r="R169" s="90">
        <f t="shared" si="8"/>
        <v>18.68</v>
      </c>
      <c r="S169" s="90">
        <f t="shared" si="9"/>
        <v>5.3533192660550462E-2</v>
      </c>
      <c r="T169" s="93" t="str">
        <f t="shared" si="10"/>
        <v/>
      </c>
      <c r="U169" s="92">
        <f t="shared" si="11"/>
        <v>5.3533193657984146E-2</v>
      </c>
    </row>
    <row r="170" spans="1:21" x14ac:dyDescent="0.15">
      <c r="A170" s="84" t="s">
        <v>49</v>
      </c>
      <c r="B170" s="84" t="s">
        <v>11</v>
      </c>
      <c r="C170" s="84" t="s">
        <v>43</v>
      </c>
      <c r="D170" s="84" t="s">
        <v>31</v>
      </c>
      <c r="E170" s="84" t="s">
        <v>51</v>
      </c>
      <c r="F170" s="88">
        <v>1.58</v>
      </c>
      <c r="G170" s="88">
        <v>1.02</v>
      </c>
      <c r="H170" s="89">
        <v>0</v>
      </c>
      <c r="I170" s="88">
        <v>1.28</v>
      </c>
      <c r="J170" s="88">
        <v>29.514399999999998</v>
      </c>
      <c r="K170" s="88">
        <v>5.4603852000000001E-2</v>
      </c>
      <c r="L170" s="89">
        <v>0</v>
      </c>
      <c r="M170" s="88">
        <v>6.8522479999999997E-2</v>
      </c>
      <c r="N170" s="88"/>
      <c r="O170" s="88"/>
      <c r="P170" s="89"/>
      <c r="Q170" s="88"/>
      <c r="R170" s="90">
        <f t="shared" si="8"/>
        <v>18.68</v>
      </c>
      <c r="S170" s="90">
        <f t="shared" si="9"/>
        <v>5.353318823529412E-2</v>
      </c>
      <c r="T170" s="93" t="str">
        <f t="shared" si="10"/>
        <v/>
      </c>
      <c r="U170" s="92">
        <f t="shared" si="11"/>
        <v>5.3533187499999996E-2</v>
      </c>
    </row>
    <row r="171" spans="1:21" x14ac:dyDescent="0.15">
      <c r="A171" s="84" t="s">
        <v>49</v>
      </c>
      <c r="B171" s="84" t="s">
        <v>11</v>
      </c>
      <c r="C171" s="84" t="s">
        <v>43</v>
      </c>
      <c r="D171" s="84" t="s">
        <v>30</v>
      </c>
      <c r="E171" s="84" t="s">
        <v>44</v>
      </c>
      <c r="F171" s="88">
        <v>3.5</v>
      </c>
      <c r="G171" s="88">
        <v>2.2200000000000002</v>
      </c>
      <c r="H171" s="89">
        <v>0</v>
      </c>
      <c r="I171" s="88">
        <v>3.45</v>
      </c>
      <c r="J171" s="88">
        <v>54.984999999999999</v>
      </c>
      <c r="K171" s="88">
        <v>0.14131126999999999</v>
      </c>
      <c r="L171" s="89">
        <v>0</v>
      </c>
      <c r="M171" s="88">
        <v>0.21960536</v>
      </c>
      <c r="N171" s="88"/>
      <c r="O171" s="88"/>
      <c r="P171" s="89"/>
      <c r="Q171" s="88"/>
      <c r="R171" s="90">
        <f t="shared" si="8"/>
        <v>15.709999999999999</v>
      </c>
      <c r="S171" s="90">
        <f t="shared" si="9"/>
        <v>6.3653725225225208E-2</v>
      </c>
      <c r="T171" s="93" t="str">
        <f t="shared" si="10"/>
        <v/>
      </c>
      <c r="U171" s="92">
        <f t="shared" si="11"/>
        <v>6.3653727536231886E-2</v>
      </c>
    </row>
    <row r="172" spans="1:21" x14ac:dyDescent="0.15">
      <c r="A172" s="84" t="s">
        <v>49</v>
      </c>
      <c r="B172" s="84" t="s">
        <v>11</v>
      </c>
      <c r="C172" s="84" t="s">
        <v>43</v>
      </c>
      <c r="D172" s="84" t="s">
        <v>30</v>
      </c>
      <c r="E172" s="84" t="s">
        <v>51</v>
      </c>
      <c r="F172" s="88">
        <v>3.5</v>
      </c>
      <c r="G172" s="88">
        <v>2.11</v>
      </c>
      <c r="H172" s="89">
        <v>0</v>
      </c>
      <c r="I172" s="88">
        <v>3.39</v>
      </c>
      <c r="J172" s="88">
        <v>54.984999999999999</v>
      </c>
      <c r="K172" s="88">
        <v>0.13430934999999999</v>
      </c>
      <c r="L172" s="89">
        <v>0</v>
      </c>
      <c r="M172" s="88">
        <v>0.21578612999999999</v>
      </c>
      <c r="N172" s="88"/>
      <c r="O172" s="88"/>
      <c r="P172" s="89"/>
      <c r="Q172" s="88"/>
      <c r="R172" s="90">
        <f t="shared" si="8"/>
        <v>15.709999999999999</v>
      </c>
      <c r="S172" s="90">
        <f t="shared" si="9"/>
        <v>6.3653720379146919E-2</v>
      </c>
      <c r="T172" s="93" t="str">
        <f t="shared" si="10"/>
        <v/>
      </c>
      <c r="U172" s="92">
        <f t="shared" si="11"/>
        <v>6.3653725663716812E-2</v>
      </c>
    </row>
    <row r="173" spans="1:21" x14ac:dyDescent="0.15">
      <c r="A173" s="84" t="s">
        <v>49</v>
      </c>
      <c r="B173" s="84" t="s">
        <v>11</v>
      </c>
      <c r="C173" s="84" t="s">
        <v>43</v>
      </c>
      <c r="D173" s="84" t="s">
        <v>45</v>
      </c>
      <c r="E173" s="84" t="s">
        <v>44</v>
      </c>
      <c r="F173" s="88">
        <v>3</v>
      </c>
      <c r="G173" s="88">
        <v>1.6</v>
      </c>
      <c r="H173" s="89">
        <v>0</v>
      </c>
      <c r="I173" s="88">
        <v>2.5</v>
      </c>
      <c r="J173" s="88"/>
      <c r="K173" s="88"/>
      <c r="L173" s="89"/>
      <c r="M173" s="88"/>
      <c r="N173" s="88">
        <v>3</v>
      </c>
      <c r="O173" s="88">
        <v>1.6</v>
      </c>
      <c r="P173" s="89">
        <v>0</v>
      </c>
      <c r="Q173" s="88">
        <v>2.5</v>
      </c>
      <c r="R173" s="90">
        <f t="shared" si="8"/>
        <v>1</v>
      </c>
      <c r="S173" s="90">
        <f t="shared" si="9"/>
        <v>1</v>
      </c>
      <c r="T173" s="93" t="str">
        <f t="shared" si="10"/>
        <v/>
      </c>
      <c r="U173" s="92">
        <f t="shared" si="11"/>
        <v>1</v>
      </c>
    </row>
    <row r="174" spans="1:21" x14ac:dyDescent="0.15">
      <c r="A174" s="84" t="s">
        <v>49</v>
      </c>
      <c r="B174" s="84" t="s">
        <v>11</v>
      </c>
      <c r="C174" s="84" t="s">
        <v>43</v>
      </c>
      <c r="D174" s="84" t="s">
        <v>45</v>
      </c>
      <c r="E174" s="84" t="s">
        <v>51</v>
      </c>
      <c r="F174" s="88">
        <v>2.7</v>
      </c>
      <c r="G174" s="88">
        <v>2</v>
      </c>
      <c r="H174" s="89">
        <v>0</v>
      </c>
      <c r="I174" s="88">
        <v>3.1</v>
      </c>
      <c r="J174" s="88"/>
      <c r="K174" s="88"/>
      <c r="L174" s="89"/>
      <c r="M174" s="88"/>
      <c r="N174" s="88">
        <v>2.7</v>
      </c>
      <c r="O174" s="88">
        <v>2</v>
      </c>
      <c r="P174" s="89">
        <v>0</v>
      </c>
      <c r="Q174" s="88">
        <v>3.1</v>
      </c>
      <c r="R174" s="90">
        <f t="shared" si="8"/>
        <v>1</v>
      </c>
      <c r="S174" s="90">
        <f t="shared" si="9"/>
        <v>1</v>
      </c>
      <c r="T174" s="93" t="str">
        <f t="shared" si="10"/>
        <v/>
      </c>
      <c r="U174" s="92">
        <f t="shared" si="11"/>
        <v>1</v>
      </c>
    </row>
    <row r="175" spans="1:21" x14ac:dyDescent="0.15">
      <c r="A175" s="84" t="s">
        <v>49</v>
      </c>
      <c r="B175" s="84" t="s">
        <v>11</v>
      </c>
      <c r="C175" s="84" t="s">
        <v>157</v>
      </c>
      <c r="D175" s="84" t="s">
        <v>29</v>
      </c>
      <c r="E175" s="84" t="s">
        <v>44</v>
      </c>
      <c r="F175" s="88">
        <v>4.01</v>
      </c>
      <c r="G175" s="88">
        <v>20.2</v>
      </c>
      <c r="H175" s="89">
        <v>5.4600000000000003E-2</v>
      </c>
      <c r="I175" s="88">
        <v>3.43</v>
      </c>
      <c r="J175" s="88"/>
      <c r="K175" s="88"/>
      <c r="L175" s="89"/>
      <c r="M175" s="88"/>
      <c r="N175" s="88">
        <v>4.01</v>
      </c>
      <c r="O175" s="88">
        <v>20.2</v>
      </c>
      <c r="P175" s="89">
        <v>5.4600000000000003E-2</v>
      </c>
      <c r="Q175" s="88">
        <v>3.43</v>
      </c>
      <c r="R175" s="90">
        <f t="shared" si="8"/>
        <v>1</v>
      </c>
      <c r="S175" s="90">
        <f t="shared" si="9"/>
        <v>1</v>
      </c>
      <c r="T175" s="93">
        <f t="shared" si="10"/>
        <v>1</v>
      </c>
      <c r="U175" s="92">
        <f t="shared" si="11"/>
        <v>1</v>
      </c>
    </row>
    <row r="176" spans="1:21" x14ac:dyDescent="0.15">
      <c r="A176" s="84" t="s">
        <v>49</v>
      </c>
      <c r="B176" s="84" t="s">
        <v>11</v>
      </c>
      <c r="C176" s="84" t="s">
        <v>157</v>
      </c>
      <c r="D176" s="84" t="s">
        <v>29</v>
      </c>
      <c r="E176" s="84" t="s">
        <v>51</v>
      </c>
      <c r="F176" s="88">
        <v>3.36</v>
      </c>
      <c r="G176" s="88">
        <v>20.9</v>
      </c>
      <c r="H176" s="89">
        <v>6.3399999999999998E-2</v>
      </c>
      <c r="I176" s="88">
        <v>4.3499999999999996</v>
      </c>
      <c r="J176" s="88"/>
      <c r="K176" s="88"/>
      <c r="L176" s="89"/>
      <c r="M176" s="88"/>
      <c r="N176" s="88">
        <v>3.36</v>
      </c>
      <c r="O176" s="88">
        <v>20.9</v>
      </c>
      <c r="P176" s="89">
        <v>6.3399999999999998E-2</v>
      </c>
      <c r="Q176" s="88">
        <v>4.3499999999999996</v>
      </c>
      <c r="R176" s="90">
        <f t="shared" si="8"/>
        <v>1</v>
      </c>
      <c r="S176" s="90">
        <f t="shared" si="9"/>
        <v>1</v>
      </c>
      <c r="T176" s="93">
        <f t="shared" si="10"/>
        <v>1</v>
      </c>
      <c r="U176" s="92">
        <f t="shared" si="11"/>
        <v>1</v>
      </c>
    </row>
    <row r="177" spans="1:21" x14ac:dyDescent="0.15">
      <c r="A177" s="84" t="s">
        <v>49</v>
      </c>
      <c r="B177" s="84" t="s">
        <v>11</v>
      </c>
      <c r="C177" s="84" t="s">
        <v>157</v>
      </c>
      <c r="D177" s="84" t="s">
        <v>31</v>
      </c>
      <c r="E177" s="84" t="s">
        <v>44</v>
      </c>
      <c r="F177" s="88">
        <v>1.28</v>
      </c>
      <c r="G177" s="88">
        <v>5.51</v>
      </c>
      <c r="H177" s="89">
        <v>1.14E-2</v>
      </c>
      <c r="I177" s="88">
        <v>0.92100000000000004</v>
      </c>
      <c r="J177" s="88"/>
      <c r="K177" s="88"/>
      <c r="L177" s="89"/>
      <c r="M177" s="88"/>
      <c r="N177" s="88">
        <v>1.28</v>
      </c>
      <c r="O177" s="88">
        <v>5.51</v>
      </c>
      <c r="P177" s="89">
        <v>1.14E-2</v>
      </c>
      <c r="Q177" s="88">
        <v>0.92100000000000004</v>
      </c>
      <c r="R177" s="90">
        <f t="shared" si="8"/>
        <v>1</v>
      </c>
      <c r="S177" s="90">
        <f t="shared" si="9"/>
        <v>1</v>
      </c>
      <c r="T177" s="93">
        <f t="shared" si="10"/>
        <v>1</v>
      </c>
      <c r="U177" s="92">
        <f t="shared" si="11"/>
        <v>1</v>
      </c>
    </row>
    <row r="178" spans="1:21" x14ac:dyDescent="0.15">
      <c r="A178" s="84" t="s">
        <v>49</v>
      </c>
      <c r="B178" s="84" t="s">
        <v>11</v>
      </c>
      <c r="C178" s="84" t="s">
        <v>157</v>
      </c>
      <c r="D178" s="84" t="s">
        <v>31</v>
      </c>
      <c r="E178" s="84" t="s">
        <v>51</v>
      </c>
      <c r="F178" s="88">
        <v>1.58</v>
      </c>
      <c r="G178" s="88">
        <v>7.38</v>
      </c>
      <c r="H178" s="89">
        <v>1.2E-2</v>
      </c>
      <c r="I178" s="88">
        <v>1.33</v>
      </c>
      <c r="J178" s="88"/>
      <c r="K178" s="88"/>
      <c r="L178" s="89"/>
      <c r="M178" s="88"/>
      <c r="N178" s="88">
        <v>1.58</v>
      </c>
      <c r="O178" s="88">
        <v>7.38</v>
      </c>
      <c r="P178" s="89">
        <v>1.2E-2</v>
      </c>
      <c r="Q178" s="88">
        <v>1.33</v>
      </c>
      <c r="R178" s="90">
        <f t="shared" si="8"/>
        <v>1</v>
      </c>
      <c r="S178" s="90">
        <f t="shared" si="9"/>
        <v>1</v>
      </c>
      <c r="T178" s="93">
        <f t="shared" si="10"/>
        <v>1</v>
      </c>
      <c r="U178" s="92">
        <f t="shared" si="11"/>
        <v>1</v>
      </c>
    </row>
    <row r="179" spans="1:21" x14ac:dyDescent="0.15">
      <c r="A179" s="84" t="s">
        <v>49</v>
      </c>
      <c r="B179" s="84" t="s">
        <v>11</v>
      </c>
      <c r="C179" s="84" t="s">
        <v>157</v>
      </c>
      <c r="D179" s="84" t="s">
        <v>30</v>
      </c>
      <c r="E179" s="84" t="s">
        <v>44</v>
      </c>
      <c r="F179" s="88">
        <v>3.5</v>
      </c>
      <c r="G179" s="88">
        <v>160</v>
      </c>
      <c r="H179" s="89">
        <v>7.1599999999999997E-2</v>
      </c>
      <c r="I179" s="88">
        <v>3.89</v>
      </c>
      <c r="J179" s="88"/>
      <c r="K179" s="88"/>
      <c r="L179" s="89"/>
      <c r="M179" s="88"/>
      <c r="N179" s="88">
        <v>3.5</v>
      </c>
      <c r="O179" s="88">
        <v>160</v>
      </c>
      <c r="P179" s="89">
        <v>7.1599999999999997E-2</v>
      </c>
      <c r="Q179" s="88">
        <v>3.89</v>
      </c>
      <c r="R179" s="90">
        <f t="shared" si="8"/>
        <v>1</v>
      </c>
      <c r="S179" s="90">
        <f t="shared" si="9"/>
        <v>1</v>
      </c>
      <c r="T179" s="93">
        <f t="shared" si="10"/>
        <v>1</v>
      </c>
      <c r="U179" s="92">
        <f t="shared" si="11"/>
        <v>1</v>
      </c>
    </row>
    <row r="180" spans="1:21" x14ac:dyDescent="0.15">
      <c r="A180" s="84" t="s">
        <v>49</v>
      </c>
      <c r="B180" s="84" t="s">
        <v>11</v>
      </c>
      <c r="C180" s="84" t="s">
        <v>157</v>
      </c>
      <c r="D180" s="84" t="s">
        <v>30</v>
      </c>
      <c r="E180" s="84" t="s">
        <v>51</v>
      </c>
      <c r="F180" s="88">
        <v>3.5</v>
      </c>
      <c r="G180" s="88">
        <v>50.3</v>
      </c>
      <c r="H180" s="89">
        <v>0.106</v>
      </c>
      <c r="I180" s="88">
        <v>3.78</v>
      </c>
      <c r="J180" s="88"/>
      <c r="K180" s="88"/>
      <c r="L180" s="89"/>
      <c r="M180" s="88"/>
      <c r="N180" s="88">
        <v>3.5</v>
      </c>
      <c r="O180" s="88">
        <v>50.3</v>
      </c>
      <c r="P180" s="89">
        <v>0.106</v>
      </c>
      <c r="Q180" s="88">
        <v>3.78</v>
      </c>
      <c r="R180" s="90">
        <f t="shared" si="8"/>
        <v>1</v>
      </c>
      <c r="S180" s="90">
        <f t="shared" si="9"/>
        <v>1</v>
      </c>
      <c r="T180" s="93">
        <f t="shared" si="10"/>
        <v>1</v>
      </c>
      <c r="U180" s="92">
        <f t="shared" si="11"/>
        <v>1</v>
      </c>
    </row>
    <row r="181" spans="1:21" x14ac:dyDescent="0.15">
      <c r="A181" s="84" t="s">
        <v>49</v>
      </c>
      <c r="B181" s="84" t="s">
        <v>11</v>
      </c>
      <c r="C181" s="84" t="s">
        <v>157</v>
      </c>
      <c r="D181" s="84" t="s">
        <v>45</v>
      </c>
      <c r="E181" s="84" t="s">
        <v>44</v>
      </c>
      <c r="F181" s="88">
        <v>3</v>
      </c>
      <c r="G181" s="88">
        <v>22.7</v>
      </c>
      <c r="H181" s="89">
        <v>4.1000000000000002E-2</v>
      </c>
      <c r="I181" s="88">
        <v>2.59</v>
      </c>
      <c r="J181" s="88"/>
      <c r="K181" s="88"/>
      <c r="L181" s="89"/>
      <c r="M181" s="88"/>
      <c r="N181" s="88">
        <v>3</v>
      </c>
      <c r="O181" s="88">
        <v>22.7</v>
      </c>
      <c r="P181" s="89">
        <v>4.1000000000000002E-2</v>
      </c>
      <c r="Q181" s="88">
        <v>2.59</v>
      </c>
      <c r="R181" s="90">
        <f t="shared" si="8"/>
        <v>1</v>
      </c>
      <c r="S181" s="90">
        <f t="shared" si="9"/>
        <v>1</v>
      </c>
      <c r="T181" s="93">
        <f t="shared" si="10"/>
        <v>1</v>
      </c>
      <c r="U181" s="92">
        <f t="shared" si="11"/>
        <v>1</v>
      </c>
    </row>
    <row r="182" spans="1:21" x14ac:dyDescent="0.15">
      <c r="A182" s="84" t="s">
        <v>49</v>
      </c>
      <c r="B182" s="84" t="s">
        <v>11</v>
      </c>
      <c r="C182" s="84" t="s">
        <v>157</v>
      </c>
      <c r="D182" s="84" t="s">
        <v>45</v>
      </c>
      <c r="E182" s="84" t="s">
        <v>51</v>
      </c>
      <c r="F182" s="88">
        <v>2.7</v>
      </c>
      <c r="G182" s="88">
        <v>15.9</v>
      </c>
      <c r="H182" s="89">
        <v>4.3999999999999997E-2</v>
      </c>
      <c r="I182" s="88">
        <v>3.18</v>
      </c>
      <c r="J182" s="88"/>
      <c r="K182" s="88"/>
      <c r="L182" s="89"/>
      <c r="M182" s="88"/>
      <c r="N182" s="88">
        <v>2.7</v>
      </c>
      <c r="O182" s="88">
        <v>15.9</v>
      </c>
      <c r="P182" s="89">
        <v>4.3999999999999997E-2</v>
      </c>
      <c r="Q182" s="88">
        <v>3.18</v>
      </c>
      <c r="R182" s="90">
        <f t="shared" si="8"/>
        <v>1</v>
      </c>
      <c r="S182" s="90">
        <f t="shared" si="9"/>
        <v>1</v>
      </c>
      <c r="T182" s="93">
        <f t="shared" si="10"/>
        <v>1</v>
      </c>
      <c r="U182" s="92">
        <f t="shared" si="11"/>
        <v>1</v>
      </c>
    </row>
    <row r="183" spans="1:21" x14ac:dyDescent="0.15">
      <c r="A183" s="84" t="s">
        <v>49</v>
      </c>
      <c r="B183" s="84" t="s">
        <v>11</v>
      </c>
      <c r="C183" s="84" t="s">
        <v>158</v>
      </c>
      <c r="D183" s="84" t="s">
        <v>29</v>
      </c>
      <c r="E183" s="84" t="s">
        <v>44</v>
      </c>
      <c r="F183" s="88">
        <v>4.01</v>
      </c>
      <c r="G183" s="88">
        <v>50.6</v>
      </c>
      <c r="H183" s="89">
        <v>5.6000000000000001E-2</v>
      </c>
      <c r="I183" s="88">
        <v>0</v>
      </c>
      <c r="J183" s="88"/>
      <c r="K183" s="88"/>
      <c r="L183" s="89"/>
      <c r="M183" s="88"/>
      <c r="N183" s="88">
        <v>4.01</v>
      </c>
      <c r="O183" s="88">
        <v>50.6</v>
      </c>
      <c r="P183" s="89">
        <v>5.6000000000000001E-2</v>
      </c>
      <c r="Q183" s="88">
        <v>0</v>
      </c>
      <c r="R183" s="90">
        <f t="shared" si="8"/>
        <v>1</v>
      </c>
      <c r="S183" s="90">
        <f t="shared" si="9"/>
        <v>1</v>
      </c>
      <c r="T183" s="93">
        <f t="shared" si="10"/>
        <v>1</v>
      </c>
      <c r="U183" s="92" t="str">
        <f t="shared" si="11"/>
        <v/>
      </c>
    </row>
    <row r="184" spans="1:21" x14ac:dyDescent="0.15">
      <c r="A184" s="84" t="s">
        <v>49</v>
      </c>
      <c r="B184" s="84" t="s">
        <v>11</v>
      </c>
      <c r="C184" s="84" t="s">
        <v>158</v>
      </c>
      <c r="D184" s="84" t="s">
        <v>29</v>
      </c>
      <c r="E184" s="84" t="s">
        <v>51</v>
      </c>
      <c r="F184" s="88">
        <v>3.36</v>
      </c>
      <c r="G184" s="88">
        <v>58.7</v>
      </c>
      <c r="H184" s="89">
        <v>6.5299999999999997E-2</v>
      </c>
      <c r="I184" s="88">
        <v>0</v>
      </c>
      <c r="J184" s="88"/>
      <c r="K184" s="88"/>
      <c r="L184" s="89"/>
      <c r="M184" s="88"/>
      <c r="N184" s="88">
        <v>3.36</v>
      </c>
      <c r="O184" s="88">
        <v>58.7</v>
      </c>
      <c r="P184" s="89">
        <v>6.5299999999999997E-2</v>
      </c>
      <c r="Q184" s="88">
        <v>0</v>
      </c>
      <c r="R184" s="90">
        <f t="shared" si="8"/>
        <v>1</v>
      </c>
      <c r="S184" s="90">
        <f t="shared" si="9"/>
        <v>1</v>
      </c>
      <c r="T184" s="93">
        <f t="shared" si="10"/>
        <v>1</v>
      </c>
      <c r="U184" s="92" t="str">
        <f t="shared" si="11"/>
        <v/>
      </c>
    </row>
    <row r="185" spans="1:21" x14ac:dyDescent="0.15">
      <c r="A185" s="84" t="s">
        <v>49</v>
      </c>
      <c r="B185" s="84" t="s">
        <v>11</v>
      </c>
      <c r="C185" s="84" t="s">
        <v>158</v>
      </c>
      <c r="D185" s="84" t="s">
        <v>31</v>
      </c>
      <c r="E185" s="84" t="s">
        <v>44</v>
      </c>
      <c r="F185" s="88">
        <v>1.28</v>
      </c>
      <c r="G185" s="88">
        <v>13.7</v>
      </c>
      <c r="H185" s="89">
        <v>1.2699999999999999E-2</v>
      </c>
      <c r="I185" s="88">
        <v>0</v>
      </c>
      <c r="J185" s="88"/>
      <c r="K185" s="88"/>
      <c r="L185" s="89"/>
      <c r="M185" s="88"/>
      <c r="N185" s="88">
        <v>1.28</v>
      </c>
      <c r="O185" s="88">
        <v>13.7</v>
      </c>
      <c r="P185" s="89">
        <v>1.2699999999999999E-2</v>
      </c>
      <c r="Q185" s="88">
        <v>0</v>
      </c>
      <c r="R185" s="90">
        <f t="shared" si="8"/>
        <v>1</v>
      </c>
      <c r="S185" s="90">
        <f t="shared" si="9"/>
        <v>1</v>
      </c>
      <c r="T185" s="93">
        <f t="shared" si="10"/>
        <v>1</v>
      </c>
      <c r="U185" s="92" t="str">
        <f t="shared" si="11"/>
        <v/>
      </c>
    </row>
    <row r="186" spans="1:21" x14ac:dyDescent="0.15">
      <c r="A186" s="84" t="s">
        <v>49</v>
      </c>
      <c r="B186" s="84" t="s">
        <v>11</v>
      </c>
      <c r="C186" s="84" t="s">
        <v>158</v>
      </c>
      <c r="D186" s="84" t="s">
        <v>31</v>
      </c>
      <c r="E186" s="84" t="s">
        <v>51</v>
      </c>
      <c r="F186" s="88">
        <v>1.58</v>
      </c>
      <c r="G186" s="88">
        <v>18.7</v>
      </c>
      <c r="H186" s="89">
        <v>1.2500000000000001E-2</v>
      </c>
      <c r="I186" s="88">
        <v>0</v>
      </c>
      <c r="J186" s="88"/>
      <c r="K186" s="88"/>
      <c r="L186" s="89"/>
      <c r="M186" s="88"/>
      <c r="N186" s="88">
        <v>1.58</v>
      </c>
      <c r="O186" s="88">
        <v>18.7</v>
      </c>
      <c r="P186" s="89">
        <v>1.2500000000000001E-2</v>
      </c>
      <c r="Q186" s="88">
        <v>0</v>
      </c>
      <c r="R186" s="90">
        <f t="shared" si="8"/>
        <v>1</v>
      </c>
      <c r="S186" s="90">
        <f t="shared" si="9"/>
        <v>1</v>
      </c>
      <c r="T186" s="93">
        <f t="shared" si="10"/>
        <v>1</v>
      </c>
      <c r="U186" s="92" t="str">
        <f t="shared" si="11"/>
        <v/>
      </c>
    </row>
    <row r="187" spans="1:21" x14ac:dyDescent="0.15">
      <c r="A187" s="84" t="s">
        <v>49</v>
      </c>
      <c r="B187" s="84" t="s">
        <v>11</v>
      </c>
      <c r="C187" s="84" t="s">
        <v>158</v>
      </c>
      <c r="D187" s="84" t="s">
        <v>30</v>
      </c>
      <c r="E187" s="84" t="s">
        <v>44</v>
      </c>
      <c r="F187" s="88">
        <v>3.5</v>
      </c>
      <c r="G187" s="88">
        <v>195</v>
      </c>
      <c r="H187" s="89">
        <v>8.1299999999999997E-2</v>
      </c>
      <c r="I187" s="88">
        <v>0</v>
      </c>
      <c r="J187" s="88"/>
      <c r="K187" s="88"/>
      <c r="L187" s="89"/>
      <c r="M187" s="88"/>
      <c r="N187" s="88">
        <v>3.5</v>
      </c>
      <c r="O187" s="88">
        <v>195</v>
      </c>
      <c r="P187" s="89">
        <v>8.1299999999999997E-2</v>
      </c>
      <c r="Q187" s="88">
        <v>0</v>
      </c>
      <c r="R187" s="90">
        <f t="shared" si="8"/>
        <v>1</v>
      </c>
      <c r="S187" s="90">
        <f t="shared" si="9"/>
        <v>1</v>
      </c>
      <c r="T187" s="93">
        <f t="shared" si="10"/>
        <v>1</v>
      </c>
      <c r="U187" s="92" t="str">
        <f t="shared" si="11"/>
        <v/>
      </c>
    </row>
    <row r="188" spans="1:21" x14ac:dyDescent="0.15">
      <c r="A188" s="84" t="s">
        <v>49</v>
      </c>
      <c r="B188" s="84" t="s">
        <v>11</v>
      </c>
      <c r="C188" s="84" t="s">
        <v>158</v>
      </c>
      <c r="D188" s="84" t="s">
        <v>30</v>
      </c>
      <c r="E188" s="84" t="s">
        <v>51</v>
      </c>
      <c r="F188" s="88">
        <v>3.5</v>
      </c>
      <c r="G188" s="88">
        <v>88.2</v>
      </c>
      <c r="H188" s="89">
        <v>0.11899999999999999</v>
      </c>
      <c r="I188" s="88">
        <v>0</v>
      </c>
      <c r="J188" s="88"/>
      <c r="K188" s="88"/>
      <c r="L188" s="89"/>
      <c r="M188" s="88"/>
      <c r="N188" s="88">
        <v>3.5</v>
      </c>
      <c r="O188" s="88">
        <v>88.2</v>
      </c>
      <c r="P188" s="89">
        <v>0.11899999999999999</v>
      </c>
      <c r="Q188" s="88">
        <v>0</v>
      </c>
      <c r="R188" s="90">
        <f t="shared" si="8"/>
        <v>1</v>
      </c>
      <c r="S188" s="90">
        <f t="shared" si="9"/>
        <v>1</v>
      </c>
      <c r="T188" s="93">
        <f t="shared" si="10"/>
        <v>1</v>
      </c>
      <c r="U188" s="92" t="str">
        <f t="shared" si="11"/>
        <v/>
      </c>
    </row>
    <row r="189" spans="1:21" x14ac:dyDescent="0.15">
      <c r="A189" s="84" t="s">
        <v>49</v>
      </c>
      <c r="B189" s="84" t="s">
        <v>11</v>
      </c>
      <c r="C189" s="84" t="s">
        <v>158</v>
      </c>
      <c r="D189" s="84" t="s">
        <v>45</v>
      </c>
      <c r="E189" s="84" t="s">
        <v>44</v>
      </c>
      <c r="F189" s="88">
        <v>3</v>
      </c>
      <c r="G189" s="88">
        <v>45.9</v>
      </c>
      <c r="H189" s="89">
        <v>4.2999999999999997E-2</v>
      </c>
      <c r="I189" s="88">
        <v>0</v>
      </c>
      <c r="J189" s="88"/>
      <c r="K189" s="88"/>
      <c r="L189" s="89"/>
      <c r="M189" s="88"/>
      <c r="N189" s="88">
        <v>3</v>
      </c>
      <c r="O189" s="88">
        <v>45.9</v>
      </c>
      <c r="P189" s="89">
        <v>4.2999999999999997E-2</v>
      </c>
      <c r="Q189" s="88">
        <v>0</v>
      </c>
      <c r="R189" s="90">
        <f t="shared" si="8"/>
        <v>1</v>
      </c>
      <c r="S189" s="90">
        <f t="shared" si="9"/>
        <v>1</v>
      </c>
      <c r="T189" s="93">
        <f t="shared" si="10"/>
        <v>1</v>
      </c>
      <c r="U189" s="92" t="str">
        <f t="shared" si="11"/>
        <v/>
      </c>
    </row>
    <row r="190" spans="1:21" x14ac:dyDescent="0.15">
      <c r="A190" s="84" t="s">
        <v>49</v>
      </c>
      <c r="B190" s="84" t="s">
        <v>11</v>
      </c>
      <c r="C190" s="84" t="s">
        <v>158</v>
      </c>
      <c r="D190" s="84" t="s">
        <v>45</v>
      </c>
      <c r="E190" s="84" t="s">
        <v>51</v>
      </c>
      <c r="F190" s="88">
        <v>2.7</v>
      </c>
      <c r="G190" s="88">
        <v>43.4</v>
      </c>
      <c r="H190" s="89">
        <v>4.4999999999999998E-2</v>
      </c>
      <c r="I190" s="88">
        <v>0</v>
      </c>
      <c r="J190" s="88"/>
      <c r="K190" s="88"/>
      <c r="L190" s="89"/>
      <c r="M190" s="88"/>
      <c r="N190" s="88">
        <v>2.7</v>
      </c>
      <c r="O190" s="88">
        <v>43.4</v>
      </c>
      <c r="P190" s="89">
        <v>4.4999999999999998E-2</v>
      </c>
      <c r="Q190" s="88">
        <v>0</v>
      </c>
      <c r="R190" s="90">
        <f t="shared" si="8"/>
        <v>1</v>
      </c>
      <c r="S190" s="90">
        <f t="shared" si="9"/>
        <v>1</v>
      </c>
      <c r="T190" s="93">
        <f t="shared" si="10"/>
        <v>1</v>
      </c>
      <c r="U190" s="92" t="str">
        <f t="shared" si="11"/>
        <v/>
      </c>
    </row>
    <row r="191" spans="1:21" x14ac:dyDescent="0.15">
      <c r="A191" s="84" t="s">
        <v>49</v>
      </c>
      <c r="B191" s="84" t="s">
        <v>11</v>
      </c>
      <c r="C191" s="84" t="s">
        <v>159</v>
      </c>
      <c r="D191" s="84" t="s">
        <v>29</v>
      </c>
      <c r="E191" s="84" t="s">
        <v>44</v>
      </c>
      <c r="F191" s="88">
        <v>4.01</v>
      </c>
      <c r="G191" s="88">
        <v>10.3</v>
      </c>
      <c r="H191" s="89">
        <v>2.2700000000000001E-2</v>
      </c>
      <c r="I191" s="88">
        <v>3.29</v>
      </c>
      <c r="J191" s="88"/>
      <c r="K191" s="88"/>
      <c r="L191" s="89"/>
      <c r="M191" s="88"/>
      <c r="N191" s="88">
        <v>4.01</v>
      </c>
      <c r="O191" s="88">
        <v>10.3</v>
      </c>
      <c r="P191" s="89">
        <v>2.2700000000000001E-2</v>
      </c>
      <c r="Q191" s="88">
        <v>3.29</v>
      </c>
      <c r="R191" s="90">
        <f t="shared" si="8"/>
        <v>1</v>
      </c>
      <c r="S191" s="90">
        <f t="shared" si="9"/>
        <v>1</v>
      </c>
      <c r="T191" s="93">
        <f t="shared" si="10"/>
        <v>1</v>
      </c>
      <c r="U191" s="92">
        <f t="shared" si="11"/>
        <v>1</v>
      </c>
    </row>
    <row r="192" spans="1:21" x14ac:dyDescent="0.15">
      <c r="A192" s="84" t="s">
        <v>49</v>
      </c>
      <c r="B192" s="84" t="s">
        <v>11</v>
      </c>
      <c r="C192" s="84" t="s">
        <v>159</v>
      </c>
      <c r="D192" s="84" t="s">
        <v>29</v>
      </c>
      <c r="E192" s="84" t="s">
        <v>51</v>
      </c>
      <c r="F192" s="88">
        <v>3.36</v>
      </c>
      <c r="G192" s="88">
        <v>11.1</v>
      </c>
      <c r="H192" s="89">
        <v>2.63E-2</v>
      </c>
      <c r="I192" s="88">
        <v>4.2</v>
      </c>
      <c r="J192" s="88"/>
      <c r="K192" s="88"/>
      <c r="L192" s="89"/>
      <c r="M192" s="88"/>
      <c r="N192" s="88">
        <v>3.36</v>
      </c>
      <c r="O192" s="88">
        <v>11.1</v>
      </c>
      <c r="P192" s="89">
        <v>2.63E-2</v>
      </c>
      <c r="Q192" s="88">
        <v>4.2</v>
      </c>
      <c r="R192" s="90">
        <f t="shared" si="8"/>
        <v>1</v>
      </c>
      <c r="S192" s="90">
        <f t="shared" si="9"/>
        <v>1</v>
      </c>
      <c r="T192" s="93">
        <f t="shared" si="10"/>
        <v>1</v>
      </c>
      <c r="U192" s="92">
        <f t="shared" si="11"/>
        <v>1</v>
      </c>
    </row>
    <row r="193" spans="1:21" x14ac:dyDescent="0.15">
      <c r="A193" s="84" t="s">
        <v>49</v>
      </c>
      <c r="B193" s="84" t="s">
        <v>11</v>
      </c>
      <c r="C193" s="84" t="s">
        <v>159</v>
      </c>
      <c r="D193" s="84" t="s">
        <v>31</v>
      </c>
      <c r="E193" s="84" t="s">
        <v>44</v>
      </c>
      <c r="F193" s="88">
        <v>1.28</v>
      </c>
      <c r="G193" s="88">
        <v>3.5</v>
      </c>
      <c r="H193" s="89">
        <v>5.4799999999999996E-3</v>
      </c>
      <c r="I193" s="88">
        <v>0.84699999999999998</v>
      </c>
      <c r="J193" s="88"/>
      <c r="K193" s="88"/>
      <c r="L193" s="89"/>
      <c r="M193" s="88"/>
      <c r="N193" s="88">
        <v>1.28</v>
      </c>
      <c r="O193" s="88">
        <v>3.5</v>
      </c>
      <c r="P193" s="89">
        <v>5.4799999999999996E-3</v>
      </c>
      <c r="Q193" s="88">
        <v>0.84699999999999998</v>
      </c>
      <c r="R193" s="90">
        <f t="shared" si="8"/>
        <v>1</v>
      </c>
      <c r="S193" s="90">
        <f t="shared" si="9"/>
        <v>1</v>
      </c>
      <c r="T193" s="93">
        <f t="shared" si="10"/>
        <v>1</v>
      </c>
      <c r="U193" s="92">
        <f t="shared" si="11"/>
        <v>1</v>
      </c>
    </row>
    <row r="194" spans="1:21" x14ac:dyDescent="0.15">
      <c r="A194" s="84" t="s">
        <v>49</v>
      </c>
      <c r="B194" s="84" t="s">
        <v>11</v>
      </c>
      <c r="C194" s="84" t="s">
        <v>159</v>
      </c>
      <c r="D194" s="84" t="s">
        <v>31</v>
      </c>
      <c r="E194" s="84" t="s">
        <v>51</v>
      </c>
      <c r="F194" s="88">
        <v>1.58</v>
      </c>
      <c r="G194" s="88">
        <v>4.7</v>
      </c>
      <c r="H194" s="89">
        <v>5.7000000000000002E-3</v>
      </c>
      <c r="I194" s="88">
        <v>1.23</v>
      </c>
      <c r="J194" s="88"/>
      <c r="K194" s="88"/>
      <c r="L194" s="89"/>
      <c r="M194" s="88"/>
      <c r="N194" s="88">
        <v>1.58</v>
      </c>
      <c r="O194" s="88">
        <v>4.7</v>
      </c>
      <c r="P194" s="89">
        <v>5.7000000000000002E-3</v>
      </c>
      <c r="Q194" s="88">
        <v>1.23</v>
      </c>
      <c r="R194" s="90">
        <f t="shared" si="8"/>
        <v>1</v>
      </c>
      <c r="S194" s="90">
        <f t="shared" si="9"/>
        <v>1</v>
      </c>
      <c r="T194" s="93">
        <f t="shared" si="10"/>
        <v>1</v>
      </c>
      <c r="U194" s="92">
        <f t="shared" si="11"/>
        <v>1</v>
      </c>
    </row>
    <row r="195" spans="1:21" x14ac:dyDescent="0.15">
      <c r="A195" s="84" t="s">
        <v>49</v>
      </c>
      <c r="B195" s="84" t="s">
        <v>11</v>
      </c>
      <c r="C195" s="84" t="s">
        <v>159</v>
      </c>
      <c r="D195" s="84" t="s">
        <v>30</v>
      </c>
      <c r="E195" s="84" t="s">
        <v>44</v>
      </c>
      <c r="F195" s="88">
        <v>3.5</v>
      </c>
      <c r="G195" s="88">
        <v>25.9</v>
      </c>
      <c r="H195" s="89">
        <v>1.0700001000000001E-2</v>
      </c>
      <c r="I195" s="88">
        <v>3.45</v>
      </c>
      <c r="J195" s="88"/>
      <c r="K195" s="88"/>
      <c r="L195" s="89"/>
      <c r="M195" s="88"/>
      <c r="N195" s="88">
        <v>3.5</v>
      </c>
      <c r="O195" s="88">
        <v>25.9</v>
      </c>
      <c r="P195" s="89">
        <v>1.0700001000000001E-2</v>
      </c>
      <c r="Q195" s="88">
        <v>3.45</v>
      </c>
      <c r="R195" s="90">
        <f t="shared" si="8"/>
        <v>1</v>
      </c>
      <c r="S195" s="90">
        <f t="shared" si="9"/>
        <v>1</v>
      </c>
      <c r="T195" s="93">
        <f t="shared" si="10"/>
        <v>1</v>
      </c>
      <c r="U195" s="92">
        <f t="shared" si="11"/>
        <v>1</v>
      </c>
    </row>
    <row r="196" spans="1:21" x14ac:dyDescent="0.15">
      <c r="A196" s="84" t="s">
        <v>49</v>
      </c>
      <c r="B196" s="84" t="s">
        <v>11</v>
      </c>
      <c r="C196" s="84" t="s">
        <v>159</v>
      </c>
      <c r="D196" s="84" t="s">
        <v>30</v>
      </c>
      <c r="E196" s="84" t="s">
        <v>51</v>
      </c>
      <c r="F196" s="88">
        <v>3.5</v>
      </c>
      <c r="G196" s="88">
        <v>9.86</v>
      </c>
      <c r="H196" s="89">
        <v>1.5699999999999999E-2</v>
      </c>
      <c r="I196" s="88">
        <v>3.38</v>
      </c>
      <c r="J196" s="88"/>
      <c r="K196" s="88"/>
      <c r="L196" s="89"/>
      <c r="M196" s="88"/>
      <c r="N196" s="88">
        <v>3.5</v>
      </c>
      <c r="O196" s="88">
        <v>9.86</v>
      </c>
      <c r="P196" s="89">
        <v>1.5699999999999999E-2</v>
      </c>
      <c r="Q196" s="88">
        <v>3.38</v>
      </c>
      <c r="R196" s="90">
        <f t="shared" si="8"/>
        <v>1</v>
      </c>
      <c r="S196" s="90">
        <f t="shared" si="9"/>
        <v>1</v>
      </c>
      <c r="T196" s="93">
        <f t="shared" si="10"/>
        <v>1</v>
      </c>
      <c r="U196" s="92">
        <f t="shared" si="11"/>
        <v>1</v>
      </c>
    </row>
    <row r="197" spans="1:21" x14ac:dyDescent="0.15">
      <c r="A197" s="84" t="s">
        <v>49</v>
      </c>
      <c r="B197" s="84" t="s">
        <v>11</v>
      </c>
      <c r="C197" s="84" t="s">
        <v>159</v>
      </c>
      <c r="D197" s="84" t="s">
        <v>45</v>
      </c>
      <c r="E197" s="84" t="s">
        <v>44</v>
      </c>
      <c r="F197" s="88">
        <v>3</v>
      </c>
      <c r="G197" s="88">
        <v>8.8000000000000007</v>
      </c>
      <c r="H197" s="89">
        <v>1.6E-2</v>
      </c>
      <c r="I197" s="88">
        <v>2.46</v>
      </c>
      <c r="J197" s="88"/>
      <c r="K197" s="88"/>
      <c r="L197" s="89"/>
      <c r="M197" s="88"/>
      <c r="N197" s="88">
        <v>3</v>
      </c>
      <c r="O197" s="88">
        <v>8.8000000000000007</v>
      </c>
      <c r="P197" s="89">
        <v>1.6E-2</v>
      </c>
      <c r="Q197" s="88">
        <v>2.46</v>
      </c>
      <c r="R197" s="90">
        <f t="shared" si="8"/>
        <v>1</v>
      </c>
      <c r="S197" s="90">
        <f t="shared" si="9"/>
        <v>1</v>
      </c>
      <c r="T197" s="93">
        <f t="shared" si="10"/>
        <v>1</v>
      </c>
      <c r="U197" s="92">
        <f t="shared" si="11"/>
        <v>1</v>
      </c>
    </row>
    <row r="198" spans="1:21" x14ac:dyDescent="0.15">
      <c r="A198" s="84" t="s">
        <v>49</v>
      </c>
      <c r="B198" s="84" t="s">
        <v>11</v>
      </c>
      <c r="C198" s="84" t="s">
        <v>159</v>
      </c>
      <c r="D198" s="84" t="s">
        <v>45</v>
      </c>
      <c r="E198" s="84" t="s">
        <v>51</v>
      </c>
      <c r="F198" s="88">
        <v>2.7</v>
      </c>
      <c r="G198" s="88">
        <v>8.6</v>
      </c>
      <c r="H198" s="89">
        <v>1.7999999999999999E-2</v>
      </c>
      <c r="I198" s="88">
        <v>3.04</v>
      </c>
      <c r="J198" s="88"/>
      <c r="K198" s="88"/>
      <c r="L198" s="89"/>
      <c r="M198" s="88"/>
      <c r="N198" s="88">
        <v>2.7</v>
      </c>
      <c r="O198" s="88">
        <v>8.6</v>
      </c>
      <c r="P198" s="89">
        <v>1.7999999999999999E-2</v>
      </c>
      <c r="Q198" s="88">
        <v>3.04</v>
      </c>
      <c r="R198" s="90">
        <f t="shared" si="8"/>
        <v>1</v>
      </c>
      <c r="S198" s="90">
        <f t="shared" si="9"/>
        <v>1</v>
      </c>
      <c r="T198" s="93">
        <f t="shared" si="10"/>
        <v>1</v>
      </c>
      <c r="U198" s="92">
        <f t="shared" si="11"/>
        <v>1</v>
      </c>
    </row>
    <row r="199" spans="1:21" x14ac:dyDescent="0.15">
      <c r="A199" s="84" t="s">
        <v>49</v>
      </c>
      <c r="B199" s="84" t="s">
        <v>12</v>
      </c>
      <c r="C199" s="84" t="s">
        <v>43</v>
      </c>
      <c r="D199" s="84" t="s">
        <v>29</v>
      </c>
      <c r="E199" s="84" t="s">
        <v>44</v>
      </c>
      <c r="F199" s="88">
        <v>3.21</v>
      </c>
      <c r="G199" s="88">
        <v>1.88</v>
      </c>
      <c r="H199" s="89">
        <v>0</v>
      </c>
      <c r="I199" s="88">
        <v>2.99</v>
      </c>
      <c r="J199" s="88">
        <v>59.641800000000003</v>
      </c>
      <c r="K199" s="88">
        <v>0.10118407</v>
      </c>
      <c r="L199" s="89">
        <v>0</v>
      </c>
      <c r="M199" s="88">
        <v>0.16092572999999999</v>
      </c>
      <c r="N199" s="88"/>
      <c r="O199" s="88"/>
      <c r="P199" s="89"/>
      <c r="Q199" s="88"/>
      <c r="R199" s="90">
        <f t="shared" si="8"/>
        <v>18.580000000000002</v>
      </c>
      <c r="S199" s="90">
        <f t="shared" si="9"/>
        <v>5.3821313829787235E-2</v>
      </c>
      <c r="T199" s="93" t="str">
        <f t="shared" si="10"/>
        <v/>
      </c>
      <c r="U199" s="92">
        <f t="shared" si="11"/>
        <v>5.3821314381270899E-2</v>
      </c>
    </row>
    <row r="200" spans="1:21" x14ac:dyDescent="0.15">
      <c r="A200" s="84" t="s">
        <v>49</v>
      </c>
      <c r="B200" s="84" t="s">
        <v>12</v>
      </c>
      <c r="C200" s="84" t="s">
        <v>43</v>
      </c>
      <c r="D200" s="84" t="s">
        <v>29</v>
      </c>
      <c r="E200" s="84" t="s">
        <v>51</v>
      </c>
      <c r="F200" s="88">
        <v>2.59</v>
      </c>
      <c r="G200" s="88">
        <v>3.22</v>
      </c>
      <c r="H200" s="89">
        <v>0</v>
      </c>
      <c r="I200" s="88">
        <v>4.7699999999999996</v>
      </c>
      <c r="J200" s="88">
        <v>48.122199999999999</v>
      </c>
      <c r="K200" s="88">
        <v>0.17330462999999999</v>
      </c>
      <c r="L200" s="89">
        <v>0</v>
      </c>
      <c r="M200" s="88">
        <v>0.25672767000000002</v>
      </c>
      <c r="N200" s="88"/>
      <c r="O200" s="88"/>
      <c r="P200" s="89"/>
      <c r="Q200" s="88"/>
      <c r="R200" s="90">
        <f t="shared" ref="R200:R263" si="12">IFERROR(MAX(GETPIVOTDATA("Sum of NumUnit",$A$3,"EnergyImpactID",$A200,"Version","DEER2021","BldgType",$D200,"BldgVint",$E200,"BldgLoc",$B200,"BldgHVAC",$C200,"NormUnit","Cap-kBTUh"),GETPIVOTDATA("Sum of NumUnit",$A$3,"EnergyImpactID",$A200,"Version","DEER2021","BldgType",$D200,"BldgVint",$E200,"BldgLoc",$B200,"BldgHVAC",$C200,"NormUnit","Cap-Tons"))/GETPIVOTDATA("Sum of NumUnit",$A$3,"EnergyImpactID",$A200,"Version","DEER2020","BldgType",$D200,"BldgVint",$E200,"BldgLoc",$B200,"BldgHVAC",$C200,"NormUnit","Cap-Tons"),"")</f>
        <v>18.580000000000002</v>
      </c>
      <c r="S200" s="90">
        <f t="shared" ref="S200:S263" si="13">IFERROR(MAX(GETPIVOTDATA("Sum of APreWBkWh",$A$3,"EnergyImpactID",$A200,"Version","DEER2021","BldgType",$D200,"BldgVint",$E200,"BldgLoc",$B200,"BldgHVAC",$C200,"NormUnit","Cap-kBTUh"),GETPIVOTDATA("Sum of APreWBkWh",$A$3,"EnergyImpactID",$A200,"Version","DEER2021","BldgType",$D200,"BldgVint",$E200,"BldgLoc",$B200,"BldgHVAC",$C200,"NormUnit","Cap-Tons"))/GETPIVOTDATA("Sum of APreWBkWh",$A$3,"EnergyImpactID",$A200,"Version","DEER2020","BldgType",$D200,"BldgVint",$E200,"BldgLoc",$B200,"BldgHVAC",$C200,"NormUnit","Cap-Tons"),"")</f>
        <v>5.3821313664596269E-2</v>
      </c>
      <c r="T200" s="93" t="str">
        <f t="shared" ref="T200:T263" si="14">IFERROR(MAX(GETPIVOTDATA("Sum of APreWBkW",$A$3,"EnergyImpactID",$A200,"Version","DEER2021","BldgType",$D200,"BldgVint",$E200,"BldgLoc",$B200,"BldgHVAC",$C200,"NormUnit","Cap-kBTUh"),GETPIVOTDATA("Sum of APreWBkW",$A$3,"EnergyImpactID",$A200,"Version","DEER2021","BldgType",$D200,"BldgVint",$E200,"BldgLoc",$B200,"BldgHVAC",$C200,"NormUnit","Cap-Tons"))/GETPIVOTDATA("Sum of APreWBkW",$A$3,"EnergyImpactID",$A200,"Version","DEER2020","BldgType",$D200,"BldgVint",$E200,"BldgLoc",$B200,"BldgHVAC",$C200,"NormUnit","Cap-Tons"),"")</f>
        <v/>
      </c>
      <c r="U200" s="92">
        <f t="shared" ref="U200:U263" si="15">IFERROR(MAX(GETPIVOTDATA("Sum of APreWBtherm",$A$3,"EnergyImpactID",$A200,"Version","DEER2021","BldgType",$D200,"BldgVint",$E200,"BldgLoc",$B200,"BldgHVAC",$C200,"NormUnit","Cap-kBTUh"),GETPIVOTDATA("Sum of APreWBtherm",$A$3,"EnergyImpactID",$A200,"Version","DEER2021","BldgType",$D200,"BldgVint",$E200,"BldgLoc",$B200,"BldgHVAC",$C200,"NormUnit","Cap-Tons"))/GETPIVOTDATA("Sum of APreWBtherm",$A$3,"EnergyImpactID",$A200,"Version","DEER2020","BldgType",$D200,"BldgVint",$E200,"BldgLoc",$B200,"BldgHVAC",$C200,"NormUnit","Cap-Tons"),"")</f>
        <v>5.3821314465408811E-2</v>
      </c>
    </row>
    <row r="201" spans="1:21" x14ac:dyDescent="0.15">
      <c r="A201" s="84" t="s">
        <v>49</v>
      </c>
      <c r="B201" s="84" t="s">
        <v>12</v>
      </c>
      <c r="C201" s="84" t="s">
        <v>43</v>
      </c>
      <c r="D201" s="84" t="s">
        <v>31</v>
      </c>
      <c r="E201" s="84" t="s">
        <v>44</v>
      </c>
      <c r="F201" s="88">
        <v>1.1100000000000001</v>
      </c>
      <c r="G201" s="88">
        <v>0.68500000000000005</v>
      </c>
      <c r="H201" s="89">
        <v>0</v>
      </c>
      <c r="I201" s="88">
        <v>0.748</v>
      </c>
      <c r="J201" s="88">
        <v>20.7348</v>
      </c>
      <c r="K201" s="88">
        <v>3.6670234000000003E-2</v>
      </c>
      <c r="L201" s="89">
        <v>0</v>
      </c>
      <c r="M201" s="88">
        <v>4.0042830000000001E-2</v>
      </c>
      <c r="N201" s="88"/>
      <c r="O201" s="88"/>
      <c r="P201" s="89"/>
      <c r="Q201" s="88"/>
      <c r="R201" s="90">
        <f t="shared" si="12"/>
        <v>18.68</v>
      </c>
      <c r="S201" s="90">
        <f t="shared" si="13"/>
        <v>5.3533188321167886E-2</v>
      </c>
      <c r="T201" s="93" t="str">
        <f t="shared" si="14"/>
        <v/>
      </c>
      <c r="U201" s="92">
        <f t="shared" si="15"/>
        <v>5.3533195187165775E-2</v>
      </c>
    </row>
    <row r="202" spans="1:21" x14ac:dyDescent="0.15">
      <c r="A202" s="84" t="s">
        <v>49</v>
      </c>
      <c r="B202" s="84" t="s">
        <v>12</v>
      </c>
      <c r="C202" s="84" t="s">
        <v>43</v>
      </c>
      <c r="D202" s="84" t="s">
        <v>31</v>
      </c>
      <c r="E202" s="84" t="s">
        <v>51</v>
      </c>
      <c r="F202" s="88">
        <v>1.35</v>
      </c>
      <c r="G202" s="88">
        <v>0.82199999999999995</v>
      </c>
      <c r="H202" s="89">
        <v>0</v>
      </c>
      <c r="I202" s="88">
        <v>0.97899999999999998</v>
      </c>
      <c r="J202" s="88">
        <v>25.218</v>
      </c>
      <c r="K202" s="88">
        <v>4.4004283999999998E-2</v>
      </c>
      <c r="L202" s="89">
        <v>0</v>
      </c>
      <c r="M202" s="88">
        <v>5.2408993000000001E-2</v>
      </c>
      <c r="N202" s="88"/>
      <c r="O202" s="88"/>
      <c r="P202" s="89"/>
      <c r="Q202" s="88"/>
      <c r="R202" s="90">
        <f t="shared" si="12"/>
        <v>18.68</v>
      </c>
      <c r="S202" s="90">
        <f t="shared" si="13"/>
        <v>5.3533192214111923E-2</v>
      </c>
      <c r="T202" s="93" t="str">
        <f t="shared" si="14"/>
        <v/>
      </c>
      <c r="U202" s="92">
        <f t="shared" si="15"/>
        <v>5.3533189989785498E-2</v>
      </c>
    </row>
    <row r="203" spans="1:21" x14ac:dyDescent="0.15">
      <c r="A203" s="84" t="s">
        <v>49</v>
      </c>
      <c r="B203" s="84" t="s">
        <v>12</v>
      </c>
      <c r="C203" s="84" t="s">
        <v>43</v>
      </c>
      <c r="D203" s="84" t="s">
        <v>30</v>
      </c>
      <c r="E203" s="84" t="s">
        <v>44</v>
      </c>
      <c r="F203" s="88">
        <v>3.5</v>
      </c>
      <c r="G203" s="88">
        <v>1.29</v>
      </c>
      <c r="H203" s="89">
        <v>0</v>
      </c>
      <c r="I203" s="88">
        <v>2.02</v>
      </c>
      <c r="J203" s="88">
        <v>54.984999999999999</v>
      </c>
      <c r="K203" s="88">
        <v>8.21133E-2</v>
      </c>
      <c r="L203" s="89">
        <v>0</v>
      </c>
      <c r="M203" s="88">
        <v>0.12858053</v>
      </c>
      <c r="N203" s="88"/>
      <c r="O203" s="88"/>
      <c r="P203" s="89"/>
      <c r="Q203" s="88"/>
      <c r="R203" s="90">
        <f t="shared" si="12"/>
        <v>15.709999999999999</v>
      </c>
      <c r="S203" s="90">
        <f t="shared" si="13"/>
        <v>6.3653720930232555E-2</v>
      </c>
      <c r="T203" s="93" t="str">
        <f t="shared" si="14"/>
        <v/>
      </c>
      <c r="U203" s="92">
        <f t="shared" si="15"/>
        <v>6.365372772277228E-2</v>
      </c>
    </row>
    <row r="204" spans="1:21" x14ac:dyDescent="0.15">
      <c r="A204" s="84" t="s">
        <v>49</v>
      </c>
      <c r="B204" s="84" t="s">
        <v>12</v>
      </c>
      <c r="C204" s="84" t="s">
        <v>43</v>
      </c>
      <c r="D204" s="84" t="s">
        <v>30</v>
      </c>
      <c r="E204" s="84" t="s">
        <v>51</v>
      </c>
      <c r="F204" s="88">
        <v>3.5</v>
      </c>
      <c r="G204" s="88">
        <v>1.45</v>
      </c>
      <c r="H204" s="89">
        <v>0</v>
      </c>
      <c r="I204" s="88">
        <v>2.35</v>
      </c>
      <c r="J204" s="88">
        <v>54.984999999999999</v>
      </c>
      <c r="K204" s="88">
        <v>9.2297904E-2</v>
      </c>
      <c r="L204" s="89">
        <v>0</v>
      </c>
      <c r="M204" s="88">
        <v>0.14958625</v>
      </c>
      <c r="N204" s="88"/>
      <c r="O204" s="88"/>
      <c r="P204" s="89"/>
      <c r="Q204" s="88"/>
      <c r="R204" s="90">
        <f t="shared" si="12"/>
        <v>15.709999999999999</v>
      </c>
      <c r="S204" s="90">
        <f t="shared" si="13"/>
        <v>6.3653726896551729E-2</v>
      </c>
      <c r="T204" s="93" t="str">
        <f t="shared" si="14"/>
        <v/>
      </c>
      <c r="U204" s="92">
        <f t="shared" si="15"/>
        <v>6.3653723404255319E-2</v>
      </c>
    </row>
    <row r="205" spans="1:21" x14ac:dyDescent="0.15">
      <c r="A205" s="84" t="s">
        <v>49</v>
      </c>
      <c r="B205" s="84" t="s">
        <v>12</v>
      </c>
      <c r="C205" s="84" t="s">
        <v>43</v>
      </c>
      <c r="D205" s="84" t="s">
        <v>45</v>
      </c>
      <c r="E205" s="84" t="s">
        <v>44</v>
      </c>
      <c r="F205" s="88">
        <v>2.5</v>
      </c>
      <c r="G205" s="88">
        <v>1.5</v>
      </c>
      <c r="H205" s="89">
        <v>0</v>
      </c>
      <c r="I205" s="88">
        <v>2.2400000000000002</v>
      </c>
      <c r="J205" s="88"/>
      <c r="K205" s="88"/>
      <c r="L205" s="89"/>
      <c r="M205" s="88"/>
      <c r="N205" s="88">
        <v>2.5</v>
      </c>
      <c r="O205" s="88">
        <v>1.5</v>
      </c>
      <c r="P205" s="89">
        <v>0</v>
      </c>
      <c r="Q205" s="88">
        <v>2.2400000000000002</v>
      </c>
      <c r="R205" s="90">
        <f t="shared" si="12"/>
        <v>1</v>
      </c>
      <c r="S205" s="90">
        <f t="shared" si="13"/>
        <v>1</v>
      </c>
      <c r="T205" s="93" t="str">
        <f t="shared" si="14"/>
        <v/>
      </c>
      <c r="U205" s="92">
        <f t="shared" si="15"/>
        <v>1</v>
      </c>
    </row>
    <row r="206" spans="1:21" x14ac:dyDescent="0.15">
      <c r="A206" s="84" t="s">
        <v>49</v>
      </c>
      <c r="B206" s="84" t="s">
        <v>12</v>
      </c>
      <c r="C206" s="84" t="s">
        <v>43</v>
      </c>
      <c r="D206" s="84" t="s">
        <v>45</v>
      </c>
      <c r="E206" s="84" t="s">
        <v>51</v>
      </c>
      <c r="F206" s="88">
        <v>2.2000000000000002</v>
      </c>
      <c r="G206" s="88">
        <v>2.2999999999999998</v>
      </c>
      <c r="H206" s="89">
        <v>0</v>
      </c>
      <c r="I206" s="88">
        <v>3.33</v>
      </c>
      <c r="J206" s="88"/>
      <c r="K206" s="88"/>
      <c r="L206" s="89"/>
      <c r="M206" s="88"/>
      <c r="N206" s="88">
        <v>2.2000000000000002</v>
      </c>
      <c r="O206" s="88">
        <v>2.2999999999999998</v>
      </c>
      <c r="P206" s="89">
        <v>0</v>
      </c>
      <c r="Q206" s="88">
        <v>3.33</v>
      </c>
      <c r="R206" s="90">
        <f t="shared" si="12"/>
        <v>1</v>
      </c>
      <c r="S206" s="90">
        <f t="shared" si="13"/>
        <v>1</v>
      </c>
      <c r="T206" s="93" t="str">
        <f t="shared" si="14"/>
        <v/>
      </c>
      <c r="U206" s="92">
        <f t="shared" si="15"/>
        <v>1</v>
      </c>
    </row>
    <row r="207" spans="1:21" x14ac:dyDescent="0.15">
      <c r="A207" s="84" t="s">
        <v>49</v>
      </c>
      <c r="B207" s="84" t="s">
        <v>12</v>
      </c>
      <c r="C207" s="84" t="s">
        <v>157</v>
      </c>
      <c r="D207" s="84" t="s">
        <v>29</v>
      </c>
      <c r="E207" s="84" t="s">
        <v>44</v>
      </c>
      <c r="F207" s="88">
        <v>3.21</v>
      </c>
      <c r="G207" s="88">
        <v>29.6</v>
      </c>
      <c r="H207" s="89">
        <v>5.1499999999999997E-2</v>
      </c>
      <c r="I207" s="88">
        <v>3.05</v>
      </c>
      <c r="J207" s="88"/>
      <c r="K207" s="88"/>
      <c r="L207" s="89"/>
      <c r="M207" s="88"/>
      <c r="N207" s="88">
        <v>3.21</v>
      </c>
      <c r="O207" s="88">
        <v>29.6</v>
      </c>
      <c r="P207" s="89">
        <v>5.1499999999999997E-2</v>
      </c>
      <c r="Q207" s="88">
        <v>3.05</v>
      </c>
      <c r="R207" s="90">
        <f t="shared" si="12"/>
        <v>1</v>
      </c>
      <c r="S207" s="90">
        <f t="shared" si="13"/>
        <v>1</v>
      </c>
      <c r="T207" s="93">
        <f t="shared" si="14"/>
        <v>1</v>
      </c>
      <c r="U207" s="92">
        <f t="shared" si="15"/>
        <v>1</v>
      </c>
    </row>
    <row r="208" spans="1:21" x14ac:dyDescent="0.15">
      <c r="A208" s="84" t="s">
        <v>49</v>
      </c>
      <c r="B208" s="84" t="s">
        <v>12</v>
      </c>
      <c r="C208" s="84" t="s">
        <v>157</v>
      </c>
      <c r="D208" s="84" t="s">
        <v>29</v>
      </c>
      <c r="E208" s="84" t="s">
        <v>51</v>
      </c>
      <c r="F208" s="88">
        <v>2.59</v>
      </c>
      <c r="G208" s="88">
        <v>25.9</v>
      </c>
      <c r="H208" s="89">
        <v>4.8899999999999999E-2</v>
      </c>
      <c r="I208" s="88">
        <v>4.8499999999999996</v>
      </c>
      <c r="J208" s="88"/>
      <c r="K208" s="88"/>
      <c r="L208" s="89"/>
      <c r="M208" s="88"/>
      <c r="N208" s="88">
        <v>2.59</v>
      </c>
      <c r="O208" s="88">
        <v>25.9</v>
      </c>
      <c r="P208" s="89">
        <v>4.8899999999999999E-2</v>
      </c>
      <c r="Q208" s="88">
        <v>4.8499999999999996</v>
      </c>
      <c r="R208" s="90">
        <f t="shared" si="12"/>
        <v>1</v>
      </c>
      <c r="S208" s="90">
        <f t="shared" si="13"/>
        <v>1</v>
      </c>
      <c r="T208" s="93">
        <f t="shared" si="14"/>
        <v>1</v>
      </c>
      <c r="U208" s="92">
        <f t="shared" si="15"/>
        <v>1</v>
      </c>
    </row>
    <row r="209" spans="1:21" x14ac:dyDescent="0.15">
      <c r="A209" s="84" t="s">
        <v>49</v>
      </c>
      <c r="B209" s="84" t="s">
        <v>12</v>
      </c>
      <c r="C209" s="84" t="s">
        <v>157</v>
      </c>
      <c r="D209" s="84" t="s">
        <v>31</v>
      </c>
      <c r="E209" s="84" t="s">
        <v>44</v>
      </c>
      <c r="F209" s="88">
        <v>1.1100000000000001</v>
      </c>
      <c r="G209" s="88">
        <v>7.91</v>
      </c>
      <c r="H209" s="89">
        <v>8.5500000000000003E-3</v>
      </c>
      <c r="I209" s="88">
        <v>0.77600000000000002</v>
      </c>
      <c r="J209" s="88"/>
      <c r="K209" s="88"/>
      <c r="L209" s="89"/>
      <c r="M209" s="88"/>
      <c r="N209" s="88">
        <v>1.1100000000000001</v>
      </c>
      <c r="O209" s="88">
        <v>7.91</v>
      </c>
      <c r="P209" s="89">
        <v>8.5500000000000003E-3</v>
      </c>
      <c r="Q209" s="88">
        <v>0.77600000000000002</v>
      </c>
      <c r="R209" s="90">
        <f t="shared" si="12"/>
        <v>1</v>
      </c>
      <c r="S209" s="90">
        <f t="shared" si="13"/>
        <v>1</v>
      </c>
      <c r="T209" s="93">
        <f t="shared" si="14"/>
        <v>1</v>
      </c>
      <c r="U209" s="92">
        <f t="shared" si="15"/>
        <v>1</v>
      </c>
    </row>
    <row r="210" spans="1:21" x14ac:dyDescent="0.15">
      <c r="A210" s="84" t="s">
        <v>49</v>
      </c>
      <c r="B210" s="84" t="s">
        <v>12</v>
      </c>
      <c r="C210" s="84" t="s">
        <v>157</v>
      </c>
      <c r="D210" s="84" t="s">
        <v>31</v>
      </c>
      <c r="E210" s="84" t="s">
        <v>51</v>
      </c>
      <c r="F210" s="88">
        <v>1.35</v>
      </c>
      <c r="G210" s="88">
        <v>5.0999999999999996</v>
      </c>
      <c r="H210" s="89">
        <v>7.0600000000000003E-3</v>
      </c>
      <c r="I210" s="88">
        <v>1.02</v>
      </c>
      <c r="J210" s="88"/>
      <c r="K210" s="88"/>
      <c r="L210" s="89"/>
      <c r="M210" s="88"/>
      <c r="N210" s="88">
        <v>1.35</v>
      </c>
      <c r="O210" s="88">
        <v>5.0999999999999996</v>
      </c>
      <c r="P210" s="89">
        <v>7.0600000000000003E-3</v>
      </c>
      <c r="Q210" s="88">
        <v>1.02</v>
      </c>
      <c r="R210" s="90">
        <f t="shared" si="12"/>
        <v>1</v>
      </c>
      <c r="S210" s="90">
        <f t="shared" si="13"/>
        <v>1</v>
      </c>
      <c r="T210" s="93">
        <f t="shared" si="14"/>
        <v>1</v>
      </c>
      <c r="U210" s="92">
        <f t="shared" si="15"/>
        <v>1</v>
      </c>
    </row>
    <row r="211" spans="1:21" x14ac:dyDescent="0.15">
      <c r="A211" s="84" t="s">
        <v>49</v>
      </c>
      <c r="B211" s="84" t="s">
        <v>12</v>
      </c>
      <c r="C211" s="84" t="s">
        <v>157</v>
      </c>
      <c r="D211" s="84" t="s">
        <v>30</v>
      </c>
      <c r="E211" s="84" t="s">
        <v>44</v>
      </c>
      <c r="F211" s="88">
        <v>3.5</v>
      </c>
      <c r="G211" s="88">
        <v>171</v>
      </c>
      <c r="H211" s="89">
        <v>3.4799999999999998E-2</v>
      </c>
      <c r="I211" s="88">
        <v>2.2200000000000002</v>
      </c>
      <c r="J211" s="88"/>
      <c r="K211" s="88"/>
      <c r="L211" s="89"/>
      <c r="M211" s="88"/>
      <c r="N211" s="88">
        <v>3.5</v>
      </c>
      <c r="O211" s="88">
        <v>171</v>
      </c>
      <c r="P211" s="89">
        <v>3.4799999999999998E-2</v>
      </c>
      <c r="Q211" s="88">
        <v>2.2200000000000002</v>
      </c>
      <c r="R211" s="90">
        <f t="shared" si="12"/>
        <v>1</v>
      </c>
      <c r="S211" s="90">
        <f t="shared" si="13"/>
        <v>1</v>
      </c>
      <c r="T211" s="93">
        <f t="shared" si="14"/>
        <v>1</v>
      </c>
      <c r="U211" s="92">
        <f t="shared" si="15"/>
        <v>1</v>
      </c>
    </row>
    <row r="212" spans="1:21" x14ac:dyDescent="0.15">
      <c r="A212" s="84" t="s">
        <v>49</v>
      </c>
      <c r="B212" s="84" t="s">
        <v>12</v>
      </c>
      <c r="C212" s="84" t="s">
        <v>157</v>
      </c>
      <c r="D212" s="84" t="s">
        <v>30</v>
      </c>
      <c r="E212" s="84" t="s">
        <v>51</v>
      </c>
      <c r="F212" s="88">
        <v>3.5</v>
      </c>
      <c r="G212" s="88">
        <v>49.2</v>
      </c>
      <c r="H212" s="89">
        <v>6.7400000000000002E-2</v>
      </c>
      <c r="I212" s="88">
        <v>2.57</v>
      </c>
      <c r="J212" s="88"/>
      <c r="K212" s="88"/>
      <c r="L212" s="89"/>
      <c r="M212" s="88"/>
      <c r="N212" s="88">
        <v>3.5</v>
      </c>
      <c r="O212" s="88">
        <v>49.2</v>
      </c>
      <c r="P212" s="89">
        <v>6.7400000000000002E-2</v>
      </c>
      <c r="Q212" s="88">
        <v>2.57</v>
      </c>
      <c r="R212" s="90">
        <f t="shared" si="12"/>
        <v>1</v>
      </c>
      <c r="S212" s="90">
        <f t="shared" si="13"/>
        <v>1</v>
      </c>
      <c r="T212" s="93">
        <f t="shared" si="14"/>
        <v>1</v>
      </c>
      <c r="U212" s="92">
        <f t="shared" si="15"/>
        <v>1</v>
      </c>
    </row>
    <row r="213" spans="1:21" x14ac:dyDescent="0.15">
      <c r="A213" s="84" t="s">
        <v>49</v>
      </c>
      <c r="B213" s="84" t="s">
        <v>12</v>
      </c>
      <c r="C213" s="84" t="s">
        <v>157</v>
      </c>
      <c r="D213" s="84" t="s">
        <v>45</v>
      </c>
      <c r="E213" s="84" t="s">
        <v>44</v>
      </c>
      <c r="F213" s="88">
        <v>2.5</v>
      </c>
      <c r="G213" s="88">
        <v>27.4</v>
      </c>
      <c r="H213" s="89">
        <v>3.6999999999999998E-2</v>
      </c>
      <c r="I213" s="88">
        <v>2.29</v>
      </c>
      <c r="J213" s="88"/>
      <c r="K213" s="88"/>
      <c r="L213" s="89"/>
      <c r="M213" s="88"/>
      <c r="N213" s="88">
        <v>2.5</v>
      </c>
      <c r="O213" s="88">
        <v>27.4</v>
      </c>
      <c r="P213" s="89">
        <v>3.6999999999999998E-2</v>
      </c>
      <c r="Q213" s="88">
        <v>2.29</v>
      </c>
      <c r="R213" s="90">
        <f t="shared" si="12"/>
        <v>1</v>
      </c>
      <c r="S213" s="90">
        <f t="shared" si="13"/>
        <v>1</v>
      </c>
      <c r="T213" s="93">
        <f t="shared" si="14"/>
        <v>1</v>
      </c>
      <c r="U213" s="92">
        <f t="shared" si="15"/>
        <v>1</v>
      </c>
    </row>
    <row r="214" spans="1:21" x14ac:dyDescent="0.15">
      <c r="A214" s="84" t="s">
        <v>49</v>
      </c>
      <c r="B214" s="84" t="s">
        <v>12</v>
      </c>
      <c r="C214" s="84" t="s">
        <v>157</v>
      </c>
      <c r="D214" s="84" t="s">
        <v>45</v>
      </c>
      <c r="E214" s="84" t="s">
        <v>51</v>
      </c>
      <c r="F214" s="88">
        <v>2.2000000000000002</v>
      </c>
      <c r="G214" s="88">
        <v>19.399999999999999</v>
      </c>
      <c r="H214" s="89">
        <v>3.5000000000000003E-2</v>
      </c>
      <c r="I214" s="88">
        <v>3.4</v>
      </c>
      <c r="J214" s="88"/>
      <c r="K214" s="88"/>
      <c r="L214" s="89"/>
      <c r="M214" s="88"/>
      <c r="N214" s="88">
        <v>2.2000000000000002</v>
      </c>
      <c r="O214" s="88">
        <v>19.399999999999999</v>
      </c>
      <c r="P214" s="89">
        <v>3.5000000000000003E-2</v>
      </c>
      <c r="Q214" s="88">
        <v>3.4</v>
      </c>
      <c r="R214" s="90">
        <f t="shared" si="12"/>
        <v>1</v>
      </c>
      <c r="S214" s="90">
        <f t="shared" si="13"/>
        <v>1</v>
      </c>
      <c r="T214" s="93">
        <f t="shared" si="14"/>
        <v>1</v>
      </c>
      <c r="U214" s="92">
        <f t="shared" si="15"/>
        <v>1</v>
      </c>
    </row>
    <row r="215" spans="1:21" x14ac:dyDescent="0.15">
      <c r="A215" s="84" t="s">
        <v>49</v>
      </c>
      <c r="B215" s="84" t="s">
        <v>12</v>
      </c>
      <c r="C215" s="84" t="s">
        <v>158</v>
      </c>
      <c r="D215" s="84" t="s">
        <v>29</v>
      </c>
      <c r="E215" s="84" t="s">
        <v>44</v>
      </c>
      <c r="F215" s="88">
        <v>3.21</v>
      </c>
      <c r="G215" s="88">
        <v>50.5</v>
      </c>
      <c r="H215" s="89">
        <v>5.2900000000000003E-2</v>
      </c>
      <c r="I215" s="88">
        <v>0</v>
      </c>
      <c r="J215" s="88"/>
      <c r="K215" s="88"/>
      <c r="L215" s="89"/>
      <c r="M215" s="88"/>
      <c r="N215" s="88">
        <v>3.21</v>
      </c>
      <c r="O215" s="88">
        <v>50.5</v>
      </c>
      <c r="P215" s="89">
        <v>5.2900000000000003E-2</v>
      </c>
      <c r="Q215" s="88">
        <v>0</v>
      </c>
      <c r="R215" s="90">
        <f t="shared" si="12"/>
        <v>1</v>
      </c>
      <c r="S215" s="90">
        <f t="shared" si="13"/>
        <v>1</v>
      </c>
      <c r="T215" s="93">
        <f t="shared" si="14"/>
        <v>1</v>
      </c>
      <c r="U215" s="92" t="str">
        <f t="shared" si="15"/>
        <v/>
      </c>
    </row>
    <row r="216" spans="1:21" x14ac:dyDescent="0.15">
      <c r="A216" s="84" t="s">
        <v>49</v>
      </c>
      <c r="B216" s="84" t="s">
        <v>12</v>
      </c>
      <c r="C216" s="84" t="s">
        <v>158</v>
      </c>
      <c r="D216" s="84" t="s">
        <v>29</v>
      </c>
      <c r="E216" s="84" t="s">
        <v>51</v>
      </c>
      <c r="F216" s="88">
        <v>2.59</v>
      </c>
      <c r="G216" s="88">
        <v>60.2</v>
      </c>
      <c r="H216" s="89">
        <v>5.1999999999999998E-2</v>
      </c>
      <c r="I216" s="88">
        <v>0</v>
      </c>
      <c r="J216" s="88"/>
      <c r="K216" s="88"/>
      <c r="L216" s="89"/>
      <c r="M216" s="88"/>
      <c r="N216" s="88">
        <v>2.59</v>
      </c>
      <c r="O216" s="88">
        <v>60.2</v>
      </c>
      <c r="P216" s="89">
        <v>5.1999999999999998E-2</v>
      </c>
      <c r="Q216" s="88">
        <v>0</v>
      </c>
      <c r="R216" s="90">
        <f t="shared" si="12"/>
        <v>1</v>
      </c>
      <c r="S216" s="90">
        <f t="shared" si="13"/>
        <v>1</v>
      </c>
      <c r="T216" s="93">
        <f t="shared" si="14"/>
        <v>1</v>
      </c>
      <c r="U216" s="92" t="str">
        <f t="shared" si="15"/>
        <v/>
      </c>
    </row>
    <row r="217" spans="1:21" x14ac:dyDescent="0.15">
      <c r="A217" s="84" t="s">
        <v>49</v>
      </c>
      <c r="B217" s="84" t="s">
        <v>12</v>
      </c>
      <c r="C217" s="84" t="s">
        <v>158</v>
      </c>
      <c r="D217" s="84" t="s">
        <v>31</v>
      </c>
      <c r="E217" s="84" t="s">
        <v>44</v>
      </c>
      <c r="F217" s="88">
        <v>1.1100000000000001</v>
      </c>
      <c r="G217" s="88">
        <v>13.7</v>
      </c>
      <c r="H217" s="89">
        <v>8.9499999999999996E-3</v>
      </c>
      <c r="I217" s="88">
        <v>0</v>
      </c>
      <c r="J217" s="88"/>
      <c r="K217" s="88"/>
      <c r="L217" s="89"/>
      <c r="M217" s="88"/>
      <c r="N217" s="88">
        <v>1.1100000000000001</v>
      </c>
      <c r="O217" s="88">
        <v>13.7</v>
      </c>
      <c r="P217" s="89">
        <v>8.9499999999999996E-3</v>
      </c>
      <c r="Q217" s="88">
        <v>0</v>
      </c>
      <c r="R217" s="90">
        <f t="shared" si="12"/>
        <v>1</v>
      </c>
      <c r="S217" s="90">
        <f t="shared" si="13"/>
        <v>1</v>
      </c>
      <c r="T217" s="93">
        <f t="shared" si="14"/>
        <v>1</v>
      </c>
      <c r="U217" s="92" t="str">
        <f t="shared" si="15"/>
        <v/>
      </c>
    </row>
    <row r="218" spans="1:21" x14ac:dyDescent="0.15">
      <c r="A218" s="84" t="s">
        <v>49</v>
      </c>
      <c r="B218" s="84" t="s">
        <v>12</v>
      </c>
      <c r="C218" s="84" t="s">
        <v>158</v>
      </c>
      <c r="D218" s="84" t="s">
        <v>31</v>
      </c>
      <c r="E218" s="84" t="s">
        <v>51</v>
      </c>
      <c r="F218" s="88">
        <v>1.35</v>
      </c>
      <c r="G218" s="88">
        <v>12.3</v>
      </c>
      <c r="H218" s="89">
        <v>7.4999999999999997E-3</v>
      </c>
      <c r="I218" s="88">
        <v>0</v>
      </c>
      <c r="J218" s="88"/>
      <c r="K218" s="88"/>
      <c r="L218" s="89"/>
      <c r="M218" s="88"/>
      <c r="N218" s="88">
        <v>1.35</v>
      </c>
      <c r="O218" s="88">
        <v>12.3</v>
      </c>
      <c r="P218" s="89">
        <v>7.4999999999999997E-3</v>
      </c>
      <c r="Q218" s="88">
        <v>0</v>
      </c>
      <c r="R218" s="90">
        <f t="shared" si="12"/>
        <v>1</v>
      </c>
      <c r="S218" s="90">
        <f t="shared" si="13"/>
        <v>1</v>
      </c>
      <c r="T218" s="93">
        <f t="shared" si="14"/>
        <v>1</v>
      </c>
      <c r="U218" s="92" t="str">
        <f t="shared" si="15"/>
        <v/>
      </c>
    </row>
    <row r="219" spans="1:21" x14ac:dyDescent="0.15">
      <c r="A219" s="84" t="s">
        <v>49</v>
      </c>
      <c r="B219" s="84" t="s">
        <v>12</v>
      </c>
      <c r="C219" s="84" t="s">
        <v>158</v>
      </c>
      <c r="D219" s="84" t="s">
        <v>30</v>
      </c>
      <c r="E219" s="84" t="s">
        <v>44</v>
      </c>
      <c r="F219" s="88">
        <v>3.5</v>
      </c>
      <c r="G219" s="88">
        <v>189</v>
      </c>
      <c r="H219" s="89">
        <v>4.0599999999999997E-2</v>
      </c>
      <c r="I219" s="88">
        <v>0</v>
      </c>
      <c r="J219" s="88"/>
      <c r="K219" s="88"/>
      <c r="L219" s="89"/>
      <c r="M219" s="88"/>
      <c r="N219" s="88">
        <v>3.5</v>
      </c>
      <c r="O219" s="88">
        <v>189</v>
      </c>
      <c r="P219" s="89">
        <v>4.0599999999999997E-2</v>
      </c>
      <c r="Q219" s="88">
        <v>0</v>
      </c>
      <c r="R219" s="90">
        <f t="shared" si="12"/>
        <v>1</v>
      </c>
      <c r="S219" s="90">
        <f t="shared" si="13"/>
        <v>1</v>
      </c>
      <c r="T219" s="93">
        <f t="shared" si="14"/>
        <v>1</v>
      </c>
      <c r="U219" s="92" t="str">
        <f t="shared" si="15"/>
        <v/>
      </c>
    </row>
    <row r="220" spans="1:21" x14ac:dyDescent="0.15">
      <c r="A220" s="84" t="s">
        <v>49</v>
      </c>
      <c r="B220" s="84" t="s">
        <v>12</v>
      </c>
      <c r="C220" s="84" t="s">
        <v>158</v>
      </c>
      <c r="D220" s="84" t="s">
        <v>30</v>
      </c>
      <c r="E220" s="84" t="s">
        <v>51</v>
      </c>
      <c r="F220" s="88">
        <v>3.5</v>
      </c>
      <c r="G220" s="88">
        <v>75.2</v>
      </c>
      <c r="H220" s="89">
        <v>7.9699999999999993E-2</v>
      </c>
      <c r="I220" s="88">
        <v>0</v>
      </c>
      <c r="J220" s="88"/>
      <c r="K220" s="88"/>
      <c r="L220" s="89"/>
      <c r="M220" s="88"/>
      <c r="N220" s="88">
        <v>3.5</v>
      </c>
      <c r="O220" s="88">
        <v>75.2</v>
      </c>
      <c r="P220" s="89">
        <v>7.9699999999999993E-2</v>
      </c>
      <c r="Q220" s="88">
        <v>0</v>
      </c>
      <c r="R220" s="90">
        <f t="shared" si="12"/>
        <v>1</v>
      </c>
      <c r="S220" s="90">
        <f t="shared" si="13"/>
        <v>1</v>
      </c>
      <c r="T220" s="93">
        <f t="shared" si="14"/>
        <v>1</v>
      </c>
      <c r="U220" s="92" t="str">
        <f t="shared" si="15"/>
        <v/>
      </c>
    </row>
    <row r="221" spans="1:21" x14ac:dyDescent="0.15">
      <c r="A221" s="84" t="s">
        <v>49</v>
      </c>
      <c r="B221" s="84" t="s">
        <v>12</v>
      </c>
      <c r="C221" s="84" t="s">
        <v>158</v>
      </c>
      <c r="D221" s="84" t="s">
        <v>45</v>
      </c>
      <c r="E221" s="84" t="s">
        <v>44</v>
      </c>
      <c r="F221" s="88">
        <v>2.5</v>
      </c>
      <c r="G221" s="88">
        <v>43.4</v>
      </c>
      <c r="H221" s="89">
        <v>3.7999999999999999E-2</v>
      </c>
      <c r="I221" s="88">
        <v>0</v>
      </c>
      <c r="J221" s="88"/>
      <c r="K221" s="88"/>
      <c r="L221" s="89"/>
      <c r="M221" s="88"/>
      <c r="N221" s="88">
        <v>2.5</v>
      </c>
      <c r="O221" s="88">
        <v>43.4</v>
      </c>
      <c r="P221" s="89">
        <v>3.7999999999999999E-2</v>
      </c>
      <c r="Q221" s="88">
        <v>0</v>
      </c>
      <c r="R221" s="90">
        <f t="shared" si="12"/>
        <v>1</v>
      </c>
      <c r="S221" s="90">
        <f t="shared" si="13"/>
        <v>1</v>
      </c>
      <c r="T221" s="93">
        <f t="shared" si="14"/>
        <v>1</v>
      </c>
      <c r="U221" s="92" t="str">
        <f t="shared" si="15"/>
        <v/>
      </c>
    </row>
    <row r="222" spans="1:21" x14ac:dyDescent="0.15">
      <c r="A222" s="84" t="s">
        <v>49</v>
      </c>
      <c r="B222" s="84" t="s">
        <v>12</v>
      </c>
      <c r="C222" s="84" t="s">
        <v>158</v>
      </c>
      <c r="D222" s="84" t="s">
        <v>45</v>
      </c>
      <c r="E222" s="84" t="s">
        <v>51</v>
      </c>
      <c r="F222" s="88">
        <v>2.2000000000000002</v>
      </c>
      <c r="G222" s="88">
        <v>43.7</v>
      </c>
      <c r="H222" s="89">
        <v>3.6999999999999998E-2</v>
      </c>
      <c r="I222" s="88">
        <v>0</v>
      </c>
      <c r="J222" s="88"/>
      <c r="K222" s="88"/>
      <c r="L222" s="89"/>
      <c r="M222" s="88"/>
      <c r="N222" s="88">
        <v>2.2000000000000002</v>
      </c>
      <c r="O222" s="88">
        <v>43.7</v>
      </c>
      <c r="P222" s="89">
        <v>3.6999999999999998E-2</v>
      </c>
      <c r="Q222" s="88">
        <v>0</v>
      </c>
      <c r="R222" s="90">
        <f t="shared" si="12"/>
        <v>1</v>
      </c>
      <c r="S222" s="90">
        <f t="shared" si="13"/>
        <v>1</v>
      </c>
      <c r="T222" s="93">
        <f t="shared" si="14"/>
        <v>1</v>
      </c>
      <c r="U222" s="92" t="str">
        <f t="shared" si="15"/>
        <v/>
      </c>
    </row>
    <row r="223" spans="1:21" x14ac:dyDescent="0.15">
      <c r="A223" s="84" t="s">
        <v>49</v>
      </c>
      <c r="B223" s="84" t="s">
        <v>12</v>
      </c>
      <c r="C223" s="84" t="s">
        <v>159</v>
      </c>
      <c r="D223" s="84" t="s">
        <v>29</v>
      </c>
      <c r="E223" s="84" t="s">
        <v>44</v>
      </c>
      <c r="F223" s="88">
        <v>3.21</v>
      </c>
      <c r="G223" s="88">
        <v>11.4</v>
      </c>
      <c r="H223" s="89">
        <v>1.7000000000000001E-2</v>
      </c>
      <c r="I223" s="88">
        <v>2.96</v>
      </c>
      <c r="J223" s="88"/>
      <c r="K223" s="88"/>
      <c r="L223" s="89"/>
      <c r="M223" s="88"/>
      <c r="N223" s="88">
        <v>3.21</v>
      </c>
      <c r="O223" s="88">
        <v>11.4</v>
      </c>
      <c r="P223" s="89">
        <v>1.7000000000000001E-2</v>
      </c>
      <c r="Q223" s="88">
        <v>2.96</v>
      </c>
      <c r="R223" s="90">
        <f t="shared" si="12"/>
        <v>1</v>
      </c>
      <c r="S223" s="90">
        <f t="shared" si="13"/>
        <v>1</v>
      </c>
      <c r="T223" s="93">
        <f t="shared" si="14"/>
        <v>1</v>
      </c>
      <c r="U223" s="92">
        <f t="shared" si="15"/>
        <v>1</v>
      </c>
    </row>
    <row r="224" spans="1:21" x14ac:dyDescent="0.15">
      <c r="A224" s="84" t="s">
        <v>49</v>
      </c>
      <c r="B224" s="84" t="s">
        <v>12</v>
      </c>
      <c r="C224" s="84" t="s">
        <v>159</v>
      </c>
      <c r="D224" s="84" t="s">
        <v>29</v>
      </c>
      <c r="E224" s="84" t="s">
        <v>51</v>
      </c>
      <c r="F224" s="88">
        <v>2.59</v>
      </c>
      <c r="G224" s="88">
        <v>11.3</v>
      </c>
      <c r="H224" s="89">
        <v>1.6199999999999999E-2</v>
      </c>
      <c r="I224" s="88">
        <v>4.71</v>
      </c>
      <c r="J224" s="88"/>
      <c r="K224" s="88"/>
      <c r="L224" s="89"/>
      <c r="M224" s="88"/>
      <c r="N224" s="88">
        <v>2.59</v>
      </c>
      <c r="O224" s="88">
        <v>11.3</v>
      </c>
      <c r="P224" s="89">
        <v>1.6199999999999999E-2</v>
      </c>
      <c r="Q224" s="88">
        <v>4.71</v>
      </c>
      <c r="R224" s="90">
        <f t="shared" si="12"/>
        <v>1</v>
      </c>
      <c r="S224" s="90">
        <f t="shared" si="13"/>
        <v>1</v>
      </c>
      <c r="T224" s="93">
        <f t="shared" si="14"/>
        <v>1</v>
      </c>
      <c r="U224" s="92">
        <f t="shared" si="15"/>
        <v>1</v>
      </c>
    </row>
    <row r="225" spans="1:21" x14ac:dyDescent="0.15">
      <c r="A225" s="84" t="s">
        <v>49</v>
      </c>
      <c r="B225" s="84" t="s">
        <v>12</v>
      </c>
      <c r="C225" s="84" t="s">
        <v>159</v>
      </c>
      <c r="D225" s="84" t="s">
        <v>31</v>
      </c>
      <c r="E225" s="84" t="s">
        <v>44</v>
      </c>
      <c r="F225" s="88">
        <v>1.1100000000000001</v>
      </c>
      <c r="G225" s="88">
        <v>3.25</v>
      </c>
      <c r="H225" s="89">
        <v>2.7699999999999999E-3</v>
      </c>
      <c r="I225" s="88">
        <v>0.72599999999999998</v>
      </c>
      <c r="J225" s="88"/>
      <c r="K225" s="88"/>
      <c r="L225" s="89"/>
      <c r="M225" s="88"/>
      <c r="N225" s="88">
        <v>1.1100000000000001</v>
      </c>
      <c r="O225" s="88">
        <v>3.25</v>
      </c>
      <c r="P225" s="89">
        <v>2.7699999999999999E-3</v>
      </c>
      <c r="Q225" s="88">
        <v>0.72599999999999998</v>
      </c>
      <c r="R225" s="90">
        <f t="shared" si="12"/>
        <v>1</v>
      </c>
      <c r="S225" s="90">
        <f t="shared" si="13"/>
        <v>1</v>
      </c>
      <c r="T225" s="93">
        <f t="shared" si="14"/>
        <v>1</v>
      </c>
      <c r="U225" s="92">
        <f t="shared" si="15"/>
        <v>1</v>
      </c>
    </row>
    <row r="226" spans="1:21" x14ac:dyDescent="0.15">
      <c r="A226" s="84" t="s">
        <v>49</v>
      </c>
      <c r="B226" s="84" t="s">
        <v>12</v>
      </c>
      <c r="C226" s="84" t="s">
        <v>159</v>
      </c>
      <c r="D226" s="84" t="s">
        <v>31</v>
      </c>
      <c r="E226" s="84" t="s">
        <v>51</v>
      </c>
      <c r="F226" s="88">
        <v>1.35</v>
      </c>
      <c r="G226" s="88">
        <v>2.4900000000000002</v>
      </c>
      <c r="H226" s="89">
        <v>2.2899999999999999E-3</v>
      </c>
      <c r="I226" s="88">
        <v>0.95</v>
      </c>
      <c r="J226" s="88"/>
      <c r="K226" s="88"/>
      <c r="L226" s="89"/>
      <c r="M226" s="88"/>
      <c r="N226" s="88">
        <v>1.35</v>
      </c>
      <c r="O226" s="88">
        <v>2.4900000000000002</v>
      </c>
      <c r="P226" s="89">
        <v>2.2899999999999999E-3</v>
      </c>
      <c r="Q226" s="88">
        <v>0.95</v>
      </c>
      <c r="R226" s="90">
        <f t="shared" si="12"/>
        <v>1</v>
      </c>
      <c r="S226" s="90">
        <f t="shared" si="13"/>
        <v>1</v>
      </c>
      <c r="T226" s="93">
        <f t="shared" si="14"/>
        <v>1</v>
      </c>
      <c r="U226" s="92">
        <f t="shared" si="15"/>
        <v>1</v>
      </c>
    </row>
    <row r="227" spans="1:21" x14ac:dyDescent="0.15">
      <c r="A227" s="84" t="s">
        <v>49</v>
      </c>
      <c r="B227" s="84" t="s">
        <v>12</v>
      </c>
      <c r="C227" s="84" t="s">
        <v>159</v>
      </c>
      <c r="D227" s="84" t="s">
        <v>30</v>
      </c>
      <c r="E227" s="84" t="s">
        <v>44</v>
      </c>
      <c r="F227" s="88">
        <v>3.5</v>
      </c>
      <c r="G227" s="88">
        <v>43</v>
      </c>
      <c r="H227" s="89">
        <v>8.6199999999999992E-3</v>
      </c>
      <c r="I227" s="88">
        <v>2</v>
      </c>
      <c r="J227" s="88"/>
      <c r="K227" s="88"/>
      <c r="L227" s="89"/>
      <c r="M227" s="88"/>
      <c r="N227" s="88">
        <v>3.5</v>
      </c>
      <c r="O227" s="88">
        <v>43</v>
      </c>
      <c r="P227" s="89">
        <v>8.6199999999999992E-3</v>
      </c>
      <c r="Q227" s="88">
        <v>2</v>
      </c>
      <c r="R227" s="90">
        <f t="shared" si="12"/>
        <v>1</v>
      </c>
      <c r="S227" s="90">
        <f t="shared" si="13"/>
        <v>1</v>
      </c>
      <c r="T227" s="93">
        <f t="shared" si="14"/>
        <v>1</v>
      </c>
      <c r="U227" s="92">
        <f t="shared" si="15"/>
        <v>1</v>
      </c>
    </row>
    <row r="228" spans="1:21" x14ac:dyDescent="0.15">
      <c r="A228" s="84" t="s">
        <v>49</v>
      </c>
      <c r="B228" s="84" t="s">
        <v>12</v>
      </c>
      <c r="C228" s="84" t="s">
        <v>159</v>
      </c>
      <c r="D228" s="84" t="s">
        <v>30</v>
      </c>
      <c r="E228" s="84" t="s">
        <v>51</v>
      </c>
      <c r="F228" s="88">
        <v>3.5</v>
      </c>
      <c r="G228" s="88">
        <v>13.8</v>
      </c>
      <c r="H228" s="89">
        <v>1.67E-2</v>
      </c>
      <c r="I228" s="88">
        <v>2.33</v>
      </c>
      <c r="J228" s="88"/>
      <c r="K228" s="88"/>
      <c r="L228" s="89"/>
      <c r="M228" s="88"/>
      <c r="N228" s="88">
        <v>3.5</v>
      </c>
      <c r="O228" s="88">
        <v>13.8</v>
      </c>
      <c r="P228" s="89">
        <v>1.67E-2</v>
      </c>
      <c r="Q228" s="88">
        <v>2.33</v>
      </c>
      <c r="R228" s="90">
        <f t="shared" si="12"/>
        <v>1</v>
      </c>
      <c r="S228" s="90">
        <f t="shared" si="13"/>
        <v>1</v>
      </c>
      <c r="T228" s="93">
        <f t="shared" si="14"/>
        <v>1</v>
      </c>
      <c r="U228" s="92">
        <f t="shared" si="15"/>
        <v>1</v>
      </c>
    </row>
    <row r="229" spans="1:21" x14ac:dyDescent="0.15">
      <c r="A229" s="84" t="s">
        <v>49</v>
      </c>
      <c r="B229" s="84" t="s">
        <v>12</v>
      </c>
      <c r="C229" s="84" t="s">
        <v>159</v>
      </c>
      <c r="D229" s="84" t="s">
        <v>45</v>
      </c>
      <c r="E229" s="84" t="s">
        <v>44</v>
      </c>
      <c r="F229" s="88">
        <v>2.5</v>
      </c>
      <c r="G229" s="88">
        <v>9.8000000000000007</v>
      </c>
      <c r="H229" s="89">
        <v>1.2E-2</v>
      </c>
      <c r="I229" s="88">
        <v>2.21</v>
      </c>
      <c r="J229" s="88"/>
      <c r="K229" s="88"/>
      <c r="L229" s="89"/>
      <c r="M229" s="88"/>
      <c r="N229" s="88">
        <v>2.5</v>
      </c>
      <c r="O229" s="88">
        <v>9.8000000000000007</v>
      </c>
      <c r="P229" s="89">
        <v>1.2E-2</v>
      </c>
      <c r="Q229" s="88">
        <v>2.21</v>
      </c>
      <c r="R229" s="90">
        <f t="shared" si="12"/>
        <v>1</v>
      </c>
      <c r="S229" s="90">
        <f t="shared" si="13"/>
        <v>1</v>
      </c>
      <c r="T229" s="93">
        <f t="shared" si="14"/>
        <v>1</v>
      </c>
      <c r="U229" s="92">
        <f t="shared" si="15"/>
        <v>1</v>
      </c>
    </row>
    <row r="230" spans="1:21" x14ac:dyDescent="0.15">
      <c r="A230" s="84" t="s">
        <v>49</v>
      </c>
      <c r="B230" s="84" t="s">
        <v>12</v>
      </c>
      <c r="C230" s="84" t="s">
        <v>159</v>
      </c>
      <c r="D230" s="84" t="s">
        <v>45</v>
      </c>
      <c r="E230" s="84" t="s">
        <v>51</v>
      </c>
      <c r="F230" s="88">
        <v>2.2000000000000002</v>
      </c>
      <c r="G230" s="88">
        <v>8.3000000000000007</v>
      </c>
      <c r="H230" s="89">
        <v>1.0999999999999999E-2</v>
      </c>
      <c r="I230" s="88">
        <v>3.28</v>
      </c>
      <c r="J230" s="88"/>
      <c r="K230" s="88"/>
      <c r="L230" s="89"/>
      <c r="M230" s="88"/>
      <c r="N230" s="88">
        <v>2.2000000000000002</v>
      </c>
      <c r="O230" s="88">
        <v>8.3000000000000007</v>
      </c>
      <c r="P230" s="89">
        <v>1.0999999999999999E-2</v>
      </c>
      <c r="Q230" s="88">
        <v>3.28</v>
      </c>
      <c r="R230" s="90">
        <f t="shared" si="12"/>
        <v>1</v>
      </c>
      <c r="S230" s="90">
        <f t="shared" si="13"/>
        <v>1</v>
      </c>
      <c r="T230" s="93">
        <f t="shared" si="14"/>
        <v>1</v>
      </c>
      <c r="U230" s="92">
        <f t="shared" si="15"/>
        <v>1</v>
      </c>
    </row>
    <row r="231" spans="1:21" x14ac:dyDescent="0.15">
      <c r="A231" s="84" t="s">
        <v>49</v>
      </c>
      <c r="B231" s="84" t="s">
        <v>13</v>
      </c>
      <c r="C231" s="84" t="s">
        <v>43</v>
      </c>
      <c r="D231" s="84" t="s">
        <v>29</v>
      </c>
      <c r="E231" s="84" t="s">
        <v>44</v>
      </c>
      <c r="F231" s="88">
        <v>3.77</v>
      </c>
      <c r="G231" s="88">
        <v>1.67</v>
      </c>
      <c r="H231" s="89">
        <v>0</v>
      </c>
      <c r="I231" s="88">
        <v>2.69</v>
      </c>
      <c r="J231" s="88">
        <v>70.046599999999998</v>
      </c>
      <c r="K231" s="88">
        <v>8.9881589999999997E-2</v>
      </c>
      <c r="L231" s="89">
        <v>0</v>
      </c>
      <c r="M231" s="88">
        <v>0.14477934000000001</v>
      </c>
      <c r="N231" s="88"/>
      <c r="O231" s="88"/>
      <c r="P231" s="89"/>
      <c r="Q231" s="88"/>
      <c r="R231" s="90">
        <f t="shared" si="12"/>
        <v>18.579999999999998</v>
      </c>
      <c r="S231" s="90">
        <f t="shared" si="13"/>
        <v>5.3821311377245509E-2</v>
      </c>
      <c r="T231" s="93" t="str">
        <f t="shared" si="14"/>
        <v/>
      </c>
      <c r="U231" s="92">
        <f t="shared" si="15"/>
        <v>5.3821315985130118E-2</v>
      </c>
    </row>
    <row r="232" spans="1:21" x14ac:dyDescent="0.15">
      <c r="A232" s="84" t="s">
        <v>49</v>
      </c>
      <c r="B232" s="84" t="s">
        <v>13</v>
      </c>
      <c r="C232" s="84" t="s">
        <v>43</v>
      </c>
      <c r="D232" s="84" t="s">
        <v>29</v>
      </c>
      <c r="E232" s="84" t="s">
        <v>51</v>
      </c>
      <c r="F232" s="88">
        <v>3.07</v>
      </c>
      <c r="G232" s="88">
        <v>2.5299999999999998</v>
      </c>
      <c r="H232" s="89">
        <v>0</v>
      </c>
      <c r="I232" s="88">
        <v>3.91</v>
      </c>
      <c r="J232" s="88">
        <v>57.040599999999998</v>
      </c>
      <c r="K232" s="88">
        <v>0.13616791</v>
      </c>
      <c r="L232" s="89">
        <v>0</v>
      </c>
      <c r="M232" s="88">
        <v>0.21044134</v>
      </c>
      <c r="N232" s="88"/>
      <c r="O232" s="88"/>
      <c r="P232" s="89"/>
      <c r="Q232" s="88"/>
      <c r="R232" s="90">
        <f t="shared" si="12"/>
        <v>18.580000000000002</v>
      </c>
      <c r="S232" s="90">
        <f t="shared" si="13"/>
        <v>5.3821308300395262E-2</v>
      </c>
      <c r="T232" s="93" t="str">
        <f t="shared" si="14"/>
        <v/>
      </c>
      <c r="U232" s="92">
        <f t="shared" si="15"/>
        <v>5.3821314578005111E-2</v>
      </c>
    </row>
    <row r="233" spans="1:21" x14ac:dyDescent="0.15">
      <c r="A233" s="84" t="s">
        <v>49</v>
      </c>
      <c r="B233" s="84" t="s">
        <v>13</v>
      </c>
      <c r="C233" s="84" t="s">
        <v>43</v>
      </c>
      <c r="D233" s="84" t="s">
        <v>31</v>
      </c>
      <c r="E233" s="84" t="s">
        <v>44</v>
      </c>
      <c r="F233" s="88">
        <v>1.19</v>
      </c>
      <c r="G233" s="88">
        <v>0.67500000000000004</v>
      </c>
      <c r="H233" s="89">
        <v>0</v>
      </c>
      <c r="I233" s="88">
        <v>0.754</v>
      </c>
      <c r="J233" s="88">
        <v>22.229199999999999</v>
      </c>
      <c r="K233" s="88">
        <v>3.6134906000000001E-2</v>
      </c>
      <c r="L233" s="89">
        <v>0</v>
      </c>
      <c r="M233" s="88">
        <v>4.0364026999999997E-2</v>
      </c>
      <c r="N233" s="88"/>
      <c r="O233" s="88"/>
      <c r="P233" s="89"/>
      <c r="Q233" s="88"/>
      <c r="R233" s="90">
        <f t="shared" si="12"/>
        <v>18.68</v>
      </c>
      <c r="S233" s="90">
        <f t="shared" si="13"/>
        <v>5.3533194074074072E-2</v>
      </c>
      <c r="T233" s="93" t="str">
        <f t="shared" si="14"/>
        <v/>
      </c>
      <c r="U233" s="92">
        <f t="shared" si="15"/>
        <v>5.3533192307692302E-2</v>
      </c>
    </row>
    <row r="234" spans="1:21" x14ac:dyDescent="0.15">
      <c r="A234" s="84" t="s">
        <v>49</v>
      </c>
      <c r="B234" s="84" t="s">
        <v>13</v>
      </c>
      <c r="C234" s="84" t="s">
        <v>43</v>
      </c>
      <c r="D234" s="84" t="s">
        <v>31</v>
      </c>
      <c r="E234" s="84" t="s">
        <v>51</v>
      </c>
      <c r="F234" s="88">
        <v>1.47</v>
      </c>
      <c r="G234" s="88">
        <v>0.96399999999999997</v>
      </c>
      <c r="H234" s="89">
        <v>0</v>
      </c>
      <c r="I234" s="88">
        <v>1.18</v>
      </c>
      <c r="J234" s="88">
        <v>27.459599999999998</v>
      </c>
      <c r="K234" s="88">
        <v>5.1605996000000001E-2</v>
      </c>
      <c r="L234" s="89">
        <v>0</v>
      </c>
      <c r="M234" s="88">
        <v>6.3169160000000002E-2</v>
      </c>
      <c r="N234" s="88"/>
      <c r="O234" s="88"/>
      <c r="P234" s="89"/>
      <c r="Q234" s="88"/>
      <c r="R234" s="90">
        <f t="shared" si="12"/>
        <v>18.68</v>
      </c>
      <c r="S234" s="90">
        <f t="shared" si="13"/>
        <v>5.3533190871369297E-2</v>
      </c>
      <c r="T234" s="93" t="str">
        <f t="shared" si="14"/>
        <v/>
      </c>
      <c r="U234" s="92">
        <f t="shared" si="15"/>
        <v>5.353318644067797E-2</v>
      </c>
    </row>
    <row r="235" spans="1:21" x14ac:dyDescent="0.15">
      <c r="A235" s="84" t="s">
        <v>49</v>
      </c>
      <c r="B235" s="84" t="s">
        <v>13</v>
      </c>
      <c r="C235" s="84" t="s">
        <v>43</v>
      </c>
      <c r="D235" s="84" t="s">
        <v>30</v>
      </c>
      <c r="E235" s="84" t="s">
        <v>44</v>
      </c>
      <c r="F235" s="88">
        <v>3.5</v>
      </c>
      <c r="G235" s="88">
        <v>2.0299999999999998</v>
      </c>
      <c r="H235" s="89">
        <v>0</v>
      </c>
      <c r="I235" s="88">
        <v>3.16</v>
      </c>
      <c r="J235" s="88">
        <v>54.984999999999999</v>
      </c>
      <c r="K235" s="88">
        <v>0.12921705999999999</v>
      </c>
      <c r="L235" s="89">
        <v>0</v>
      </c>
      <c r="M235" s="88">
        <v>0.20114577</v>
      </c>
      <c r="N235" s="88"/>
      <c r="O235" s="88"/>
      <c r="P235" s="89"/>
      <c r="Q235" s="88"/>
      <c r="R235" s="90">
        <f t="shared" si="12"/>
        <v>15.709999999999999</v>
      </c>
      <c r="S235" s="90">
        <f t="shared" si="13"/>
        <v>6.3653724137931036E-2</v>
      </c>
      <c r="T235" s="93" t="str">
        <f t="shared" si="14"/>
        <v/>
      </c>
      <c r="U235" s="92">
        <f t="shared" si="15"/>
        <v>6.3653724683544299E-2</v>
      </c>
    </row>
    <row r="236" spans="1:21" x14ac:dyDescent="0.15">
      <c r="A236" s="84" t="s">
        <v>49</v>
      </c>
      <c r="B236" s="84" t="s">
        <v>13</v>
      </c>
      <c r="C236" s="84" t="s">
        <v>43</v>
      </c>
      <c r="D236" s="84" t="s">
        <v>30</v>
      </c>
      <c r="E236" s="84" t="s">
        <v>51</v>
      </c>
      <c r="F236" s="88">
        <v>3.5</v>
      </c>
      <c r="G236" s="88">
        <v>2.17</v>
      </c>
      <c r="H236" s="89">
        <v>0</v>
      </c>
      <c r="I236" s="88">
        <v>3.51</v>
      </c>
      <c r="J236" s="88">
        <v>54.984999999999999</v>
      </c>
      <c r="K236" s="88">
        <v>0.13812858</v>
      </c>
      <c r="L236" s="89">
        <v>0</v>
      </c>
      <c r="M236" s="88">
        <v>0.22342456999999999</v>
      </c>
      <c r="N236" s="88"/>
      <c r="O236" s="88"/>
      <c r="P236" s="89"/>
      <c r="Q236" s="88"/>
      <c r="R236" s="90">
        <f t="shared" si="12"/>
        <v>15.709999999999999</v>
      </c>
      <c r="S236" s="90">
        <f t="shared" si="13"/>
        <v>6.3653723502304152E-2</v>
      </c>
      <c r="T236" s="93" t="str">
        <f t="shared" si="14"/>
        <v/>
      </c>
      <c r="U236" s="92">
        <f t="shared" si="15"/>
        <v>6.3653723646723642E-2</v>
      </c>
    </row>
    <row r="237" spans="1:21" x14ac:dyDescent="0.15">
      <c r="A237" s="84" t="s">
        <v>49</v>
      </c>
      <c r="B237" s="84" t="s">
        <v>13</v>
      </c>
      <c r="C237" s="84" t="s">
        <v>43</v>
      </c>
      <c r="D237" s="84" t="s">
        <v>45</v>
      </c>
      <c r="E237" s="84" t="s">
        <v>44</v>
      </c>
      <c r="F237" s="88">
        <v>2.4</v>
      </c>
      <c r="G237" s="88">
        <v>1.1000000000000001</v>
      </c>
      <c r="H237" s="89">
        <v>0</v>
      </c>
      <c r="I237" s="88">
        <v>1.68</v>
      </c>
      <c r="J237" s="88"/>
      <c r="K237" s="88"/>
      <c r="L237" s="89"/>
      <c r="M237" s="88"/>
      <c r="N237" s="88">
        <v>2.4</v>
      </c>
      <c r="O237" s="88">
        <v>1.1000000000000001</v>
      </c>
      <c r="P237" s="89">
        <v>0</v>
      </c>
      <c r="Q237" s="88">
        <v>1.68</v>
      </c>
      <c r="R237" s="90">
        <f t="shared" si="12"/>
        <v>1</v>
      </c>
      <c r="S237" s="90">
        <f t="shared" si="13"/>
        <v>1</v>
      </c>
      <c r="T237" s="93" t="str">
        <f t="shared" si="14"/>
        <v/>
      </c>
      <c r="U237" s="92">
        <f t="shared" si="15"/>
        <v>1</v>
      </c>
    </row>
    <row r="238" spans="1:21" x14ac:dyDescent="0.15">
      <c r="A238" s="84" t="s">
        <v>49</v>
      </c>
      <c r="B238" s="84" t="s">
        <v>13</v>
      </c>
      <c r="C238" s="84" t="s">
        <v>43</v>
      </c>
      <c r="D238" s="84" t="s">
        <v>45</v>
      </c>
      <c r="E238" s="84" t="s">
        <v>51</v>
      </c>
      <c r="F238" s="88">
        <v>2.5</v>
      </c>
      <c r="G238" s="88">
        <v>2</v>
      </c>
      <c r="H238" s="89">
        <v>0</v>
      </c>
      <c r="I238" s="88">
        <v>2.97</v>
      </c>
      <c r="J238" s="88"/>
      <c r="K238" s="88"/>
      <c r="L238" s="89"/>
      <c r="M238" s="88"/>
      <c r="N238" s="88">
        <v>2.5</v>
      </c>
      <c r="O238" s="88">
        <v>2</v>
      </c>
      <c r="P238" s="89">
        <v>0</v>
      </c>
      <c r="Q238" s="88">
        <v>2.97</v>
      </c>
      <c r="R238" s="90">
        <f t="shared" si="12"/>
        <v>1</v>
      </c>
      <c r="S238" s="90">
        <f t="shared" si="13"/>
        <v>1</v>
      </c>
      <c r="T238" s="93" t="str">
        <f t="shared" si="14"/>
        <v/>
      </c>
      <c r="U238" s="92">
        <f t="shared" si="15"/>
        <v>1</v>
      </c>
    </row>
    <row r="239" spans="1:21" x14ac:dyDescent="0.15">
      <c r="A239" s="84" t="s">
        <v>49</v>
      </c>
      <c r="B239" s="84" t="s">
        <v>13</v>
      </c>
      <c r="C239" s="84" t="s">
        <v>157</v>
      </c>
      <c r="D239" s="84" t="s">
        <v>29</v>
      </c>
      <c r="E239" s="84" t="s">
        <v>44</v>
      </c>
      <c r="F239" s="88">
        <v>3.77</v>
      </c>
      <c r="G239" s="88">
        <v>49.5</v>
      </c>
      <c r="H239" s="89">
        <v>5.96E-2</v>
      </c>
      <c r="I239" s="88">
        <v>2.75</v>
      </c>
      <c r="J239" s="88"/>
      <c r="K239" s="88"/>
      <c r="L239" s="89"/>
      <c r="M239" s="88"/>
      <c r="N239" s="88">
        <v>3.77</v>
      </c>
      <c r="O239" s="88">
        <v>49.5</v>
      </c>
      <c r="P239" s="89">
        <v>5.96E-2</v>
      </c>
      <c r="Q239" s="88">
        <v>2.75</v>
      </c>
      <c r="R239" s="90">
        <f t="shared" si="12"/>
        <v>1</v>
      </c>
      <c r="S239" s="90">
        <f t="shared" si="13"/>
        <v>1</v>
      </c>
      <c r="T239" s="93">
        <f t="shared" si="14"/>
        <v>1</v>
      </c>
      <c r="U239" s="92">
        <f t="shared" si="15"/>
        <v>1</v>
      </c>
    </row>
    <row r="240" spans="1:21" x14ac:dyDescent="0.15">
      <c r="A240" s="84" t="s">
        <v>49</v>
      </c>
      <c r="B240" s="84" t="s">
        <v>13</v>
      </c>
      <c r="C240" s="84" t="s">
        <v>157</v>
      </c>
      <c r="D240" s="84" t="s">
        <v>29</v>
      </c>
      <c r="E240" s="84" t="s">
        <v>51</v>
      </c>
      <c r="F240" s="88">
        <v>3.07</v>
      </c>
      <c r="G240" s="88">
        <v>33.200000000000003</v>
      </c>
      <c r="H240" s="89">
        <v>4.9799999999999997E-2</v>
      </c>
      <c r="I240" s="88">
        <v>3.98</v>
      </c>
      <c r="J240" s="88"/>
      <c r="K240" s="88"/>
      <c r="L240" s="89"/>
      <c r="M240" s="88"/>
      <c r="N240" s="88">
        <v>3.07</v>
      </c>
      <c r="O240" s="88">
        <v>33.200000000000003</v>
      </c>
      <c r="P240" s="89">
        <v>4.9799999999999997E-2</v>
      </c>
      <c r="Q240" s="88">
        <v>3.98</v>
      </c>
      <c r="R240" s="90">
        <f t="shared" si="12"/>
        <v>1</v>
      </c>
      <c r="S240" s="90">
        <f t="shared" si="13"/>
        <v>1</v>
      </c>
      <c r="T240" s="93">
        <f t="shared" si="14"/>
        <v>1</v>
      </c>
      <c r="U240" s="92">
        <f t="shared" si="15"/>
        <v>1</v>
      </c>
    </row>
    <row r="241" spans="1:21" x14ac:dyDescent="0.15">
      <c r="A241" s="84" t="s">
        <v>49</v>
      </c>
      <c r="B241" s="84" t="s">
        <v>13</v>
      </c>
      <c r="C241" s="84" t="s">
        <v>157</v>
      </c>
      <c r="D241" s="84" t="s">
        <v>31</v>
      </c>
      <c r="E241" s="84" t="s">
        <v>44</v>
      </c>
      <c r="F241" s="88">
        <v>1.19</v>
      </c>
      <c r="G241" s="88">
        <v>10.199999999999999</v>
      </c>
      <c r="H241" s="89">
        <v>1.01E-2</v>
      </c>
      <c r="I241" s="88">
        <v>0.78200000000000003</v>
      </c>
      <c r="J241" s="88"/>
      <c r="K241" s="88"/>
      <c r="L241" s="89"/>
      <c r="M241" s="88"/>
      <c r="N241" s="88">
        <v>1.19</v>
      </c>
      <c r="O241" s="88">
        <v>10.199999999999999</v>
      </c>
      <c r="P241" s="89">
        <v>1.01E-2</v>
      </c>
      <c r="Q241" s="88">
        <v>0.78200000000000003</v>
      </c>
      <c r="R241" s="90">
        <f t="shared" si="12"/>
        <v>1</v>
      </c>
      <c r="S241" s="90">
        <f t="shared" si="13"/>
        <v>1</v>
      </c>
      <c r="T241" s="93">
        <f t="shared" si="14"/>
        <v>1</v>
      </c>
      <c r="U241" s="92">
        <f t="shared" si="15"/>
        <v>1</v>
      </c>
    </row>
    <row r="242" spans="1:21" x14ac:dyDescent="0.15">
      <c r="A242" s="84" t="s">
        <v>49</v>
      </c>
      <c r="B242" s="84" t="s">
        <v>13</v>
      </c>
      <c r="C242" s="84" t="s">
        <v>157</v>
      </c>
      <c r="D242" s="84" t="s">
        <v>31</v>
      </c>
      <c r="E242" s="84" t="s">
        <v>51</v>
      </c>
      <c r="F242" s="88">
        <v>1.47</v>
      </c>
      <c r="G242" s="88">
        <v>11.2</v>
      </c>
      <c r="H242" s="89">
        <v>1.2699999999999999E-2</v>
      </c>
      <c r="I242" s="88">
        <v>1.23</v>
      </c>
      <c r="J242" s="88"/>
      <c r="K242" s="88"/>
      <c r="L242" s="89"/>
      <c r="M242" s="88"/>
      <c r="N242" s="88">
        <v>1.47</v>
      </c>
      <c r="O242" s="88">
        <v>11.2</v>
      </c>
      <c r="P242" s="89">
        <v>1.2699999999999999E-2</v>
      </c>
      <c r="Q242" s="88">
        <v>1.23</v>
      </c>
      <c r="R242" s="90">
        <f t="shared" si="12"/>
        <v>1</v>
      </c>
      <c r="S242" s="90">
        <f t="shared" si="13"/>
        <v>1</v>
      </c>
      <c r="T242" s="93">
        <f t="shared" si="14"/>
        <v>1</v>
      </c>
      <c r="U242" s="92">
        <f t="shared" si="15"/>
        <v>1</v>
      </c>
    </row>
    <row r="243" spans="1:21" x14ac:dyDescent="0.15">
      <c r="A243" s="84" t="s">
        <v>49</v>
      </c>
      <c r="B243" s="84" t="s">
        <v>13</v>
      </c>
      <c r="C243" s="84" t="s">
        <v>157</v>
      </c>
      <c r="D243" s="84" t="s">
        <v>30</v>
      </c>
      <c r="E243" s="84" t="s">
        <v>44</v>
      </c>
      <c r="F243" s="88">
        <v>3.5</v>
      </c>
      <c r="G243" s="88">
        <v>193</v>
      </c>
      <c r="H243" s="89">
        <v>6.08E-2</v>
      </c>
      <c r="I243" s="88">
        <v>3.52</v>
      </c>
      <c r="J243" s="88"/>
      <c r="K243" s="88"/>
      <c r="L243" s="89"/>
      <c r="M243" s="88"/>
      <c r="N243" s="88">
        <v>3.5</v>
      </c>
      <c r="O243" s="88">
        <v>193</v>
      </c>
      <c r="P243" s="89">
        <v>6.08E-2</v>
      </c>
      <c r="Q243" s="88">
        <v>3.52</v>
      </c>
      <c r="R243" s="90">
        <f t="shared" si="12"/>
        <v>1</v>
      </c>
      <c r="S243" s="90">
        <f t="shared" si="13"/>
        <v>1</v>
      </c>
      <c r="T243" s="93">
        <f t="shared" si="14"/>
        <v>1</v>
      </c>
      <c r="U243" s="92">
        <f t="shared" si="15"/>
        <v>1</v>
      </c>
    </row>
    <row r="244" spans="1:21" x14ac:dyDescent="0.15">
      <c r="A244" s="84" t="s">
        <v>49</v>
      </c>
      <c r="B244" s="84" t="s">
        <v>13</v>
      </c>
      <c r="C244" s="84" t="s">
        <v>157</v>
      </c>
      <c r="D244" s="84" t="s">
        <v>30</v>
      </c>
      <c r="E244" s="84" t="s">
        <v>51</v>
      </c>
      <c r="F244" s="88">
        <v>3.5</v>
      </c>
      <c r="G244" s="88">
        <v>72.3</v>
      </c>
      <c r="H244" s="89">
        <v>8.8800000000000004E-2</v>
      </c>
      <c r="I244" s="88">
        <v>3.86</v>
      </c>
      <c r="J244" s="88"/>
      <c r="K244" s="88"/>
      <c r="L244" s="89"/>
      <c r="M244" s="88"/>
      <c r="N244" s="88">
        <v>3.5</v>
      </c>
      <c r="O244" s="88">
        <v>72.3</v>
      </c>
      <c r="P244" s="89">
        <v>8.8800000000000004E-2</v>
      </c>
      <c r="Q244" s="88">
        <v>3.86</v>
      </c>
      <c r="R244" s="90">
        <f t="shared" si="12"/>
        <v>1</v>
      </c>
      <c r="S244" s="90">
        <f t="shared" si="13"/>
        <v>1</v>
      </c>
      <c r="T244" s="93">
        <f t="shared" si="14"/>
        <v>1</v>
      </c>
      <c r="U244" s="92">
        <f t="shared" si="15"/>
        <v>1</v>
      </c>
    </row>
    <row r="245" spans="1:21" x14ac:dyDescent="0.15">
      <c r="A245" s="84" t="s">
        <v>49</v>
      </c>
      <c r="B245" s="84" t="s">
        <v>13</v>
      </c>
      <c r="C245" s="84" t="s">
        <v>157</v>
      </c>
      <c r="D245" s="84" t="s">
        <v>45</v>
      </c>
      <c r="E245" s="84" t="s">
        <v>44</v>
      </c>
      <c r="F245" s="88">
        <v>2.4</v>
      </c>
      <c r="G245" s="88">
        <v>30</v>
      </c>
      <c r="H245" s="89">
        <v>3.4000000000000002E-2</v>
      </c>
      <c r="I245" s="88">
        <v>1.72</v>
      </c>
      <c r="J245" s="88"/>
      <c r="K245" s="88"/>
      <c r="L245" s="89"/>
      <c r="M245" s="88"/>
      <c r="N245" s="88">
        <v>2.4</v>
      </c>
      <c r="O245" s="88">
        <v>30</v>
      </c>
      <c r="P245" s="89">
        <v>3.4000000000000002E-2</v>
      </c>
      <c r="Q245" s="88">
        <v>1.72</v>
      </c>
      <c r="R245" s="90">
        <f t="shared" si="12"/>
        <v>1</v>
      </c>
      <c r="S245" s="90">
        <f t="shared" si="13"/>
        <v>1</v>
      </c>
      <c r="T245" s="93">
        <f t="shared" si="14"/>
        <v>1</v>
      </c>
      <c r="U245" s="92">
        <f t="shared" si="15"/>
        <v>1</v>
      </c>
    </row>
    <row r="246" spans="1:21" x14ac:dyDescent="0.15">
      <c r="A246" s="84" t="s">
        <v>49</v>
      </c>
      <c r="B246" s="84" t="s">
        <v>13</v>
      </c>
      <c r="C246" s="84" t="s">
        <v>157</v>
      </c>
      <c r="D246" s="84" t="s">
        <v>45</v>
      </c>
      <c r="E246" s="84" t="s">
        <v>51</v>
      </c>
      <c r="F246" s="88">
        <v>2.5</v>
      </c>
      <c r="G246" s="88">
        <v>25.8</v>
      </c>
      <c r="H246" s="89">
        <v>3.6999999999999998E-2</v>
      </c>
      <c r="I246" s="88">
        <v>3.03</v>
      </c>
      <c r="J246" s="88"/>
      <c r="K246" s="88"/>
      <c r="L246" s="89"/>
      <c r="M246" s="88"/>
      <c r="N246" s="88">
        <v>2.5</v>
      </c>
      <c r="O246" s="88">
        <v>25.8</v>
      </c>
      <c r="P246" s="89">
        <v>3.6999999999999998E-2</v>
      </c>
      <c r="Q246" s="88">
        <v>3.03</v>
      </c>
      <c r="R246" s="90">
        <f t="shared" si="12"/>
        <v>1</v>
      </c>
      <c r="S246" s="90">
        <f t="shared" si="13"/>
        <v>1</v>
      </c>
      <c r="T246" s="93">
        <f t="shared" si="14"/>
        <v>1</v>
      </c>
      <c r="U246" s="92">
        <f t="shared" si="15"/>
        <v>1</v>
      </c>
    </row>
    <row r="247" spans="1:21" x14ac:dyDescent="0.15">
      <c r="A247" s="84" t="s">
        <v>49</v>
      </c>
      <c r="B247" s="84" t="s">
        <v>13</v>
      </c>
      <c r="C247" s="84" t="s">
        <v>158</v>
      </c>
      <c r="D247" s="84" t="s">
        <v>29</v>
      </c>
      <c r="E247" s="84" t="s">
        <v>44</v>
      </c>
      <c r="F247" s="88">
        <v>3.77</v>
      </c>
      <c r="G247" s="88">
        <v>73.7</v>
      </c>
      <c r="H247" s="89">
        <v>6.25E-2</v>
      </c>
      <c r="I247" s="88">
        <v>0</v>
      </c>
      <c r="J247" s="88"/>
      <c r="K247" s="88"/>
      <c r="L247" s="89"/>
      <c r="M247" s="88"/>
      <c r="N247" s="88">
        <v>3.77</v>
      </c>
      <c r="O247" s="88">
        <v>73.7</v>
      </c>
      <c r="P247" s="89">
        <v>6.25E-2</v>
      </c>
      <c r="Q247" s="88">
        <v>0</v>
      </c>
      <c r="R247" s="90">
        <f t="shared" si="12"/>
        <v>1</v>
      </c>
      <c r="S247" s="90">
        <f t="shared" si="13"/>
        <v>1</v>
      </c>
      <c r="T247" s="93">
        <f t="shared" si="14"/>
        <v>1</v>
      </c>
      <c r="U247" s="92" t="str">
        <f t="shared" si="15"/>
        <v/>
      </c>
    </row>
    <row r="248" spans="1:21" x14ac:dyDescent="0.15">
      <c r="A248" s="84" t="s">
        <v>49</v>
      </c>
      <c r="B248" s="84" t="s">
        <v>13</v>
      </c>
      <c r="C248" s="84" t="s">
        <v>158</v>
      </c>
      <c r="D248" s="84" t="s">
        <v>29</v>
      </c>
      <c r="E248" s="84" t="s">
        <v>51</v>
      </c>
      <c r="F248" s="88">
        <v>3.07</v>
      </c>
      <c r="G248" s="88">
        <v>65</v>
      </c>
      <c r="H248" s="89">
        <v>5.21E-2</v>
      </c>
      <c r="I248" s="88">
        <v>0</v>
      </c>
      <c r="J248" s="88"/>
      <c r="K248" s="88"/>
      <c r="L248" s="89"/>
      <c r="M248" s="88"/>
      <c r="N248" s="88">
        <v>3.07</v>
      </c>
      <c r="O248" s="88">
        <v>65</v>
      </c>
      <c r="P248" s="89">
        <v>5.21E-2</v>
      </c>
      <c r="Q248" s="88">
        <v>0</v>
      </c>
      <c r="R248" s="90">
        <f t="shared" si="12"/>
        <v>1</v>
      </c>
      <c r="S248" s="90">
        <f t="shared" si="13"/>
        <v>1</v>
      </c>
      <c r="T248" s="93">
        <f t="shared" si="14"/>
        <v>1</v>
      </c>
      <c r="U248" s="92" t="str">
        <f t="shared" si="15"/>
        <v/>
      </c>
    </row>
    <row r="249" spans="1:21" x14ac:dyDescent="0.15">
      <c r="A249" s="84" t="s">
        <v>49</v>
      </c>
      <c r="B249" s="84" t="s">
        <v>13</v>
      </c>
      <c r="C249" s="84" t="s">
        <v>158</v>
      </c>
      <c r="D249" s="84" t="s">
        <v>31</v>
      </c>
      <c r="E249" s="84" t="s">
        <v>44</v>
      </c>
      <c r="F249" s="88">
        <v>1.19</v>
      </c>
      <c r="G249" s="88">
        <v>16.5</v>
      </c>
      <c r="H249" s="89">
        <v>1.0500000000000001E-2</v>
      </c>
      <c r="I249" s="88">
        <v>0</v>
      </c>
      <c r="J249" s="88"/>
      <c r="K249" s="88"/>
      <c r="L249" s="89"/>
      <c r="M249" s="88"/>
      <c r="N249" s="88">
        <v>1.19</v>
      </c>
      <c r="O249" s="88">
        <v>16.5</v>
      </c>
      <c r="P249" s="89">
        <v>1.0500000000000001E-2</v>
      </c>
      <c r="Q249" s="88">
        <v>0</v>
      </c>
      <c r="R249" s="90">
        <f t="shared" si="12"/>
        <v>1</v>
      </c>
      <c r="S249" s="90">
        <f t="shared" si="13"/>
        <v>1</v>
      </c>
      <c r="T249" s="93">
        <f t="shared" si="14"/>
        <v>1</v>
      </c>
      <c r="U249" s="92" t="str">
        <f t="shared" si="15"/>
        <v/>
      </c>
    </row>
    <row r="250" spans="1:21" x14ac:dyDescent="0.15">
      <c r="A250" s="84" t="s">
        <v>49</v>
      </c>
      <c r="B250" s="84" t="s">
        <v>13</v>
      </c>
      <c r="C250" s="84" t="s">
        <v>158</v>
      </c>
      <c r="D250" s="84" t="s">
        <v>31</v>
      </c>
      <c r="E250" s="84" t="s">
        <v>51</v>
      </c>
      <c r="F250" s="88">
        <v>1.47</v>
      </c>
      <c r="G250" s="88">
        <v>21.2</v>
      </c>
      <c r="H250" s="89">
        <v>1.2699999999999999E-2</v>
      </c>
      <c r="I250" s="88">
        <v>0</v>
      </c>
      <c r="J250" s="88"/>
      <c r="K250" s="88"/>
      <c r="L250" s="89"/>
      <c r="M250" s="88"/>
      <c r="N250" s="88">
        <v>1.47</v>
      </c>
      <c r="O250" s="88">
        <v>21.2</v>
      </c>
      <c r="P250" s="89">
        <v>1.2699999999999999E-2</v>
      </c>
      <c r="Q250" s="88">
        <v>0</v>
      </c>
      <c r="R250" s="90">
        <f t="shared" si="12"/>
        <v>1</v>
      </c>
      <c r="S250" s="90">
        <f t="shared" si="13"/>
        <v>1</v>
      </c>
      <c r="T250" s="93">
        <f t="shared" si="14"/>
        <v>1</v>
      </c>
      <c r="U250" s="92" t="str">
        <f t="shared" si="15"/>
        <v/>
      </c>
    </row>
    <row r="251" spans="1:21" x14ac:dyDescent="0.15">
      <c r="A251" s="84" t="s">
        <v>49</v>
      </c>
      <c r="B251" s="84" t="s">
        <v>13</v>
      </c>
      <c r="C251" s="84" t="s">
        <v>158</v>
      </c>
      <c r="D251" s="84" t="s">
        <v>30</v>
      </c>
      <c r="E251" s="84" t="s">
        <v>44</v>
      </c>
      <c r="F251" s="88">
        <v>3.5</v>
      </c>
      <c r="G251" s="88">
        <v>225</v>
      </c>
      <c r="H251" s="89">
        <v>6.9000000000000006E-2</v>
      </c>
      <c r="I251" s="88">
        <v>0</v>
      </c>
      <c r="J251" s="88"/>
      <c r="K251" s="88"/>
      <c r="L251" s="89"/>
      <c r="M251" s="88"/>
      <c r="N251" s="88">
        <v>3.5</v>
      </c>
      <c r="O251" s="88">
        <v>225</v>
      </c>
      <c r="P251" s="89">
        <v>6.9000000000000006E-2</v>
      </c>
      <c r="Q251" s="88">
        <v>0</v>
      </c>
      <c r="R251" s="90">
        <f t="shared" si="12"/>
        <v>1</v>
      </c>
      <c r="S251" s="90">
        <f t="shared" si="13"/>
        <v>1</v>
      </c>
      <c r="T251" s="93">
        <f t="shared" si="14"/>
        <v>1</v>
      </c>
      <c r="U251" s="92" t="str">
        <f t="shared" si="15"/>
        <v/>
      </c>
    </row>
    <row r="252" spans="1:21" x14ac:dyDescent="0.15">
      <c r="A252" s="84" t="s">
        <v>49</v>
      </c>
      <c r="B252" s="84" t="s">
        <v>13</v>
      </c>
      <c r="C252" s="84" t="s">
        <v>158</v>
      </c>
      <c r="D252" s="84" t="s">
        <v>30</v>
      </c>
      <c r="E252" s="84" t="s">
        <v>51</v>
      </c>
      <c r="F252" s="88">
        <v>3.5</v>
      </c>
      <c r="G252" s="88">
        <v>109</v>
      </c>
      <c r="H252" s="89">
        <v>9.6199999999999994E-2</v>
      </c>
      <c r="I252" s="88">
        <v>0</v>
      </c>
      <c r="J252" s="88"/>
      <c r="K252" s="88"/>
      <c r="L252" s="89"/>
      <c r="M252" s="88"/>
      <c r="N252" s="88">
        <v>3.5</v>
      </c>
      <c r="O252" s="88">
        <v>109</v>
      </c>
      <c r="P252" s="89">
        <v>9.6199999999999994E-2</v>
      </c>
      <c r="Q252" s="88">
        <v>0</v>
      </c>
      <c r="R252" s="90">
        <f t="shared" si="12"/>
        <v>1</v>
      </c>
      <c r="S252" s="90">
        <f t="shared" si="13"/>
        <v>1</v>
      </c>
      <c r="T252" s="93">
        <f t="shared" si="14"/>
        <v>1</v>
      </c>
      <c r="U252" s="92" t="str">
        <f t="shared" si="15"/>
        <v/>
      </c>
    </row>
    <row r="253" spans="1:21" x14ac:dyDescent="0.15">
      <c r="A253" s="84" t="s">
        <v>49</v>
      </c>
      <c r="B253" s="84" t="s">
        <v>13</v>
      </c>
      <c r="C253" s="84" t="s">
        <v>158</v>
      </c>
      <c r="D253" s="84" t="s">
        <v>45</v>
      </c>
      <c r="E253" s="84" t="s">
        <v>44</v>
      </c>
      <c r="F253" s="88">
        <v>2.4</v>
      </c>
      <c r="G253" s="88">
        <v>44.8</v>
      </c>
      <c r="H253" s="89">
        <v>3.5000000000000003E-2</v>
      </c>
      <c r="I253" s="88">
        <v>0</v>
      </c>
      <c r="J253" s="88"/>
      <c r="K253" s="88"/>
      <c r="L253" s="89"/>
      <c r="M253" s="88"/>
      <c r="N253" s="88">
        <v>2.4</v>
      </c>
      <c r="O253" s="88">
        <v>44.8</v>
      </c>
      <c r="P253" s="89">
        <v>3.5000000000000003E-2</v>
      </c>
      <c r="Q253" s="88">
        <v>0</v>
      </c>
      <c r="R253" s="90">
        <f t="shared" si="12"/>
        <v>1</v>
      </c>
      <c r="S253" s="90">
        <f t="shared" si="13"/>
        <v>1</v>
      </c>
      <c r="T253" s="93">
        <f t="shared" si="14"/>
        <v>1</v>
      </c>
      <c r="U253" s="92" t="str">
        <f t="shared" si="15"/>
        <v/>
      </c>
    </row>
    <row r="254" spans="1:21" x14ac:dyDescent="0.15">
      <c r="A254" s="84" t="s">
        <v>49</v>
      </c>
      <c r="B254" s="84" t="s">
        <v>13</v>
      </c>
      <c r="C254" s="84" t="s">
        <v>158</v>
      </c>
      <c r="D254" s="84" t="s">
        <v>45</v>
      </c>
      <c r="E254" s="84" t="s">
        <v>51</v>
      </c>
      <c r="F254" s="88">
        <v>2.5</v>
      </c>
      <c r="G254" s="88">
        <v>50.1</v>
      </c>
      <c r="H254" s="89">
        <v>3.9E-2</v>
      </c>
      <c r="I254" s="88">
        <v>0</v>
      </c>
      <c r="J254" s="88"/>
      <c r="K254" s="88"/>
      <c r="L254" s="89"/>
      <c r="M254" s="88"/>
      <c r="N254" s="88">
        <v>2.5</v>
      </c>
      <c r="O254" s="88">
        <v>50.1</v>
      </c>
      <c r="P254" s="89">
        <v>3.9E-2</v>
      </c>
      <c r="Q254" s="88">
        <v>0</v>
      </c>
      <c r="R254" s="90">
        <f t="shared" si="12"/>
        <v>1</v>
      </c>
      <c r="S254" s="90">
        <f t="shared" si="13"/>
        <v>1</v>
      </c>
      <c r="T254" s="93">
        <f t="shared" si="14"/>
        <v>1</v>
      </c>
      <c r="U254" s="92" t="str">
        <f t="shared" si="15"/>
        <v/>
      </c>
    </row>
    <row r="255" spans="1:21" x14ac:dyDescent="0.15">
      <c r="A255" s="84" t="s">
        <v>49</v>
      </c>
      <c r="B255" s="84" t="s">
        <v>13</v>
      </c>
      <c r="C255" s="84" t="s">
        <v>159</v>
      </c>
      <c r="D255" s="84" t="s">
        <v>29</v>
      </c>
      <c r="E255" s="84" t="s">
        <v>44</v>
      </c>
      <c r="F255" s="88">
        <v>3.77</v>
      </c>
      <c r="G255" s="88">
        <v>26.1</v>
      </c>
      <c r="H255" s="89">
        <v>2.98E-2</v>
      </c>
      <c r="I255" s="88">
        <v>2.64</v>
      </c>
      <c r="J255" s="88"/>
      <c r="K255" s="88"/>
      <c r="L255" s="89"/>
      <c r="M255" s="88"/>
      <c r="N255" s="88">
        <v>3.77</v>
      </c>
      <c r="O255" s="88">
        <v>26.1</v>
      </c>
      <c r="P255" s="89">
        <v>2.98E-2</v>
      </c>
      <c r="Q255" s="88">
        <v>2.64</v>
      </c>
      <c r="R255" s="90">
        <f t="shared" si="12"/>
        <v>1</v>
      </c>
      <c r="S255" s="90">
        <f t="shared" si="13"/>
        <v>1</v>
      </c>
      <c r="T255" s="93">
        <f t="shared" si="14"/>
        <v>1</v>
      </c>
      <c r="U255" s="92">
        <f t="shared" si="15"/>
        <v>1</v>
      </c>
    </row>
    <row r="256" spans="1:21" x14ac:dyDescent="0.15">
      <c r="A256" s="84" t="s">
        <v>49</v>
      </c>
      <c r="B256" s="84" t="s">
        <v>13</v>
      </c>
      <c r="C256" s="84" t="s">
        <v>159</v>
      </c>
      <c r="D256" s="84" t="s">
        <v>29</v>
      </c>
      <c r="E256" s="84" t="s">
        <v>51</v>
      </c>
      <c r="F256" s="88">
        <v>3.07</v>
      </c>
      <c r="G256" s="88">
        <v>18.7</v>
      </c>
      <c r="H256" s="89">
        <v>2.4899999999999999E-2</v>
      </c>
      <c r="I256" s="88">
        <v>3.84</v>
      </c>
      <c r="J256" s="88"/>
      <c r="K256" s="88"/>
      <c r="L256" s="89"/>
      <c r="M256" s="88"/>
      <c r="N256" s="88">
        <v>3.07</v>
      </c>
      <c r="O256" s="88">
        <v>18.7</v>
      </c>
      <c r="P256" s="89">
        <v>2.4899999999999999E-2</v>
      </c>
      <c r="Q256" s="88">
        <v>3.84</v>
      </c>
      <c r="R256" s="90">
        <f t="shared" si="12"/>
        <v>1</v>
      </c>
      <c r="S256" s="90">
        <f t="shared" si="13"/>
        <v>1</v>
      </c>
      <c r="T256" s="93">
        <f t="shared" si="14"/>
        <v>1</v>
      </c>
      <c r="U256" s="92">
        <f t="shared" si="15"/>
        <v>1</v>
      </c>
    </row>
    <row r="257" spans="1:21" x14ac:dyDescent="0.15">
      <c r="A257" s="84" t="s">
        <v>49</v>
      </c>
      <c r="B257" s="84" t="s">
        <v>13</v>
      </c>
      <c r="C257" s="84" t="s">
        <v>159</v>
      </c>
      <c r="D257" s="84" t="s">
        <v>31</v>
      </c>
      <c r="E257" s="84" t="s">
        <v>44</v>
      </c>
      <c r="F257" s="88">
        <v>1.19</v>
      </c>
      <c r="G257" s="88">
        <v>5.57</v>
      </c>
      <c r="H257" s="89">
        <v>4.81E-3</v>
      </c>
      <c r="I257" s="88">
        <v>0.72099999999999997</v>
      </c>
      <c r="J257" s="88"/>
      <c r="K257" s="88"/>
      <c r="L257" s="89"/>
      <c r="M257" s="88"/>
      <c r="N257" s="88">
        <v>1.19</v>
      </c>
      <c r="O257" s="88">
        <v>5.57</v>
      </c>
      <c r="P257" s="89">
        <v>4.81E-3</v>
      </c>
      <c r="Q257" s="88">
        <v>0.72099999999999997</v>
      </c>
      <c r="R257" s="90">
        <f t="shared" si="12"/>
        <v>1</v>
      </c>
      <c r="S257" s="90">
        <f t="shared" si="13"/>
        <v>1</v>
      </c>
      <c r="T257" s="93">
        <f t="shared" si="14"/>
        <v>1</v>
      </c>
      <c r="U257" s="92">
        <f t="shared" si="15"/>
        <v>1</v>
      </c>
    </row>
    <row r="258" spans="1:21" x14ac:dyDescent="0.15">
      <c r="A258" s="84" t="s">
        <v>49</v>
      </c>
      <c r="B258" s="84" t="s">
        <v>13</v>
      </c>
      <c r="C258" s="84" t="s">
        <v>159</v>
      </c>
      <c r="D258" s="84" t="s">
        <v>31</v>
      </c>
      <c r="E258" s="84" t="s">
        <v>51</v>
      </c>
      <c r="F258" s="88">
        <v>1.47</v>
      </c>
      <c r="G258" s="88">
        <v>6.42</v>
      </c>
      <c r="H258" s="89">
        <v>6.0000000000000001E-3</v>
      </c>
      <c r="I258" s="88">
        <v>1.1299999999999999</v>
      </c>
      <c r="J258" s="88"/>
      <c r="K258" s="88"/>
      <c r="L258" s="89"/>
      <c r="M258" s="88"/>
      <c r="N258" s="88">
        <v>1.47</v>
      </c>
      <c r="O258" s="88">
        <v>6.42</v>
      </c>
      <c r="P258" s="89">
        <v>6.0000000000000001E-3</v>
      </c>
      <c r="Q258" s="88">
        <v>1.1299999999999999</v>
      </c>
      <c r="R258" s="90">
        <f t="shared" si="12"/>
        <v>1</v>
      </c>
      <c r="S258" s="90">
        <f t="shared" si="13"/>
        <v>1</v>
      </c>
      <c r="T258" s="93">
        <f t="shared" si="14"/>
        <v>1</v>
      </c>
      <c r="U258" s="92">
        <f t="shared" si="15"/>
        <v>1</v>
      </c>
    </row>
    <row r="259" spans="1:21" x14ac:dyDescent="0.15">
      <c r="A259" s="84" t="s">
        <v>49</v>
      </c>
      <c r="B259" s="84" t="s">
        <v>13</v>
      </c>
      <c r="C259" s="84" t="s">
        <v>159</v>
      </c>
      <c r="D259" s="84" t="s">
        <v>30</v>
      </c>
      <c r="E259" s="84" t="s">
        <v>44</v>
      </c>
      <c r="F259" s="88">
        <v>3.5</v>
      </c>
      <c r="G259" s="88">
        <v>135</v>
      </c>
      <c r="H259" s="89">
        <v>4.24E-2</v>
      </c>
      <c r="I259" s="88">
        <v>3.1</v>
      </c>
      <c r="J259" s="88"/>
      <c r="K259" s="88"/>
      <c r="L259" s="89"/>
      <c r="M259" s="88"/>
      <c r="N259" s="88">
        <v>3.5</v>
      </c>
      <c r="O259" s="88">
        <v>135</v>
      </c>
      <c r="P259" s="89">
        <v>4.24E-2</v>
      </c>
      <c r="Q259" s="88">
        <v>3.1</v>
      </c>
      <c r="R259" s="90">
        <f t="shared" si="12"/>
        <v>1</v>
      </c>
      <c r="S259" s="90">
        <f t="shared" si="13"/>
        <v>1</v>
      </c>
      <c r="T259" s="93">
        <f t="shared" si="14"/>
        <v>1</v>
      </c>
      <c r="U259" s="92">
        <f t="shared" si="15"/>
        <v>1</v>
      </c>
    </row>
    <row r="260" spans="1:21" x14ac:dyDescent="0.15">
      <c r="A260" s="84" t="s">
        <v>49</v>
      </c>
      <c r="B260" s="84" t="s">
        <v>13</v>
      </c>
      <c r="C260" s="84" t="s">
        <v>159</v>
      </c>
      <c r="D260" s="84" t="s">
        <v>30</v>
      </c>
      <c r="E260" s="84" t="s">
        <v>51</v>
      </c>
      <c r="F260" s="88">
        <v>3.5</v>
      </c>
      <c r="G260" s="88">
        <v>53.4</v>
      </c>
      <c r="H260" s="89">
        <v>6.1499999999999999E-2</v>
      </c>
      <c r="I260" s="88">
        <v>3.42</v>
      </c>
      <c r="J260" s="88"/>
      <c r="K260" s="88"/>
      <c r="L260" s="89"/>
      <c r="M260" s="88"/>
      <c r="N260" s="88">
        <v>3.5</v>
      </c>
      <c r="O260" s="88">
        <v>53.4</v>
      </c>
      <c r="P260" s="89">
        <v>6.1499999999999999E-2</v>
      </c>
      <c r="Q260" s="88">
        <v>3.42</v>
      </c>
      <c r="R260" s="90">
        <f t="shared" si="12"/>
        <v>1</v>
      </c>
      <c r="S260" s="90">
        <f t="shared" si="13"/>
        <v>1</v>
      </c>
      <c r="T260" s="93">
        <f t="shared" si="14"/>
        <v>1</v>
      </c>
      <c r="U260" s="92">
        <f t="shared" si="15"/>
        <v>1</v>
      </c>
    </row>
    <row r="261" spans="1:21" x14ac:dyDescent="0.15">
      <c r="A261" s="84" t="s">
        <v>49</v>
      </c>
      <c r="B261" s="84" t="s">
        <v>13</v>
      </c>
      <c r="C261" s="84" t="s">
        <v>159</v>
      </c>
      <c r="D261" s="84" t="s">
        <v>45</v>
      </c>
      <c r="E261" s="84" t="s">
        <v>44</v>
      </c>
      <c r="F261" s="88">
        <v>2.4</v>
      </c>
      <c r="G261" s="88">
        <v>16.2</v>
      </c>
      <c r="H261" s="89">
        <v>1.7000000000000001E-2</v>
      </c>
      <c r="I261" s="88">
        <v>1.64</v>
      </c>
      <c r="J261" s="88"/>
      <c r="K261" s="88"/>
      <c r="L261" s="89"/>
      <c r="M261" s="88"/>
      <c r="N261" s="88">
        <v>2.4</v>
      </c>
      <c r="O261" s="88">
        <v>16.2</v>
      </c>
      <c r="P261" s="89">
        <v>1.7000000000000001E-2</v>
      </c>
      <c r="Q261" s="88">
        <v>1.64</v>
      </c>
      <c r="R261" s="90">
        <f t="shared" si="12"/>
        <v>1</v>
      </c>
      <c r="S261" s="90">
        <f t="shared" si="13"/>
        <v>1</v>
      </c>
      <c r="T261" s="93">
        <f t="shared" si="14"/>
        <v>1</v>
      </c>
      <c r="U261" s="92">
        <f t="shared" si="15"/>
        <v>1</v>
      </c>
    </row>
    <row r="262" spans="1:21" x14ac:dyDescent="0.15">
      <c r="A262" s="84" t="s">
        <v>49</v>
      </c>
      <c r="B262" s="84" t="s">
        <v>13</v>
      </c>
      <c r="C262" s="84" t="s">
        <v>159</v>
      </c>
      <c r="D262" s="84" t="s">
        <v>45</v>
      </c>
      <c r="E262" s="84" t="s">
        <v>51</v>
      </c>
      <c r="F262" s="88">
        <v>2.5</v>
      </c>
      <c r="G262" s="88">
        <v>14.6</v>
      </c>
      <c r="H262" s="89">
        <v>1.7999999999999999E-2</v>
      </c>
      <c r="I262" s="88">
        <v>2.9</v>
      </c>
      <c r="J262" s="88"/>
      <c r="K262" s="88"/>
      <c r="L262" s="89"/>
      <c r="M262" s="88"/>
      <c r="N262" s="88">
        <v>2.5</v>
      </c>
      <c r="O262" s="88">
        <v>14.6</v>
      </c>
      <c r="P262" s="89">
        <v>1.7999999999999999E-2</v>
      </c>
      <c r="Q262" s="88">
        <v>2.9</v>
      </c>
      <c r="R262" s="90">
        <f t="shared" si="12"/>
        <v>1</v>
      </c>
      <c r="S262" s="90">
        <f t="shared" si="13"/>
        <v>1</v>
      </c>
      <c r="T262" s="93">
        <f t="shared" si="14"/>
        <v>1</v>
      </c>
      <c r="U262" s="92">
        <f t="shared" si="15"/>
        <v>1</v>
      </c>
    </row>
    <row r="263" spans="1:21" x14ac:dyDescent="0.15">
      <c r="A263" s="84" t="s">
        <v>49</v>
      </c>
      <c r="B263" s="84" t="s">
        <v>14</v>
      </c>
      <c r="C263" s="84" t="s">
        <v>43</v>
      </c>
      <c r="D263" s="84" t="s">
        <v>29</v>
      </c>
      <c r="E263" s="84" t="s">
        <v>44</v>
      </c>
      <c r="F263" s="88">
        <v>3.37</v>
      </c>
      <c r="G263" s="88">
        <v>3.26</v>
      </c>
      <c r="H263" s="89">
        <v>0</v>
      </c>
      <c r="I263" s="88">
        <v>5.15</v>
      </c>
      <c r="J263" s="88">
        <v>62.614597000000003</v>
      </c>
      <c r="K263" s="88">
        <v>0.17545748</v>
      </c>
      <c r="L263" s="89">
        <v>0</v>
      </c>
      <c r="M263" s="88">
        <v>0.27717977999999999</v>
      </c>
      <c r="N263" s="88"/>
      <c r="O263" s="88"/>
      <c r="P263" s="89"/>
      <c r="Q263" s="88"/>
      <c r="R263" s="90">
        <f t="shared" si="12"/>
        <v>18.579999109792286</v>
      </c>
      <c r="S263" s="90">
        <f t="shared" si="13"/>
        <v>5.3821312883435585E-2</v>
      </c>
      <c r="T263" s="93" t="str">
        <f t="shared" si="14"/>
        <v/>
      </c>
      <c r="U263" s="92">
        <f t="shared" si="15"/>
        <v>5.3821316504854361E-2</v>
      </c>
    </row>
    <row r="264" spans="1:21" x14ac:dyDescent="0.15">
      <c r="A264" s="84" t="s">
        <v>49</v>
      </c>
      <c r="B264" s="84" t="s">
        <v>14</v>
      </c>
      <c r="C264" s="84" t="s">
        <v>43</v>
      </c>
      <c r="D264" s="84" t="s">
        <v>29</v>
      </c>
      <c r="E264" s="84" t="s">
        <v>51</v>
      </c>
      <c r="F264" s="88">
        <v>3.49</v>
      </c>
      <c r="G264" s="88">
        <v>3.23</v>
      </c>
      <c r="H264" s="89">
        <v>0</v>
      </c>
      <c r="I264" s="88">
        <v>5.13</v>
      </c>
      <c r="J264" s="88">
        <v>64.844200000000001</v>
      </c>
      <c r="K264" s="88">
        <v>0.17384284999999999</v>
      </c>
      <c r="L264" s="89">
        <v>0</v>
      </c>
      <c r="M264" s="88">
        <v>0.27610335000000003</v>
      </c>
      <c r="N264" s="88"/>
      <c r="O264" s="88"/>
      <c r="P264" s="89"/>
      <c r="Q264" s="88"/>
      <c r="R264" s="90">
        <f t="shared" ref="R264:R327" si="16">IFERROR(MAX(GETPIVOTDATA("Sum of NumUnit",$A$3,"EnergyImpactID",$A264,"Version","DEER2021","BldgType",$D264,"BldgVint",$E264,"BldgLoc",$B264,"BldgHVAC",$C264,"NormUnit","Cap-kBTUh"),GETPIVOTDATA("Sum of NumUnit",$A$3,"EnergyImpactID",$A264,"Version","DEER2021","BldgType",$D264,"BldgVint",$E264,"BldgLoc",$B264,"BldgHVAC",$C264,"NormUnit","Cap-Tons"))/GETPIVOTDATA("Sum of NumUnit",$A$3,"EnergyImpactID",$A264,"Version","DEER2020","BldgType",$D264,"BldgVint",$E264,"BldgLoc",$B264,"BldgHVAC",$C264,"NormUnit","Cap-Tons"),"")</f>
        <v>18.579999999999998</v>
      </c>
      <c r="S264" s="90">
        <f t="shared" ref="S264:S327" si="17">IFERROR(MAX(GETPIVOTDATA("Sum of APreWBkWh",$A$3,"EnergyImpactID",$A264,"Version","DEER2021","BldgType",$D264,"BldgVint",$E264,"BldgLoc",$B264,"BldgHVAC",$C264,"NormUnit","Cap-kBTUh"),GETPIVOTDATA("Sum of APreWBkWh",$A$3,"EnergyImpactID",$A264,"Version","DEER2021","BldgType",$D264,"BldgVint",$E264,"BldgLoc",$B264,"BldgHVAC",$C264,"NormUnit","Cap-Tons"))/GETPIVOTDATA("Sum of APreWBkWh",$A$3,"EnergyImpactID",$A264,"Version","DEER2020","BldgType",$D264,"BldgVint",$E264,"BldgLoc",$B264,"BldgHVAC",$C264,"NormUnit","Cap-Tons"),"")</f>
        <v>5.3821315789473682E-2</v>
      </c>
      <c r="T264" s="93" t="str">
        <f t="shared" ref="T264:T327" si="18">IFERROR(MAX(GETPIVOTDATA("Sum of APreWBkW",$A$3,"EnergyImpactID",$A264,"Version","DEER2021","BldgType",$D264,"BldgVint",$E264,"BldgLoc",$B264,"BldgHVAC",$C264,"NormUnit","Cap-kBTUh"),GETPIVOTDATA("Sum of APreWBkW",$A$3,"EnergyImpactID",$A264,"Version","DEER2021","BldgType",$D264,"BldgVint",$E264,"BldgLoc",$B264,"BldgHVAC",$C264,"NormUnit","Cap-Tons"))/GETPIVOTDATA("Sum of APreWBkW",$A$3,"EnergyImpactID",$A264,"Version","DEER2020","BldgType",$D264,"BldgVint",$E264,"BldgLoc",$B264,"BldgHVAC",$C264,"NormUnit","Cap-Tons"),"")</f>
        <v/>
      </c>
      <c r="U264" s="92">
        <f t="shared" ref="U264:U327" si="19">IFERROR(MAX(GETPIVOTDATA("Sum of APreWBtherm",$A$3,"EnergyImpactID",$A264,"Version","DEER2021","BldgType",$D264,"BldgVint",$E264,"BldgLoc",$B264,"BldgHVAC",$C264,"NormUnit","Cap-kBTUh"),GETPIVOTDATA("Sum of APreWBtherm",$A$3,"EnergyImpactID",$A264,"Version","DEER2021","BldgType",$D264,"BldgVint",$E264,"BldgLoc",$B264,"BldgHVAC",$C264,"NormUnit","Cap-Tons"))/GETPIVOTDATA("Sum of APreWBtherm",$A$3,"EnergyImpactID",$A264,"Version","DEER2020","BldgType",$D264,"BldgVint",$E264,"BldgLoc",$B264,"BldgHVAC",$C264,"NormUnit","Cap-Tons"),"")</f>
        <v>5.3821315789473689E-2</v>
      </c>
    </row>
    <row r="265" spans="1:21" x14ac:dyDescent="0.15">
      <c r="A265" s="84" t="s">
        <v>49</v>
      </c>
      <c r="B265" s="84" t="s">
        <v>14</v>
      </c>
      <c r="C265" s="84" t="s">
        <v>43</v>
      </c>
      <c r="D265" s="84" t="s">
        <v>31</v>
      </c>
      <c r="E265" s="84" t="s">
        <v>44</v>
      </c>
      <c r="F265" s="88">
        <v>1</v>
      </c>
      <c r="G265" s="88">
        <v>1.1599999999999999</v>
      </c>
      <c r="H265" s="89">
        <v>0</v>
      </c>
      <c r="I265" s="88">
        <v>1.2</v>
      </c>
      <c r="J265" s="88">
        <v>18.68</v>
      </c>
      <c r="K265" s="88">
        <v>6.2098500000000001E-2</v>
      </c>
      <c r="L265" s="89">
        <v>0</v>
      </c>
      <c r="M265" s="88">
        <v>6.4239829999999998E-2</v>
      </c>
      <c r="N265" s="88"/>
      <c r="O265" s="88"/>
      <c r="P265" s="89"/>
      <c r="Q265" s="88"/>
      <c r="R265" s="90">
        <f t="shared" si="16"/>
        <v>18.68</v>
      </c>
      <c r="S265" s="90">
        <f t="shared" si="17"/>
        <v>5.3533189655172418E-2</v>
      </c>
      <c r="T265" s="93" t="str">
        <f t="shared" si="18"/>
        <v/>
      </c>
      <c r="U265" s="92">
        <f t="shared" si="19"/>
        <v>5.3533191666666667E-2</v>
      </c>
    </row>
    <row r="266" spans="1:21" x14ac:dyDescent="0.15">
      <c r="A266" s="84" t="s">
        <v>49</v>
      </c>
      <c r="B266" s="84" t="s">
        <v>14</v>
      </c>
      <c r="C266" s="84" t="s">
        <v>43</v>
      </c>
      <c r="D266" s="84" t="s">
        <v>31</v>
      </c>
      <c r="E266" s="84" t="s">
        <v>51</v>
      </c>
      <c r="F266" s="88">
        <v>1.87</v>
      </c>
      <c r="G266" s="88">
        <v>1.1200000000000001</v>
      </c>
      <c r="H266" s="89">
        <v>0</v>
      </c>
      <c r="I266" s="88">
        <v>1.48</v>
      </c>
      <c r="J266" s="88">
        <v>34.931600000000003</v>
      </c>
      <c r="K266" s="88">
        <v>5.9957173000000002E-2</v>
      </c>
      <c r="L266" s="89">
        <v>0</v>
      </c>
      <c r="M266" s="88">
        <v>7.9229123999999998E-2</v>
      </c>
      <c r="N266" s="88"/>
      <c r="O266" s="88"/>
      <c r="P266" s="89"/>
      <c r="Q266" s="88"/>
      <c r="R266" s="90">
        <f t="shared" si="16"/>
        <v>18.68</v>
      </c>
      <c r="S266" s="90">
        <f t="shared" si="17"/>
        <v>5.3533190178571423E-2</v>
      </c>
      <c r="T266" s="93" t="str">
        <f t="shared" si="18"/>
        <v/>
      </c>
      <c r="U266" s="92">
        <f t="shared" si="19"/>
        <v>5.3533191891891894E-2</v>
      </c>
    </row>
    <row r="267" spans="1:21" x14ac:dyDescent="0.15">
      <c r="A267" s="84" t="s">
        <v>49</v>
      </c>
      <c r="B267" s="84" t="s">
        <v>14</v>
      </c>
      <c r="C267" s="84" t="s">
        <v>43</v>
      </c>
      <c r="D267" s="84" t="s">
        <v>30</v>
      </c>
      <c r="E267" s="84" t="s">
        <v>44</v>
      </c>
      <c r="F267" s="88">
        <v>3.5</v>
      </c>
      <c r="G267" s="88">
        <v>2.68</v>
      </c>
      <c r="H267" s="89">
        <v>0</v>
      </c>
      <c r="I267" s="88">
        <v>4.1500000000000004</v>
      </c>
      <c r="J267" s="88">
        <v>54.984999999999999</v>
      </c>
      <c r="K267" s="88">
        <v>0.17059198</v>
      </c>
      <c r="L267" s="89">
        <v>0</v>
      </c>
      <c r="M267" s="88">
        <v>0.26416296</v>
      </c>
      <c r="N267" s="88"/>
      <c r="O267" s="88"/>
      <c r="P267" s="89"/>
      <c r="Q267" s="88"/>
      <c r="R267" s="90">
        <f t="shared" si="16"/>
        <v>15.709999999999999</v>
      </c>
      <c r="S267" s="90">
        <f t="shared" si="17"/>
        <v>6.3653723880597007E-2</v>
      </c>
      <c r="T267" s="93" t="str">
        <f t="shared" si="18"/>
        <v/>
      </c>
      <c r="U267" s="92">
        <f t="shared" si="19"/>
        <v>6.3653725301204819E-2</v>
      </c>
    </row>
    <row r="268" spans="1:21" x14ac:dyDescent="0.15">
      <c r="A268" s="84" t="s">
        <v>49</v>
      </c>
      <c r="B268" s="84" t="s">
        <v>14</v>
      </c>
      <c r="C268" s="84" t="s">
        <v>43</v>
      </c>
      <c r="D268" s="84" t="s">
        <v>30</v>
      </c>
      <c r="E268" s="84" t="s">
        <v>51</v>
      </c>
      <c r="F268" s="88">
        <v>3.5</v>
      </c>
      <c r="G268" s="88">
        <v>3.49</v>
      </c>
      <c r="H268" s="89">
        <v>0</v>
      </c>
      <c r="I268" s="88">
        <v>5.54</v>
      </c>
      <c r="J268" s="88">
        <v>54.984999999999999</v>
      </c>
      <c r="K268" s="88">
        <v>0.2221515</v>
      </c>
      <c r="L268" s="89">
        <v>0</v>
      </c>
      <c r="M268" s="88">
        <v>0.3526416</v>
      </c>
      <c r="N268" s="88"/>
      <c r="O268" s="88"/>
      <c r="P268" s="89"/>
      <c r="Q268" s="88"/>
      <c r="R268" s="90">
        <f t="shared" si="16"/>
        <v>15.709999999999999</v>
      </c>
      <c r="S268" s="90">
        <f t="shared" si="17"/>
        <v>6.3653724928366753E-2</v>
      </c>
      <c r="T268" s="93" t="str">
        <f t="shared" si="18"/>
        <v/>
      </c>
      <c r="U268" s="92">
        <f t="shared" si="19"/>
        <v>6.3653718411552346E-2</v>
      </c>
    </row>
    <row r="269" spans="1:21" x14ac:dyDescent="0.15">
      <c r="A269" s="84" t="s">
        <v>49</v>
      </c>
      <c r="B269" s="84" t="s">
        <v>14</v>
      </c>
      <c r="C269" s="84" t="s">
        <v>43</v>
      </c>
      <c r="D269" s="84" t="s">
        <v>45</v>
      </c>
      <c r="E269" s="84" t="s">
        <v>44</v>
      </c>
      <c r="F269" s="88">
        <v>2.2000000000000002</v>
      </c>
      <c r="G269" s="88">
        <v>2.2000000000000002</v>
      </c>
      <c r="H269" s="89">
        <v>0</v>
      </c>
      <c r="I269" s="88">
        <v>3.11</v>
      </c>
      <c r="J269" s="88"/>
      <c r="K269" s="88"/>
      <c r="L269" s="89"/>
      <c r="M269" s="88"/>
      <c r="N269" s="88">
        <v>2.2000000000000002</v>
      </c>
      <c r="O269" s="88">
        <v>2.2000000000000002</v>
      </c>
      <c r="P269" s="89">
        <v>0</v>
      </c>
      <c r="Q269" s="88">
        <v>3.11</v>
      </c>
      <c r="R269" s="90">
        <f t="shared" si="16"/>
        <v>1</v>
      </c>
      <c r="S269" s="90">
        <f t="shared" si="17"/>
        <v>1</v>
      </c>
      <c r="T269" s="93" t="str">
        <f t="shared" si="18"/>
        <v/>
      </c>
      <c r="U269" s="92">
        <f t="shared" si="19"/>
        <v>1</v>
      </c>
    </row>
    <row r="270" spans="1:21" x14ac:dyDescent="0.15">
      <c r="A270" s="84" t="s">
        <v>49</v>
      </c>
      <c r="B270" s="84" t="s">
        <v>14</v>
      </c>
      <c r="C270" s="84" t="s">
        <v>43</v>
      </c>
      <c r="D270" s="84" t="s">
        <v>45</v>
      </c>
      <c r="E270" s="84" t="s">
        <v>51</v>
      </c>
      <c r="F270" s="88">
        <v>2.7</v>
      </c>
      <c r="G270" s="88">
        <v>2.2000000000000002</v>
      </c>
      <c r="H270" s="89">
        <v>0</v>
      </c>
      <c r="I270" s="88">
        <v>3.42</v>
      </c>
      <c r="J270" s="88"/>
      <c r="K270" s="88"/>
      <c r="L270" s="89"/>
      <c r="M270" s="88"/>
      <c r="N270" s="88">
        <v>2.7</v>
      </c>
      <c r="O270" s="88">
        <v>2.2000000000000002</v>
      </c>
      <c r="P270" s="89">
        <v>0</v>
      </c>
      <c r="Q270" s="88">
        <v>3.42</v>
      </c>
      <c r="R270" s="90">
        <f t="shared" si="16"/>
        <v>1</v>
      </c>
      <c r="S270" s="90">
        <f t="shared" si="17"/>
        <v>1</v>
      </c>
      <c r="T270" s="93" t="str">
        <f t="shared" si="18"/>
        <v/>
      </c>
      <c r="U270" s="92">
        <f t="shared" si="19"/>
        <v>1</v>
      </c>
    </row>
    <row r="271" spans="1:21" x14ac:dyDescent="0.15">
      <c r="A271" s="84" t="s">
        <v>49</v>
      </c>
      <c r="B271" s="84" t="s">
        <v>14</v>
      </c>
      <c r="C271" s="84" t="s">
        <v>157</v>
      </c>
      <c r="D271" s="84" t="s">
        <v>29</v>
      </c>
      <c r="E271" s="84" t="s">
        <v>44</v>
      </c>
      <c r="F271" s="88">
        <v>3.37</v>
      </c>
      <c r="G271" s="88">
        <v>52.2</v>
      </c>
      <c r="H271" s="89">
        <v>8.3500000000000005E-2</v>
      </c>
      <c r="I271" s="88">
        <v>5.29</v>
      </c>
      <c r="J271" s="88"/>
      <c r="K271" s="88"/>
      <c r="L271" s="89"/>
      <c r="M271" s="88"/>
      <c r="N271" s="88">
        <v>3.37</v>
      </c>
      <c r="O271" s="88">
        <v>52.2</v>
      </c>
      <c r="P271" s="89">
        <v>8.3500000000000005E-2</v>
      </c>
      <c r="Q271" s="88">
        <v>5.29</v>
      </c>
      <c r="R271" s="90">
        <f t="shared" si="16"/>
        <v>1</v>
      </c>
      <c r="S271" s="90">
        <f t="shared" si="17"/>
        <v>1</v>
      </c>
      <c r="T271" s="93">
        <f t="shared" si="18"/>
        <v>1</v>
      </c>
      <c r="U271" s="92">
        <f t="shared" si="19"/>
        <v>1</v>
      </c>
    </row>
    <row r="272" spans="1:21" x14ac:dyDescent="0.15">
      <c r="A272" s="84" t="s">
        <v>49</v>
      </c>
      <c r="B272" s="84" t="s">
        <v>14</v>
      </c>
      <c r="C272" s="84" t="s">
        <v>157</v>
      </c>
      <c r="D272" s="84" t="s">
        <v>29</v>
      </c>
      <c r="E272" s="84" t="s">
        <v>51</v>
      </c>
      <c r="F272" s="88">
        <v>3.49</v>
      </c>
      <c r="G272" s="88">
        <v>54.2</v>
      </c>
      <c r="H272" s="89">
        <v>0.106</v>
      </c>
      <c r="I272" s="88">
        <v>5.23</v>
      </c>
      <c r="J272" s="88"/>
      <c r="K272" s="88"/>
      <c r="L272" s="89"/>
      <c r="M272" s="88"/>
      <c r="N272" s="88">
        <v>3.49</v>
      </c>
      <c r="O272" s="88">
        <v>54.2</v>
      </c>
      <c r="P272" s="89">
        <v>0.106</v>
      </c>
      <c r="Q272" s="88">
        <v>5.23</v>
      </c>
      <c r="R272" s="90">
        <f t="shared" si="16"/>
        <v>1</v>
      </c>
      <c r="S272" s="90">
        <f t="shared" si="17"/>
        <v>1</v>
      </c>
      <c r="T272" s="93">
        <f t="shared" si="18"/>
        <v>1</v>
      </c>
      <c r="U272" s="92">
        <f t="shared" si="19"/>
        <v>1</v>
      </c>
    </row>
    <row r="273" spans="1:21" x14ac:dyDescent="0.15">
      <c r="A273" s="84" t="s">
        <v>49</v>
      </c>
      <c r="B273" s="84" t="s">
        <v>14</v>
      </c>
      <c r="C273" s="84" t="s">
        <v>157</v>
      </c>
      <c r="D273" s="84" t="s">
        <v>31</v>
      </c>
      <c r="E273" s="84" t="s">
        <v>44</v>
      </c>
      <c r="F273" s="88">
        <v>1</v>
      </c>
      <c r="G273" s="88">
        <v>12.4</v>
      </c>
      <c r="H273" s="89">
        <v>1.5100000000000001E-2</v>
      </c>
      <c r="I273" s="88">
        <v>1.26</v>
      </c>
      <c r="J273" s="88"/>
      <c r="K273" s="88"/>
      <c r="L273" s="89"/>
      <c r="M273" s="88"/>
      <c r="N273" s="88">
        <v>1</v>
      </c>
      <c r="O273" s="88">
        <v>12.4</v>
      </c>
      <c r="P273" s="89">
        <v>1.5100000000000001E-2</v>
      </c>
      <c r="Q273" s="88">
        <v>1.26</v>
      </c>
      <c r="R273" s="90">
        <f t="shared" si="16"/>
        <v>1</v>
      </c>
      <c r="S273" s="90">
        <f t="shared" si="17"/>
        <v>1</v>
      </c>
      <c r="T273" s="93">
        <f t="shared" si="18"/>
        <v>1</v>
      </c>
      <c r="U273" s="92">
        <f t="shared" si="19"/>
        <v>1</v>
      </c>
    </row>
    <row r="274" spans="1:21" x14ac:dyDescent="0.15">
      <c r="A274" s="84" t="s">
        <v>49</v>
      </c>
      <c r="B274" s="84" t="s">
        <v>14</v>
      </c>
      <c r="C274" s="84" t="s">
        <v>157</v>
      </c>
      <c r="D274" s="84" t="s">
        <v>31</v>
      </c>
      <c r="E274" s="84" t="s">
        <v>51</v>
      </c>
      <c r="F274" s="88">
        <v>1.87</v>
      </c>
      <c r="G274" s="88">
        <v>15.9</v>
      </c>
      <c r="H274" s="89">
        <v>1.8599999999999998E-2</v>
      </c>
      <c r="I274" s="88">
        <v>1.54</v>
      </c>
      <c r="J274" s="88"/>
      <c r="K274" s="88"/>
      <c r="L274" s="89"/>
      <c r="M274" s="88"/>
      <c r="N274" s="88">
        <v>1.87</v>
      </c>
      <c r="O274" s="88">
        <v>15.9</v>
      </c>
      <c r="P274" s="89">
        <v>1.8599999999999998E-2</v>
      </c>
      <c r="Q274" s="88">
        <v>1.54</v>
      </c>
      <c r="R274" s="90">
        <f t="shared" si="16"/>
        <v>1</v>
      </c>
      <c r="S274" s="90">
        <f t="shared" si="17"/>
        <v>1</v>
      </c>
      <c r="T274" s="93">
        <f t="shared" si="18"/>
        <v>1</v>
      </c>
      <c r="U274" s="92">
        <f t="shared" si="19"/>
        <v>1</v>
      </c>
    </row>
    <row r="275" spans="1:21" x14ac:dyDescent="0.15">
      <c r="A275" s="84" t="s">
        <v>49</v>
      </c>
      <c r="B275" s="84" t="s">
        <v>14</v>
      </c>
      <c r="C275" s="84" t="s">
        <v>157</v>
      </c>
      <c r="D275" s="84" t="s">
        <v>30</v>
      </c>
      <c r="E275" s="84" t="s">
        <v>44</v>
      </c>
      <c r="F275" s="88">
        <v>3.5</v>
      </c>
      <c r="G275" s="88">
        <v>180</v>
      </c>
      <c r="H275" s="89">
        <v>0.111</v>
      </c>
      <c r="I275" s="88">
        <v>4.6399999999999997</v>
      </c>
      <c r="J275" s="88"/>
      <c r="K275" s="88"/>
      <c r="L275" s="89"/>
      <c r="M275" s="88"/>
      <c r="N275" s="88">
        <v>3.5</v>
      </c>
      <c r="O275" s="88">
        <v>180</v>
      </c>
      <c r="P275" s="89">
        <v>0.111</v>
      </c>
      <c r="Q275" s="88">
        <v>4.6399999999999997</v>
      </c>
      <c r="R275" s="90">
        <f t="shared" si="16"/>
        <v>1</v>
      </c>
      <c r="S275" s="90">
        <f t="shared" si="17"/>
        <v>1</v>
      </c>
      <c r="T275" s="93">
        <f t="shared" si="18"/>
        <v>1</v>
      </c>
      <c r="U275" s="92">
        <f t="shared" si="19"/>
        <v>1</v>
      </c>
    </row>
    <row r="276" spans="1:21" x14ac:dyDescent="0.15">
      <c r="A276" s="84" t="s">
        <v>49</v>
      </c>
      <c r="B276" s="84" t="s">
        <v>14</v>
      </c>
      <c r="C276" s="84" t="s">
        <v>157</v>
      </c>
      <c r="D276" s="84" t="s">
        <v>30</v>
      </c>
      <c r="E276" s="84" t="s">
        <v>51</v>
      </c>
      <c r="F276" s="88">
        <v>3.5</v>
      </c>
      <c r="G276" s="88">
        <v>108</v>
      </c>
      <c r="H276" s="89">
        <v>0.17599999999999999</v>
      </c>
      <c r="I276" s="88">
        <v>6.19</v>
      </c>
      <c r="J276" s="88"/>
      <c r="K276" s="88"/>
      <c r="L276" s="89"/>
      <c r="M276" s="88"/>
      <c r="N276" s="88">
        <v>3.5</v>
      </c>
      <c r="O276" s="88">
        <v>108</v>
      </c>
      <c r="P276" s="89">
        <v>0.17599999999999999</v>
      </c>
      <c r="Q276" s="88">
        <v>6.19</v>
      </c>
      <c r="R276" s="90">
        <f t="shared" si="16"/>
        <v>1</v>
      </c>
      <c r="S276" s="90">
        <f t="shared" si="17"/>
        <v>1</v>
      </c>
      <c r="T276" s="93">
        <f t="shared" si="18"/>
        <v>1</v>
      </c>
      <c r="U276" s="92">
        <f t="shared" si="19"/>
        <v>1</v>
      </c>
    </row>
    <row r="277" spans="1:21" x14ac:dyDescent="0.15">
      <c r="A277" s="84" t="s">
        <v>49</v>
      </c>
      <c r="B277" s="84" t="s">
        <v>14</v>
      </c>
      <c r="C277" s="84" t="s">
        <v>157</v>
      </c>
      <c r="D277" s="84" t="s">
        <v>45</v>
      </c>
      <c r="E277" s="84" t="s">
        <v>44</v>
      </c>
      <c r="F277" s="88">
        <v>2.2000000000000002</v>
      </c>
      <c r="G277" s="88">
        <v>34.6</v>
      </c>
      <c r="H277" s="89">
        <v>4.9000000000000002E-2</v>
      </c>
      <c r="I277" s="88">
        <v>3.22</v>
      </c>
      <c r="J277" s="88"/>
      <c r="K277" s="88"/>
      <c r="L277" s="89"/>
      <c r="M277" s="88"/>
      <c r="N277" s="88">
        <v>2.2000000000000002</v>
      </c>
      <c r="O277" s="88">
        <v>34.6</v>
      </c>
      <c r="P277" s="89">
        <v>4.9000000000000002E-2</v>
      </c>
      <c r="Q277" s="88">
        <v>3.22</v>
      </c>
      <c r="R277" s="90">
        <f t="shared" si="16"/>
        <v>1</v>
      </c>
      <c r="S277" s="90">
        <f t="shared" si="17"/>
        <v>1</v>
      </c>
      <c r="T277" s="93">
        <f t="shared" si="18"/>
        <v>1</v>
      </c>
      <c r="U277" s="92">
        <f t="shared" si="19"/>
        <v>1</v>
      </c>
    </row>
    <row r="278" spans="1:21" x14ac:dyDescent="0.15">
      <c r="A278" s="84" t="s">
        <v>49</v>
      </c>
      <c r="B278" s="84" t="s">
        <v>14</v>
      </c>
      <c r="C278" s="84" t="s">
        <v>157</v>
      </c>
      <c r="D278" s="84" t="s">
        <v>45</v>
      </c>
      <c r="E278" s="84" t="s">
        <v>51</v>
      </c>
      <c r="F278" s="88">
        <v>2.7</v>
      </c>
      <c r="G278" s="88">
        <v>36.700000000000003</v>
      </c>
      <c r="H278" s="89">
        <v>6.6000000000000003E-2</v>
      </c>
      <c r="I278" s="88">
        <v>3.51</v>
      </c>
      <c r="J278" s="88"/>
      <c r="K278" s="88"/>
      <c r="L278" s="89"/>
      <c r="M278" s="88"/>
      <c r="N278" s="88">
        <v>2.7</v>
      </c>
      <c r="O278" s="88">
        <v>36.700000000000003</v>
      </c>
      <c r="P278" s="89">
        <v>6.6000000000000003E-2</v>
      </c>
      <c r="Q278" s="88">
        <v>3.51</v>
      </c>
      <c r="R278" s="90">
        <f t="shared" si="16"/>
        <v>1</v>
      </c>
      <c r="S278" s="90">
        <f t="shared" si="17"/>
        <v>1</v>
      </c>
      <c r="T278" s="93">
        <f t="shared" si="18"/>
        <v>1</v>
      </c>
      <c r="U278" s="92">
        <f t="shared" si="19"/>
        <v>1</v>
      </c>
    </row>
    <row r="279" spans="1:21" x14ac:dyDescent="0.15">
      <c r="A279" s="84" t="s">
        <v>49</v>
      </c>
      <c r="B279" s="84" t="s">
        <v>14</v>
      </c>
      <c r="C279" s="84" t="s">
        <v>158</v>
      </c>
      <c r="D279" s="84" t="s">
        <v>29</v>
      </c>
      <c r="E279" s="84" t="s">
        <v>44</v>
      </c>
      <c r="F279" s="88">
        <v>3.37</v>
      </c>
      <c r="G279" s="88">
        <v>96.5</v>
      </c>
      <c r="H279" s="89">
        <v>8.4400000000000003E-2</v>
      </c>
      <c r="I279" s="88">
        <v>0</v>
      </c>
      <c r="J279" s="88"/>
      <c r="K279" s="88"/>
      <c r="L279" s="89"/>
      <c r="M279" s="88"/>
      <c r="N279" s="88">
        <v>3.37</v>
      </c>
      <c r="O279" s="88">
        <v>96.5</v>
      </c>
      <c r="P279" s="89">
        <v>8.4400000000000003E-2</v>
      </c>
      <c r="Q279" s="88">
        <v>0</v>
      </c>
      <c r="R279" s="90">
        <f t="shared" si="16"/>
        <v>1</v>
      </c>
      <c r="S279" s="90">
        <f t="shared" si="17"/>
        <v>1</v>
      </c>
      <c r="T279" s="93">
        <f t="shared" si="18"/>
        <v>1</v>
      </c>
      <c r="U279" s="92" t="str">
        <f t="shared" si="19"/>
        <v/>
      </c>
    </row>
    <row r="280" spans="1:21" x14ac:dyDescent="0.15">
      <c r="A280" s="84" t="s">
        <v>49</v>
      </c>
      <c r="B280" s="84" t="s">
        <v>14</v>
      </c>
      <c r="C280" s="84" t="s">
        <v>158</v>
      </c>
      <c r="D280" s="84" t="s">
        <v>29</v>
      </c>
      <c r="E280" s="84" t="s">
        <v>51</v>
      </c>
      <c r="F280" s="88">
        <v>3.49</v>
      </c>
      <c r="G280" s="88">
        <v>103</v>
      </c>
      <c r="H280" s="89">
        <v>0.109</v>
      </c>
      <c r="I280" s="88">
        <v>0</v>
      </c>
      <c r="J280" s="88"/>
      <c r="K280" s="88"/>
      <c r="L280" s="89"/>
      <c r="M280" s="88"/>
      <c r="N280" s="88">
        <v>3.49</v>
      </c>
      <c r="O280" s="88">
        <v>103</v>
      </c>
      <c r="P280" s="89">
        <v>0.109</v>
      </c>
      <c r="Q280" s="88">
        <v>0</v>
      </c>
      <c r="R280" s="90">
        <f t="shared" si="16"/>
        <v>1</v>
      </c>
      <c r="S280" s="90">
        <f t="shared" si="17"/>
        <v>1</v>
      </c>
      <c r="T280" s="93">
        <f t="shared" si="18"/>
        <v>1</v>
      </c>
      <c r="U280" s="92" t="str">
        <f t="shared" si="19"/>
        <v/>
      </c>
    </row>
    <row r="281" spans="1:21" x14ac:dyDescent="0.15">
      <c r="A281" s="84" t="s">
        <v>49</v>
      </c>
      <c r="B281" s="84" t="s">
        <v>14</v>
      </c>
      <c r="C281" s="84" t="s">
        <v>158</v>
      </c>
      <c r="D281" s="84" t="s">
        <v>31</v>
      </c>
      <c r="E281" s="84" t="s">
        <v>44</v>
      </c>
      <c r="F281" s="88">
        <v>1</v>
      </c>
      <c r="G281" s="88">
        <v>22.3</v>
      </c>
      <c r="H281" s="89">
        <v>1.54E-2</v>
      </c>
      <c r="I281" s="88">
        <v>0</v>
      </c>
      <c r="J281" s="88"/>
      <c r="K281" s="88"/>
      <c r="L281" s="89"/>
      <c r="M281" s="88"/>
      <c r="N281" s="88">
        <v>1</v>
      </c>
      <c r="O281" s="88">
        <v>22.3</v>
      </c>
      <c r="P281" s="89">
        <v>1.54E-2</v>
      </c>
      <c r="Q281" s="88">
        <v>0</v>
      </c>
      <c r="R281" s="90">
        <f t="shared" si="16"/>
        <v>1</v>
      </c>
      <c r="S281" s="90">
        <f t="shared" si="17"/>
        <v>1</v>
      </c>
      <c r="T281" s="93">
        <f t="shared" si="18"/>
        <v>1</v>
      </c>
      <c r="U281" s="92" t="str">
        <f t="shared" si="19"/>
        <v/>
      </c>
    </row>
    <row r="282" spans="1:21" x14ac:dyDescent="0.15">
      <c r="A282" s="84" t="s">
        <v>49</v>
      </c>
      <c r="B282" s="84" t="s">
        <v>14</v>
      </c>
      <c r="C282" s="84" t="s">
        <v>158</v>
      </c>
      <c r="D282" s="84" t="s">
        <v>31</v>
      </c>
      <c r="E282" s="84" t="s">
        <v>51</v>
      </c>
      <c r="F282" s="88">
        <v>1.87</v>
      </c>
      <c r="G282" s="88">
        <v>28.2</v>
      </c>
      <c r="H282" s="89">
        <v>1.8700000000000001E-2</v>
      </c>
      <c r="I282" s="88">
        <v>0</v>
      </c>
      <c r="J282" s="88"/>
      <c r="K282" s="88"/>
      <c r="L282" s="89"/>
      <c r="M282" s="88"/>
      <c r="N282" s="88">
        <v>1.87</v>
      </c>
      <c r="O282" s="88">
        <v>28.2</v>
      </c>
      <c r="P282" s="89">
        <v>1.8700000000000001E-2</v>
      </c>
      <c r="Q282" s="88">
        <v>0</v>
      </c>
      <c r="R282" s="90">
        <f t="shared" si="16"/>
        <v>1</v>
      </c>
      <c r="S282" s="90">
        <f t="shared" si="17"/>
        <v>1</v>
      </c>
      <c r="T282" s="93">
        <f t="shared" si="18"/>
        <v>1</v>
      </c>
      <c r="U282" s="92" t="str">
        <f t="shared" si="19"/>
        <v/>
      </c>
    </row>
    <row r="283" spans="1:21" x14ac:dyDescent="0.15">
      <c r="A283" s="84" t="s">
        <v>49</v>
      </c>
      <c r="B283" s="84" t="s">
        <v>14</v>
      </c>
      <c r="C283" s="84" t="s">
        <v>158</v>
      </c>
      <c r="D283" s="84" t="s">
        <v>30</v>
      </c>
      <c r="E283" s="84" t="s">
        <v>44</v>
      </c>
      <c r="F283" s="88">
        <v>3.5</v>
      </c>
      <c r="G283" s="88">
        <v>221</v>
      </c>
      <c r="H283" s="89">
        <v>0.126</v>
      </c>
      <c r="I283" s="88">
        <v>0</v>
      </c>
      <c r="J283" s="88"/>
      <c r="K283" s="88"/>
      <c r="L283" s="89"/>
      <c r="M283" s="88"/>
      <c r="N283" s="88">
        <v>3.5</v>
      </c>
      <c r="O283" s="88">
        <v>221</v>
      </c>
      <c r="P283" s="89">
        <v>0.126</v>
      </c>
      <c r="Q283" s="88">
        <v>0</v>
      </c>
      <c r="R283" s="90">
        <f t="shared" si="16"/>
        <v>1</v>
      </c>
      <c r="S283" s="90">
        <f t="shared" si="17"/>
        <v>1</v>
      </c>
      <c r="T283" s="93">
        <f t="shared" si="18"/>
        <v>1</v>
      </c>
      <c r="U283" s="92" t="str">
        <f t="shared" si="19"/>
        <v/>
      </c>
    </row>
    <row r="284" spans="1:21" x14ac:dyDescent="0.15">
      <c r="A284" s="84" t="s">
        <v>49</v>
      </c>
      <c r="B284" s="84" t="s">
        <v>14</v>
      </c>
      <c r="C284" s="84" t="s">
        <v>158</v>
      </c>
      <c r="D284" s="84" t="s">
        <v>30</v>
      </c>
      <c r="E284" s="84" t="s">
        <v>51</v>
      </c>
      <c r="F284" s="88">
        <v>3.5</v>
      </c>
      <c r="G284" s="88">
        <v>164</v>
      </c>
      <c r="H284" s="89">
        <v>0.187</v>
      </c>
      <c r="I284" s="88">
        <v>0</v>
      </c>
      <c r="J284" s="88"/>
      <c r="K284" s="88"/>
      <c r="L284" s="89"/>
      <c r="M284" s="88"/>
      <c r="N284" s="88">
        <v>3.5</v>
      </c>
      <c r="O284" s="88">
        <v>164</v>
      </c>
      <c r="P284" s="89">
        <v>0.187</v>
      </c>
      <c r="Q284" s="88">
        <v>0</v>
      </c>
      <c r="R284" s="90">
        <f t="shared" si="16"/>
        <v>1</v>
      </c>
      <c r="S284" s="90">
        <f t="shared" si="17"/>
        <v>1</v>
      </c>
      <c r="T284" s="93">
        <f t="shared" si="18"/>
        <v>1</v>
      </c>
      <c r="U284" s="92" t="str">
        <f t="shared" si="19"/>
        <v/>
      </c>
    </row>
    <row r="285" spans="1:21" x14ac:dyDescent="0.15">
      <c r="A285" s="84" t="s">
        <v>49</v>
      </c>
      <c r="B285" s="84" t="s">
        <v>14</v>
      </c>
      <c r="C285" s="84" t="s">
        <v>158</v>
      </c>
      <c r="D285" s="84" t="s">
        <v>45</v>
      </c>
      <c r="E285" s="84" t="s">
        <v>44</v>
      </c>
      <c r="F285" s="88">
        <v>2.2000000000000002</v>
      </c>
      <c r="G285" s="88">
        <v>61.2</v>
      </c>
      <c r="H285" s="89">
        <v>0.05</v>
      </c>
      <c r="I285" s="88">
        <v>0</v>
      </c>
      <c r="J285" s="88"/>
      <c r="K285" s="88"/>
      <c r="L285" s="89"/>
      <c r="M285" s="88"/>
      <c r="N285" s="88">
        <v>2.2000000000000002</v>
      </c>
      <c r="O285" s="88">
        <v>61.2</v>
      </c>
      <c r="P285" s="89">
        <v>0.05</v>
      </c>
      <c r="Q285" s="88">
        <v>0</v>
      </c>
      <c r="R285" s="90">
        <f t="shared" si="16"/>
        <v>1</v>
      </c>
      <c r="S285" s="90">
        <f t="shared" si="17"/>
        <v>1</v>
      </c>
      <c r="T285" s="93">
        <f t="shared" si="18"/>
        <v>1</v>
      </c>
      <c r="U285" s="92" t="str">
        <f t="shared" si="19"/>
        <v/>
      </c>
    </row>
    <row r="286" spans="1:21" x14ac:dyDescent="0.15">
      <c r="A286" s="84" t="s">
        <v>49</v>
      </c>
      <c r="B286" s="84" t="s">
        <v>14</v>
      </c>
      <c r="C286" s="84" t="s">
        <v>158</v>
      </c>
      <c r="D286" s="84" t="s">
        <v>45</v>
      </c>
      <c r="E286" s="84" t="s">
        <v>51</v>
      </c>
      <c r="F286" s="88">
        <v>2.7</v>
      </c>
      <c r="G286" s="88">
        <v>68.599999999999994</v>
      </c>
      <c r="H286" s="89">
        <v>6.7000000000000004E-2</v>
      </c>
      <c r="I286" s="88">
        <v>0</v>
      </c>
      <c r="J286" s="88"/>
      <c r="K286" s="88"/>
      <c r="L286" s="89"/>
      <c r="M286" s="88"/>
      <c r="N286" s="88">
        <v>2.7</v>
      </c>
      <c r="O286" s="88">
        <v>68.599999999999994</v>
      </c>
      <c r="P286" s="89">
        <v>6.7000000000000004E-2</v>
      </c>
      <c r="Q286" s="88">
        <v>0</v>
      </c>
      <c r="R286" s="90">
        <f t="shared" si="16"/>
        <v>1</v>
      </c>
      <c r="S286" s="90">
        <f t="shared" si="17"/>
        <v>1</v>
      </c>
      <c r="T286" s="93">
        <f t="shared" si="18"/>
        <v>1</v>
      </c>
      <c r="U286" s="92" t="str">
        <f t="shared" si="19"/>
        <v/>
      </c>
    </row>
    <row r="287" spans="1:21" x14ac:dyDescent="0.15">
      <c r="A287" s="84" t="s">
        <v>49</v>
      </c>
      <c r="B287" s="84" t="s">
        <v>14</v>
      </c>
      <c r="C287" s="84" t="s">
        <v>159</v>
      </c>
      <c r="D287" s="84" t="s">
        <v>29</v>
      </c>
      <c r="E287" s="84" t="s">
        <v>44</v>
      </c>
      <c r="F287" s="88">
        <v>3.37</v>
      </c>
      <c r="G287" s="88">
        <v>43.5</v>
      </c>
      <c r="H287" s="89">
        <v>6.5500000000000003E-2</v>
      </c>
      <c r="I287" s="88">
        <v>5.03</v>
      </c>
      <c r="J287" s="88"/>
      <c r="K287" s="88"/>
      <c r="L287" s="89"/>
      <c r="M287" s="88"/>
      <c r="N287" s="88">
        <v>3.37</v>
      </c>
      <c r="O287" s="88">
        <v>43.5</v>
      </c>
      <c r="P287" s="89">
        <v>6.5500000000000003E-2</v>
      </c>
      <c r="Q287" s="88">
        <v>5.03</v>
      </c>
      <c r="R287" s="90">
        <f t="shared" si="16"/>
        <v>1</v>
      </c>
      <c r="S287" s="90">
        <f t="shared" si="17"/>
        <v>1</v>
      </c>
      <c r="T287" s="93">
        <f t="shared" si="18"/>
        <v>1</v>
      </c>
      <c r="U287" s="92">
        <f t="shared" si="19"/>
        <v>1</v>
      </c>
    </row>
    <row r="288" spans="1:21" x14ac:dyDescent="0.15">
      <c r="A288" s="84" t="s">
        <v>49</v>
      </c>
      <c r="B288" s="84" t="s">
        <v>14</v>
      </c>
      <c r="C288" s="84" t="s">
        <v>159</v>
      </c>
      <c r="D288" s="84" t="s">
        <v>29</v>
      </c>
      <c r="E288" s="84" t="s">
        <v>51</v>
      </c>
      <c r="F288" s="88">
        <v>3.49</v>
      </c>
      <c r="G288" s="88">
        <v>45.3</v>
      </c>
      <c r="H288" s="89">
        <v>8.3400000000000002E-2</v>
      </c>
      <c r="I288" s="88">
        <v>4.99</v>
      </c>
      <c r="J288" s="88"/>
      <c r="K288" s="88"/>
      <c r="L288" s="89"/>
      <c r="M288" s="88"/>
      <c r="N288" s="88">
        <v>3.49</v>
      </c>
      <c r="O288" s="88">
        <v>45.3</v>
      </c>
      <c r="P288" s="89">
        <v>8.3400000000000002E-2</v>
      </c>
      <c r="Q288" s="88">
        <v>4.99</v>
      </c>
      <c r="R288" s="90">
        <f t="shared" si="16"/>
        <v>1</v>
      </c>
      <c r="S288" s="90">
        <f t="shared" si="17"/>
        <v>1</v>
      </c>
      <c r="T288" s="93">
        <f t="shared" si="18"/>
        <v>1</v>
      </c>
      <c r="U288" s="92">
        <f t="shared" si="19"/>
        <v>1</v>
      </c>
    </row>
    <row r="289" spans="1:21" x14ac:dyDescent="0.15">
      <c r="A289" s="84" t="s">
        <v>49</v>
      </c>
      <c r="B289" s="84" t="s">
        <v>14</v>
      </c>
      <c r="C289" s="84" t="s">
        <v>159</v>
      </c>
      <c r="D289" s="84" t="s">
        <v>31</v>
      </c>
      <c r="E289" s="84" t="s">
        <v>44</v>
      </c>
      <c r="F289" s="88">
        <v>1</v>
      </c>
      <c r="G289" s="88">
        <v>9.82</v>
      </c>
      <c r="H289" s="89">
        <v>1.06E-2</v>
      </c>
      <c r="I289" s="88">
        <v>1.1299999999999999</v>
      </c>
      <c r="J289" s="88"/>
      <c r="K289" s="88"/>
      <c r="L289" s="89"/>
      <c r="M289" s="88"/>
      <c r="N289" s="88">
        <v>1</v>
      </c>
      <c r="O289" s="88">
        <v>9.82</v>
      </c>
      <c r="P289" s="89">
        <v>1.06E-2</v>
      </c>
      <c r="Q289" s="88">
        <v>1.1299999999999999</v>
      </c>
      <c r="R289" s="90">
        <f t="shared" si="16"/>
        <v>1</v>
      </c>
      <c r="S289" s="90">
        <f t="shared" si="17"/>
        <v>1</v>
      </c>
      <c r="T289" s="93">
        <f t="shared" si="18"/>
        <v>1</v>
      </c>
      <c r="U289" s="92">
        <f t="shared" si="19"/>
        <v>1</v>
      </c>
    </row>
    <row r="290" spans="1:21" x14ac:dyDescent="0.15">
      <c r="A290" s="84" t="s">
        <v>49</v>
      </c>
      <c r="B290" s="84" t="s">
        <v>14</v>
      </c>
      <c r="C290" s="84" t="s">
        <v>159</v>
      </c>
      <c r="D290" s="84" t="s">
        <v>31</v>
      </c>
      <c r="E290" s="84" t="s">
        <v>51</v>
      </c>
      <c r="F290" s="88">
        <v>1.87</v>
      </c>
      <c r="G290" s="88">
        <v>12.5</v>
      </c>
      <c r="H290" s="89">
        <v>1.2999999999999999E-2</v>
      </c>
      <c r="I290" s="88">
        <v>1.39</v>
      </c>
      <c r="J290" s="88"/>
      <c r="K290" s="88"/>
      <c r="L290" s="89"/>
      <c r="M290" s="88"/>
      <c r="N290" s="88">
        <v>1.87</v>
      </c>
      <c r="O290" s="88">
        <v>12.5</v>
      </c>
      <c r="P290" s="89">
        <v>1.2999999999999999E-2</v>
      </c>
      <c r="Q290" s="88">
        <v>1.39</v>
      </c>
      <c r="R290" s="90">
        <f t="shared" si="16"/>
        <v>1</v>
      </c>
      <c r="S290" s="90">
        <f t="shared" si="17"/>
        <v>1</v>
      </c>
      <c r="T290" s="93">
        <f t="shared" si="18"/>
        <v>1</v>
      </c>
      <c r="U290" s="92">
        <f t="shared" si="19"/>
        <v>1</v>
      </c>
    </row>
    <row r="291" spans="1:21" x14ac:dyDescent="0.15">
      <c r="A291" s="84" t="s">
        <v>49</v>
      </c>
      <c r="B291" s="84" t="s">
        <v>14</v>
      </c>
      <c r="C291" s="84" t="s">
        <v>159</v>
      </c>
      <c r="D291" s="84" t="s">
        <v>30</v>
      </c>
      <c r="E291" s="84" t="s">
        <v>44</v>
      </c>
      <c r="F291" s="88">
        <v>3.5</v>
      </c>
      <c r="G291" s="88">
        <v>139</v>
      </c>
      <c r="H291" s="89">
        <v>8.3900000000000002E-2</v>
      </c>
      <c r="I291" s="88">
        <v>4.08</v>
      </c>
      <c r="J291" s="88"/>
      <c r="K291" s="88"/>
      <c r="L291" s="89"/>
      <c r="M291" s="88"/>
      <c r="N291" s="88">
        <v>3.5</v>
      </c>
      <c r="O291" s="88">
        <v>139</v>
      </c>
      <c r="P291" s="89">
        <v>8.3900000000000002E-2</v>
      </c>
      <c r="Q291" s="88">
        <v>4.08</v>
      </c>
      <c r="R291" s="90">
        <f t="shared" si="16"/>
        <v>1</v>
      </c>
      <c r="S291" s="90">
        <f t="shared" si="17"/>
        <v>1</v>
      </c>
      <c r="T291" s="93">
        <f t="shared" si="18"/>
        <v>1</v>
      </c>
      <c r="U291" s="92">
        <f t="shared" si="19"/>
        <v>1</v>
      </c>
    </row>
    <row r="292" spans="1:21" x14ac:dyDescent="0.15">
      <c r="A292" s="84" t="s">
        <v>49</v>
      </c>
      <c r="B292" s="84" t="s">
        <v>14</v>
      </c>
      <c r="C292" s="84" t="s">
        <v>159</v>
      </c>
      <c r="D292" s="84" t="s">
        <v>30</v>
      </c>
      <c r="E292" s="84" t="s">
        <v>51</v>
      </c>
      <c r="F292" s="88">
        <v>3.5</v>
      </c>
      <c r="G292" s="88">
        <v>86.1</v>
      </c>
      <c r="H292" s="89">
        <v>0.13200000000000001</v>
      </c>
      <c r="I292" s="88">
        <v>5.45</v>
      </c>
      <c r="J292" s="88"/>
      <c r="K292" s="88"/>
      <c r="L292" s="89"/>
      <c r="M292" s="88"/>
      <c r="N292" s="88">
        <v>3.5</v>
      </c>
      <c r="O292" s="88">
        <v>86.1</v>
      </c>
      <c r="P292" s="89">
        <v>0.13200000000000001</v>
      </c>
      <c r="Q292" s="88">
        <v>5.45</v>
      </c>
      <c r="R292" s="90">
        <f t="shared" si="16"/>
        <v>1</v>
      </c>
      <c r="S292" s="90">
        <f t="shared" si="17"/>
        <v>1</v>
      </c>
      <c r="T292" s="93">
        <f t="shared" si="18"/>
        <v>1</v>
      </c>
      <c r="U292" s="92">
        <f t="shared" si="19"/>
        <v>1</v>
      </c>
    </row>
    <row r="293" spans="1:21" x14ac:dyDescent="0.15">
      <c r="A293" s="84" t="s">
        <v>49</v>
      </c>
      <c r="B293" s="84" t="s">
        <v>14</v>
      </c>
      <c r="C293" s="84" t="s">
        <v>159</v>
      </c>
      <c r="D293" s="84" t="s">
        <v>45</v>
      </c>
      <c r="E293" s="84" t="s">
        <v>44</v>
      </c>
      <c r="F293" s="88">
        <v>2.2000000000000002</v>
      </c>
      <c r="G293" s="88">
        <v>28.3</v>
      </c>
      <c r="H293" s="89">
        <v>3.7999999999999999E-2</v>
      </c>
      <c r="I293" s="88">
        <v>3.02</v>
      </c>
      <c r="J293" s="88"/>
      <c r="K293" s="88"/>
      <c r="L293" s="89"/>
      <c r="M293" s="88"/>
      <c r="N293" s="88">
        <v>2.2000000000000002</v>
      </c>
      <c r="O293" s="88">
        <v>28.3</v>
      </c>
      <c r="P293" s="89">
        <v>3.7999999999999999E-2</v>
      </c>
      <c r="Q293" s="88">
        <v>3.02</v>
      </c>
      <c r="R293" s="90">
        <f t="shared" si="16"/>
        <v>1</v>
      </c>
      <c r="S293" s="90">
        <f t="shared" si="17"/>
        <v>1</v>
      </c>
      <c r="T293" s="93">
        <f t="shared" si="18"/>
        <v>1</v>
      </c>
      <c r="U293" s="92">
        <f t="shared" si="19"/>
        <v>1</v>
      </c>
    </row>
    <row r="294" spans="1:21" x14ac:dyDescent="0.15">
      <c r="A294" s="84" t="s">
        <v>49</v>
      </c>
      <c r="B294" s="84" t="s">
        <v>14</v>
      </c>
      <c r="C294" s="84" t="s">
        <v>159</v>
      </c>
      <c r="D294" s="84" t="s">
        <v>45</v>
      </c>
      <c r="E294" s="84" t="s">
        <v>51</v>
      </c>
      <c r="F294" s="88">
        <v>2.7</v>
      </c>
      <c r="G294" s="88">
        <v>30.2</v>
      </c>
      <c r="H294" s="89">
        <v>5.0999999999999997E-2</v>
      </c>
      <c r="I294" s="88">
        <v>3.3</v>
      </c>
      <c r="J294" s="88"/>
      <c r="K294" s="88"/>
      <c r="L294" s="89"/>
      <c r="M294" s="88"/>
      <c r="N294" s="88">
        <v>2.7</v>
      </c>
      <c r="O294" s="88">
        <v>30.2</v>
      </c>
      <c r="P294" s="89">
        <v>5.0999999999999997E-2</v>
      </c>
      <c r="Q294" s="88">
        <v>3.3</v>
      </c>
      <c r="R294" s="90">
        <f t="shared" si="16"/>
        <v>1</v>
      </c>
      <c r="S294" s="90">
        <f t="shared" si="17"/>
        <v>1</v>
      </c>
      <c r="T294" s="93">
        <f t="shared" si="18"/>
        <v>1</v>
      </c>
      <c r="U294" s="92">
        <f t="shared" si="19"/>
        <v>1</v>
      </c>
    </row>
    <row r="295" spans="1:21" x14ac:dyDescent="0.15">
      <c r="A295" s="84" t="s">
        <v>49</v>
      </c>
      <c r="B295" s="84" t="s">
        <v>16</v>
      </c>
      <c r="C295" s="84" t="s">
        <v>43</v>
      </c>
      <c r="D295" s="84" t="s">
        <v>29</v>
      </c>
      <c r="E295" s="84" t="s">
        <v>44</v>
      </c>
      <c r="F295" s="88">
        <v>2.5299999999999998</v>
      </c>
      <c r="G295" s="88">
        <v>5.46</v>
      </c>
      <c r="H295" s="89">
        <v>0</v>
      </c>
      <c r="I295" s="88">
        <v>8.06</v>
      </c>
      <c r="J295" s="88">
        <v>47.007399999999997</v>
      </c>
      <c r="K295" s="88">
        <v>0.29386436999999999</v>
      </c>
      <c r="L295" s="89">
        <v>0</v>
      </c>
      <c r="M295" s="88">
        <v>0.43379980000000001</v>
      </c>
      <c r="N295" s="88"/>
      <c r="O295" s="88"/>
      <c r="P295" s="89"/>
      <c r="Q295" s="88"/>
      <c r="R295" s="90">
        <f t="shared" si="16"/>
        <v>18.580000000000002</v>
      </c>
      <c r="S295" s="90">
        <f t="shared" si="17"/>
        <v>5.3821313186813186E-2</v>
      </c>
      <c r="T295" s="93" t="str">
        <f t="shared" si="18"/>
        <v/>
      </c>
      <c r="U295" s="92">
        <f t="shared" si="19"/>
        <v>5.3821315136476422E-2</v>
      </c>
    </row>
    <row r="296" spans="1:21" x14ac:dyDescent="0.15">
      <c r="A296" s="84" t="s">
        <v>49</v>
      </c>
      <c r="B296" s="84" t="s">
        <v>16</v>
      </c>
      <c r="C296" s="84" t="s">
        <v>43</v>
      </c>
      <c r="D296" s="84" t="s">
        <v>29</v>
      </c>
      <c r="E296" s="84" t="s">
        <v>51</v>
      </c>
      <c r="F296" s="88">
        <v>3.83</v>
      </c>
      <c r="G296" s="88">
        <v>3.41</v>
      </c>
      <c r="H296" s="89">
        <v>0</v>
      </c>
      <c r="I296" s="88">
        <v>5.54</v>
      </c>
      <c r="J296" s="88">
        <v>71.1614</v>
      </c>
      <c r="K296" s="88">
        <v>0.18353069</v>
      </c>
      <c r="L296" s="89">
        <v>0</v>
      </c>
      <c r="M296" s="88">
        <v>0.29817006000000001</v>
      </c>
      <c r="N296" s="88"/>
      <c r="O296" s="88"/>
      <c r="P296" s="89"/>
      <c r="Q296" s="88"/>
      <c r="R296" s="90">
        <f t="shared" si="16"/>
        <v>18.579999999999998</v>
      </c>
      <c r="S296" s="90">
        <f t="shared" si="17"/>
        <v>5.3821316715542522E-2</v>
      </c>
      <c r="T296" s="93" t="str">
        <f t="shared" si="18"/>
        <v/>
      </c>
      <c r="U296" s="92">
        <f t="shared" si="19"/>
        <v>5.3821310469314085E-2</v>
      </c>
    </row>
    <row r="297" spans="1:21" x14ac:dyDescent="0.15">
      <c r="A297" s="84" t="s">
        <v>49</v>
      </c>
      <c r="B297" s="84" t="s">
        <v>16</v>
      </c>
      <c r="C297" s="84" t="s">
        <v>43</v>
      </c>
      <c r="D297" s="84" t="s">
        <v>31</v>
      </c>
      <c r="E297" s="84" t="s">
        <v>44</v>
      </c>
      <c r="F297" s="88">
        <v>1</v>
      </c>
      <c r="G297" s="88">
        <v>0.76800000000000002</v>
      </c>
      <c r="H297" s="89">
        <v>0</v>
      </c>
      <c r="I297" s="88">
        <v>0.79500000000000004</v>
      </c>
      <c r="J297" s="88">
        <v>18.68</v>
      </c>
      <c r="K297" s="88">
        <v>4.1113492000000001E-2</v>
      </c>
      <c r="L297" s="89">
        <v>0</v>
      </c>
      <c r="M297" s="88">
        <v>4.2558885999999997E-2</v>
      </c>
      <c r="N297" s="88"/>
      <c r="O297" s="88"/>
      <c r="P297" s="89"/>
      <c r="Q297" s="88"/>
      <c r="R297" s="90">
        <f t="shared" si="16"/>
        <v>18.68</v>
      </c>
      <c r="S297" s="90">
        <f t="shared" si="17"/>
        <v>5.3533192708333337E-2</v>
      </c>
      <c r="T297" s="93" t="str">
        <f t="shared" si="18"/>
        <v/>
      </c>
      <c r="U297" s="92">
        <f t="shared" si="19"/>
        <v>5.3533189937106915E-2</v>
      </c>
    </row>
    <row r="298" spans="1:21" x14ac:dyDescent="0.15">
      <c r="A298" s="84" t="s">
        <v>49</v>
      </c>
      <c r="B298" s="84" t="s">
        <v>16</v>
      </c>
      <c r="C298" s="84" t="s">
        <v>43</v>
      </c>
      <c r="D298" s="84" t="s">
        <v>31</v>
      </c>
      <c r="E298" s="84" t="s">
        <v>51</v>
      </c>
      <c r="F298" s="88">
        <v>2.0099999999999998</v>
      </c>
      <c r="G298" s="88">
        <v>1.29</v>
      </c>
      <c r="H298" s="89">
        <v>0</v>
      </c>
      <c r="I298" s="88">
        <v>1.75</v>
      </c>
      <c r="J298" s="88">
        <v>37.546799999999998</v>
      </c>
      <c r="K298" s="88">
        <v>6.9057814999999995E-2</v>
      </c>
      <c r="L298" s="89">
        <v>0</v>
      </c>
      <c r="M298" s="88">
        <v>9.3683089999999997E-2</v>
      </c>
      <c r="N298" s="88"/>
      <c r="O298" s="88"/>
      <c r="P298" s="89"/>
      <c r="Q298" s="88"/>
      <c r="R298" s="90">
        <f t="shared" si="16"/>
        <v>18.68</v>
      </c>
      <c r="S298" s="90">
        <f t="shared" si="17"/>
        <v>5.3533189922480615E-2</v>
      </c>
      <c r="T298" s="93" t="str">
        <f t="shared" si="18"/>
        <v/>
      </c>
      <c r="U298" s="92">
        <f t="shared" si="19"/>
        <v>5.3533194285714285E-2</v>
      </c>
    </row>
    <row r="299" spans="1:21" x14ac:dyDescent="0.15">
      <c r="A299" s="84" t="s">
        <v>49</v>
      </c>
      <c r="B299" s="84" t="s">
        <v>16</v>
      </c>
      <c r="C299" s="84" t="s">
        <v>43</v>
      </c>
      <c r="D299" s="84" t="s">
        <v>30</v>
      </c>
      <c r="E299" s="84" t="s">
        <v>44</v>
      </c>
      <c r="F299" s="88">
        <v>3.5</v>
      </c>
      <c r="G299" s="88">
        <v>2.2200000000000002</v>
      </c>
      <c r="H299" s="89">
        <v>0</v>
      </c>
      <c r="I299" s="88">
        <v>3.45</v>
      </c>
      <c r="J299" s="88">
        <v>54.984999999999999</v>
      </c>
      <c r="K299" s="88">
        <v>0.14131126999999999</v>
      </c>
      <c r="L299" s="89">
        <v>0</v>
      </c>
      <c r="M299" s="88">
        <v>0.21960536</v>
      </c>
      <c r="N299" s="88"/>
      <c r="O299" s="88"/>
      <c r="P299" s="89"/>
      <c r="Q299" s="88"/>
      <c r="R299" s="90">
        <f t="shared" si="16"/>
        <v>15.709999999999999</v>
      </c>
      <c r="S299" s="90">
        <f t="shared" si="17"/>
        <v>6.3653725225225208E-2</v>
      </c>
      <c r="T299" s="93" t="str">
        <f t="shared" si="18"/>
        <v/>
      </c>
      <c r="U299" s="92">
        <f t="shared" si="19"/>
        <v>6.3653727536231886E-2</v>
      </c>
    </row>
    <row r="300" spans="1:21" x14ac:dyDescent="0.15">
      <c r="A300" s="84" t="s">
        <v>49</v>
      </c>
      <c r="B300" s="84" t="s">
        <v>16</v>
      </c>
      <c r="C300" s="84" t="s">
        <v>43</v>
      </c>
      <c r="D300" s="84" t="s">
        <v>30</v>
      </c>
      <c r="E300" s="84" t="s">
        <v>51</v>
      </c>
      <c r="F300" s="88">
        <v>3.5</v>
      </c>
      <c r="G300" s="88">
        <v>3.11</v>
      </c>
      <c r="H300" s="89">
        <v>0</v>
      </c>
      <c r="I300" s="88">
        <v>4.9800000000000004</v>
      </c>
      <c r="J300" s="88">
        <v>54.984999999999999</v>
      </c>
      <c r="K300" s="88">
        <v>0.19796306999999999</v>
      </c>
      <c r="L300" s="89">
        <v>0</v>
      </c>
      <c r="M300" s="88">
        <v>0.31699553000000003</v>
      </c>
      <c r="N300" s="88"/>
      <c r="O300" s="88"/>
      <c r="P300" s="89"/>
      <c r="Q300" s="88"/>
      <c r="R300" s="90">
        <f t="shared" si="16"/>
        <v>15.709999999999999</v>
      </c>
      <c r="S300" s="90">
        <f t="shared" si="17"/>
        <v>6.365372025723473E-2</v>
      </c>
      <c r="T300" s="93" t="str">
        <f t="shared" si="18"/>
        <v/>
      </c>
      <c r="U300" s="92">
        <f t="shared" si="19"/>
        <v>6.3653720883534132E-2</v>
      </c>
    </row>
    <row r="301" spans="1:21" x14ac:dyDescent="0.15">
      <c r="A301" s="84" t="s">
        <v>49</v>
      </c>
      <c r="B301" s="84" t="s">
        <v>16</v>
      </c>
      <c r="C301" s="84" t="s">
        <v>43</v>
      </c>
      <c r="D301" s="84" t="s">
        <v>45</v>
      </c>
      <c r="E301" s="84" t="s">
        <v>44</v>
      </c>
      <c r="F301" s="88">
        <v>2.5</v>
      </c>
      <c r="G301" s="88">
        <v>5.4</v>
      </c>
      <c r="H301" s="89">
        <v>0</v>
      </c>
      <c r="I301" s="88">
        <v>7.97</v>
      </c>
      <c r="J301" s="88"/>
      <c r="K301" s="88"/>
      <c r="L301" s="89"/>
      <c r="M301" s="88"/>
      <c r="N301" s="88">
        <v>2.5</v>
      </c>
      <c r="O301" s="88">
        <v>5.4</v>
      </c>
      <c r="P301" s="89">
        <v>0</v>
      </c>
      <c r="Q301" s="88">
        <v>7.97</v>
      </c>
      <c r="R301" s="90">
        <f t="shared" si="16"/>
        <v>1</v>
      </c>
      <c r="S301" s="90">
        <f t="shared" si="17"/>
        <v>1</v>
      </c>
      <c r="T301" s="93" t="str">
        <f t="shared" si="18"/>
        <v/>
      </c>
      <c r="U301" s="92">
        <f t="shared" si="19"/>
        <v>1</v>
      </c>
    </row>
    <row r="302" spans="1:21" x14ac:dyDescent="0.15">
      <c r="A302" s="84" t="s">
        <v>49</v>
      </c>
      <c r="B302" s="84" t="s">
        <v>16</v>
      </c>
      <c r="C302" s="84" t="s">
        <v>43</v>
      </c>
      <c r="D302" s="84" t="s">
        <v>45</v>
      </c>
      <c r="E302" s="84" t="s">
        <v>51</v>
      </c>
      <c r="F302" s="88">
        <v>3.6</v>
      </c>
      <c r="G302" s="88">
        <v>3.2</v>
      </c>
      <c r="H302" s="89">
        <v>0</v>
      </c>
      <c r="I302" s="88">
        <v>5.14</v>
      </c>
      <c r="J302" s="88"/>
      <c r="K302" s="88"/>
      <c r="L302" s="89"/>
      <c r="M302" s="88"/>
      <c r="N302" s="88">
        <v>3.6</v>
      </c>
      <c r="O302" s="88">
        <v>3.2</v>
      </c>
      <c r="P302" s="89">
        <v>0</v>
      </c>
      <c r="Q302" s="88">
        <v>5.14</v>
      </c>
      <c r="R302" s="90">
        <f t="shared" si="16"/>
        <v>1</v>
      </c>
      <c r="S302" s="90">
        <f t="shared" si="17"/>
        <v>1</v>
      </c>
      <c r="T302" s="93" t="str">
        <f t="shared" si="18"/>
        <v/>
      </c>
      <c r="U302" s="92">
        <f t="shared" si="19"/>
        <v>1</v>
      </c>
    </row>
    <row r="303" spans="1:21" x14ac:dyDescent="0.15">
      <c r="A303" s="84" t="s">
        <v>49</v>
      </c>
      <c r="B303" s="84" t="s">
        <v>16</v>
      </c>
      <c r="C303" s="84" t="s">
        <v>157</v>
      </c>
      <c r="D303" s="84" t="s">
        <v>29</v>
      </c>
      <c r="E303" s="84" t="s">
        <v>44</v>
      </c>
      <c r="F303" s="88">
        <v>2.5299999999999998</v>
      </c>
      <c r="G303" s="88">
        <v>70.099999999999994</v>
      </c>
      <c r="H303" s="89">
        <v>9.3700000000000006E-2</v>
      </c>
      <c r="I303" s="88">
        <v>8.25</v>
      </c>
      <c r="J303" s="88"/>
      <c r="K303" s="88"/>
      <c r="L303" s="89"/>
      <c r="M303" s="88"/>
      <c r="N303" s="88">
        <v>2.5299999999999998</v>
      </c>
      <c r="O303" s="88">
        <v>70.099999999999994</v>
      </c>
      <c r="P303" s="89">
        <v>9.3700000000000006E-2</v>
      </c>
      <c r="Q303" s="88">
        <v>8.25</v>
      </c>
      <c r="R303" s="90">
        <f t="shared" si="16"/>
        <v>1</v>
      </c>
      <c r="S303" s="90">
        <f t="shared" si="17"/>
        <v>1</v>
      </c>
      <c r="T303" s="93">
        <f t="shared" si="18"/>
        <v>1</v>
      </c>
      <c r="U303" s="92">
        <f t="shared" si="19"/>
        <v>1</v>
      </c>
    </row>
    <row r="304" spans="1:21" x14ac:dyDescent="0.15">
      <c r="A304" s="84" t="s">
        <v>49</v>
      </c>
      <c r="B304" s="84" t="s">
        <v>16</v>
      </c>
      <c r="C304" s="84" t="s">
        <v>157</v>
      </c>
      <c r="D304" s="84" t="s">
        <v>29</v>
      </c>
      <c r="E304" s="84" t="s">
        <v>51</v>
      </c>
      <c r="F304" s="88">
        <v>3.83</v>
      </c>
      <c r="G304" s="88">
        <v>39.4</v>
      </c>
      <c r="H304" s="89">
        <v>7.1800000000000003E-2</v>
      </c>
      <c r="I304" s="88">
        <v>5.66</v>
      </c>
      <c r="J304" s="88"/>
      <c r="K304" s="88"/>
      <c r="L304" s="89"/>
      <c r="M304" s="88"/>
      <c r="N304" s="88">
        <v>3.83</v>
      </c>
      <c r="O304" s="88">
        <v>39.4</v>
      </c>
      <c r="P304" s="89">
        <v>7.1800000000000003E-2</v>
      </c>
      <c r="Q304" s="88">
        <v>5.66</v>
      </c>
      <c r="R304" s="90">
        <f t="shared" si="16"/>
        <v>1</v>
      </c>
      <c r="S304" s="90">
        <f t="shared" si="17"/>
        <v>1</v>
      </c>
      <c r="T304" s="93">
        <f t="shared" si="18"/>
        <v>1</v>
      </c>
      <c r="U304" s="92">
        <f t="shared" si="19"/>
        <v>1</v>
      </c>
    </row>
    <row r="305" spans="1:21" x14ac:dyDescent="0.15">
      <c r="A305" s="84" t="s">
        <v>49</v>
      </c>
      <c r="B305" s="84" t="s">
        <v>16</v>
      </c>
      <c r="C305" s="84" t="s">
        <v>157</v>
      </c>
      <c r="D305" s="84" t="s">
        <v>31</v>
      </c>
      <c r="E305" s="84" t="s">
        <v>44</v>
      </c>
      <c r="F305" s="88">
        <v>1</v>
      </c>
      <c r="G305" s="88">
        <v>10.7</v>
      </c>
      <c r="H305" s="89">
        <v>1.6299999999999999E-2</v>
      </c>
      <c r="I305" s="88">
        <v>0.83</v>
      </c>
      <c r="J305" s="88"/>
      <c r="K305" s="88"/>
      <c r="L305" s="89"/>
      <c r="M305" s="88"/>
      <c r="N305" s="88">
        <v>1</v>
      </c>
      <c r="O305" s="88">
        <v>10.7</v>
      </c>
      <c r="P305" s="89">
        <v>1.6299999999999999E-2</v>
      </c>
      <c r="Q305" s="88">
        <v>0.83</v>
      </c>
      <c r="R305" s="90">
        <f t="shared" si="16"/>
        <v>1</v>
      </c>
      <c r="S305" s="90">
        <f t="shared" si="17"/>
        <v>1</v>
      </c>
      <c r="T305" s="93">
        <f t="shared" si="18"/>
        <v>1</v>
      </c>
      <c r="U305" s="92">
        <f t="shared" si="19"/>
        <v>1</v>
      </c>
    </row>
    <row r="306" spans="1:21" x14ac:dyDescent="0.15">
      <c r="A306" s="84" t="s">
        <v>49</v>
      </c>
      <c r="B306" s="84" t="s">
        <v>16</v>
      </c>
      <c r="C306" s="84" t="s">
        <v>157</v>
      </c>
      <c r="D306" s="84" t="s">
        <v>31</v>
      </c>
      <c r="E306" s="84" t="s">
        <v>51</v>
      </c>
      <c r="F306" s="88">
        <v>2.0099999999999998</v>
      </c>
      <c r="G306" s="88">
        <v>10.8</v>
      </c>
      <c r="H306" s="89">
        <v>1.78E-2</v>
      </c>
      <c r="I306" s="88">
        <v>1.81</v>
      </c>
      <c r="J306" s="88"/>
      <c r="K306" s="88"/>
      <c r="L306" s="89"/>
      <c r="M306" s="88"/>
      <c r="N306" s="88">
        <v>2.0099999999999998</v>
      </c>
      <c r="O306" s="88">
        <v>10.8</v>
      </c>
      <c r="P306" s="89">
        <v>1.78E-2</v>
      </c>
      <c r="Q306" s="88">
        <v>1.81</v>
      </c>
      <c r="R306" s="90">
        <f t="shared" si="16"/>
        <v>1</v>
      </c>
      <c r="S306" s="90">
        <f t="shared" si="17"/>
        <v>1</v>
      </c>
      <c r="T306" s="93">
        <f t="shared" si="18"/>
        <v>1</v>
      </c>
      <c r="U306" s="92">
        <f t="shared" si="19"/>
        <v>1</v>
      </c>
    </row>
    <row r="307" spans="1:21" x14ac:dyDescent="0.15">
      <c r="A307" s="84" t="s">
        <v>49</v>
      </c>
      <c r="B307" s="84" t="s">
        <v>16</v>
      </c>
      <c r="C307" s="84" t="s">
        <v>157</v>
      </c>
      <c r="D307" s="84" t="s">
        <v>30</v>
      </c>
      <c r="E307" s="84" t="s">
        <v>44</v>
      </c>
      <c r="F307" s="88">
        <v>3.5</v>
      </c>
      <c r="G307" s="88">
        <v>195</v>
      </c>
      <c r="H307" s="89">
        <v>0.11600000000000001</v>
      </c>
      <c r="I307" s="88">
        <v>3.88</v>
      </c>
      <c r="J307" s="88"/>
      <c r="K307" s="88"/>
      <c r="L307" s="89"/>
      <c r="M307" s="88"/>
      <c r="N307" s="88">
        <v>3.5</v>
      </c>
      <c r="O307" s="88">
        <v>195</v>
      </c>
      <c r="P307" s="89">
        <v>0.11600000000000001</v>
      </c>
      <c r="Q307" s="88">
        <v>3.88</v>
      </c>
      <c r="R307" s="90">
        <f t="shared" si="16"/>
        <v>1</v>
      </c>
      <c r="S307" s="90">
        <f t="shared" si="17"/>
        <v>1</v>
      </c>
      <c r="T307" s="93">
        <f t="shared" si="18"/>
        <v>1</v>
      </c>
      <c r="U307" s="92">
        <f t="shared" si="19"/>
        <v>1</v>
      </c>
    </row>
    <row r="308" spans="1:21" x14ac:dyDescent="0.15">
      <c r="A308" s="84" t="s">
        <v>49</v>
      </c>
      <c r="B308" s="84" t="s">
        <v>16</v>
      </c>
      <c r="C308" s="84" t="s">
        <v>157</v>
      </c>
      <c r="D308" s="84" t="s">
        <v>30</v>
      </c>
      <c r="E308" s="84" t="s">
        <v>51</v>
      </c>
      <c r="F308" s="88">
        <v>3.5</v>
      </c>
      <c r="G308" s="88">
        <v>102</v>
      </c>
      <c r="H308" s="89">
        <v>0.14499999999999999</v>
      </c>
      <c r="I308" s="88">
        <v>5.59</v>
      </c>
      <c r="J308" s="88"/>
      <c r="K308" s="88"/>
      <c r="L308" s="89"/>
      <c r="M308" s="88"/>
      <c r="N308" s="88">
        <v>3.5</v>
      </c>
      <c r="O308" s="88">
        <v>102</v>
      </c>
      <c r="P308" s="89">
        <v>0.14499999999999999</v>
      </c>
      <c r="Q308" s="88">
        <v>5.59</v>
      </c>
      <c r="R308" s="90">
        <f t="shared" si="16"/>
        <v>1</v>
      </c>
      <c r="S308" s="90">
        <f t="shared" si="17"/>
        <v>1</v>
      </c>
      <c r="T308" s="93">
        <f t="shared" si="18"/>
        <v>1</v>
      </c>
      <c r="U308" s="92">
        <f t="shared" si="19"/>
        <v>1</v>
      </c>
    </row>
    <row r="309" spans="1:21" x14ac:dyDescent="0.15">
      <c r="A309" s="84" t="s">
        <v>49</v>
      </c>
      <c r="B309" s="84" t="s">
        <v>16</v>
      </c>
      <c r="C309" s="84" t="s">
        <v>157</v>
      </c>
      <c r="D309" s="84" t="s">
        <v>45</v>
      </c>
      <c r="E309" s="84" t="s">
        <v>44</v>
      </c>
      <c r="F309" s="88">
        <v>2.5</v>
      </c>
      <c r="G309" s="88">
        <v>70</v>
      </c>
      <c r="H309" s="89">
        <v>9.2999999999999999E-2</v>
      </c>
      <c r="I309" s="88">
        <v>8.16</v>
      </c>
      <c r="J309" s="88"/>
      <c r="K309" s="88"/>
      <c r="L309" s="89"/>
      <c r="M309" s="88"/>
      <c r="N309" s="88">
        <v>2.5</v>
      </c>
      <c r="O309" s="88">
        <v>70</v>
      </c>
      <c r="P309" s="89">
        <v>9.2999999999999999E-2</v>
      </c>
      <c r="Q309" s="88">
        <v>8.16</v>
      </c>
      <c r="R309" s="90">
        <f t="shared" si="16"/>
        <v>1</v>
      </c>
      <c r="S309" s="90">
        <f t="shared" si="17"/>
        <v>1</v>
      </c>
      <c r="T309" s="93">
        <f t="shared" si="18"/>
        <v>1</v>
      </c>
      <c r="U309" s="92">
        <f t="shared" si="19"/>
        <v>1</v>
      </c>
    </row>
    <row r="310" spans="1:21" x14ac:dyDescent="0.15">
      <c r="A310" s="84" t="s">
        <v>49</v>
      </c>
      <c r="B310" s="84" t="s">
        <v>16</v>
      </c>
      <c r="C310" s="84" t="s">
        <v>157</v>
      </c>
      <c r="D310" s="84" t="s">
        <v>45</v>
      </c>
      <c r="E310" s="84" t="s">
        <v>51</v>
      </c>
      <c r="F310" s="88">
        <v>3.6</v>
      </c>
      <c r="G310" s="88">
        <v>39.5</v>
      </c>
      <c r="H310" s="89">
        <v>7.0000000000000007E-2</v>
      </c>
      <c r="I310" s="88">
        <v>5.27</v>
      </c>
      <c r="J310" s="88"/>
      <c r="K310" s="88"/>
      <c r="L310" s="89"/>
      <c r="M310" s="88"/>
      <c r="N310" s="88">
        <v>3.6</v>
      </c>
      <c r="O310" s="88">
        <v>39.5</v>
      </c>
      <c r="P310" s="89">
        <v>7.0000000000000007E-2</v>
      </c>
      <c r="Q310" s="88">
        <v>5.27</v>
      </c>
      <c r="R310" s="90">
        <f t="shared" si="16"/>
        <v>1</v>
      </c>
      <c r="S310" s="90">
        <f t="shared" si="17"/>
        <v>1</v>
      </c>
      <c r="T310" s="93">
        <f t="shared" si="18"/>
        <v>1</v>
      </c>
      <c r="U310" s="92">
        <f t="shared" si="19"/>
        <v>1</v>
      </c>
    </row>
    <row r="311" spans="1:21" x14ac:dyDescent="0.15">
      <c r="A311" s="84" t="s">
        <v>49</v>
      </c>
      <c r="B311" s="84" t="s">
        <v>16</v>
      </c>
      <c r="C311" s="84" t="s">
        <v>158</v>
      </c>
      <c r="D311" s="84" t="s">
        <v>29</v>
      </c>
      <c r="E311" s="84" t="s">
        <v>44</v>
      </c>
      <c r="F311" s="88">
        <v>2.5299999999999998</v>
      </c>
      <c r="G311" s="88">
        <v>155</v>
      </c>
      <c r="H311" s="89">
        <v>9.1600000000000001E-2</v>
      </c>
      <c r="I311" s="88">
        <v>0</v>
      </c>
      <c r="J311" s="88"/>
      <c r="K311" s="88"/>
      <c r="L311" s="89"/>
      <c r="M311" s="88"/>
      <c r="N311" s="88">
        <v>2.5299999999999998</v>
      </c>
      <c r="O311" s="88">
        <v>155</v>
      </c>
      <c r="P311" s="89">
        <v>9.1600000000000001E-2</v>
      </c>
      <c r="Q311" s="88">
        <v>0</v>
      </c>
      <c r="R311" s="90">
        <f t="shared" si="16"/>
        <v>1</v>
      </c>
      <c r="S311" s="90">
        <f t="shared" si="17"/>
        <v>1</v>
      </c>
      <c r="T311" s="93">
        <f t="shared" si="18"/>
        <v>1</v>
      </c>
      <c r="U311" s="92" t="str">
        <f t="shared" si="19"/>
        <v/>
      </c>
    </row>
    <row r="312" spans="1:21" x14ac:dyDescent="0.15">
      <c r="A312" s="84" t="s">
        <v>49</v>
      </c>
      <c r="B312" s="84" t="s">
        <v>16</v>
      </c>
      <c r="C312" s="84" t="s">
        <v>158</v>
      </c>
      <c r="D312" s="84" t="s">
        <v>29</v>
      </c>
      <c r="E312" s="84" t="s">
        <v>51</v>
      </c>
      <c r="F312" s="88">
        <v>3.83</v>
      </c>
      <c r="G312" s="88">
        <v>95.4</v>
      </c>
      <c r="H312" s="89">
        <v>7.5700000000000003E-2</v>
      </c>
      <c r="I312" s="88">
        <v>0</v>
      </c>
      <c r="J312" s="88"/>
      <c r="K312" s="88"/>
      <c r="L312" s="89"/>
      <c r="M312" s="88"/>
      <c r="N312" s="88">
        <v>3.83</v>
      </c>
      <c r="O312" s="88">
        <v>95.4</v>
      </c>
      <c r="P312" s="89">
        <v>7.5700000000000003E-2</v>
      </c>
      <c r="Q312" s="88">
        <v>0</v>
      </c>
      <c r="R312" s="90">
        <f t="shared" si="16"/>
        <v>1</v>
      </c>
      <c r="S312" s="90">
        <f t="shared" si="17"/>
        <v>1</v>
      </c>
      <c r="T312" s="93">
        <f t="shared" si="18"/>
        <v>1</v>
      </c>
      <c r="U312" s="92" t="str">
        <f t="shared" si="19"/>
        <v/>
      </c>
    </row>
    <row r="313" spans="1:21" x14ac:dyDescent="0.15">
      <c r="A313" s="84" t="s">
        <v>49</v>
      </c>
      <c r="B313" s="84" t="s">
        <v>16</v>
      </c>
      <c r="C313" s="84" t="s">
        <v>158</v>
      </c>
      <c r="D313" s="84" t="s">
        <v>31</v>
      </c>
      <c r="E313" s="84" t="s">
        <v>44</v>
      </c>
      <c r="F313" s="88">
        <v>1</v>
      </c>
      <c r="G313" s="88">
        <v>18</v>
      </c>
      <c r="H313" s="89">
        <v>1.66E-2</v>
      </c>
      <c r="I313" s="88">
        <v>0</v>
      </c>
      <c r="J313" s="88"/>
      <c r="K313" s="88"/>
      <c r="L313" s="89"/>
      <c r="M313" s="88"/>
      <c r="N313" s="88">
        <v>1</v>
      </c>
      <c r="O313" s="88">
        <v>18</v>
      </c>
      <c r="P313" s="89">
        <v>1.66E-2</v>
      </c>
      <c r="Q313" s="88">
        <v>0</v>
      </c>
      <c r="R313" s="90">
        <f t="shared" si="16"/>
        <v>1</v>
      </c>
      <c r="S313" s="90">
        <f t="shared" si="17"/>
        <v>1</v>
      </c>
      <c r="T313" s="93">
        <f t="shared" si="18"/>
        <v>1</v>
      </c>
      <c r="U313" s="92" t="str">
        <f t="shared" si="19"/>
        <v/>
      </c>
    </row>
    <row r="314" spans="1:21" x14ac:dyDescent="0.15">
      <c r="A314" s="84" t="s">
        <v>49</v>
      </c>
      <c r="B314" s="84" t="s">
        <v>16</v>
      </c>
      <c r="C314" s="84" t="s">
        <v>158</v>
      </c>
      <c r="D314" s="84" t="s">
        <v>31</v>
      </c>
      <c r="E314" s="84" t="s">
        <v>51</v>
      </c>
      <c r="F314" s="88">
        <v>2.0099999999999998</v>
      </c>
      <c r="G314" s="88">
        <v>25.9</v>
      </c>
      <c r="H314" s="89">
        <v>1.78E-2</v>
      </c>
      <c r="I314" s="88">
        <v>0</v>
      </c>
      <c r="J314" s="88"/>
      <c r="K314" s="88"/>
      <c r="L314" s="89"/>
      <c r="M314" s="88"/>
      <c r="N314" s="88">
        <v>2.0099999999999998</v>
      </c>
      <c r="O314" s="88">
        <v>25.9</v>
      </c>
      <c r="P314" s="89">
        <v>1.78E-2</v>
      </c>
      <c r="Q314" s="88">
        <v>0</v>
      </c>
      <c r="R314" s="90">
        <f t="shared" si="16"/>
        <v>1</v>
      </c>
      <c r="S314" s="90">
        <f t="shared" si="17"/>
        <v>1</v>
      </c>
      <c r="T314" s="93">
        <f t="shared" si="18"/>
        <v>1</v>
      </c>
      <c r="U314" s="92" t="str">
        <f t="shared" si="19"/>
        <v/>
      </c>
    </row>
    <row r="315" spans="1:21" x14ac:dyDescent="0.15">
      <c r="A315" s="84" t="s">
        <v>49</v>
      </c>
      <c r="B315" s="84" t="s">
        <v>16</v>
      </c>
      <c r="C315" s="84" t="s">
        <v>158</v>
      </c>
      <c r="D315" s="84" t="s">
        <v>30</v>
      </c>
      <c r="E315" s="84" t="s">
        <v>44</v>
      </c>
      <c r="F315" s="88">
        <v>3.5</v>
      </c>
      <c r="G315" s="88">
        <v>237</v>
      </c>
      <c r="H315" s="89">
        <v>0.128</v>
      </c>
      <c r="I315" s="88">
        <v>0</v>
      </c>
      <c r="J315" s="88"/>
      <c r="K315" s="88"/>
      <c r="L315" s="89"/>
      <c r="M315" s="88"/>
      <c r="N315" s="88">
        <v>3.5</v>
      </c>
      <c r="O315" s="88">
        <v>237</v>
      </c>
      <c r="P315" s="89">
        <v>0.128</v>
      </c>
      <c r="Q315" s="88">
        <v>0</v>
      </c>
      <c r="R315" s="90">
        <f t="shared" si="16"/>
        <v>1</v>
      </c>
      <c r="S315" s="90">
        <f t="shared" si="17"/>
        <v>1</v>
      </c>
      <c r="T315" s="93">
        <f t="shared" si="18"/>
        <v>1</v>
      </c>
      <c r="U315" s="92" t="str">
        <f t="shared" si="19"/>
        <v/>
      </c>
    </row>
    <row r="316" spans="1:21" x14ac:dyDescent="0.15">
      <c r="A316" s="84" t="s">
        <v>49</v>
      </c>
      <c r="B316" s="84" t="s">
        <v>16</v>
      </c>
      <c r="C316" s="84" t="s">
        <v>158</v>
      </c>
      <c r="D316" s="84" t="s">
        <v>30</v>
      </c>
      <c r="E316" s="84" t="s">
        <v>51</v>
      </c>
      <c r="F316" s="88">
        <v>3.5</v>
      </c>
      <c r="G316" s="88">
        <v>159</v>
      </c>
      <c r="H316" s="89">
        <v>0.153</v>
      </c>
      <c r="I316" s="88">
        <v>0</v>
      </c>
      <c r="J316" s="88"/>
      <c r="K316" s="88"/>
      <c r="L316" s="89"/>
      <c r="M316" s="88"/>
      <c r="N316" s="88">
        <v>3.5</v>
      </c>
      <c r="O316" s="88">
        <v>159</v>
      </c>
      <c r="P316" s="89">
        <v>0.153</v>
      </c>
      <c r="Q316" s="88">
        <v>0</v>
      </c>
      <c r="R316" s="90">
        <f t="shared" si="16"/>
        <v>1</v>
      </c>
      <c r="S316" s="90">
        <f t="shared" si="17"/>
        <v>1</v>
      </c>
      <c r="T316" s="93">
        <f t="shared" si="18"/>
        <v>1</v>
      </c>
      <c r="U316" s="92" t="str">
        <f t="shared" si="19"/>
        <v/>
      </c>
    </row>
    <row r="317" spans="1:21" x14ac:dyDescent="0.15">
      <c r="A317" s="84" t="s">
        <v>49</v>
      </c>
      <c r="B317" s="84" t="s">
        <v>16</v>
      </c>
      <c r="C317" s="84" t="s">
        <v>158</v>
      </c>
      <c r="D317" s="84" t="s">
        <v>45</v>
      </c>
      <c r="E317" s="84" t="s">
        <v>44</v>
      </c>
      <c r="F317" s="88">
        <v>2.5</v>
      </c>
      <c r="G317" s="88">
        <v>154</v>
      </c>
      <c r="H317" s="89">
        <v>9.0999999999999998E-2</v>
      </c>
      <c r="I317" s="88">
        <v>0</v>
      </c>
      <c r="J317" s="88"/>
      <c r="K317" s="88"/>
      <c r="L317" s="89"/>
      <c r="M317" s="88"/>
      <c r="N317" s="88">
        <v>2.5</v>
      </c>
      <c r="O317" s="88">
        <v>154</v>
      </c>
      <c r="P317" s="89">
        <v>9.0999999999999998E-2</v>
      </c>
      <c r="Q317" s="88">
        <v>0</v>
      </c>
      <c r="R317" s="90">
        <f t="shared" si="16"/>
        <v>1</v>
      </c>
      <c r="S317" s="90">
        <f t="shared" si="17"/>
        <v>1</v>
      </c>
      <c r="T317" s="93">
        <f t="shared" si="18"/>
        <v>1</v>
      </c>
      <c r="U317" s="92" t="str">
        <f t="shared" si="19"/>
        <v/>
      </c>
    </row>
    <row r="318" spans="1:21" x14ac:dyDescent="0.15">
      <c r="A318" s="84" t="s">
        <v>49</v>
      </c>
      <c r="B318" s="84" t="s">
        <v>16</v>
      </c>
      <c r="C318" s="84" t="s">
        <v>158</v>
      </c>
      <c r="D318" s="84" t="s">
        <v>45</v>
      </c>
      <c r="E318" s="84" t="s">
        <v>51</v>
      </c>
      <c r="F318" s="88">
        <v>3.6</v>
      </c>
      <c r="G318" s="88">
        <v>91.4</v>
      </c>
      <c r="H318" s="89">
        <v>7.2999999999999995E-2</v>
      </c>
      <c r="I318" s="88">
        <v>0</v>
      </c>
      <c r="J318" s="88"/>
      <c r="K318" s="88"/>
      <c r="L318" s="89"/>
      <c r="M318" s="88"/>
      <c r="N318" s="88">
        <v>3.6</v>
      </c>
      <c r="O318" s="88">
        <v>91.4</v>
      </c>
      <c r="P318" s="89">
        <v>7.2999999999999995E-2</v>
      </c>
      <c r="Q318" s="88">
        <v>0</v>
      </c>
      <c r="R318" s="90">
        <f t="shared" si="16"/>
        <v>1</v>
      </c>
      <c r="S318" s="90">
        <f t="shared" si="17"/>
        <v>1</v>
      </c>
      <c r="T318" s="93">
        <f t="shared" si="18"/>
        <v>1</v>
      </c>
      <c r="U318" s="92" t="str">
        <f t="shared" si="19"/>
        <v/>
      </c>
    </row>
    <row r="319" spans="1:21" x14ac:dyDescent="0.15">
      <c r="A319" s="84" t="s">
        <v>49</v>
      </c>
      <c r="B319" s="84" t="s">
        <v>16</v>
      </c>
      <c r="C319" s="84" t="s">
        <v>159</v>
      </c>
      <c r="D319" s="84" t="s">
        <v>29</v>
      </c>
      <c r="E319" s="84" t="s">
        <v>44</v>
      </c>
      <c r="F319" s="88">
        <v>2.5299999999999998</v>
      </c>
      <c r="G319" s="88">
        <v>71</v>
      </c>
      <c r="H319" s="89">
        <v>8.8499999999999995E-2</v>
      </c>
      <c r="I319" s="88">
        <v>7.82</v>
      </c>
      <c r="J319" s="88"/>
      <c r="K319" s="88"/>
      <c r="L319" s="89"/>
      <c r="M319" s="88"/>
      <c r="N319" s="88">
        <v>2.5299999999999998</v>
      </c>
      <c r="O319" s="88">
        <v>71</v>
      </c>
      <c r="P319" s="89">
        <v>8.8499999999999995E-2</v>
      </c>
      <c r="Q319" s="88">
        <v>7.82</v>
      </c>
      <c r="R319" s="90">
        <f t="shared" si="16"/>
        <v>1</v>
      </c>
      <c r="S319" s="90">
        <f t="shared" si="17"/>
        <v>1</v>
      </c>
      <c r="T319" s="93">
        <f t="shared" si="18"/>
        <v>1</v>
      </c>
      <c r="U319" s="92">
        <f t="shared" si="19"/>
        <v>1</v>
      </c>
    </row>
    <row r="320" spans="1:21" x14ac:dyDescent="0.15">
      <c r="A320" s="84" t="s">
        <v>49</v>
      </c>
      <c r="B320" s="84" t="s">
        <v>16</v>
      </c>
      <c r="C320" s="84" t="s">
        <v>159</v>
      </c>
      <c r="D320" s="84" t="s">
        <v>29</v>
      </c>
      <c r="E320" s="84" t="s">
        <v>51</v>
      </c>
      <c r="F320" s="88">
        <v>3.83</v>
      </c>
      <c r="G320" s="88">
        <v>40.4</v>
      </c>
      <c r="H320" s="89">
        <v>6.8099999999999994E-2</v>
      </c>
      <c r="I320" s="88">
        <v>5.37</v>
      </c>
      <c r="J320" s="88"/>
      <c r="K320" s="88"/>
      <c r="L320" s="89"/>
      <c r="M320" s="88"/>
      <c r="N320" s="88">
        <v>3.83</v>
      </c>
      <c r="O320" s="88">
        <v>40.4</v>
      </c>
      <c r="P320" s="89">
        <v>6.8099999999999994E-2</v>
      </c>
      <c r="Q320" s="88">
        <v>5.37</v>
      </c>
      <c r="R320" s="90">
        <f t="shared" si="16"/>
        <v>1</v>
      </c>
      <c r="S320" s="90">
        <f t="shared" si="17"/>
        <v>1</v>
      </c>
      <c r="T320" s="93">
        <f t="shared" si="18"/>
        <v>1</v>
      </c>
      <c r="U320" s="92">
        <f t="shared" si="19"/>
        <v>1</v>
      </c>
    </row>
    <row r="321" spans="1:21" x14ac:dyDescent="0.15">
      <c r="A321" s="84" t="s">
        <v>49</v>
      </c>
      <c r="B321" s="84" t="s">
        <v>16</v>
      </c>
      <c r="C321" s="84" t="s">
        <v>159</v>
      </c>
      <c r="D321" s="84" t="s">
        <v>31</v>
      </c>
      <c r="E321" s="84" t="s">
        <v>44</v>
      </c>
      <c r="F321" s="88">
        <v>1</v>
      </c>
      <c r="G321" s="88">
        <v>10.8</v>
      </c>
      <c r="H321" s="89">
        <v>1.5100000000000001E-2</v>
      </c>
      <c r="I321" s="88">
        <v>0.73099999999999998</v>
      </c>
      <c r="J321" s="88"/>
      <c r="K321" s="88"/>
      <c r="L321" s="89"/>
      <c r="M321" s="88"/>
      <c r="N321" s="88">
        <v>1</v>
      </c>
      <c r="O321" s="88">
        <v>10.8</v>
      </c>
      <c r="P321" s="89">
        <v>1.5100000000000001E-2</v>
      </c>
      <c r="Q321" s="88">
        <v>0.73099999999999998</v>
      </c>
      <c r="R321" s="90">
        <f t="shared" si="16"/>
        <v>1</v>
      </c>
      <c r="S321" s="90">
        <f t="shared" si="17"/>
        <v>1</v>
      </c>
      <c r="T321" s="93">
        <f t="shared" si="18"/>
        <v>1</v>
      </c>
      <c r="U321" s="92">
        <f t="shared" si="19"/>
        <v>1</v>
      </c>
    </row>
    <row r="322" spans="1:21" x14ac:dyDescent="0.15">
      <c r="A322" s="84" t="s">
        <v>49</v>
      </c>
      <c r="B322" s="84" t="s">
        <v>16</v>
      </c>
      <c r="C322" s="84" t="s">
        <v>159</v>
      </c>
      <c r="D322" s="84" t="s">
        <v>31</v>
      </c>
      <c r="E322" s="84" t="s">
        <v>51</v>
      </c>
      <c r="F322" s="88">
        <v>2.0099999999999998</v>
      </c>
      <c r="G322" s="88">
        <v>11.9</v>
      </c>
      <c r="H322" s="89">
        <v>1.6500000000000001E-2</v>
      </c>
      <c r="I322" s="88">
        <v>1.59</v>
      </c>
      <c r="J322" s="88"/>
      <c r="K322" s="88"/>
      <c r="L322" s="89"/>
      <c r="M322" s="88"/>
      <c r="N322" s="88">
        <v>2.0099999999999998</v>
      </c>
      <c r="O322" s="88">
        <v>11.9</v>
      </c>
      <c r="P322" s="89">
        <v>1.6500000000000001E-2</v>
      </c>
      <c r="Q322" s="88">
        <v>1.59</v>
      </c>
      <c r="R322" s="90">
        <f t="shared" si="16"/>
        <v>1</v>
      </c>
      <c r="S322" s="90">
        <f t="shared" si="17"/>
        <v>1</v>
      </c>
      <c r="T322" s="93">
        <f t="shared" si="18"/>
        <v>1</v>
      </c>
      <c r="U322" s="92">
        <f t="shared" si="19"/>
        <v>1</v>
      </c>
    </row>
    <row r="323" spans="1:21" x14ac:dyDescent="0.15">
      <c r="A323" s="84" t="s">
        <v>49</v>
      </c>
      <c r="B323" s="84" t="s">
        <v>16</v>
      </c>
      <c r="C323" s="84" t="s">
        <v>159</v>
      </c>
      <c r="D323" s="84" t="s">
        <v>30</v>
      </c>
      <c r="E323" s="84" t="s">
        <v>44</v>
      </c>
      <c r="F323" s="88">
        <v>3.5</v>
      </c>
      <c r="G323" s="88">
        <v>196</v>
      </c>
      <c r="H323" s="89">
        <v>0.115</v>
      </c>
      <c r="I323" s="88">
        <v>3.39</v>
      </c>
      <c r="J323" s="88"/>
      <c r="K323" s="88"/>
      <c r="L323" s="89"/>
      <c r="M323" s="88"/>
      <c r="N323" s="88">
        <v>3.5</v>
      </c>
      <c r="O323" s="88">
        <v>196</v>
      </c>
      <c r="P323" s="89">
        <v>0.115</v>
      </c>
      <c r="Q323" s="88">
        <v>3.39</v>
      </c>
      <c r="R323" s="90">
        <f t="shared" si="16"/>
        <v>1</v>
      </c>
      <c r="S323" s="90">
        <f t="shared" si="17"/>
        <v>1</v>
      </c>
      <c r="T323" s="93">
        <f t="shared" si="18"/>
        <v>1</v>
      </c>
      <c r="U323" s="92">
        <f t="shared" si="19"/>
        <v>1</v>
      </c>
    </row>
    <row r="324" spans="1:21" x14ac:dyDescent="0.15">
      <c r="A324" s="84" t="s">
        <v>49</v>
      </c>
      <c r="B324" s="84" t="s">
        <v>16</v>
      </c>
      <c r="C324" s="84" t="s">
        <v>159</v>
      </c>
      <c r="D324" s="84" t="s">
        <v>30</v>
      </c>
      <c r="E324" s="84" t="s">
        <v>51</v>
      </c>
      <c r="F324" s="88">
        <v>3.5</v>
      </c>
      <c r="G324" s="88">
        <v>107</v>
      </c>
      <c r="H324" s="89">
        <v>0.14299999999999999</v>
      </c>
      <c r="I324" s="88">
        <v>4.9000000000000004</v>
      </c>
      <c r="J324" s="88"/>
      <c r="K324" s="88"/>
      <c r="L324" s="89"/>
      <c r="M324" s="88"/>
      <c r="N324" s="88">
        <v>3.5</v>
      </c>
      <c r="O324" s="88">
        <v>107</v>
      </c>
      <c r="P324" s="89">
        <v>0.14299999999999999</v>
      </c>
      <c r="Q324" s="88">
        <v>4.9000000000000004</v>
      </c>
      <c r="R324" s="90">
        <f t="shared" si="16"/>
        <v>1</v>
      </c>
      <c r="S324" s="90">
        <f t="shared" si="17"/>
        <v>1</v>
      </c>
      <c r="T324" s="93">
        <f t="shared" si="18"/>
        <v>1</v>
      </c>
      <c r="U324" s="92">
        <f t="shared" si="19"/>
        <v>1</v>
      </c>
    </row>
    <row r="325" spans="1:21" x14ac:dyDescent="0.15">
      <c r="A325" s="84" t="s">
        <v>49</v>
      </c>
      <c r="B325" s="84" t="s">
        <v>16</v>
      </c>
      <c r="C325" s="84" t="s">
        <v>159</v>
      </c>
      <c r="D325" s="84" t="s">
        <v>45</v>
      </c>
      <c r="E325" s="84" t="s">
        <v>44</v>
      </c>
      <c r="F325" s="88">
        <v>2.5</v>
      </c>
      <c r="G325" s="88">
        <v>70.900000000000006</v>
      </c>
      <c r="H325" s="89">
        <v>8.7999999999999995E-2</v>
      </c>
      <c r="I325" s="88">
        <v>7.73</v>
      </c>
      <c r="J325" s="88"/>
      <c r="K325" s="88"/>
      <c r="L325" s="89"/>
      <c r="M325" s="88"/>
      <c r="N325" s="88">
        <v>2.5</v>
      </c>
      <c r="O325" s="88">
        <v>70.900000000000006</v>
      </c>
      <c r="P325" s="89">
        <v>8.7999999999999995E-2</v>
      </c>
      <c r="Q325" s="88">
        <v>7.73</v>
      </c>
      <c r="R325" s="90">
        <f t="shared" si="16"/>
        <v>1</v>
      </c>
      <c r="S325" s="90">
        <f t="shared" si="17"/>
        <v>1</v>
      </c>
      <c r="T325" s="93">
        <f t="shared" si="18"/>
        <v>1</v>
      </c>
      <c r="U325" s="92">
        <f t="shared" si="19"/>
        <v>1</v>
      </c>
    </row>
    <row r="326" spans="1:21" x14ac:dyDescent="0.15">
      <c r="A326" s="84" t="s">
        <v>49</v>
      </c>
      <c r="B326" s="84" t="s">
        <v>16</v>
      </c>
      <c r="C326" s="84" t="s">
        <v>159</v>
      </c>
      <c r="D326" s="84" t="s">
        <v>45</v>
      </c>
      <c r="E326" s="84" t="s">
        <v>51</v>
      </c>
      <c r="F326" s="88">
        <v>3.6</v>
      </c>
      <c r="G326" s="88">
        <v>40.6</v>
      </c>
      <c r="H326" s="89">
        <v>6.6000000000000003E-2</v>
      </c>
      <c r="I326" s="88">
        <v>4.97</v>
      </c>
      <c r="J326" s="88"/>
      <c r="K326" s="88"/>
      <c r="L326" s="89"/>
      <c r="M326" s="88"/>
      <c r="N326" s="88">
        <v>3.6</v>
      </c>
      <c r="O326" s="88">
        <v>40.6</v>
      </c>
      <c r="P326" s="89">
        <v>6.6000000000000003E-2</v>
      </c>
      <c r="Q326" s="88">
        <v>4.97</v>
      </c>
      <c r="R326" s="90">
        <f t="shared" si="16"/>
        <v>1</v>
      </c>
      <c r="S326" s="90">
        <f t="shared" si="17"/>
        <v>1</v>
      </c>
      <c r="T326" s="93">
        <f t="shared" si="18"/>
        <v>1</v>
      </c>
      <c r="U326" s="92">
        <f t="shared" si="19"/>
        <v>1</v>
      </c>
    </row>
    <row r="327" spans="1:21" x14ac:dyDescent="0.15">
      <c r="A327" s="84" t="s">
        <v>49</v>
      </c>
      <c r="B327" s="84" t="s">
        <v>18</v>
      </c>
      <c r="C327" s="84" t="s">
        <v>43</v>
      </c>
      <c r="D327" s="84" t="s">
        <v>29</v>
      </c>
      <c r="E327" s="84" t="s">
        <v>44</v>
      </c>
      <c r="F327" s="88">
        <v>2.66</v>
      </c>
      <c r="G327" s="88">
        <v>5.15</v>
      </c>
      <c r="H327" s="89">
        <v>0</v>
      </c>
      <c r="I327" s="88">
        <v>7.74</v>
      </c>
      <c r="J327" s="88">
        <v>49.422801999999997</v>
      </c>
      <c r="K327" s="88">
        <v>0.27717977999999999</v>
      </c>
      <c r="L327" s="89">
        <v>0</v>
      </c>
      <c r="M327" s="88">
        <v>0.41657695</v>
      </c>
      <c r="N327" s="88"/>
      <c r="O327" s="88"/>
      <c r="P327" s="89"/>
      <c r="Q327" s="88"/>
      <c r="R327" s="90">
        <f t="shared" si="16"/>
        <v>18.580000751879698</v>
      </c>
      <c r="S327" s="90">
        <f t="shared" si="17"/>
        <v>5.3821316504854361E-2</v>
      </c>
      <c r="T327" s="93" t="str">
        <f t="shared" si="18"/>
        <v/>
      </c>
      <c r="U327" s="92">
        <f t="shared" si="19"/>
        <v>5.3821311369509045E-2</v>
      </c>
    </row>
    <row r="328" spans="1:21" x14ac:dyDescent="0.15">
      <c r="A328" s="84" t="s">
        <v>49</v>
      </c>
      <c r="B328" s="84" t="s">
        <v>18</v>
      </c>
      <c r="C328" s="84" t="s">
        <v>43</v>
      </c>
      <c r="D328" s="84" t="s">
        <v>29</v>
      </c>
      <c r="E328" s="84" t="s">
        <v>51</v>
      </c>
      <c r="F328" s="88">
        <v>3.66</v>
      </c>
      <c r="G328" s="88">
        <v>5.15</v>
      </c>
      <c r="H328" s="89">
        <v>0</v>
      </c>
      <c r="I328" s="88">
        <v>8.25</v>
      </c>
      <c r="J328" s="88">
        <v>68.002799999999993</v>
      </c>
      <c r="K328" s="88">
        <v>0.27717977999999999</v>
      </c>
      <c r="L328" s="89">
        <v>0</v>
      </c>
      <c r="M328" s="88">
        <v>0.44402584</v>
      </c>
      <c r="N328" s="88"/>
      <c r="O328" s="88"/>
      <c r="P328" s="89"/>
      <c r="Q328" s="88"/>
      <c r="R328" s="90">
        <f t="shared" ref="R328:R391" si="20">IFERROR(MAX(GETPIVOTDATA("Sum of NumUnit",$A$3,"EnergyImpactID",$A328,"Version","DEER2021","BldgType",$D328,"BldgVint",$E328,"BldgLoc",$B328,"BldgHVAC",$C328,"NormUnit","Cap-kBTUh"),GETPIVOTDATA("Sum of NumUnit",$A$3,"EnergyImpactID",$A328,"Version","DEER2021","BldgType",$D328,"BldgVint",$E328,"BldgLoc",$B328,"BldgHVAC",$C328,"NormUnit","Cap-Tons"))/GETPIVOTDATA("Sum of NumUnit",$A$3,"EnergyImpactID",$A328,"Version","DEER2020","BldgType",$D328,"BldgVint",$E328,"BldgLoc",$B328,"BldgHVAC",$C328,"NormUnit","Cap-Tons"),"")</f>
        <v>18.579999999999998</v>
      </c>
      <c r="S328" s="90">
        <f t="shared" ref="S328:S391" si="21">IFERROR(MAX(GETPIVOTDATA("Sum of APreWBkWh",$A$3,"EnergyImpactID",$A328,"Version","DEER2021","BldgType",$D328,"BldgVint",$E328,"BldgLoc",$B328,"BldgHVAC",$C328,"NormUnit","Cap-kBTUh"),GETPIVOTDATA("Sum of APreWBkWh",$A$3,"EnergyImpactID",$A328,"Version","DEER2021","BldgType",$D328,"BldgVint",$E328,"BldgLoc",$B328,"BldgHVAC",$C328,"NormUnit","Cap-Tons"))/GETPIVOTDATA("Sum of APreWBkWh",$A$3,"EnergyImpactID",$A328,"Version","DEER2020","BldgType",$D328,"BldgVint",$E328,"BldgLoc",$B328,"BldgHVAC",$C328,"NormUnit","Cap-Tons"),"")</f>
        <v>5.3821316504854361E-2</v>
      </c>
      <c r="T328" s="93" t="str">
        <f t="shared" ref="T328:T391" si="22">IFERROR(MAX(GETPIVOTDATA("Sum of APreWBkW",$A$3,"EnergyImpactID",$A328,"Version","DEER2021","BldgType",$D328,"BldgVint",$E328,"BldgLoc",$B328,"BldgHVAC",$C328,"NormUnit","Cap-kBTUh"),GETPIVOTDATA("Sum of APreWBkW",$A$3,"EnergyImpactID",$A328,"Version","DEER2021","BldgType",$D328,"BldgVint",$E328,"BldgLoc",$B328,"BldgHVAC",$C328,"NormUnit","Cap-Tons"))/GETPIVOTDATA("Sum of APreWBkW",$A$3,"EnergyImpactID",$A328,"Version","DEER2020","BldgType",$D328,"BldgVint",$E328,"BldgLoc",$B328,"BldgHVAC",$C328,"NormUnit","Cap-Tons"),"")</f>
        <v/>
      </c>
      <c r="U328" s="92">
        <f t="shared" ref="U328:U391" si="23">IFERROR(MAX(GETPIVOTDATA("Sum of APreWBtherm",$A$3,"EnergyImpactID",$A328,"Version","DEER2021","BldgType",$D328,"BldgVint",$E328,"BldgLoc",$B328,"BldgHVAC",$C328,"NormUnit","Cap-kBTUh"),GETPIVOTDATA("Sum of APreWBtherm",$A$3,"EnergyImpactID",$A328,"Version","DEER2021","BldgType",$D328,"BldgVint",$E328,"BldgLoc",$B328,"BldgHVAC",$C328,"NormUnit","Cap-Tons"))/GETPIVOTDATA("Sum of APreWBtherm",$A$3,"EnergyImpactID",$A328,"Version","DEER2020","BldgType",$D328,"BldgVint",$E328,"BldgLoc",$B328,"BldgHVAC",$C328,"NormUnit","Cap-Tons"),"")</f>
        <v>5.382131393939394E-2</v>
      </c>
    </row>
    <row r="329" spans="1:21" x14ac:dyDescent="0.15">
      <c r="A329" s="84" t="s">
        <v>49</v>
      </c>
      <c r="B329" s="84" t="s">
        <v>18</v>
      </c>
      <c r="C329" s="84" t="s">
        <v>43</v>
      </c>
      <c r="D329" s="84" t="s">
        <v>31</v>
      </c>
      <c r="E329" s="84" t="s">
        <v>44</v>
      </c>
      <c r="F329" s="88">
        <v>1</v>
      </c>
      <c r="G329" s="88">
        <v>1.95</v>
      </c>
      <c r="H329" s="89">
        <v>0</v>
      </c>
      <c r="I329" s="88">
        <v>2.06</v>
      </c>
      <c r="J329" s="88">
        <v>18.68</v>
      </c>
      <c r="K329" s="88">
        <v>0.10438973</v>
      </c>
      <c r="L329" s="89">
        <v>0</v>
      </c>
      <c r="M329" s="88">
        <v>0.11027837</v>
      </c>
      <c r="N329" s="88"/>
      <c r="O329" s="88"/>
      <c r="P329" s="89"/>
      <c r="Q329" s="88"/>
      <c r="R329" s="90">
        <f t="shared" si="20"/>
        <v>18.68</v>
      </c>
      <c r="S329" s="90">
        <f t="shared" si="21"/>
        <v>5.3533194871794872E-2</v>
      </c>
      <c r="T329" s="93" t="str">
        <f t="shared" si="22"/>
        <v/>
      </c>
      <c r="U329" s="92">
        <f t="shared" si="23"/>
        <v>5.353318932038835E-2</v>
      </c>
    </row>
    <row r="330" spans="1:21" x14ac:dyDescent="0.15">
      <c r="A330" s="84" t="s">
        <v>49</v>
      </c>
      <c r="B330" s="84" t="s">
        <v>18</v>
      </c>
      <c r="C330" s="84" t="s">
        <v>43</v>
      </c>
      <c r="D330" s="84" t="s">
        <v>31</v>
      </c>
      <c r="E330" s="84" t="s">
        <v>51</v>
      </c>
      <c r="F330" s="88">
        <v>1.85</v>
      </c>
      <c r="G330" s="88">
        <v>1.51</v>
      </c>
      <c r="H330" s="89">
        <v>0</v>
      </c>
      <c r="I330" s="88">
        <v>2.0099999999999998</v>
      </c>
      <c r="J330" s="88">
        <v>34.558</v>
      </c>
      <c r="K330" s="88">
        <v>8.0835119999999996E-2</v>
      </c>
      <c r="L330" s="89">
        <v>0</v>
      </c>
      <c r="M330" s="88">
        <v>0.10760171</v>
      </c>
      <c r="N330" s="88"/>
      <c r="O330" s="88"/>
      <c r="P330" s="89"/>
      <c r="Q330" s="88"/>
      <c r="R330" s="90">
        <f t="shared" si="20"/>
        <v>18.68</v>
      </c>
      <c r="S330" s="90">
        <f t="shared" si="21"/>
        <v>5.3533192052980128E-2</v>
      </c>
      <c r="T330" s="93" t="str">
        <f t="shared" si="22"/>
        <v/>
      </c>
      <c r="U330" s="92">
        <f t="shared" si="23"/>
        <v>5.3533189054726378E-2</v>
      </c>
    </row>
    <row r="331" spans="1:21" x14ac:dyDescent="0.15">
      <c r="A331" s="84" t="s">
        <v>49</v>
      </c>
      <c r="B331" s="84" t="s">
        <v>18</v>
      </c>
      <c r="C331" s="84" t="s">
        <v>43</v>
      </c>
      <c r="D331" s="84" t="s">
        <v>30</v>
      </c>
      <c r="E331" s="84" t="s">
        <v>44</v>
      </c>
      <c r="F331" s="88">
        <v>3.5</v>
      </c>
      <c r="G331" s="88">
        <v>4.8499999999999996</v>
      </c>
      <c r="H331" s="89">
        <v>0</v>
      </c>
      <c r="I331" s="88">
        <v>7.47</v>
      </c>
      <c r="J331" s="88">
        <v>54.984999999999999</v>
      </c>
      <c r="K331" s="88">
        <v>0.30872055999999998</v>
      </c>
      <c r="L331" s="89">
        <v>0</v>
      </c>
      <c r="M331" s="88">
        <v>0.47549330000000001</v>
      </c>
      <c r="N331" s="88"/>
      <c r="O331" s="88"/>
      <c r="P331" s="89"/>
      <c r="Q331" s="88"/>
      <c r="R331" s="90">
        <f t="shared" si="20"/>
        <v>15.709999999999999</v>
      </c>
      <c r="S331" s="90">
        <f t="shared" si="21"/>
        <v>6.3653723711340204E-2</v>
      </c>
      <c r="T331" s="93" t="str">
        <f t="shared" si="22"/>
        <v/>
      </c>
      <c r="U331" s="92">
        <f t="shared" si="23"/>
        <v>6.3653721552878184E-2</v>
      </c>
    </row>
    <row r="332" spans="1:21" x14ac:dyDescent="0.15">
      <c r="A332" s="84" t="s">
        <v>49</v>
      </c>
      <c r="B332" s="84" t="s">
        <v>18</v>
      </c>
      <c r="C332" s="84" t="s">
        <v>43</v>
      </c>
      <c r="D332" s="84" t="s">
        <v>30</v>
      </c>
      <c r="E332" s="84" t="s">
        <v>51</v>
      </c>
      <c r="F332" s="88">
        <v>3.5</v>
      </c>
      <c r="G332" s="88">
        <v>6.11</v>
      </c>
      <c r="H332" s="89">
        <v>0</v>
      </c>
      <c r="I332" s="88">
        <v>9.75</v>
      </c>
      <c r="J332" s="88">
        <v>54.984999999999999</v>
      </c>
      <c r="K332" s="88">
        <v>0.38892427000000002</v>
      </c>
      <c r="L332" s="89">
        <v>0</v>
      </c>
      <c r="M332" s="88">
        <v>0.62062379999999995</v>
      </c>
      <c r="N332" s="88"/>
      <c r="O332" s="88"/>
      <c r="P332" s="89"/>
      <c r="Q332" s="88"/>
      <c r="R332" s="90">
        <f t="shared" si="20"/>
        <v>15.709999999999999</v>
      </c>
      <c r="S332" s="90">
        <f t="shared" si="21"/>
        <v>6.3653726677577738E-2</v>
      </c>
      <c r="T332" s="93" t="str">
        <f t="shared" si="22"/>
        <v/>
      </c>
      <c r="U332" s="92">
        <f t="shared" si="23"/>
        <v>6.3653723076923074E-2</v>
      </c>
    </row>
    <row r="333" spans="1:21" x14ac:dyDescent="0.15">
      <c r="A333" s="84" t="s">
        <v>49</v>
      </c>
      <c r="B333" s="84" t="s">
        <v>18</v>
      </c>
      <c r="C333" s="84" t="s">
        <v>43</v>
      </c>
      <c r="D333" s="84" t="s">
        <v>45</v>
      </c>
      <c r="E333" s="84" t="s">
        <v>44</v>
      </c>
      <c r="F333" s="88">
        <v>2.7</v>
      </c>
      <c r="G333" s="88">
        <v>5</v>
      </c>
      <c r="H333" s="89">
        <v>0</v>
      </c>
      <c r="I333" s="88">
        <v>7.55</v>
      </c>
      <c r="J333" s="88"/>
      <c r="K333" s="88"/>
      <c r="L333" s="89"/>
      <c r="M333" s="88"/>
      <c r="N333" s="88">
        <v>2.7</v>
      </c>
      <c r="O333" s="88">
        <v>5</v>
      </c>
      <c r="P333" s="89">
        <v>0</v>
      </c>
      <c r="Q333" s="88">
        <v>7.55</v>
      </c>
      <c r="R333" s="90">
        <f t="shared" si="20"/>
        <v>1</v>
      </c>
      <c r="S333" s="90">
        <f t="shared" si="21"/>
        <v>1</v>
      </c>
      <c r="T333" s="93" t="str">
        <f t="shared" si="22"/>
        <v/>
      </c>
      <c r="U333" s="92">
        <f t="shared" si="23"/>
        <v>1</v>
      </c>
    </row>
    <row r="334" spans="1:21" x14ac:dyDescent="0.15">
      <c r="A334" s="84" t="s">
        <v>49</v>
      </c>
      <c r="B334" s="84" t="s">
        <v>18</v>
      </c>
      <c r="C334" s="84" t="s">
        <v>43</v>
      </c>
      <c r="D334" s="84" t="s">
        <v>45</v>
      </c>
      <c r="E334" s="84" t="s">
        <v>51</v>
      </c>
      <c r="F334" s="88">
        <v>3.4</v>
      </c>
      <c r="G334" s="88">
        <v>4.8</v>
      </c>
      <c r="H334" s="89">
        <v>0</v>
      </c>
      <c r="I334" s="88">
        <v>7.56</v>
      </c>
      <c r="J334" s="88"/>
      <c r="K334" s="88"/>
      <c r="L334" s="89"/>
      <c r="M334" s="88"/>
      <c r="N334" s="88">
        <v>3.4</v>
      </c>
      <c r="O334" s="88">
        <v>4.8</v>
      </c>
      <c r="P334" s="89">
        <v>0</v>
      </c>
      <c r="Q334" s="88">
        <v>7.56</v>
      </c>
      <c r="R334" s="90">
        <f t="shared" si="20"/>
        <v>1</v>
      </c>
      <c r="S334" s="90">
        <f t="shared" si="21"/>
        <v>1</v>
      </c>
      <c r="T334" s="93" t="str">
        <f t="shared" si="22"/>
        <v/>
      </c>
      <c r="U334" s="92">
        <f t="shared" si="23"/>
        <v>1</v>
      </c>
    </row>
    <row r="335" spans="1:21" x14ac:dyDescent="0.15">
      <c r="A335" s="84" t="s">
        <v>49</v>
      </c>
      <c r="B335" s="84" t="s">
        <v>18</v>
      </c>
      <c r="C335" s="84" t="s">
        <v>157</v>
      </c>
      <c r="D335" s="84" t="s">
        <v>29</v>
      </c>
      <c r="E335" s="84" t="s">
        <v>44</v>
      </c>
      <c r="F335" s="88">
        <v>2.66</v>
      </c>
      <c r="G335" s="88">
        <v>74</v>
      </c>
      <c r="H335" s="89">
        <v>0.107</v>
      </c>
      <c r="I335" s="88">
        <v>7.91</v>
      </c>
      <c r="J335" s="88"/>
      <c r="K335" s="88"/>
      <c r="L335" s="89"/>
      <c r="M335" s="88"/>
      <c r="N335" s="88">
        <v>2.66</v>
      </c>
      <c r="O335" s="88">
        <v>74</v>
      </c>
      <c r="P335" s="89">
        <v>0.107</v>
      </c>
      <c r="Q335" s="88">
        <v>7.91</v>
      </c>
      <c r="R335" s="90">
        <f t="shared" si="20"/>
        <v>1</v>
      </c>
      <c r="S335" s="90">
        <f t="shared" si="21"/>
        <v>1</v>
      </c>
      <c r="T335" s="93">
        <f t="shared" si="22"/>
        <v>1</v>
      </c>
      <c r="U335" s="92">
        <f t="shared" si="23"/>
        <v>1</v>
      </c>
    </row>
    <row r="336" spans="1:21" x14ac:dyDescent="0.15">
      <c r="A336" s="84" t="s">
        <v>49</v>
      </c>
      <c r="B336" s="84" t="s">
        <v>18</v>
      </c>
      <c r="C336" s="84" t="s">
        <v>157</v>
      </c>
      <c r="D336" s="84" t="s">
        <v>29</v>
      </c>
      <c r="E336" s="84" t="s">
        <v>51</v>
      </c>
      <c r="F336" s="88">
        <v>3.66</v>
      </c>
      <c r="G336" s="88">
        <v>56.4</v>
      </c>
      <c r="H336" s="89">
        <v>9.7199999999999995E-2</v>
      </c>
      <c r="I336" s="88">
        <v>8.44</v>
      </c>
      <c r="J336" s="88"/>
      <c r="K336" s="88"/>
      <c r="L336" s="89"/>
      <c r="M336" s="88"/>
      <c r="N336" s="88">
        <v>3.66</v>
      </c>
      <c r="O336" s="88">
        <v>56.4</v>
      </c>
      <c r="P336" s="89">
        <v>9.7199999999999995E-2</v>
      </c>
      <c r="Q336" s="88">
        <v>8.44</v>
      </c>
      <c r="R336" s="90">
        <f t="shared" si="20"/>
        <v>1</v>
      </c>
      <c r="S336" s="90">
        <f t="shared" si="21"/>
        <v>1</v>
      </c>
      <c r="T336" s="93">
        <f t="shared" si="22"/>
        <v>1</v>
      </c>
      <c r="U336" s="92">
        <f t="shared" si="23"/>
        <v>1</v>
      </c>
    </row>
    <row r="337" spans="1:21" x14ac:dyDescent="0.15">
      <c r="A337" s="84" t="s">
        <v>49</v>
      </c>
      <c r="B337" s="84" t="s">
        <v>18</v>
      </c>
      <c r="C337" s="84" t="s">
        <v>157</v>
      </c>
      <c r="D337" s="84" t="s">
        <v>31</v>
      </c>
      <c r="E337" s="84" t="s">
        <v>44</v>
      </c>
      <c r="F337" s="88">
        <v>1</v>
      </c>
      <c r="G337" s="88">
        <v>25.8</v>
      </c>
      <c r="H337" s="89">
        <v>2.3199999999999998E-2</v>
      </c>
      <c r="I337" s="88">
        <v>2.13</v>
      </c>
      <c r="J337" s="88"/>
      <c r="K337" s="88"/>
      <c r="L337" s="89"/>
      <c r="M337" s="88"/>
      <c r="N337" s="88">
        <v>1</v>
      </c>
      <c r="O337" s="88">
        <v>25.8</v>
      </c>
      <c r="P337" s="89">
        <v>2.3199999999999998E-2</v>
      </c>
      <c r="Q337" s="88">
        <v>2.13</v>
      </c>
      <c r="R337" s="90">
        <f t="shared" si="20"/>
        <v>1</v>
      </c>
      <c r="S337" s="90">
        <f t="shared" si="21"/>
        <v>1</v>
      </c>
      <c r="T337" s="93">
        <f t="shared" si="22"/>
        <v>1</v>
      </c>
      <c r="U337" s="92">
        <f t="shared" si="23"/>
        <v>1</v>
      </c>
    </row>
    <row r="338" spans="1:21" x14ac:dyDescent="0.15">
      <c r="A338" s="84" t="s">
        <v>49</v>
      </c>
      <c r="B338" s="84" t="s">
        <v>18</v>
      </c>
      <c r="C338" s="84" t="s">
        <v>157</v>
      </c>
      <c r="D338" s="84" t="s">
        <v>31</v>
      </c>
      <c r="E338" s="84" t="s">
        <v>51</v>
      </c>
      <c r="F338" s="88">
        <v>1.85</v>
      </c>
      <c r="G338" s="88">
        <v>14.7</v>
      </c>
      <c r="H338" s="89">
        <v>2.29E-2</v>
      </c>
      <c r="I338" s="88">
        <v>2.0699999999999998</v>
      </c>
      <c r="J338" s="88"/>
      <c r="K338" s="88"/>
      <c r="L338" s="89"/>
      <c r="M338" s="88"/>
      <c r="N338" s="88">
        <v>1.85</v>
      </c>
      <c r="O338" s="88">
        <v>14.7</v>
      </c>
      <c r="P338" s="89">
        <v>2.29E-2</v>
      </c>
      <c r="Q338" s="88">
        <v>2.0699999999999998</v>
      </c>
      <c r="R338" s="90">
        <f t="shared" si="20"/>
        <v>1</v>
      </c>
      <c r="S338" s="90">
        <f t="shared" si="21"/>
        <v>1</v>
      </c>
      <c r="T338" s="93">
        <f t="shared" si="22"/>
        <v>1</v>
      </c>
      <c r="U338" s="92">
        <f t="shared" si="23"/>
        <v>1</v>
      </c>
    </row>
    <row r="339" spans="1:21" x14ac:dyDescent="0.15">
      <c r="A339" s="84" t="s">
        <v>49</v>
      </c>
      <c r="B339" s="84" t="s">
        <v>18</v>
      </c>
      <c r="C339" s="84" t="s">
        <v>157</v>
      </c>
      <c r="D339" s="84" t="s">
        <v>30</v>
      </c>
      <c r="E339" s="84" t="s">
        <v>44</v>
      </c>
      <c r="F339" s="88">
        <v>3.5</v>
      </c>
      <c r="G339" s="88">
        <v>190</v>
      </c>
      <c r="H339" s="89">
        <v>0.155</v>
      </c>
      <c r="I339" s="88">
        <v>8.5</v>
      </c>
      <c r="J339" s="88"/>
      <c r="K339" s="88"/>
      <c r="L339" s="89"/>
      <c r="M339" s="88"/>
      <c r="N339" s="88">
        <v>3.5</v>
      </c>
      <c r="O339" s="88">
        <v>190</v>
      </c>
      <c r="P339" s="89">
        <v>0.155</v>
      </c>
      <c r="Q339" s="88">
        <v>8.5</v>
      </c>
      <c r="R339" s="90">
        <f t="shared" si="20"/>
        <v>1</v>
      </c>
      <c r="S339" s="90">
        <f t="shared" si="21"/>
        <v>1</v>
      </c>
      <c r="T339" s="93">
        <f t="shared" si="22"/>
        <v>1</v>
      </c>
      <c r="U339" s="92">
        <f t="shared" si="23"/>
        <v>1</v>
      </c>
    </row>
    <row r="340" spans="1:21" x14ac:dyDescent="0.15">
      <c r="A340" s="84" t="s">
        <v>49</v>
      </c>
      <c r="B340" s="84" t="s">
        <v>18</v>
      </c>
      <c r="C340" s="84" t="s">
        <v>157</v>
      </c>
      <c r="D340" s="84" t="s">
        <v>30</v>
      </c>
      <c r="E340" s="84" t="s">
        <v>51</v>
      </c>
      <c r="F340" s="88">
        <v>3.5</v>
      </c>
      <c r="G340" s="88">
        <v>139</v>
      </c>
      <c r="H340" s="89">
        <v>0.20300000000000001</v>
      </c>
      <c r="I340" s="88">
        <v>11</v>
      </c>
      <c r="J340" s="88"/>
      <c r="K340" s="88"/>
      <c r="L340" s="89"/>
      <c r="M340" s="88"/>
      <c r="N340" s="88">
        <v>3.5</v>
      </c>
      <c r="O340" s="88">
        <v>139</v>
      </c>
      <c r="P340" s="89">
        <v>0.20300000000000001</v>
      </c>
      <c r="Q340" s="88">
        <v>11</v>
      </c>
      <c r="R340" s="90">
        <f t="shared" si="20"/>
        <v>1</v>
      </c>
      <c r="S340" s="90">
        <f t="shared" si="21"/>
        <v>1</v>
      </c>
      <c r="T340" s="93">
        <f t="shared" si="22"/>
        <v>1</v>
      </c>
      <c r="U340" s="92">
        <f t="shared" si="23"/>
        <v>1</v>
      </c>
    </row>
    <row r="341" spans="1:21" x14ac:dyDescent="0.15">
      <c r="A341" s="84" t="s">
        <v>49</v>
      </c>
      <c r="B341" s="84" t="s">
        <v>18</v>
      </c>
      <c r="C341" s="84" t="s">
        <v>157</v>
      </c>
      <c r="D341" s="84" t="s">
        <v>45</v>
      </c>
      <c r="E341" s="84" t="s">
        <v>44</v>
      </c>
      <c r="F341" s="88">
        <v>2.7</v>
      </c>
      <c r="G341" s="88">
        <v>82.9</v>
      </c>
      <c r="H341" s="89">
        <v>0.108</v>
      </c>
      <c r="I341" s="88">
        <v>7.8</v>
      </c>
      <c r="J341" s="88"/>
      <c r="K341" s="88"/>
      <c r="L341" s="89"/>
      <c r="M341" s="88"/>
      <c r="N341" s="88">
        <v>2.7</v>
      </c>
      <c r="O341" s="88">
        <v>82.9</v>
      </c>
      <c r="P341" s="89">
        <v>0.108</v>
      </c>
      <c r="Q341" s="88">
        <v>7.8</v>
      </c>
      <c r="R341" s="90">
        <f t="shared" si="20"/>
        <v>1</v>
      </c>
      <c r="S341" s="90">
        <f t="shared" si="21"/>
        <v>1</v>
      </c>
      <c r="T341" s="93">
        <f t="shared" si="22"/>
        <v>1</v>
      </c>
      <c r="U341" s="92">
        <f t="shared" si="23"/>
        <v>1</v>
      </c>
    </row>
    <row r="342" spans="1:21" x14ac:dyDescent="0.15">
      <c r="A342" s="84" t="s">
        <v>49</v>
      </c>
      <c r="B342" s="84" t="s">
        <v>18</v>
      </c>
      <c r="C342" s="84" t="s">
        <v>157</v>
      </c>
      <c r="D342" s="84" t="s">
        <v>45</v>
      </c>
      <c r="E342" s="84" t="s">
        <v>51</v>
      </c>
      <c r="F342" s="88">
        <v>3.4</v>
      </c>
      <c r="G342" s="88">
        <v>64.400000000000006</v>
      </c>
      <c r="H342" s="89">
        <v>0.104</v>
      </c>
      <c r="I342" s="88">
        <v>7.92</v>
      </c>
      <c r="J342" s="88"/>
      <c r="K342" s="88"/>
      <c r="L342" s="89"/>
      <c r="M342" s="88"/>
      <c r="N342" s="88">
        <v>3.4</v>
      </c>
      <c r="O342" s="88">
        <v>64.400000000000006</v>
      </c>
      <c r="P342" s="89">
        <v>0.104</v>
      </c>
      <c r="Q342" s="88">
        <v>7.92</v>
      </c>
      <c r="R342" s="90">
        <f t="shared" si="20"/>
        <v>1</v>
      </c>
      <c r="S342" s="90">
        <f t="shared" si="21"/>
        <v>1</v>
      </c>
      <c r="T342" s="93">
        <f t="shared" si="22"/>
        <v>1</v>
      </c>
      <c r="U342" s="92">
        <f t="shared" si="23"/>
        <v>1</v>
      </c>
    </row>
    <row r="343" spans="1:21" x14ac:dyDescent="0.15">
      <c r="A343" s="84" t="s">
        <v>49</v>
      </c>
      <c r="B343" s="84" t="s">
        <v>18</v>
      </c>
      <c r="C343" s="84" t="s">
        <v>158</v>
      </c>
      <c r="D343" s="84" t="s">
        <v>29</v>
      </c>
      <c r="E343" s="84" t="s">
        <v>44</v>
      </c>
      <c r="F343" s="88">
        <v>2.66</v>
      </c>
      <c r="G343" s="88">
        <v>163</v>
      </c>
      <c r="H343" s="89">
        <v>0.10199999999999999</v>
      </c>
      <c r="I343" s="88">
        <v>0</v>
      </c>
      <c r="J343" s="88"/>
      <c r="K343" s="88"/>
      <c r="L343" s="89"/>
      <c r="M343" s="88"/>
      <c r="N343" s="88">
        <v>2.66</v>
      </c>
      <c r="O343" s="88">
        <v>163</v>
      </c>
      <c r="P343" s="89">
        <v>0.10199999999999999</v>
      </c>
      <c r="Q343" s="88">
        <v>0</v>
      </c>
      <c r="R343" s="90">
        <f t="shared" si="20"/>
        <v>1</v>
      </c>
      <c r="S343" s="90">
        <f t="shared" si="21"/>
        <v>1</v>
      </c>
      <c r="T343" s="93">
        <f t="shared" si="22"/>
        <v>1</v>
      </c>
      <c r="U343" s="92" t="str">
        <f t="shared" si="23"/>
        <v/>
      </c>
    </row>
    <row r="344" spans="1:21" x14ac:dyDescent="0.15">
      <c r="A344" s="84" t="s">
        <v>49</v>
      </c>
      <c r="B344" s="84" t="s">
        <v>18</v>
      </c>
      <c r="C344" s="84" t="s">
        <v>158</v>
      </c>
      <c r="D344" s="84" t="s">
        <v>29</v>
      </c>
      <c r="E344" s="84" t="s">
        <v>51</v>
      </c>
      <c r="F344" s="88">
        <v>3.66</v>
      </c>
      <c r="G344" s="88">
        <v>155</v>
      </c>
      <c r="H344" s="89">
        <v>0.104</v>
      </c>
      <c r="I344" s="88">
        <v>0</v>
      </c>
      <c r="J344" s="88"/>
      <c r="K344" s="88"/>
      <c r="L344" s="89"/>
      <c r="M344" s="88"/>
      <c r="N344" s="88">
        <v>3.66</v>
      </c>
      <c r="O344" s="88">
        <v>155</v>
      </c>
      <c r="P344" s="89">
        <v>0.104</v>
      </c>
      <c r="Q344" s="88">
        <v>0</v>
      </c>
      <c r="R344" s="90">
        <f t="shared" si="20"/>
        <v>1</v>
      </c>
      <c r="S344" s="90">
        <f t="shared" si="21"/>
        <v>1</v>
      </c>
      <c r="T344" s="93">
        <f t="shared" si="22"/>
        <v>1</v>
      </c>
      <c r="U344" s="92" t="str">
        <f t="shared" si="23"/>
        <v/>
      </c>
    </row>
    <row r="345" spans="1:21" x14ac:dyDescent="0.15">
      <c r="A345" s="84" t="s">
        <v>49</v>
      </c>
      <c r="B345" s="84" t="s">
        <v>18</v>
      </c>
      <c r="C345" s="84" t="s">
        <v>158</v>
      </c>
      <c r="D345" s="84" t="s">
        <v>31</v>
      </c>
      <c r="E345" s="84" t="s">
        <v>44</v>
      </c>
      <c r="F345" s="88">
        <v>1</v>
      </c>
      <c r="G345" s="88">
        <v>47.4</v>
      </c>
      <c r="H345" s="89">
        <v>2.3400000000000001E-2</v>
      </c>
      <c r="I345" s="88">
        <v>0</v>
      </c>
      <c r="J345" s="88"/>
      <c r="K345" s="88"/>
      <c r="L345" s="89"/>
      <c r="M345" s="88"/>
      <c r="N345" s="88">
        <v>1</v>
      </c>
      <c r="O345" s="88">
        <v>47.4</v>
      </c>
      <c r="P345" s="89">
        <v>2.3400000000000001E-2</v>
      </c>
      <c r="Q345" s="88">
        <v>0</v>
      </c>
      <c r="R345" s="90">
        <f t="shared" si="20"/>
        <v>1</v>
      </c>
      <c r="S345" s="90">
        <f t="shared" si="21"/>
        <v>1</v>
      </c>
      <c r="T345" s="93">
        <f t="shared" si="22"/>
        <v>1</v>
      </c>
      <c r="U345" s="92" t="str">
        <f t="shared" si="23"/>
        <v/>
      </c>
    </row>
    <row r="346" spans="1:21" x14ac:dyDescent="0.15">
      <c r="A346" s="84" t="s">
        <v>49</v>
      </c>
      <c r="B346" s="84" t="s">
        <v>18</v>
      </c>
      <c r="C346" s="84" t="s">
        <v>158</v>
      </c>
      <c r="D346" s="84" t="s">
        <v>31</v>
      </c>
      <c r="E346" s="84" t="s">
        <v>51</v>
      </c>
      <c r="F346" s="88">
        <v>1.85</v>
      </c>
      <c r="G346" s="88">
        <v>34.299999999999997</v>
      </c>
      <c r="H346" s="89">
        <v>2.35E-2</v>
      </c>
      <c r="I346" s="88">
        <v>0</v>
      </c>
      <c r="J346" s="88"/>
      <c r="K346" s="88"/>
      <c r="L346" s="89"/>
      <c r="M346" s="88"/>
      <c r="N346" s="88">
        <v>1.85</v>
      </c>
      <c r="O346" s="88">
        <v>34.299999999999997</v>
      </c>
      <c r="P346" s="89">
        <v>2.35E-2</v>
      </c>
      <c r="Q346" s="88">
        <v>0</v>
      </c>
      <c r="R346" s="90">
        <f t="shared" si="20"/>
        <v>1</v>
      </c>
      <c r="S346" s="90">
        <f t="shared" si="21"/>
        <v>1</v>
      </c>
      <c r="T346" s="93">
        <f t="shared" si="22"/>
        <v>1</v>
      </c>
      <c r="U346" s="92" t="str">
        <f t="shared" si="23"/>
        <v/>
      </c>
    </row>
    <row r="347" spans="1:21" x14ac:dyDescent="0.15">
      <c r="A347" s="84" t="s">
        <v>49</v>
      </c>
      <c r="B347" s="84" t="s">
        <v>18</v>
      </c>
      <c r="C347" s="84" t="s">
        <v>158</v>
      </c>
      <c r="D347" s="84" t="s">
        <v>30</v>
      </c>
      <c r="E347" s="84" t="s">
        <v>44</v>
      </c>
      <c r="F347" s="88">
        <v>3.5</v>
      </c>
      <c r="G347" s="88">
        <v>280</v>
      </c>
      <c r="H347" s="89">
        <v>0.156</v>
      </c>
      <c r="I347" s="88">
        <v>0</v>
      </c>
      <c r="J347" s="88"/>
      <c r="K347" s="88"/>
      <c r="L347" s="89"/>
      <c r="M347" s="88"/>
      <c r="N347" s="88">
        <v>3.5</v>
      </c>
      <c r="O347" s="88">
        <v>280</v>
      </c>
      <c r="P347" s="89">
        <v>0.156</v>
      </c>
      <c r="Q347" s="88">
        <v>0</v>
      </c>
      <c r="R347" s="90">
        <f t="shared" si="20"/>
        <v>1</v>
      </c>
      <c r="S347" s="90">
        <f t="shared" si="21"/>
        <v>1</v>
      </c>
      <c r="T347" s="93">
        <f t="shared" si="22"/>
        <v>1</v>
      </c>
      <c r="U347" s="92" t="str">
        <f t="shared" si="23"/>
        <v/>
      </c>
    </row>
    <row r="348" spans="1:21" x14ac:dyDescent="0.15">
      <c r="A348" s="84" t="s">
        <v>49</v>
      </c>
      <c r="B348" s="84" t="s">
        <v>18</v>
      </c>
      <c r="C348" s="84" t="s">
        <v>158</v>
      </c>
      <c r="D348" s="84" t="s">
        <v>30</v>
      </c>
      <c r="E348" s="84" t="s">
        <v>51</v>
      </c>
      <c r="F348" s="88">
        <v>3.5</v>
      </c>
      <c r="G348" s="88">
        <v>247</v>
      </c>
      <c r="H348" s="89">
        <v>0.20200000000000001</v>
      </c>
      <c r="I348" s="88">
        <v>0</v>
      </c>
      <c r="J348" s="88"/>
      <c r="K348" s="88"/>
      <c r="L348" s="89"/>
      <c r="M348" s="88"/>
      <c r="N348" s="88">
        <v>3.5</v>
      </c>
      <c r="O348" s="88">
        <v>247</v>
      </c>
      <c r="P348" s="89">
        <v>0.20200000000000001</v>
      </c>
      <c r="Q348" s="88">
        <v>0</v>
      </c>
      <c r="R348" s="90">
        <f t="shared" si="20"/>
        <v>1</v>
      </c>
      <c r="S348" s="90">
        <f t="shared" si="21"/>
        <v>1</v>
      </c>
      <c r="T348" s="93">
        <f t="shared" si="22"/>
        <v>1</v>
      </c>
      <c r="U348" s="92" t="str">
        <f t="shared" si="23"/>
        <v/>
      </c>
    </row>
    <row r="349" spans="1:21" x14ac:dyDescent="0.15">
      <c r="A349" s="84" t="s">
        <v>49</v>
      </c>
      <c r="B349" s="84" t="s">
        <v>18</v>
      </c>
      <c r="C349" s="84" t="s">
        <v>158</v>
      </c>
      <c r="D349" s="84" t="s">
        <v>45</v>
      </c>
      <c r="E349" s="84" t="s">
        <v>44</v>
      </c>
      <c r="F349" s="88">
        <v>2.7</v>
      </c>
      <c r="G349" s="88">
        <v>170</v>
      </c>
      <c r="H349" s="89">
        <v>0.104</v>
      </c>
      <c r="I349" s="88">
        <v>0</v>
      </c>
      <c r="J349" s="88"/>
      <c r="K349" s="88"/>
      <c r="L349" s="89"/>
      <c r="M349" s="88"/>
      <c r="N349" s="88">
        <v>2.7</v>
      </c>
      <c r="O349" s="88">
        <v>170</v>
      </c>
      <c r="P349" s="89">
        <v>0.104</v>
      </c>
      <c r="Q349" s="88">
        <v>0</v>
      </c>
      <c r="R349" s="90">
        <f t="shared" si="20"/>
        <v>1</v>
      </c>
      <c r="S349" s="90">
        <f t="shared" si="21"/>
        <v>1</v>
      </c>
      <c r="T349" s="93">
        <f t="shared" si="22"/>
        <v>1</v>
      </c>
      <c r="U349" s="92" t="str">
        <f t="shared" si="23"/>
        <v/>
      </c>
    </row>
    <row r="350" spans="1:21" x14ac:dyDescent="0.15">
      <c r="A350" s="84" t="s">
        <v>49</v>
      </c>
      <c r="B350" s="84" t="s">
        <v>18</v>
      </c>
      <c r="C350" s="84" t="s">
        <v>158</v>
      </c>
      <c r="D350" s="84" t="s">
        <v>45</v>
      </c>
      <c r="E350" s="84" t="s">
        <v>51</v>
      </c>
      <c r="F350" s="88">
        <v>3.4</v>
      </c>
      <c r="G350" s="88">
        <v>153</v>
      </c>
      <c r="H350" s="89">
        <v>0.109</v>
      </c>
      <c r="I350" s="88">
        <v>0</v>
      </c>
      <c r="J350" s="88"/>
      <c r="K350" s="88"/>
      <c r="L350" s="89"/>
      <c r="M350" s="88"/>
      <c r="N350" s="88">
        <v>3.4</v>
      </c>
      <c r="O350" s="88">
        <v>153</v>
      </c>
      <c r="P350" s="89">
        <v>0.109</v>
      </c>
      <c r="Q350" s="88">
        <v>0</v>
      </c>
      <c r="R350" s="90">
        <f t="shared" si="20"/>
        <v>1</v>
      </c>
      <c r="S350" s="90">
        <f t="shared" si="21"/>
        <v>1</v>
      </c>
      <c r="T350" s="93">
        <f t="shared" si="22"/>
        <v>1</v>
      </c>
      <c r="U350" s="92" t="str">
        <f t="shared" si="23"/>
        <v/>
      </c>
    </row>
    <row r="351" spans="1:21" x14ac:dyDescent="0.15">
      <c r="A351" s="84" t="s">
        <v>49</v>
      </c>
      <c r="B351" s="84" t="s">
        <v>18</v>
      </c>
      <c r="C351" s="84" t="s">
        <v>159</v>
      </c>
      <c r="D351" s="84" t="s">
        <v>29</v>
      </c>
      <c r="E351" s="84" t="s">
        <v>44</v>
      </c>
      <c r="F351" s="88">
        <v>2.66</v>
      </c>
      <c r="G351" s="88">
        <v>73.8</v>
      </c>
      <c r="H351" s="89">
        <v>9.9099999999999994E-2</v>
      </c>
      <c r="I351" s="88">
        <v>7.5</v>
      </c>
      <c r="J351" s="88"/>
      <c r="K351" s="88"/>
      <c r="L351" s="89"/>
      <c r="M351" s="88"/>
      <c r="N351" s="88">
        <v>2.66</v>
      </c>
      <c r="O351" s="88">
        <v>73.8</v>
      </c>
      <c r="P351" s="89">
        <v>9.9099999999999994E-2</v>
      </c>
      <c r="Q351" s="88">
        <v>7.5</v>
      </c>
      <c r="R351" s="90">
        <f t="shared" si="20"/>
        <v>1</v>
      </c>
      <c r="S351" s="90">
        <f t="shared" si="21"/>
        <v>1</v>
      </c>
      <c r="T351" s="93">
        <f t="shared" si="22"/>
        <v>1</v>
      </c>
      <c r="U351" s="92">
        <f t="shared" si="23"/>
        <v>1</v>
      </c>
    </row>
    <row r="352" spans="1:21" x14ac:dyDescent="0.15">
      <c r="A352" s="84" t="s">
        <v>49</v>
      </c>
      <c r="B352" s="84" t="s">
        <v>18</v>
      </c>
      <c r="C352" s="84" t="s">
        <v>159</v>
      </c>
      <c r="D352" s="84" t="s">
        <v>29</v>
      </c>
      <c r="E352" s="84" t="s">
        <v>51</v>
      </c>
      <c r="F352" s="88">
        <v>3.66</v>
      </c>
      <c r="G352" s="88">
        <v>57.9</v>
      </c>
      <c r="H352" s="89">
        <v>9.0899999999999995E-2</v>
      </c>
      <c r="I352" s="88">
        <v>8</v>
      </c>
      <c r="J352" s="88"/>
      <c r="K352" s="88"/>
      <c r="L352" s="89"/>
      <c r="M352" s="88"/>
      <c r="N352" s="88">
        <v>3.66</v>
      </c>
      <c r="O352" s="88">
        <v>57.9</v>
      </c>
      <c r="P352" s="89">
        <v>9.0899999999999995E-2</v>
      </c>
      <c r="Q352" s="88">
        <v>8</v>
      </c>
      <c r="R352" s="90">
        <f t="shared" si="20"/>
        <v>1</v>
      </c>
      <c r="S352" s="90">
        <f t="shared" si="21"/>
        <v>1</v>
      </c>
      <c r="T352" s="93">
        <f t="shared" si="22"/>
        <v>1</v>
      </c>
      <c r="U352" s="92">
        <f t="shared" si="23"/>
        <v>1</v>
      </c>
    </row>
    <row r="353" spans="1:21" x14ac:dyDescent="0.15">
      <c r="A353" s="84" t="s">
        <v>49</v>
      </c>
      <c r="B353" s="84" t="s">
        <v>18</v>
      </c>
      <c r="C353" s="84" t="s">
        <v>159</v>
      </c>
      <c r="D353" s="84" t="s">
        <v>31</v>
      </c>
      <c r="E353" s="84" t="s">
        <v>44</v>
      </c>
      <c r="F353" s="88">
        <v>1</v>
      </c>
      <c r="G353" s="88">
        <v>27.8</v>
      </c>
      <c r="H353" s="89">
        <v>2.2700000000000001E-2</v>
      </c>
      <c r="I353" s="88">
        <v>1.87</v>
      </c>
      <c r="J353" s="88"/>
      <c r="K353" s="88"/>
      <c r="L353" s="89"/>
      <c r="M353" s="88"/>
      <c r="N353" s="88">
        <v>1</v>
      </c>
      <c r="O353" s="88">
        <v>27.8</v>
      </c>
      <c r="P353" s="89">
        <v>2.2700000000000001E-2</v>
      </c>
      <c r="Q353" s="88">
        <v>1.87</v>
      </c>
      <c r="R353" s="90">
        <f t="shared" si="20"/>
        <v>1</v>
      </c>
      <c r="S353" s="90">
        <f t="shared" si="21"/>
        <v>1</v>
      </c>
      <c r="T353" s="93">
        <f t="shared" si="22"/>
        <v>1</v>
      </c>
      <c r="U353" s="92">
        <f t="shared" si="23"/>
        <v>1</v>
      </c>
    </row>
    <row r="354" spans="1:21" x14ac:dyDescent="0.15">
      <c r="A354" s="84" t="s">
        <v>49</v>
      </c>
      <c r="B354" s="84" t="s">
        <v>18</v>
      </c>
      <c r="C354" s="84" t="s">
        <v>159</v>
      </c>
      <c r="D354" s="84" t="s">
        <v>31</v>
      </c>
      <c r="E354" s="84" t="s">
        <v>51</v>
      </c>
      <c r="F354" s="88">
        <v>1.85</v>
      </c>
      <c r="G354" s="88">
        <v>16.7</v>
      </c>
      <c r="H354" s="89">
        <v>2.24E-2</v>
      </c>
      <c r="I354" s="88">
        <v>1.82</v>
      </c>
      <c r="J354" s="88"/>
      <c r="K354" s="88"/>
      <c r="L354" s="89"/>
      <c r="M354" s="88"/>
      <c r="N354" s="88">
        <v>1.85</v>
      </c>
      <c r="O354" s="88">
        <v>16.7</v>
      </c>
      <c r="P354" s="89">
        <v>2.24E-2</v>
      </c>
      <c r="Q354" s="88">
        <v>1.82</v>
      </c>
      <c r="R354" s="90">
        <f t="shared" si="20"/>
        <v>1</v>
      </c>
      <c r="S354" s="90">
        <f t="shared" si="21"/>
        <v>1</v>
      </c>
      <c r="T354" s="93">
        <f t="shared" si="22"/>
        <v>1</v>
      </c>
      <c r="U354" s="92">
        <f t="shared" si="23"/>
        <v>1</v>
      </c>
    </row>
    <row r="355" spans="1:21" x14ac:dyDescent="0.15">
      <c r="A355" s="84" t="s">
        <v>49</v>
      </c>
      <c r="B355" s="84" t="s">
        <v>18</v>
      </c>
      <c r="C355" s="84" t="s">
        <v>159</v>
      </c>
      <c r="D355" s="84" t="s">
        <v>30</v>
      </c>
      <c r="E355" s="84" t="s">
        <v>44</v>
      </c>
      <c r="F355" s="88">
        <v>3.5</v>
      </c>
      <c r="G355" s="88">
        <v>189</v>
      </c>
      <c r="H355" s="89">
        <v>0.14499999999999999</v>
      </c>
      <c r="I355" s="88">
        <v>7.44</v>
      </c>
      <c r="J355" s="88"/>
      <c r="K355" s="88"/>
      <c r="L355" s="89"/>
      <c r="M355" s="88"/>
      <c r="N355" s="88">
        <v>3.5</v>
      </c>
      <c r="O355" s="88">
        <v>189</v>
      </c>
      <c r="P355" s="89">
        <v>0.14499999999999999</v>
      </c>
      <c r="Q355" s="88">
        <v>7.44</v>
      </c>
      <c r="R355" s="90">
        <f t="shared" si="20"/>
        <v>1</v>
      </c>
      <c r="S355" s="90">
        <f t="shared" si="21"/>
        <v>1</v>
      </c>
      <c r="T355" s="93">
        <f t="shared" si="22"/>
        <v>1</v>
      </c>
      <c r="U355" s="92">
        <f t="shared" si="23"/>
        <v>1</v>
      </c>
    </row>
    <row r="356" spans="1:21" x14ac:dyDescent="0.15">
      <c r="A356" s="84" t="s">
        <v>49</v>
      </c>
      <c r="B356" s="84" t="s">
        <v>18</v>
      </c>
      <c r="C356" s="84" t="s">
        <v>159</v>
      </c>
      <c r="D356" s="84" t="s">
        <v>30</v>
      </c>
      <c r="E356" s="84" t="s">
        <v>51</v>
      </c>
      <c r="F356" s="88">
        <v>3.5</v>
      </c>
      <c r="G356" s="88">
        <v>143</v>
      </c>
      <c r="H356" s="89">
        <v>0.19</v>
      </c>
      <c r="I356" s="88">
        <v>9.6300000000000008</v>
      </c>
      <c r="J356" s="88"/>
      <c r="K356" s="88"/>
      <c r="L356" s="89"/>
      <c r="M356" s="88"/>
      <c r="N356" s="88">
        <v>3.5</v>
      </c>
      <c r="O356" s="88">
        <v>143</v>
      </c>
      <c r="P356" s="89">
        <v>0.19</v>
      </c>
      <c r="Q356" s="88">
        <v>9.6300000000000008</v>
      </c>
      <c r="R356" s="90">
        <f t="shared" si="20"/>
        <v>1</v>
      </c>
      <c r="S356" s="90">
        <f t="shared" si="21"/>
        <v>1</v>
      </c>
      <c r="T356" s="93">
        <f t="shared" si="22"/>
        <v>1</v>
      </c>
      <c r="U356" s="92">
        <f t="shared" si="23"/>
        <v>1</v>
      </c>
    </row>
    <row r="357" spans="1:21" x14ac:dyDescent="0.15">
      <c r="A357" s="84" t="s">
        <v>49</v>
      </c>
      <c r="B357" s="84" t="s">
        <v>18</v>
      </c>
      <c r="C357" s="84" t="s">
        <v>159</v>
      </c>
      <c r="D357" s="84" t="s">
        <v>45</v>
      </c>
      <c r="E357" s="84" t="s">
        <v>44</v>
      </c>
      <c r="F357" s="88">
        <v>2.7</v>
      </c>
      <c r="G357" s="88">
        <v>82.6</v>
      </c>
      <c r="H357" s="89">
        <v>0.10100000000000001</v>
      </c>
      <c r="I357" s="88">
        <v>7.33</v>
      </c>
      <c r="J357" s="88"/>
      <c r="K357" s="88"/>
      <c r="L357" s="89"/>
      <c r="M357" s="88"/>
      <c r="N357" s="88">
        <v>2.7</v>
      </c>
      <c r="O357" s="88">
        <v>82.6</v>
      </c>
      <c r="P357" s="89">
        <v>0.10100000000000001</v>
      </c>
      <c r="Q357" s="88">
        <v>7.33</v>
      </c>
      <c r="R357" s="90">
        <f t="shared" si="20"/>
        <v>1</v>
      </c>
      <c r="S357" s="90">
        <f t="shared" si="21"/>
        <v>1</v>
      </c>
      <c r="T357" s="93">
        <f t="shared" si="22"/>
        <v>1</v>
      </c>
      <c r="U357" s="92">
        <f t="shared" si="23"/>
        <v>1</v>
      </c>
    </row>
    <row r="358" spans="1:21" x14ac:dyDescent="0.15">
      <c r="A358" s="84" t="s">
        <v>49</v>
      </c>
      <c r="B358" s="84" t="s">
        <v>18</v>
      </c>
      <c r="C358" s="84" t="s">
        <v>159</v>
      </c>
      <c r="D358" s="84" t="s">
        <v>45</v>
      </c>
      <c r="E358" s="84" t="s">
        <v>51</v>
      </c>
      <c r="F358" s="88">
        <v>3.4</v>
      </c>
      <c r="G358" s="88">
        <v>66.5</v>
      </c>
      <c r="H358" s="89">
        <v>9.8000000000000004E-2</v>
      </c>
      <c r="I358" s="88">
        <v>7.34</v>
      </c>
      <c r="J358" s="88"/>
      <c r="K358" s="88"/>
      <c r="L358" s="89"/>
      <c r="M358" s="88"/>
      <c r="N358" s="88">
        <v>3.4</v>
      </c>
      <c r="O358" s="88">
        <v>66.5</v>
      </c>
      <c r="P358" s="89">
        <v>9.8000000000000004E-2</v>
      </c>
      <c r="Q358" s="88">
        <v>7.34</v>
      </c>
      <c r="R358" s="90">
        <f t="shared" si="20"/>
        <v>1</v>
      </c>
      <c r="S358" s="90">
        <f t="shared" si="21"/>
        <v>1</v>
      </c>
      <c r="T358" s="93">
        <f t="shared" si="22"/>
        <v>1</v>
      </c>
      <c r="U358" s="92">
        <f t="shared" si="23"/>
        <v>1</v>
      </c>
    </row>
    <row r="359" spans="1:21" x14ac:dyDescent="0.15">
      <c r="A359" s="84" t="s">
        <v>49</v>
      </c>
      <c r="B359" s="84" t="s">
        <v>20</v>
      </c>
      <c r="C359" s="84" t="s">
        <v>43</v>
      </c>
      <c r="D359" s="84" t="s">
        <v>29</v>
      </c>
      <c r="E359" s="84" t="s">
        <v>44</v>
      </c>
      <c r="F359" s="88">
        <v>2.4700000000000002</v>
      </c>
      <c r="G359" s="88">
        <v>6.52</v>
      </c>
      <c r="H359" s="89">
        <v>0</v>
      </c>
      <c r="I359" s="88">
        <v>9.5299999999999994</v>
      </c>
      <c r="J359" s="88">
        <v>45.892600000000002</v>
      </c>
      <c r="K359" s="88">
        <v>0.35091496</v>
      </c>
      <c r="L359" s="89">
        <v>0</v>
      </c>
      <c r="M359" s="88">
        <v>0.51291710000000001</v>
      </c>
      <c r="N359" s="88"/>
      <c r="O359" s="88"/>
      <c r="P359" s="89"/>
      <c r="Q359" s="88"/>
      <c r="R359" s="90">
        <f t="shared" si="20"/>
        <v>18.579999999999998</v>
      </c>
      <c r="S359" s="90">
        <f t="shared" si="21"/>
        <v>5.3821312883435585E-2</v>
      </c>
      <c r="T359" s="93" t="str">
        <f t="shared" si="22"/>
        <v/>
      </c>
      <c r="U359" s="92">
        <f t="shared" si="23"/>
        <v>5.3821311647429176E-2</v>
      </c>
    </row>
    <row r="360" spans="1:21" x14ac:dyDescent="0.15">
      <c r="A360" s="84" t="s">
        <v>49</v>
      </c>
      <c r="B360" s="84" t="s">
        <v>20</v>
      </c>
      <c r="C360" s="84" t="s">
        <v>43</v>
      </c>
      <c r="D360" s="84" t="s">
        <v>29</v>
      </c>
      <c r="E360" s="84" t="s">
        <v>51</v>
      </c>
      <c r="F360" s="88">
        <v>3.45</v>
      </c>
      <c r="G360" s="88">
        <v>5.26</v>
      </c>
      <c r="H360" s="89">
        <v>0</v>
      </c>
      <c r="I360" s="88">
        <v>8.33</v>
      </c>
      <c r="J360" s="88">
        <v>64.100999999999999</v>
      </c>
      <c r="K360" s="88">
        <v>0.28310013000000001</v>
      </c>
      <c r="L360" s="89">
        <v>0</v>
      </c>
      <c r="M360" s="88">
        <v>0.44833152999999998</v>
      </c>
      <c r="N360" s="88"/>
      <c r="O360" s="88"/>
      <c r="P360" s="89"/>
      <c r="Q360" s="88"/>
      <c r="R360" s="90">
        <f t="shared" si="20"/>
        <v>18.579999999999998</v>
      </c>
      <c r="S360" s="90">
        <f t="shared" si="21"/>
        <v>5.3821317490494298E-2</v>
      </c>
      <c r="T360" s="93" t="str">
        <f t="shared" si="22"/>
        <v/>
      </c>
      <c r="U360" s="92">
        <f t="shared" si="23"/>
        <v>5.3821312124849939E-2</v>
      </c>
    </row>
    <row r="361" spans="1:21" x14ac:dyDescent="0.15">
      <c r="A361" s="84" t="s">
        <v>49</v>
      </c>
      <c r="B361" s="84" t="s">
        <v>20</v>
      </c>
      <c r="C361" s="84" t="s">
        <v>43</v>
      </c>
      <c r="D361" s="84" t="s">
        <v>31</v>
      </c>
      <c r="E361" s="84" t="s">
        <v>44</v>
      </c>
      <c r="F361" s="88">
        <v>1</v>
      </c>
      <c r="G361" s="88">
        <v>1.42</v>
      </c>
      <c r="H361" s="89">
        <v>0</v>
      </c>
      <c r="I361" s="88">
        <v>1.44</v>
      </c>
      <c r="J361" s="88">
        <v>18.68</v>
      </c>
      <c r="K361" s="88">
        <v>7.6017130000000002E-2</v>
      </c>
      <c r="L361" s="89">
        <v>0</v>
      </c>
      <c r="M361" s="88">
        <v>7.7087799999999998E-2</v>
      </c>
      <c r="N361" s="88"/>
      <c r="O361" s="88"/>
      <c r="P361" s="89"/>
      <c r="Q361" s="88"/>
      <c r="R361" s="90">
        <f t="shared" si="20"/>
        <v>18.68</v>
      </c>
      <c r="S361" s="90">
        <f t="shared" si="21"/>
        <v>5.3533190140845073E-2</v>
      </c>
      <c r="T361" s="93" t="str">
        <f t="shared" si="22"/>
        <v/>
      </c>
      <c r="U361" s="92">
        <f t="shared" si="23"/>
        <v>5.3533194444444446E-2</v>
      </c>
    </row>
    <row r="362" spans="1:21" x14ac:dyDescent="0.15">
      <c r="A362" s="84" t="s">
        <v>49</v>
      </c>
      <c r="B362" s="84" t="s">
        <v>20</v>
      </c>
      <c r="C362" s="84" t="s">
        <v>43</v>
      </c>
      <c r="D362" s="84" t="s">
        <v>31</v>
      </c>
      <c r="E362" s="84" t="s">
        <v>51</v>
      </c>
      <c r="F362" s="88">
        <v>1.7</v>
      </c>
      <c r="G362" s="88">
        <v>1.73</v>
      </c>
      <c r="H362" s="89">
        <v>0</v>
      </c>
      <c r="I362" s="88">
        <v>2.23</v>
      </c>
      <c r="J362" s="88">
        <v>31.756</v>
      </c>
      <c r="K362" s="88">
        <v>9.2612420000000001E-2</v>
      </c>
      <c r="L362" s="89">
        <v>0</v>
      </c>
      <c r="M362" s="88">
        <v>0.11937901400000001</v>
      </c>
      <c r="N362" s="88"/>
      <c r="O362" s="88"/>
      <c r="P362" s="89"/>
      <c r="Q362" s="88"/>
      <c r="R362" s="90">
        <f t="shared" si="20"/>
        <v>18.68</v>
      </c>
      <c r="S362" s="90">
        <f t="shared" si="21"/>
        <v>5.3533190751445088E-2</v>
      </c>
      <c r="T362" s="93" t="str">
        <f t="shared" si="22"/>
        <v/>
      </c>
      <c r="U362" s="92">
        <f t="shared" si="23"/>
        <v>5.3533190134529153E-2</v>
      </c>
    </row>
    <row r="363" spans="1:21" x14ac:dyDescent="0.15">
      <c r="A363" s="84" t="s">
        <v>49</v>
      </c>
      <c r="B363" s="84" t="s">
        <v>20</v>
      </c>
      <c r="C363" s="84" t="s">
        <v>43</v>
      </c>
      <c r="D363" s="84" t="s">
        <v>30</v>
      </c>
      <c r="E363" s="84" t="s">
        <v>44</v>
      </c>
      <c r="F363" s="88">
        <v>3.5</v>
      </c>
      <c r="G363" s="88">
        <v>3.41</v>
      </c>
      <c r="H363" s="89">
        <v>0</v>
      </c>
      <c r="I363" s="88">
        <v>5.27</v>
      </c>
      <c r="J363" s="88">
        <v>54.984999999999999</v>
      </c>
      <c r="K363" s="88">
        <v>0.21705921</v>
      </c>
      <c r="L363" s="89">
        <v>0</v>
      </c>
      <c r="M363" s="88">
        <v>0.33545512</v>
      </c>
      <c r="N363" s="88"/>
      <c r="O363" s="88"/>
      <c r="P363" s="89"/>
      <c r="Q363" s="88"/>
      <c r="R363" s="90">
        <f t="shared" si="20"/>
        <v>15.709999999999999</v>
      </c>
      <c r="S363" s="90">
        <f t="shared" si="21"/>
        <v>6.3653727272727265E-2</v>
      </c>
      <c r="T363" s="93" t="str">
        <f t="shared" si="22"/>
        <v/>
      </c>
      <c r="U363" s="92">
        <f t="shared" si="23"/>
        <v>6.3653722960151801E-2</v>
      </c>
    </row>
    <row r="364" spans="1:21" x14ac:dyDescent="0.15">
      <c r="A364" s="84" t="s">
        <v>49</v>
      </c>
      <c r="B364" s="84" t="s">
        <v>20</v>
      </c>
      <c r="C364" s="84" t="s">
        <v>43</v>
      </c>
      <c r="D364" s="84" t="s">
        <v>30</v>
      </c>
      <c r="E364" s="84" t="s">
        <v>51</v>
      </c>
      <c r="F364" s="88">
        <v>3.5</v>
      </c>
      <c r="G364" s="88">
        <v>6.19</v>
      </c>
      <c r="H364" s="89">
        <v>0</v>
      </c>
      <c r="I364" s="88">
        <v>9.9</v>
      </c>
      <c r="J364" s="88">
        <v>54.984999999999999</v>
      </c>
      <c r="K364" s="88">
        <v>0.39401656000000002</v>
      </c>
      <c r="L364" s="89">
        <v>0</v>
      </c>
      <c r="M364" s="88">
        <v>0.63017184000000004</v>
      </c>
      <c r="N364" s="88"/>
      <c r="O364" s="88"/>
      <c r="P364" s="89"/>
      <c r="Q364" s="88"/>
      <c r="R364" s="90">
        <f t="shared" si="20"/>
        <v>15.709999999999999</v>
      </c>
      <c r="S364" s="90">
        <f t="shared" si="21"/>
        <v>6.3653725363489497E-2</v>
      </c>
      <c r="T364" s="93" t="str">
        <f t="shared" si="22"/>
        <v/>
      </c>
      <c r="U364" s="92">
        <f t="shared" si="23"/>
        <v>6.365372121212122E-2</v>
      </c>
    </row>
    <row r="365" spans="1:21" x14ac:dyDescent="0.15">
      <c r="A365" s="84" t="s">
        <v>49</v>
      </c>
      <c r="B365" s="84" t="s">
        <v>20</v>
      </c>
      <c r="C365" s="84" t="s">
        <v>43</v>
      </c>
      <c r="D365" s="84" t="s">
        <v>45</v>
      </c>
      <c r="E365" s="84" t="s">
        <v>44</v>
      </c>
      <c r="F365" s="88">
        <v>2.1</v>
      </c>
      <c r="G365" s="88">
        <v>5.2</v>
      </c>
      <c r="H365" s="89">
        <v>0</v>
      </c>
      <c r="I365" s="88">
        <v>7.47</v>
      </c>
      <c r="J365" s="88"/>
      <c r="K365" s="88"/>
      <c r="L365" s="89"/>
      <c r="M365" s="88"/>
      <c r="N365" s="88">
        <v>2.1</v>
      </c>
      <c r="O365" s="88">
        <v>5.2</v>
      </c>
      <c r="P365" s="89">
        <v>0</v>
      </c>
      <c r="Q365" s="88">
        <v>7.47</v>
      </c>
      <c r="R365" s="90">
        <f t="shared" si="20"/>
        <v>1</v>
      </c>
      <c r="S365" s="90">
        <f t="shared" si="21"/>
        <v>1</v>
      </c>
      <c r="T365" s="93" t="str">
        <f t="shared" si="22"/>
        <v/>
      </c>
      <c r="U365" s="92">
        <f t="shared" si="23"/>
        <v>1</v>
      </c>
    </row>
    <row r="366" spans="1:21" x14ac:dyDescent="0.15">
      <c r="A366" s="84" t="s">
        <v>49</v>
      </c>
      <c r="B366" s="84" t="s">
        <v>20</v>
      </c>
      <c r="C366" s="84" t="s">
        <v>43</v>
      </c>
      <c r="D366" s="84" t="s">
        <v>45</v>
      </c>
      <c r="E366" s="84" t="s">
        <v>51</v>
      </c>
      <c r="F366" s="88">
        <v>3</v>
      </c>
      <c r="G366" s="88">
        <v>4.4000000000000004</v>
      </c>
      <c r="H366" s="89">
        <v>0</v>
      </c>
      <c r="I366" s="88">
        <v>6.85</v>
      </c>
      <c r="J366" s="88"/>
      <c r="K366" s="88"/>
      <c r="L366" s="89"/>
      <c r="M366" s="88"/>
      <c r="N366" s="88">
        <v>3</v>
      </c>
      <c r="O366" s="88">
        <v>4.4000000000000004</v>
      </c>
      <c r="P366" s="89">
        <v>0</v>
      </c>
      <c r="Q366" s="88">
        <v>6.85</v>
      </c>
      <c r="R366" s="90">
        <f t="shared" si="20"/>
        <v>1</v>
      </c>
      <c r="S366" s="90">
        <f t="shared" si="21"/>
        <v>1</v>
      </c>
      <c r="T366" s="93" t="str">
        <f t="shared" si="22"/>
        <v/>
      </c>
      <c r="U366" s="92">
        <f t="shared" si="23"/>
        <v>1</v>
      </c>
    </row>
    <row r="367" spans="1:21" x14ac:dyDescent="0.15">
      <c r="A367" s="84" t="s">
        <v>49</v>
      </c>
      <c r="B367" s="84" t="s">
        <v>20</v>
      </c>
      <c r="C367" s="84" t="s">
        <v>157</v>
      </c>
      <c r="D367" s="84" t="s">
        <v>29</v>
      </c>
      <c r="E367" s="84" t="s">
        <v>44</v>
      </c>
      <c r="F367" s="88">
        <v>2.4700000000000002</v>
      </c>
      <c r="G367" s="88">
        <v>45.1</v>
      </c>
      <c r="H367" s="89">
        <v>7.0400000000000004E-2</v>
      </c>
      <c r="I367" s="88">
        <v>9.77</v>
      </c>
      <c r="J367" s="88"/>
      <c r="K367" s="88"/>
      <c r="L367" s="89"/>
      <c r="M367" s="88"/>
      <c r="N367" s="88">
        <v>2.4700000000000002</v>
      </c>
      <c r="O367" s="88">
        <v>45.1</v>
      </c>
      <c r="P367" s="89">
        <v>7.0400000000000004E-2</v>
      </c>
      <c r="Q367" s="88">
        <v>9.77</v>
      </c>
      <c r="R367" s="90">
        <f t="shared" si="20"/>
        <v>1</v>
      </c>
      <c r="S367" s="90">
        <f t="shared" si="21"/>
        <v>1</v>
      </c>
      <c r="T367" s="93">
        <f t="shared" si="22"/>
        <v>1</v>
      </c>
      <c r="U367" s="92">
        <f t="shared" si="23"/>
        <v>1</v>
      </c>
    </row>
    <row r="368" spans="1:21" x14ac:dyDescent="0.15">
      <c r="A368" s="84" t="s">
        <v>49</v>
      </c>
      <c r="B368" s="84" t="s">
        <v>20</v>
      </c>
      <c r="C368" s="84" t="s">
        <v>157</v>
      </c>
      <c r="D368" s="84" t="s">
        <v>29</v>
      </c>
      <c r="E368" s="84" t="s">
        <v>51</v>
      </c>
      <c r="F368" s="88">
        <v>3.45</v>
      </c>
      <c r="G368" s="88">
        <v>38.799999999999997</v>
      </c>
      <c r="H368" s="89">
        <v>8.1500000000000003E-2</v>
      </c>
      <c r="I368" s="88">
        <v>8.52</v>
      </c>
      <c r="J368" s="88"/>
      <c r="K368" s="88"/>
      <c r="L368" s="89"/>
      <c r="M368" s="88"/>
      <c r="N368" s="88">
        <v>3.45</v>
      </c>
      <c r="O368" s="88">
        <v>38.799999999999997</v>
      </c>
      <c r="P368" s="89">
        <v>8.1500000000000003E-2</v>
      </c>
      <c r="Q368" s="88">
        <v>8.52</v>
      </c>
      <c r="R368" s="90">
        <f t="shared" si="20"/>
        <v>1</v>
      </c>
      <c r="S368" s="90">
        <f t="shared" si="21"/>
        <v>1</v>
      </c>
      <c r="T368" s="93">
        <f t="shared" si="22"/>
        <v>1</v>
      </c>
      <c r="U368" s="92">
        <f t="shared" si="23"/>
        <v>1</v>
      </c>
    </row>
    <row r="369" spans="1:21" x14ac:dyDescent="0.15">
      <c r="A369" s="84" t="s">
        <v>49</v>
      </c>
      <c r="B369" s="84" t="s">
        <v>20</v>
      </c>
      <c r="C369" s="84" t="s">
        <v>157</v>
      </c>
      <c r="D369" s="84" t="s">
        <v>31</v>
      </c>
      <c r="E369" s="84" t="s">
        <v>44</v>
      </c>
      <c r="F369" s="88">
        <v>1</v>
      </c>
      <c r="G369" s="88">
        <v>14.8</v>
      </c>
      <c r="H369" s="89">
        <v>1.54E-2</v>
      </c>
      <c r="I369" s="88">
        <v>1.53</v>
      </c>
      <c r="J369" s="88"/>
      <c r="K369" s="88"/>
      <c r="L369" s="89"/>
      <c r="M369" s="88"/>
      <c r="N369" s="88">
        <v>1</v>
      </c>
      <c r="O369" s="88">
        <v>14.8</v>
      </c>
      <c r="P369" s="89">
        <v>1.54E-2</v>
      </c>
      <c r="Q369" s="88">
        <v>1.53</v>
      </c>
      <c r="R369" s="90">
        <f t="shared" si="20"/>
        <v>1</v>
      </c>
      <c r="S369" s="90">
        <f t="shared" si="21"/>
        <v>1</v>
      </c>
      <c r="T369" s="93">
        <f t="shared" si="22"/>
        <v>1</v>
      </c>
      <c r="U369" s="92">
        <f t="shared" si="23"/>
        <v>1</v>
      </c>
    </row>
    <row r="370" spans="1:21" x14ac:dyDescent="0.15">
      <c r="A370" s="84" t="s">
        <v>49</v>
      </c>
      <c r="B370" s="84" t="s">
        <v>20</v>
      </c>
      <c r="C370" s="84" t="s">
        <v>157</v>
      </c>
      <c r="D370" s="84" t="s">
        <v>31</v>
      </c>
      <c r="E370" s="84" t="s">
        <v>51</v>
      </c>
      <c r="F370" s="88">
        <v>1.7</v>
      </c>
      <c r="G370" s="88">
        <v>12.1</v>
      </c>
      <c r="H370" s="89">
        <v>1.9599999999999999E-2</v>
      </c>
      <c r="I370" s="88">
        <v>2.31</v>
      </c>
      <c r="J370" s="88"/>
      <c r="K370" s="88"/>
      <c r="L370" s="89"/>
      <c r="M370" s="88"/>
      <c r="N370" s="88">
        <v>1.7</v>
      </c>
      <c r="O370" s="88">
        <v>12.1</v>
      </c>
      <c r="P370" s="89">
        <v>1.9599999999999999E-2</v>
      </c>
      <c r="Q370" s="88">
        <v>2.31</v>
      </c>
      <c r="R370" s="90">
        <f t="shared" si="20"/>
        <v>1</v>
      </c>
      <c r="S370" s="90">
        <f t="shared" si="21"/>
        <v>1</v>
      </c>
      <c r="T370" s="93">
        <f t="shared" si="22"/>
        <v>1</v>
      </c>
      <c r="U370" s="92">
        <f t="shared" si="23"/>
        <v>1</v>
      </c>
    </row>
    <row r="371" spans="1:21" x14ac:dyDescent="0.15">
      <c r="A371" s="84" t="s">
        <v>49</v>
      </c>
      <c r="B371" s="84" t="s">
        <v>20</v>
      </c>
      <c r="C371" s="84" t="s">
        <v>157</v>
      </c>
      <c r="D371" s="84" t="s">
        <v>30</v>
      </c>
      <c r="E371" s="84" t="s">
        <v>44</v>
      </c>
      <c r="F371" s="88">
        <v>3.5</v>
      </c>
      <c r="G371" s="88">
        <v>173</v>
      </c>
      <c r="H371" s="89">
        <v>0.114</v>
      </c>
      <c r="I371" s="88">
        <v>5.91</v>
      </c>
      <c r="J371" s="88"/>
      <c r="K371" s="88"/>
      <c r="L371" s="89"/>
      <c r="M371" s="88"/>
      <c r="N371" s="88">
        <v>3.5</v>
      </c>
      <c r="O371" s="88">
        <v>173</v>
      </c>
      <c r="P371" s="89">
        <v>0.114</v>
      </c>
      <c r="Q371" s="88">
        <v>5.91</v>
      </c>
      <c r="R371" s="90">
        <f t="shared" si="20"/>
        <v>1</v>
      </c>
      <c r="S371" s="90">
        <f t="shared" si="21"/>
        <v>1</v>
      </c>
      <c r="T371" s="93">
        <f t="shared" si="22"/>
        <v>1</v>
      </c>
      <c r="U371" s="92">
        <f t="shared" si="23"/>
        <v>1</v>
      </c>
    </row>
    <row r="372" spans="1:21" x14ac:dyDescent="0.15">
      <c r="A372" s="84" t="s">
        <v>49</v>
      </c>
      <c r="B372" s="84" t="s">
        <v>20</v>
      </c>
      <c r="C372" s="84" t="s">
        <v>157</v>
      </c>
      <c r="D372" s="84" t="s">
        <v>30</v>
      </c>
      <c r="E372" s="84" t="s">
        <v>51</v>
      </c>
      <c r="F372" s="88">
        <v>3.5</v>
      </c>
      <c r="G372" s="88">
        <v>85.2</v>
      </c>
      <c r="H372" s="89">
        <v>0.157</v>
      </c>
      <c r="I372" s="88">
        <v>11.1</v>
      </c>
      <c r="J372" s="88"/>
      <c r="K372" s="88"/>
      <c r="L372" s="89"/>
      <c r="M372" s="88"/>
      <c r="N372" s="88">
        <v>3.5</v>
      </c>
      <c r="O372" s="88">
        <v>85.2</v>
      </c>
      <c r="P372" s="89">
        <v>0.157</v>
      </c>
      <c r="Q372" s="88">
        <v>11.1</v>
      </c>
      <c r="R372" s="90">
        <f t="shared" si="20"/>
        <v>1</v>
      </c>
      <c r="S372" s="90">
        <f t="shared" si="21"/>
        <v>1</v>
      </c>
      <c r="T372" s="93">
        <f t="shared" si="22"/>
        <v>1</v>
      </c>
      <c r="U372" s="92">
        <f t="shared" si="23"/>
        <v>1</v>
      </c>
    </row>
    <row r="373" spans="1:21" x14ac:dyDescent="0.15">
      <c r="A373" s="84" t="s">
        <v>49</v>
      </c>
      <c r="B373" s="84" t="s">
        <v>20</v>
      </c>
      <c r="C373" s="84" t="s">
        <v>157</v>
      </c>
      <c r="D373" s="84" t="s">
        <v>45</v>
      </c>
      <c r="E373" s="84" t="s">
        <v>44</v>
      </c>
      <c r="F373" s="88">
        <v>2.1</v>
      </c>
      <c r="G373" s="88">
        <v>40.9</v>
      </c>
      <c r="H373" s="89">
        <v>5.8000000000000003E-2</v>
      </c>
      <c r="I373" s="88">
        <v>7.68</v>
      </c>
      <c r="J373" s="88"/>
      <c r="K373" s="88"/>
      <c r="L373" s="89"/>
      <c r="M373" s="88"/>
      <c r="N373" s="88">
        <v>2.1</v>
      </c>
      <c r="O373" s="88">
        <v>40.9</v>
      </c>
      <c r="P373" s="89">
        <v>5.8000000000000003E-2</v>
      </c>
      <c r="Q373" s="88">
        <v>7.68</v>
      </c>
      <c r="R373" s="90">
        <f t="shared" si="20"/>
        <v>1</v>
      </c>
      <c r="S373" s="90">
        <f t="shared" si="21"/>
        <v>1</v>
      </c>
      <c r="T373" s="93">
        <f t="shared" si="22"/>
        <v>1</v>
      </c>
      <c r="U373" s="92">
        <f t="shared" si="23"/>
        <v>1</v>
      </c>
    </row>
    <row r="374" spans="1:21" x14ac:dyDescent="0.15">
      <c r="A374" s="84" t="s">
        <v>49</v>
      </c>
      <c r="B374" s="84" t="s">
        <v>20</v>
      </c>
      <c r="C374" s="84" t="s">
        <v>157</v>
      </c>
      <c r="D374" s="84" t="s">
        <v>45</v>
      </c>
      <c r="E374" s="84" t="s">
        <v>51</v>
      </c>
      <c r="F374" s="88">
        <v>3</v>
      </c>
      <c r="G374" s="88">
        <v>33.700000000000003</v>
      </c>
      <c r="H374" s="89">
        <v>6.9000000000000006E-2</v>
      </c>
      <c r="I374" s="88">
        <v>7.05</v>
      </c>
      <c r="J374" s="88"/>
      <c r="K374" s="88"/>
      <c r="L374" s="89"/>
      <c r="M374" s="88"/>
      <c r="N374" s="88">
        <v>3</v>
      </c>
      <c r="O374" s="88">
        <v>33.700000000000003</v>
      </c>
      <c r="P374" s="89">
        <v>6.9000000000000006E-2</v>
      </c>
      <c r="Q374" s="88">
        <v>7.05</v>
      </c>
      <c r="R374" s="90">
        <f t="shared" si="20"/>
        <v>1</v>
      </c>
      <c r="S374" s="90">
        <f t="shared" si="21"/>
        <v>1</v>
      </c>
      <c r="T374" s="93">
        <f t="shared" si="22"/>
        <v>1</v>
      </c>
      <c r="U374" s="92">
        <f t="shared" si="23"/>
        <v>1</v>
      </c>
    </row>
    <row r="375" spans="1:21" x14ac:dyDescent="0.15">
      <c r="A375" s="84" t="s">
        <v>49</v>
      </c>
      <c r="B375" s="84" t="s">
        <v>20</v>
      </c>
      <c r="C375" s="84" t="s">
        <v>158</v>
      </c>
      <c r="D375" s="84" t="s">
        <v>29</v>
      </c>
      <c r="E375" s="84" t="s">
        <v>44</v>
      </c>
      <c r="F375" s="88">
        <v>2.4700000000000002</v>
      </c>
      <c r="G375" s="88">
        <v>149</v>
      </c>
      <c r="H375" s="89">
        <v>7.0599999999999996E-2</v>
      </c>
      <c r="I375" s="88">
        <v>0</v>
      </c>
      <c r="J375" s="88"/>
      <c r="K375" s="88"/>
      <c r="L375" s="89"/>
      <c r="M375" s="88"/>
      <c r="N375" s="88">
        <v>2.4700000000000002</v>
      </c>
      <c r="O375" s="88">
        <v>149</v>
      </c>
      <c r="P375" s="89">
        <v>7.0599999999999996E-2</v>
      </c>
      <c r="Q375" s="88">
        <v>0</v>
      </c>
      <c r="R375" s="90">
        <f t="shared" si="20"/>
        <v>1</v>
      </c>
      <c r="S375" s="90">
        <f t="shared" si="21"/>
        <v>1</v>
      </c>
      <c r="T375" s="93">
        <f t="shared" si="22"/>
        <v>1</v>
      </c>
      <c r="U375" s="92" t="str">
        <f t="shared" si="23"/>
        <v/>
      </c>
    </row>
    <row r="376" spans="1:21" x14ac:dyDescent="0.15">
      <c r="A376" s="84" t="s">
        <v>49</v>
      </c>
      <c r="B376" s="84" t="s">
        <v>20</v>
      </c>
      <c r="C376" s="84" t="s">
        <v>158</v>
      </c>
      <c r="D376" s="84" t="s">
        <v>29</v>
      </c>
      <c r="E376" s="84" t="s">
        <v>51</v>
      </c>
      <c r="F376" s="88">
        <v>3.45</v>
      </c>
      <c r="G376" s="88">
        <v>132</v>
      </c>
      <c r="H376" s="89">
        <v>8.6900000000000005E-2</v>
      </c>
      <c r="I376" s="88">
        <v>0</v>
      </c>
      <c r="J376" s="88"/>
      <c r="K376" s="88"/>
      <c r="L376" s="89"/>
      <c r="M376" s="88"/>
      <c r="N376" s="88">
        <v>3.45</v>
      </c>
      <c r="O376" s="88">
        <v>132</v>
      </c>
      <c r="P376" s="89">
        <v>8.6900000000000005E-2</v>
      </c>
      <c r="Q376" s="88">
        <v>0</v>
      </c>
      <c r="R376" s="90">
        <f t="shared" si="20"/>
        <v>1</v>
      </c>
      <c r="S376" s="90">
        <f t="shared" si="21"/>
        <v>1</v>
      </c>
      <c r="T376" s="93">
        <f t="shared" si="22"/>
        <v>1</v>
      </c>
      <c r="U376" s="92" t="str">
        <f t="shared" si="23"/>
        <v/>
      </c>
    </row>
    <row r="377" spans="1:21" x14ac:dyDescent="0.15">
      <c r="A377" s="84" t="s">
        <v>49</v>
      </c>
      <c r="B377" s="84" t="s">
        <v>20</v>
      </c>
      <c r="C377" s="84" t="s">
        <v>158</v>
      </c>
      <c r="D377" s="84" t="s">
        <v>31</v>
      </c>
      <c r="E377" s="84" t="s">
        <v>44</v>
      </c>
      <c r="F377" s="88">
        <v>1</v>
      </c>
      <c r="G377" s="88">
        <v>30.5</v>
      </c>
      <c r="H377" s="89">
        <v>1.6500000000000001E-2</v>
      </c>
      <c r="I377" s="88">
        <v>0</v>
      </c>
      <c r="J377" s="88"/>
      <c r="K377" s="88"/>
      <c r="L377" s="89"/>
      <c r="M377" s="88"/>
      <c r="N377" s="88">
        <v>1</v>
      </c>
      <c r="O377" s="88">
        <v>30.5</v>
      </c>
      <c r="P377" s="89">
        <v>1.6500000000000001E-2</v>
      </c>
      <c r="Q377" s="88">
        <v>0</v>
      </c>
      <c r="R377" s="90">
        <f t="shared" si="20"/>
        <v>1</v>
      </c>
      <c r="S377" s="90">
        <f t="shared" si="21"/>
        <v>1</v>
      </c>
      <c r="T377" s="93">
        <f t="shared" si="22"/>
        <v>1</v>
      </c>
      <c r="U377" s="92" t="str">
        <f t="shared" si="23"/>
        <v/>
      </c>
    </row>
    <row r="378" spans="1:21" x14ac:dyDescent="0.15">
      <c r="A378" s="84" t="s">
        <v>49</v>
      </c>
      <c r="B378" s="84" t="s">
        <v>20</v>
      </c>
      <c r="C378" s="84" t="s">
        <v>158</v>
      </c>
      <c r="D378" s="84" t="s">
        <v>31</v>
      </c>
      <c r="E378" s="84" t="s">
        <v>51</v>
      </c>
      <c r="F378" s="88">
        <v>1.7</v>
      </c>
      <c r="G378" s="88">
        <v>34.6</v>
      </c>
      <c r="H378" s="89">
        <v>2.0899999999999998E-2</v>
      </c>
      <c r="I378" s="88">
        <v>0</v>
      </c>
      <c r="J378" s="88"/>
      <c r="K378" s="88"/>
      <c r="L378" s="89"/>
      <c r="M378" s="88"/>
      <c r="N378" s="88">
        <v>1.7</v>
      </c>
      <c r="O378" s="88">
        <v>34.6</v>
      </c>
      <c r="P378" s="89">
        <v>2.0899999999999998E-2</v>
      </c>
      <c r="Q378" s="88">
        <v>0</v>
      </c>
      <c r="R378" s="90">
        <f t="shared" si="20"/>
        <v>1</v>
      </c>
      <c r="S378" s="90">
        <f t="shared" si="21"/>
        <v>1</v>
      </c>
      <c r="T378" s="93">
        <f t="shared" si="22"/>
        <v>1</v>
      </c>
      <c r="U378" s="92" t="str">
        <f t="shared" si="23"/>
        <v/>
      </c>
    </row>
    <row r="379" spans="1:21" x14ac:dyDescent="0.15">
      <c r="A379" s="84" t="s">
        <v>49</v>
      </c>
      <c r="B379" s="84" t="s">
        <v>20</v>
      </c>
      <c r="C379" s="84" t="s">
        <v>158</v>
      </c>
      <c r="D379" s="84" t="s">
        <v>30</v>
      </c>
      <c r="E379" s="84" t="s">
        <v>44</v>
      </c>
      <c r="F379" s="88">
        <v>3.5</v>
      </c>
      <c r="G379" s="88">
        <v>235</v>
      </c>
      <c r="H379" s="89">
        <v>0.11899999999999999</v>
      </c>
      <c r="I379" s="88">
        <v>0</v>
      </c>
      <c r="J379" s="88"/>
      <c r="K379" s="88"/>
      <c r="L379" s="89"/>
      <c r="M379" s="88"/>
      <c r="N379" s="88">
        <v>3.5</v>
      </c>
      <c r="O379" s="88">
        <v>235</v>
      </c>
      <c r="P379" s="89">
        <v>0.11899999999999999</v>
      </c>
      <c r="Q379" s="88">
        <v>0</v>
      </c>
      <c r="R379" s="90">
        <f t="shared" si="20"/>
        <v>1</v>
      </c>
      <c r="S379" s="90">
        <f t="shared" si="21"/>
        <v>1</v>
      </c>
      <c r="T379" s="93">
        <f t="shared" si="22"/>
        <v>1</v>
      </c>
      <c r="U379" s="92" t="str">
        <f t="shared" si="23"/>
        <v/>
      </c>
    </row>
    <row r="380" spans="1:21" x14ac:dyDescent="0.15">
      <c r="A380" s="84" t="s">
        <v>49</v>
      </c>
      <c r="B380" s="84" t="s">
        <v>20</v>
      </c>
      <c r="C380" s="84" t="s">
        <v>158</v>
      </c>
      <c r="D380" s="84" t="s">
        <v>30</v>
      </c>
      <c r="E380" s="84" t="s">
        <v>51</v>
      </c>
      <c r="F380" s="88">
        <v>3.5</v>
      </c>
      <c r="G380" s="88">
        <v>188</v>
      </c>
      <c r="H380" s="89">
        <v>0.16300000000000001</v>
      </c>
      <c r="I380" s="88">
        <v>0</v>
      </c>
      <c r="J380" s="88"/>
      <c r="K380" s="88"/>
      <c r="L380" s="89"/>
      <c r="M380" s="88"/>
      <c r="N380" s="88">
        <v>3.5</v>
      </c>
      <c r="O380" s="88">
        <v>188</v>
      </c>
      <c r="P380" s="89">
        <v>0.16300000000000001</v>
      </c>
      <c r="Q380" s="88">
        <v>0</v>
      </c>
      <c r="R380" s="90">
        <f t="shared" si="20"/>
        <v>1</v>
      </c>
      <c r="S380" s="90">
        <f t="shared" si="21"/>
        <v>1</v>
      </c>
      <c r="T380" s="93">
        <f t="shared" si="22"/>
        <v>1</v>
      </c>
      <c r="U380" s="92" t="str">
        <f t="shared" si="23"/>
        <v/>
      </c>
    </row>
    <row r="381" spans="1:21" x14ac:dyDescent="0.15">
      <c r="A381" s="84" t="s">
        <v>49</v>
      </c>
      <c r="B381" s="84" t="s">
        <v>20</v>
      </c>
      <c r="C381" s="84" t="s">
        <v>158</v>
      </c>
      <c r="D381" s="84" t="s">
        <v>45</v>
      </c>
      <c r="E381" s="84" t="s">
        <v>44</v>
      </c>
      <c r="F381" s="88">
        <v>2.1</v>
      </c>
      <c r="G381" s="88">
        <v>123</v>
      </c>
      <c r="H381" s="89">
        <v>5.8999999999999997E-2</v>
      </c>
      <c r="I381" s="88">
        <v>0</v>
      </c>
      <c r="J381" s="88"/>
      <c r="K381" s="88"/>
      <c r="L381" s="89"/>
      <c r="M381" s="88"/>
      <c r="N381" s="88">
        <v>2.1</v>
      </c>
      <c r="O381" s="88">
        <v>123</v>
      </c>
      <c r="P381" s="89">
        <v>5.8999999999999997E-2</v>
      </c>
      <c r="Q381" s="88">
        <v>0</v>
      </c>
      <c r="R381" s="90">
        <f t="shared" si="20"/>
        <v>1</v>
      </c>
      <c r="S381" s="90">
        <f t="shared" si="21"/>
        <v>1</v>
      </c>
      <c r="T381" s="93">
        <f t="shared" si="22"/>
        <v>1</v>
      </c>
      <c r="U381" s="92" t="str">
        <f t="shared" si="23"/>
        <v/>
      </c>
    </row>
    <row r="382" spans="1:21" x14ac:dyDescent="0.15">
      <c r="A382" s="84" t="s">
        <v>49</v>
      </c>
      <c r="B382" s="84" t="s">
        <v>20</v>
      </c>
      <c r="C382" s="84" t="s">
        <v>158</v>
      </c>
      <c r="D382" s="84" t="s">
        <v>45</v>
      </c>
      <c r="E382" s="84" t="s">
        <v>51</v>
      </c>
      <c r="F382" s="88">
        <v>3</v>
      </c>
      <c r="G382" s="88">
        <v>109</v>
      </c>
      <c r="H382" s="89">
        <v>7.2999999999999995E-2</v>
      </c>
      <c r="I382" s="88">
        <v>0</v>
      </c>
      <c r="J382" s="88"/>
      <c r="K382" s="88"/>
      <c r="L382" s="89"/>
      <c r="M382" s="88"/>
      <c r="N382" s="88">
        <v>3</v>
      </c>
      <c r="O382" s="88">
        <v>109</v>
      </c>
      <c r="P382" s="89">
        <v>7.2999999999999995E-2</v>
      </c>
      <c r="Q382" s="88">
        <v>0</v>
      </c>
      <c r="R382" s="90">
        <f t="shared" si="20"/>
        <v>1</v>
      </c>
      <c r="S382" s="90">
        <f t="shared" si="21"/>
        <v>1</v>
      </c>
      <c r="T382" s="93">
        <f t="shared" si="22"/>
        <v>1</v>
      </c>
      <c r="U382" s="92" t="str">
        <f t="shared" si="23"/>
        <v/>
      </c>
    </row>
    <row r="383" spans="1:21" x14ac:dyDescent="0.15">
      <c r="A383" s="84" t="s">
        <v>49</v>
      </c>
      <c r="B383" s="84" t="s">
        <v>20</v>
      </c>
      <c r="C383" s="84" t="s">
        <v>159</v>
      </c>
      <c r="D383" s="84" t="s">
        <v>29</v>
      </c>
      <c r="E383" s="84" t="s">
        <v>44</v>
      </c>
      <c r="F383" s="88">
        <v>2.4700000000000002</v>
      </c>
      <c r="G383" s="88">
        <v>45.4</v>
      </c>
      <c r="H383" s="89">
        <v>6.1800000000000001E-2</v>
      </c>
      <c r="I383" s="88">
        <v>9.27</v>
      </c>
      <c r="J383" s="88"/>
      <c r="K383" s="88"/>
      <c r="L383" s="89"/>
      <c r="M383" s="88"/>
      <c r="N383" s="88">
        <v>2.4700000000000002</v>
      </c>
      <c r="O383" s="88">
        <v>45.4</v>
      </c>
      <c r="P383" s="89">
        <v>6.1800000000000001E-2</v>
      </c>
      <c r="Q383" s="88">
        <v>9.27</v>
      </c>
      <c r="R383" s="90">
        <f t="shared" si="20"/>
        <v>1</v>
      </c>
      <c r="S383" s="90">
        <f t="shared" si="21"/>
        <v>1</v>
      </c>
      <c r="T383" s="93">
        <f t="shared" si="22"/>
        <v>1</v>
      </c>
      <c r="U383" s="92">
        <f t="shared" si="23"/>
        <v>1</v>
      </c>
    </row>
    <row r="384" spans="1:21" x14ac:dyDescent="0.15">
      <c r="A384" s="84" t="s">
        <v>49</v>
      </c>
      <c r="B384" s="84" t="s">
        <v>20</v>
      </c>
      <c r="C384" s="84" t="s">
        <v>159</v>
      </c>
      <c r="D384" s="84" t="s">
        <v>29</v>
      </c>
      <c r="E384" s="84" t="s">
        <v>51</v>
      </c>
      <c r="F384" s="88">
        <v>3.45</v>
      </c>
      <c r="G384" s="88">
        <v>39.1</v>
      </c>
      <c r="H384" s="89">
        <v>7.1800000000000003E-2</v>
      </c>
      <c r="I384" s="88">
        <v>8.09</v>
      </c>
      <c r="J384" s="88"/>
      <c r="K384" s="88"/>
      <c r="L384" s="89"/>
      <c r="M384" s="88"/>
      <c r="N384" s="88">
        <v>3.45</v>
      </c>
      <c r="O384" s="88">
        <v>39.1</v>
      </c>
      <c r="P384" s="89">
        <v>7.1800000000000003E-2</v>
      </c>
      <c r="Q384" s="88">
        <v>8.09</v>
      </c>
      <c r="R384" s="90">
        <f t="shared" si="20"/>
        <v>1</v>
      </c>
      <c r="S384" s="90">
        <f t="shared" si="21"/>
        <v>1</v>
      </c>
      <c r="T384" s="93">
        <f t="shared" si="22"/>
        <v>1</v>
      </c>
      <c r="U384" s="92">
        <f t="shared" si="23"/>
        <v>1</v>
      </c>
    </row>
    <row r="385" spans="1:21" x14ac:dyDescent="0.15">
      <c r="A385" s="84" t="s">
        <v>49</v>
      </c>
      <c r="B385" s="84" t="s">
        <v>20</v>
      </c>
      <c r="C385" s="84" t="s">
        <v>159</v>
      </c>
      <c r="D385" s="84" t="s">
        <v>31</v>
      </c>
      <c r="E385" s="84" t="s">
        <v>44</v>
      </c>
      <c r="F385" s="88">
        <v>1</v>
      </c>
      <c r="G385" s="88">
        <v>15</v>
      </c>
      <c r="H385" s="89">
        <v>1.37E-2</v>
      </c>
      <c r="I385" s="88">
        <v>1.35</v>
      </c>
      <c r="J385" s="88"/>
      <c r="K385" s="88"/>
      <c r="L385" s="89"/>
      <c r="M385" s="88"/>
      <c r="N385" s="88">
        <v>1</v>
      </c>
      <c r="O385" s="88">
        <v>15</v>
      </c>
      <c r="P385" s="89">
        <v>1.37E-2</v>
      </c>
      <c r="Q385" s="88">
        <v>1.35</v>
      </c>
      <c r="R385" s="90">
        <f t="shared" si="20"/>
        <v>1</v>
      </c>
      <c r="S385" s="90">
        <f t="shared" si="21"/>
        <v>1</v>
      </c>
      <c r="T385" s="93">
        <f t="shared" si="22"/>
        <v>1</v>
      </c>
      <c r="U385" s="92">
        <f t="shared" si="23"/>
        <v>1</v>
      </c>
    </row>
    <row r="386" spans="1:21" x14ac:dyDescent="0.15">
      <c r="A386" s="84" t="s">
        <v>49</v>
      </c>
      <c r="B386" s="84" t="s">
        <v>20</v>
      </c>
      <c r="C386" s="84" t="s">
        <v>159</v>
      </c>
      <c r="D386" s="84" t="s">
        <v>31</v>
      </c>
      <c r="E386" s="84" t="s">
        <v>51</v>
      </c>
      <c r="F386" s="88">
        <v>1.7</v>
      </c>
      <c r="G386" s="88">
        <v>13.4</v>
      </c>
      <c r="H386" s="89">
        <v>1.7500000000000002E-2</v>
      </c>
      <c r="I386" s="88">
        <v>2.04</v>
      </c>
      <c r="J386" s="88"/>
      <c r="K386" s="88"/>
      <c r="L386" s="89"/>
      <c r="M386" s="88"/>
      <c r="N386" s="88">
        <v>1.7</v>
      </c>
      <c r="O386" s="88">
        <v>13.4</v>
      </c>
      <c r="P386" s="89">
        <v>1.7500000000000002E-2</v>
      </c>
      <c r="Q386" s="88">
        <v>2.04</v>
      </c>
      <c r="R386" s="90">
        <f t="shared" si="20"/>
        <v>1</v>
      </c>
      <c r="S386" s="90">
        <f t="shared" si="21"/>
        <v>1</v>
      </c>
      <c r="T386" s="93">
        <f t="shared" si="22"/>
        <v>1</v>
      </c>
      <c r="U386" s="92">
        <f t="shared" si="23"/>
        <v>1</v>
      </c>
    </row>
    <row r="387" spans="1:21" x14ac:dyDescent="0.15">
      <c r="A387" s="84" t="s">
        <v>49</v>
      </c>
      <c r="B387" s="84" t="s">
        <v>20</v>
      </c>
      <c r="C387" s="84" t="s">
        <v>159</v>
      </c>
      <c r="D387" s="84" t="s">
        <v>30</v>
      </c>
      <c r="E387" s="84" t="s">
        <v>44</v>
      </c>
      <c r="F387" s="88">
        <v>3.5</v>
      </c>
      <c r="G387" s="88">
        <v>176</v>
      </c>
      <c r="H387" s="89">
        <v>0.111</v>
      </c>
      <c r="I387" s="88">
        <v>5.17</v>
      </c>
      <c r="J387" s="88"/>
      <c r="K387" s="88"/>
      <c r="L387" s="89"/>
      <c r="M387" s="88"/>
      <c r="N387" s="88">
        <v>3.5</v>
      </c>
      <c r="O387" s="88">
        <v>176</v>
      </c>
      <c r="P387" s="89">
        <v>0.111</v>
      </c>
      <c r="Q387" s="88">
        <v>5.17</v>
      </c>
      <c r="R387" s="90">
        <f t="shared" si="20"/>
        <v>1</v>
      </c>
      <c r="S387" s="90">
        <f t="shared" si="21"/>
        <v>1</v>
      </c>
      <c r="T387" s="93">
        <f t="shared" si="22"/>
        <v>1</v>
      </c>
      <c r="U387" s="92">
        <f t="shared" si="23"/>
        <v>1</v>
      </c>
    </row>
    <row r="388" spans="1:21" x14ac:dyDescent="0.15">
      <c r="A388" s="84" t="s">
        <v>49</v>
      </c>
      <c r="B388" s="84" t="s">
        <v>20</v>
      </c>
      <c r="C388" s="84" t="s">
        <v>159</v>
      </c>
      <c r="D388" s="84" t="s">
        <v>30</v>
      </c>
      <c r="E388" s="84" t="s">
        <v>51</v>
      </c>
      <c r="F388" s="88">
        <v>3.5</v>
      </c>
      <c r="G388" s="88">
        <v>95.5</v>
      </c>
      <c r="H388" s="89">
        <v>0.153</v>
      </c>
      <c r="I388" s="88">
        <v>9.74</v>
      </c>
      <c r="J388" s="88"/>
      <c r="K388" s="88"/>
      <c r="L388" s="89"/>
      <c r="M388" s="88"/>
      <c r="N388" s="88">
        <v>3.5</v>
      </c>
      <c r="O388" s="88">
        <v>95.5</v>
      </c>
      <c r="P388" s="89">
        <v>0.153</v>
      </c>
      <c r="Q388" s="88">
        <v>9.74</v>
      </c>
      <c r="R388" s="90">
        <f t="shared" si="20"/>
        <v>1</v>
      </c>
      <c r="S388" s="90">
        <f t="shared" si="21"/>
        <v>1</v>
      </c>
      <c r="T388" s="93">
        <f t="shared" si="22"/>
        <v>1</v>
      </c>
      <c r="U388" s="92">
        <f t="shared" si="23"/>
        <v>1</v>
      </c>
    </row>
    <row r="389" spans="1:21" x14ac:dyDescent="0.15">
      <c r="A389" s="84" t="s">
        <v>49</v>
      </c>
      <c r="B389" s="84" t="s">
        <v>20</v>
      </c>
      <c r="C389" s="84" t="s">
        <v>159</v>
      </c>
      <c r="D389" s="84" t="s">
        <v>45</v>
      </c>
      <c r="E389" s="84" t="s">
        <v>44</v>
      </c>
      <c r="F389" s="88">
        <v>2.1</v>
      </c>
      <c r="G389" s="88">
        <v>41.2</v>
      </c>
      <c r="H389" s="89">
        <v>5.0999999999999997E-2</v>
      </c>
      <c r="I389" s="88">
        <v>7.26</v>
      </c>
      <c r="J389" s="88"/>
      <c r="K389" s="88"/>
      <c r="L389" s="89"/>
      <c r="M389" s="88"/>
      <c r="N389" s="88">
        <v>2.1</v>
      </c>
      <c r="O389" s="88">
        <v>41.2</v>
      </c>
      <c r="P389" s="89">
        <v>5.0999999999999997E-2</v>
      </c>
      <c r="Q389" s="88">
        <v>7.26</v>
      </c>
      <c r="R389" s="90">
        <f t="shared" si="20"/>
        <v>1</v>
      </c>
      <c r="S389" s="90">
        <f t="shared" si="21"/>
        <v>1</v>
      </c>
      <c r="T389" s="93">
        <f t="shared" si="22"/>
        <v>1</v>
      </c>
      <c r="U389" s="92">
        <f t="shared" si="23"/>
        <v>1</v>
      </c>
    </row>
    <row r="390" spans="1:21" x14ac:dyDescent="0.15">
      <c r="A390" s="84" t="s">
        <v>49</v>
      </c>
      <c r="B390" s="84" t="s">
        <v>20</v>
      </c>
      <c r="C390" s="84" t="s">
        <v>159</v>
      </c>
      <c r="D390" s="84" t="s">
        <v>45</v>
      </c>
      <c r="E390" s="84" t="s">
        <v>51</v>
      </c>
      <c r="F390" s="88">
        <v>3</v>
      </c>
      <c r="G390" s="88">
        <v>34.6</v>
      </c>
      <c r="H390" s="89">
        <v>6.0999999999999999E-2</v>
      </c>
      <c r="I390" s="88">
        <v>6.63</v>
      </c>
      <c r="J390" s="88"/>
      <c r="K390" s="88"/>
      <c r="L390" s="89"/>
      <c r="M390" s="88"/>
      <c r="N390" s="88">
        <v>3</v>
      </c>
      <c r="O390" s="88">
        <v>34.6</v>
      </c>
      <c r="P390" s="89">
        <v>6.0999999999999999E-2</v>
      </c>
      <c r="Q390" s="88">
        <v>6.63</v>
      </c>
      <c r="R390" s="90">
        <f t="shared" si="20"/>
        <v>1</v>
      </c>
      <c r="S390" s="90">
        <f t="shared" si="21"/>
        <v>1</v>
      </c>
      <c r="T390" s="93">
        <f t="shared" si="22"/>
        <v>1</v>
      </c>
      <c r="U390" s="92">
        <f t="shared" si="23"/>
        <v>1</v>
      </c>
    </row>
    <row r="391" spans="1:21" x14ac:dyDescent="0.15">
      <c r="A391" s="84" t="s">
        <v>49</v>
      </c>
      <c r="B391" s="84" t="s">
        <v>22</v>
      </c>
      <c r="C391" s="84" t="s">
        <v>43</v>
      </c>
      <c r="D391" s="84" t="s">
        <v>29</v>
      </c>
      <c r="E391" s="84" t="s">
        <v>44</v>
      </c>
      <c r="F391" s="88">
        <v>2.5499999999999998</v>
      </c>
      <c r="G391" s="88">
        <v>5.56</v>
      </c>
      <c r="H391" s="89">
        <v>0</v>
      </c>
      <c r="I391" s="88">
        <v>8.26</v>
      </c>
      <c r="J391" s="88">
        <v>47.378998000000003</v>
      </c>
      <c r="K391" s="88">
        <v>0.29924650000000003</v>
      </c>
      <c r="L391" s="89">
        <v>0</v>
      </c>
      <c r="M391" s="88">
        <v>0.44456406999999998</v>
      </c>
      <c r="N391" s="88"/>
      <c r="O391" s="88"/>
      <c r="P391" s="89"/>
      <c r="Q391" s="88"/>
      <c r="R391" s="90">
        <f t="shared" si="20"/>
        <v>18.579999215686279</v>
      </c>
      <c r="S391" s="90">
        <f t="shared" si="21"/>
        <v>5.3821312949640293E-2</v>
      </c>
      <c r="T391" s="93" t="str">
        <f t="shared" si="22"/>
        <v/>
      </c>
      <c r="U391" s="92">
        <f t="shared" si="23"/>
        <v>5.3821315980629537E-2</v>
      </c>
    </row>
    <row r="392" spans="1:21" x14ac:dyDescent="0.15">
      <c r="A392" s="84" t="s">
        <v>49</v>
      </c>
      <c r="B392" s="84" t="s">
        <v>22</v>
      </c>
      <c r="C392" s="84" t="s">
        <v>43</v>
      </c>
      <c r="D392" s="84" t="s">
        <v>29</v>
      </c>
      <c r="E392" s="84" t="s">
        <v>51</v>
      </c>
      <c r="F392" s="88">
        <v>3.49</v>
      </c>
      <c r="G392" s="88">
        <v>4.88</v>
      </c>
      <c r="H392" s="89">
        <v>0</v>
      </c>
      <c r="I392" s="88">
        <v>7.76</v>
      </c>
      <c r="J392" s="88">
        <v>64.844200000000001</v>
      </c>
      <c r="K392" s="88">
        <v>0.26264801999999998</v>
      </c>
      <c r="L392" s="89">
        <v>0</v>
      </c>
      <c r="M392" s="88">
        <v>0.41765340000000001</v>
      </c>
      <c r="N392" s="88"/>
      <c r="O392" s="88"/>
      <c r="P392" s="89"/>
      <c r="Q392" s="88"/>
      <c r="R392" s="90">
        <f t="shared" ref="R392:R455" si="24">IFERROR(MAX(GETPIVOTDATA("Sum of NumUnit",$A$3,"EnergyImpactID",$A392,"Version","DEER2021","BldgType",$D392,"BldgVint",$E392,"BldgLoc",$B392,"BldgHVAC",$C392,"NormUnit","Cap-kBTUh"),GETPIVOTDATA("Sum of NumUnit",$A$3,"EnergyImpactID",$A392,"Version","DEER2021","BldgType",$D392,"BldgVint",$E392,"BldgLoc",$B392,"BldgHVAC",$C392,"NormUnit","Cap-Tons"))/GETPIVOTDATA("Sum of NumUnit",$A$3,"EnergyImpactID",$A392,"Version","DEER2020","BldgType",$D392,"BldgVint",$E392,"BldgLoc",$B392,"BldgHVAC",$C392,"NormUnit","Cap-Tons"),"")</f>
        <v>18.579999999999998</v>
      </c>
      <c r="S392" s="90">
        <f t="shared" ref="S392:S455" si="25">IFERROR(MAX(GETPIVOTDATA("Sum of APreWBkWh",$A$3,"EnergyImpactID",$A392,"Version","DEER2021","BldgType",$D392,"BldgVint",$E392,"BldgLoc",$B392,"BldgHVAC",$C392,"NormUnit","Cap-kBTUh"),GETPIVOTDATA("Sum of APreWBkWh",$A$3,"EnergyImpactID",$A392,"Version","DEER2021","BldgType",$D392,"BldgVint",$E392,"BldgLoc",$B392,"BldgHVAC",$C392,"NormUnit","Cap-Tons"))/GETPIVOTDATA("Sum of APreWBkWh",$A$3,"EnergyImpactID",$A392,"Version","DEER2020","BldgType",$D392,"BldgVint",$E392,"BldgLoc",$B392,"BldgHVAC",$C392,"NormUnit","Cap-Tons"),"")</f>
        <v>5.3821315573770491E-2</v>
      </c>
      <c r="T392" s="93" t="str">
        <f t="shared" ref="T392:T455" si="26">IFERROR(MAX(GETPIVOTDATA("Sum of APreWBkW",$A$3,"EnergyImpactID",$A392,"Version","DEER2021","BldgType",$D392,"BldgVint",$E392,"BldgLoc",$B392,"BldgHVAC",$C392,"NormUnit","Cap-kBTUh"),GETPIVOTDATA("Sum of APreWBkW",$A$3,"EnergyImpactID",$A392,"Version","DEER2021","BldgType",$D392,"BldgVint",$E392,"BldgLoc",$B392,"BldgHVAC",$C392,"NormUnit","Cap-Tons"))/GETPIVOTDATA("Sum of APreWBkW",$A$3,"EnergyImpactID",$A392,"Version","DEER2020","BldgType",$D392,"BldgVint",$E392,"BldgLoc",$B392,"BldgHVAC",$C392,"NormUnit","Cap-Tons"),"")</f>
        <v/>
      </c>
      <c r="U392" s="92">
        <f t="shared" ref="U392:U455" si="27">IFERROR(MAX(GETPIVOTDATA("Sum of APreWBtherm",$A$3,"EnergyImpactID",$A392,"Version","DEER2021","BldgType",$D392,"BldgVint",$E392,"BldgLoc",$B392,"BldgHVAC",$C392,"NormUnit","Cap-kBTUh"),GETPIVOTDATA("Sum of APreWBtherm",$A$3,"EnergyImpactID",$A392,"Version","DEER2021","BldgType",$D392,"BldgVint",$E392,"BldgLoc",$B392,"BldgHVAC",$C392,"NormUnit","Cap-Tons"))/GETPIVOTDATA("Sum of APreWBtherm",$A$3,"EnergyImpactID",$A392,"Version","DEER2020","BldgType",$D392,"BldgVint",$E392,"BldgLoc",$B392,"BldgHVAC",$C392,"NormUnit","Cap-Tons"),"")</f>
        <v>5.3821314432989695E-2</v>
      </c>
    </row>
    <row r="393" spans="1:21" x14ac:dyDescent="0.15">
      <c r="A393" s="84" t="s">
        <v>49</v>
      </c>
      <c r="B393" s="84" t="s">
        <v>22</v>
      </c>
      <c r="C393" s="84" t="s">
        <v>43</v>
      </c>
      <c r="D393" s="84" t="s">
        <v>31</v>
      </c>
      <c r="E393" s="84" t="s">
        <v>44</v>
      </c>
      <c r="F393" s="88">
        <v>1</v>
      </c>
      <c r="G393" s="88">
        <v>1.64</v>
      </c>
      <c r="H393" s="89">
        <v>0</v>
      </c>
      <c r="I393" s="88">
        <v>1.7</v>
      </c>
      <c r="J393" s="88">
        <v>18.68</v>
      </c>
      <c r="K393" s="88">
        <v>8.7794430000000007E-2</v>
      </c>
      <c r="L393" s="89">
        <v>0</v>
      </c>
      <c r="M393" s="88">
        <v>9.1006429999999999E-2</v>
      </c>
      <c r="N393" s="88"/>
      <c r="O393" s="88"/>
      <c r="P393" s="89"/>
      <c r="Q393" s="88"/>
      <c r="R393" s="90">
        <f t="shared" si="24"/>
        <v>18.68</v>
      </c>
      <c r="S393" s="90">
        <f t="shared" si="25"/>
        <v>5.3533189024390249E-2</v>
      </c>
      <c r="T393" s="93" t="str">
        <f t="shared" si="26"/>
        <v/>
      </c>
      <c r="U393" s="92">
        <f t="shared" si="27"/>
        <v>5.3533194117647058E-2</v>
      </c>
    </row>
    <row r="394" spans="1:21" x14ac:dyDescent="0.15">
      <c r="A394" s="84" t="s">
        <v>49</v>
      </c>
      <c r="B394" s="84" t="s">
        <v>22</v>
      </c>
      <c r="C394" s="84" t="s">
        <v>43</v>
      </c>
      <c r="D394" s="84" t="s">
        <v>31</v>
      </c>
      <c r="E394" s="84" t="s">
        <v>51</v>
      </c>
      <c r="F394" s="88">
        <v>1.73</v>
      </c>
      <c r="G394" s="88">
        <v>1.78</v>
      </c>
      <c r="H394" s="89">
        <v>0</v>
      </c>
      <c r="I394" s="88">
        <v>2.34</v>
      </c>
      <c r="J394" s="88">
        <v>32.316400000000002</v>
      </c>
      <c r="K394" s="88">
        <v>9.5289079999999998E-2</v>
      </c>
      <c r="L394" s="89">
        <v>0</v>
      </c>
      <c r="M394" s="88">
        <v>0.12526765000000001</v>
      </c>
      <c r="N394" s="88"/>
      <c r="O394" s="88"/>
      <c r="P394" s="89"/>
      <c r="Q394" s="88"/>
      <c r="R394" s="90">
        <f t="shared" si="24"/>
        <v>18.68</v>
      </c>
      <c r="S394" s="90">
        <f t="shared" si="25"/>
        <v>5.353319101123595E-2</v>
      </c>
      <c r="T394" s="93" t="str">
        <f t="shared" si="26"/>
        <v/>
      </c>
      <c r="U394" s="92">
        <f t="shared" si="27"/>
        <v>5.3533183760683764E-2</v>
      </c>
    </row>
    <row r="395" spans="1:21" x14ac:dyDescent="0.15">
      <c r="A395" s="84" t="s">
        <v>49</v>
      </c>
      <c r="B395" s="84" t="s">
        <v>22</v>
      </c>
      <c r="C395" s="84" t="s">
        <v>43</v>
      </c>
      <c r="D395" s="84" t="s">
        <v>30</v>
      </c>
      <c r="E395" s="84" t="s">
        <v>44</v>
      </c>
      <c r="F395" s="88">
        <v>3.5</v>
      </c>
      <c r="G395" s="88">
        <v>3.7</v>
      </c>
      <c r="H395" s="89">
        <v>0</v>
      </c>
      <c r="I395" s="88">
        <v>5.72</v>
      </c>
      <c r="J395" s="88">
        <v>54.984999999999999</v>
      </c>
      <c r="K395" s="88">
        <v>0.23551878000000001</v>
      </c>
      <c r="L395" s="89">
        <v>0</v>
      </c>
      <c r="M395" s="88">
        <v>0.36409930000000001</v>
      </c>
      <c r="N395" s="88"/>
      <c r="O395" s="88"/>
      <c r="P395" s="89"/>
      <c r="Q395" s="88"/>
      <c r="R395" s="90">
        <f t="shared" si="24"/>
        <v>15.709999999999999</v>
      </c>
      <c r="S395" s="90">
        <f t="shared" si="25"/>
        <v>6.3653724324324326E-2</v>
      </c>
      <c r="T395" s="93" t="str">
        <f t="shared" si="26"/>
        <v/>
      </c>
      <c r="U395" s="92">
        <f t="shared" si="27"/>
        <v>6.3653723776223775E-2</v>
      </c>
    </row>
    <row r="396" spans="1:21" x14ac:dyDescent="0.15">
      <c r="A396" s="84" t="s">
        <v>49</v>
      </c>
      <c r="B396" s="84" t="s">
        <v>22</v>
      </c>
      <c r="C396" s="84" t="s">
        <v>43</v>
      </c>
      <c r="D396" s="84" t="s">
        <v>30</v>
      </c>
      <c r="E396" s="84" t="s">
        <v>51</v>
      </c>
      <c r="F396" s="88">
        <v>3.5</v>
      </c>
      <c r="G396" s="88">
        <v>4.8600000000000003</v>
      </c>
      <c r="H396" s="89">
        <v>0</v>
      </c>
      <c r="I396" s="88">
        <v>7.8</v>
      </c>
      <c r="J396" s="88">
        <v>54.984999999999999</v>
      </c>
      <c r="K396" s="88">
        <v>0.3093571</v>
      </c>
      <c r="L396" s="89">
        <v>0</v>
      </c>
      <c r="M396" s="88">
        <v>0.49649905999999999</v>
      </c>
      <c r="N396" s="88"/>
      <c r="O396" s="88"/>
      <c r="P396" s="89"/>
      <c r="Q396" s="88"/>
      <c r="R396" s="90">
        <f t="shared" si="24"/>
        <v>15.709999999999999</v>
      </c>
      <c r="S396" s="90">
        <f t="shared" si="25"/>
        <v>6.3653724279835386E-2</v>
      </c>
      <c r="T396" s="93" t="str">
        <f t="shared" si="26"/>
        <v/>
      </c>
      <c r="U396" s="92">
        <f t="shared" si="27"/>
        <v>6.3653725641025644E-2</v>
      </c>
    </row>
    <row r="397" spans="1:21" x14ac:dyDescent="0.15">
      <c r="A397" s="84" t="s">
        <v>49</v>
      </c>
      <c r="B397" s="84" t="s">
        <v>22</v>
      </c>
      <c r="C397" s="84" t="s">
        <v>43</v>
      </c>
      <c r="D397" s="84" t="s">
        <v>45</v>
      </c>
      <c r="E397" s="84" t="s">
        <v>44</v>
      </c>
      <c r="F397" s="88">
        <v>2.4</v>
      </c>
      <c r="G397" s="88">
        <v>5.0999999999999996</v>
      </c>
      <c r="H397" s="89">
        <v>0</v>
      </c>
      <c r="I397" s="88">
        <v>7.59</v>
      </c>
      <c r="J397" s="88"/>
      <c r="K397" s="88"/>
      <c r="L397" s="89"/>
      <c r="M397" s="88"/>
      <c r="N397" s="88">
        <v>2.4</v>
      </c>
      <c r="O397" s="88">
        <v>5.0999999999999996</v>
      </c>
      <c r="P397" s="89">
        <v>0</v>
      </c>
      <c r="Q397" s="88">
        <v>7.59</v>
      </c>
      <c r="R397" s="90">
        <f t="shared" si="24"/>
        <v>1</v>
      </c>
      <c r="S397" s="90">
        <f t="shared" si="25"/>
        <v>1</v>
      </c>
      <c r="T397" s="93" t="str">
        <f t="shared" si="26"/>
        <v/>
      </c>
      <c r="U397" s="92">
        <f t="shared" si="27"/>
        <v>1</v>
      </c>
    </row>
    <row r="398" spans="1:21" x14ac:dyDescent="0.15">
      <c r="A398" s="84" t="s">
        <v>49</v>
      </c>
      <c r="B398" s="84" t="s">
        <v>22</v>
      </c>
      <c r="C398" s="84" t="s">
        <v>43</v>
      </c>
      <c r="D398" s="84" t="s">
        <v>45</v>
      </c>
      <c r="E398" s="84" t="s">
        <v>51</v>
      </c>
      <c r="F398" s="88">
        <v>3.1</v>
      </c>
      <c r="G398" s="88">
        <v>4.0999999999999996</v>
      </c>
      <c r="H398" s="89">
        <v>0</v>
      </c>
      <c r="I398" s="88">
        <v>6.47</v>
      </c>
      <c r="J398" s="88"/>
      <c r="K398" s="88"/>
      <c r="L398" s="89"/>
      <c r="M398" s="88"/>
      <c r="N398" s="88">
        <v>3.1</v>
      </c>
      <c r="O398" s="88">
        <v>4.0999999999999996</v>
      </c>
      <c r="P398" s="89">
        <v>0</v>
      </c>
      <c r="Q398" s="88">
        <v>6.47</v>
      </c>
      <c r="R398" s="90">
        <f t="shared" si="24"/>
        <v>1</v>
      </c>
      <c r="S398" s="90">
        <f t="shared" si="25"/>
        <v>1</v>
      </c>
      <c r="T398" s="93" t="str">
        <f t="shared" si="26"/>
        <v/>
      </c>
      <c r="U398" s="92">
        <f t="shared" si="27"/>
        <v>1</v>
      </c>
    </row>
    <row r="399" spans="1:21" x14ac:dyDescent="0.15">
      <c r="A399" s="84" t="s">
        <v>49</v>
      </c>
      <c r="B399" s="84" t="s">
        <v>22</v>
      </c>
      <c r="C399" s="84" t="s">
        <v>157</v>
      </c>
      <c r="D399" s="84" t="s">
        <v>29</v>
      </c>
      <c r="E399" s="84" t="s">
        <v>44</v>
      </c>
      <c r="F399" s="88">
        <v>2.5499999999999998</v>
      </c>
      <c r="G399" s="88">
        <v>82.6</v>
      </c>
      <c r="H399" s="89">
        <v>7.8700000000000006E-2</v>
      </c>
      <c r="I399" s="88">
        <v>8.4499999999999993</v>
      </c>
      <c r="J399" s="88"/>
      <c r="K399" s="88"/>
      <c r="L399" s="89"/>
      <c r="M399" s="88"/>
      <c r="N399" s="88">
        <v>2.5499999999999998</v>
      </c>
      <c r="O399" s="88">
        <v>82.6</v>
      </c>
      <c r="P399" s="89">
        <v>7.8700000000000006E-2</v>
      </c>
      <c r="Q399" s="88">
        <v>8.4499999999999993</v>
      </c>
      <c r="R399" s="90">
        <f t="shared" si="24"/>
        <v>1</v>
      </c>
      <c r="S399" s="90">
        <f t="shared" si="25"/>
        <v>1</v>
      </c>
      <c r="T399" s="93">
        <f t="shared" si="26"/>
        <v>1</v>
      </c>
      <c r="U399" s="92">
        <f t="shared" si="27"/>
        <v>1</v>
      </c>
    </row>
    <row r="400" spans="1:21" x14ac:dyDescent="0.15">
      <c r="A400" s="84" t="s">
        <v>49</v>
      </c>
      <c r="B400" s="84" t="s">
        <v>22</v>
      </c>
      <c r="C400" s="84" t="s">
        <v>157</v>
      </c>
      <c r="D400" s="84" t="s">
        <v>29</v>
      </c>
      <c r="E400" s="84" t="s">
        <v>51</v>
      </c>
      <c r="F400" s="88">
        <v>3.49</v>
      </c>
      <c r="G400" s="88">
        <v>68.5</v>
      </c>
      <c r="H400" s="89">
        <v>7.8899999999999998E-2</v>
      </c>
      <c r="I400" s="88">
        <v>7.91</v>
      </c>
      <c r="J400" s="88"/>
      <c r="K400" s="88"/>
      <c r="L400" s="89"/>
      <c r="M400" s="88"/>
      <c r="N400" s="88">
        <v>3.49</v>
      </c>
      <c r="O400" s="88">
        <v>68.5</v>
      </c>
      <c r="P400" s="89">
        <v>7.8899999999999998E-2</v>
      </c>
      <c r="Q400" s="88">
        <v>7.91</v>
      </c>
      <c r="R400" s="90">
        <f t="shared" si="24"/>
        <v>1</v>
      </c>
      <c r="S400" s="90">
        <f t="shared" si="25"/>
        <v>1</v>
      </c>
      <c r="T400" s="93">
        <f t="shared" si="26"/>
        <v>1</v>
      </c>
      <c r="U400" s="92">
        <f t="shared" si="27"/>
        <v>1</v>
      </c>
    </row>
    <row r="401" spans="1:21" x14ac:dyDescent="0.15">
      <c r="A401" s="84" t="s">
        <v>49</v>
      </c>
      <c r="B401" s="84" t="s">
        <v>22</v>
      </c>
      <c r="C401" s="84" t="s">
        <v>157</v>
      </c>
      <c r="D401" s="84" t="s">
        <v>31</v>
      </c>
      <c r="E401" s="84" t="s">
        <v>44</v>
      </c>
      <c r="F401" s="88">
        <v>1</v>
      </c>
      <c r="G401" s="88">
        <v>23.9</v>
      </c>
      <c r="H401" s="89">
        <v>1.9099999999999999E-2</v>
      </c>
      <c r="I401" s="88">
        <v>1.79</v>
      </c>
      <c r="J401" s="88"/>
      <c r="K401" s="88"/>
      <c r="L401" s="89"/>
      <c r="M401" s="88"/>
      <c r="N401" s="88">
        <v>1</v>
      </c>
      <c r="O401" s="88">
        <v>23.9</v>
      </c>
      <c r="P401" s="89">
        <v>1.9099999999999999E-2</v>
      </c>
      <c r="Q401" s="88">
        <v>1.79</v>
      </c>
      <c r="R401" s="90">
        <f t="shared" si="24"/>
        <v>1</v>
      </c>
      <c r="S401" s="90">
        <f t="shared" si="25"/>
        <v>1</v>
      </c>
      <c r="T401" s="93">
        <f t="shared" si="26"/>
        <v>1</v>
      </c>
      <c r="U401" s="92">
        <f t="shared" si="27"/>
        <v>1</v>
      </c>
    </row>
    <row r="402" spans="1:21" x14ac:dyDescent="0.15">
      <c r="A402" s="84" t="s">
        <v>49</v>
      </c>
      <c r="B402" s="84" t="s">
        <v>22</v>
      </c>
      <c r="C402" s="84" t="s">
        <v>157</v>
      </c>
      <c r="D402" s="84" t="s">
        <v>31</v>
      </c>
      <c r="E402" s="84" t="s">
        <v>51</v>
      </c>
      <c r="F402" s="88">
        <v>1.73</v>
      </c>
      <c r="G402" s="88">
        <v>18.7</v>
      </c>
      <c r="H402" s="89">
        <v>1.89E-2</v>
      </c>
      <c r="I402" s="88">
        <v>2.41</v>
      </c>
      <c r="J402" s="88"/>
      <c r="K402" s="88"/>
      <c r="L402" s="89"/>
      <c r="M402" s="88"/>
      <c r="N402" s="88">
        <v>1.73</v>
      </c>
      <c r="O402" s="88">
        <v>18.7</v>
      </c>
      <c r="P402" s="89">
        <v>1.89E-2</v>
      </c>
      <c r="Q402" s="88">
        <v>2.41</v>
      </c>
      <c r="R402" s="90">
        <f t="shared" si="24"/>
        <v>1</v>
      </c>
      <c r="S402" s="90">
        <f t="shared" si="25"/>
        <v>1</v>
      </c>
      <c r="T402" s="93">
        <f t="shared" si="26"/>
        <v>1</v>
      </c>
      <c r="U402" s="92">
        <f t="shared" si="27"/>
        <v>1</v>
      </c>
    </row>
    <row r="403" spans="1:21" x14ac:dyDescent="0.15">
      <c r="A403" s="84" t="s">
        <v>49</v>
      </c>
      <c r="B403" s="84" t="s">
        <v>22</v>
      </c>
      <c r="C403" s="84" t="s">
        <v>157</v>
      </c>
      <c r="D403" s="84" t="s">
        <v>30</v>
      </c>
      <c r="E403" s="84" t="s">
        <v>44</v>
      </c>
      <c r="F403" s="88">
        <v>3.5</v>
      </c>
      <c r="G403" s="88">
        <v>186</v>
      </c>
      <c r="H403" s="89">
        <v>0.114</v>
      </c>
      <c r="I403" s="88">
        <v>6.39</v>
      </c>
      <c r="J403" s="88"/>
      <c r="K403" s="88"/>
      <c r="L403" s="89"/>
      <c r="M403" s="88"/>
      <c r="N403" s="88">
        <v>3.5</v>
      </c>
      <c r="O403" s="88">
        <v>186</v>
      </c>
      <c r="P403" s="89">
        <v>0.114</v>
      </c>
      <c r="Q403" s="88">
        <v>6.39</v>
      </c>
      <c r="R403" s="90">
        <f t="shared" si="24"/>
        <v>1</v>
      </c>
      <c r="S403" s="90">
        <f t="shared" si="25"/>
        <v>1</v>
      </c>
      <c r="T403" s="93">
        <f t="shared" si="26"/>
        <v>1</v>
      </c>
      <c r="U403" s="92">
        <f t="shared" si="27"/>
        <v>1</v>
      </c>
    </row>
    <row r="404" spans="1:21" x14ac:dyDescent="0.15">
      <c r="A404" s="84" t="s">
        <v>49</v>
      </c>
      <c r="B404" s="84" t="s">
        <v>22</v>
      </c>
      <c r="C404" s="84" t="s">
        <v>157</v>
      </c>
      <c r="D404" s="84" t="s">
        <v>30</v>
      </c>
      <c r="E404" s="84" t="s">
        <v>51</v>
      </c>
      <c r="F404" s="88">
        <v>3.5</v>
      </c>
      <c r="G404" s="88">
        <v>149</v>
      </c>
      <c r="H404" s="89">
        <v>0.155</v>
      </c>
      <c r="I404" s="88">
        <v>8.69</v>
      </c>
      <c r="J404" s="88"/>
      <c r="K404" s="88"/>
      <c r="L404" s="89"/>
      <c r="M404" s="88"/>
      <c r="N404" s="88">
        <v>3.5</v>
      </c>
      <c r="O404" s="88">
        <v>149</v>
      </c>
      <c r="P404" s="89">
        <v>0.155</v>
      </c>
      <c r="Q404" s="88">
        <v>8.69</v>
      </c>
      <c r="R404" s="90">
        <f t="shared" si="24"/>
        <v>1</v>
      </c>
      <c r="S404" s="90">
        <f t="shared" si="25"/>
        <v>1</v>
      </c>
      <c r="T404" s="93">
        <f t="shared" si="26"/>
        <v>1</v>
      </c>
      <c r="U404" s="92">
        <f t="shared" si="27"/>
        <v>1</v>
      </c>
    </row>
    <row r="405" spans="1:21" x14ac:dyDescent="0.15">
      <c r="A405" s="84" t="s">
        <v>49</v>
      </c>
      <c r="B405" s="84" t="s">
        <v>22</v>
      </c>
      <c r="C405" s="84" t="s">
        <v>157</v>
      </c>
      <c r="D405" s="84" t="s">
        <v>45</v>
      </c>
      <c r="E405" s="84" t="s">
        <v>44</v>
      </c>
      <c r="F405" s="88">
        <v>2.4</v>
      </c>
      <c r="G405" s="88">
        <v>81.099999999999994</v>
      </c>
      <c r="H405" s="89">
        <v>7.4999999999999997E-2</v>
      </c>
      <c r="I405" s="88">
        <v>7.79</v>
      </c>
      <c r="J405" s="88"/>
      <c r="K405" s="88"/>
      <c r="L405" s="89"/>
      <c r="M405" s="88"/>
      <c r="N405" s="88">
        <v>2.4</v>
      </c>
      <c r="O405" s="88">
        <v>81.099999999999994</v>
      </c>
      <c r="P405" s="89">
        <v>7.4999999999999997E-2</v>
      </c>
      <c r="Q405" s="88">
        <v>7.79</v>
      </c>
      <c r="R405" s="90">
        <f t="shared" si="24"/>
        <v>1</v>
      </c>
      <c r="S405" s="90">
        <f t="shared" si="25"/>
        <v>1</v>
      </c>
      <c r="T405" s="93">
        <f t="shared" si="26"/>
        <v>1</v>
      </c>
      <c r="U405" s="92">
        <f t="shared" si="27"/>
        <v>1</v>
      </c>
    </row>
    <row r="406" spans="1:21" x14ac:dyDescent="0.15">
      <c r="A406" s="84" t="s">
        <v>49</v>
      </c>
      <c r="B406" s="84" t="s">
        <v>22</v>
      </c>
      <c r="C406" s="84" t="s">
        <v>157</v>
      </c>
      <c r="D406" s="84" t="s">
        <v>45</v>
      </c>
      <c r="E406" s="84" t="s">
        <v>51</v>
      </c>
      <c r="F406" s="88">
        <v>3.1</v>
      </c>
      <c r="G406" s="88">
        <v>62.5</v>
      </c>
      <c r="H406" s="89">
        <v>7.0000000000000007E-2</v>
      </c>
      <c r="I406" s="88">
        <v>6.66</v>
      </c>
      <c r="J406" s="88"/>
      <c r="K406" s="88"/>
      <c r="L406" s="89"/>
      <c r="M406" s="88"/>
      <c r="N406" s="88">
        <v>3.1</v>
      </c>
      <c r="O406" s="88">
        <v>62.5</v>
      </c>
      <c r="P406" s="89">
        <v>7.0000000000000007E-2</v>
      </c>
      <c r="Q406" s="88">
        <v>6.66</v>
      </c>
      <c r="R406" s="90">
        <f t="shared" si="24"/>
        <v>1</v>
      </c>
      <c r="S406" s="90">
        <f t="shared" si="25"/>
        <v>1</v>
      </c>
      <c r="T406" s="93">
        <f t="shared" si="26"/>
        <v>1</v>
      </c>
      <c r="U406" s="92">
        <f t="shared" si="27"/>
        <v>1</v>
      </c>
    </row>
    <row r="407" spans="1:21" x14ac:dyDescent="0.15">
      <c r="A407" s="84" t="s">
        <v>49</v>
      </c>
      <c r="B407" s="84" t="s">
        <v>22</v>
      </c>
      <c r="C407" s="84" t="s">
        <v>158</v>
      </c>
      <c r="D407" s="84" t="s">
        <v>29</v>
      </c>
      <c r="E407" s="84" t="s">
        <v>44</v>
      </c>
      <c r="F407" s="88">
        <v>2.5499999999999998</v>
      </c>
      <c r="G407" s="88">
        <v>182</v>
      </c>
      <c r="H407" s="89">
        <v>8.1699999999999995E-2</v>
      </c>
      <c r="I407" s="88">
        <v>0</v>
      </c>
      <c r="J407" s="88"/>
      <c r="K407" s="88"/>
      <c r="L407" s="89"/>
      <c r="M407" s="88"/>
      <c r="N407" s="88">
        <v>2.5499999999999998</v>
      </c>
      <c r="O407" s="88">
        <v>182</v>
      </c>
      <c r="P407" s="89">
        <v>8.1699999999999995E-2</v>
      </c>
      <c r="Q407" s="88">
        <v>0</v>
      </c>
      <c r="R407" s="90">
        <f t="shared" si="24"/>
        <v>1</v>
      </c>
      <c r="S407" s="90">
        <f t="shared" si="25"/>
        <v>1</v>
      </c>
      <c r="T407" s="93">
        <f t="shared" si="26"/>
        <v>1</v>
      </c>
      <c r="U407" s="92" t="str">
        <f t="shared" si="27"/>
        <v/>
      </c>
    </row>
    <row r="408" spans="1:21" x14ac:dyDescent="0.15">
      <c r="A408" s="84" t="s">
        <v>49</v>
      </c>
      <c r="B408" s="84" t="s">
        <v>22</v>
      </c>
      <c r="C408" s="84" t="s">
        <v>158</v>
      </c>
      <c r="D408" s="84" t="s">
        <v>29</v>
      </c>
      <c r="E408" s="84" t="s">
        <v>51</v>
      </c>
      <c r="F408" s="88">
        <v>3.49</v>
      </c>
      <c r="G408" s="88">
        <v>158</v>
      </c>
      <c r="H408" s="89">
        <v>8.7800000000000003E-2</v>
      </c>
      <c r="I408" s="88">
        <v>0</v>
      </c>
      <c r="J408" s="88"/>
      <c r="K408" s="88"/>
      <c r="L408" s="89"/>
      <c r="M408" s="88"/>
      <c r="N408" s="88">
        <v>3.49</v>
      </c>
      <c r="O408" s="88">
        <v>158</v>
      </c>
      <c r="P408" s="89">
        <v>8.7800000000000003E-2</v>
      </c>
      <c r="Q408" s="88">
        <v>0</v>
      </c>
      <c r="R408" s="90">
        <f t="shared" si="24"/>
        <v>1</v>
      </c>
      <c r="S408" s="90">
        <f t="shared" si="25"/>
        <v>1</v>
      </c>
      <c r="T408" s="93">
        <f t="shared" si="26"/>
        <v>1</v>
      </c>
      <c r="U408" s="92" t="str">
        <f t="shared" si="27"/>
        <v/>
      </c>
    </row>
    <row r="409" spans="1:21" x14ac:dyDescent="0.15">
      <c r="A409" s="84" t="s">
        <v>49</v>
      </c>
      <c r="B409" s="84" t="s">
        <v>22</v>
      </c>
      <c r="C409" s="84" t="s">
        <v>158</v>
      </c>
      <c r="D409" s="84" t="s">
        <v>31</v>
      </c>
      <c r="E409" s="84" t="s">
        <v>44</v>
      </c>
      <c r="F409" s="88">
        <v>1</v>
      </c>
      <c r="G409" s="88">
        <v>41.6</v>
      </c>
      <c r="H409" s="89">
        <v>1.9900000000000001E-2</v>
      </c>
      <c r="I409" s="88">
        <v>0</v>
      </c>
      <c r="J409" s="88"/>
      <c r="K409" s="88"/>
      <c r="L409" s="89"/>
      <c r="M409" s="88"/>
      <c r="N409" s="88">
        <v>1</v>
      </c>
      <c r="O409" s="88">
        <v>41.6</v>
      </c>
      <c r="P409" s="89">
        <v>1.9900000000000001E-2</v>
      </c>
      <c r="Q409" s="88">
        <v>0</v>
      </c>
      <c r="R409" s="90">
        <f t="shared" si="24"/>
        <v>1</v>
      </c>
      <c r="S409" s="90">
        <f t="shared" si="25"/>
        <v>1</v>
      </c>
      <c r="T409" s="93">
        <f t="shared" si="26"/>
        <v>1</v>
      </c>
      <c r="U409" s="92" t="str">
        <f t="shared" si="27"/>
        <v/>
      </c>
    </row>
    <row r="410" spans="1:21" x14ac:dyDescent="0.15">
      <c r="A410" s="84" t="s">
        <v>49</v>
      </c>
      <c r="B410" s="84" t="s">
        <v>22</v>
      </c>
      <c r="C410" s="84" t="s">
        <v>158</v>
      </c>
      <c r="D410" s="84" t="s">
        <v>31</v>
      </c>
      <c r="E410" s="84" t="s">
        <v>51</v>
      </c>
      <c r="F410" s="88">
        <v>1.73</v>
      </c>
      <c r="G410" s="88">
        <v>41.5</v>
      </c>
      <c r="H410" s="89">
        <v>1.9699999999999999E-2</v>
      </c>
      <c r="I410" s="88">
        <v>0</v>
      </c>
      <c r="J410" s="88"/>
      <c r="K410" s="88"/>
      <c r="L410" s="89"/>
      <c r="M410" s="88"/>
      <c r="N410" s="88">
        <v>1.73</v>
      </c>
      <c r="O410" s="88">
        <v>41.5</v>
      </c>
      <c r="P410" s="89">
        <v>1.9699999999999999E-2</v>
      </c>
      <c r="Q410" s="88">
        <v>0</v>
      </c>
      <c r="R410" s="90">
        <f t="shared" si="24"/>
        <v>1</v>
      </c>
      <c r="S410" s="90">
        <f t="shared" si="25"/>
        <v>1</v>
      </c>
      <c r="T410" s="93">
        <f t="shared" si="26"/>
        <v>1</v>
      </c>
      <c r="U410" s="92" t="str">
        <f t="shared" si="27"/>
        <v/>
      </c>
    </row>
    <row r="411" spans="1:21" x14ac:dyDescent="0.15">
      <c r="A411" s="84" t="s">
        <v>49</v>
      </c>
      <c r="B411" s="84" t="s">
        <v>22</v>
      </c>
      <c r="C411" s="84" t="s">
        <v>158</v>
      </c>
      <c r="D411" s="84" t="s">
        <v>30</v>
      </c>
      <c r="E411" s="84" t="s">
        <v>44</v>
      </c>
      <c r="F411" s="88">
        <v>3.5</v>
      </c>
      <c r="G411" s="88">
        <v>253</v>
      </c>
      <c r="H411" s="89">
        <v>0.122</v>
      </c>
      <c r="I411" s="88">
        <v>0</v>
      </c>
      <c r="J411" s="88"/>
      <c r="K411" s="88"/>
      <c r="L411" s="89"/>
      <c r="M411" s="88"/>
      <c r="N411" s="88">
        <v>3.5</v>
      </c>
      <c r="O411" s="88">
        <v>253</v>
      </c>
      <c r="P411" s="89">
        <v>0.122</v>
      </c>
      <c r="Q411" s="88">
        <v>0</v>
      </c>
      <c r="R411" s="90">
        <f t="shared" si="24"/>
        <v>1</v>
      </c>
      <c r="S411" s="90">
        <f t="shared" si="25"/>
        <v>1</v>
      </c>
      <c r="T411" s="93">
        <f t="shared" si="26"/>
        <v>1</v>
      </c>
      <c r="U411" s="92" t="str">
        <f t="shared" si="27"/>
        <v/>
      </c>
    </row>
    <row r="412" spans="1:21" x14ac:dyDescent="0.15">
      <c r="A412" s="84" t="s">
        <v>49</v>
      </c>
      <c r="B412" s="84" t="s">
        <v>22</v>
      </c>
      <c r="C412" s="84" t="s">
        <v>158</v>
      </c>
      <c r="D412" s="84" t="s">
        <v>30</v>
      </c>
      <c r="E412" s="84" t="s">
        <v>51</v>
      </c>
      <c r="F412" s="88">
        <v>3.5</v>
      </c>
      <c r="G412" s="88">
        <v>238</v>
      </c>
      <c r="H412" s="89">
        <v>0.16800000000000001</v>
      </c>
      <c r="I412" s="88">
        <v>0</v>
      </c>
      <c r="J412" s="88"/>
      <c r="K412" s="88"/>
      <c r="L412" s="89"/>
      <c r="M412" s="88"/>
      <c r="N412" s="88">
        <v>3.5</v>
      </c>
      <c r="O412" s="88">
        <v>238</v>
      </c>
      <c r="P412" s="89">
        <v>0.16800000000000001</v>
      </c>
      <c r="Q412" s="88">
        <v>0</v>
      </c>
      <c r="R412" s="90">
        <f t="shared" si="24"/>
        <v>1</v>
      </c>
      <c r="S412" s="90">
        <f t="shared" si="25"/>
        <v>1</v>
      </c>
      <c r="T412" s="93">
        <f t="shared" si="26"/>
        <v>1</v>
      </c>
      <c r="U412" s="92" t="str">
        <f t="shared" si="27"/>
        <v/>
      </c>
    </row>
    <row r="413" spans="1:21" x14ac:dyDescent="0.15">
      <c r="A413" s="84" t="s">
        <v>49</v>
      </c>
      <c r="B413" s="84" t="s">
        <v>22</v>
      </c>
      <c r="C413" s="84" t="s">
        <v>158</v>
      </c>
      <c r="D413" s="84" t="s">
        <v>45</v>
      </c>
      <c r="E413" s="84" t="s">
        <v>44</v>
      </c>
      <c r="F413" s="88">
        <v>2.4</v>
      </c>
      <c r="G413" s="88">
        <v>172</v>
      </c>
      <c r="H413" s="89">
        <v>7.8E-2</v>
      </c>
      <c r="I413" s="88">
        <v>0</v>
      </c>
      <c r="J413" s="88"/>
      <c r="K413" s="88"/>
      <c r="L413" s="89"/>
      <c r="M413" s="88"/>
      <c r="N413" s="88">
        <v>2.4</v>
      </c>
      <c r="O413" s="88">
        <v>172</v>
      </c>
      <c r="P413" s="89">
        <v>7.8E-2</v>
      </c>
      <c r="Q413" s="88">
        <v>0</v>
      </c>
      <c r="R413" s="90">
        <f t="shared" si="24"/>
        <v>1</v>
      </c>
      <c r="S413" s="90">
        <f t="shared" si="25"/>
        <v>1</v>
      </c>
      <c r="T413" s="93">
        <f t="shared" si="26"/>
        <v>1</v>
      </c>
      <c r="U413" s="92" t="str">
        <f t="shared" si="27"/>
        <v/>
      </c>
    </row>
    <row r="414" spans="1:21" x14ac:dyDescent="0.15">
      <c r="A414" s="84" t="s">
        <v>49</v>
      </c>
      <c r="B414" s="84" t="s">
        <v>22</v>
      </c>
      <c r="C414" s="84" t="s">
        <v>158</v>
      </c>
      <c r="D414" s="84" t="s">
        <v>45</v>
      </c>
      <c r="E414" s="84" t="s">
        <v>51</v>
      </c>
      <c r="F414" s="88">
        <v>3.1</v>
      </c>
      <c r="G414" s="88">
        <v>136</v>
      </c>
      <c r="H414" s="89">
        <v>7.6999999999999999E-2</v>
      </c>
      <c r="I414" s="88">
        <v>0</v>
      </c>
      <c r="J414" s="88"/>
      <c r="K414" s="88"/>
      <c r="L414" s="89"/>
      <c r="M414" s="88"/>
      <c r="N414" s="88">
        <v>3.1</v>
      </c>
      <c r="O414" s="88">
        <v>136</v>
      </c>
      <c r="P414" s="89">
        <v>7.6999999999999999E-2</v>
      </c>
      <c r="Q414" s="88">
        <v>0</v>
      </c>
      <c r="R414" s="90">
        <f t="shared" si="24"/>
        <v>1</v>
      </c>
      <c r="S414" s="90">
        <f t="shared" si="25"/>
        <v>1</v>
      </c>
      <c r="T414" s="93">
        <f t="shared" si="26"/>
        <v>1</v>
      </c>
      <c r="U414" s="92" t="str">
        <f t="shared" si="27"/>
        <v/>
      </c>
    </row>
    <row r="415" spans="1:21" x14ac:dyDescent="0.15">
      <c r="A415" s="84" t="s">
        <v>49</v>
      </c>
      <c r="B415" s="84" t="s">
        <v>22</v>
      </c>
      <c r="C415" s="84" t="s">
        <v>159</v>
      </c>
      <c r="D415" s="84" t="s">
        <v>29</v>
      </c>
      <c r="E415" s="84" t="s">
        <v>44</v>
      </c>
      <c r="F415" s="88">
        <v>2.5499999999999998</v>
      </c>
      <c r="G415" s="88">
        <v>84.8</v>
      </c>
      <c r="H415" s="89">
        <v>7.5800000000000006E-2</v>
      </c>
      <c r="I415" s="88">
        <v>8</v>
      </c>
      <c r="J415" s="88"/>
      <c r="K415" s="88"/>
      <c r="L415" s="89"/>
      <c r="M415" s="88"/>
      <c r="N415" s="88">
        <v>2.5499999999999998</v>
      </c>
      <c r="O415" s="88">
        <v>84.8</v>
      </c>
      <c r="P415" s="89">
        <v>7.5800000000000006E-2</v>
      </c>
      <c r="Q415" s="88">
        <v>8</v>
      </c>
      <c r="R415" s="90">
        <f t="shared" si="24"/>
        <v>1</v>
      </c>
      <c r="S415" s="90">
        <f t="shared" si="25"/>
        <v>1</v>
      </c>
      <c r="T415" s="93">
        <f t="shared" si="26"/>
        <v>1</v>
      </c>
      <c r="U415" s="92">
        <f t="shared" si="27"/>
        <v>1</v>
      </c>
    </row>
    <row r="416" spans="1:21" x14ac:dyDescent="0.15">
      <c r="A416" s="84" t="s">
        <v>49</v>
      </c>
      <c r="B416" s="84" t="s">
        <v>22</v>
      </c>
      <c r="C416" s="84" t="s">
        <v>159</v>
      </c>
      <c r="D416" s="84" t="s">
        <v>29</v>
      </c>
      <c r="E416" s="84" t="s">
        <v>51</v>
      </c>
      <c r="F416" s="88">
        <v>3.49</v>
      </c>
      <c r="G416" s="88">
        <v>70.7</v>
      </c>
      <c r="H416" s="89">
        <v>7.6300000000000007E-2</v>
      </c>
      <c r="I416" s="88">
        <v>7.5</v>
      </c>
      <c r="J416" s="88"/>
      <c r="K416" s="88"/>
      <c r="L416" s="89"/>
      <c r="M416" s="88"/>
      <c r="N416" s="88">
        <v>3.49</v>
      </c>
      <c r="O416" s="88">
        <v>70.7</v>
      </c>
      <c r="P416" s="89">
        <v>7.6300000000000007E-2</v>
      </c>
      <c r="Q416" s="88">
        <v>7.5</v>
      </c>
      <c r="R416" s="90">
        <f t="shared" si="24"/>
        <v>1</v>
      </c>
      <c r="S416" s="90">
        <f t="shared" si="25"/>
        <v>1</v>
      </c>
      <c r="T416" s="93">
        <f t="shared" si="26"/>
        <v>1</v>
      </c>
      <c r="U416" s="92">
        <f t="shared" si="27"/>
        <v>1</v>
      </c>
    </row>
    <row r="417" spans="1:21" x14ac:dyDescent="0.15">
      <c r="A417" s="84" t="s">
        <v>49</v>
      </c>
      <c r="B417" s="84" t="s">
        <v>22</v>
      </c>
      <c r="C417" s="84" t="s">
        <v>159</v>
      </c>
      <c r="D417" s="84" t="s">
        <v>31</v>
      </c>
      <c r="E417" s="84" t="s">
        <v>44</v>
      </c>
      <c r="F417" s="88">
        <v>1</v>
      </c>
      <c r="G417" s="88">
        <v>25.4</v>
      </c>
      <c r="H417" s="89">
        <v>1.8700000000000001E-2</v>
      </c>
      <c r="I417" s="88">
        <v>1.57</v>
      </c>
      <c r="J417" s="88"/>
      <c r="K417" s="88"/>
      <c r="L417" s="89"/>
      <c r="M417" s="88"/>
      <c r="N417" s="88">
        <v>1</v>
      </c>
      <c r="O417" s="88">
        <v>25.4</v>
      </c>
      <c r="P417" s="89">
        <v>1.8700000000000001E-2</v>
      </c>
      <c r="Q417" s="88">
        <v>1.57</v>
      </c>
      <c r="R417" s="90">
        <f t="shared" si="24"/>
        <v>1</v>
      </c>
      <c r="S417" s="90">
        <f t="shared" si="25"/>
        <v>1</v>
      </c>
      <c r="T417" s="93">
        <f t="shared" si="26"/>
        <v>1</v>
      </c>
      <c r="U417" s="92">
        <f t="shared" si="27"/>
        <v>1</v>
      </c>
    </row>
    <row r="418" spans="1:21" x14ac:dyDescent="0.15">
      <c r="A418" s="84" t="s">
        <v>49</v>
      </c>
      <c r="B418" s="84" t="s">
        <v>22</v>
      </c>
      <c r="C418" s="84" t="s">
        <v>159</v>
      </c>
      <c r="D418" s="84" t="s">
        <v>31</v>
      </c>
      <c r="E418" s="84" t="s">
        <v>51</v>
      </c>
      <c r="F418" s="88">
        <v>1.73</v>
      </c>
      <c r="G418" s="88">
        <v>21</v>
      </c>
      <c r="H418" s="89">
        <v>1.84E-2</v>
      </c>
      <c r="I418" s="88">
        <v>2.11</v>
      </c>
      <c r="J418" s="88"/>
      <c r="K418" s="88"/>
      <c r="L418" s="89"/>
      <c r="M418" s="88"/>
      <c r="N418" s="88">
        <v>1.73</v>
      </c>
      <c r="O418" s="88">
        <v>21</v>
      </c>
      <c r="P418" s="89">
        <v>1.84E-2</v>
      </c>
      <c r="Q418" s="88">
        <v>2.11</v>
      </c>
      <c r="R418" s="90">
        <f t="shared" si="24"/>
        <v>1</v>
      </c>
      <c r="S418" s="90">
        <f t="shared" si="25"/>
        <v>1</v>
      </c>
      <c r="T418" s="93">
        <f t="shared" si="26"/>
        <v>1</v>
      </c>
      <c r="U418" s="92">
        <f t="shared" si="27"/>
        <v>1</v>
      </c>
    </row>
    <row r="419" spans="1:21" x14ac:dyDescent="0.15">
      <c r="A419" s="84" t="s">
        <v>49</v>
      </c>
      <c r="B419" s="84" t="s">
        <v>22</v>
      </c>
      <c r="C419" s="84" t="s">
        <v>159</v>
      </c>
      <c r="D419" s="84" t="s">
        <v>30</v>
      </c>
      <c r="E419" s="84" t="s">
        <v>44</v>
      </c>
      <c r="F419" s="88">
        <v>3.5</v>
      </c>
      <c r="G419" s="88">
        <v>184</v>
      </c>
      <c r="H419" s="89">
        <v>0.108</v>
      </c>
      <c r="I419" s="88">
        <v>5.6</v>
      </c>
      <c r="J419" s="88"/>
      <c r="K419" s="88"/>
      <c r="L419" s="89"/>
      <c r="M419" s="88"/>
      <c r="N419" s="88">
        <v>3.5</v>
      </c>
      <c r="O419" s="88">
        <v>184</v>
      </c>
      <c r="P419" s="89">
        <v>0.108</v>
      </c>
      <c r="Q419" s="88">
        <v>5.6</v>
      </c>
      <c r="R419" s="90">
        <f t="shared" si="24"/>
        <v>1</v>
      </c>
      <c r="S419" s="90">
        <f t="shared" si="25"/>
        <v>1</v>
      </c>
      <c r="T419" s="93">
        <f t="shared" si="26"/>
        <v>1</v>
      </c>
      <c r="U419" s="92">
        <f t="shared" si="27"/>
        <v>1</v>
      </c>
    </row>
    <row r="420" spans="1:21" x14ac:dyDescent="0.15">
      <c r="A420" s="84" t="s">
        <v>49</v>
      </c>
      <c r="B420" s="84" t="s">
        <v>22</v>
      </c>
      <c r="C420" s="84" t="s">
        <v>159</v>
      </c>
      <c r="D420" s="84" t="s">
        <v>30</v>
      </c>
      <c r="E420" s="84" t="s">
        <v>51</v>
      </c>
      <c r="F420" s="88">
        <v>3.5</v>
      </c>
      <c r="G420" s="88">
        <v>151</v>
      </c>
      <c r="H420" s="89">
        <v>0.14799999999999999</v>
      </c>
      <c r="I420" s="88">
        <v>7.62</v>
      </c>
      <c r="J420" s="88"/>
      <c r="K420" s="88"/>
      <c r="L420" s="89"/>
      <c r="M420" s="88"/>
      <c r="N420" s="88">
        <v>3.5</v>
      </c>
      <c r="O420" s="88">
        <v>151</v>
      </c>
      <c r="P420" s="89">
        <v>0.14799999999999999</v>
      </c>
      <c r="Q420" s="88">
        <v>7.62</v>
      </c>
      <c r="R420" s="90">
        <f t="shared" si="24"/>
        <v>1</v>
      </c>
      <c r="S420" s="90">
        <f t="shared" si="25"/>
        <v>1</v>
      </c>
      <c r="T420" s="93">
        <f t="shared" si="26"/>
        <v>1</v>
      </c>
      <c r="U420" s="92">
        <f t="shared" si="27"/>
        <v>1</v>
      </c>
    </row>
    <row r="421" spans="1:21" x14ac:dyDescent="0.15">
      <c r="A421" s="84" t="s">
        <v>49</v>
      </c>
      <c r="B421" s="84" t="s">
        <v>22</v>
      </c>
      <c r="C421" s="84" t="s">
        <v>159</v>
      </c>
      <c r="D421" s="84" t="s">
        <v>45</v>
      </c>
      <c r="E421" s="84" t="s">
        <v>44</v>
      </c>
      <c r="F421" s="88">
        <v>2.4</v>
      </c>
      <c r="G421" s="88">
        <v>83.1</v>
      </c>
      <c r="H421" s="89">
        <v>7.1999999999999995E-2</v>
      </c>
      <c r="I421" s="88">
        <v>7.35</v>
      </c>
      <c r="J421" s="88"/>
      <c r="K421" s="88"/>
      <c r="L421" s="89"/>
      <c r="M421" s="88"/>
      <c r="N421" s="88">
        <v>2.4</v>
      </c>
      <c r="O421" s="88">
        <v>83.1</v>
      </c>
      <c r="P421" s="89">
        <v>7.1999999999999995E-2</v>
      </c>
      <c r="Q421" s="88">
        <v>7.35</v>
      </c>
      <c r="R421" s="90">
        <f t="shared" si="24"/>
        <v>1</v>
      </c>
      <c r="S421" s="90">
        <f t="shared" si="25"/>
        <v>1</v>
      </c>
      <c r="T421" s="93">
        <f t="shared" si="26"/>
        <v>1</v>
      </c>
      <c r="U421" s="92">
        <f t="shared" si="27"/>
        <v>1</v>
      </c>
    </row>
    <row r="422" spans="1:21" x14ac:dyDescent="0.15">
      <c r="A422" s="84" t="s">
        <v>49</v>
      </c>
      <c r="B422" s="84" t="s">
        <v>22</v>
      </c>
      <c r="C422" s="84" t="s">
        <v>159</v>
      </c>
      <c r="D422" s="84" t="s">
        <v>45</v>
      </c>
      <c r="E422" s="84" t="s">
        <v>51</v>
      </c>
      <c r="F422" s="88">
        <v>3.1</v>
      </c>
      <c r="G422" s="88">
        <v>64.7</v>
      </c>
      <c r="H422" s="89">
        <v>6.8000000000000005E-2</v>
      </c>
      <c r="I422" s="88">
        <v>6.22</v>
      </c>
      <c r="J422" s="88"/>
      <c r="K422" s="88"/>
      <c r="L422" s="89"/>
      <c r="M422" s="88"/>
      <c r="N422" s="88">
        <v>3.1</v>
      </c>
      <c r="O422" s="88">
        <v>64.7</v>
      </c>
      <c r="P422" s="89">
        <v>6.8000000000000005E-2</v>
      </c>
      <c r="Q422" s="88">
        <v>6.22</v>
      </c>
      <c r="R422" s="90">
        <f t="shared" si="24"/>
        <v>1</v>
      </c>
      <c r="S422" s="90">
        <f t="shared" si="25"/>
        <v>1</v>
      </c>
      <c r="T422" s="93">
        <f t="shared" si="26"/>
        <v>1</v>
      </c>
      <c r="U422" s="92">
        <f t="shared" si="27"/>
        <v>1</v>
      </c>
    </row>
    <row r="423" spans="1:21" x14ac:dyDescent="0.15">
      <c r="A423" s="84" t="s">
        <v>49</v>
      </c>
      <c r="B423" s="84" t="s">
        <v>24</v>
      </c>
      <c r="C423" s="84" t="s">
        <v>43</v>
      </c>
      <c r="D423" s="84" t="s">
        <v>29</v>
      </c>
      <c r="E423" s="84" t="s">
        <v>44</v>
      </c>
      <c r="F423" s="88">
        <v>3.16</v>
      </c>
      <c r="G423" s="88">
        <v>5.65</v>
      </c>
      <c r="H423" s="89">
        <v>0</v>
      </c>
      <c r="I423" s="88">
        <v>8.7899999999999991</v>
      </c>
      <c r="J423" s="88">
        <v>58.712803000000001</v>
      </c>
      <c r="K423" s="88">
        <v>0.30409039999999998</v>
      </c>
      <c r="L423" s="89">
        <v>0</v>
      </c>
      <c r="M423" s="88">
        <v>0.47308934000000002</v>
      </c>
      <c r="N423" s="88"/>
      <c r="O423" s="88"/>
      <c r="P423" s="89"/>
      <c r="Q423" s="88"/>
      <c r="R423" s="90">
        <f t="shared" si="24"/>
        <v>18.580000949367086</v>
      </c>
      <c r="S423" s="90">
        <f t="shared" si="25"/>
        <v>5.3821309734513267E-2</v>
      </c>
      <c r="T423" s="93" t="str">
        <f t="shared" si="26"/>
        <v/>
      </c>
      <c r="U423" s="92">
        <f t="shared" si="27"/>
        <v>5.3821312855517639E-2</v>
      </c>
    </row>
    <row r="424" spans="1:21" x14ac:dyDescent="0.15">
      <c r="A424" s="84" t="s">
        <v>49</v>
      </c>
      <c r="B424" s="84" t="s">
        <v>24</v>
      </c>
      <c r="C424" s="84" t="s">
        <v>43</v>
      </c>
      <c r="D424" s="84" t="s">
        <v>29</v>
      </c>
      <c r="E424" s="84" t="s">
        <v>51</v>
      </c>
      <c r="F424" s="88">
        <v>4.03</v>
      </c>
      <c r="G424" s="88">
        <v>4.8</v>
      </c>
      <c r="H424" s="89">
        <v>0</v>
      </c>
      <c r="I424" s="88">
        <v>7.75</v>
      </c>
      <c r="J424" s="88">
        <v>74.877399999999994</v>
      </c>
      <c r="K424" s="88">
        <v>0.25834233000000001</v>
      </c>
      <c r="L424" s="89">
        <v>0</v>
      </c>
      <c r="M424" s="88">
        <v>0.41711517999999997</v>
      </c>
      <c r="N424" s="88"/>
      <c r="O424" s="88"/>
      <c r="P424" s="89"/>
      <c r="Q424" s="88"/>
      <c r="R424" s="90">
        <f t="shared" si="24"/>
        <v>18.579999999999998</v>
      </c>
      <c r="S424" s="90">
        <f t="shared" si="25"/>
        <v>5.3821318750000006E-2</v>
      </c>
      <c r="T424" s="93" t="str">
        <f t="shared" si="26"/>
        <v/>
      </c>
      <c r="U424" s="92">
        <f t="shared" si="27"/>
        <v>5.3821313548387095E-2</v>
      </c>
    </row>
    <row r="425" spans="1:21" x14ac:dyDescent="0.15">
      <c r="A425" s="84" t="s">
        <v>49</v>
      </c>
      <c r="B425" s="84" t="s">
        <v>24</v>
      </c>
      <c r="C425" s="84" t="s">
        <v>43</v>
      </c>
      <c r="D425" s="84" t="s">
        <v>31</v>
      </c>
      <c r="E425" s="84" t="s">
        <v>44</v>
      </c>
      <c r="F425" s="88">
        <v>1.07</v>
      </c>
      <c r="G425" s="88">
        <v>2.25</v>
      </c>
      <c r="H425" s="89">
        <v>0</v>
      </c>
      <c r="I425" s="88">
        <v>2.41</v>
      </c>
      <c r="J425" s="88">
        <v>19.9876</v>
      </c>
      <c r="K425" s="88">
        <v>0.12044968</v>
      </c>
      <c r="L425" s="89">
        <v>0</v>
      </c>
      <c r="M425" s="88">
        <v>0.12901499999999999</v>
      </c>
      <c r="N425" s="88"/>
      <c r="O425" s="88"/>
      <c r="P425" s="89"/>
      <c r="Q425" s="88"/>
      <c r="R425" s="90">
        <f t="shared" si="24"/>
        <v>18.68</v>
      </c>
      <c r="S425" s="90">
        <f t="shared" si="25"/>
        <v>5.3533191111111114E-2</v>
      </c>
      <c r="T425" s="93" t="str">
        <f t="shared" si="26"/>
        <v/>
      </c>
      <c r="U425" s="92">
        <f t="shared" si="27"/>
        <v>5.3533195020746882E-2</v>
      </c>
    </row>
    <row r="426" spans="1:21" x14ac:dyDescent="0.15">
      <c r="A426" s="84" t="s">
        <v>49</v>
      </c>
      <c r="B426" s="84" t="s">
        <v>24</v>
      </c>
      <c r="C426" s="84" t="s">
        <v>43</v>
      </c>
      <c r="D426" s="84" t="s">
        <v>31</v>
      </c>
      <c r="E426" s="84" t="s">
        <v>51</v>
      </c>
      <c r="F426" s="88">
        <v>2.3199999999999998</v>
      </c>
      <c r="G426" s="88">
        <v>1.29</v>
      </c>
      <c r="H426" s="89">
        <v>0</v>
      </c>
      <c r="I426" s="88">
        <v>1.79</v>
      </c>
      <c r="J426" s="88">
        <v>43.337597000000002</v>
      </c>
      <c r="K426" s="88">
        <v>6.9057814999999995E-2</v>
      </c>
      <c r="L426" s="89">
        <v>0</v>
      </c>
      <c r="M426" s="88">
        <v>9.5824406000000001E-2</v>
      </c>
      <c r="N426" s="88"/>
      <c r="O426" s="88"/>
      <c r="P426" s="89"/>
      <c r="Q426" s="88"/>
      <c r="R426" s="90">
        <f t="shared" si="24"/>
        <v>18.679998706896555</v>
      </c>
      <c r="S426" s="90">
        <f t="shared" si="25"/>
        <v>5.3533189922480615E-2</v>
      </c>
      <c r="T426" s="93" t="str">
        <f t="shared" si="26"/>
        <v/>
      </c>
      <c r="U426" s="92">
        <f t="shared" si="27"/>
        <v>5.3533187709497207E-2</v>
      </c>
    </row>
    <row r="427" spans="1:21" x14ac:dyDescent="0.15">
      <c r="A427" s="84" t="s">
        <v>49</v>
      </c>
      <c r="B427" s="84" t="s">
        <v>24</v>
      </c>
      <c r="C427" s="84" t="s">
        <v>43</v>
      </c>
      <c r="D427" s="84" t="s">
        <v>30</v>
      </c>
      <c r="E427" s="84" t="s">
        <v>44</v>
      </c>
      <c r="F427" s="88">
        <v>3.5</v>
      </c>
      <c r="G427" s="88">
        <v>5.33</v>
      </c>
      <c r="H427" s="89">
        <v>0</v>
      </c>
      <c r="I427" s="88">
        <v>8.11</v>
      </c>
      <c r="J427" s="88">
        <v>54.984999999999999</v>
      </c>
      <c r="K427" s="88">
        <v>0.33927435</v>
      </c>
      <c r="L427" s="89">
        <v>0</v>
      </c>
      <c r="M427" s="88">
        <v>0.51623165999999998</v>
      </c>
      <c r="N427" s="88"/>
      <c r="O427" s="88"/>
      <c r="P427" s="89"/>
      <c r="Q427" s="88"/>
      <c r="R427" s="90">
        <f t="shared" si="24"/>
        <v>15.709999999999999</v>
      </c>
      <c r="S427" s="90">
        <f t="shared" si="25"/>
        <v>6.3653724202626646E-2</v>
      </c>
      <c r="T427" s="93" t="str">
        <f t="shared" si="26"/>
        <v/>
      </c>
      <c r="U427" s="92">
        <f t="shared" si="27"/>
        <v>6.3653718865598036E-2</v>
      </c>
    </row>
    <row r="428" spans="1:21" x14ac:dyDescent="0.15">
      <c r="A428" s="84" t="s">
        <v>49</v>
      </c>
      <c r="B428" s="84" t="s">
        <v>24</v>
      </c>
      <c r="C428" s="84" t="s">
        <v>43</v>
      </c>
      <c r="D428" s="84" t="s">
        <v>30</v>
      </c>
      <c r="E428" s="84" t="s">
        <v>51</v>
      </c>
      <c r="F428" s="88">
        <v>3.5</v>
      </c>
      <c r="G428" s="88">
        <v>7.42</v>
      </c>
      <c r="H428" s="89">
        <v>0</v>
      </c>
      <c r="I428" s="88">
        <v>11.8</v>
      </c>
      <c r="J428" s="88">
        <v>54.984999999999999</v>
      </c>
      <c r="K428" s="88">
        <v>0.47231063000000001</v>
      </c>
      <c r="L428" s="89">
        <v>0</v>
      </c>
      <c r="M428" s="88">
        <v>0.75111395000000003</v>
      </c>
      <c r="N428" s="88"/>
      <c r="O428" s="88"/>
      <c r="P428" s="89"/>
      <c r="Q428" s="88"/>
      <c r="R428" s="90">
        <f t="shared" si="24"/>
        <v>15.709999999999999</v>
      </c>
      <c r="S428" s="90">
        <f t="shared" si="25"/>
        <v>6.365372371967655E-2</v>
      </c>
      <c r="T428" s="93" t="str">
        <f t="shared" si="26"/>
        <v/>
      </c>
      <c r="U428" s="92">
        <f t="shared" si="27"/>
        <v>6.3653724576271178E-2</v>
      </c>
    </row>
    <row r="429" spans="1:21" x14ac:dyDescent="0.15">
      <c r="A429" s="84" t="s">
        <v>49</v>
      </c>
      <c r="B429" s="84" t="s">
        <v>24</v>
      </c>
      <c r="C429" s="84" t="s">
        <v>43</v>
      </c>
      <c r="D429" s="84" t="s">
        <v>45</v>
      </c>
      <c r="E429" s="84" t="s">
        <v>44</v>
      </c>
      <c r="F429" s="88">
        <v>3.17</v>
      </c>
      <c r="G429" s="88">
        <v>5.64</v>
      </c>
      <c r="H429" s="89">
        <v>0</v>
      </c>
      <c r="I429" s="88">
        <v>8.6679999999999993</v>
      </c>
      <c r="J429" s="88"/>
      <c r="K429" s="88"/>
      <c r="L429" s="89"/>
      <c r="M429" s="88"/>
      <c r="N429" s="88">
        <v>3.17</v>
      </c>
      <c r="O429" s="88">
        <v>5.64</v>
      </c>
      <c r="P429" s="89">
        <v>0</v>
      </c>
      <c r="Q429" s="88">
        <v>8.6679999999999993</v>
      </c>
      <c r="R429" s="90">
        <f t="shared" si="24"/>
        <v>1</v>
      </c>
      <c r="S429" s="90">
        <f t="shared" si="25"/>
        <v>1</v>
      </c>
      <c r="T429" s="93" t="str">
        <f t="shared" si="26"/>
        <v/>
      </c>
      <c r="U429" s="92">
        <f t="shared" si="27"/>
        <v>1</v>
      </c>
    </row>
    <row r="430" spans="1:21" x14ac:dyDescent="0.15">
      <c r="A430" s="84" t="s">
        <v>49</v>
      </c>
      <c r="B430" s="84" t="s">
        <v>24</v>
      </c>
      <c r="C430" s="84" t="s">
        <v>43</v>
      </c>
      <c r="D430" s="84" t="s">
        <v>45</v>
      </c>
      <c r="E430" s="84" t="s">
        <v>51</v>
      </c>
      <c r="F430" s="88">
        <v>3.8</v>
      </c>
      <c r="G430" s="88">
        <v>4.3</v>
      </c>
      <c r="H430" s="89">
        <v>0</v>
      </c>
      <c r="I430" s="88">
        <v>6.93</v>
      </c>
      <c r="J430" s="88"/>
      <c r="K430" s="88"/>
      <c r="L430" s="89"/>
      <c r="M430" s="88"/>
      <c r="N430" s="88">
        <v>3.8</v>
      </c>
      <c r="O430" s="88">
        <v>4.3</v>
      </c>
      <c r="P430" s="89">
        <v>0</v>
      </c>
      <c r="Q430" s="88">
        <v>6.93</v>
      </c>
      <c r="R430" s="90">
        <f t="shared" si="24"/>
        <v>1</v>
      </c>
      <c r="S430" s="90">
        <f t="shared" si="25"/>
        <v>1</v>
      </c>
      <c r="T430" s="93" t="str">
        <f t="shared" si="26"/>
        <v/>
      </c>
      <c r="U430" s="92">
        <f t="shared" si="27"/>
        <v>1</v>
      </c>
    </row>
    <row r="431" spans="1:21" x14ac:dyDescent="0.15">
      <c r="A431" s="84" t="s">
        <v>49</v>
      </c>
      <c r="B431" s="84" t="s">
        <v>24</v>
      </c>
      <c r="C431" s="84" t="s">
        <v>157</v>
      </c>
      <c r="D431" s="84" t="s">
        <v>29</v>
      </c>
      <c r="E431" s="84" t="s">
        <v>44</v>
      </c>
      <c r="F431" s="88">
        <v>3.16</v>
      </c>
      <c r="G431" s="88">
        <v>141</v>
      </c>
      <c r="H431" s="89">
        <v>0.115</v>
      </c>
      <c r="I431" s="88">
        <v>9.06</v>
      </c>
      <c r="J431" s="88"/>
      <c r="K431" s="88"/>
      <c r="L431" s="89"/>
      <c r="M431" s="88"/>
      <c r="N431" s="88">
        <v>3.16</v>
      </c>
      <c r="O431" s="88">
        <v>141</v>
      </c>
      <c r="P431" s="89">
        <v>0.115</v>
      </c>
      <c r="Q431" s="88">
        <v>9.06</v>
      </c>
      <c r="R431" s="90">
        <f t="shared" si="24"/>
        <v>1</v>
      </c>
      <c r="S431" s="90">
        <f t="shared" si="25"/>
        <v>1</v>
      </c>
      <c r="T431" s="93">
        <f t="shared" si="26"/>
        <v>1</v>
      </c>
      <c r="U431" s="92">
        <f t="shared" si="27"/>
        <v>1</v>
      </c>
    </row>
    <row r="432" spans="1:21" x14ac:dyDescent="0.15">
      <c r="A432" s="84" t="s">
        <v>49</v>
      </c>
      <c r="B432" s="84" t="s">
        <v>24</v>
      </c>
      <c r="C432" s="84" t="s">
        <v>157</v>
      </c>
      <c r="D432" s="84" t="s">
        <v>29</v>
      </c>
      <c r="E432" s="84" t="s">
        <v>51</v>
      </c>
      <c r="F432" s="88">
        <v>4.03</v>
      </c>
      <c r="G432" s="88">
        <v>92</v>
      </c>
      <c r="H432" s="89">
        <v>9.7500000000000003E-2</v>
      </c>
      <c r="I432" s="88">
        <v>8.0299999999999994</v>
      </c>
      <c r="J432" s="88"/>
      <c r="K432" s="88"/>
      <c r="L432" s="89"/>
      <c r="M432" s="88"/>
      <c r="N432" s="88">
        <v>4.03</v>
      </c>
      <c r="O432" s="88">
        <v>92</v>
      </c>
      <c r="P432" s="89">
        <v>9.7500000000000003E-2</v>
      </c>
      <c r="Q432" s="88">
        <v>8.0299999999999994</v>
      </c>
      <c r="R432" s="90">
        <f t="shared" si="24"/>
        <v>1</v>
      </c>
      <c r="S432" s="90">
        <f t="shared" si="25"/>
        <v>1</v>
      </c>
      <c r="T432" s="93">
        <f t="shared" si="26"/>
        <v>1</v>
      </c>
      <c r="U432" s="92">
        <f t="shared" si="27"/>
        <v>1</v>
      </c>
    </row>
    <row r="433" spans="1:21" x14ac:dyDescent="0.15">
      <c r="A433" s="84" t="s">
        <v>49</v>
      </c>
      <c r="B433" s="84" t="s">
        <v>24</v>
      </c>
      <c r="C433" s="84" t="s">
        <v>157</v>
      </c>
      <c r="D433" s="84" t="s">
        <v>31</v>
      </c>
      <c r="E433" s="84" t="s">
        <v>44</v>
      </c>
      <c r="F433" s="88">
        <v>1.07</v>
      </c>
      <c r="G433" s="88">
        <v>35.700000000000003</v>
      </c>
      <c r="H433" s="89">
        <v>2.1000000000000001E-2</v>
      </c>
      <c r="I433" s="88">
        <v>2.5099999999999998</v>
      </c>
      <c r="J433" s="88"/>
      <c r="K433" s="88"/>
      <c r="L433" s="89"/>
      <c r="M433" s="88"/>
      <c r="N433" s="88">
        <v>1.07</v>
      </c>
      <c r="O433" s="88">
        <v>35.700000000000003</v>
      </c>
      <c r="P433" s="89">
        <v>2.1000000000000001E-2</v>
      </c>
      <c r="Q433" s="88">
        <v>2.5099999999999998</v>
      </c>
      <c r="R433" s="90">
        <f t="shared" si="24"/>
        <v>1</v>
      </c>
      <c r="S433" s="90">
        <f t="shared" si="25"/>
        <v>1</v>
      </c>
      <c r="T433" s="93">
        <f t="shared" si="26"/>
        <v>1</v>
      </c>
      <c r="U433" s="92">
        <f t="shared" si="27"/>
        <v>1</v>
      </c>
    </row>
    <row r="434" spans="1:21" x14ac:dyDescent="0.15">
      <c r="A434" s="84" t="s">
        <v>49</v>
      </c>
      <c r="B434" s="84" t="s">
        <v>24</v>
      </c>
      <c r="C434" s="84" t="s">
        <v>157</v>
      </c>
      <c r="D434" s="84" t="s">
        <v>31</v>
      </c>
      <c r="E434" s="84" t="s">
        <v>51</v>
      </c>
      <c r="F434" s="88">
        <v>2.3199999999999998</v>
      </c>
      <c r="G434" s="88">
        <v>25.2</v>
      </c>
      <c r="H434" s="89">
        <v>1.9099999999999999E-2</v>
      </c>
      <c r="I434" s="88">
        <v>1.85</v>
      </c>
      <c r="J434" s="88"/>
      <c r="K434" s="88"/>
      <c r="L434" s="89"/>
      <c r="M434" s="88"/>
      <c r="N434" s="88">
        <v>2.3199999999999998</v>
      </c>
      <c r="O434" s="88">
        <v>25.2</v>
      </c>
      <c r="P434" s="89">
        <v>1.9099999999999999E-2</v>
      </c>
      <c r="Q434" s="88">
        <v>1.85</v>
      </c>
      <c r="R434" s="90">
        <f t="shared" si="24"/>
        <v>1</v>
      </c>
      <c r="S434" s="90">
        <f t="shared" si="25"/>
        <v>1</v>
      </c>
      <c r="T434" s="93">
        <f t="shared" si="26"/>
        <v>1</v>
      </c>
      <c r="U434" s="92">
        <f t="shared" si="27"/>
        <v>1</v>
      </c>
    </row>
    <row r="435" spans="1:21" x14ac:dyDescent="0.15">
      <c r="A435" s="84" t="s">
        <v>49</v>
      </c>
      <c r="B435" s="84" t="s">
        <v>24</v>
      </c>
      <c r="C435" s="84" t="s">
        <v>157</v>
      </c>
      <c r="D435" s="84" t="s">
        <v>30</v>
      </c>
      <c r="E435" s="84" t="s">
        <v>44</v>
      </c>
      <c r="F435" s="88">
        <v>3.5</v>
      </c>
      <c r="G435" s="88">
        <v>150</v>
      </c>
      <c r="H435" s="89">
        <v>0.153</v>
      </c>
      <c r="I435" s="88">
        <v>9.36</v>
      </c>
      <c r="J435" s="88"/>
      <c r="K435" s="88"/>
      <c r="L435" s="89"/>
      <c r="M435" s="88"/>
      <c r="N435" s="88">
        <v>3.5</v>
      </c>
      <c r="O435" s="88">
        <v>150</v>
      </c>
      <c r="P435" s="89">
        <v>0.153</v>
      </c>
      <c r="Q435" s="88">
        <v>9.36</v>
      </c>
      <c r="R435" s="90">
        <f t="shared" si="24"/>
        <v>1</v>
      </c>
      <c r="S435" s="90">
        <f t="shared" si="25"/>
        <v>1</v>
      </c>
      <c r="T435" s="93">
        <f t="shared" si="26"/>
        <v>1</v>
      </c>
      <c r="U435" s="92">
        <f t="shared" si="27"/>
        <v>1</v>
      </c>
    </row>
    <row r="436" spans="1:21" x14ac:dyDescent="0.15">
      <c r="A436" s="84" t="s">
        <v>49</v>
      </c>
      <c r="B436" s="84" t="s">
        <v>24</v>
      </c>
      <c r="C436" s="84" t="s">
        <v>157</v>
      </c>
      <c r="D436" s="84" t="s">
        <v>30</v>
      </c>
      <c r="E436" s="84" t="s">
        <v>51</v>
      </c>
      <c r="F436" s="88">
        <v>3.5</v>
      </c>
      <c r="G436" s="88">
        <v>178</v>
      </c>
      <c r="H436" s="89">
        <v>0.17499999999999999</v>
      </c>
      <c r="I436" s="88">
        <v>13.6</v>
      </c>
      <c r="J436" s="88"/>
      <c r="K436" s="88"/>
      <c r="L436" s="89"/>
      <c r="M436" s="88"/>
      <c r="N436" s="88">
        <v>3.5</v>
      </c>
      <c r="O436" s="88">
        <v>178</v>
      </c>
      <c r="P436" s="89">
        <v>0.17499999999999999</v>
      </c>
      <c r="Q436" s="88">
        <v>13.6</v>
      </c>
      <c r="R436" s="90">
        <f t="shared" si="24"/>
        <v>1</v>
      </c>
      <c r="S436" s="90">
        <f t="shared" si="25"/>
        <v>1</v>
      </c>
      <c r="T436" s="93">
        <f t="shared" si="26"/>
        <v>1</v>
      </c>
      <c r="U436" s="92">
        <f t="shared" si="27"/>
        <v>1</v>
      </c>
    </row>
    <row r="437" spans="1:21" x14ac:dyDescent="0.15">
      <c r="A437" s="84" t="s">
        <v>49</v>
      </c>
      <c r="B437" s="84" t="s">
        <v>24</v>
      </c>
      <c r="C437" s="84" t="s">
        <v>157</v>
      </c>
      <c r="D437" s="84" t="s">
        <v>45</v>
      </c>
      <c r="E437" s="84" t="s">
        <v>44</v>
      </c>
      <c r="F437" s="88">
        <v>3.17</v>
      </c>
      <c r="G437" s="88">
        <v>131.62</v>
      </c>
      <c r="H437" s="89">
        <v>0.1076</v>
      </c>
      <c r="I437" s="88">
        <v>8.9619999999999997</v>
      </c>
      <c r="J437" s="88"/>
      <c r="K437" s="88"/>
      <c r="L437" s="89"/>
      <c r="M437" s="88"/>
      <c r="N437" s="88">
        <v>3.17</v>
      </c>
      <c r="O437" s="88">
        <v>131.62</v>
      </c>
      <c r="P437" s="89">
        <v>0.1076</v>
      </c>
      <c r="Q437" s="88">
        <v>8.9619999999999997</v>
      </c>
      <c r="R437" s="90">
        <f t="shared" si="24"/>
        <v>1</v>
      </c>
      <c r="S437" s="90">
        <f t="shared" si="25"/>
        <v>1</v>
      </c>
      <c r="T437" s="93">
        <f t="shared" si="26"/>
        <v>1</v>
      </c>
      <c r="U437" s="92">
        <f t="shared" si="27"/>
        <v>1</v>
      </c>
    </row>
    <row r="438" spans="1:21" x14ac:dyDescent="0.15">
      <c r="A438" s="84" t="s">
        <v>49</v>
      </c>
      <c r="B438" s="84" t="s">
        <v>24</v>
      </c>
      <c r="C438" s="84" t="s">
        <v>157</v>
      </c>
      <c r="D438" s="84" t="s">
        <v>45</v>
      </c>
      <c r="E438" s="84" t="s">
        <v>51</v>
      </c>
      <c r="F438" s="88">
        <v>3.8</v>
      </c>
      <c r="G438" s="88">
        <v>83.2</v>
      </c>
      <c r="H438" s="89">
        <v>8.6999999999999994E-2</v>
      </c>
      <c r="I438" s="88">
        <v>7.19</v>
      </c>
      <c r="J438" s="88"/>
      <c r="K438" s="88"/>
      <c r="L438" s="89"/>
      <c r="M438" s="88"/>
      <c r="N438" s="88">
        <v>3.8</v>
      </c>
      <c r="O438" s="88">
        <v>83.2</v>
      </c>
      <c r="P438" s="89">
        <v>8.6999999999999994E-2</v>
      </c>
      <c r="Q438" s="88">
        <v>7.19</v>
      </c>
      <c r="R438" s="90">
        <f t="shared" si="24"/>
        <v>1</v>
      </c>
      <c r="S438" s="90">
        <f t="shared" si="25"/>
        <v>1</v>
      </c>
      <c r="T438" s="93">
        <f t="shared" si="26"/>
        <v>1</v>
      </c>
      <c r="U438" s="92">
        <f t="shared" si="27"/>
        <v>1</v>
      </c>
    </row>
    <row r="439" spans="1:21" x14ac:dyDescent="0.15">
      <c r="A439" s="84" t="s">
        <v>49</v>
      </c>
      <c r="B439" s="84" t="s">
        <v>24</v>
      </c>
      <c r="C439" s="84" t="s">
        <v>158</v>
      </c>
      <c r="D439" s="84" t="s">
        <v>29</v>
      </c>
      <c r="E439" s="84" t="s">
        <v>44</v>
      </c>
      <c r="F439" s="88">
        <v>3.16</v>
      </c>
      <c r="G439" s="88">
        <v>265</v>
      </c>
      <c r="H439" s="89">
        <v>0.123</v>
      </c>
      <c r="I439" s="88">
        <v>0</v>
      </c>
      <c r="J439" s="88"/>
      <c r="K439" s="88"/>
      <c r="L439" s="89"/>
      <c r="M439" s="88"/>
      <c r="N439" s="88">
        <v>3.16</v>
      </c>
      <c r="O439" s="88">
        <v>265</v>
      </c>
      <c r="P439" s="89">
        <v>0.123</v>
      </c>
      <c r="Q439" s="88">
        <v>0</v>
      </c>
      <c r="R439" s="90">
        <f t="shared" si="24"/>
        <v>1</v>
      </c>
      <c r="S439" s="90">
        <f t="shared" si="25"/>
        <v>1</v>
      </c>
      <c r="T439" s="93">
        <f t="shared" si="26"/>
        <v>1</v>
      </c>
      <c r="U439" s="92" t="str">
        <f t="shared" si="27"/>
        <v/>
      </c>
    </row>
    <row r="440" spans="1:21" x14ac:dyDescent="0.15">
      <c r="A440" s="84" t="s">
        <v>49</v>
      </c>
      <c r="B440" s="84" t="s">
        <v>24</v>
      </c>
      <c r="C440" s="84" t="s">
        <v>158</v>
      </c>
      <c r="D440" s="84" t="s">
        <v>29</v>
      </c>
      <c r="E440" s="84" t="s">
        <v>51</v>
      </c>
      <c r="F440" s="88">
        <v>4.03</v>
      </c>
      <c r="G440" s="88">
        <v>205</v>
      </c>
      <c r="H440" s="89">
        <v>0.105</v>
      </c>
      <c r="I440" s="88">
        <v>0</v>
      </c>
      <c r="J440" s="88"/>
      <c r="K440" s="88"/>
      <c r="L440" s="89"/>
      <c r="M440" s="88"/>
      <c r="N440" s="88">
        <v>4.03</v>
      </c>
      <c r="O440" s="88">
        <v>205</v>
      </c>
      <c r="P440" s="89">
        <v>0.105</v>
      </c>
      <c r="Q440" s="88">
        <v>0</v>
      </c>
      <c r="R440" s="90">
        <f t="shared" si="24"/>
        <v>1</v>
      </c>
      <c r="S440" s="90">
        <f t="shared" si="25"/>
        <v>1</v>
      </c>
      <c r="T440" s="93">
        <f t="shared" si="26"/>
        <v>1</v>
      </c>
      <c r="U440" s="92" t="str">
        <f t="shared" si="27"/>
        <v/>
      </c>
    </row>
    <row r="441" spans="1:21" x14ac:dyDescent="0.15">
      <c r="A441" s="84" t="s">
        <v>49</v>
      </c>
      <c r="B441" s="84" t="s">
        <v>24</v>
      </c>
      <c r="C441" s="84" t="s">
        <v>158</v>
      </c>
      <c r="D441" s="84" t="s">
        <v>31</v>
      </c>
      <c r="E441" s="84" t="s">
        <v>44</v>
      </c>
      <c r="F441" s="88">
        <v>1.07</v>
      </c>
      <c r="G441" s="88">
        <v>68.099999999999994</v>
      </c>
      <c r="H441" s="89">
        <v>2.3400000000000001E-2</v>
      </c>
      <c r="I441" s="88">
        <v>0</v>
      </c>
      <c r="J441" s="88"/>
      <c r="K441" s="88"/>
      <c r="L441" s="89"/>
      <c r="M441" s="88"/>
      <c r="N441" s="88">
        <v>1.07</v>
      </c>
      <c r="O441" s="88">
        <v>68.099999999999994</v>
      </c>
      <c r="P441" s="89">
        <v>2.3400000000000001E-2</v>
      </c>
      <c r="Q441" s="88">
        <v>0</v>
      </c>
      <c r="R441" s="90">
        <f t="shared" si="24"/>
        <v>1</v>
      </c>
      <c r="S441" s="90">
        <f t="shared" si="25"/>
        <v>1</v>
      </c>
      <c r="T441" s="93">
        <f t="shared" si="26"/>
        <v>1</v>
      </c>
      <c r="U441" s="92" t="str">
        <f t="shared" si="27"/>
        <v/>
      </c>
    </row>
    <row r="442" spans="1:21" x14ac:dyDescent="0.15">
      <c r="A442" s="84" t="s">
        <v>49</v>
      </c>
      <c r="B442" s="84" t="s">
        <v>24</v>
      </c>
      <c r="C442" s="84" t="s">
        <v>158</v>
      </c>
      <c r="D442" s="84" t="s">
        <v>31</v>
      </c>
      <c r="E442" s="84" t="s">
        <v>51</v>
      </c>
      <c r="F442" s="88">
        <v>2.3199999999999998</v>
      </c>
      <c r="G442" s="88">
        <v>46.1</v>
      </c>
      <c r="H442" s="89">
        <v>1.9699999999999999E-2</v>
      </c>
      <c r="I442" s="88">
        <v>0</v>
      </c>
      <c r="J442" s="88"/>
      <c r="K442" s="88"/>
      <c r="L442" s="89"/>
      <c r="M442" s="88"/>
      <c r="N442" s="88">
        <v>2.3199999999999998</v>
      </c>
      <c r="O442" s="88">
        <v>46.1</v>
      </c>
      <c r="P442" s="89">
        <v>1.9699999999999999E-2</v>
      </c>
      <c r="Q442" s="88">
        <v>0</v>
      </c>
      <c r="R442" s="90">
        <f t="shared" si="24"/>
        <v>1</v>
      </c>
      <c r="S442" s="90">
        <f t="shared" si="25"/>
        <v>1</v>
      </c>
      <c r="T442" s="93">
        <f t="shared" si="26"/>
        <v>1</v>
      </c>
      <c r="U442" s="92" t="str">
        <f t="shared" si="27"/>
        <v/>
      </c>
    </row>
    <row r="443" spans="1:21" x14ac:dyDescent="0.15">
      <c r="A443" s="84" t="s">
        <v>49</v>
      </c>
      <c r="B443" s="84" t="s">
        <v>24</v>
      </c>
      <c r="C443" s="84" t="s">
        <v>158</v>
      </c>
      <c r="D443" s="84" t="s">
        <v>30</v>
      </c>
      <c r="E443" s="84" t="s">
        <v>44</v>
      </c>
      <c r="F443" s="88">
        <v>3.5</v>
      </c>
      <c r="G443" s="88">
        <v>278</v>
      </c>
      <c r="H443" s="89">
        <v>0.17299999999999999</v>
      </c>
      <c r="I443" s="88">
        <v>0</v>
      </c>
      <c r="J443" s="88"/>
      <c r="K443" s="88"/>
      <c r="L443" s="89"/>
      <c r="M443" s="88"/>
      <c r="N443" s="88">
        <v>3.5</v>
      </c>
      <c r="O443" s="88">
        <v>278</v>
      </c>
      <c r="P443" s="89">
        <v>0.17299999999999999</v>
      </c>
      <c r="Q443" s="88">
        <v>0</v>
      </c>
      <c r="R443" s="90">
        <f t="shared" si="24"/>
        <v>1</v>
      </c>
      <c r="S443" s="90">
        <f t="shared" si="25"/>
        <v>1</v>
      </c>
      <c r="T443" s="93">
        <f t="shared" si="26"/>
        <v>1</v>
      </c>
      <c r="U443" s="92" t="str">
        <f t="shared" si="27"/>
        <v/>
      </c>
    </row>
    <row r="444" spans="1:21" x14ac:dyDescent="0.15">
      <c r="A444" s="84" t="s">
        <v>49</v>
      </c>
      <c r="B444" s="84" t="s">
        <v>24</v>
      </c>
      <c r="C444" s="84" t="s">
        <v>158</v>
      </c>
      <c r="D444" s="84" t="s">
        <v>30</v>
      </c>
      <c r="E444" s="84" t="s">
        <v>51</v>
      </c>
      <c r="F444" s="88">
        <v>3.5</v>
      </c>
      <c r="G444" s="88">
        <v>334</v>
      </c>
      <c r="H444" s="89">
        <v>0.184</v>
      </c>
      <c r="I444" s="88">
        <v>0</v>
      </c>
      <c r="J444" s="88"/>
      <c r="K444" s="88"/>
      <c r="L444" s="89"/>
      <c r="M444" s="88"/>
      <c r="N444" s="88">
        <v>3.5</v>
      </c>
      <c r="O444" s="88">
        <v>334</v>
      </c>
      <c r="P444" s="89">
        <v>0.184</v>
      </c>
      <c r="Q444" s="88">
        <v>0</v>
      </c>
      <c r="R444" s="90">
        <f t="shared" si="24"/>
        <v>1</v>
      </c>
      <c r="S444" s="90">
        <f t="shared" si="25"/>
        <v>1</v>
      </c>
      <c r="T444" s="93">
        <f t="shared" si="26"/>
        <v>1</v>
      </c>
      <c r="U444" s="92" t="str">
        <f t="shared" si="27"/>
        <v/>
      </c>
    </row>
    <row r="445" spans="1:21" x14ac:dyDescent="0.15">
      <c r="A445" s="84" t="s">
        <v>49</v>
      </c>
      <c r="B445" s="84" t="s">
        <v>24</v>
      </c>
      <c r="C445" s="84" t="s">
        <v>158</v>
      </c>
      <c r="D445" s="84" t="s">
        <v>45</v>
      </c>
      <c r="E445" s="84" t="s">
        <v>44</v>
      </c>
      <c r="F445" s="88">
        <v>3.17</v>
      </c>
      <c r="G445" s="88">
        <v>267.3</v>
      </c>
      <c r="H445" s="89">
        <v>0.1237</v>
      </c>
      <c r="I445" s="88">
        <v>0</v>
      </c>
      <c r="J445" s="88"/>
      <c r="K445" s="88"/>
      <c r="L445" s="89"/>
      <c r="M445" s="88"/>
      <c r="N445" s="88">
        <v>3.17</v>
      </c>
      <c r="O445" s="88">
        <v>267.3</v>
      </c>
      <c r="P445" s="89">
        <v>0.1237</v>
      </c>
      <c r="Q445" s="88">
        <v>0</v>
      </c>
      <c r="R445" s="90">
        <f t="shared" si="24"/>
        <v>1</v>
      </c>
      <c r="S445" s="90">
        <f t="shared" si="25"/>
        <v>1</v>
      </c>
      <c r="T445" s="93">
        <f t="shared" si="26"/>
        <v>1</v>
      </c>
      <c r="U445" s="92" t="str">
        <f t="shared" si="27"/>
        <v/>
      </c>
    </row>
    <row r="446" spans="1:21" x14ac:dyDescent="0.15">
      <c r="A446" s="84" t="s">
        <v>49</v>
      </c>
      <c r="B446" s="84" t="s">
        <v>24</v>
      </c>
      <c r="C446" s="84" t="s">
        <v>158</v>
      </c>
      <c r="D446" s="84" t="s">
        <v>45</v>
      </c>
      <c r="E446" s="84" t="s">
        <v>51</v>
      </c>
      <c r="F446" s="88">
        <v>3.8</v>
      </c>
      <c r="G446" s="88">
        <v>184</v>
      </c>
      <c r="H446" s="89">
        <v>9.4E-2</v>
      </c>
      <c r="I446" s="88">
        <v>0</v>
      </c>
      <c r="J446" s="88"/>
      <c r="K446" s="88"/>
      <c r="L446" s="89"/>
      <c r="M446" s="88"/>
      <c r="N446" s="88">
        <v>3.8</v>
      </c>
      <c r="O446" s="88">
        <v>184</v>
      </c>
      <c r="P446" s="89">
        <v>9.4E-2</v>
      </c>
      <c r="Q446" s="88">
        <v>0</v>
      </c>
      <c r="R446" s="90">
        <f t="shared" si="24"/>
        <v>1</v>
      </c>
      <c r="S446" s="90">
        <f t="shared" si="25"/>
        <v>1</v>
      </c>
      <c r="T446" s="93">
        <f t="shared" si="26"/>
        <v>1</v>
      </c>
      <c r="U446" s="92" t="str">
        <f t="shared" si="27"/>
        <v/>
      </c>
    </row>
    <row r="447" spans="1:21" x14ac:dyDescent="0.15">
      <c r="A447" s="84" t="s">
        <v>49</v>
      </c>
      <c r="B447" s="84" t="s">
        <v>24</v>
      </c>
      <c r="C447" s="84" t="s">
        <v>159</v>
      </c>
      <c r="D447" s="84" t="s">
        <v>29</v>
      </c>
      <c r="E447" s="84" t="s">
        <v>44</v>
      </c>
      <c r="F447" s="88">
        <v>3.16</v>
      </c>
      <c r="G447" s="88">
        <v>147</v>
      </c>
      <c r="H447" s="89">
        <v>0.115</v>
      </c>
      <c r="I447" s="88">
        <v>8.57</v>
      </c>
      <c r="J447" s="88"/>
      <c r="K447" s="88"/>
      <c r="L447" s="89"/>
      <c r="M447" s="88"/>
      <c r="N447" s="88">
        <v>3.16</v>
      </c>
      <c r="O447" s="88">
        <v>147</v>
      </c>
      <c r="P447" s="89">
        <v>0.115</v>
      </c>
      <c r="Q447" s="88">
        <v>8.57</v>
      </c>
      <c r="R447" s="90">
        <f t="shared" si="24"/>
        <v>1</v>
      </c>
      <c r="S447" s="90">
        <f t="shared" si="25"/>
        <v>1</v>
      </c>
      <c r="T447" s="93">
        <f t="shared" si="26"/>
        <v>1</v>
      </c>
      <c r="U447" s="92">
        <f t="shared" si="27"/>
        <v>1</v>
      </c>
    </row>
    <row r="448" spans="1:21" x14ac:dyDescent="0.15">
      <c r="A448" s="84" t="s">
        <v>49</v>
      </c>
      <c r="B448" s="84" t="s">
        <v>24</v>
      </c>
      <c r="C448" s="84" t="s">
        <v>159</v>
      </c>
      <c r="D448" s="84" t="s">
        <v>29</v>
      </c>
      <c r="E448" s="84" t="s">
        <v>51</v>
      </c>
      <c r="F448" s="88">
        <v>4.03</v>
      </c>
      <c r="G448" s="88">
        <v>97.5</v>
      </c>
      <c r="H448" s="89">
        <v>9.7199999999999995E-2</v>
      </c>
      <c r="I448" s="88">
        <v>7.59</v>
      </c>
      <c r="J448" s="88"/>
      <c r="K448" s="88"/>
      <c r="L448" s="89"/>
      <c r="M448" s="88"/>
      <c r="N448" s="88">
        <v>4.03</v>
      </c>
      <c r="O448" s="88">
        <v>97.5</v>
      </c>
      <c r="P448" s="89">
        <v>9.7199999999999995E-2</v>
      </c>
      <c r="Q448" s="88">
        <v>7.59</v>
      </c>
      <c r="R448" s="90">
        <f t="shared" si="24"/>
        <v>1</v>
      </c>
      <c r="S448" s="90">
        <f t="shared" si="25"/>
        <v>1</v>
      </c>
      <c r="T448" s="93">
        <f t="shared" si="26"/>
        <v>1</v>
      </c>
      <c r="U448" s="92">
        <f t="shared" si="27"/>
        <v>1</v>
      </c>
    </row>
    <row r="449" spans="1:21" x14ac:dyDescent="0.15">
      <c r="A449" s="84" t="s">
        <v>49</v>
      </c>
      <c r="B449" s="84" t="s">
        <v>24</v>
      </c>
      <c r="C449" s="84" t="s">
        <v>159</v>
      </c>
      <c r="D449" s="84" t="s">
        <v>31</v>
      </c>
      <c r="E449" s="84" t="s">
        <v>44</v>
      </c>
      <c r="F449" s="88">
        <v>1.07</v>
      </c>
      <c r="G449" s="88">
        <v>39.773299999999999</v>
      </c>
      <c r="H449" s="89">
        <v>2.1299999999999999E-2</v>
      </c>
      <c r="I449" s="88">
        <v>2.1944499999999998</v>
      </c>
      <c r="J449" s="88"/>
      <c r="K449" s="88"/>
      <c r="L449" s="89"/>
      <c r="M449" s="88"/>
      <c r="N449" s="88">
        <v>1.07</v>
      </c>
      <c r="O449" s="88">
        <v>39.773299999999999</v>
      </c>
      <c r="P449" s="89">
        <v>2.1299999999999999E-2</v>
      </c>
      <c r="Q449" s="88">
        <v>2.1944499999999998</v>
      </c>
      <c r="R449" s="90">
        <f t="shared" si="24"/>
        <v>1</v>
      </c>
      <c r="S449" s="90">
        <f t="shared" si="25"/>
        <v>1</v>
      </c>
      <c r="T449" s="93">
        <f t="shared" si="26"/>
        <v>1</v>
      </c>
      <c r="U449" s="92">
        <f t="shared" si="27"/>
        <v>1</v>
      </c>
    </row>
    <row r="450" spans="1:21" x14ac:dyDescent="0.15">
      <c r="A450" s="84" t="s">
        <v>49</v>
      </c>
      <c r="B450" s="84" t="s">
        <v>24</v>
      </c>
      <c r="C450" s="84" t="s">
        <v>159</v>
      </c>
      <c r="D450" s="84" t="s">
        <v>31</v>
      </c>
      <c r="E450" s="84" t="s">
        <v>51</v>
      </c>
      <c r="F450" s="88">
        <v>2.3199999999999998</v>
      </c>
      <c r="G450" s="88">
        <v>27.8</v>
      </c>
      <c r="H450" s="89">
        <v>1.9199999999999998E-2</v>
      </c>
      <c r="I450" s="88">
        <v>1.62</v>
      </c>
      <c r="J450" s="88"/>
      <c r="K450" s="88"/>
      <c r="L450" s="89"/>
      <c r="M450" s="88"/>
      <c r="N450" s="88">
        <v>2.3199999999999998</v>
      </c>
      <c r="O450" s="88">
        <v>27.8</v>
      </c>
      <c r="P450" s="89">
        <v>1.9199999999999998E-2</v>
      </c>
      <c r="Q450" s="88">
        <v>1.62</v>
      </c>
      <c r="R450" s="90">
        <f t="shared" si="24"/>
        <v>1</v>
      </c>
      <c r="S450" s="90">
        <f t="shared" si="25"/>
        <v>1</v>
      </c>
      <c r="T450" s="93">
        <f t="shared" si="26"/>
        <v>1</v>
      </c>
      <c r="U450" s="92">
        <f t="shared" si="27"/>
        <v>1</v>
      </c>
    </row>
    <row r="451" spans="1:21" x14ac:dyDescent="0.15">
      <c r="A451" s="84" t="s">
        <v>49</v>
      </c>
      <c r="B451" s="84" t="s">
        <v>24</v>
      </c>
      <c r="C451" s="84" t="s">
        <v>159</v>
      </c>
      <c r="D451" s="84" t="s">
        <v>30</v>
      </c>
      <c r="E451" s="84" t="s">
        <v>44</v>
      </c>
      <c r="F451" s="88">
        <v>3.5</v>
      </c>
      <c r="G451" s="88">
        <v>157.07</v>
      </c>
      <c r="H451" s="89">
        <v>0.14685999999999999</v>
      </c>
      <c r="I451" s="88">
        <v>8.1855499999999992</v>
      </c>
      <c r="J451" s="88"/>
      <c r="K451" s="88"/>
      <c r="L451" s="89"/>
      <c r="M451" s="88"/>
      <c r="N451" s="88">
        <v>3.5</v>
      </c>
      <c r="O451" s="88">
        <v>157.07</v>
      </c>
      <c r="P451" s="89">
        <v>0.14685999999999999</v>
      </c>
      <c r="Q451" s="88">
        <v>8.1855499999999992</v>
      </c>
      <c r="R451" s="90">
        <f t="shared" si="24"/>
        <v>1</v>
      </c>
      <c r="S451" s="90">
        <f t="shared" si="25"/>
        <v>1</v>
      </c>
      <c r="T451" s="93">
        <f t="shared" si="26"/>
        <v>1</v>
      </c>
      <c r="U451" s="92">
        <f t="shared" si="27"/>
        <v>1</v>
      </c>
    </row>
    <row r="452" spans="1:21" x14ac:dyDescent="0.15">
      <c r="A452" s="84" t="s">
        <v>49</v>
      </c>
      <c r="B452" s="84" t="s">
        <v>24</v>
      </c>
      <c r="C452" s="84" t="s">
        <v>159</v>
      </c>
      <c r="D452" s="84" t="s">
        <v>30</v>
      </c>
      <c r="E452" s="84" t="s">
        <v>51</v>
      </c>
      <c r="F452" s="88">
        <v>3.5</v>
      </c>
      <c r="G452" s="88">
        <v>149</v>
      </c>
      <c r="H452" s="89">
        <v>0.13100000000000001</v>
      </c>
      <c r="I452" s="88">
        <v>11.9</v>
      </c>
      <c r="J452" s="88"/>
      <c r="K452" s="88"/>
      <c r="L452" s="89"/>
      <c r="M452" s="88"/>
      <c r="N452" s="88">
        <v>3.5</v>
      </c>
      <c r="O452" s="88">
        <v>149</v>
      </c>
      <c r="P452" s="89">
        <v>0.13100000000000001</v>
      </c>
      <c r="Q452" s="88">
        <v>11.9</v>
      </c>
      <c r="R452" s="90">
        <f t="shared" si="24"/>
        <v>1</v>
      </c>
      <c r="S452" s="90">
        <f t="shared" si="25"/>
        <v>1</v>
      </c>
      <c r="T452" s="93">
        <f t="shared" si="26"/>
        <v>1</v>
      </c>
      <c r="U452" s="92">
        <f t="shared" si="27"/>
        <v>1</v>
      </c>
    </row>
    <row r="453" spans="1:21" x14ac:dyDescent="0.15">
      <c r="A453" s="84" t="s">
        <v>49</v>
      </c>
      <c r="B453" s="84" t="s">
        <v>24</v>
      </c>
      <c r="C453" s="84" t="s">
        <v>159</v>
      </c>
      <c r="D453" s="84" t="s">
        <v>45</v>
      </c>
      <c r="E453" s="84" t="s">
        <v>44</v>
      </c>
      <c r="F453" s="88">
        <v>3.17</v>
      </c>
      <c r="G453" s="88">
        <v>133.97</v>
      </c>
      <c r="H453" s="89">
        <v>0.1</v>
      </c>
      <c r="I453" s="88">
        <v>8.4600000000000009</v>
      </c>
      <c r="J453" s="88"/>
      <c r="K453" s="88"/>
      <c r="L453" s="89"/>
      <c r="M453" s="88"/>
      <c r="N453" s="88">
        <v>3.17</v>
      </c>
      <c r="O453" s="88">
        <v>133.97</v>
      </c>
      <c r="P453" s="89">
        <v>0.1</v>
      </c>
      <c r="Q453" s="88">
        <v>8.4600000000000009</v>
      </c>
      <c r="R453" s="90">
        <f t="shared" si="24"/>
        <v>1</v>
      </c>
      <c r="S453" s="90">
        <f t="shared" si="25"/>
        <v>1</v>
      </c>
      <c r="T453" s="93">
        <f t="shared" si="26"/>
        <v>1</v>
      </c>
      <c r="U453" s="92">
        <f t="shared" si="27"/>
        <v>1</v>
      </c>
    </row>
    <row r="454" spans="1:21" x14ac:dyDescent="0.15">
      <c r="A454" s="84" t="s">
        <v>49</v>
      </c>
      <c r="B454" s="84" t="s">
        <v>24</v>
      </c>
      <c r="C454" s="84" t="s">
        <v>159</v>
      </c>
      <c r="D454" s="84" t="s">
        <v>45</v>
      </c>
      <c r="E454" s="84" t="s">
        <v>51</v>
      </c>
      <c r="F454" s="88">
        <v>3.8</v>
      </c>
      <c r="G454" s="88">
        <v>88</v>
      </c>
      <c r="H454" s="89">
        <v>8.5999999999999993E-2</v>
      </c>
      <c r="I454" s="88">
        <v>6.78</v>
      </c>
      <c r="J454" s="88"/>
      <c r="K454" s="88"/>
      <c r="L454" s="89"/>
      <c r="M454" s="88"/>
      <c r="N454" s="88">
        <v>3.8</v>
      </c>
      <c r="O454" s="88">
        <v>88</v>
      </c>
      <c r="P454" s="89">
        <v>8.5999999999999993E-2</v>
      </c>
      <c r="Q454" s="88">
        <v>6.78</v>
      </c>
      <c r="R454" s="90">
        <f t="shared" si="24"/>
        <v>1</v>
      </c>
      <c r="S454" s="90">
        <f t="shared" si="25"/>
        <v>1</v>
      </c>
      <c r="T454" s="93">
        <f t="shared" si="26"/>
        <v>1</v>
      </c>
      <c r="U454" s="92">
        <f t="shared" si="27"/>
        <v>1</v>
      </c>
    </row>
    <row r="455" spans="1:21" x14ac:dyDescent="0.15">
      <c r="A455" s="84" t="s">
        <v>49</v>
      </c>
      <c r="B455" s="84" t="s">
        <v>25</v>
      </c>
      <c r="C455" s="84" t="s">
        <v>43</v>
      </c>
      <c r="D455" s="84" t="s">
        <v>29</v>
      </c>
      <c r="E455" s="84" t="s">
        <v>44</v>
      </c>
      <c r="F455" s="88">
        <v>3.4</v>
      </c>
      <c r="G455" s="88">
        <v>2.31</v>
      </c>
      <c r="H455" s="89">
        <v>0</v>
      </c>
      <c r="I455" s="88">
        <v>3.66</v>
      </c>
      <c r="J455" s="88">
        <v>63.171999999999997</v>
      </c>
      <c r="K455" s="88">
        <v>0.12432723</v>
      </c>
      <c r="L455" s="89">
        <v>0</v>
      </c>
      <c r="M455" s="88">
        <v>0.19698599999999999</v>
      </c>
      <c r="N455" s="88"/>
      <c r="O455" s="88"/>
      <c r="P455" s="89"/>
      <c r="Q455" s="88"/>
      <c r="R455" s="90">
        <f t="shared" si="24"/>
        <v>18.579999999999998</v>
      </c>
      <c r="S455" s="90">
        <f t="shared" si="25"/>
        <v>5.3821311688311689E-2</v>
      </c>
      <c r="T455" s="93" t="str">
        <f t="shared" si="26"/>
        <v/>
      </c>
      <c r="U455" s="92">
        <f t="shared" si="27"/>
        <v>5.3821311475409833E-2</v>
      </c>
    </row>
    <row r="456" spans="1:21" x14ac:dyDescent="0.15">
      <c r="A456" s="84" t="s">
        <v>49</v>
      </c>
      <c r="B456" s="84" t="s">
        <v>25</v>
      </c>
      <c r="C456" s="84" t="s">
        <v>43</v>
      </c>
      <c r="D456" s="84" t="s">
        <v>29</v>
      </c>
      <c r="E456" s="84" t="s">
        <v>51</v>
      </c>
      <c r="F456" s="88">
        <v>5.32</v>
      </c>
      <c r="G456" s="88">
        <v>1.53</v>
      </c>
      <c r="H456" s="89">
        <v>0</v>
      </c>
      <c r="I456" s="88">
        <v>2.4900000000000002</v>
      </c>
      <c r="J456" s="88">
        <v>98.845603999999994</v>
      </c>
      <c r="K456" s="88">
        <v>8.2346610000000001E-2</v>
      </c>
      <c r="L456" s="89">
        <v>0</v>
      </c>
      <c r="M456" s="88">
        <v>0.13401506999999999</v>
      </c>
      <c r="N456" s="88"/>
      <c r="O456" s="88"/>
      <c r="P456" s="89"/>
      <c r="Q456" s="88"/>
      <c r="R456" s="90">
        <f t="shared" ref="R456:R519" si="28">IFERROR(MAX(GETPIVOTDATA("Sum of NumUnit",$A$3,"EnergyImpactID",$A456,"Version","DEER2021","BldgType",$D456,"BldgVint",$E456,"BldgLoc",$B456,"BldgHVAC",$C456,"NormUnit","Cap-kBTUh"),GETPIVOTDATA("Sum of NumUnit",$A$3,"EnergyImpactID",$A456,"Version","DEER2021","BldgType",$D456,"BldgVint",$E456,"BldgLoc",$B456,"BldgHVAC",$C456,"NormUnit","Cap-Tons"))/GETPIVOTDATA("Sum of NumUnit",$A$3,"EnergyImpactID",$A456,"Version","DEER2020","BldgType",$D456,"BldgVint",$E456,"BldgLoc",$B456,"BldgHVAC",$C456,"NormUnit","Cap-Tons"),"")</f>
        <v>18.580000751879698</v>
      </c>
      <c r="S456" s="90">
        <f t="shared" ref="S456:S519" si="29">IFERROR(MAX(GETPIVOTDATA("Sum of APreWBkWh",$A$3,"EnergyImpactID",$A456,"Version","DEER2021","BldgType",$D456,"BldgVint",$E456,"BldgLoc",$B456,"BldgHVAC",$C456,"NormUnit","Cap-kBTUh"),GETPIVOTDATA("Sum of APreWBkWh",$A$3,"EnergyImpactID",$A456,"Version","DEER2021","BldgType",$D456,"BldgVint",$E456,"BldgLoc",$B456,"BldgHVAC",$C456,"NormUnit","Cap-Tons"))/GETPIVOTDATA("Sum of APreWBkWh",$A$3,"EnergyImpactID",$A456,"Version","DEER2020","BldgType",$D456,"BldgVint",$E456,"BldgLoc",$B456,"BldgHVAC",$C456,"NormUnit","Cap-Tons"),"")</f>
        <v>5.3821313725490198E-2</v>
      </c>
      <c r="T456" s="93" t="str">
        <f t="shared" ref="T456:T519" si="30">IFERROR(MAX(GETPIVOTDATA("Sum of APreWBkW",$A$3,"EnergyImpactID",$A456,"Version","DEER2021","BldgType",$D456,"BldgVint",$E456,"BldgLoc",$B456,"BldgHVAC",$C456,"NormUnit","Cap-kBTUh"),GETPIVOTDATA("Sum of APreWBkW",$A$3,"EnergyImpactID",$A456,"Version","DEER2021","BldgType",$D456,"BldgVint",$E456,"BldgLoc",$B456,"BldgHVAC",$C456,"NormUnit","Cap-Tons"))/GETPIVOTDATA("Sum of APreWBkW",$A$3,"EnergyImpactID",$A456,"Version","DEER2020","BldgType",$D456,"BldgVint",$E456,"BldgLoc",$B456,"BldgHVAC",$C456,"NormUnit","Cap-Tons"),"")</f>
        <v/>
      </c>
      <c r="U456" s="92">
        <f t="shared" ref="U456:U519" si="31">IFERROR(MAX(GETPIVOTDATA("Sum of APreWBtherm",$A$3,"EnergyImpactID",$A456,"Version","DEER2021","BldgType",$D456,"BldgVint",$E456,"BldgLoc",$B456,"BldgHVAC",$C456,"NormUnit","Cap-kBTUh"),GETPIVOTDATA("Sum of APreWBtherm",$A$3,"EnergyImpactID",$A456,"Version","DEER2021","BldgType",$D456,"BldgVint",$E456,"BldgLoc",$B456,"BldgHVAC",$C456,"NormUnit","Cap-Tons"))/GETPIVOTDATA("Sum of APreWBtherm",$A$3,"EnergyImpactID",$A456,"Version","DEER2020","BldgType",$D456,"BldgVint",$E456,"BldgLoc",$B456,"BldgHVAC",$C456,"NormUnit","Cap-Tons"),"")</f>
        <v>5.3821313253012038E-2</v>
      </c>
    </row>
    <row r="457" spans="1:21" x14ac:dyDescent="0.15">
      <c r="A457" s="84" t="s">
        <v>49</v>
      </c>
      <c r="B457" s="84" t="s">
        <v>25</v>
      </c>
      <c r="C457" s="84" t="s">
        <v>43</v>
      </c>
      <c r="D457" s="84" t="s">
        <v>31</v>
      </c>
      <c r="E457" s="84" t="s">
        <v>44</v>
      </c>
      <c r="F457" s="88">
        <v>1.1599999999999999</v>
      </c>
      <c r="G457" s="88">
        <v>0.65900000000000003</v>
      </c>
      <c r="H457" s="89">
        <v>0</v>
      </c>
      <c r="I457" s="88">
        <v>0.72</v>
      </c>
      <c r="J457" s="88">
        <v>21.668797999999999</v>
      </c>
      <c r="K457" s="88">
        <v>3.5278372000000002E-2</v>
      </c>
      <c r="L457" s="89">
        <v>0</v>
      </c>
      <c r="M457" s="88">
        <v>3.8543899999999999E-2</v>
      </c>
      <c r="N457" s="88"/>
      <c r="O457" s="88"/>
      <c r="P457" s="89"/>
      <c r="Q457" s="88"/>
      <c r="R457" s="90">
        <f t="shared" si="28"/>
        <v>18.679998275862069</v>
      </c>
      <c r="S457" s="90">
        <f t="shared" si="29"/>
        <v>5.3533189681335358E-2</v>
      </c>
      <c r="T457" s="93" t="str">
        <f t="shared" si="30"/>
        <v/>
      </c>
      <c r="U457" s="92">
        <f t="shared" si="31"/>
        <v>5.3533194444444446E-2</v>
      </c>
    </row>
    <row r="458" spans="1:21" x14ac:dyDescent="0.15">
      <c r="A458" s="84" t="s">
        <v>49</v>
      </c>
      <c r="B458" s="84" t="s">
        <v>25</v>
      </c>
      <c r="C458" s="84" t="s">
        <v>43</v>
      </c>
      <c r="D458" s="84" t="s">
        <v>31</v>
      </c>
      <c r="E458" s="84" t="s">
        <v>51</v>
      </c>
      <c r="F458" s="88">
        <v>2.5</v>
      </c>
      <c r="G458" s="88">
        <v>0.53900000000000003</v>
      </c>
      <c r="H458" s="89">
        <v>0</v>
      </c>
      <c r="I458" s="88">
        <v>0.751</v>
      </c>
      <c r="J458" s="88">
        <v>46.7</v>
      </c>
      <c r="K458" s="88">
        <v>2.8854389000000001E-2</v>
      </c>
      <c r="L458" s="89">
        <v>0</v>
      </c>
      <c r="M458" s="88">
        <v>4.0203426E-2</v>
      </c>
      <c r="N458" s="88"/>
      <c r="O458" s="88"/>
      <c r="P458" s="89"/>
      <c r="Q458" s="88"/>
      <c r="R458" s="90">
        <f t="shared" si="28"/>
        <v>18.68</v>
      </c>
      <c r="S458" s="90">
        <f t="shared" si="29"/>
        <v>5.3533189239332098E-2</v>
      </c>
      <c r="T458" s="93" t="str">
        <f t="shared" si="30"/>
        <v/>
      </c>
      <c r="U458" s="92">
        <f t="shared" si="31"/>
        <v>5.3533190412782955E-2</v>
      </c>
    </row>
    <row r="459" spans="1:21" x14ac:dyDescent="0.15">
      <c r="A459" s="84" t="s">
        <v>49</v>
      </c>
      <c r="B459" s="84" t="s">
        <v>25</v>
      </c>
      <c r="C459" s="84" t="s">
        <v>43</v>
      </c>
      <c r="D459" s="84" t="s">
        <v>30</v>
      </c>
      <c r="E459" s="84" t="s">
        <v>44</v>
      </c>
      <c r="F459" s="88">
        <v>3.5</v>
      </c>
      <c r="G459" s="88">
        <v>1.41</v>
      </c>
      <c r="H459" s="89">
        <v>0</v>
      </c>
      <c r="I459" s="88">
        <v>2.17</v>
      </c>
      <c r="J459" s="88">
        <v>54.984999999999999</v>
      </c>
      <c r="K459" s="88">
        <v>8.9751750000000005E-2</v>
      </c>
      <c r="L459" s="89">
        <v>0</v>
      </c>
      <c r="M459" s="88">
        <v>0.13812858</v>
      </c>
      <c r="N459" s="88"/>
      <c r="O459" s="88"/>
      <c r="P459" s="89"/>
      <c r="Q459" s="88"/>
      <c r="R459" s="90">
        <f t="shared" si="28"/>
        <v>15.709999999999999</v>
      </c>
      <c r="S459" s="90">
        <f t="shared" si="29"/>
        <v>6.3653723404255333E-2</v>
      </c>
      <c r="T459" s="93" t="str">
        <f t="shared" si="30"/>
        <v/>
      </c>
      <c r="U459" s="92">
        <f t="shared" si="31"/>
        <v>6.3653723502304152E-2</v>
      </c>
    </row>
    <row r="460" spans="1:21" x14ac:dyDescent="0.15">
      <c r="A460" s="84" t="s">
        <v>49</v>
      </c>
      <c r="B460" s="84" t="s">
        <v>25</v>
      </c>
      <c r="C460" s="84" t="s">
        <v>43</v>
      </c>
      <c r="D460" s="84" t="s">
        <v>30</v>
      </c>
      <c r="E460" s="84" t="s">
        <v>51</v>
      </c>
      <c r="F460" s="88">
        <v>3.5</v>
      </c>
      <c r="G460" s="88">
        <v>2.4</v>
      </c>
      <c r="H460" s="89">
        <v>0</v>
      </c>
      <c r="I460" s="88">
        <v>3.78</v>
      </c>
      <c r="J460" s="88">
        <v>54.984999999999999</v>
      </c>
      <c r="K460" s="88">
        <v>0.15276893999999999</v>
      </c>
      <c r="L460" s="89">
        <v>0</v>
      </c>
      <c r="M460" s="88">
        <v>0.24061108</v>
      </c>
      <c r="N460" s="88"/>
      <c r="O460" s="88"/>
      <c r="P460" s="89"/>
      <c r="Q460" s="88"/>
      <c r="R460" s="90">
        <f t="shared" si="28"/>
        <v>15.709999999999999</v>
      </c>
      <c r="S460" s="90">
        <f t="shared" si="29"/>
        <v>6.3653724999999994E-2</v>
      </c>
      <c r="T460" s="93" t="str">
        <f t="shared" si="30"/>
        <v/>
      </c>
      <c r="U460" s="92">
        <f t="shared" si="31"/>
        <v>6.3653724867724873E-2</v>
      </c>
    </row>
    <row r="461" spans="1:21" x14ac:dyDescent="0.15">
      <c r="A461" s="84" t="s">
        <v>49</v>
      </c>
      <c r="B461" s="84" t="s">
        <v>25</v>
      </c>
      <c r="C461" s="84" t="s">
        <v>43</v>
      </c>
      <c r="D461" s="84" t="s">
        <v>45</v>
      </c>
      <c r="E461" s="84" t="s">
        <v>44</v>
      </c>
      <c r="F461" s="88">
        <v>3.43</v>
      </c>
      <c r="G461" s="88">
        <v>2.2200000000000002</v>
      </c>
      <c r="H461" s="89">
        <v>0</v>
      </c>
      <c r="I461" s="88">
        <v>3.4420000000000002</v>
      </c>
      <c r="J461" s="88"/>
      <c r="K461" s="88"/>
      <c r="L461" s="89"/>
      <c r="M461" s="88"/>
      <c r="N461" s="88">
        <v>3.43</v>
      </c>
      <c r="O461" s="88">
        <v>2.2200000000000002</v>
      </c>
      <c r="P461" s="89">
        <v>0</v>
      </c>
      <c r="Q461" s="88">
        <v>3.4420000000000002</v>
      </c>
      <c r="R461" s="90">
        <f t="shared" si="28"/>
        <v>1</v>
      </c>
      <c r="S461" s="90">
        <f t="shared" si="29"/>
        <v>1</v>
      </c>
      <c r="T461" s="93" t="str">
        <f t="shared" si="30"/>
        <v/>
      </c>
      <c r="U461" s="92">
        <f t="shared" si="31"/>
        <v>1</v>
      </c>
    </row>
    <row r="462" spans="1:21" x14ac:dyDescent="0.15">
      <c r="A462" s="84" t="s">
        <v>49</v>
      </c>
      <c r="B462" s="84" t="s">
        <v>25</v>
      </c>
      <c r="C462" s="84" t="s">
        <v>43</v>
      </c>
      <c r="D462" s="84" t="s">
        <v>45</v>
      </c>
      <c r="E462" s="84" t="s">
        <v>51</v>
      </c>
      <c r="F462" s="88">
        <v>3.6</v>
      </c>
      <c r="G462" s="88">
        <v>1</v>
      </c>
      <c r="H462" s="89">
        <v>0</v>
      </c>
      <c r="I462" s="88">
        <v>1.52</v>
      </c>
      <c r="J462" s="88"/>
      <c r="K462" s="88"/>
      <c r="L462" s="89"/>
      <c r="M462" s="88"/>
      <c r="N462" s="88">
        <v>3.6</v>
      </c>
      <c r="O462" s="88">
        <v>1</v>
      </c>
      <c r="P462" s="89">
        <v>0</v>
      </c>
      <c r="Q462" s="88">
        <v>1.52</v>
      </c>
      <c r="R462" s="90">
        <f t="shared" si="28"/>
        <v>1</v>
      </c>
      <c r="S462" s="90">
        <f t="shared" si="29"/>
        <v>1</v>
      </c>
      <c r="T462" s="93" t="str">
        <f t="shared" si="30"/>
        <v/>
      </c>
      <c r="U462" s="92">
        <f t="shared" si="31"/>
        <v>1</v>
      </c>
    </row>
    <row r="463" spans="1:21" x14ac:dyDescent="0.15">
      <c r="A463" s="84" t="s">
        <v>49</v>
      </c>
      <c r="B463" s="84" t="s">
        <v>25</v>
      </c>
      <c r="C463" s="84" t="s">
        <v>157</v>
      </c>
      <c r="D463" s="84" t="s">
        <v>29</v>
      </c>
      <c r="E463" s="84" t="s">
        <v>44</v>
      </c>
      <c r="F463" s="88">
        <v>3.4</v>
      </c>
      <c r="G463" s="88">
        <v>136</v>
      </c>
      <c r="H463" s="89">
        <v>8.7099999999999997E-2</v>
      </c>
      <c r="I463" s="88">
        <v>3.76</v>
      </c>
      <c r="J463" s="88"/>
      <c r="K463" s="88"/>
      <c r="L463" s="89"/>
      <c r="M463" s="88"/>
      <c r="N463" s="88">
        <v>3.4</v>
      </c>
      <c r="O463" s="88">
        <v>136</v>
      </c>
      <c r="P463" s="89">
        <v>8.7099999999999997E-2</v>
      </c>
      <c r="Q463" s="88">
        <v>3.76</v>
      </c>
      <c r="R463" s="90">
        <f t="shared" si="28"/>
        <v>1</v>
      </c>
      <c r="S463" s="90">
        <f t="shared" si="29"/>
        <v>1</v>
      </c>
      <c r="T463" s="93">
        <f t="shared" si="30"/>
        <v>1</v>
      </c>
      <c r="U463" s="92">
        <f t="shared" si="31"/>
        <v>1</v>
      </c>
    </row>
    <row r="464" spans="1:21" x14ac:dyDescent="0.15">
      <c r="A464" s="84" t="s">
        <v>49</v>
      </c>
      <c r="B464" s="84" t="s">
        <v>25</v>
      </c>
      <c r="C464" s="84" t="s">
        <v>157</v>
      </c>
      <c r="D464" s="84" t="s">
        <v>29</v>
      </c>
      <c r="E464" s="84" t="s">
        <v>51</v>
      </c>
      <c r="F464" s="88">
        <v>5.32</v>
      </c>
      <c r="G464" s="88">
        <v>91.8</v>
      </c>
      <c r="H464" s="89">
        <v>6.8900000000000003E-2</v>
      </c>
      <c r="I464" s="88">
        <v>2.65</v>
      </c>
      <c r="J464" s="88"/>
      <c r="K464" s="88"/>
      <c r="L464" s="89"/>
      <c r="M464" s="88"/>
      <c r="N464" s="88">
        <v>5.32</v>
      </c>
      <c r="O464" s="88">
        <v>91.8</v>
      </c>
      <c r="P464" s="89">
        <v>6.8900000000000003E-2</v>
      </c>
      <c r="Q464" s="88">
        <v>2.65</v>
      </c>
      <c r="R464" s="90">
        <f t="shared" si="28"/>
        <v>1</v>
      </c>
      <c r="S464" s="90">
        <f t="shared" si="29"/>
        <v>1</v>
      </c>
      <c r="T464" s="93">
        <f t="shared" si="30"/>
        <v>1</v>
      </c>
      <c r="U464" s="92">
        <f t="shared" si="31"/>
        <v>1</v>
      </c>
    </row>
    <row r="465" spans="1:21" x14ac:dyDescent="0.15">
      <c r="A465" s="84" t="s">
        <v>49</v>
      </c>
      <c r="B465" s="84" t="s">
        <v>25</v>
      </c>
      <c r="C465" s="84" t="s">
        <v>157</v>
      </c>
      <c r="D465" s="84" t="s">
        <v>31</v>
      </c>
      <c r="E465" s="84" t="s">
        <v>44</v>
      </c>
      <c r="F465" s="88">
        <v>1.1599999999999999</v>
      </c>
      <c r="G465" s="88">
        <v>35.1</v>
      </c>
      <c r="H465" s="89">
        <v>1.95E-2</v>
      </c>
      <c r="I465" s="88">
        <v>0.749</v>
      </c>
      <c r="J465" s="88"/>
      <c r="K465" s="88"/>
      <c r="L465" s="89"/>
      <c r="M465" s="88"/>
      <c r="N465" s="88">
        <v>1.1599999999999999</v>
      </c>
      <c r="O465" s="88">
        <v>35.1</v>
      </c>
      <c r="P465" s="89">
        <v>1.95E-2</v>
      </c>
      <c r="Q465" s="88">
        <v>0.749</v>
      </c>
      <c r="R465" s="90">
        <f t="shared" si="28"/>
        <v>1</v>
      </c>
      <c r="S465" s="90">
        <f t="shared" si="29"/>
        <v>1</v>
      </c>
      <c r="T465" s="93">
        <f t="shared" si="30"/>
        <v>1</v>
      </c>
      <c r="U465" s="92">
        <f t="shared" si="31"/>
        <v>1</v>
      </c>
    </row>
    <row r="466" spans="1:21" x14ac:dyDescent="0.15">
      <c r="A466" s="84" t="s">
        <v>49</v>
      </c>
      <c r="B466" s="84" t="s">
        <v>25</v>
      </c>
      <c r="C466" s="84" t="s">
        <v>157</v>
      </c>
      <c r="D466" s="84" t="s">
        <v>31</v>
      </c>
      <c r="E466" s="84" t="s">
        <v>51</v>
      </c>
      <c r="F466" s="88">
        <v>2.5</v>
      </c>
      <c r="G466" s="88">
        <v>35.1</v>
      </c>
      <c r="H466" s="89">
        <v>2.0799999999999999E-2</v>
      </c>
      <c r="I466" s="88">
        <v>0.78</v>
      </c>
      <c r="J466" s="88"/>
      <c r="K466" s="88"/>
      <c r="L466" s="89"/>
      <c r="M466" s="88"/>
      <c r="N466" s="88">
        <v>2.5</v>
      </c>
      <c r="O466" s="88">
        <v>35.1</v>
      </c>
      <c r="P466" s="89">
        <v>2.0799999999999999E-2</v>
      </c>
      <c r="Q466" s="88">
        <v>0.78</v>
      </c>
      <c r="R466" s="90">
        <f t="shared" si="28"/>
        <v>1</v>
      </c>
      <c r="S466" s="90">
        <f t="shared" si="29"/>
        <v>1</v>
      </c>
      <c r="T466" s="93">
        <f t="shared" si="30"/>
        <v>1</v>
      </c>
      <c r="U466" s="92">
        <f t="shared" si="31"/>
        <v>1</v>
      </c>
    </row>
    <row r="467" spans="1:21" x14ac:dyDescent="0.15">
      <c r="A467" s="84" t="s">
        <v>49</v>
      </c>
      <c r="B467" s="84" t="s">
        <v>25</v>
      </c>
      <c r="C467" s="84" t="s">
        <v>157</v>
      </c>
      <c r="D467" s="84" t="s">
        <v>30</v>
      </c>
      <c r="E467" s="84" t="s">
        <v>44</v>
      </c>
      <c r="F467" s="88">
        <v>3.5</v>
      </c>
      <c r="G467" s="88">
        <v>295</v>
      </c>
      <c r="H467" s="89">
        <v>0.125</v>
      </c>
      <c r="I467" s="88">
        <v>2.4500000000000002</v>
      </c>
      <c r="J467" s="88"/>
      <c r="K467" s="88"/>
      <c r="L467" s="89"/>
      <c r="M467" s="88"/>
      <c r="N467" s="88">
        <v>3.5</v>
      </c>
      <c r="O467" s="88">
        <v>295</v>
      </c>
      <c r="P467" s="89">
        <v>0.125</v>
      </c>
      <c r="Q467" s="88">
        <v>2.4500000000000002</v>
      </c>
      <c r="R467" s="90">
        <f t="shared" si="28"/>
        <v>1</v>
      </c>
      <c r="S467" s="90">
        <f t="shared" si="29"/>
        <v>1</v>
      </c>
      <c r="T467" s="93">
        <f t="shared" si="30"/>
        <v>1</v>
      </c>
      <c r="U467" s="92">
        <f t="shared" si="31"/>
        <v>1</v>
      </c>
    </row>
    <row r="468" spans="1:21" x14ac:dyDescent="0.15">
      <c r="A468" s="84" t="s">
        <v>49</v>
      </c>
      <c r="B468" s="84" t="s">
        <v>25</v>
      </c>
      <c r="C468" s="84" t="s">
        <v>157</v>
      </c>
      <c r="D468" s="84" t="s">
        <v>30</v>
      </c>
      <c r="E468" s="84" t="s">
        <v>51</v>
      </c>
      <c r="F468" s="88">
        <v>3.5</v>
      </c>
      <c r="G468" s="88">
        <v>234</v>
      </c>
      <c r="H468" s="89">
        <v>0.17</v>
      </c>
      <c r="I468" s="88">
        <v>4.28</v>
      </c>
      <c r="J468" s="88"/>
      <c r="K468" s="88"/>
      <c r="L468" s="89"/>
      <c r="M468" s="88"/>
      <c r="N468" s="88">
        <v>3.5</v>
      </c>
      <c r="O468" s="88">
        <v>234</v>
      </c>
      <c r="P468" s="89">
        <v>0.17</v>
      </c>
      <c r="Q468" s="88">
        <v>4.28</v>
      </c>
      <c r="R468" s="90">
        <f t="shared" si="28"/>
        <v>1</v>
      </c>
      <c r="S468" s="90">
        <f t="shared" si="29"/>
        <v>1</v>
      </c>
      <c r="T468" s="93">
        <f t="shared" si="30"/>
        <v>1</v>
      </c>
      <c r="U468" s="92">
        <f t="shared" si="31"/>
        <v>1</v>
      </c>
    </row>
    <row r="469" spans="1:21" x14ac:dyDescent="0.15">
      <c r="A469" s="84" t="s">
        <v>49</v>
      </c>
      <c r="B469" s="84" t="s">
        <v>25</v>
      </c>
      <c r="C469" s="84" t="s">
        <v>157</v>
      </c>
      <c r="D469" s="84" t="s">
        <v>45</v>
      </c>
      <c r="E469" s="84" t="s">
        <v>44</v>
      </c>
      <c r="F469" s="88">
        <v>3.43</v>
      </c>
      <c r="G469" s="88">
        <v>158.91</v>
      </c>
      <c r="H469" s="89">
        <v>0.104</v>
      </c>
      <c r="I469" s="88">
        <v>3.63</v>
      </c>
      <c r="J469" s="88"/>
      <c r="K469" s="88"/>
      <c r="L469" s="89"/>
      <c r="M469" s="88"/>
      <c r="N469" s="88">
        <v>3.43</v>
      </c>
      <c r="O469" s="88">
        <v>158.91</v>
      </c>
      <c r="P469" s="89">
        <v>0.104</v>
      </c>
      <c r="Q469" s="88">
        <v>3.63</v>
      </c>
      <c r="R469" s="90">
        <f t="shared" si="28"/>
        <v>1</v>
      </c>
      <c r="S469" s="90">
        <f t="shared" si="29"/>
        <v>1</v>
      </c>
      <c r="T469" s="93">
        <f t="shared" si="30"/>
        <v>1</v>
      </c>
      <c r="U469" s="92">
        <f t="shared" si="31"/>
        <v>1</v>
      </c>
    </row>
    <row r="470" spans="1:21" x14ac:dyDescent="0.15">
      <c r="A470" s="84" t="s">
        <v>49</v>
      </c>
      <c r="B470" s="84" t="s">
        <v>25</v>
      </c>
      <c r="C470" s="84" t="s">
        <v>157</v>
      </c>
      <c r="D470" s="84" t="s">
        <v>45</v>
      </c>
      <c r="E470" s="84" t="s">
        <v>51</v>
      </c>
      <c r="F470" s="88">
        <v>3.6</v>
      </c>
      <c r="G470" s="88">
        <v>64.3</v>
      </c>
      <c r="H470" s="89">
        <v>4.4999999999999998E-2</v>
      </c>
      <c r="I470" s="88">
        <v>1.61</v>
      </c>
      <c r="J470" s="88"/>
      <c r="K470" s="88"/>
      <c r="L470" s="89"/>
      <c r="M470" s="88"/>
      <c r="N470" s="88">
        <v>3.6</v>
      </c>
      <c r="O470" s="88">
        <v>64.3</v>
      </c>
      <c r="P470" s="89">
        <v>4.4999999999999998E-2</v>
      </c>
      <c r="Q470" s="88">
        <v>1.61</v>
      </c>
      <c r="R470" s="90">
        <f t="shared" si="28"/>
        <v>1</v>
      </c>
      <c r="S470" s="90">
        <f t="shared" si="29"/>
        <v>1</v>
      </c>
      <c r="T470" s="93">
        <f t="shared" si="30"/>
        <v>1</v>
      </c>
      <c r="U470" s="92">
        <f t="shared" si="31"/>
        <v>1</v>
      </c>
    </row>
    <row r="471" spans="1:21" x14ac:dyDescent="0.15">
      <c r="A471" s="84" t="s">
        <v>49</v>
      </c>
      <c r="B471" s="84" t="s">
        <v>25</v>
      </c>
      <c r="C471" s="84" t="s">
        <v>158</v>
      </c>
      <c r="D471" s="84" t="s">
        <v>29</v>
      </c>
      <c r="E471" s="84" t="s">
        <v>44</v>
      </c>
      <c r="F471" s="88">
        <v>3.4</v>
      </c>
      <c r="G471" s="88">
        <v>187</v>
      </c>
      <c r="H471" s="89">
        <v>9.4500000000000001E-2</v>
      </c>
      <c r="I471" s="88">
        <v>0</v>
      </c>
      <c r="J471" s="88"/>
      <c r="K471" s="88"/>
      <c r="L471" s="89"/>
      <c r="M471" s="88"/>
      <c r="N471" s="88">
        <v>3.4</v>
      </c>
      <c r="O471" s="88">
        <v>187</v>
      </c>
      <c r="P471" s="89">
        <v>9.4500000000000001E-2</v>
      </c>
      <c r="Q471" s="88">
        <v>0</v>
      </c>
      <c r="R471" s="90">
        <f t="shared" si="28"/>
        <v>1</v>
      </c>
      <c r="S471" s="90">
        <f t="shared" si="29"/>
        <v>1</v>
      </c>
      <c r="T471" s="93">
        <f t="shared" si="30"/>
        <v>1</v>
      </c>
      <c r="U471" s="92" t="str">
        <f t="shared" si="31"/>
        <v/>
      </c>
    </row>
    <row r="472" spans="1:21" x14ac:dyDescent="0.15">
      <c r="A472" s="84" t="s">
        <v>49</v>
      </c>
      <c r="B472" s="84" t="s">
        <v>25</v>
      </c>
      <c r="C472" s="84" t="s">
        <v>158</v>
      </c>
      <c r="D472" s="84" t="s">
        <v>29</v>
      </c>
      <c r="E472" s="84" t="s">
        <v>51</v>
      </c>
      <c r="F472" s="88">
        <v>5.32</v>
      </c>
      <c r="G472" s="88">
        <v>127</v>
      </c>
      <c r="H472" s="89">
        <v>7.5800000000000006E-2</v>
      </c>
      <c r="I472" s="88">
        <v>0</v>
      </c>
      <c r="J472" s="88"/>
      <c r="K472" s="88"/>
      <c r="L472" s="89"/>
      <c r="M472" s="88"/>
      <c r="N472" s="88">
        <v>5.32</v>
      </c>
      <c r="O472" s="88">
        <v>127</v>
      </c>
      <c r="P472" s="89">
        <v>7.5800000000000006E-2</v>
      </c>
      <c r="Q472" s="88">
        <v>0</v>
      </c>
      <c r="R472" s="90">
        <f t="shared" si="28"/>
        <v>1</v>
      </c>
      <c r="S472" s="90">
        <f t="shared" si="29"/>
        <v>1</v>
      </c>
      <c r="T472" s="93">
        <f t="shared" si="30"/>
        <v>1</v>
      </c>
      <c r="U472" s="92" t="str">
        <f t="shared" si="31"/>
        <v/>
      </c>
    </row>
    <row r="473" spans="1:21" x14ac:dyDescent="0.15">
      <c r="A473" s="84" t="s">
        <v>49</v>
      </c>
      <c r="B473" s="84" t="s">
        <v>25</v>
      </c>
      <c r="C473" s="84" t="s">
        <v>158</v>
      </c>
      <c r="D473" s="84" t="s">
        <v>31</v>
      </c>
      <c r="E473" s="84" t="s">
        <v>44</v>
      </c>
      <c r="F473" s="88">
        <v>1.1599999999999999</v>
      </c>
      <c r="G473" s="88">
        <v>42</v>
      </c>
      <c r="H473" s="89">
        <v>1.9900000000000001E-2</v>
      </c>
      <c r="I473" s="88">
        <v>0</v>
      </c>
      <c r="J473" s="88"/>
      <c r="K473" s="88"/>
      <c r="L473" s="89"/>
      <c r="M473" s="88"/>
      <c r="N473" s="88">
        <v>1.1599999999999999</v>
      </c>
      <c r="O473" s="88">
        <v>42</v>
      </c>
      <c r="P473" s="89">
        <v>1.9900000000000001E-2</v>
      </c>
      <c r="Q473" s="88">
        <v>0</v>
      </c>
      <c r="R473" s="90">
        <f t="shared" si="28"/>
        <v>1</v>
      </c>
      <c r="S473" s="90">
        <f t="shared" si="29"/>
        <v>1</v>
      </c>
      <c r="T473" s="93">
        <f t="shared" si="30"/>
        <v>1</v>
      </c>
      <c r="U473" s="92" t="str">
        <f t="shared" si="31"/>
        <v/>
      </c>
    </row>
    <row r="474" spans="1:21" x14ac:dyDescent="0.15">
      <c r="A474" s="84" t="s">
        <v>49</v>
      </c>
      <c r="B474" s="84" t="s">
        <v>25</v>
      </c>
      <c r="C474" s="84" t="s">
        <v>158</v>
      </c>
      <c r="D474" s="84" t="s">
        <v>31</v>
      </c>
      <c r="E474" s="84" t="s">
        <v>51</v>
      </c>
      <c r="F474" s="88">
        <v>2.5</v>
      </c>
      <c r="G474" s="88">
        <v>42</v>
      </c>
      <c r="H474" s="89">
        <v>2.12E-2</v>
      </c>
      <c r="I474" s="88">
        <v>0</v>
      </c>
      <c r="J474" s="88"/>
      <c r="K474" s="88"/>
      <c r="L474" s="89"/>
      <c r="M474" s="88"/>
      <c r="N474" s="88">
        <v>2.5</v>
      </c>
      <c r="O474" s="88">
        <v>42</v>
      </c>
      <c r="P474" s="89">
        <v>2.12E-2</v>
      </c>
      <c r="Q474" s="88">
        <v>0</v>
      </c>
      <c r="R474" s="90">
        <f t="shared" si="28"/>
        <v>1</v>
      </c>
      <c r="S474" s="90">
        <f t="shared" si="29"/>
        <v>1</v>
      </c>
      <c r="T474" s="93">
        <f t="shared" si="30"/>
        <v>1</v>
      </c>
      <c r="U474" s="92" t="str">
        <f t="shared" si="31"/>
        <v/>
      </c>
    </row>
    <row r="475" spans="1:21" x14ac:dyDescent="0.15">
      <c r="A475" s="84" t="s">
        <v>49</v>
      </c>
      <c r="B475" s="84" t="s">
        <v>25</v>
      </c>
      <c r="C475" s="84" t="s">
        <v>158</v>
      </c>
      <c r="D475" s="84" t="s">
        <v>30</v>
      </c>
      <c r="E475" s="84" t="s">
        <v>44</v>
      </c>
      <c r="F475" s="88">
        <v>3.5</v>
      </c>
      <c r="G475" s="88">
        <v>321</v>
      </c>
      <c r="H475" s="89">
        <v>0.129</v>
      </c>
      <c r="I475" s="88">
        <v>0</v>
      </c>
      <c r="J475" s="88"/>
      <c r="K475" s="88"/>
      <c r="L475" s="89"/>
      <c r="M475" s="88"/>
      <c r="N475" s="88">
        <v>3.5</v>
      </c>
      <c r="O475" s="88">
        <v>321</v>
      </c>
      <c r="P475" s="89">
        <v>0.129</v>
      </c>
      <c r="Q475" s="88">
        <v>0</v>
      </c>
      <c r="R475" s="90">
        <f t="shared" si="28"/>
        <v>1</v>
      </c>
      <c r="S475" s="90">
        <f t="shared" si="29"/>
        <v>1</v>
      </c>
      <c r="T475" s="93">
        <f t="shared" si="30"/>
        <v>1</v>
      </c>
      <c r="U475" s="92" t="str">
        <f t="shared" si="31"/>
        <v/>
      </c>
    </row>
    <row r="476" spans="1:21" x14ac:dyDescent="0.15">
      <c r="A476" s="84" t="s">
        <v>49</v>
      </c>
      <c r="B476" s="84" t="s">
        <v>25</v>
      </c>
      <c r="C476" s="84" t="s">
        <v>158</v>
      </c>
      <c r="D476" s="84" t="s">
        <v>30</v>
      </c>
      <c r="E476" s="84" t="s">
        <v>51</v>
      </c>
      <c r="F476" s="88">
        <v>3.5</v>
      </c>
      <c r="G476" s="88">
        <v>273</v>
      </c>
      <c r="H476" s="89">
        <v>0.17699999999999999</v>
      </c>
      <c r="I476" s="88">
        <v>0</v>
      </c>
      <c r="J476" s="88"/>
      <c r="K476" s="88"/>
      <c r="L476" s="89"/>
      <c r="M476" s="88"/>
      <c r="N476" s="88">
        <v>3.5</v>
      </c>
      <c r="O476" s="88">
        <v>273</v>
      </c>
      <c r="P476" s="89">
        <v>0.17699999999999999</v>
      </c>
      <c r="Q476" s="88">
        <v>0</v>
      </c>
      <c r="R476" s="90">
        <f t="shared" si="28"/>
        <v>1</v>
      </c>
      <c r="S476" s="90">
        <f t="shared" si="29"/>
        <v>1</v>
      </c>
      <c r="T476" s="93">
        <f t="shared" si="30"/>
        <v>1</v>
      </c>
      <c r="U476" s="92" t="str">
        <f t="shared" si="31"/>
        <v/>
      </c>
    </row>
    <row r="477" spans="1:21" x14ac:dyDescent="0.15">
      <c r="A477" s="84" t="s">
        <v>49</v>
      </c>
      <c r="B477" s="84" t="s">
        <v>25</v>
      </c>
      <c r="C477" s="84" t="s">
        <v>158</v>
      </c>
      <c r="D477" s="84" t="s">
        <v>45</v>
      </c>
      <c r="E477" s="84" t="s">
        <v>44</v>
      </c>
      <c r="F477" s="88">
        <v>3.43</v>
      </c>
      <c r="G477" s="88">
        <v>211.77</v>
      </c>
      <c r="H477" s="89">
        <v>0.1172</v>
      </c>
      <c r="I477" s="88">
        <v>0</v>
      </c>
      <c r="J477" s="88"/>
      <c r="K477" s="88"/>
      <c r="L477" s="89"/>
      <c r="M477" s="88"/>
      <c r="N477" s="88">
        <v>3.43</v>
      </c>
      <c r="O477" s="88">
        <v>211.77</v>
      </c>
      <c r="P477" s="89">
        <v>0.1172</v>
      </c>
      <c r="Q477" s="88">
        <v>0</v>
      </c>
      <c r="R477" s="90">
        <f t="shared" si="28"/>
        <v>1</v>
      </c>
      <c r="S477" s="90">
        <f t="shared" si="29"/>
        <v>1</v>
      </c>
      <c r="T477" s="93">
        <f t="shared" si="30"/>
        <v>1</v>
      </c>
      <c r="U477" s="92" t="str">
        <f t="shared" si="31"/>
        <v/>
      </c>
    </row>
    <row r="478" spans="1:21" x14ac:dyDescent="0.15">
      <c r="A478" s="84" t="s">
        <v>49</v>
      </c>
      <c r="B478" s="84" t="s">
        <v>25</v>
      </c>
      <c r="C478" s="84" t="s">
        <v>158</v>
      </c>
      <c r="D478" s="84" t="s">
        <v>45</v>
      </c>
      <c r="E478" s="84" t="s">
        <v>51</v>
      </c>
      <c r="F478" s="88">
        <v>3.6</v>
      </c>
      <c r="G478" s="88">
        <v>82.8</v>
      </c>
      <c r="H478" s="89">
        <v>4.8000000000000001E-2</v>
      </c>
      <c r="I478" s="88">
        <v>0</v>
      </c>
      <c r="J478" s="88"/>
      <c r="K478" s="88"/>
      <c r="L478" s="89"/>
      <c r="M478" s="88"/>
      <c r="N478" s="88">
        <v>3.6</v>
      </c>
      <c r="O478" s="88">
        <v>82.8</v>
      </c>
      <c r="P478" s="89">
        <v>4.8000000000000001E-2</v>
      </c>
      <c r="Q478" s="88">
        <v>0</v>
      </c>
      <c r="R478" s="90">
        <f t="shared" si="28"/>
        <v>1</v>
      </c>
      <c r="S478" s="90">
        <f t="shared" si="29"/>
        <v>1</v>
      </c>
      <c r="T478" s="93">
        <f t="shared" si="30"/>
        <v>1</v>
      </c>
      <c r="U478" s="92" t="str">
        <f t="shared" si="31"/>
        <v/>
      </c>
    </row>
    <row r="479" spans="1:21" x14ac:dyDescent="0.15">
      <c r="A479" s="84" t="s">
        <v>49</v>
      </c>
      <c r="B479" s="84" t="s">
        <v>25</v>
      </c>
      <c r="C479" s="84" t="s">
        <v>159</v>
      </c>
      <c r="D479" s="84" t="s">
        <v>29</v>
      </c>
      <c r="E479" s="84" t="s">
        <v>44</v>
      </c>
      <c r="F479" s="88">
        <v>3.4</v>
      </c>
      <c r="G479" s="88">
        <v>137</v>
      </c>
      <c r="H479" s="89">
        <v>8.6199999999999999E-2</v>
      </c>
      <c r="I479" s="88">
        <v>3.56</v>
      </c>
      <c r="J479" s="88"/>
      <c r="K479" s="88"/>
      <c r="L479" s="89"/>
      <c r="M479" s="88"/>
      <c r="N479" s="88">
        <v>3.4</v>
      </c>
      <c r="O479" s="88">
        <v>137</v>
      </c>
      <c r="P479" s="89">
        <v>8.6199999999999999E-2</v>
      </c>
      <c r="Q479" s="88">
        <v>3.56</v>
      </c>
      <c r="R479" s="90">
        <f t="shared" si="28"/>
        <v>1</v>
      </c>
      <c r="S479" s="90">
        <f t="shared" si="29"/>
        <v>1</v>
      </c>
      <c r="T479" s="93">
        <f t="shared" si="30"/>
        <v>1</v>
      </c>
      <c r="U479" s="92">
        <f t="shared" si="31"/>
        <v>1</v>
      </c>
    </row>
    <row r="480" spans="1:21" x14ac:dyDescent="0.15">
      <c r="A480" s="84" t="s">
        <v>49</v>
      </c>
      <c r="B480" s="84" t="s">
        <v>25</v>
      </c>
      <c r="C480" s="84" t="s">
        <v>159</v>
      </c>
      <c r="D480" s="84" t="s">
        <v>29</v>
      </c>
      <c r="E480" s="84" t="s">
        <v>51</v>
      </c>
      <c r="F480" s="88">
        <v>5.32</v>
      </c>
      <c r="G480" s="88">
        <v>92.3</v>
      </c>
      <c r="H480" s="89">
        <v>6.83E-2</v>
      </c>
      <c r="I480" s="88">
        <v>2.5</v>
      </c>
      <c r="J480" s="88"/>
      <c r="K480" s="88"/>
      <c r="L480" s="89"/>
      <c r="M480" s="88"/>
      <c r="N480" s="88">
        <v>5.32</v>
      </c>
      <c r="O480" s="88">
        <v>92.3</v>
      </c>
      <c r="P480" s="89">
        <v>6.83E-2</v>
      </c>
      <c r="Q480" s="88">
        <v>2.5</v>
      </c>
      <c r="R480" s="90">
        <f t="shared" si="28"/>
        <v>1</v>
      </c>
      <c r="S480" s="90">
        <f t="shared" si="29"/>
        <v>1</v>
      </c>
      <c r="T480" s="93">
        <f t="shared" si="30"/>
        <v>1</v>
      </c>
      <c r="U480" s="92">
        <f t="shared" si="31"/>
        <v>1</v>
      </c>
    </row>
    <row r="481" spans="1:21" x14ac:dyDescent="0.15">
      <c r="A481" s="84" t="s">
        <v>49</v>
      </c>
      <c r="B481" s="84" t="s">
        <v>25</v>
      </c>
      <c r="C481" s="84" t="s">
        <v>159</v>
      </c>
      <c r="D481" s="84" t="s">
        <v>31</v>
      </c>
      <c r="E481" s="84" t="s">
        <v>44</v>
      </c>
      <c r="F481" s="88">
        <v>1.1599999999999999</v>
      </c>
      <c r="G481" s="88">
        <v>35.613399999999999</v>
      </c>
      <c r="H481" s="89">
        <v>1.9349999999999999E-2</v>
      </c>
      <c r="I481" s="88">
        <v>0.65549000000000002</v>
      </c>
      <c r="J481" s="88"/>
      <c r="K481" s="88"/>
      <c r="L481" s="89"/>
      <c r="M481" s="88"/>
      <c r="N481" s="88">
        <v>1.1599999999999999</v>
      </c>
      <c r="O481" s="88">
        <v>35.613399999999999</v>
      </c>
      <c r="P481" s="89">
        <v>1.9349999999999999E-2</v>
      </c>
      <c r="Q481" s="88">
        <v>0.65549000000000002</v>
      </c>
      <c r="R481" s="90">
        <f t="shared" si="28"/>
        <v>1</v>
      </c>
      <c r="S481" s="90">
        <f t="shared" si="29"/>
        <v>1</v>
      </c>
      <c r="T481" s="93">
        <f t="shared" si="30"/>
        <v>1</v>
      </c>
      <c r="U481" s="92">
        <f t="shared" si="31"/>
        <v>1</v>
      </c>
    </row>
    <row r="482" spans="1:21" x14ac:dyDescent="0.15">
      <c r="A482" s="84" t="s">
        <v>49</v>
      </c>
      <c r="B482" s="84" t="s">
        <v>25</v>
      </c>
      <c r="C482" s="84" t="s">
        <v>159</v>
      </c>
      <c r="D482" s="84" t="s">
        <v>31</v>
      </c>
      <c r="E482" s="84" t="s">
        <v>51</v>
      </c>
      <c r="F482" s="88">
        <v>2.5</v>
      </c>
      <c r="G482" s="88">
        <v>35.6</v>
      </c>
      <c r="H482" s="89">
        <v>2.07E-2</v>
      </c>
      <c r="I482" s="88">
        <v>0.68200000000000005</v>
      </c>
      <c r="J482" s="88"/>
      <c r="K482" s="88"/>
      <c r="L482" s="89"/>
      <c r="M482" s="88"/>
      <c r="N482" s="88">
        <v>2.5</v>
      </c>
      <c r="O482" s="88">
        <v>35.6</v>
      </c>
      <c r="P482" s="89">
        <v>2.07E-2</v>
      </c>
      <c r="Q482" s="88">
        <v>0.68200000000000005</v>
      </c>
      <c r="R482" s="90">
        <f t="shared" si="28"/>
        <v>1</v>
      </c>
      <c r="S482" s="90">
        <f t="shared" si="29"/>
        <v>1</v>
      </c>
      <c r="T482" s="93">
        <f t="shared" si="30"/>
        <v>1</v>
      </c>
      <c r="U482" s="92">
        <f t="shared" si="31"/>
        <v>1</v>
      </c>
    </row>
    <row r="483" spans="1:21" x14ac:dyDescent="0.15">
      <c r="A483" s="84" t="s">
        <v>49</v>
      </c>
      <c r="B483" s="84" t="s">
        <v>25</v>
      </c>
      <c r="C483" s="84" t="s">
        <v>159</v>
      </c>
      <c r="D483" s="84" t="s">
        <v>30</v>
      </c>
      <c r="E483" s="84" t="s">
        <v>44</v>
      </c>
      <c r="F483" s="88">
        <v>3.5</v>
      </c>
      <c r="G483" s="88">
        <v>298</v>
      </c>
      <c r="H483" s="89">
        <v>0.126</v>
      </c>
      <c r="I483" s="88">
        <v>2.15</v>
      </c>
      <c r="J483" s="88"/>
      <c r="K483" s="88"/>
      <c r="L483" s="89"/>
      <c r="M483" s="88"/>
      <c r="N483" s="88">
        <v>3.5</v>
      </c>
      <c r="O483" s="88">
        <v>298</v>
      </c>
      <c r="P483" s="89">
        <v>0.126</v>
      </c>
      <c r="Q483" s="88">
        <v>2.15</v>
      </c>
      <c r="R483" s="90">
        <f t="shared" si="28"/>
        <v>1</v>
      </c>
      <c r="S483" s="90">
        <f t="shared" si="29"/>
        <v>1</v>
      </c>
      <c r="T483" s="93">
        <f t="shared" si="30"/>
        <v>1</v>
      </c>
      <c r="U483" s="92">
        <f t="shared" si="31"/>
        <v>1</v>
      </c>
    </row>
    <row r="484" spans="1:21" x14ac:dyDescent="0.15">
      <c r="A484" s="84" t="s">
        <v>49</v>
      </c>
      <c r="B484" s="84" t="s">
        <v>25</v>
      </c>
      <c r="C484" s="84" t="s">
        <v>159</v>
      </c>
      <c r="D484" s="84" t="s">
        <v>30</v>
      </c>
      <c r="E484" s="84" t="s">
        <v>51</v>
      </c>
      <c r="F484" s="88">
        <v>3.5</v>
      </c>
      <c r="G484" s="88">
        <v>239</v>
      </c>
      <c r="H484" s="89">
        <v>0.17100000000000001</v>
      </c>
      <c r="I484" s="88">
        <v>3.75</v>
      </c>
      <c r="J484" s="88"/>
      <c r="K484" s="88"/>
      <c r="L484" s="89"/>
      <c r="M484" s="88"/>
      <c r="N484" s="88">
        <v>3.5</v>
      </c>
      <c r="O484" s="88">
        <v>239</v>
      </c>
      <c r="P484" s="89">
        <v>0.17100000000000001</v>
      </c>
      <c r="Q484" s="88">
        <v>3.75</v>
      </c>
      <c r="R484" s="90">
        <f t="shared" si="28"/>
        <v>1</v>
      </c>
      <c r="S484" s="90">
        <f t="shared" si="29"/>
        <v>1</v>
      </c>
      <c r="T484" s="93">
        <f t="shared" si="30"/>
        <v>1</v>
      </c>
      <c r="U484" s="92">
        <f t="shared" si="31"/>
        <v>1</v>
      </c>
    </row>
    <row r="485" spans="1:21" x14ac:dyDescent="0.15">
      <c r="A485" s="84" t="s">
        <v>49</v>
      </c>
      <c r="B485" s="84" t="s">
        <v>25</v>
      </c>
      <c r="C485" s="84" t="s">
        <v>159</v>
      </c>
      <c r="D485" s="84" t="s">
        <v>45</v>
      </c>
      <c r="E485" s="84" t="s">
        <v>44</v>
      </c>
      <c r="F485" s="88">
        <v>3.43</v>
      </c>
      <c r="G485" s="88">
        <v>162.22</v>
      </c>
      <c r="H485" s="89">
        <v>0.1</v>
      </c>
      <c r="I485" s="88">
        <v>3.36</v>
      </c>
      <c r="J485" s="88"/>
      <c r="K485" s="88"/>
      <c r="L485" s="89"/>
      <c r="M485" s="88"/>
      <c r="N485" s="88">
        <v>3.43</v>
      </c>
      <c r="O485" s="88">
        <v>162.22</v>
      </c>
      <c r="P485" s="89">
        <v>0.1</v>
      </c>
      <c r="Q485" s="88">
        <v>3.36</v>
      </c>
      <c r="R485" s="90">
        <f t="shared" si="28"/>
        <v>1</v>
      </c>
      <c r="S485" s="90">
        <f t="shared" si="29"/>
        <v>1</v>
      </c>
      <c r="T485" s="93">
        <f t="shared" si="30"/>
        <v>1</v>
      </c>
      <c r="U485" s="92">
        <f t="shared" si="31"/>
        <v>1</v>
      </c>
    </row>
    <row r="486" spans="1:21" x14ac:dyDescent="0.15">
      <c r="A486" s="84" t="s">
        <v>49</v>
      </c>
      <c r="B486" s="84" t="s">
        <v>25</v>
      </c>
      <c r="C486" s="84" t="s">
        <v>159</v>
      </c>
      <c r="D486" s="84" t="s">
        <v>45</v>
      </c>
      <c r="E486" s="84" t="s">
        <v>51</v>
      </c>
      <c r="F486" s="88">
        <v>3.6</v>
      </c>
      <c r="G486" s="88">
        <v>65</v>
      </c>
      <c r="H486" s="89">
        <v>4.3999999999999997E-2</v>
      </c>
      <c r="I486" s="88">
        <v>1.48</v>
      </c>
      <c r="J486" s="88"/>
      <c r="K486" s="88"/>
      <c r="L486" s="89"/>
      <c r="M486" s="88"/>
      <c r="N486" s="88">
        <v>3.6</v>
      </c>
      <c r="O486" s="88">
        <v>65</v>
      </c>
      <c r="P486" s="89">
        <v>4.3999999999999997E-2</v>
      </c>
      <c r="Q486" s="88">
        <v>1.48</v>
      </c>
      <c r="R486" s="90">
        <f t="shared" si="28"/>
        <v>1</v>
      </c>
      <c r="S486" s="90">
        <f t="shared" si="29"/>
        <v>1</v>
      </c>
      <c r="T486" s="93">
        <f t="shared" si="30"/>
        <v>1</v>
      </c>
      <c r="U486" s="92">
        <f t="shared" si="31"/>
        <v>1</v>
      </c>
    </row>
    <row r="487" spans="1:21" x14ac:dyDescent="0.15">
      <c r="A487" s="84" t="s">
        <v>49</v>
      </c>
      <c r="B487" s="84" t="s">
        <v>26</v>
      </c>
      <c r="C487" s="84" t="s">
        <v>43</v>
      </c>
      <c r="D487" s="84" t="s">
        <v>29</v>
      </c>
      <c r="E487" s="84" t="s">
        <v>44</v>
      </c>
      <c r="F487" s="88">
        <v>3.61</v>
      </c>
      <c r="G487" s="88">
        <v>4.49</v>
      </c>
      <c r="H487" s="89">
        <v>0</v>
      </c>
      <c r="I487" s="88">
        <v>7.15</v>
      </c>
      <c r="J487" s="88">
        <v>67.073800000000006</v>
      </c>
      <c r="K487" s="88">
        <v>0.24165769000000001</v>
      </c>
      <c r="L487" s="89">
        <v>0</v>
      </c>
      <c r="M487" s="88">
        <v>0.38482240000000001</v>
      </c>
      <c r="N487" s="88"/>
      <c r="O487" s="88"/>
      <c r="P487" s="89"/>
      <c r="Q487" s="88"/>
      <c r="R487" s="90">
        <f t="shared" si="28"/>
        <v>18.580000000000002</v>
      </c>
      <c r="S487" s="90">
        <f t="shared" si="29"/>
        <v>5.3821311804008905E-2</v>
      </c>
      <c r="T487" s="93" t="str">
        <f t="shared" si="30"/>
        <v/>
      </c>
      <c r="U487" s="92">
        <f t="shared" si="31"/>
        <v>5.3821314685314682E-2</v>
      </c>
    </row>
    <row r="488" spans="1:21" x14ac:dyDescent="0.15">
      <c r="A488" s="84" t="s">
        <v>49</v>
      </c>
      <c r="B488" s="84" t="s">
        <v>26</v>
      </c>
      <c r="C488" s="84" t="s">
        <v>43</v>
      </c>
      <c r="D488" s="84" t="s">
        <v>29</v>
      </c>
      <c r="E488" s="84" t="s">
        <v>51</v>
      </c>
      <c r="F488" s="88">
        <v>3.26</v>
      </c>
      <c r="G488" s="88">
        <v>9.49</v>
      </c>
      <c r="H488" s="89">
        <v>0</v>
      </c>
      <c r="I488" s="88">
        <v>14.4</v>
      </c>
      <c r="J488" s="88">
        <v>60.570799999999998</v>
      </c>
      <c r="K488" s="88">
        <v>0.51076423999999998</v>
      </c>
      <c r="L488" s="89">
        <v>0</v>
      </c>
      <c r="M488" s="88">
        <v>0.77502689999999996</v>
      </c>
      <c r="N488" s="88"/>
      <c r="O488" s="88"/>
      <c r="P488" s="89"/>
      <c r="Q488" s="88"/>
      <c r="R488" s="90">
        <f t="shared" si="28"/>
        <v>18.580000000000002</v>
      </c>
      <c r="S488" s="90">
        <f t="shared" si="29"/>
        <v>5.3821310853530029E-2</v>
      </c>
      <c r="T488" s="93" t="str">
        <f t="shared" si="30"/>
        <v/>
      </c>
      <c r="U488" s="92">
        <f t="shared" si="31"/>
        <v>5.3821312499999996E-2</v>
      </c>
    </row>
    <row r="489" spans="1:21" x14ac:dyDescent="0.15">
      <c r="A489" s="84" t="s">
        <v>49</v>
      </c>
      <c r="B489" s="84" t="s">
        <v>26</v>
      </c>
      <c r="C489" s="84" t="s">
        <v>43</v>
      </c>
      <c r="D489" s="84" t="s">
        <v>31</v>
      </c>
      <c r="E489" s="84" t="s">
        <v>44</v>
      </c>
      <c r="F489" s="88">
        <v>1</v>
      </c>
      <c r="G489" s="88">
        <v>4.0199999999999996</v>
      </c>
      <c r="H489" s="89">
        <v>0</v>
      </c>
      <c r="I489" s="88">
        <v>4.22</v>
      </c>
      <c r="J489" s="88">
        <v>18.68</v>
      </c>
      <c r="K489" s="88">
        <v>0.21520342000000001</v>
      </c>
      <c r="L489" s="89">
        <v>0</v>
      </c>
      <c r="M489" s="88">
        <v>0.22591005</v>
      </c>
      <c r="N489" s="88"/>
      <c r="O489" s="88"/>
      <c r="P489" s="89"/>
      <c r="Q489" s="88"/>
      <c r="R489" s="90">
        <f t="shared" si="28"/>
        <v>18.68</v>
      </c>
      <c r="S489" s="90">
        <f t="shared" si="29"/>
        <v>5.3533189054726378E-2</v>
      </c>
      <c r="T489" s="93" t="str">
        <f t="shared" si="30"/>
        <v/>
      </c>
      <c r="U489" s="92">
        <f t="shared" si="31"/>
        <v>5.3533187203791473E-2</v>
      </c>
    </row>
    <row r="490" spans="1:21" x14ac:dyDescent="0.15">
      <c r="A490" s="84" t="s">
        <v>49</v>
      </c>
      <c r="B490" s="84" t="s">
        <v>26</v>
      </c>
      <c r="C490" s="84" t="s">
        <v>43</v>
      </c>
      <c r="D490" s="84" t="s">
        <v>31</v>
      </c>
      <c r="E490" s="84" t="s">
        <v>51</v>
      </c>
      <c r="F490" s="88">
        <v>1.52</v>
      </c>
      <c r="G490" s="88">
        <v>3.14</v>
      </c>
      <c r="H490" s="89">
        <v>0</v>
      </c>
      <c r="I490" s="88">
        <v>3.87</v>
      </c>
      <c r="J490" s="88">
        <v>28.393599999999999</v>
      </c>
      <c r="K490" s="88">
        <v>0.16809421999999999</v>
      </c>
      <c r="L490" s="89">
        <v>0</v>
      </c>
      <c r="M490" s="88">
        <v>0.20717343999999999</v>
      </c>
      <c r="N490" s="88"/>
      <c r="O490" s="88"/>
      <c r="P490" s="89"/>
      <c r="Q490" s="88"/>
      <c r="R490" s="90">
        <f t="shared" si="28"/>
        <v>18.68</v>
      </c>
      <c r="S490" s="90">
        <f t="shared" si="29"/>
        <v>5.3533191082802543E-2</v>
      </c>
      <c r="T490" s="93" t="str">
        <f t="shared" si="30"/>
        <v/>
      </c>
      <c r="U490" s="92">
        <f t="shared" si="31"/>
        <v>5.3533188630490953E-2</v>
      </c>
    </row>
    <row r="491" spans="1:21" x14ac:dyDescent="0.15">
      <c r="A491" s="84" t="s">
        <v>49</v>
      </c>
      <c r="B491" s="84" t="s">
        <v>26</v>
      </c>
      <c r="C491" s="84" t="s">
        <v>43</v>
      </c>
      <c r="D491" s="84" t="s">
        <v>30</v>
      </c>
      <c r="E491" s="84" t="s">
        <v>44</v>
      </c>
      <c r="F491" s="88">
        <v>3.5</v>
      </c>
      <c r="G491" s="88">
        <v>5.23</v>
      </c>
      <c r="H491" s="89">
        <v>0</v>
      </c>
      <c r="I491" s="88">
        <v>8.01</v>
      </c>
      <c r="J491" s="88">
        <v>54.984999999999999</v>
      </c>
      <c r="K491" s="88">
        <v>0.33290900000000001</v>
      </c>
      <c r="L491" s="89">
        <v>0</v>
      </c>
      <c r="M491" s="88">
        <v>0.50986635999999996</v>
      </c>
      <c r="N491" s="88"/>
      <c r="O491" s="88"/>
      <c r="P491" s="89"/>
      <c r="Q491" s="88"/>
      <c r="R491" s="90">
        <f t="shared" si="28"/>
        <v>15.709999999999999</v>
      </c>
      <c r="S491" s="90">
        <f t="shared" si="29"/>
        <v>6.3653728489483738E-2</v>
      </c>
      <c r="T491" s="93" t="str">
        <f t="shared" si="30"/>
        <v/>
      </c>
      <c r="U491" s="92">
        <f t="shared" si="31"/>
        <v>6.365372784019975E-2</v>
      </c>
    </row>
    <row r="492" spans="1:21" x14ac:dyDescent="0.15">
      <c r="A492" s="84" t="s">
        <v>49</v>
      </c>
      <c r="B492" s="84" t="s">
        <v>26</v>
      </c>
      <c r="C492" s="84" t="s">
        <v>43</v>
      </c>
      <c r="D492" s="84" t="s">
        <v>30</v>
      </c>
      <c r="E492" s="84" t="s">
        <v>51</v>
      </c>
      <c r="F492" s="88">
        <v>3.5</v>
      </c>
      <c r="G492" s="88">
        <v>15.1</v>
      </c>
      <c r="H492" s="89">
        <v>0</v>
      </c>
      <c r="I492" s="88">
        <v>23.9</v>
      </c>
      <c r="J492" s="88">
        <v>54.984999999999999</v>
      </c>
      <c r="K492" s="88">
        <v>0.96117127000000002</v>
      </c>
      <c r="L492" s="89">
        <v>0</v>
      </c>
      <c r="M492" s="88">
        <v>1.5213239000000001</v>
      </c>
      <c r="N492" s="88"/>
      <c r="O492" s="88"/>
      <c r="P492" s="89"/>
      <c r="Q492" s="88"/>
      <c r="R492" s="90">
        <f t="shared" si="28"/>
        <v>15.709999999999999</v>
      </c>
      <c r="S492" s="90">
        <f t="shared" si="29"/>
        <v>6.3653726490066231E-2</v>
      </c>
      <c r="T492" s="93" t="str">
        <f t="shared" si="30"/>
        <v/>
      </c>
      <c r="U492" s="92">
        <f t="shared" si="31"/>
        <v>6.3653719665271974E-2</v>
      </c>
    </row>
    <row r="493" spans="1:21" x14ac:dyDescent="0.15">
      <c r="A493" s="84" t="s">
        <v>49</v>
      </c>
      <c r="B493" s="84" t="s">
        <v>26</v>
      </c>
      <c r="C493" s="84" t="s">
        <v>43</v>
      </c>
      <c r="D493" s="84" t="s">
        <v>45</v>
      </c>
      <c r="E493" s="84" t="s">
        <v>44</v>
      </c>
      <c r="F493" s="88">
        <v>3.59</v>
      </c>
      <c r="G493" s="88">
        <v>4.93</v>
      </c>
      <c r="H493" s="89">
        <v>0</v>
      </c>
      <c r="I493" s="88">
        <v>7.6920000000000002</v>
      </c>
      <c r="J493" s="88"/>
      <c r="K493" s="88"/>
      <c r="L493" s="89"/>
      <c r="M493" s="88"/>
      <c r="N493" s="88">
        <v>3.59</v>
      </c>
      <c r="O493" s="88">
        <v>4.93</v>
      </c>
      <c r="P493" s="89">
        <v>0</v>
      </c>
      <c r="Q493" s="88">
        <v>7.6920000000000002</v>
      </c>
      <c r="R493" s="90">
        <f t="shared" si="28"/>
        <v>1</v>
      </c>
      <c r="S493" s="90">
        <f t="shared" si="29"/>
        <v>1</v>
      </c>
      <c r="T493" s="93" t="str">
        <f t="shared" si="30"/>
        <v/>
      </c>
      <c r="U493" s="92">
        <f t="shared" si="31"/>
        <v>1</v>
      </c>
    </row>
    <row r="494" spans="1:21" x14ac:dyDescent="0.15">
      <c r="A494" s="84" t="s">
        <v>49</v>
      </c>
      <c r="B494" s="84" t="s">
        <v>26</v>
      </c>
      <c r="C494" s="84" t="s">
        <v>43</v>
      </c>
      <c r="D494" s="84" t="s">
        <v>45</v>
      </c>
      <c r="E494" s="84" t="s">
        <v>51</v>
      </c>
      <c r="F494" s="88">
        <v>2.9</v>
      </c>
      <c r="G494" s="88">
        <v>8.1</v>
      </c>
      <c r="H494" s="89">
        <v>0</v>
      </c>
      <c r="I494" s="88">
        <v>12.1</v>
      </c>
      <c r="J494" s="88"/>
      <c r="K494" s="88"/>
      <c r="L494" s="89"/>
      <c r="M494" s="88"/>
      <c r="N494" s="88">
        <v>2.9</v>
      </c>
      <c r="O494" s="88">
        <v>8.1</v>
      </c>
      <c r="P494" s="89">
        <v>0</v>
      </c>
      <c r="Q494" s="88">
        <v>12.1</v>
      </c>
      <c r="R494" s="90">
        <f t="shared" si="28"/>
        <v>1</v>
      </c>
      <c r="S494" s="90">
        <f t="shared" si="29"/>
        <v>1</v>
      </c>
      <c r="T494" s="93" t="str">
        <f t="shared" si="30"/>
        <v/>
      </c>
      <c r="U494" s="92">
        <f t="shared" si="31"/>
        <v>1</v>
      </c>
    </row>
    <row r="495" spans="1:21" x14ac:dyDescent="0.15">
      <c r="A495" s="84" t="s">
        <v>49</v>
      </c>
      <c r="B495" s="84" t="s">
        <v>26</v>
      </c>
      <c r="C495" s="84" t="s">
        <v>157</v>
      </c>
      <c r="D495" s="84" t="s">
        <v>29</v>
      </c>
      <c r="E495" s="84" t="s">
        <v>44</v>
      </c>
      <c r="F495" s="88">
        <v>3.61</v>
      </c>
      <c r="G495" s="88">
        <v>14</v>
      </c>
      <c r="H495" s="89">
        <v>2.8199999999999999E-2</v>
      </c>
      <c r="I495" s="88">
        <v>7.37</v>
      </c>
      <c r="J495" s="88"/>
      <c r="K495" s="88"/>
      <c r="L495" s="89"/>
      <c r="M495" s="88"/>
      <c r="N495" s="88">
        <v>3.61</v>
      </c>
      <c r="O495" s="88">
        <v>14</v>
      </c>
      <c r="P495" s="89">
        <v>2.8199999999999999E-2</v>
      </c>
      <c r="Q495" s="88">
        <v>7.37</v>
      </c>
      <c r="R495" s="90">
        <f t="shared" si="28"/>
        <v>1</v>
      </c>
      <c r="S495" s="90">
        <f t="shared" si="29"/>
        <v>1</v>
      </c>
      <c r="T495" s="93">
        <f t="shared" si="30"/>
        <v>1</v>
      </c>
      <c r="U495" s="92">
        <f t="shared" si="31"/>
        <v>1</v>
      </c>
    </row>
    <row r="496" spans="1:21" x14ac:dyDescent="0.15">
      <c r="A496" s="84" t="s">
        <v>49</v>
      </c>
      <c r="B496" s="84" t="s">
        <v>26</v>
      </c>
      <c r="C496" s="84" t="s">
        <v>157</v>
      </c>
      <c r="D496" s="84" t="s">
        <v>29</v>
      </c>
      <c r="E496" s="84" t="s">
        <v>51</v>
      </c>
      <c r="F496" s="88">
        <v>3.26</v>
      </c>
      <c r="G496" s="88">
        <v>42.8</v>
      </c>
      <c r="H496" s="89">
        <v>6.54E-2</v>
      </c>
      <c r="I496" s="88">
        <v>14.7</v>
      </c>
      <c r="J496" s="88"/>
      <c r="K496" s="88"/>
      <c r="L496" s="89"/>
      <c r="M496" s="88"/>
      <c r="N496" s="88">
        <v>3.26</v>
      </c>
      <c r="O496" s="88">
        <v>42.8</v>
      </c>
      <c r="P496" s="89">
        <v>6.54E-2</v>
      </c>
      <c r="Q496" s="88">
        <v>14.7</v>
      </c>
      <c r="R496" s="90">
        <f t="shared" si="28"/>
        <v>1</v>
      </c>
      <c r="S496" s="90">
        <f t="shared" si="29"/>
        <v>1</v>
      </c>
      <c r="T496" s="93">
        <f t="shared" si="30"/>
        <v>1</v>
      </c>
      <c r="U496" s="92">
        <f t="shared" si="31"/>
        <v>1</v>
      </c>
    </row>
    <row r="497" spans="1:21" x14ac:dyDescent="0.15">
      <c r="A497" s="84" t="s">
        <v>49</v>
      </c>
      <c r="B497" s="84" t="s">
        <v>26</v>
      </c>
      <c r="C497" s="84" t="s">
        <v>157</v>
      </c>
      <c r="D497" s="84" t="s">
        <v>31</v>
      </c>
      <c r="E497" s="84" t="s">
        <v>44</v>
      </c>
      <c r="F497" s="88">
        <v>1</v>
      </c>
      <c r="G497" s="88">
        <v>18.7</v>
      </c>
      <c r="H497" s="89">
        <v>1.7299999999999999E-2</v>
      </c>
      <c r="I497" s="88">
        <v>4.4400000000000004</v>
      </c>
      <c r="J497" s="88"/>
      <c r="K497" s="88"/>
      <c r="L497" s="89"/>
      <c r="M497" s="88"/>
      <c r="N497" s="88">
        <v>1</v>
      </c>
      <c r="O497" s="88">
        <v>18.7</v>
      </c>
      <c r="P497" s="89">
        <v>1.7299999999999999E-2</v>
      </c>
      <c r="Q497" s="88">
        <v>4.4400000000000004</v>
      </c>
      <c r="R497" s="90">
        <f t="shared" si="28"/>
        <v>1</v>
      </c>
      <c r="S497" s="90">
        <f t="shared" si="29"/>
        <v>1</v>
      </c>
      <c r="T497" s="93">
        <f t="shared" si="30"/>
        <v>1</v>
      </c>
      <c r="U497" s="92">
        <f t="shared" si="31"/>
        <v>1</v>
      </c>
    </row>
    <row r="498" spans="1:21" x14ac:dyDescent="0.15">
      <c r="A498" s="84" t="s">
        <v>49</v>
      </c>
      <c r="B498" s="84" t="s">
        <v>26</v>
      </c>
      <c r="C498" s="84" t="s">
        <v>157</v>
      </c>
      <c r="D498" s="84" t="s">
        <v>31</v>
      </c>
      <c r="E498" s="84" t="s">
        <v>51</v>
      </c>
      <c r="F498" s="88">
        <v>1.52</v>
      </c>
      <c r="G498" s="88">
        <v>14.9</v>
      </c>
      <c r="H498" s="89">
        <v>1.43E-2</v>
      </c>
      <c r="I498" s="88">
        <v>4.0199999999999996</v>
      </c>
      <c r="J498" s="88"/>
      <c r="K498" s="88"/>
      <c r="L498" s="89"/>
      <c r="M498" s="88"/>
      <c r="N498" s="88">
        <v>1.52</v>
      </c>
      <c r="O498" s="88">
        <v>14.9</v>
      </c>
      <c r="P498" s="89">
        <v>1.43E-2</v>
      </c>
      <c r="Q498" s="88">
        <v>4.0199999999999996</v>
      </c>
      <c r="R498" s="90">
        <f t="shared" si="28"/>
        <v>1</v>
      </c>
      <c r="S498" s="90">
        <f t="shared" si="29"/>
        <v>1</v>
      </c>
      <c r="T498" s="93">
        <f t="shared" si="30"/>
        <v>1</v>
      </c>
      <c r="U498" s="92">
        <f t="shared" si="31"/>
        <v>1</v>
      </c>
    </row>
    <row r="499" spans="1:21" x14ac:dyDescent="0.15">
      <c r="A499" s="84" t="s">
        <v>49</v>
      </c>
      <c r="B499" s="84" t="s">
        <v>26</v>
      </c>
      <c r="C499" s="84" t="s">
        <v>157</v>
      </c>
      <c r="D499" s="84" t="s">
        <v>30</v>
      </c>
      <c r="E499" s="84" t="s">
        <v>44</v>
      </c>
      <c r="F499" s="88">
        <v>3.5</v>
      </c>
      <c r="G499" s="88">
        <v>144</v>
      </c>
      <c r="H499" s="89">
        <v>5.2999999999999999E-2</v>
      </c>
      <c r="I499" s="88">
        <v>9.1199999999999992</v>
      </c>
      <c r="J499" s="88"/>
      <c r="K499" s="88"/>
      <c r="L499" s="89"/>
      <c r="M499" s="88"/>
      <c r="N499" s="88">
        <v>3.5</v>
      </c>
      <c r="O499" s="88">
        <v>144</v>
      </c>
      <c r="P499" s="89">
        <v>5.2999999999999999E-2</v>
      </c>
      <c r="Q499" s="88">
        <v>9.1199999999999992</v>
      </c>
      <c r="R499" s="90">
        <f t="shared" si="28"/>
        <v>1</v>
      </c>
      <c r="S499" s="90">
        <f t="shared" si="29"/>
        <v>1</v>
      </c>
      <c r="T499" s="93">
        <f t="shared" si="30"/>
        <v>1</v>
      </c>
      <c r="U499" s="92">
        <f t="shared" si="31"/>
        <v>1</v>
      </c>
    </row>
    <row r="500" spans="1:21" x14ac:dyDescent="0.15">
      <c r="A500" s="84" t="s">
        <v>49</v>
      </c>
      <c r="B500" s="84" t="s">
        <v>26</v>
      </c>
      <c r="C500" s="84" t="s">
        <v>157</v>
      </c>
      <c r="D500" s="84" t="s">
        <v>30</v>
      </c>
      <c r="E500" s="84" t="s">
        <v>51</v>
      </c>
      <c r="F500" s="88">
        <v>3.5</v>
      </c>
      <c r="G500" s="88">
        <v>66.8</v>
      </c>
      <c r="H500" s="89">
        <v>7.9699999999999993E-2</v>
      </c>
      <c r="I500" s="88">
        <v>27.9</v>
      </c>
      <c r="J500" s="88"/>
      <c r="K500" s="88"/>
      <c r="L500" s="89"/>
      <c r="M500" s="88"/>
      <c r="N500" s="88">
        <v>3.5</v>
      </c>
      <c r="O500" s="88">
        <v>66.8</v>
      </c>
      <c r="P500" s="89">
        <v>7.9699999999999993E-2</v>
      </c>
      <c r="Q500" s="88">
        <v>27.9</v>
      </c>
      <c r="R500" s="90">
        <f t="shared" si="28"/>
        <v>1</v>
      </c>
      <c r="S500" s="90">
        <f t="shared" si="29"/>
        <v>1</v>
      </c>
      <c r="T500" s="93">
        <f t="shared" si="30"/>
        <v>1</v>
      </c>
      <c r="U500" s="92">
        <f t="shared" si="31"/>
        <v>1</v>
      </c>
    </row>
    <row r="501" spans="1:21" x14ac:dyDescent="0.15">
      <c r="A501" s="84" t="s">
        <v>49</v>
      </c>
      <c r="B501" s="84" t="s">
        <v>26</v>
      </c>
      <c r="C501" s="84" t="s">
        <v>157</v>
      </c>
      <c r="D501" s="84" t="s">
        <v>45</v>
      </c>
      <c r="E501" s="84" t="s">
        <v>44</v>
      </c>
      <c r="F501" s="88">
        <v>3.59</v>
      </c>
      <c r="G501" s="88">
        <v>17.52</v>
      </c>
      <c r="H501" s="89">
        <v>3.1300000000000001E-2</v>
      </c>
      <c r="I501" s="88">
        <v>8.1319999999999997</v>
      </c>
      <c r="J501" s="88"/>
      <c r="K501" s="88"/>
      <c r="L501" s="89"/>
      <c r="M501" s="88"/>
      <c r="N501" s="88">
        <v>3.59</v>
      </c>
      <c r="O501" s="88">
        <v>17.52</v>
      </c>
      <c r="P501" s="89">
        <v>3.1300000000000001E-2</v>
      </c>
      <c r="Q501" s="88">
        <v>8.1319999999999997</v>
      </c>
      <c r="R501" s="90">
        <f t="shared" si="28"/>
        <v>1</v>
      </c>
      <c r="S501" s="90">
        <f t="shared" si="29"/>
        <v>1</v>
      </c>
      <c r="T501" s="93">
        <f t="shared" si="30"/>
        <v>1</v>
      </c>
      <c r="U501" s="92">
        <f t="shared" si="31"/>
        <v>1</v>
      </c>
    </row>
    <row r="502" spans="1:21" x14ac:dyDescent="0.15">
      <c r="A502" s="84" t="s">
        <v>49</v>
      </c>
      <c r="B502" s="84" t="s">
        <v>26</v>
      </c>
      <c r="C502" s="84" t="s">
        <v>157</v>
      </c>
      <c r="D502" s="84" t="s">
        <v>45</v>
      </c>
      <c r="E502" s="84" t="s">
        <v>51</v>
      </c>
      <c r="F502" s="88">
        <v>2.9</v>
      </c>
      <c r="G502" s="88">
        <v>36.799999999999997</v>
      </c>
      <c r="H502" s="89">
        <v>5.3999999999999999E-2</v>
      </c>
      <c r="I502" s="88">
        <v>12.4</v>
      </c>
      <c r="J502" s="88"/>
      <c r="K502" s="88"/>
      <c r="L502" s="89"/>
      <c r="M502" s="88"/>
      <c r="N502" s="88">
        <v>2.9</v>
      </c>
      <c r="O502" s="88">
        <v>36.799999999999997</v>
      </c>
      <c r="P502" s="89">
        <v>5.3999999999999999E-2</v>
      </c>
      <c r="Q502" s="88">
        <v>12.4</v>
      </c>
      <c r="R502" s="90">
        <f t="shared" si="28"/>
        <v>1</v>
      </c>
      <c r="S502" s="90">
        <f t="shared" si="29"/>
        <v>1</v>
      </c>
      <c r="T502" s="93">
        <f t="shared" si="30"/>
        <v>1</v>
      </c>
      <c r="U502" s="92">
        <f t="shared" si="31"/>
        <v>1</v>
      </c>
    </row>
    <row r="503" spans="1:21" x14ac:dyDescent="0.15">
      <c r="A503" s="84" t="s">
        <v>49</v>
      </c>
      <c r="B503" s="84" t="s">
        <v>26</v>
      </c>
      <c r="C503" s="84" t="s">
        <v>158</v>
      </c>
      <c r="D503" s="84" t="s">
        <v>29</v>
      </c>
      <c r="E503" s="84" t="s">
        <v>44</v>
      </c>
      <c r="F503" s="88">
        <v>3.61</v>
      </c>
      <c r="G503" s="88">
        <v>118</v>
      </c>
      <c r="H503" s="89">
        <v>2.8299999999999999E-2</v>
      </c>
      <c r="I503" s="88">
        <v>0</v>
      </c>
      <c r="J503" s="88"/>
      <c r="K503" s="88"/>
      <c r="L503" s="89"/>
      <c r="M503" s="88"/>
      <c r="N503" s="88">
        <v>3.61</v>
      </c>
      <c r="O503" s="88">
        <v>118</v>
      </c>
      <c r="P503" s="89">
        <v>2.8299999999999999E-2</v>
      </c>
      <c r="Q503" s="88">
        <v>0</v>
      </c>
      <c r="R503" s="90">
        <f t="shared" si="28"/>
        <v>1</v>
      </c>
      <c r="S503" s="90">
        <f t="shared" si="29"/>
        <v>1</v>
      </c>
      <c r="T503" s="93">
        <f t="shared" si="30"/>
        <v>1</v>
      </c>
      <c r="U503" s="92" t="str">
        <f t="shared" si="31"/>
        <v/>
      </c>
    </row>
    <row r="504" spans="1:21" x14ac:dyDescent="0.15">
      <c r="A504" s="84" t="s">
        <v>49</v>
      </c>
      <c r="B504" s="84" t="s">
        <v>26</v>
      </c>
      <c r="C504" s="84" t="s">
        <v>158</v>
      </c>
      <c r="D504" s="84" t="s">
        <v>29</v>
      </c>
      <c r="E504" s="84" t="s">
        <v>51</v>
      </c>
      <c r="F504" s="88">
        <v>3.26</v>
      </c>
      <c r="G504" s="88">
        <v>259</v>
      </c>
      <c r="H504" s="89">
        <v>6.88E-2</v>
      </c>
      <c r="I504" s="88">
        <v>0</v>
      </c>
      <c r="J504" s="88"/>
      <c r="K504" s="88"/>
      <c r="L504" s="89"/>
      <c r="M504" s="88"/>
      <c r="N504" s="88">
        <v>3.26</v>
      </c>
      <c r="O504" s="88">
        <v>259</v>
      </c>
      <c r="P504" s="89">
        <v>6.88E-2</v>
      </c>
      <c r="Q504" s="88">
        <v>0</v>
      </c>
      <c r="R504" s="90">
        <f t="shared" si="28"/>
        <v>1</v>
      </c>
      <c r="S504" s="90">
        <f t="shared" si="29"/>
        <v>1</v>
      </c>
      <c r="T504" s="93">
        <f t="shared" si="30"/>
        <v>1</v>
      </c>
      <c r="U504" s="92" t="str">
        <f t="shared" si="31"/>
        <v/>
      </c>
    </row>
    <row r="505" spans="1:21" x14ac:dyDescent="0.15">
      <c r="A505" s="84" t="s">
        <v>49</v>
      </c>
      <c r="B505" s="84" t="s">
        <v>26</v>
      </c>
      <c r="C505" s="84" t="s">
        <v>158</v>
      </c>
      <c r="D505" s="84" t="s">
        <v>31</v>
      </c>
      <c r="E505" s="84" t="s">
        <v>44</v>
      </c>
      <c r="F505" s="88">
        <v>1</v>
      </c>
      <c r="G505" s="88">
        <v>90</v>
      </c>
      <c r="H505" s="89">
        <v>1.9300000000000001E-2</v>
      </c>
      <c r="I505" s="88">
        <v>0</v>
      </c>
      <c r="J505" s="88"/>
      <c r="K505" s="88"/>
      <c r="L505" s="89"/>
      <c r="M505" s="88"/>
      <c r="N505" s="88">
        <v>1</v>
      </c>
      <c r="O505" s="88">
        <v>90</v>
      </c>
      <c r="P505" s="89">
        <v>1.9300000000000001E-2</v>
      </c>
      <c r="Q505" s="88">
        <v>0</v>
      </c>
      <c r="R505" s="90">
        <f t="shared" si="28"/>
        <v>1</v>
      </c>
      <c r="S505" s="90">
        <f t="shared" si="29"/>
        <v>1</v>
      </c>
      <c r="T505" s="93">
        <f t="shared" si="30"/>
        <v>1</v>
      </c>
      <c r="U505" s="92" t="str">
        <f t="shared" si="31"/>
        <v/>
      </c>
    </row>
    <row r="506" spans="1:21" x14ac:dyDescent="0.15">
      <c r="A506" s="84" t="s">
        <v>49</v>
      </c>
      <c r="B506" s="84" t="s">
        <v>26</v>
      </c>
      <c r="C506" s="84" t="s">
        <v>158</v>
      </c>
      <c r="D506" s="84" t="s">
        <v>31</v>
      </c>
      <c r="E506" s="84" t="s">
        <v>51</v>
      </c>
      <c r="F506" s="88">
        <v>1.52</v>
      </c>
      <c r="G506" s="88">
        <v>68.900000000000006</v>
      </c>
      <c r="H506" s="89">
        <v>1.54E-2</v>
      </c>
      <c r="I506" s="88">
        <v>0</v>
      </c>
      <c r="J506" s="88"/>
      <c r="K506" s="88"/>
      <c r="L506" s="89"/>
      <c r="M506" s="88"/>
      <c r="N506" s="88">
        <v>1.52</v>
      </c>
      <c r="O506" s="88">
        <v>68.900000000000006</v>
      </c>
      <c r="P506" s="89">
        <v>1.54E-2</v>
      </c>
      <c r="Q506" s="88">
        <v>0</v>
      </c>
      <c r="R506" s="90">
        <f t="shared" si="28"/>
        <v>1</v>
      </c>
      <c r="S506" s="90">
        <f t="shared" si="29"/>
        <v>1</v>
      </c>
      <c r="T506" s="93">
        <f t="shared" si="30"/>
        <v>1</v>
      </c>
      <c r="U506" s="92" t="str">
        <f t="shared" si="31"/>
        <v/>
      </c>
    </row>
    <row r="507" spans="1:21" x14ac:dyDescent="0.15">
      <c r="A507" s="84" t="s">
        <v>49</v>
      </c>
      <c r="B507" s="84" t="s">
        <v>26</v>
      </c>
      <c r="C507" s="84" t="s">
        <v>158</v>
      </c>
      <c r="D507" s="84" t="s">
        <v>30</v>
      </c>
      <c r="E507" s="84" t="s">
        <v>44</v>
      </c>
      <c r="F507" s="88">
        <v>3.5</v>
      </c>
      <c r="G507" s="88">
        <v>265</v>
      </c>
      <c r="H507" s="89">
        <v>0.06</v>
      </c>
      <c r="I507" s="88">
        <v>0</v>
      </c>
      <c r="J507" s="88"/>
      <c r="K507" s="88"/>
      <c r="L507" s="89"/>
      <c r="M507" s="88"/>
      <c r="N507" s="88">
        <v>3.5</v>
      </c>
      <c r="O507" s="88">
        <v>265</v>
      </c>
      <c r="P507" s="89">
        <v>0.06</v>
      </c>
      <c r="Q507" s="88">
        <v>0</v>
      </c>
      <c r="R507" s="90">
        <f t="shared" si="28"/>
        <v>1</v>
      </c>
      <c r="S507" s="90">
        <f t="shared" si="29"/>
        <v>1</v>
      </c>
      <c r="T507" s="93">
        <f t="shared" si="30"/>
        <v>1</v>
      </c>
      <c r="U507" s="92" t="str">
        <f t="shared" si="31"/>
        <v/>
      </c>
    </row>
    <row r="508" spans="1:21" x14ac:dyDescent="0.15">
      <c r="A508" s="84" t="s">
        <v>49</v>
      </c>
      <c r="B508" s="84" t="s">
        <v>26</v>
      </c>
      <c r="C508" s="84" t="s">
        <v>158</v>
      </c>
      <c r="D508" s="84" t="s">
        <v>30</v>
      </c>
      <c r="E508" s="84" t="s">
        <v>51</v>
      </c>
      <c r="F508" s="88">
        <v>3.5</v>
      </c>
      <c r="G508" s="88">
        <v>413</v>
      </c>
      <c r="H508" s="89">
        <v>8.77E-2</v>
      </c>
      <c r="I508" s="88">
        <v>0</v>
      </c>
      <c r="J508" s="88"/>
      <c r="K508" s="88"/>
      <c r="L508" s="89"/>
      <c r="M508" s="88"/>
      <c r="N508" s="88">
        <v>3.5</v>
      </c>
      <c r="O508" s="88">
        <v>413</v>
      </c>
      <c r="P508" s="89">
        <v>8.77E-2</v>
      </c>
      <c r="Q508" s="88">
        <v>0</v>
      </c>
      <c r="R508" s="90">
        <f t="shared" si="28"/>
        <v>1</v>
      </c>
      <c r="S508" s="90">
        <f t="shared" si="29"/>
        <v>1</v>
      </c>
      <c r="T508" s="93">
        <f t="shared" si="30"/>
        <v>1</v>
      </c>
      <c r="U508" s="92" t="str">
        <f t="shared" si="31"/>
        <v/>
      </c>
    </row>
    <row r="509" spans="1:21" x14ac:dyDescent="0.15">
      <c r="A509" s="84" t="s">
        <v>49</v>
      </c>
      <c r="B509" s="84" t="s">
        <v>26</v>
      </c>
      <c r="C509" s="84" t="s">
        <v>158</v>
      </c>
      <c r="D509" s="84" t="s">
        <v>45</v>
      </c>
      <c r="E509" s="84" t="s">
        <v>44</v>
      </c>
      <c r="F509" s="88">
        <v>3.59</v>
      </c>
      <c r="G509" s="88">
        <v>140.94</v>
      </c>
      <c r="H509" s="89">
        <v>3.27E-2</v>
      </c>
      <c r="I509" s="88">
        <v>0</v>
      </c>
      <c r="J509" s="88"/>
      <c r="K509" s="88"/>
      <c r="L509" s="89"/>
      <c r="M509" s="88"/>
      <c r="N509" s="88">
        <v>3.59</v>
      </c>
      <c r="O509" s="88">
        <v>140.94</v>
      </c>
      <c r="P509" s="89">
        <v>3.27E-2</v>
      </c>
      <c r="Q509" s="88">
        <v>0</v>
      </c>
      <c r="R509" s="90">
        <f t="shared" si="28"/>
        <v>1</v>
      </c>
      <c r="S509" s="90">
        <f t="shared" si="29"/>
        <v>1</v>
      </c>
      <c r="T509" s="93">
        <f t="shared" si="30"/>
        <v>1</v>
      </c>
      <c r="U509" s="92" t="str">
        <f t="shared" si="31"/>
        <v/>
      </c>
    </row>
    <row r="510" spans="1:21" x14ac:dyDescent="0.15">
      <c r="A510" s="84" t="s">
        <v>49</v>
      </c>
      <c r="B510" s="84" t="s">
        <v>26</v>
      </c>
      <c r="C510" s="84" t="s">
        <v>158</v>
      </c>
      <c r="D510" s="84" t="s">
        <v>45</v>
      </c>
      <c r="E510" s="84" t="s">
        <v>51</v>
      </c>
      <c r="F510" s="88">
        <v>2.9</v>
      </c>
      <c r="G510" s="88">
        <v>218</v>
      </c>
      <c r="H510" s="89">
        <v>5.7000000000000002E-2</v>
      </c>
      <c r="I510" s="88">
        <v>0</v>
      </c>
      <c r="J510" s="88"/>
      <c r="K510" s="88"/>
      <c r="L510" s="89"/>
      <c r="M510" s="88"/>
      <c r="N510" s="88">
        <v>2.9</v>
      </c>
      <c r="O510" s="88">
        <v>218</v>
      </c>
      <c r="P510" s="89">
        <v>5.7000000000000002E-2</v>
      </c>
      <c r="Q510" s="88">
        <v>0</v>
      </c>
      <c r="R510" s="90">
        <f t="shared" si="28"/>
        <v>1</v>
      </c>
      <c r="S510" s="90">
        <f t="shared" si="29"/>
        <v>1</v>
      </c>
      <c r="T510" s="93">
        <f t="shared" si="30"/>
        <v>1</v>
      </c>
      <c r="U510" s="92" t="str">
        <f t="shared" si="31"/>
        <v/>
      </c>
    </row>
    <row r="511" spans="1:21" x14ac:dyDescent="0.15">
      <c r="A511" s="84" t="s">
        <v>49</v>
      </c>
      <c r="B511" s="84" t="s">
        <v>26</v>
      </c>
      <c r="C511" s="84" t="s">
        <v>159</v>
      </c>
      <c r="D511" s="84" t="s">
        <v>29</v>
      </c>
      <c r="E511" s="84" t="s">
        <v>44</v>
      </c>
      <c r="F511" s="88">
        <v>3.61</v>
      </c>
      <c r="G511" s="88">
        <v>14.6</v>
      </c>
      <c r="H511" s="89">
        <v>1.8800000000000001E-2</v>
      </c>
      <c r="I511" s="88">
        <v>7.03</v>
      </c>
      <c r="J511" s="88"/>
      <c r="K511" s="88"/>
      <c r="L511" s="89"/>
      <c r="M511" s="88"/>
      <c r="N511" s="88">
        <v>3.61</v>
      </c>
      <c r="O511" s="88">
        <v>14.6</v>
      </c>
      <c r="P511" s="89">
        <v>1.8800000000000001E-2</v>
      </c>
      <c r="Q511" s="88">
        <v>7.03</v>
      </c>
      <c r="R511" s="90">
        <f t="shared" si="28"/>
        <v>1</v>
      </c>
      <c r="S511" s="90">
        <f t="shared" si="29"/>
        <v>1</v>
      </c>
      <c r="T511" s="93">
        <f t="shared" si="30"/>
        <v>1</v>
      </c>
      <c r="U511" s="92">
        <f t="shared" si="31"/>
        <v>1</v>
      </c>
    </row>
    <row r="512" spans="1:21" x14ac:dyDescent="0.15">
      <c r="A512" s="84" t="s">
        <v>49</v>
      </c>
      <c r="B512" s="84" t="s">
        <v>26</v>
      </c>
      <c r="C512" s="84" t="s">
        <v>159</v>
      </c>
      <c r="D512" s="84" t="s">
        <v>29</v>
      </c>
      <c r="E512" s="84" t="s">
        <v>51</v>
      </c>
      <c r="F512" s="88">
        <v>3.26</v>
      </c>
      <c r="G512" s="88">
        <v>39.5</v>
      </c>
      <c r="H512" s="89">
        <v>4.3700000000000003E-2</v>
      </c>
      <c r="I512" s="88">
        <v>14</v>
      </c>
      <c r="J512" s="88"/>
      <c r="K512" s="88"/>
      <c r="L512" s="89"/>
      <c r="M512" s="88"/>
      <c r="N512" s="88">
        <v>3.26</v>
      </c>
      <c r="O512" s="88">
        <v>39.5</v>
      </c>
      <c r="P512" s="89">
        <v>4.3700000000000003E-2</v>
      </c>
      <c r="Q512" s="88">
        <v>14</v>
      </c>
      <c r="R512" s="90">
        <f t="shared" si="28"/>
        <v>1</v>
      </c>
      <c r="S512" s="90">
        <f t="shared" si="29"/>
        <v>1</v>
      </c>
      <c r="T512" s="93">
        <f t="shared" si="30"/>
        <v>1</v>
      </c>
      <c r="U512" s="92">
        <f t="shared" si="31"/>
        <v>1</v>
      </c>
    </row>
    <row r="513" spans="1:21" x14ac:dyDescent="0.15">
      <c r="A513" s="84" t="s">
        <v>49</v>
      </c>
      <c r="B513" s="84" t="s">
        <v>26</v>
      </c>
      <c r="C513" s="84" t="s">
        <v>159</v>
      </c>
      <c r="D513" s="84" t="s">
        <v>31</v>
      </c>
      <c r="E513" s="84" t="s">
        <v>44</v>
      </c>
      <c r="F513" s="88">
        <v>1</v>
      </c>
      <c r="G513" s="88">
        <v>22.316199999999998</v>
      </c>
      <c r="H513" s="89">
        <v>1.358E-2</v>
      </c>
      <c r="I513" s="88">
        <v>3.95831</v>
      </c>
      <c r="J513" s="88"/>
      <c r="K513" s="88"/>
      <c r="L513" s="89"/>
      <c r="M513" s="88"/>
      <c r="N513" s="88">
        <v>1</v>
      </c>
      <c r="O513" s="88">
        <v>22.316199999999998</v>
      </c>
      <c r="P513" s="89">
        <v>1.358E-2</v>
      </c>
      <c r="Q513" s="88">
        <v>3.95831</v>
      </c>
      <c r="R513" s="90">
        <f t="shared" si="28"/>
        <v>1</v>
      </c>
      <c r="S513" s="90">
        <f t="shared" si="29"/>
        <v>1</v>
      </c>
      <c r="T513" s="93">
        <f t="shared" si="30"/>
        <v>1</v>
      </c>
      <c r="U513" s="92">
        <f t="shared" si="31"/>
        <v>1</v>
      </c>
    </row>
    <row r="514" spans="1:21" x14ac:dyDescent="0.15">
      <c r="A514" s="84" t="s">
        <v>49</v>
      </c>
      <c r="B514" s="84" t="s">
        <v>26</v>
      </c>
      <c r="C514" s="84" t="s">
        <v>159</v>
      </c>
      <c r="D514" s="84" t="s">
        <v>31</v>
      </c>
      <c r="E514" s="84" t="s">
        <v>51</v>
      </c>
      <c r="F514" s="88">
        <v>1.52</v>
      </c>
      <c r="G514" s="88">
        <v>21.7</v>
      </c>
      <c r="H514" s="89">
        <v>1.44E-2</v>
      </c>
      <c r="I514" s="88">
        <v>3.52</v>
      </c>
      <c r="J514" s="88"/>
      <c r="K514" s="88"/>
      <c r="L514" s="89"/>
      <c r="M514" s="88"/>
      <c r="N514" s="88">
        <v>1.52</v>
      </c>
      <c r="O514" s="88">
        <v>21.7</v>
      </c>
      <c r="P514" s="89">
        <v>1.44E-2</v>
      </c>
      <c r="Q514" s="88">
        <v>3.52</v>
      </c>
      <c r="R514" s="90">
        <f t="shared" si="28"/>
        <v>1</v>
      </c>
      <c r="S514" s="90">
        <f t="shared" si="29"/>
        <v>1</v>
      </c>
      <c r="T514" s="93">
        <f t="shared" si="30"/>
        <v>1</v>
      </c>
      <c r="U514" s="92">
        <f t="shared" si="31"/>
        <v>1</v>
      </c>
    </row>
    <row r="515" spans="1:21" x14ac:dyDescent="0.15">
      <c r="A515" s="84" t="s">
        <v>49</v>
      </c>
      <c r="B515" s="84" t="s">
        <v>26</v>
      </c>
      <c r="C515" s="84" t="s">
        <v>159</v>
      </c>
      <c r="D515" s="84" t="s">
        <v>30</v>
      </c>
      <c r="E515" s="84" t="s">
        <v>44</v>
      </c>
      <c r="F515" s="88">
        <v>3.5</v>
      </c>
      <c r="G515" s="88">
        <v>159</v>
      </c>
      <c r="H515" s="89">
        <v>5.3900000000000003E-2</v>
      </c>
      <c r="I515" s="88">
        <v>7.98</v>
      </c>
      <c r="J515" s="88"/>
      <c r="K515" s="88"/>
      <c r="L515" s="89"/>
      <c r="M515" s="88"/>
      <c r="N515" s="88">
        <v>3.5</v>
      </c>
      <c r="O515" s="88">
        <v>159</v>
      </c>
      <c r="P515" s="89">
        <v>5.3900000000000003E-2</v>
      </c>
      <c r="Q515" s="88">
        <v>7.98</v>
      </c>
      <c r="R515" s="90">
        <f t="shared" si="28"/>
        <v>1</v>
      </c>
      <c r="S515" s="90">
        <f t="shared" si="29"/>
        <v>1</v>
      </c>
      <c r="T515" s="93">
        <f t="shared" si="30"/>
        <v>1</v>
      </c>
      <c r="U515" s="92">
        <f t="shared" si="31"/>
        <v>1</v>
      </c>
    </row>
    <row r="516" spans="1:21" x14ac:dyDescent="0.15">
      <c r="A516" s="84" t="s">
        <v>49</v>
      </c>
      <c r="B516" s="84" t="s">
        <v>26</v>
      </c>
      <c r="C516" s="84" t="s">
        <v>159</v>
      </c>
      <c r="D516" s="84" t="s">
        <v>30</v>
      </c>
      <c r="E516" s="84" t="s">
        <v>51</v>
      </c>
      <c r="F516" s="88">
        <v>3.5</v>
      </c>
      <c r="G516" s="88">
        <v>110</v>
      </c>
      <c r="H516" s="89">
        <v>8.0699999999999994E-2</v>
      </c>
      <c r="I516" s="88">
        <v>24.4</v>
      </c>
      <c r="J516" s="88"/>
      <c r="K516" s="88"/>
      <c r="L516" s="89"/>
      <c r="M516" s="88"/>
      <c r="N516" s="88">
        <v>3.5</v>
      </c>
      <c r="O516" s="88">
        <v>110</v>
      </c>
      <c r="P516" s="89">
        <v>8.0699999999999994E-2</v>
      </c>
      <c r="Q516" s="88">
        <v>24.4</v>
      </c>
      <c r="R516" s="90">
        <f t="shared" si="28"/>
        <v>1</v>
      </c>
      <c r="S516" s="90">
        <f t="shared" si="29"/>
        <v>1</v>
      </c>
      <c r="T516" s="93">
        <f t="shared" si="30"/>
        <v>1</v>
      </c>
      <c r="U516" s="92">
        <f t="shared" si="31"/>
        <v>1</v>
      </c>
    </row>
    <row r="517" spans="1:21" x14ac:dyDescent="0.15">
      <c r="A517" s="84" t="s">
        <v>49</v>
      </c>
      <c r="B517" s="84" t="s">
        <v>26</v>
      </c>
      <c r="C517" s="84" t="s">
        <v>159</v>
      </c>
      <c r="D517" s="84" t="s">
        <v>45</v>
      </c>
      <c r="E517" s="84" t="s">
        <v>44</v>
      </c>
      <c r="F517" s="88">
        <v>3.59</v>
      </c>
      <c r="G517" s="88">
        <v>22.35</v>
      </c>
      <c r="H517" s="89">
        <v>0.02</v>
      </c>
      <c r="I517" s="88">
        <v>7.59</v>
      </c>
      <c r="J517" s="88"/>
      <c r="K517" s="88"/>
      <c r="L517" s="89"/>
      <c r="M517" s="88"/>
      <c r="N517" s="88">
        <v>3.59</v>
      </c>
      <c r="O517" s="88">
        <v>22.35</v>
      </c>
      <c r="P517" s="89">
        <v>0.02</v>
      </c>
      <c r="Q517" s="88">
        <v>7.59</v>
      </c>
      <c r="R517" s="90">
        <f t="shared" si="28"/>
        <v>1</v>
      </c>
      <c r="S517" s="90">
        <f t="shared" si="29"/>
        <v>1</v>
      </c>
      <c r="T517" s="93">
        <f t="shared" si="30"/>
        <v>1</v>
      </c>
      <c r="U517" s="92">
        <f t="shared" si="31"/>
        <v>1</v>
      </c>
    </row>
    <row r="518" spans="1:21" x14ac:dyDescent="0.15">
      <c r="A518" s="84" t="s">
        <v>49</v>
      </c>
      <c r="B518" s="84" t="s">
        <v>26</v>
      </c>
      <c r="C518" s="84" t="s">
        <v>159</v>
      </c>
      <c r="D518" s="84" t="s">
        <v>45</v>
      </c>
      <c r="E518" s="84" t="s">
        <v>51</v>
      </c>
      <c r="F518" s="88">
        <v>2.9</v>
      </c>
      <c r="G518" s="88">
        <v>35.799999999999997</v>
      </c>
      <c r="H518" s="89">
        <v>3.6999999999999998E-2</v>
      </c>
      <c r="I518" s="88">
        <v>11.8</v>
      </c>
      <c r="J518" s="88"/>
      <c r="K518" s="88"/>
      <c r="L518" s="89"/>
      <c r="M518" s="88"/>
      <c r="N518" s="88">
        <v>2.9</v>
      </c>
      <c r="O518" s="88">
        <v>35.799999999999997</v>
      </c>
      <c r="P518" s="89">
        <v>3.6999999999999998E-2</v>
      </c>
      <c r="Q518" s="88">
        <v>11.8</v>
      </c>
      <c r="R518" s="90">
        <f t="shared" si="28"/>
        <v>1</v>
      </c>
      <c r="S518" s="90">
        <f t="shared" si="29"/>
        <v>1</v>
      </c>
      <c r="T518" s="93">
        <f t="shared" si="30"/>
        <v>1</v>
      </c>
      <c r="U518" s="92">
        <f t="shared" si="31"/>
        <v>1</v>
      </c>
    </row>
    <row r="519" spans="1:21" x14ac:dyDescent="0.15">
      <c r="A519" s="84" t="s">
        <v>48</v>
      </c>
      <c r="B519" s="84" t="s">
        <v>6</v>
      </c>
      <c r="C519" s="84" t="s">
        <v>43</v>
      </c>
      <c r="D519" s="84" t="s">
        <v>29</v>
      </c>
      <c r="E519" s="84" t="s">
        <v>44</v>
      </c>
      <c r="F519" s="88">
        <v>2.33</v>
      </c>
      <c r="G519" s="88">
        <v>3.09</v>
      </c>
      <c r="H519" s="89">
        <v>0</v>
      </c>
      <c r="I519" s="88">
        <v>4.42</v>
      </c>
      <c r="J519" s="88">
        <v>43.291397000000003</v>
      </c>
      <c r="K519" s="88">
        <v>0.16630785000000001</v>
      </c>
      <c r="L519" s="89">
        <v>0</v>
      </c>
      <c r="M519" s="88">
        <v>0.23789020999999999</v>
      </c>
      <c r="N519" s="88"/>
      <c r="O519" s="88"/>
      <c r="P519" s="89"/>
      <c r="Q519" s="88"/>
      <c r="R519" s="90">
        <f t="shared" si="28"/>
        <v>18.579998712446354</v>
      </c>
      <c r="S519" s="90">
        <f t="shared" si="29"/>
        <v>5.3821310679611656E-2</v>
      </c>
      <c r="T519" s="93" t="str">
        <f t="shared" si="30"/>
        <v/>
      </c>
      <c r="U519" s="92">
        <f t="shared" si="31"/>
        <v>5.3821314479638005E-2</v>
      </c>
    </row>
    <row r="520" spans="1:21" x14ac:dyDescent="0.15">
      <c r="A520" s="84" t="s">
        <v>48</v>
      </c>
      <c r="B520" s="84" t="s">
        <v>6</v>
      </c>
      <c r="C520" s="84" t="s">
        <v>43</v>
      </c>
      <c r="D520" s="84" t="s">
        <v>29</v>
      </c>
      <c r="E520" s="84" t="s">
        <v>51</v>
      </c>
      <c r="F520" s="88">
        <v>2.06</v>
      </c>
      <c r="G520" s="88">
        <v>4.93</v>
      </c>
      <c r="H520" s="89">
        <v>0</v>
      </c>
      <c r="I520" s="88">
        <v>6.63</v>
      </c>
      <c r="J520" s="88">
        <v>38.274799999999999</v>
      </c>
      <c r="K520" s="88">
        <v>0.26533908</v>
      </c>
      <c r="L520" s="89">
        <v>0</v>
      </c>
      <c r="M520" s="88">
        <v>0.35683530000000002</v>
      </c>
      <c r="N520" s="88"/>
      <c r="O520" s="88"/>
      <c r="P520" s="89"/>
      <c r="Q520" s="88"/>
      <c r="R520" s="90">
        <f t="shared" ref="R520:R583" si="32">IFERROR(MAX(GETPIVOTDATA("Sum of NumUnit",$A$3,"EnergyImpactID",$A520,"Version","DEER2021","BldgType",$D520,"BldgVint",$E520,"BldgLoc",$B520,"BldgHVAC",$C520,"NormUnit","Cap-kBTUh"),GETPIVOTDATA("Sum of NumUnit",$A$3,"EnergyImpactID",$A520,"Version","DEER2021","BldgType",$D520,"BldgVint",$E520,"BldgLoc",$B520,"BldgHVAC",$C520,"NormUnit","Cap-Tons"))/GETPIVOTDATA("Sum of NumUnit",$A$3,"EnergyImpactID",$A520,"Version","DEER2020","BldgType",$D520,"BldgVint",$E520,"BldgLoc",$B520,"BldgHVAC",$C520,"NormUnit","Cap-Tons"),"")</f>
        <v>18.579999999999998</v>
      </c>
      <c r="S520" s="90">
        <f t="shared" ref="S520:S583" si="33">IFERROR(MAX(GETPIVOTDATA("Sum of APreWBkWh",$A$3,"EnergyImpactID",$A520,"Version","DEER2021","BldgType",$D520,"BldgVint",$E520,"BldgLoc",$B520,"BldgHVAC",$C520,"NormUnit","Cap-kBTUh"),GETPIVOTDATA("Sum of APreWBkWh",$A$3,"EnergyImpactID",$A520,"Version","DEER2021","BldgType",$D520,"BldgVint",$E520,"BldgLoc",$B520,"BldgHVAC",$C520,"NormUnit","Cap-Tons"))/GETPIVOTDATA("Sum of APreWBkWh",$A$3,"EnergyImpactID",$A520,"Version","DEER2020","BldgType",$D520,"BldgVint",$E520,"BldgLoc",$B520,"BldgHVAC",$C520,"NormUnit","Cap-Tons"),"")</f>
        <v>5.3821314401622723E-2</v>
      </c>
      <c r="T520" s="93" t="str">
        <f t="shared" ref="T520:T583" si="34">IFERROR(MAX(GETPIVOTDATA("Sum of APreWBkW",$A$3,"EnergyImpactID",$A520,"Version","DEER2021","BldgType",$D520,"BldgVint",$E520,"BldgLoc",$B520,"BldgHVAC",$C520,"NormUnit","Cap-kBTUh"),GETPIVOTDATA("Sum of APreWBkW",$A$3,"EnergyImpactID",$A520,"Version","DEER2021","BldgType",$D520,"BldgVint",$E520,"BldgLoc",$B520,"BldgHVAC",$C520,"NormUnit","Cap-Tons"))/GETPIVOTDATA("Sum of APreWBkW",$A$3,"EnergyImpactID",$A520,"Version","DEER2020","BldgType",$D520,"BldgVint",$E520,"BldgLoc",$B520,"BldgHVAC",$C520,"NormUnit","Cap-Tons"),"")</f>
        <v/>
      </c>
      <c r="U520" s="92">
        <f t="shared" ref="U520:U583" si="35">IFERROR(MAX(GETPIVOTDATA("Sum of APreWBtherm",$A$3,"EnergyImpactID",$A520,"Version","DEER2021","BldgType",$D520,"BldgVint",$E520,"BldgLoc",$B520,"BldgHVAC",$C520,"NormUnit","Cap-kBTUh"),GETPIVOTDATA("Sum of APreWBtherm",$A$3,"EnergyImpactID",$A520,"Version","DEER2021","BldgType",$D520,"BldgVint",$E520,"BldgLoc",$B520,"BldgHVAC",$C520,"NormUnit","Cap-Tons"))/GETPIVOTDATA("Sum of APreWBtherm",$A$3,"EnergyImpactID",$A520,"Version","DEER2020","BldgType",$D520,"BldgVint",$E520,"BldgLoc",$B520,"BldgHVAC",$C520,"NormUnit","Cap-Tons"),"")</f>
        <v>5.3821312217194571E-2</v>
      </c>
    </row>
    <row r="521" spans="1:21" x14ac:dyDescent="0.15">
      <c r="A521" s="84" t="s">
        <v>48</v>
      </c>
      <c r="B521" s="84" t="s">
        <v>6</v>
      </c>
      <c r="C521" s="84" t="s">
        <v>43</v>
      </c>
      <c r="D521" s="84" t="s">
        <v>31</v>
      </c>
      <c r="E521" s="84" t="s">
        <v>44</v>
      </c>
      <c r="F521" s="88">
        <v>1</v>
      </c>
      <c r="G521" s="88">
        <v>0.93200000000000005</v>
      </c>
      <c r="H521" s="89">
        <v>0</v>
      </c>
      <c r="I521" s="88">
        <v>0.88300000000000001</v>
      </c>
      <c r="J521" s="88">
        <v>18.68</v>
      </c>
      <c r="K521" s="88">
        <v>4.9892932000000001E-2</v>
      </c>
      <c r="L521" s="89">
        <v>0</v>
      </c>
      <c r="M521" s="88">
        <v>4.7269810000000002E-2</v>
      </c>
      <c r="N521" s="88"/>
      <c r="O521" s="88"/>
      <c r="P521" s="89"/>
      <c r="Q521" s="88"/>
      <c r="R521" s="90">
        <f t="shared" si="32"/>
        <v>18.68</v>
      </c>
      <c r="S521" s="90">
        <f t="shared" si="33"/>
        <v>5.3533188841201715E-2</v>
      </c>
      <c r="T521" s="93" t="str">
        <f t="shared" si="34"/>
        <v/>
      </c>
      <c r="U521" s="92">
        <f t="shared" si="35"/>
        <v>5.3533193657984146E-2</v>
      </c>
    </row>
    <row r="522" spans="1:21" x14ac:dyDescent="0.15">
      <c r="A522" s="84" t="s">
        <v>48</v>
      </c>
      <c r="B522" s="84" t="s">
        <v>6</v>
      </c>
      <c r="C522" s="84" t="s">
        <v>43</v>
      </c>
      <c r="D522" s="84" t="s">
        <v>31</v>
      </c>
      <c r="E522" s="84" t="s">
        <v>51</v>
      </c>
      <c r="F522" s="88">
        <v>1.06</v>
      </c>
      <c r="G522" s="88">
        <v>1.41</v>
      </c>
      <c r="H522" s="89">
        <v>0</v>
      </c>
      <c r="I522" s="88">
        <v>1.47</v>
      </c>
      <c r="J522" s="88">
        <v>19.800798</v>
      </c>
      <c r="K522" s="88">
        <v>7.5481795000000004E-2</v>
      </c>
      <c r="L522" s="89">
        <v>0</v>
      </c>
      <c r="M522" s="88">
        <v>7.869379E-2</v>
      </c>
      <c r="N522" s="88"/>
      <c r="O522" s="88"/>
      <c r="P522" s="89"/>
      <c r="Q522" s="88"/>
      <c r="R522" s="90">
        <f t="shared" si="32"/>
        <v>18.679998113207546</v>
      </c>
      <c r="S522" s="90">
        <f t="shared" si="33"/>
        <v>5.3533187943262416E-2</v>
      </c>
      <c r="T522" s="93" t="str">
        <f t="shared" si="34"/>
        <v/>
      </c>
      <c r="U522" s="92">
        <f t="shared" si="35"/>
        <v>5.3533190476190477E-2</v>
      </c>
    </row>
    <row r="523" spans="1:21" x14ac:dyDescent="0.15">
      <c r="A523" s="84" t="s">
        <v>48</v>
      </c>
      <c r="B523" s="84" t="s">
        <v>6</v>
      </c>
      <c r="C523" s="84" t="s">
        <v>43</v>
      </c>
      <c r="D523" s="84" t="s">
        <v>30</v>
      </c>
      <c r="E523" s="84" t="s">
        <v>44</v>
      </c>
      <c r="F523" s="88">
        <v>3.5</v>
      </c>
      <c r="G523" s="88">
        <v>1.22</v>
      </c>
      <c r="H523" s="89">
        <v>0</v>
      </c>
      <c r="I523" s="88">
        <v>1.89</v>
      </c>
      <c r="J523" s="88">
        <v>54.984999999999999</v>
      </c>
      <c r="K523" s="88">
        <v>7.7657539999999997E-2</v>
      </c>
      <c r="L523" s="89">
        <v>0</v>
      </c>
      <c r="M523" s="88">
        <v>0.12030554</v>
      </c>
      <c r="N523" s="88"/>
      <c r="O523" s="88"/>
      <c r="P523" s="89"/>
      <c r="Q523" s="88"/>
      <c r="R523" s="90">
        <f t="shared" si="32"/>
        <v>15.709999999999999</v>
      </c>
      <c r="S523" s="90">
        <f t="shared" si="33"/>
        <v>6.3653721311475411E-2</v>
      </c>
      <c r="T523" s="93" t="str">
        <f t="shared" si="34"/>
        <v/>
      </c>
      <c r="U523" s="92">
        <f t="shared" si="35"/>
        <v>6.3653724867724873E-2</v>
      </c>
    </row>
    <row r="524" spans="1:21" x14ac:dyDescent="0.15">
      <c r="A524" s="84" t="s">
        <v>48</v>
      </c>
      <c r="B524" s="84" t="s">
        <v>6</v>
      </c>
      <c r="C524" s="84" t="s">
        <v>43</v>
      </c>
      <c r="D524" s="84" t="s">
        <v>30</v>
      </c>
      <c r="E524" s="84" t="s">
        <v>51</v>
      </c>
      <c r="F524" s="88">
        <v>3.5</v>
      </c>
      <c r="G524" s="88">
        <v>3.03</v>
      </c>
      <c r="H524" s="89">
        <v>0</v>
      </c>
      <c r="I524" s="88">
        <v>4.8600000000000003</v>
      </c>
      <c r="J524" s="88">
        <v>54.984999999999999</v>
      </c>
      <c r="K524" s="88">
        <v>0.19287077999999999</v>
      </c>
      <c r="L524" s="89">
        <v>0</v>
      </c>
      <c r="M524" s="88">
        <v>0.3093571</v>
      </c>
      <c r="N524" s="88"/>
      <c r="O524" s="88"/>
      <c r="P524" s="89"/>
      <c r="Q524" s="88"/>
      <c r="R524" s="90">
        <f t="shared" si="32"/>
        <v>15.709999999999999</v>
      </c>
      <c r="S524" s="90">
        <f t="shared" si="33"/>
        <v>6.3653722772277224E-2</v>
      </c>
      <c r="T524" s="93" t="str">
        <f t="shared" si="34"/>
        <v/>
      </c>
      <c r="U524" s="92">
        <f t="shared" si="35"/>
        <v>6.3653724279835386E-2</v>
      </c>
    </row>
    <row r="525" spans="1:21" x14ac:dyDescent="0.15">
      <c r="A525" s="84" t="s">
        <v>48</v>
      </c>
      <c r="B525" s="84" t="s">
        <v>6</v>
      </c>
      <c r="C525" s="84" t="s">
        <v>43</v>
      </c>
      <c r="D525" s="84" t="s">
        <v>45</v>
      </c>
      <c r="E525" s="84" t="s">
        <v>44</v>
      </c>
      <c r="F525" s="88">
        <v>1.8</v>
      </c>
      <c r="G525" s="88">
        <v>2.2000000000000002</v>
      </c>
      <c r="H525" s="89">
        <v>0</v>
      </c>
      <c r="I525" s="88">
        <v>2.94</v>
      </c>
      <c r="J525" s="88"/>
      <c r="K525" s="88"/>
      <c r="L525" s="89"/>
      <c r="M525" s="88"/>
      <c r="N525" s="88">
        <v>1.8</v>
      </c>
      <c r="O525" s="88">
        <v>2.2000000000000002</v>
      </c>
      <c r="P525" s="89">
        <v>0</v>
      </c>
      <c r="Q525" s="88">
        <v>2.94</v>
      </c>
      <c r="R525" s="90">
        <f t="shared" si="32"/>
        <v>1</v>
      </c>
      <c r="S525" s="90">
        <f t="shared" si="33"/>
        <v>1</v>
      </c>
      <c r="T525" s="93" t="str">
        <f t="shared" si="34"/>
        <v/>
      </c>
      <c r="U525" s="92">
        <f t="shared" si="35"/>
        <v>1</v>
      </c>
    </row>
    <row r="526" spans="1:21" x14ac:dyDescent="0.15">
      <c r="A526" s="84" t="s">
        <v>48</v>
      </c>
      <c r="B526" s="84" t="s">
        <v>6</v>
      </c>
      <c r="C526" s="84" t="s">
        <v>43</v>
      </c>
      <c r="D526" s="84" t="s">
        <v>45</v>
      </c>
      <c r="E526" s="84" t="s">
        <v>51</v>
      </c>
      <c r="F526" s="88">
        <v>1.9</v>
      </c>
      <c r="G526" s="88">
        <v>4</v>
      </c>
      <c r="H526" s="89">
        <v>0</v>
      </c>
      <c r="I526" s="88">
        <v>5.38</v>
      </c>
      <c r="J526" s="88"/>
      <c r="K526" s="88"/>
      <c r="L526" s="89"/>
      <c r="M526" s="88"/>
      <c r="N526" s="88">
        <v>1.9</v>
      </c>
      <c r="O526" s="88">
        <v>4</v>
      </c>
      <c r="P526" s="89">
        <v>0</v>
      </c>
      <c r="Q526" s="88">
        <v>5.38</v>
      </c>
      <c r="R526" s="90">
        <f t="shared" si="32"/>
        <v>1</v>
      </c>
      <c r="S526" s="90">
        <f t="shared" si="33"/>
        <v>1</v>
      </c>
      <c r="T526" s="93" t="str">
        <f t="shared" si="34"/>
        <v/>
      </c>
      <c r="U526" s="92">
        <f t="shared" si="35"/>
        <v>1</v>
      </c>
    </row>
    <row r="527" spans="1:21" x14ac:dyDescent="0.15">
      <c r="A527" s="84" t="s">
        <v>48</v>
      </c>
      <c r="B527" s="84" t="s">
        <v>6</v>
      </c>
      <c r="C527" s="84" t="s">
        <v>157</v>
      </c>
      <c r="D527" s="84" t="s">
        <v>29</v>
      </c>
      <c r="E527" s="84" t="s">
        <v>44</v>
      </c>
      <c r="F527" s="88">
        <v>2.33</v>
      </c>
      <c r="G527" s="88">
        <v>3.35</v>
      </c>
      <c r="H527" s="89">
        <v>0</v>
      </c>
      <c r="I527" s="88">
        <v>4.53</v>
      </c>
      <c r="J527" s="88"/>
      <c r="K527" s="88"/>
      <c r="L527" s="89"/>
      <c r="M527" s="88"/>
      <c r="N527" s="88">
        <v>2.33</v>
      </c>
      <c r="O527" s="88">
        <v>3.35</v>
      </c>
      <c r="P527" s="89">
        <v>0</v>
      </c>
      <c r="Q527" s="88">
        <v>4.53</v>
      </c>
      <c r="R527" s="90">
        <f t="shared" si="32"/>
        <v>1</v>
      </c>
      <c r="S527" s="90">
        <f t="shared" si="33"/>
        <v>1</v>
      </c>
      <c r="T527" s="93" t="str">
        <f t="shared" si="34"/>
        <v/>
      </c>
      <c r="U527" s="92">
        <f t="shared" si="35"/>
        <v>1</v>
      </c>
    </row>
    <row r="528" spans="1:21" x14ac:dyDescent="0.15">
      <c r="A528" s="84" t="s">
        <v>48</v>
      </c>
      <c r="B528" s="84" t="s">
        <v>6</v>
      </c>
      <c r="C528" s="84" t="s">
        <v>157</v>
      </c>
      <c r="D528" s="84" t="s">
        <v>29</v>
      </c>
      <c r="E528" s="84" t="s">
        <v>51</v>
      </c>
      <c r="F528" s="88">
        <v>2.06</v>
      </c>
      <c r="G528" s="88">
        <v>5.41</v>
      </c>
      <c r="H528" s="89">
        <v>0</v>
      </c>
      <c r="I528" s="88">
        <v>6.74</v>
      </c>
      <c r="J528" s="88"/>
      <c r="K528" s="88"/>
      <c r="L528" s="89"/>
      <c r="M528" s="88"/>
      <c r="N528" s="88">
        <v>2.06</v>
      </c>
      <c r="O528" s="88">
        <v>5.41</v>
      </c>
      <c r="P528" s="89">
        <v>0</v>
      </c>
      <c r="Q528" s="88">
        <v>6.74</v>
      </c>
      <c r="R528" s="90">
        <f t="shared" si="32"/>
        <v>1</v>
      </c>
      <c r="S528" s="90">
        <f t="shared" si="33"/>
        <v>1</v>
      </c>
      <c r="T528" s="93" t="str">
        <f t="shared" si="34"/>
        <v/>
      </c>
      <c r="U528" s="92">
        <f t="shared" si="35"/>
        <v>1</v>
      </c>
    </row>
    <row r="529" spans="1:21" x14ac:dyDescent="0.15">
      <c r="A529" s="84" t="s">
        <v>48</v>
      </c>
      <c r="B529" s="84" t="s">
        <v>6</v>
      </c>
      <c r="C529" s="84" t="s">
        <v>157</v>
      </c>
      <c r="D529" s="84" t="s">
        <v>31</v>
      </c>
      <c r="E529" s="84" t="s">
        <v>44</v>
      </c>
      <c r="F529" s="88">
        <v>1</v>
      </c>
      <c r="G529" s="88">
        <v>1.24</v>
      </c>
      <c r="H529" s="89">
        <v>0</v>
      </c>
      <c r="I529" s="88">
        <v>1.01</v>
      </c>
      <c r="J529" s="88"/>
      <c r="K529" s="88"/>
      <c r="L529" s="89"/>
      <c r="M529" s="88"/>
      <c r="N529" s="88">
        <v>1</v>
      </c>
      <c r="O529" s="88">
        <v>1.24</v>
      </c>
      <c r="P529" s="89">
        <v>0</v>
      </c>
      <c r="Q529" s="88">
        <v>1.01</v>
      </c>
      <c r="R529" s="90">
        <f t="shared" si="32"/>
        <v>1</v>
      </c>
      <c r="S529" s="90">
        <f t="shared" si="33"/>
        <v>1</v>
      </c>
      <c r="T529" s="93" t="str">
        <f t="shared" si="34"/>
        <v/>
      </c>
      <c r="U529" s="92">
        <f t="shared" si="35"/>
        <v>1</v>
      </c>
    </row>
    <row r="530" spans="1:21" x14ac:dyDescent="0.15">
      <c r="A530" s="84" t="s">
        <v>48</v>
      </c>
      <c r="B530" s="84" t="s">
        <v>6</v>
      </c>
      <c r="C530" s="84" t="s">
        <v>157</v>
      </c>
      <c r="D530" s="84" t="s">
        <v>31</v>
      </c>
      <c r="E530" s="84" t="s">
        <v>51</v>
      </c>
      <c r="F530" s="88">
        <v>1.06</v>
      </c>
      <c r="G530" s="88">
        <v>1.69</v>
      </c>
      <c r="H530" s="89">
        <v>0</v>
      </c>
      <c r="I530" s="88">
        <v>1.58</v>
      </c>
      <c r="J530" s="88"/>
      <c r="K530" s="88"/>
      <c r="L530" s="89"/>
      <c r="M530" s="88"/>
      <c r="N530" s="88">
        <v>1.06</v>
      </c>
      <c r="O530" s="88">
        <v>1.69</v>
      </c>
      <c r="P530" s="89">
        <v>0</v>
      </c>
      <c r="Q530" s="88">
        <v>1.58</v>
      </c>
      <c r="R530" s="90">
        <f t="shared" si="32"/>
        <v>1</v>
      </c>
      <c r="S530" s="90">
        <f t="shared" si="33"/>
        <v>1</v>
      </c>
      <c r="T530" s="93" t="str">
        <f t="shared" si="34"/>
        <v/>
      </c>
      <c r="U530" s="92">
        <f t="shared" si="35"/>
        <v>1</v>
      </c>
    </row>
    <row r="531" spans="1:21" x14ac:dyDescent="0.15">
      <c r="A531" s="84" t="s">
        <v>48</v>
      </c>
      <c r="B531" s="84" t="s">
        <v>6</v>
      </c>
      <c r="C531" s="84" t="s">
        <v>157</v>
      </c>
      <c r="D531" s="84" t="s">
        <v>30</v>
      </c>
      <c r="E531" s="84" t="s">
        <v>44</v>
      </c>
      <c r="F531" s="88">
        <v>3.5</v>
      </c>
      <c r="G531" s="88">
        <v>1.7</v>
      </c>
      <c r="H531" s="89">
        <v>0</v>
      </c>
      <c r="I531" s="88">
        <v>2.1</v>
      </c>
      <c r="J531" s="88"/>
      <c r="K531" s="88"/>
      <c r="L531" s="89"/>
      <c r="M531" s="88"/>
      <c r="N531" s="88">
        <v>3.5</v>
      </c>
      <c r="O531" s="88">
        <v>1.7</v>
      </c>
      <c r="P531" s="89">
        <v>0</v>
      </c>
      <c r="Q531" s="88">
        <v>2.1</v>
      </c>
      <c r="R531" s="90">
        <f t="shared" si="32"/>
        <v>1</v>
      </c>
      <c r="S531" s="90">
        <f t="shared" si="33"/>
        <v>1</v>
      </c>
      <c r="T531" s="93" t="str">
        <f t="shared" si="34"/>
        <v/>
      </c>
      <c r="U531" s="92">
        <f t="shared" si="35"/>
        <v>1</v>
      </c>
    </row>
    <row r="532" spans="1:21" x14ac:dyDescent="0.15">
      <c r="A532" s="84" t="s">
        <v>48</v>
      </c>
      <c r="B532" s="84" t="s">
        <v>6</v>
      </c>
      <c r="C532" s="84" t="s">
        <v>157</v>
      </c>
      <c r="D532" s="84" t="s">
        <v>30</v>
      </c>
      <c r="E532" s="84" t="s">
        <v>51</v>
      </c>
      <c r="F532" s="88">
        <v>3.5</v>
      </c>
      <c r="G532" s="88">
        <v>4.24</v>
      </c>
      <c r="H532" s="89">
        <v>0</v>
      </c>
      <c r="I532" s="88">
        <v>5.4</v>
      </c>
      <c r="J532" s="88"/>
      <c r="K532" s="88"/>
      <c r="L532" s="89"/>
      <c r="M532" s="88"/>
      <c r="N532" s="88">
        <v>3.5</v>
      </c>
      <c r="O532" s="88">
        <v>4.24</v>
      </c>
      <c r="P532" s="89">
        <v>0</v>
      </c>
      <c r="Q532" s="88">
        <v>5.4</v>
      </c>
      <c r="R532" s="90">
        <f t="shared" si="32"/>
        <v>1</v>
      </c>
      <c r="S532" s="90">
        <f t="shared" si="33"/>
        <v>1</v>
      </c>
      <c r="T532" s="93" t="str">
        <f t="shared" si="34"/>
        <v/>
      </c>
      <c r="U532" s="92">
        <f t="shared" si="35"/>
        <v>1</v>
      </c>
    </row>
    <row r="533" spans="1:21" x14ac:dyDescent="0.15">
      <c r="A533" s="84" t="s">
        <v>48</v>
      </c>
      <c r="B533" s="84" t="s">
        <v>6</v>
      </c>
      <c r="C533" s="84" t="s">
        <v>157</v>
      </c>
      <c r="D533" s="84" t="s">
        <v>45</v>
      </c>
      <c r="E533" s="84" t="s">
        <v>44</v>
      </c>
      <c r="F533" s="88">
        <v>1.8</v>
      </c>
      <c r="G533" s="88">
        <v>2.5</v>
      </c>
      <c r="H533" s="89">
        <v>0</v>
      </c>
      <c r="I533" s="88">
        <v>3.05</v>
      </c>
      <c r="J533" s="88"/>
      <c r="K533" s="88"/>
      <c r="L533" s="89"/>
      <c r="M533" s="88"/>
      <c r="N533" s="88">
        <v>1.8</v>
      </c>
      <c r="O533" s="88">
        <v>2.5</v>
      </c>
      <c r="P533" s="89">
        <v>0</v>
      </c>
      <c r="Q533" s="88">
        <v>3.05</v>
      </c>
      <c r="R533" s="90">
        <f t="shared" si="32"/>
        <v>1</v>
      </c>
      <c r="S533" s="90">
        <f t="shared" si="33"/>
        <v>1</v>
      </c>
      <c r="T533" s="93" t="str">
        <f t="shared" si="34"/>
        <v/>
      </c>
      <c r="U533" s="92">
        <f t="shared" si="35"/>
        <v>1</v>
      </c>
    </row>
    <row r="534" spans="1:21" x14ac:dyDescent="0.15">
      <c r="A534" s="84" t="s">
        <v>48</v>
      </c>
      <c r="B534" s="84" t="s">
        <v>6</v>
      </c>
      <c r="C534" s="84" t="s">
        <v>157</v>
      </c>
      <c r="D534" s="84" t="s">
        <v>45</v>
      </c>
      <c r="E534" s="84" t="s">
        <v>51</v>
      </c>
      <c r="F534" s="88">
        <v>1.9</v>
      </c>
      <c r="G534" s="88">
        <v>4.5</v>
      </c>
      <c r="H534" s="89">
        <v>0</v>
      </c>
      <c r="I534" s="88">
        <v>5.5</v>
      </c>
      <c r="J534" s="88"/>
      <c r="K534" s="88"/>
      <c r="L534" s="89"/>
      <c r="M534" s="88"/>
      <c r="N534" s="88">
        <v>1.9</v>
      </c>
      <c r="O534" s="88">
        <v>4.5</v>
      </c>
      <c r="P534" s="89">
        <v>0</v>
      </c>
      <c r="Q534" s="88">
        <v>5.5</v>
      </c>
      <c r="R534" s="90">
        <f t="shared" si="32"/>
        <v>1</v>
      </c>
      <c r="S534" s="90">
        <f t="shared" si="33"/>
        <v>1</v>
      </c>
      <c r="T534" s="93" t="str">
        <f t="shared" si="34"/>
        <v/>
      </c>
      <c r="U534" s="92">
        <f t="shared" si="35"/>
        <v>1</v>
      </c>
    </row>
    <row r="535" spans="1:21" x14ac:dyDescent="0.15">
      <c r="A535" s="84" t="s">
        <v>48</v>
      </c>
      <c r="B535" s="84" t="s">
        <v>6</v>
      </c>
      <c r="C535" s="84" t="s">
        <v>158</v>
      </c>
      <c r="D535" s="84" t="s">
        <v>29</v>
      </c>
      <c r="E535" s="84" t="s">
        <v>44</v>
      </c>
      <c r="F535" s="88">
        <v>2.33</v>
      </c>
      <c r="G535" s="88">
        <v>46.2</v>
      </c>
      <c r="H535" s="89">
        <v>0</v>
      </c>
      <c r="I535" s="88">
        <v>0</v>
      </c>
      <c r="J535" s="88"/>
      <c r="K535" s="88"/>
      <c r="L535" s="89"/>
      <c r="M535" s="88"/>
      <c r="N535" s="88">
        <v>2.33</v>
      </c>
      <c r="O535" s="88">
        <v>46.2</v>
      </c>
      <c r="P535" s="89">
        <v>0</v>
      </c>
      <c r="Q535" s="88">
        <v>0</v>
      </c>
      <c r="R535" s="90">
        <f t="shared" si="32"/>
        <v>1</v>
      </c>
      <c r="S535" s="90">
        <f t="shared" si="33"/>
        <v>1</v>
      </c>
      <c r="T535" s="93" t="str">
        <f t="shared" si="34"/>
        <v/>
      </c>
      <c r="U535" s="92" t="str">
        <f t="shared" si="35"/>
        <v/>
      </c>
    </row>
    <row r="536" spans="1:21" x14ac:dyDescent="0.15">
      <c r="A536" s="84" t="s">
        <v>48</v>
      </c>
      <c r="B536" s="84" t="s">
        <v>6</v>
      </c>
      <c r="C536" s="84" t="s">
        <v>158</v>
      </c>
      <c r="D536" s="84" t="s">
        <v>29</v>
      </c>
      <c r="E536" s="84" t="s">
        <v>51</v>
      </c>
      <c r="F536" s="88">
        <v>2.06</v>
      </c>
      <c r="G536" s="88">
        <v>73.900000000000006</v>
      </c>
      <c r="H536" s="89">
        <v>0</v>
      </c>
      <c r="I536" s="88">
        <v>0</v>
      </c>
      <c r="J536" s="88"/>
      <c r="K536" s="88"/>
      <c r="L536" s="89"/>
      <c r="M536" s="88"/>
      <c r="N536" s="88">
        <v>2.06</v>
      </c>
      <c r="O536" s="88">
        <v>73.900000000000006</v>
      </c>
      <c r="P536" s="89">
        <v>0</v>
      </c>
      <c r="Q536" s="88">
        <v>0</v>
      </c>
      <c r="R536" s="90">
        <f t="shared" si="32"/>
        <v>1</v>
      </c>
      <c r="S536" s="90">
        <f t="shared" si="33"/>
        <v>1</v>
      </c>
      <c r="T536" s="93" t="str">
        <f t="shared" si="34"/>
        <v/>
      </c>
      <c r="U536" s="92" t="str">
        <f t="shared" si="35"/>
        <v/>
      </c>
    </row>
    <row r="537" spans="1:21" x14ac:dyDescent="0.15">
      <c r="A537" s="84" t="s">
        <v>48</v>
      </c>
      <c r="B537" s="84" t="s">
        <v>6</v>
      </c>
      <c r="C537" s="84" t="s">
        <v>158</v>
      </c>
      <c r="D537" s="84" t="s">
        <v>31</v>
      </c>
      <c r="E537" s="84" t="s">
        <v>44</v>
      </c>
      <c r="F537" s="88">
        <v>1</v>
      </c>
      <c r="G537" s="88">
        <v>11.3</v>
      </c>
      <c r="H537" s="89">
        <v>0</v>
      </c>
      <c r="I537" s="88">
        <v>0</v>
      </c>
      <c r="J537" s="88"/>
      <c r="K537" s="88"/>
      <c r="L537" s="89"/>
      <c r="M537" s="88"/>
      <c r="N537" s="88">
        <v>1</v>
      </c>
      <c r="O537" s="88">
        <v>11.3</v>
      </c>
      <c r="P537" s="89">
        <v>0</v>
      </c>
      <c r="Q537" s="88">
        <v>0</v>
      </c>
      <c r="R537" s="90">
        <f t="shared" si="32"/>
        <v>1</v>
      </c>
      <c r="S537" s="90">
        <f t="shared" si="33"/>
        <v>1</v>
      </c>
      <c r="T537" s="93" t="str">
        <f t="shared" si="34"/>
        <v/>
      </c>
      <c r="U537" s="92" t="str">
        <f t="shared" si="35"/>
        <v/>
      </c>
    </row>
    <row r="538" spans="1:21" x14ac:dyDescent="0.15">
      <c r="A538" s="84" t="s">
        <v>48</v>
      </c>
      <c r="B538" s="84" t="s">
        <v>6</v>
      </c>
      <c r="C538" s="84" t="s">
        <v>158</v>
      </c>
      <c r="D538" s="84" t="s">
        <v>31</v>
      </c>
      <c r="E538" s="84" t="s">
        <v>51</v>
      </c>
      <c r="F538" s="88">
        <v>1.06</v>
      </c>
      <c r="G538" s="88">
        <v>16.8</v>
      </c>
      <c r="H538" s="89">
        <v>0</v>
      </c>
      <c r="I538" s="88">
        <v>0</v>
      </c>
      <c r="J538" s="88"/>
      <c r="K538" s="88"/>
      <c r="L538" s="89"/>
      <c r="M538" s="88"/>
      <c r="N538" s="88">
        <v>1.06</v>
      </c>
      <c r="O538" s="88">
        <v>16.8</v>
      </c>
      <c r="P538" s="89">
        <v>0</v>
      </c>
      <c r="Q538" s="88">
        <v>0</v>
      </c>
      <c r="R538" s="90">
        <f t="shared" si="32"/>
        <v>1</v>
      </c>
      <c r="S538" s="90">
        <f t="shared" si="33"/>
        <v>1</v>
      </c>
      <c r="T538" s="93" t="str">
        <f t="shared" si="34"/>
        <v/>
      </c>
      <c r="U538" s="92" t="str">
        <f t="shared" si="35"/>
        <v/>
      </c>
    </row>
    <row r="539" spans="1:21" x14ac:dyDescent="0.15">
      <c r="A539" s="84" t="s">
        <v>48</v>
      </c>
      <c r="B539" s="84" t="s">
        <v>6</v>
      </c>
      <c r="C539" s="84" t="s">
        <v>158</v>
      </c>
      <c r="D539" s="84" t="s">
        <v>30</v>
      </c>
      <c r="E539" s="84" t="s">
        <v>44</v>
      </c>
      <c r="F539" s="88">
        <v>3.5</v>
      </c>
      <c r="G539" s="88">
        <v>18.8</v>
      </c>
      <c r="H539" s="89">
        <v>0</v>
      </c>
      <c r="I539" s="88">
        <v>0</v>
      </c>
      <c r="J539" s="88"/>
      <c r="K539" s="88"/>
      <c r="L539" s="89"/>
      <c r="M539" s="88"/>
      <c r="N539" s="88">
        <v>3.5</v>
      </c>
      <c r="O539" s="88">
        <v>18.8</v>
      </c>
      <c r="P539" s="89">
        <v>0</v>
      </c>
      <c r="Q539" s="88">
        <v>0</v>
      </c>
      <c r="R539" s="90">
        <f t="shared" si="32"/>
        <v>1</v>
      </c>
      <c r="S539" s="90">
        <f t="shared" si="33"/>
        <v>1</v>
      </c>
      <c r="T539" s="93" t="str">
        <f t="shared" si="34"/>
        <v/>
      </c>
      <c r="U539" s="92" t="str">
        <f t="shared" si="35"/>
        <v/>
      </c>
    </row>
    <row r="540" spans="1:21" x14ac:dyDescent="0.15">
      <c r="A540" s="84" t="s">
        <v>48</v>
      </c>
      <c r="B540" s="84" t="s">
        <v>6</v>
      </c>
      <c r="C540" s="84" t="s">
        <v>158</v>
      </c>
      <c r="D540" s="84" t="s">
        <v>30</v>
      </c>
      <c r="E540" s="84" t="s">
        <v>51</v>
      </c>
      <c r="F540" s="88">
        <v>3.5</v>
      </c>
      <c r="G540" s="88">
        <v>47.5</v>
      </c>
      <c r="H540" s="89">
        <v>0</v>
      </c>
      <c r="I540" s="88">
        <v>0</v>
      </c>
      <c r="J540" s="88"/>
      <c r="K540" s="88"/>
      <c r="L540" s="89"/>
      <c r="M540" s="88"/>
      <c r="N540" s="88">
        <v>3.5</v>
      </c>
      <c r="O540" s="88">
        <v>47.5</v>
      </c>
      <c r="P540" s="89">
        <v>0</v>
      </c>
      <c r="Q540" s="88">
        <v>0</v>
      </c>
      <c r="R540" s="90">
        <f t="shared" si="32"/>
        <v>1</v>
      </c>
      <c r="S540" s="90">
        <f t="shared" si="33"/>
        <v>1</v>
      </c>
      <c r="T540" s="93" t="str">
        <f t="shared" si="34"/>
        <v/>
      </c>
      <c r="U540" s="92" t="str">
        <f t="shared" si="35"/>
        <v/>
      </c>
    </row>
    <row r="541" spans="1:21" x14ac:dyDescent="0.15">
      <c r="A541" s="84" t="s">
        <v>48</v>
      </c>
      <c r="B541" s="84" t="s">
        <v>6</v>
      </c>
      <c r="C541" s="84" t="s">
        <v>158</v>
      </c>
      <c r="D541" s="84" t="s">
        <v>45</v>
      </c>
      <c r="E541" s="84" t="s">
        <v>44</v>
      </c>
      <c r="F541" s="88">
        <v>1.8</v>
      </c>
      <c r="G541" s="88">
        <v>31.5</v>
      </c>
      <c r="H541" s="89">
        <v>0</v>
      </c>
      <c r="I541" s="88">
        <v>0</v>
      </c>
      <c r="J541" s="88"/>
      <c r="K541" s="88"/>
      <c r="L541" s="89"/>
      <c r="M541" s="88"/>
      <c r="N541" s="88">
        <v>1.8</v>
      </c>
      <c r="O541" s="88">
        <v>31.5</v>
      </c>
      <c r="P541" s="89">
        <v>0</v>
      </c>
      <c r="Q541" s="88">
        <v>0</v>
      </c>
      <c r="R541" s="90">
        <f t="shared" si="32"/>
        <v>1</v>
      </c>
      <c r="S541" s="90">
        <f t="shared" si="33"/>
        <v>1</v>
      </c>
      <c r="T541" s="93" t="str">
        <f t="shared" si="34"/>
        <v/>
      </c>
      <c r="U541" s="92" t="str">
        <f t="shared" si="35"/>
        <v/>
      </c>
    </row>
    <row r="542" spans="1:21" x14ac:dyDescent="0.15">
      <c r="A542" s="84" t="s">
        <v>48</v>
      </c>
      <c r="B542" s="84" t="s">
        <v>6</v>
      </c>
      <c r="C542" s="84" t="s">
        <v>158</v>
      </c>
      <c r="D542" s="84" t="s">
        <v>45</v>
      </c>
      <c r="E542" s="84" t="s">
        <v>51</v>
      </c>
      <c r="F542" s="88">
        <v>1.9</v>
      </c>
      <c r="G542" s="88">
        <v>59.7</v>
      </c>
      <c r="H542" s="89">
        <v>0</v>
      </c>
      <c r="I542" s="88">
        <v>0</v>
      </c>
      <c r="J542" s="88"/>
      <c r="K542" s="88"/>
      <c r="L542" s="89"/>
      <c r="M542" s="88"/>
      <c r="N542" s="88">
        <v>1.9</v>
      </c>
      <c r="O542" s="88">
        <v>59.7</v>
      </c>
      <c r="P542" s="89">
        <v>0</v>
      </c>
      <c r="Q542" s="88">
        <v>0</v>
      </c>
      <c r="R542" s="90">
        <f t="shared" si="32"/>
        <v>1</v>
      </c>
      <c r="S542" s="90">
        <f t="shared" si="33"/>
        <v>1</v>
      </c>
      <c r="T542" s="93" t="str">
        <f t="shared" si="34"/>
        <v/>
      </c>
      <c r="U542" s="92" t="str">
        <f t="shared" si="35"/>
        <v/>
      </c>
    </row>
    <row r="543" spans="1:21" x14ac:dyDescent="0.15">
      <c r="A543" s="84" t="s">
        <v>48</v>
      </c>
      <c r="B543" s="84" t="s">
        <v>6</v>
      </c>
      <c r="C543" s="84" t="s">
        <v>159</v>
      </c>
      <c r="D543" s="84" t="s">
        <v>29</v>
      </c>
      <c r="E543" s="84" t="s">
        <v>44</v>
      </c>
      <c r="F543" s="88">
        <v>2.33</v>
      </c>
      <c r="G543" s="88">
        <v>3.13</v>
      </c>
      <c r="H543" s="89">
        <v>0</v>
      </c>
      <c r="I543" s="88">
        <v>4.42</v>
      </c>
      <c r="J543" s="88"/>
      <c r="K543" s="88"/>
      <c r="L543" s="89"/>
      <c r="M543" s="88"/>
      <c r="N543" s="88">
        <v>2.33</v>
      </c>
      <c r="O543" s="88">
        <v>3.13</v>
      </c>
      <c r="P543" s="89">
        <v>0</v>
      </c>
      <c r="Q543" s="88">
        <v>4.42</v>
      </c>
      <c r="R543" s="90">
        <f t="shared" si="32"/>
        <v>1</v>
      </c>
      <c r="S543" s="90">
        <f t="shared" si="33"/>
        <v>1</v>
      </c>
      <c r="T543" s="93" t="str">
        <f t="shared" si="34"/>
        <v/>
      </c>
      <c r="U543" s="92">
        <f t="shared" si="35"/>
        <v>1</v>
      </c>
    </row>
    <row r="544" spans="1:21" x14ac:dyDescent="0.15">
      <c r="A544" s="84" t="s">
        <v>48</v>
      </c>
      <c r="B544" s="84" t="s">
        <v>6</v>
      </c>
      <c r="C544" s="84" t="s">
        <v>159</v>
      </c>
      <c r="D544" s="84" t="s">
        <v>29</v>
      </c>
      <c r="E544" s="84" t="s">
        <v>51</v>
      </c>
      <c r="F544" s="88">
        <v>2.06</v>
      </c>
      <c r="G544" s="88">
        <v>4.9800000000000004</v>
      </c>
      <c r="H544" s="89">
        <v>0</v>
      </c>
      <c r="I544" s="88">
        <v>6.63</v>
      </c>
      <c r="J544" s="88"/>
      <c r="K544" s="88"/>
      <c r="L544" s="89"/>
      <c r="M544" s="88"/>
      <c r="N544" s="88">
        <v>2.06</v>
      </c>
      <c r="O544" s="88">
        <v>4.9800000000000004</v>
      </c>
      <c r="P544" s="89">
        <v>0</v>
      </c>
      <c r="Q544" s="88">
        <v>6.63</v>
      </c>
      <c r="R544" s="90">
        <f t="shared" si="32"/>
        <v>1</v>
      </c>
      <c r="S544" s="90">
        <f t="shared" si="33"/>
        <v>1</v>
      </c>
      <c r="T544" s="93" t="str">
        <f t="shared" si="34"/>
        <v/>
      </c>
      <c r="U544" s="92">
        <f t="shared" si="35"/>
        <v>1</v>
      </c>
    </row>
    <row r="545" spans="1:21" x14ac:dyDescent="0.15">
      <c r="A545" s="84" t="s">
        <v>48</v>
      </c>
      <c r="B545" s="84" t="s">
        <v>6</v>
      </c>
      <c r="C545" s="84" t="s">
        <v>159</v>
      </c>
      <c r="D545" s="84" t="s">
        <v>31</v>
      </c>
      <c r="E545" s="84" t="s">
        <v>44</v>
      </c>
      <c r="F545" s="88">
        <v>1</v>
      </c>
      <c r="G545" s="88">
        <v>0.98599999999999999</v>
      </c>
      <c r="H545" s="89">
        <v>0</v>
      </c>
      <c r="I545" s="88">
        <v>0.88300000000000001</v>
      </c>
      <c r="J545" s="88"/>
      <c r="K545" s="88"/>
      <c r="L545" s="89"/>
      <c r="M545" s="88"/>
      <c r="N545" s="88">
        <v>1</v>
      </c>
      <c r="O545" s="88">
        <v>0.98599999999999999</v>
      </c>
      <c r="P545" s="89">
        <v>0</v>
      </c>
      <c r="Q545" s="88">
        <v>0.88300000000000001</v>
      </c>
      <c r="R545" s="90">
        <f t="shared" si="32"/>
        <v>1</v>
      </c>
      <c r="S545" s="90">
        <f t="shared" si="33"/>
        <v>1</v>
      </c>
      <c r="T545" s="93" t="str">
        <f t="shared" si="34"/>
        <v/>
      </c>
      <c r="U545" s="92">
        <f t="shared" si="35"/>
        <v>1</v>
      </c>
    </row>
    <row r="546" spans="1:21" x14ac:dyDescent="0.15">
      <c r="A546" s="84" t="s">
        <v>48</v>
      </c>
      <c r="B546" s="84" t="s">
        <v>6</v>
      </c>
      <c r="C546" s="84" t="s">
        <v>159</v>
      </c>
      <c r="D546" s="84" t="s">
        <v>31</v>
      </c>
      <c r="E546" s="84" t="s">
        <v>51</v>
      </c>
      <c r="F546" s="88">
        <v>1.06</v>
      </c>
      <c r="G546" s="88">
        <v>1.49</v>
      </c>
      <c r="H546" s="89">
        <v>0</v>
      </c>
      <c r="I546" s="88">
        <v>1.47</v>
      </c>
      <c r="J546" s="88"/>
      <c r="K546" s="88"/>
      <c r="L546" s="89"/>
      <c r="M546" s="88"/>
      <c r="N546" s="88">
        <v>1.06</v>
      </c>
      <c r="O546" s="88">
        <v>1.49</v>
      </c>
      <c r="P546" s="89">
        <v>0</v>
      </c>
      <c r="Q546" s="88">
        <v>1.47</v>
      </c>
      <c r="R546" s="90">
        <f t="shared" si="32"/>
        <v>1</v>
      </c>
      <c r="S546" s="90">
        <f t="shared" si="33"/>
        <v>1</v>
      </c>
      <c r="T546" s="93" t="str">
        <f t="shared" si="34"/>
        <v/>
      </c>
      <c r="U546" s="92">
        <f t="shared" si="35"/>
        <v>1</v>
      </c>
    </row>
    <row r="547" spans="1:21" x14ac:dyDescent="0.15">
      <c r="A547" s="84" t="s">
        <v>48</v>
      </c>
      <c r="B547" s="84" t="s">
        <v>6</v>
      </c>
      <c r="C547" s="84" t="s">
        <v>159</v>
      </c>
      <c r="D547" s="84" t="s">
        <v>30</v>
      </c>
      <c r="E547" s="84" t="s">
        <v>44</v>
      </c>
      <c r="F547" s="88">
        <v>3.5</v>
      </c>
      <c r="G547" s="88">
        <v>1.58</v>
      </c>
      <c r="H547" s="89">
        <v>0</v>
      </c>
      <c r="I547" s="88">
        <v>1.88</v>
      </c>
      <c r="J547" s="88"/>
      <c r="K547" s="88"/>
      <c r="L547" s="89"/>
      <c r="M547" s="88"/>
      <c r="N547" s="88">
        <v>3.5</v>
      </c>
      <c r="O547" s="88">
        <v>1.58</v>
      </c>
      <c r="P547" s="89">
        <v>0</v>
      </c>
      <c r="Q547" s="88">
        <v>1.88</v>
      </c>
      <c r="R547" s="90">
        <f t="shared" si="32"/>
        <v>1</v>
      </c>
      <c r="S547" s="90">
        <f t="shared" si="33"/>
        <v>1</v>
      </c>
      <c r="T547" s="93" t="str">
        <f t="shared" si="34"/>
        <v/>
      </c>
      <c r="U547" s="92">
        <f t="shared" si="35"/>
        <v>1</v>
      </c>
    </row>
    <row r="548" spans="1:21" x14ac:dyDescent="0.15">
      <c r="A548" s="84" t="s">
        <v>48</v>
      </c>
      <c r="B548" s="84" t="s">
        <v>6</v>
      </c>
      <c r="C548" s="84" t="s">
        <v>159</v>
      </c>
      <c r="D548" s="84" t="s">
        <v>30</v>
      </c>
      <c r="E548" s="84" t="s">
        <v>51</v>
      </c>
      <c r="F548" s="88">
        <v>3.5</v>
      </c>
      <c r="G548" s="88">
        <v>3.94</v>
      </c>
      <c r="H548" s="89">
        <v>0</v>
      </c>
      <c r="I548" s="88">
        <v>4.84</v>
      </c>
      <c r="J548" s="88"/>
      <c r="K548" s="88"/>
      <c r="L548" s="89"/>
      <c r="M548" s="88"/>
      <c r="N548" s="88">
        <v>3.5</v>
      </c>
      <c r="O548" s="88">
        <v>3.94</v>
      </c>
      <c r="P548" s="89">
        <v>0</v>
      </c>
      <c r="Q548" s="88">
        <v>4.84</v>
      </c>
      <c r="R548" s="90">
        <f t="shared" si="32"/>
        <v>1</v>
      </c>
      <c r="S548" s="90">
        <f t="shared" si="33"/>
        <v>1</v>
      </c>
      <c r="T548" s="93" t="str">
        <f t="shared" si="34"/>
        <v/>
      </c>
      <c r="U548" s="92">
        <f t="shared" si="35"/>
        <v>1</v>
      </c>
    </row>
    <row r="549" spans="1:21" x14ac:dyDescent="0.15">
      <c r="A549" s="84" t="s">
        <v>48</v>
      </c>
      <c r="B549" s="84" t="s">
        <v>6</v>
      </c>
      <c r="C549" s="84" t="s">
        <v>159</v>
      </c>
      <c r="D549" s="84" t="s">
        <v>45</v>
      </c>
      <c r="E549" s="84" t="s">
        <v>44</v>
      </c>
      <c r="F549" s="88">
        <v>1.8</v>
      </c>
      <c r="G549" s="88">
        <v>2.2000000000000002</v>
      </c>
      <c r="H549" s="89">
        <v>0</v>
      </c>
      <c r="I549" s="88">
        <v>2.93</v>
      </c>
      <c r="J549" s="88"/>
      <c r="K549" s="88"/>
      <c r="L549" s="89"/>
      <c r="M549" s="88"/>
      <c r="N549" s="88">
        <v>1.8</v>
      </c>
      <c r="O549" s="88">
        <v>2.2000000000000002</v>
      </c>
      <c r="P549" s="89">
        <v>0</v>
      </c>
      <c r="Q549" s="88">
        <v>2.93</v>
      </c>
      <c r="R549" s="90">
        <f t="shared" si="32"/>
        <v>1</v>
      </c>
      <c r="S549" s="90">
        <f t="shared" si="33"/>
        <v>1</v>
      </c>
      <c r="T549" s="93" t="str">
        <f t="shared" si="34"/>
        <v/>
      </c>
      <c r="U549" s="92">
        <f t="shared" si="35"/>
        <v>1</v>
      </c>
    </row>
    <row r="550" spans="1:21" x14ac:dyDescent="0.15">
      <c r="A550" s="84" t="s">
        <v>48</v>
      </c>
      <c r="B550" s="84" t="s">
        <v>6</v>
      </c>
      <c r="C550" s="84" t="s">
        <v>159</v>
      </c>
      <c r="D550" s="84" t="s">
        <v>45</v>
      </c>
      <c r="E550" s="84" t="s">
        <v>51</v>
      </c>
      <c r="F550" s="88">
        <v>1.9</v>
      </c>
      <c r="G550" s="88">
        <v>4.0999999999999996</v>
      </c>
      <c r="H550" s="89">
        <v>0</v>
      </c>
      <c r="I550" s="88">
        <v>5.37</v>
      </c>
      <c r="J550" s="88"/>
      <c r="K550" s="88"/>
      <c r="L550" s="89"/>
      <c r="M550" s="88"/>
      <c r="N550" s="88">
        <v>1.9</v>
      </c>
      <c r="O550" s="88">
        <v>4.0999999999999996</v>
      </c>
      <c r="P550" s="89">
        <v>0</v>
      </c>
      <c r="Q550" s="88">
        <v>5.37</v>
      </c>
      <c r="R550" s="90">
        <f t="shared" si="32"/>
        <v>1</v>
      </c>
      <c r="S550" s="90">
        <f t="shared" si="33"/>
        <v>1</v>
      </c>
      <c r="T550" s="93" t="str">
        <f t="shared" si="34"/>
        <v/>
      </c>
      <c r="U550" s="92">
        <f t="shared" si="35"/>
        <v>1</v>
      </c>
    </row>
    <row r="551" spans="1:21" x14ac:dyDescent="0.15">
      <c r="A551" s="84" t="s">
        <v>48</v>
      </c>
      <c r="B551" s="84" t="s">
        <v>7</v>
      </c>
      <c r="C551" s="84" t="s">
        <v>43</v>
      </c>
      <c r="D551" s="84" t="s">
        <v>29</v>
      </c>
      <c r="E551" s="84" t="s">
        <v>44</v>
      </c>
      <c r="F551" s="88">
        <v>2.21</v>
      </c>
      <c r="G551" s="88">
        <v>3.94</v>
      </c>
      <c r="H551" s="89">
        <v>0</v>
      </c>
      <c r="I551" s="88">
        <v>5.53</v>
      </c>
      <c r="J551" s="88">
        <v>41.061802</v>
      </c>
      <c r="K551" s="88">
        <v>0.21205598000000001</v>
      </c>
      <c r="L551" s="89">
        <v>0</v>
      </c>
      <c r="M551" s="88">
        <v>0.29763186000000003</v>
      </c>
      <c r="N551" s="88"/>
      <c r="O551" s="88"/>
      <c r="P551" s="89"/>
      <c r="Q551" s="88"/>
      <c r="R551" s="90">
        <f t="shared" si="32"/>
        <v>18.580000904977375</v>
      </c>
      <c r="S551" s="90">
        <f t="shared" si="33"/>
        <v>5.3821314720812183E-2</v>
      </c>
      <c r="T551" s="93" t="str">
        <f t="shared" si="34"/>
        <v/>
      </c>
      <c r="U551" s="92">
        <f t="shared" si="35"/>
        <v>5.3821312839059679E-2</v>
      </c>
    </row>
    <row r="552" spans="1:21" x14ac:dyDescent="0.15">
      <c r="A552" s="84" t="s">
        <v>48</v>
      </c>
      <c r="B552" s="84" t="s">
        <v>7</v>
      </c>
      <c r="C552" s="84" t="s">
        <v>43</v>
      </c>
      <c r="D552" s="84" t="s">
        <v>29</v>
      </c>
      <c r="E552" s="84" t="s">
        <v>51</v>
      </c>
      <c r="F552" s="88">
        <v>3.42</v>
      </c>
      <c r="G552" s="88">
        <v>2.72</v>
      </c>
      <c r="H552" s="89">
        <v>0</v>
      </c>
      <c r="I552" s="88">
        <v>4.22</v>
      </c>
      <c r="J552" s="88">
        <v>63.543602</v>
      </c>
      <c r="K552" s="88">
        <v>0.14639397000000001</v>
      </c>
      <c r="L552" s="89">
        <v>0</v>
      </c>
      <c r="M552" s="88">
        <v>0.22712593</v>
      </c>
      <c r="N552" s="88"/>
      <c r="O552" s="88"/>
      <c r="P552" s="89"/>
      <c r="Q552" s="88"/>
      <c r="R552" s="90">
        <f t="shared" si="32"/>
        <v>18.580000584795322</v>
      </c>
      <c r="S552" s="90">
        <f t="shared" si="33"/>
        <v>5.3821312500000003E-2</v>
      </c>
      <c r="T552" s="93" t="str">
        <f t="shared" si="34"/>
        <v/>
      </c>
      <c r="U552" s="92">
        <f t="shared" si="35"/>
        <v>5.3821310426540286E-2</v>
      </c>
    </row>
    <row r="553" spans="1:21" x14ac:dyDescent="0.15">
      <c r="A553" s="84" t="s">
        <v>48</v>
      </c>
      <c r="B553" s="84" t="s">
        <v>7</v>
      </c>
      <c r="C553" s="84" t="s">
        <v>43</v>
      </c>
      <c r="D553" s="84" t="s">
        <v>31</v>
      </c>
      <c r="E553" s="84" t="s">
        <v>44</v>
      </c>
      <c r="F553" s="88">
        <v>1</v>
      </c>
      <c r="G553" s="88">
        <v>0.60799999999999998</v>
      </c>
      <c r="H553" s="89">
        <v>0</v>
      </c>
      <c r="I553" s="88">
        <v>0.59</v>
      </c>
      <c r="J553" s="88">
        <v>18.68</v>
      </c>
      <c r="K553" s="88">
        <v>3.2548177999999997E-2</v>
      </c>
      <c r="L553" s="89">
        <v>0</v>
      </c>
      <c r="M553" s="88">
        <v>3.1584580000000001E-2</v>
      </c>
      <c r="N553" s="88"/>
      <c r="O553" s="88"/>
      <c r="P553" s="89"/>
      <c r="Q553" s="88"/>
      <c r="R553" s="90">
        <f t="shared" si="32"/>
        <v>18.68</v>
      </c>
      <c r="S553" s="90">
        <f t="shared" si="33"/>
        <v>5.3533187499999996E-2</v>
      </c>
      <c r="T553" s="93" t="str">
        <f t="shared" si="34"/>
        <v/>
      </c>
      <c r="U553" s="92">
        <f t="shared" si="35"/>
        <v>5.353318644067797E-2</v>
      </c>
    </row>
    <row r="554" spans="1:21" x14ac:dyDescent="0.15">
      <c r="A554" s="84" t="s">
        <v>48</v>
      </c>
      <c r="B554" s="84" t="s">
        <v>7</v>
      </c>
      <c r="C554" s="84" t="s">
        <v>43</v>
      </c>
      <c r="D554" s="84" t="s">
        <v>31</v>
      </c>
      <c r="E554" s="84" t="s">
        <v>51</v>
      </c>
      <c r="F554" s="88">
        <v>1.48</v>
      </c>
      <c r="G554" s="88">
        <v>0.77</v>
      </c>
      <c r="H554" s="89">
        <v>0</v>
      </c>
      <c r="I554" s="88">
        <v>0.94499999999999995</v>
      </c>
      <c r="J554" s="88">
        <v>27.6464</v>
      </c>
      <c r="K554" s="88">
        <v>4.1220556999999998E-2</v>
      </c>
      <c r="L554" s="89">
        <v>0</v>
      </c>
      <c r="M554" s="88">
        <v>5.0588864999999997E-2</v>
      </c>
      <c r="N554" s="88"/>
      <c r="O554" s="88"/>
      <c r="P554" s="89"/>
      <c r="Q554" s="88"/>
      <c r="R554" s="90">
        <f t="shared" si="32"/>
        <v>18.68</v>
      </c>
      <c r="S554" s="90">
        <f t="shared" si="33"/>
        <v>5.3533190909090908E-2</v>
      </c>
      <c r="T554" s="93" t="str">
        <f t="shared" si="34"/>
        <v/>
      </c>
      <c r="U554" s="92">
        <f t="shared" si="35"/>
        <v>5.3533190476190477E-2</v>
      </c>
    </row>
    <row r="555" spans="1:21" x14ac:dyDescent="0.15">
      <c r="A555" s="84" t="s">
        <v>48</v>
      </c>
      <c r="B555" s="84" t="s">
        <v>7</v>
      </c>
      <c r="C555" s="84" t="s">
        <v>43</v>
      </c>
      <c r="D555" s="84" t="s">
        <v>30</v>
      </c>
      <c r="E555" s="84" t="s">
        <v>44</v>
      </c>
      <c r="F555" s="88">
        <v>3.5</v>
      </c>
      <c r="G555" s="88">
        <v>1.6</v>
      </c>
      <c r="H555" s="89">
        <v>0</v>
      </c>
      <c r="I555" s="88">
        <v>2.48</v>
      </c>
      <c r="J555" s="88">
        <v>54.984999999999999</v>
      </c>
      <c r="K555" s="88">
        <v>0.10184596</v>
      </c>
      <c r="L555" s="89">
        <v>0</v>
      </c>
      <c r="M555" s="88">
        <v>0.15786122999999999</v>
      </c>
      <c r="N555" s="88"/>
      <c r="O555" s="88"/>
      <c r="P555" s="89"/>
      <c r="Q555" s="88"/>
      <c r="R555" s="90">
        <f t="shared" si="32"/>
        <v>15.709999999999999</v>
      </c>
      <c r="S555" s="90">
        <f t="shared" si="33"/>
        <v>6.3653724999999994E-2</v>
      </c>
      <c r="T555" s="93" t="str">
        <f t="shared" si="34"/>
        <v/>
      </c>
      <c r="U555" s="92">
        <f t="shared" si="35"/>
        <v>6.3653721774193539E-2</v>
      </c>
    </row>
    <row r="556" spans="1:21" x14ac:dyDescent="0.15">
      <c r="A556" s="84" t="s">
        <v>48</v>
      </c>
      <c r="B556" s="84" t="s">
        <v>7</v>
      </c>
      <c r="C556" s="84" t="s">
        <v>43</v>
      </c>
      <c r="D556" s="84" t="s">
        <v>30</v>
      </c>
      <c r="E556" s="84" t="s">
        <v>51</v>
      </c>
      <c r="F556" s="88">
        <v>3.5</v>
      </c>
      <c r="G556" s="88">
        <v>3.06</v>
      </c>
      <c r="H556" s="89">
        <v>0</v>
      </c>
      <c r="I556" s="88">
        <v>4.9000000000000004</v>
      </c>
      <c r="J556" s="88">
        <v>54.984999999999999</v>
      </c>
      <c r="K556" s="88">
        <v>0.19478039999999999</v>
      </c>
      <c r="L556" s="89">
        <v>0</v>
      </c>
      <c r="M556" s="88">
        <v>0.31190324000000003</v>
      </c>
      <c r="N556" s="88"/>
      <c r="O556" s="88"/>
      <c r="P556" s="89"/>
      <c r="Q556" s="88"/>
      <c r="R556" s="90">
        <f t="shared" si="32"/>
        <v>15.709999999999999</v>
      </c>
      <c r="S556" s="90">
        <f t="shared" si="33"/>
        <v>6.3653725490196073E-2</v>
      </c>
      <c r="T556" s="93" t="str">
        <f t="shared" si="34"/>
        <v/>
      </c>
      <c r="U556" s="92">
        <f t="shared" si="35"/>
        <v>6.3653722448979599E-2</v>
      </c>
    </row>
    <row r="557" spans="1:21" x14ac:dyDescent="0.15">
      <c r="A557" s="84" t="s">
        <v>48</v>
      </c>
      <c r="B557" s="84" t="s">
        <v>7</v>
      </c>
      <c r="C557" s="84" t="s">
        <v>43</v>
      </c>
      <c r="D557" s="84" t="s">
        <v>45</v>
      </c>
      <c r="E557" s="84" t="s">
        <v>44</v>
      </c>
      <c r="F557" s="88">
        <v>1.6</v>
      </c>
      <c r="G557" s="88">
        <v>1.9</v>
      </c>
      <c r="H557" s="89">
        <v>0</v>
      </c>
      <c r="I557" s="88">
        <v>2.57</v>
      </c>
      <c r="J557" s="88"/>
      <c r="K557" s="88"/>
      <c r="L557" s="89"/>
      <c r="M557" s="88"/>
      <c r="N557" s="88">
        <v>1.6</v>
      </c>
      <c r="O557" s="88">
        <v>1.9</v>
      </c>
      <c r="P557" s="89">
        <v>0</v>
      </c>
      <c r="Q557" s="88">
        <v>2.57</v>
      </c>
      <c r="R557" s="90">
        <f t="shared" si="32"/>
        <v>1</v>
      </c>
      <c r="S557" s="90">
        <f t="shared" si="33"/>
        <v>1</v>
      </c>
      <c r="T557" s="93" t="str">
        <f t="shared" si="34"/>
        <v/>
      </c>
      <c r="U557" s="92">
        <f t="shared" si="35"/>
        <v>1</v>
      </c>
    </row>
    <row r="558" spans="1:21" x14ac:dyDescent="0.15">
      <c r="A558" s="84" t="s">
        <v>48</v>
      </c>
      <c r="B558" s="84" t="s">
        <v>7</v>
      </c>
      <c r="C558" s="84" t="s">
        <v>43</v>
      </c>
      <c r="D558" s="84" t="s">
        <v>45</v>
      </c>
      <c r="E558" s="84" t="s">
        <v>51</v>
      </c>
      <c r="F558" s="88">
        <v>3</v>
      </c>
      <c r="G558" s="88">
        <v>2.2999999999999998</v>
      </c>
      <c r="H558" s="89">
        <v>0</v>
      </c>
      <c r="I558" s="88">
        <v>3.59</v>
      </c>
      <c r="J558" s="88"/>
      <c r="K558" s="88"/>
      <c r="L558" s="89"/>
      <c r="M558" s="88"/>
      <c r="N558" s="88">
        <v>3</v>
      </c>
      <c r="O558" s="88">
        <v>2.2999999999999998</v>
      </c>
      <c r="P558" s="89">
        <v>0</v>
      </c>
      <c r="Q558" s="88">
        <v>3.59</v>
      </c>
      <c r="R558" s="90">
        <f t="shared" si="32"/>
        <v>1</v>
      </c>
      <c r="S558" s="90">
        <f t="shared" si="33"/>
        <v>1</v>
      </c>
      <c r="T558" s="93" t="str">
        <f t="shared" si="34"/>
        <v/>
      </c>
      <c r="U558" s="92">
        <f t="shared" si="35"/>
        <v>1</v>
      </c>
    </row>
    <row r="559" spans="1:21" x14ac:dyDescent="0.15">
      <c r="A559" s="84" t="s">
        <v>48</v>
      </c>
      <c r="B559" s="84" t="s">
        <v>7</v>
      </c>
      <c r="C559" s="84" t="s">
        <v>157</v>
      </c>
      <c r="D559" s="84" t="s">
        <v>29</v>
      </c>
      <c r="E559" s="84" t="s">
        <v>44</v>
      </c>
      <c r="F559" s="88">
        <v>2.21</v>
      </c>
      <c r="G559" s="88">
        <v>12.3</v>
      </c>
      <c r="H559" s="89">
        <v>3.0800000000000001E-2</v>
      </c>
      <c r="I559" s="88">
        <v>5.67</v>
      </c>
      <c r="J559" s="88"/>
      <c r="K559" s="88"/>
      <c r="L559" s="89"/>
      <c r="M559" s="88"/>
      <c r="N559" s="88">
        <v>2.21</v>
      </c>
      <c r="O559" s="88">
        <v>12.3</v>
      </c>
      <c r="P559" s="89">
        <v>3.0800000000000001E-2</v>
      </c>
      <c r="Q559" s="88">
        <v>5.67</v>
      </c>
      <c r="R559" s="90">
        <f t="shared" si="32"/>
        <v>1</v>
      </c>
      <c r="S559" s="90">
        <f t="shared" si="33"/>
        <v>1</v>
      </c>
      <c r="T559" s="93">
        <f t="shared" si="34"/>
        <v>1</v>
      </c>
      <c r="U559" s="92">
        <f t="shared" si="35"/>
        <v>1</v>
      </c>
    </row>
    <row r="560" spans="1:21" x14ac:dyDescent="0.15">
      <c r="A560" s="84" t="s">
        <v>48</v>
      </c>
      <c r="B560" s="84" t="s">
        <v>7</v>
      </c>
      <c r="C560" s="84" t="s">
        <v>157</v>
      </c>
      <c r="D560" s="84" t="s">
        <v>29</v>
      </c>
      <c r="E560" s="84" t="s">
        <v>51</v>
      </c>
      <c r="F560" s="88">
        <v>3.42</v>
      </c>
      <c r="G560" s="88">
        <v>5.92</v>
      </c>
      <c r="H560" s="89">
        <v>1.95E-2</v>
      </c>
      <c r="I560" s="88">
        <v>4.32</v>
      </c>
      <c r="J560" s="88"/>
      <c r="K560" s="88"/>
      <c r="L560" s="89"/>
      <c r="M560" s="88"/>
      <c r="N560" s="88">
        <v>3.42</v>
      </c>
      <c r="O560" s="88">
        <v>5.92</v>
      </c>
      <c r="P560" s="89">
        <v>1.95E-2</v>
      </c>
      <c r="Q560" s="88">
        <v>4.32</v>
      </c>
      <c r="R560" s="90">
        <f t="shared" si="32"/>
        <v>1</v>
      </c>
      <c r="S560" s="90">
        <f t="shared" si="33"/>
        <v>1</v>
      </c>
      <c r="T560" s="93">
        <f t="shared" si="34"/>
        <v>1</v>
      </c>
      <c r="U560" s="92">
        <f t="shared" si="35"/>
        <v>1</v>
      </c>
    </row>
    <row r="561" spans="1:21" x14ac:dyDescent="0.15">
      <c r="A561" s="84" t="s">
        <v>48</v>
      </c>
      <c r="B561" s="84" t="s">
        <v>7</v>
      </c>
      <c r="C561" s="84" t="s">
        <v>157</v>
      </c>
      <c r="D561" s="84" t="s">
        <v>31</v>
      </c>
      <c r="E561" s="84" t="s">
        <v>44</v>
      </c>
      <c r="F561" s="88">
        <v>1</v>
      </c>
      <c r="G561" s="88">
        <v>2.7</v>
      </c>
      <c r="H561" s="89">
        <v>5.4000000000000003E-3</v>
      </c>
      <c r="I561" s="88">
        <v>0.64600000000000002</v>
      </c>
      <c r="J561" s="88"/>
      <c r="K561" s="88"/>
      <c r="L561" s="89"/>
      <c r="M561" s="88"/>
      <c r="N561" s="88">
        <v>1</v>
      </c>
      <c r="O561" s="88">
        <v>2.7</v>
      </c>
      <c r="P561" s="89">
        <v>5.4000000000000003E-3</v>
      </c>
      <c r="Q561" s="88">
        <v>0.64600000000000002</v>
      </c>
      <c r="R561" s="90">
        <f t="shared" si="32"/>
        <v>1</v>
      </c>
      <c r="S561" s="90">
        <f t="shared" si="33"/>
        <v>1</v>
      </c>
      <c r="T561" s="93">
        <f t="shared" si="34"/>
        <v>1</v>
      </c>
      <c r="U561" s="92">
        <f t="shared" si="35"/>
        <v>1</v>
      </c>
    </row>
    <row r="562" spans="1:21" x14ac:dyDescent="0.15">
      <c r="A562" s="84" t="s">
        <v>48</v>
      </c>
      <c r="B562" s="84" t="s">
        <v>7</v>
      </c>
      <c r="C562" s="84" t="s">
        <v>157</v>
      </c>
      <c r="D562" s="84" t="s">
        <v>31</v>
      </c>
      <c r="E562" s="84" t="s">
        <v>51</v>
      </c>
      <c r="F562" s="88">
        <v>1.48</v>
      </c>
      <c r="G562" s="88">
        <v>2.81</v>
      </c>
      <c r="H562" s="89">
        <v>6.6400000000000001E-3</v>
      </c>
      <c r="I562" s="88">
        <v>0.98099999999999998</v>
      </c>
      <c r="J562" s="88"/>
      <c r="K562" s="88"/>
      <c r="L562" s="89"/>
      <c r="M562" s="88"/>
      <c r="N562" s="88">
        <v>1.48</v>
      </c>
      <c r="O562" s="88">
        <v>2.81</v>
      </c>
      <c r="P562" s="89">
        <v>6.6400000000000001E-3</v>
      </c>
      <c r="Q562" s="88">
        <v>0.98099999999999998</v>
      </c>
      <c r="R562" s="90">
        <f t="shared" si="32"/>
        <v>1</v>
      </c>
      <c r="S562" s="90">
        <f t="shared" si="33"/>
        <v>1</v>
      </c>
      <c r="T562" s="93">
        <f t="shared" si="34"/>
        <v>1</v>
      </c>
      <c r="U562" s="92">
        <f t="shared" si="35"/>
        <v>1</v>
      </c>
    </row>
    <row r="563" spans="1:21" x14ac:dyDescent="0.15">
      <c r="A563" s="84" t="s">
        <v>48</v>
      </c>
      <c r="B563" s="84" t="s">
        <v>7</v>
      </c>
      <c r="C563" s="84" t="s">
        <v>157</v>
      </c>
      <c r="D563" s="84" t="s">
        <v>30</v>
      </c>
      <c r="E563" s="84" t="s">
        <v>44</v>
      </c>
      <c r="F563" s="88">
        <v>3.5</v>
      </c>
      <c r="G563" s="88">
        <v>85</v>
      </c>
      <c r="H563" s="89">
        <v>3.5700000000000003E-2</v>
      </c>
      <c r="I563" s="88">
        <v>2.76</v>
      </c>
      <c r="J563" s="88"/>
      <c r="K563" s="88"/>
      <c r="L563" s="89"/>
      <c r="M563" s="88"/>
      <c r="N563" s="88">
        <v>3.5</v>
      </c>
      <c r="O563" s="88">
        <v>85</v>
      </c>
      <c r="P563" s="89">
        <v>3.5700000000000003E-2</v>
      </c>
      <c r="Q563" s="88">
        <v>2.76</v>
      </c>
      <c r="R563" s="90">
        <f t="shared" si="32"/>
        <v>1</v>
      </c>
      <c r="S563" s="90">
        <f t="shared" si="33"/>
        <v>1</v>
      </c>
      <c r="T563" s="93">
        <f t="shared" si="34"/>
        <v>1</v>
      </c>
      <c r="U563" s="92">
        <f t="shared" si="35"/>
        <v>1</v>
      </c>
    </row>
    <row r="564" spans="1:21" x14ac:dyDescent="0.15">
      <c r="A564" s="84" t="s">
        <v>48</v>
      </c>
      <c r="B564" s="84" t="s">
        <v>7</v>
      </c>
      <c r="C564" s="84" t="s">
        <v>157</v>
      </c>
      <c r="D564" s="84" t="s">
        <v>30</v>
      </c>
      <c r="E564" s="84" t="s">
        <v>51</v>
      </c>
      <c r="F564" s="88">
        <v>3.5</v>
      </c>
      <c r="G564" s="88">
        <v>16.7</v>
      </c>
      <c r="H564" s="89">
        <v>4.7E-2</v>
      </c>
      <c r="I564" s="88">
        <v>5.51</v>
      </c>
      <c r="J564" s="88"/>
      <c r="K564" s="88"/>
      <c r="L564" s="89"/>
      <c r="M564" s="88"/>
      <c r="N564" s="88">
        <v>3.5</v>
      </c>
      <c r="O564" s="88">
        <v>16.7</v>
      </c>
      <c r="P564" s="89">
        <v>4.7E-2</v>
      </c>
      <c r="Q564" s="88">
        <v>5.51</v>
      </c>
      <c r="R564" s="90">
        <f t="shared" si="32"/>
        <v>1</v>
      </c>
      <c r="S564" s="90">
        <f t="shared" si="33"/>
        <v>1</v>
      </c>
      <c r="T564" s="93">
        <f t="shared" si="34"/>
        <v>1</v>
      </c>
      <c r="U564" s="92">
        <f t="shared" si="35"/>
        <v>1</v>
      </c>
    </row>
    <row r="565" spans="1:21" x14ac:dyDescent="0.15">
      <c r="A565" s="84" t="s">
        <v>48</v>
      </c>
      <c r="B565" s="84" t="s">
        <v>7</v>
      </c>
      <c r="C565" s="84" t="s">
        <v>157</v>
      </c>
      <c r="D565" s="84" t="s">
        <v>45</v>
      </c>
      <c r="E565" s="84" t="s">
        <v>44</v>
      </c>
      <c r="F565" s="88">
        <v>1.6</v>
      </c>
      <c r="G565" s="88">
        <v>12.8</v>
      </c>
      <c r="H565" s="89">
        <v>1.7000000000000001E-2</v>
      </c>
      <c r="I565" s="88">
        <v>2.67</v>
      </c>
      <c r="J565" s="88"/>
      <c r="K565" s="88"/>
      <c r="L565" s="89"/>
      <c r="M565" s="88"/>
      <c r="N565" s="88">
        <v>1.6</v>
      </c>
      <c r="O565" s="88">
        <v>12.8</v>
      </c>
      <c r="P565" s="89">
        <v>1.7000000000000001E-2</v>
      </c>
      <c r="Q565" s="88">
        <v>2.67</v>
      </c>
      <c r="R565" s="90">
        <f t="shared" si="32"/>
        <v>1</v>
      </c>
      <c r="S565" s="90">
        <f t="shared" si="33"/>
        <v>1</v>
      </c>
      <c r="T565" s="93">
        <f t="shared" si="34"/>
        <v>1</v>
      </c>
      <c r="U565" s="92">
        <f t="shared" si="35"/>
        <v>1</v>
      </c>
    </row>
    <row r="566" spans="1:21" x14ac:dyDescent="0.15">
      <c r="A566" s="84" t="s">
        <v>48</v>
      </c>
      <c r="B566" s="84" t="s">
        <v>7</v>
      </c>
      <c r="C566" s="84" t="s">
        <v>157</v>
      </c>
      <c r="D566" s="84" t="s">
        <v>45</v>
      </c>
      <c r="E566" s="84" t="s">
        <v>51</v>
      </c>
      <c r="F566" s="88">
        <v>3</v>
      </c>
      <c r="G566" s="88">
        <v>6</v>
      </c>
      <c r="H566" s="89">
        <v>1.9E-2</v>
      </c>
      <c r="I566" s="88">
        <v>3.71</v>
      </c>
      <c r="J566" s="88"/>
      <c r="K566" s="88"/>
      <c r="L566" s="89"/>
      <c r="M566" s="88"/>
      <c r="N566" s="88">
        <v>3</v>
      </c>
      <c r="O566" s="88">
        <v>6</v>
      </c>
      <c r="P566" s="89">
        <v>1.9E-2</v>
      </c>
      <c r="Q566" s="88">
        <v>3.71</v>
      </c>
      <c r="R566" s="90">
        <f t="shared" si="32"/>
        <v>1</v>
      </c>
      <c r="S566" s="90">
        <f t="shared" si="33"/>
        <v>1</v>
      </c>
      <c r="T566" s="93">
        <f t="shared" si="34"/>
        <v>1</v>
      </c>
      <c r="U566" s="92">
        <f t="shared" si="35"/>
        <v>1</v>
      </c>
    </row>
    <row r="567" spans="1:21" x14ac:dyDescent="0.15">
      <c r="A567" s="84" t="s">
        <v>48</v>
      </c>
      <c r="B567" s="84" t="s">
        <v>7</v>
      </c>
      <c r="C567" s="84" t="s">
        <v>158</v>
      </c>
      <c r="D567" s="84" t="s">
        <v>29</v>
      </c>
      <c r="E567" s="84" t="s">
        <v>44</v>
      </c>
      <c r="F567" s="88">
        <v>2.21</v>
      </c>
      <c r="G567" s="88">
        <v>74.099999999999994</v>
      </c>
      <c r="H567" s="89">
        <v>3.1E-2</v>
      </c>
      <c r="I567" s="88">
        <v>0</v>
      </c>
      <c r="J567" s="88"/>
      <c r="K567" s="88"/>
      <c r="L567" s="89"/>
      <c r="M567" s="88"/>
      <c r="N567" s="88">
        <v>2.21</v>
      </c>
      <c r="O567" s="88">
        <v>74.099999999999994</v>
      </c>
      <c r="P567" s="89">
        <v>3.1E-2</v>
      </c>
      <c r="Q567" s="88">
        <v>0</v>
      </c>
      <c r="R567" s="90">
        <f t="shared" si="32"/>
        <v>1</v>
      </c>
      <c r="S567" s="90">
        <f t="shared" si="33"/>
        <v>1</v>
      </c>
      <c r="T567" s="93">
        <f t="shared" si="34"/>
        <v>1</v>
      </c>
      <c r="U567" s="92" t="str">
        <f t="shared" si="35"/>
        <v/>
      </c>
    </row>
    <row r="568" spans="1:21" x14ac:dyDescent="0.15">
      <c r="A568" s="84" t="s">
        <v>48</v>
      </c>
      <c r="B568" s="84" t="s">
        <v>7</v>
      </c>
      <c r="C568" s="84" t="s">
        <v>158</v>
      </c>
      <c r="D568" s="84" t="s">
        <v>29</v>
      </c>
      <c r="E568" s="84" t="s">
        <v>51</v>
      </c>
      <c r="F568" s="88">
        <v>3.42</v>
      </c>
      <c r="G568" s="88">
        <v>53.3</v>
      </c>
      <c r="H568" s="89">
        <v>2.0400000000000001E-2</v>
      </c>
      <c r="I568" s="88">
        <v>0</v>
      </c>
      <c r="J568" s="88"/>
      <c r="K568" s="88"/>
      <c r="L568" s="89"/>
      <c r="M568" s="88"/>
      <c r="N568" s="88">
        <v>3.42</v>
      </c>
      <c r="O568" s="88">
        <v>53.3</v>
      </c>
      <c r="P568" s="89">
        <v>2.0400000000000001E-2</v>
      </c>
      <c r="Q568" s="88">
        <v>0</v>
      </c>
      <c r="R568" s="90">
        <f t="shared" si="32"/>
        <v>1</v>
      </c>
      <c r="S568" s="90">
        <f t="shared" si="33"/>
        <v>1</v>
      </c>
      <c r="T568" s="93">
        <f t="shared" si="34"/>
        <v>1</v>
      </c>
      <c r="U568" s="92" t="str">
        <f t="shared" si="35"/>
        <v/>
      </c>
    </row>
    <row r="569" spans="1:21" x14ac:dyDescent="0.15">
      <c r="A569" s="84" t="s">
        <v>48</v>
      </c>
      <c r="B569" s="84" t="s">
        <v>7</v>
      </c>
      <c r="C569" s="84" t="s">
        <v>158</v>
      </c>
      <c r="D569" s="84" t="s">
        <v>31</v>
      </c>
      <c r="E569" s="84" t="s">
        <v>44</v>
      </c>
      <c r="F569" s="88">
        <v>1</v>
      </c>
      <c r="G569" s="88">
        <v>9.4</v>
      </c>
      <c r="H569" s="89">
        <v>6.4000000000000003E-3</v>
      </c>
      <c r="I569" s="88">
        <v>0</v>
      </c>
      <c r="J569" s="88"/>
      <c r="K569" s="88"/>
      <c r="L569" s="89"/>
      <c r="M569" s="88"/>
      <c r="N569" s="88">
        <v>1</v>
      </c>
      <c r="O569" s="88">
        <v>9.4</v>
      </c>
      <c r="P569" s="89">
        <v>6.4000000000000003E-3</v>
      </c>
      <c r="Q569" s="88">
        <v>0</v>
      </c>
      <c r="R569" s="90">
        <f t="shared" si="32"/>
        <v>1</v>
      </c>
      <c r="S569" s="90">
        <f t="shared" si="33"/>
        <v>1</v>
      </c>
      <c r="T569" s="93">
        <f t="shared" si="34"/>
        <v>1</v>
      </c>
      <c r="U569" s="92" t="str">
        <f t="shared" si="35"/>
        <v/>
      </c>
    </row>
    <row r="570" spans="1:21" x14ac:dyDescent="0.15">
      <c r="A570" s="84" t="s">
        <v>48</v>
      </c>
      <c r="B570" s="84" t="s">
        <v>7</v>
      </c>
      <c r="C570" s="84" t="s">
        <v>158</v>
      </c>
      <c r="D570" s="84" t="s">
        <v>31</v>
      </c>
      <c r="E570" s="84" t="s">
        <v>51</v>
      </c>
      <c r="F570" s="88">
        <v>1.48</v>
      </c>
      <c r="G570" s="88">
        <v>12.9</v>
      </c>
      <c r="H570" s="89">
        <v>6.8300000000000001E-3</v>
      </c>
      <c r="I570" s="88">
        <v>0</v>
      </c>
      <c r="J570" s="88"/>
      <c r="K570" s="88"/>
      <c r="L570" s="89"/>
      <c r="M570" s="88"/>
      <c r="N570" s="88">
        <v>1.48</v>
      </c>
      <c r="O570" s="88">
        <v>12.9</v>
      </c>
      <c r="P570" s="89">
        <v>6.8300000000000001E-3</v>
      </c>
      <c r="Q570" s="88">
        <v>0</v>
      </c>
      <c r="R570" s="90">
        <f t="shared" si="32"/>
        <v>1</v>
      </c>
      <c r="S570" s="90">
        <f t="shared" si="33"/>
        <v>1</v>
      </c>
      <c r="T570" s="93">
        <f t="shared" si="34"/>
        <v>1</v>
      </c>
      <c r="U570" s="92" t="str">
        <f t="shared" si="35"/>
        <v/>
      </c>
    </row>
    <row r="571" spans="1:21" x14ac:dyDescent="0.15">
      <c r="A571" s="84" t="s">
        <v>48</v>
      </c>
      <c r="B571" s="84" t="s">
        <v>7</v>
      </c>
      <c r="C571" s="84" t="s">
        <v>158</v>
      </c>
      <c r="D571" s="84" t="s">
        <v>30</v>
      </c>
      <c r="E571" s="84" t="s">
        <v>44</v>
      </c>
      <c r="F571" s="88">
        <v>3.5</v>
      </c>
      <c r="G571" s="88">
        <v>112</v>
      </c>
      <c r="H571" s="89">
        <v>3.95E-2</v>
      </c>
      <c r="I571" s="88">
        <v>0</v>
      </c>
      <c r="J571" s="88"/>
      <c r="K571" s="88"/>
      <c r="L571" s="89"/>
      <c r="M571" s="88"/>
      <c r="N571" s="88">
        <v>3.5</v>
      </c>
      <c r="O571" s="88">
        <v>112</v>
      </c>
      <c r="P571" s="89">
        <v>3.95E-2</v>
      </c>
      <c r="Q571" s="88">
        <v>0</v>
      </c>
      <c r="R571" s="90">
        <f t="shared" si="32"/>
        <v>1</v>
      </c>
      <c r="S571" s="90">
        <f t="shared" si="33"/>
        <v>1</v>
      </c>
      <c r="T571" s="93">
        <f t="shared" si="34"/>
        <v>1</v>
      </c>
      <c r="U571" s="92" t="str">
        <f t="shared" si="35"/>
        <v/>
      </c>
    </row>
    <row r="572" spans="1:21" x14ac:dyDescent="0.15">
      <c r="A572" s="84" t="s">
        <v>48</v>
      </c>
      <c r="B572" s="84" t="s">
        <v>7</v>
      </c>
      <c r="C572" s="84" t="s">
        <v>158</v>
      </c>
      <c r="D572" s="84" t="s">
        <v>30</v>
      </c>
      <c r="E572" s="84" t="s">
        <v>51</v>
      </c>
      <c r="F572" s="88">
        <v>3.5</v>
      </c>
      <c r="G572" s="88">
        <v>69.5</v>
      </c>
      <c r="H572" s="89">
        <v>5.1900000000000002E-2</v>
      </c>
      <c r="I572" s="88">
        <v>0</v>
      </c>
      <c r="J572" s="88"/>
      <c r="K572" s="88"/>
      <c r="L572" s="89"/>
      <c r="M572" s="88"/>
      <c r="N572" s="88">
        <v>3.5</v>
      </c>
      <c r="O572" s="88">
        <v>69.5</v>
      </c>
      <c r="P572" s="89">
        <v>5.1900000000000002E-2</v>
      </c>
      <c r="Q572" s="88">
        <v>0</v>
      </c>
      <c r="R572" s="90">
        <f t="shared" si="32"/>
        <v>1</v>
      </c>
      <c r="S572" s="90">
        <f t="shared" si="33"/>
        <v>1</v>
      </c>
      <c r="T572" s="93">
        <f t="shared" si="34"/>
        <v>1</v>
      </c>
      <c r="U572" s="92" t="str">
        <f t="shared" si="35"/>
        <v/>
      </c>
    </row>
    <row r="573" spans="1:21" x14ac:dyDescent="0.15">
      <c r="A573" s="84" t="s">
        <v>48</v>
      </c>
      <c r="B573" s="84" t="s">
        <v>7</v>
      </c>
      <c r="C573" s="84" t="s">
        <v>158</v>
      </c>
      <c r="D573" s="84" t="s">
        <v>45</v>
      </c>
      <c r="E573" s="84" t="s">
        <v>44</v>
      </c>
      <c r="F573" s="88">
        <v>1.6</v>
      </c>
      <c r="G573" s="88">
        <v>41.5</v>
      </c>
      <c r="H573" s="89">
        <v>1.7999999999999999E-2</v>
      </c>
      <c r="I573" s="88">
        <v>0</v>
      </c>
      <c r="J573" s="88"/>
      <c r="K573" s="88"/>
      <c r="L573" s="89"/>
      <c r="M573" s="88"/>
      <c r="N573" s="88">
        <v>1.6</v>
      </c>
      <c r="O573" s="88">
        <v>41.5</v>
      </c>
      <c r="P573" s="89">
        <v>1.7999999999999999E-2</v>
      </c>
      <c r="Q573" s="88">
        <v>0</v>
      </c>
      <c r="R573" s="90">
        <f t="shared" si="32"/>
        <v>1</v>
      </c>
      <c r="S573" s="90">
        <f t="shared" si="33"/>
        <v>1</v>
      </c>
      <c r="T573" s="93">
        <f t="shared" si="34"/>
        <v>1</v>
      </c>
      <c r="U573" s="92" t="str">
        <f t="shared" si="35"/>
        <v/>
      </c>
    </row>
    <row r="574" spans="1:21" x14ac:dyDescent="0.15">
      <c r="A574" s="84" t="s">
        <v>48</v>
      </c>
      <c r="B574" s="84" t="s">
        <v>7</v>
      </c>
      <c r="C574" s="84" t="s">
        <v>158</v>
      </c>
      <c r="D574" s="84" t="s">
        <v>45</v>
      </c>
      <c r="E574" s="84" t="s">
        <v>51</v>
      </c>
      <c r="F574" s="88">
        <v>3</v>
      </c>
      <c r="G574" s="88">
        <v>46</v>
      </c>
      <c r="H574" s="89">
        <v>0.02</v>
      </c>
      <c r="I574" s="88">
        <v>0</v>
      </c>
      <c r="J574" s="88"/>
      <c r="K574" s="88"/>
      <c r="L574" s="89"/>
      <c r="M574" s="88"/>
      <c r="N574" s="88">
        <v>3</v>
      </c>
      <c r="O574" s="88">
        <v>46</v>
      </c>
      <c r="P574" s="89">
        <v>0.02</v>
      </c>
      <c r="Q574" s="88">
        <v>0</v>
      </c>
      <c r="R574" s="90">
        <f t="shared" si="32"/>
        <v>1</v>
      </c>
      <c r="S574" s="90">
        <f t="shared" si="33"/>
        <v>1</v>
      </c>
      <c r="T574" s="93">
        <f t="shared" si="34"/>
        <v>1</v>
      </c>
      <c r="U574" s="92" t="str">
        <f t="shared" si="35"/>
        <v/>
      </c>
    </row>
    <row r="575" spans="1:21" x14ac:dyDescent="0.15">
      <c r="A575" s="84" t="s">
        <v>48</v>
      </c>
      <c r="B575" s="84" t="s">
        <v>7</v>
      </c>
      <c r="C575" s="84" t="s">
        <v>159</v>
      </c>
      <c r="D575" s="84" t="s">
        <v>29</v>
      </c>
      <c r="E575" s="84" t="s">
        <v>44</v>
      </c>
      <c r="F575" s="88">
        <v>2.21</v>
      </c>
      <c r="G575" s="88">
        <v>8.5500000000000007</v>
      </c>
      <c r="H575" s="89">
        <v>1.21E-2</v>
      </c>
      <c r="I575" s="88">
        <v>5.46</v>
      </c>
      <c r="J575" s="88"/>
      <c r="K575" s="88"/>
      <c r="L575" s="89"/>
      <c r="M575" s="88"/>
      <c r="N575" s="88">
        <v>2.21</v>
      </c>
      <c r="O575" s="88">
        <v>8.5500000000000007</v>
      </c>
      <c r="P575" s="89">
        <v>1.21E-2</v>
      </c>
      <c r="Q575" s="88">
        <v>5.46</v>
      </c>
      <c r="R575" s="90">
        <f t="shared" si="32"/>
        <v>1</v>
      </c>
      <c r="S575" s="90">
        <f t="shared" si="33"/>
        <v>1</v>
      </c>
      <c r="T575" s="93">
        <f t="shared" si="34"/>
        <v>1</v>
      </c>
      <c r="U575" s="92">
        <f t="shared" si="35"/>
        <v>1</v>
      </c>
    </row>
    <row r="576" spans="1:21" x14ac:dyDescent="0.15">
      <c r="A576" s="84" t="s">
        <v>48</v>
      </c>
      <c r="B576" s="84" t="s">
        <v>7</v>
      </c>
      <c r="C576" s="84" t="s">
        <v>159</v>
      </c>
      <c r="D576" s="84" t="s">
        <v>29</v>
      </c>
      <c r="E576" s="84" t="s">
        <v>51</v>
      </c>
      <c r="F576" s="88">
        <v>3.42</v>
      </c>
      <c r="G576" s="88">
        <v>4.99</v>
      </c>
      <c r="H576" s="89">
        <v>7.7000000000000002E-3</v>
      </c>
      <c r="I576" s="88">
        <v>4.17</v>
      </c>
      <c r="J576" s="88"/>
      <c r="K576" s="88"/>
      <c r="L576" s="89"/>
      <c r="M576" s="88"/>
      <c r="N576" s="88">
        <v>3.42</v>
      </c>
      <c r="O576" s="88">
        <v>4.99</v>
      </c>
      <c r="P576" s="89">
        <v>7.7000000000000002E-3</v>
      </c>
      <c r="Q576" s="88">
        <v>4.17</v>
      </c>
      <c r="R576" s="90">
        <f t="shared" si="32"/>
        <v>1</v>
      </c>
      <c r="S576" s="90">
        <f t="shared" si="33"/>
        <v>1</v>
      </c>
      <c r="T576" s="93">
        <f t="shared" si="34"/>
        <v>1</v>
      </c>
      <c r="U576" s="92">
        <f t="shared" si="35"/>
        <v>1</v>
      </c>
    </row>
    <row r="577" spans="1:21" x14ac:dyDescent="0.15">
      <c r="A577" s="84" t="s">
        <v>48</v>
      </c>
      <c r="B577" s="84" t="s">
        <v>7</v>
      </c>
      <c r="C577" s="84" t="s">
        <v>159</v>
      </c>
      <c r="D577" s="84" t="s">
        <v>31</v>
      </c>
      <c r="E577" s="84" t="s">
        <v>44</v>
      </c>
      <c r="F577" s="88">
        <v>1</v>
      </c>
      <c r="G577" s="88">
        <v>1.82</v>
      </c>
      <c r="H577" s="89">
        <v>2.2899999999999999E-3</v>
      </c>
      <c r="I577" s="88">
        <v>0.57899999999999996</v>
      </c>
      <c r="J577" s="88"/>
      <c r="K577" s="88"/>
      <c r="L577" s="89"/>
      <c r="M577" s="88"/>
      <c r="N577" s="88">
        <v>1</v>
      </c>
      <c r="O577" s="88">
        <v>1.82</v>
      </c>
      <c r="P577" s="89">
        <v>2.2899999999999999E-3</v>
      </c>
      <c r="Q577" s="88">
        <v>0.57899999999999996</v>
      </c>
      <c r="R577" s="90">
        <f t="shared" si="32"/>
        <v>1</v>
      </c>
      <c r="S577" s="90">
        <f t="shared" si="33"/>
        <v>1</v>
      </c>
      <c r="T577" s="93">
        <f t="shared" si="34"/>
        <v>1</v>
      </c>
      <c r="U577" s="92">
        <f t="shared" si="35"/>
        <v>1</v>
      </c>
    </row>
    <row r="578" spans="1:21" x14ac:dyDescent="0.15">
      <c r="A578" s="84" t="s">
        <v>48</v>
      </c>
      <c r="B578" s="84" t="s">
        <v>7</v>
      </c>
      <c r="C578" s="84" t="s">
        <v>159</v>
      </c>
      <c r="D578" s="84" t="s">
        <v>31</v>
      </c>
      <c r="E578" s="84" t="s">
        <v>51</v>
      </c>
      <c r="F578" s="88">
        <v>1.48</v>
      </c>
      <c r="G578" s="88">
        <v>2.14</v>
      </c>
      <c r="H578" s="89">
        <v>2.7599999999999999E-3</v>
      </c>
      <c r="I578" s="88">
        <v>0.90900000000000003</v>
      </c>
      <c r="J578" s="88"/>
      <c r="K578" s="88"/>
      <c r="L578" s="89"/>
      <c r="M578" s="88"/>
      <c r="N578" s="88">
        <v>1.48</v>
      </c>
      <c r="O578" s="88">
        <v>2.14</v>
      </c>
      <c r="P578" s="89">
        <v>2.7599999999999999E-3</v>
      </c>
      <c r="Q578" s="88">
        <v>0.90900000000000003</v>
      </c>
      <c r="R578" s="90">
        <f t="shared" si="32"/>
        <v>1</v>
      </c>
      <c r="S578" s="90">
        <f t="shared" si="33"/>
        <v>1</v>
      </c>
      <c r="T578" s="93">
        <f t="shared" si="34"/>
        <v>1</v>
      </c>
      <c r="U578" s="92">
        <f t="shared" si="35"/>
        <v>1</v>
      </c>
    </row>
    <row r="579" spans="1:21" x14ac:dyDescent="0.15">
      <c r="A579" s="84" t="s">
        <v>48</v>
      </c>
      <c r="B579" s="84" t="s">
        <v>7</v>
      </c>
      <c r="C579" s="84" t="s">
        <v>159</v>
      </c>
      <c r="D579" s="84" t="s">
        <v>30</v>
      </c>
      <c r="E579" s="84" t="s">
        <v>44</v>
      </c>
      <c r="F579" s="88">
        <v>3.5</v>
      </c>
      <c r="G579" s="88">
        <v>81.7</v>
      </c>
      <c r="H579" s="89">
        <v>3.3399999999999999E-2</v>
      </c>
      <c r="I579" s="88">
        <v>2.42</v>
      </c>
      <c r="J579" s="88"/>
      <c r="K579" s="88"/>
      <c r="L579" s="89"/>
      <c r="M579" s="88"/>
      <c r="N579" s="88">
        <v>3.5</v>
      </c>
      <c r="O579" s="88">
        <v>81.7</v>
      </c>
      <c r="P579" s="89">
        <v>3.3399999999999999E-2</v>
      </c>
      <c r="Q579" s="88">
        <v>2.42</v>
      </c>
      <c r="R579" s="90">
        <f t="shared" si="32"/>
        <v>1</v>
      </c>
      <c r="S579" s="90">
        <f t="shared" si="33"/>
        <v>1</v>
      </c>
      <c r="T579" s="93">
        <f t="shared" si="34"/>
        <v>1</v>
      </c>
      <c r="U579" s="92">
        <f t="shared" si="35"/>
        <v>1</v>
      </c>
    </row>
    <row r="580" spans="1:21" x14ac:dyDescent="0.15">
      <c r="A580" s="84" t="s">
        <v>48</v>
      </c>
      <c r="B580" s="84" t="s">
        <v>7</v>
      </c>
      <c r="C580" s="84" t="s">
        <v>159</v>
      </c>
      <c r="D580" s="84" t="s">
        <v>30</v>
      </c>
      <c r="E580" s="84" t="s">
        <v>51</v>
      </c>
      <c r="F580" s="88">
        <v>3.5</v>
      </c>
      <c r="G580" s="88">
        <v>21.8</v>
      </c>
      <c r="H580" s="89">
        <v>4.3900000000000002E-2</v>
      </c>
      <c r="I580" s="88">
        <v>4.83</v>
      </c>
      <c r="J580" s="88"/>
      <c r="K580" s="88"/>
      <c r="L580" s="89"/>
      <c r="M580" s="88"/>
      <c r="N580" s="88">
        <v>3.5</v>
      </c>
      <c r="O580" s="88">
        <v>21.8</v>
      </c>
      <c r="P580" s="89">
        <v>4.3900000000000002E-2</v>
      </c>
      <c r="Q580" s="88">
        <v>4.83</v>
      </c>
      <c r="R580" s="90">
        <f t="shared" si="32"/>
        <v>1</v>
      </c>
      <c r="S580" s="90">
        <f t="shared" si="33"/>
        <v>1</v>
      </c>
      <c r="T580" s="93">
        <f t="shared" si="34"/>
        <v>1</v>
      </c>
      <c r="U580" s="92">
        <f t="shared" si="35"/>
        <v>1</v>
      </c>
    </row>
    <row r="581" spans="1:21" x14ac:dyDescent="0.15">
      <c r="A581" s="84" t="s">
        <v>48</v>
      </c>
      <c r="B581" s="84" t="s">
        <v>7</v>
      </c>
      <c r="C581" s="84" t="s">
        <v>159</v>
      </c>
      <c r="D581" s="84" t="s">
        <v>45</v>
      </c>
      <c r="E581" s="84" t="s">
        <v>44</v>
      </c>
      <c r="F581" s="88">
        <v>1.6</v>
      </c>
      <c r="G581" s="88">
        <v>10.7</v>
      </c>
      <c r="H581" s="89">
        <v>8.0000000000000002E-3</v>
      </c>
      <c r="I581" s="88">
        <v>2.5299999999999998</v>
      </c>
      <c r="J581" s="88"/>
      <c r="K581" s="88"/>
      <c r="L581" s="89"/>
      <c r="M581" s="88"/>
      <c r="N581" s="88">
        <v>1.6</v>
      </c>
      <c r="O581" s="88">
        <v>10.7</v>
      </c>
      <c r="P581" s="89">
        <v>8.0000000000000002E-3</v>
      </c>
      <c r="Q581" s="88">
        <v>2.5299999999999998</v>
      </c>
      <c r="R581" s="90">
        <f t="shared" si="32"/>
        <v>1</v>
      </c>
      <c r="S581" s="90">
        <f t="shared" si="33"/>
        <v>1</v>
      </c>
      <c r="T581" s="93">
        <f t="shared" si="34"/>
        <v>1</v>
      </c>
      <c r="U581" s="92">
        <f t="shared" si="35"/>
        <v>1</v>
      </c>
    </row>
    <row r="582" spans="1:21" x14ac:dyDescent="0.15">
      <c r="A582" s="84" t="s">
        <v>48</v>
      </c>
      <c r="B582" s="84" t="s">
        <v>7</v>
      </c>
      <c r="C582" s="84" t="s">
        <v>159</v>
      </c>
      <c r="D582" s="84" t="s">
        <v>45</v>
      </c>
      <c r="E582" s="84" t="s">
        <v>51</v>
      </c>
      <c r="F582" s="88">
        <v>3</v>
      </c>
      <c r="G582" s="88">
        <v>5.5</v>
      </c>
      <c r="H582" s="89">
        <v>8.9999999999999993E-3</v>
      </c>
      <c r="I582" s="88">
        <v>3.54</v>
      </c>
      <c r="J582" s="88"/>
      <c r="K582" s="88"/>
      <c r="L582" s="89"/>
      <c r="M582" s="88"/>
      <c r="N582" s="88">
        <v>3</v>
      </c>
      <c r="O582" s="88">
        <v>5.5</v>
      </c>
      <c r="P582" s="89">
        <v>8.9999999999999993E-3</v>
      </c>
      <c r="Q582" s="88">
        <v>3.54</v>
      </c>
      <c r="R582" s="90">
        <f t="shared" si="32"/>
        <v>1</v>
      </c>
      <c r="S582" s="90">
        <f t="shared" si="33"/>
        <v>1</v>
      </c>
      <c r="T582" s="93">
        <f t="shared" si="34"/>
        <v>1</v>
      </c>
      <c r="U582" s="92">
        <f t="shared" si="35"/>
        <v>1</v>
      </c>
    </row>
    <row r="583" spans="1:21" x14ac:dyDescent="0.15">
      <c r="A583" s="84" t="s">
        <v>48</v>
      </c>
      <c r="B583" s="84" t="s">
        <v>8</v>
      </c>
      <c r="C583" s="84" t="s">
        <v>43</v>
      </c>
      <c r="D583" s="84" t="s">
        <v>29</v>
      </c>
      <c r="E583" s="84" t="s">
        <v>44</v>
      </c>
      <c r="F583" s="88">
        <v>3.23</v>
      </c>
      <c r="G583" s="88">
        <v>2.14</v>
      </c>
      <c r="H583" s="89">
        <v>0</v>
      </c>
      <c r="I583" s="88">
        <v>3.35</v>
      </c>
      <c r="J583" s="88">
        <v>60.013399999999997</v>
      </c>
      <c r="K583" s="88">
        <v>0.11517761999999999</v>
      </c>
      <c r="L583" s="89">
        <v>0</v>
      </c>
      <c r="M583" s="88">
        <v>0.1803014</v>
      </c>
      <c r="N583" s="88"/>
      <c r="O583" s="88"/>
      <c r="P583" s="89"/>
      <c r="Q583" s="88"/>
      <c r="R583" s="90">
        <f t="shared" si="32"/>
        <v>18.579999999999998</v>
      </c>
      <c r="S583" s="90">
        <f t="shared" si="33"/>
        <v>5.3821317757009338E-2</v>
      </c>
      <c r="T583" s="93" t="str">
        <f t="shared" si="34"/>
        <v/>
      </c>
      <c r="U583" s="92">
        <f t="shared" si="35"/>
        <v>5.3821313432835818E-2</v>
      </c>
    </row>
    <row r="584" spans="1:21" x14ac:dyDescent="0.15">
      <c r="A584" s="84" t="s">
        <v>48</v>
      </c>
      <c r="B584" s="84" t="s">
        <v>8</v>
      </c>
      <c r="C584" s="84" t="s">
        <v>43</v>
      </c>
      <c r="D584" s="84" t="s">
        <v>29</v>
      </c>
      <c r="E584" s="84" t="s">
        <v>51</v>
      </c>
      <c r="F584" s="88">
        <v>2.9</v>
      </c>
      <c r="G584" s="88">
        <v>2.76</v>
      </c>
      <c r="H584" s="89">
        <v>0</v>
      </c>
      <c r="I584" s="88">
        <v>4.16</v>
      </c>
      <c r="J584" s="88">
        <v>53.881999999999998</v>
      </c>
      <c r="K584" s="88">
        <v>0.14854682999999999</v>
      </c>
      <c r="L584" s="89">
        <v>0</v>
      </c>
      <c r="M584" s="88">
        <v>0.22389665</v>
      </c>
      <c r="N584" s="88"/>
      <c r="O584" s="88"/>
      <c r="P584" s="89"/>
      <c r="Q584" s="88"/>
      <c r="R584" s="90">
        <f t="shared" ref="R584:R647" si="36">IFERROR(MAX(GETPIVOTDATA("Sum of NumUnit",$A$3,"EnergyImpactID",$A584,"Version","DEER2021","BldgType",$D584,"BldgVint",$E584,"BldgLoc",$B584,"BldgHVAC",$C584,"NormUnit","Cap-kBTUh"),GETPIVOTDATA("Sum of NumUnit",$A$3,"EnergyImpactID",$A584,"Version","DEER2021","BldgType",$D584,"BldgVint",$E584,"BldgLoc",$B584,"BldgHVAC",$C584,"NormUnit","Cap-Tons"))/GETPIVOTDATA("Sum of NumUnit",$A$3,"EnergyImpactID",$A584,"Version","DEER2020","BldgType",$D584,"BldgVint",$E584,"BldgLoc",$B584,"BldgHVAC",$C584,"NormUnit","Cap-Tons"),"")</f>
        <v>18.579999999999998</v>
      </c>
      <c r="S584" s="90">
        <f t="shared" ref="S584:S647" si="37">IFERROR(MAX(GETPIVOTDATA("Sum of APreWBkWh",$A$3,"EnergyImpactID",$A584,"Version","DEER2021","BldgType",$D584,"BldgVint",$E584,"BldgLoc",$B584,"BldgHVAC",$C584,"NormUnit","Cap-kBTUh"),GETPIVOTDATA("Sum of APreWBkWh",$A$3,"EnergyImpactID",$A584,"Version","DEER2021","BldgType",$D584,"BldgVint",$E584,"BldgLoc",$B584,"BldgHVAC",$C584,"NormUnit","Cap-Tons"))/GETPIVOTDATA("Sum of APreWBkWh",$A$3,"EnergyImpactID",$A584,"Version","DEER2020","BldgType",$D584,"BldgVint",$E584,"BldgLoc",$B584,"BldgHVAC",$C584,"NormUnit","Cap-Tons"),"")</f>
        <v>5.3821315217391308E-2</v>
      </c>
      <c r="T584" s="93" t="str">
        <f t="shared" ref="T584:T647" si="38">IFERROR(MAX(GETPIVOTDATA("Sum of APreWBkW",$A$3,"EnergyImpactID",$A584,"Version","DEER2021","BldgType",$D584,"BldgVint",$E584,"BldgLoc",$B584,"BldgHVAC",$C584,"NormUnit","Cap-kBTUh"),GETPIVOTDATA("Sum of APreWBkW",$A$3,"EnergyImpactID",$A584,"Version","DEER2021","BldgType",$D584,"BldgVint",$E584,"BldgLoc",$B584,"BldgHVAC",$C584,"NormUnit","Cap-Tons"))/GETPIVOTDATA("Sum of APreWBkW",$A$3,"EnergyImpactID",$A584,"Version","DEER2020","BldgType",$D584,"BldgVint",$E584,"BldgLoc",$B584,"BldgHVAC",$C584,"NormUnit","Cap-Tons"),"")</f>
        <v/>
      </c>
      <c r="U584" s="92">
        <f t="shared" ref="U584:U647" si="39">IFERROR(MAX(GETPIVOTDATA("Sum of APreWBtherm",$A$3,"EnergyImpactID",$A584,"Version","DEER2021","BldgType",$D584,"BldgVint",$E584,"BldgLoc",$B584,"BldgHVAC",$C584,"NormUnit","Cap-kBTUh"),GETPIVOTDATA("Sum of APreWBtherm",$A$3,"EnergyImpactID",$A584,"Version","DEER2021","BldgType",$D584,"BldgVint",$E584,"BldgLoc",$B584,"BldgHVAC",$C584,"NormUnit","Cap-Tons"))/GETPIVOTDATA("Sum of APreWBtherm",$A$3,"EnergyImpactID",$A584,"Version","DEER2020","BldgType",$D584,"BldgVint",$E584,"BldgLoc",$B584,"BldgHVAC",$C584,"NormUnit","Cap-Tons"),"")</f>
        <v>5.3821310096153846E-2</v>
      </c>
    </row>
    <row r="585" spans="1:21" x14ac:dyDescent="0.15">
      <c r="A585" s="84" t="s">
        <v>48</v>
      </c>
      <c r="B585" s="84" t="s">
        <v>8</v>
      </c>
      <c r="C585" s="84" t="s">
        <v>43</v>
      </c>
      <c r="D585" s="84" t="s">
        <v>31</v>
      </c>
      <c r="E585" s="84" t="s">
        <v>44</v>
      </c>
      <c r="F585" s="88">
        <v>1</v>
      </c>
      <c r="G585" s="88">
        <v>0.71299999999999997</v>
      </c>
      <c r="H585" s="89">
        <v>0</v>
      </c>
      <c r="I585" s="88">
        <v>0.75</v>
      </c>
      <c r="J585" s="88">
        <v>18.68</v>
      </c>
      <c r="K585" s="88">
        <v>3.8169163999999998E-2</v>
      </c>
      <c r="L585" s="89">
        <v>0</v>
      </c>
      <c r="M585" s="88">
        <v>4.0149893999999998E-2</v>
      </c>
      <c r="N585" s="88"/>
      <c r="O585" s="88"/>
      <c r="P585" s="89"/>
      <c r="Q585" s="88"/>
      <c r="R585" s="90">
        <f t="shared" si="36"/>
        <v>18.68</v>
      </c>
      <c r="S585" s="90">
        <f t="shared" si="37"/>
        <v>5.3533189340813463E-2</v>
      </c>
      <c r="T585" s="93" t="str">
        <f t="shared" si="38"/>
        <v/>
      </c>
      <c r="U585" s="92">
        <f t="shared" si="39"/>
        <v>5.3533192E-2</v>
      </c>
    </row>
    <row r="586" spans="1:21" x14ac:dyDescent="0.15">
      <c r="A586" s="84" t="s">
        <v>48</v>
      </c>
      <c r="B586" s="84" t="s">
        <v>8</v>
      </c>
      <c r="C586" s="84" t="s">
        <v>43</v>
      </c>
      <c r="D586" s="84" t="s">
        <v>31</v>
      </c>
      <c r="E586" s="84" t="s">
        <v>51</v>
      </c>
      <c r="F586" s="88">
        <v>1.39</v>
      </c>
      <c r="G586" s="88">
        <v>0.82499999999999996</v>
      </c>
      <c r="H586" s="89">
        <v>0</v>
      </c>
      <c r="I586" s="88">
        <v>0.995</v>
      </c>
      <c r="J586" s="88">
        <v>25.965199999999999</v>
      </c>
      <c r="K586" s="88">
        <v>4.4164879999999997E-2</v>
      </c>
      <c r="L586" s="89">
        <v>0</v>
      </c>
      <c r="M586" s="88">
        <v>5.3265523000000002E-2</v>
      </c>
      <c r="N586" s="88"/>
      <c r="O586" s="88"/>
      <c r="P586" s="89"/>
      <c r="Q586" s="88"/>
      <c r="R586" s="90">
        <f t="shared" si="36"/>
        <v>18.68</v>
      </c>
      <c r="S586" s="90">
        <f t="shared" si="37"/>
        <v>5.3533187878787879E-2</v>
      </c>
      <c r="T586" s="93" t="str">
        <f t="shared" si="38"/>
        <v/>
      </c>
      <c r="U586" s="92">
        <f t="shared" si="39"/>
        <v>5.3533188944723621E-2</v>
      </c>
    </row>
    <row r="587" spans="1:21" x14ac:dyDescent="0.15">
      <c r="A587" s="84" t="s">
        <v>48</v>
      </c>
      <c r="B587" s="84" t="s">
        <v>8</v>
      </c>
      <c r="C587" s="84" t="s">
        <v>43</v>
      </c>
      <c r="D587" s="84" t="s">
        <v>30</v>
      </c>
      <c r="E587" s="84" t="s">
        <v>44</v>
      </c>
      <c r="F587" s="88">
        <v>3.5</v>
      </c>
      <c r="G587" s="88">
        <v>1.55</v>
      </c>
      <c r="H587" s="89">
        <v>0</v>
      </c>
      <c r="I587" s="88">
        <v>2.41</v>
      </c>
      <c r="J587" s="88">
        <v>54.984999999999999</v>
      </c>
      <c r="K587" s="88">
        <v>9.8663269999999997E-2</v>
      </c>
      <c r="L587" s="89">
        <v>0</v>
      </c>
      <c r="M587" s="88">
        <v>0.15340546999999999</v>
      </c>
      <c r="N587" s="88"/>
      <c r="O587" s="88"/>
      <c r="P587" s="89"/>
      <c r="Q587" s="88"/>
      <c r="R587" s="90">
        <f t="shared" si="36"/>
        <v>15.709999999999999</v>
      </c>
      <c r="S587" s="90">
        <f t="shared" si="37"/>
        <v>6.3653722580645153E-2</v>
      </c>
      <c r="T587" s="93" t="str">
        <f t="shared" si="38"/>
        <v/>
      </c>
      <c r="U587" s="92">
        <f t="shared" si="39"/>
        <v>6.3653721991701231E-2</v>
      </c>
    </row>
    <row r="588" spans="1:21" x14ac:dyDescent="0.15">
      <c r="A588" s="84" t="s">
        <v>48</v>
      </c>
      <c r="B588" s="84" t="s">
        <v>8</v>
      </c>
      <c r="C588" s="84" t="s">
        <v>43</v>
      </c>
      <c r="D588" s="84" t="s">
        <v>30</v>
      </c>
      <c r="E588" s="84" t="s">
        <v>51</v>
      </c>
      <c r="F588" s="88">
        <v>3.5</v>
      </c>
      <c r="G588" s="88">
        <v>2.39</v>
      </c>
      <c r="H588" s="89">
        <v>0</v>
      </c>
      <c r="I588" s="88">
        <v>3.86</v>
      </c>
      <c r="J588" s="88">
        <v>54.984999999999999</v>
      </c>
      <c r="K588" s="88">
        <v>0.1521324</v>
      </c>
      <c r="L588" s="89">
        <v>0</v>
      </c>
      <c r="M588" s="88">
        <v>0.24570337</v>
      </c>
      <c r="N588" s="88"/>
      <c r="O588" s="88"/>
      <c r="P588" s="89"/>
      <c r="Q588" s="88"/>
      <c r="R588" s="90">
        <f t="shared" si="36"/>
        <v>15.709999999999999</v>
      </c>
      <c r="S588" s="90">
        <f t="shared" si="37"/>
        <v>6.3653723849372387E-2</v>
      </c>
      <c r="T588" s="93" t="str">
        <f t="shared" si="38"/>
        <v/>
      </c>
      <c r="U588" s="92">
        <f t="shared" si="39"/>
        <v>6.365372279792747E-2</v>
      </c>
    </row>
    <row r="589" spans="1:21" x14ac:dyDescent="0.15">
      <c r="A589" s="84" t="s">
        <v>48</v>
      </c>
      <c r="B589" s="84" t="s">
        <v>8</v>
      </c>
      <c r="C589" s="84" t="s">
        <v>43</v>
      </c>
      <c r="D589" s="84" t="s">
        <v>45</v>
      </c>
      <c r="E589" s="84" t="s">
        <v>44</v>
      </c>
      <c r="F589" s="88">
        <v>1.9</v>
      </c>
      <c r="G589" s="88">
        <v>1.3</v>
      </c>
      <c r="H589" s="89">
        <v>0</v>
      </c>
      <c r="I589" s="88">
        <v>1.78</v>
      </c>
      <c r="J589" s="88"/>
      <c r="K589" s="88"/>
      <c r="L589" s="89"/>
      <c r="M589" s="88"/>
      <c r="N589" s="88">
        <v>1.9</v>
      </c>
      <c r="O589" s="88">
        <v>1.3</v>
      </c>
      <c r="P589" s="89">
        <v>0</v>
      </c>
      <c r="Q589" s="88">
        <v>1.78</v>
      </c>
      <c r="R589" s="90">
        <f t="shared" si="36"/>
        <v>1</v>
      </c>
      <c r="S589" s="90">
        <f t="shared" si="37"/>
        <v>1</v>
      </c>
      <c r="T589" s="93" t="str">
        <f t="shared" si="38"/>
        <v/>
      </c>
      <c r="U589" s="92">
        <f t="shared" si="39"/>
        <v>1</v>
      </c>
    </row>
    <row r="590" spans="1:21" x14ac:dyDescent="0.15">
      <c r="A590" s="84" t="s">
        <v>48</v>
      </c>
      <c r="B590" s="84" t="s">
        <v>8</v>
      </c>
      <c r="C590" s="84" t="s">
        <v>43</v>
      </c>
      <c r="D590" s="84" t="s">
        <v>45</v>
      </c>
      <c r="E590" s="84" t="s">
        <v>51</v>
      </c>
      <c r="F590" s="88">
        <v>2.2000000000000002</v>
      </c>
      <c r="G590" s="88">
        <v>1.9</v>
      </c>
      <c r="H590" s="89">
        <v>0</v>
      </c>
      <c r="I590" s="88">
        <v>2.76</v>
      </c>
      <c r="J590" s="88"/>
      <c r="K590" s="88"/>
      <c r="L590" s="89"/>
      <c r="M590" s="88"/>
      <c r="N590" s="88">
        <v>2.2000000000000002</v>
      </c>
      <c r="O590" s="88">
        <v>1.9</v>
      </c>
      <c r="P590" s="89">
        <v>0</v>
      </c>
      <c r="Q590" s="88">
        <v>2.76</v>
      </c>
      <c r="R590" s="90">
        <f t="shared" si="36"/>
        <v>1</v>
      </c>
      <c r="S590" s="90">
        <f t="shared" si="37"/>
        <v>1</v>
      </c>
      <c r="T590" s="93" t="str">
        <f t="shared" si="38"/>
        <v/>
      </c>
      <c r="U590" s="92">
        <f t="shared" si="39"/>
        <v>1</v>
      </c>
    </row>
    <row r="591" spans="1:21" x14ac:dyDescent="0.15">
      <c r="A591" s="84" t="s">
        <v>48</v>
      </c>
      <c r="B591" s="84" t="s">
        <v>8</v>
      </c>
      <c r="C591" s="84" t="s">
        <v>157</v>
      </c>
      <c r="D591" s="84" t="s">
        <v>29</v>
      </c>
      <c r="E591" s="84" t="s">
        <v>44</v>
      </c>
      <c r="F591" s="88">
        <v>3.23</v>
      </c>
      <c r="G591" s="88">
        <v>4.1900000000000004</v>
      </c>
      <c r="H591" s="89">
        <v>1.1299999999999999E-2</v>
      </c>
      <c r="I591" s="88">
        <v>3.44</v>
      </c>
      <c r="J591" s="88"/>
      <c r="K591" s="88"/>
      <c r="L591" s="89"/>
      <c r="M591" s="88"/>
      <c r="N591" s="88">
        <v>3.23</v>
      </c>
      <c r="O591" s="88">
        <v>4.1900000000000004</v>
      </c>
      <c r="P591" s="89">
        <v>1.1299999999999999E-2</v>
      </c>
      <c r="Q591" s="88">
        <v>3.44</v>
      </c>
      <c r="R591" s="90">
        <f t="shared" si="36"/>
        <v>1</v>
      </c>
      <c r="S591" s="90">
        <f t="shared" si="37"/>
        <v>1</v>
      </c>
      <c r="T591" s="93">
        <f t="shared" si="38"/>
        <v>1</v>
      </c>
      <c r="U591" s="92">
        <f t="shared" si="39"/>
        <v>1</v>
      </c>
    </row>
    <row r="592" spans="1:21" x14ac:dyDescent="0.15">
      <c r="A592" s="84" t="s">
        <v>48</v>
      </c>
      <c r="B592" s="84" t="s">
        <v>8</v>
      </c>
      <c r="C592" s="84" t="s">
        <v>157</v>
      </c>
      <c r="D592" s="84" t="s">
        <v>29</v>
      </c>
      <c r="E592" s="84" t="s">
        <v>51</v>
      </c>
      <c r="F592" s="88">
        <v>2.9</v>
      </c>
      <c r="G592" s="88">
        <v>4.8600000000000003</v>
      </c>
      <c r="H592" s="89">
        <v>1.3100000000000001E-2</v>
      </c>
      <c r="I592" s="88">
        <v>4.2300000000000004</v>
      </c>
      <c r="J592" s="88"/>
      <c r="K592" s="88"/>
      <c r="L592" s="89"/>
      <c r="M592" s="88"/>
      <c r="N592" s="88">
        <v>2.9</v>
      </c>
      <c r="O592" s="88">
        <v>4.8600000000000003</v>
      </c>
      <c r="P592" s="89">
        <v>1.3100000000000001E-2</v>
      </c>
      <c r="Q592" s="88">
        <v>4.2300000000000004</v>
      </c>
      <c r="R592" s="90">
        <f t="shared" si="36"/>
        <v>1</v>
      </c>
      <c r="S592" s="90">
        <f t="shared" si="37"/>
        <v>1</v>
      </c>
      <c r="T592" s="93">
        <f t="shared" si="38"/>
        <v>1</v>
      </c>
      <c r="U592" s="92">
        <f t="shared" si="39"/>
        <v>1</v>
      </c>
    </row>
    <row r="593" spans="1:21" x14ac:dyDescent="0.15">
      <c r="A593" s="84" t="s">
        <v>48</v>
      </c>
      <c r="B593" s="84" t="s">
        <v>8</v>
      </c>
      <c r="C593" s="84" t="s">
        <v>157</v>
      </c>
      <c r="D593" s="84" t="s">
        <v>31</v>
      </c>
      <c r="E593" s="84" t="s">
        <v>44</v>
      </c>
      <c r="F593" s="88">
        <v>1</v>
      </c>
      <c r="G593" s="88">
        <v>1.08</v>
      </c>
      <c r="H593" s="89">
        <v>1.75E-3</v>
      </c>
      <c r="I593" s="88">
        <v>0.78100000000000003</v>
      </c>
      <c r="J593" s="88"/>
      <c r="K593" s="88"/>
      <c r="L593" s="89"/>
      <c r="M593" s="88"/>
      <c r="N593" s="88">
        <v>1</v>
      </c>
      <c r="O593" s="88">
        <v>1.08</v>
      </c>
      <c r="P593" s="89">
        <v>1.75E-3</v>
      </c>
      <c r="Q593" s="88">
        <v>0.78100000000000003</v>
      </c>
      <c r="R593" s="90">
        <f t="shared" si="36"/>
        <v>1</v>
      </c>
      <c r="S593" s="90">
        <f t="shared" si="37"/>
        <v>1</v>
      </c>
      <c r="T593" s="93">
        <f t="shared" si="38"/>
        <v>1</v>
      </c>
      <c r="U593" s="92">
        <f t="shared" si="39"/>
        <v>1</v>
      </c>
    </row>
    <row r="594" spans="1:21" x14ac:dyDescent="0.15">
      <c r="A594" s="84" t="s">
        <v>48</v>
      </c>
      <c r="B594" s="84" t="s">
        <v>8</v>
      </c>
      <c r="C594" s="84" t="s">
        <v>157</v>
      </c>
      <c r="D594" s="84" t="s">
        <v>31</v>
      </c>
      <c r="E594" s="84" t="s">
        <v>51</v>
      </c>
      <c r="F594" s="88">
        <v>1.39</v>
      </c>
      <c r="G594" s="88">
        <v>1.22</v>
      </c>
      <c r="H594" s="89">
        <v>2.3400000000000001E-3</v>
      </c>
      <c r="I594" s="88">
        <v>1.03</v>
      </c>
      <c r="J594" s="88"/>
      <c r="K594" s="88"/>
      <c r="L594" s="89"/>
      <c r="M594" s="88"/>
      <c r="N594" s="88">
        <v>1.39</v>
      </c>
      <c r="O594" s="88">
        <v>1.22</v>
      </c>
      <c r="P594" s="89">
        <v>2.3400000000000001E-3</v>
      </c>
      <c r="Q594" s="88">
        <v>1.03</v>
      </c>
      <c r="R594" s="90">
        <f t="shared" si="36"/>
        <v>1</v>
      </c>
      <c r="S594" s="90">
        <f t="shared" si="37"/>
        <v>1</v>
      </c>
      <c r="T594" s="93">
        <f t="shared" si="38"/>
        <v>1</v>
      </c>
      <c r="U594" s="92">
        <f t="shared" si="39"/>
        <v>1</v>
      </c>
    </row>
    <row r="595" spans="1:21" x14ac:dyDescent="0.15">
      <c r="A595" s="84" t="s">
        <v>48</v>
      </c>
      <c r="B595" s="84" t="s">
        <v>8</v>
      </c>
      <c r="C595" s="84" t="s">
        <v>157</v>
      </c>
      <c r="D595" s="84" t="s">
        <v>30</v>
      </c>
      <c r="E595" s="84" t="s">
        <v>44</v>
      </c>
      <c r="F595" s="88">
        <v>3.5</v>
      </c>
      <c r="G595" s="88">
        <v>87.2</v>
      </c>
      <c r="H595" s="89">
        <v>1.83E-2</v>
      </c>
      <c r="I595" s="88">
        <v>2.65</v>
      </c>
      <c r="J595" s="88"/>
      <c r="K595" s="88"/>
      <c r="L595" s="89"/>
      <c r="M595" s="88"/>
      <c r="N595" s="88">
        <v>3.5</v>
      </c>
      <c r="O595" s="88">
        <v>87.2</v>
      </c>
      <c r="P595" s="89">
        <v>1.83E-2</v>
      </c>
      <c r="Q595" s="88">
        <v>2.65</v>
      </c>
      <c r="R595" s="90">
        <f t="shared" si="36"/>
        <v>1</v>
      </c>
      <c r="S595" s="90">
        <f t="shared" si="37"/>
        <v>1</v>
      </c>
      <c r="T595" s="93">
        <f t="shared" si="38"/>
        <v>1</v>
      </c>
      <c r="U595" s="92">
        <f t="shared" si="39"/>
        <v>1</v>
      </c>
    </row>
    <row r="596" spans="1:21" x14ac:dyDescent="0.15">
      <c r="A596" s="84" t="s">
        <v>48</v>
      </c>
      <c r="B596" s="84" t="s">
        <v>8</v>
      </c>
      <c r="C596" s="84" t="s">
        <v>157</v>
      </c>
      <c r="D596" s="84" t="s">
        <v>30</v>
      </c>
      <c r="E596" s="84" t="s">
        <v>51</v>
      </c>
      <c r="F596" s="88">
        <v>3.5</v>
      </c>
      <c r="G596" s="88">
        <v>11</v>
      </c>
      <c r="H596" s="89">
        <v>2.9700000000000001E-2</v>
      </c>
      <c r="I596" s="88">
        <v>4.24</v>
      </c>
      <c r="J596" s="88"/>
      <c r="K596" s="88"/>
      <c r="L596" s="89"/>
      <c r="M596" s="88"/>
      <c r="N596" s="88">
        <v>3.5</v>
      </c>
      <c r="O596" s="88">
        <v>11</v>
      </c>
      <c r="P596" s="89">
        <v>2.9700000000000001E-2</v>
      </c>
      <c r="Q596" s="88">
        <v>4.24</v>
      </c>
      <c r="R596" s="90">
        <f t="shared" si="36"/>
        <v>1</v>
      </c>
      <c r="S596" s="90">
        <f t="shared" si="37"/>
        <v>1</v>
      </c>
      <c r="T596" s="93">
        <f t="shared" si="38"/>
        <v>1</v>
      </c>
      <c r="U596" s="92">
        <f t="shared" si="39"/>
        <v>1</v>
      </c>
    </row>
    <row r="597" spans="1:21" x14ac:dyDescent="0.15">
      <c r="A597" s="84" t="s">
        <v>48</v>
      </c>
      <c r="B597" s="84" t="s">
        <v>8</v>
      </c>
      <c r="C597" s="84" t="s">
        <v>157</v>
      </c>
      <c r="D597" s="84" t="s">
        <v>45</v>
      </c>
      <c r="E597" s="84" t="s">
        <v>44</v>
      </c>
      <c r="F597" s="88">
        <v>1.9</v>
      </c>
      <c r="G597" s="88">
        <v>3</v>
      </c>
      <c r="H597" s="89">
        <v>6.0000000000000001E-3</v>
      </c>
      <c r="I597" s="88">
        <v>1.83</v>
      </c>
      <c r="J597" s="88"/>
      <c r="K597" s="88"/>
      <c r="L597" s="89"/>
      <c r="M597" s="88"/>
      <c r="N597" s="88">
        <v>1.9</v>
      </c>
      <c r="O597" s="88">
        <v>3</v>
      </c>
      <c r="P597" s="89">
        <v>6.0000000000000001E-3</v>
      </c>
      <c r="Q597" s="88">
        <v>1.83</v>
      </c>
      <c r="R597" s="90">
        <f t="shared" si="36"/>
        <v>1</v>
      </c>
      <c r="S597" s="90">
        <f t="shared" si="37"/>
        <v>1</v>
      </c>
      <c r="T597" s="93">
        <f t="shared" si="38"/>
        <v>1</v>
      </c>
      <c r="U597" s="92">
        <f t="shared" si="39"/>
        <v>1</v>
      </c>
    </row>
    <row r="598" spans="1:21" x14ac:dyDescent="0.15">
      <c r="A598" s="84" t="s">
        <v>48</v>
      </c>
      <c r="B598" s="84" t="s">
        <v>8</v>
      </c>
      <c r="C598" s="84" t="s">
        <v>157</v>
      </c>
      <c r="D598" s="84" t="s">
        <v>45</v>
      </c>
      <c r="E598" s="84" t="s">
        <v>51</v>
      </c>
      <c r="F598" s="88">
        <v>2.2000000000000002</v>
      </c>
      <c r="G598" s="88">
        <v>3.3</v>
      </c>
      <c r="H598" s="89">
        <v>8.9999999999999993E-3</v>
      </c>
      <c r="I598" s="88">
        <v>2.81</v>
      </c>
      <c r="J598" s="88"/>
      <c r="K598" s="88"/>
      <c r="L598" s="89"/>
      <c r="M598" s="88"/>
      <c r="N598" s="88">
        <v>2.2000000000000002</v>
      </c>
      <c r="O598" s="88">
        <v>3.3</v>
      </c>
      <c r="P598" s="89">
        <v>8.9999999999999993E-3</v>
      </c>
      <c r="Q598" s="88">
        <v>2.81</v>
      </c>
      <c r="R598" s="90">
        <f t="shared" si="36"/>
        <v>1</v>
      </c>
      <c r="S598" s="90">
        <f t="shared" si="37"/>
        <v>1</v>
      </c>
      <c r="T598" s="93">
        <f t="shared" si="38"/>
        <v>1</v>
      </c>
      <c r="U598" s="92">
        <f t="shared" si="39"/>
        <v>1</v>
      </c>
    </row>
    <row r="599" spans="1:21" x14ac:dyDescent="0.15">
      <c r="A599" s="84" t="s">
        <v>48</v>
      </c>
      <c r="B599" s="84" t="s">
        <v>8</v>
      </c>
      <c r="C599" s="84" t="s">
        <v>158</v>
      </c>
      <c r="D599" s="84" t="s">
        <v>29</v>
      </c>
      <c r="E599" s="84" t="s">
        <v>44</v>
      </c>
      <c r="F599" s="88">
        <v>3.23</v>
      </c>
      <c r="G599" s="88">
        <v>31.3</v>
      </c>
      <c r="H599" s="89">
        <v>1.14E-2</v>
      </c>
      <c r="I599" s="88">
        <v>0</v>
      </c>
      <c r="J599" s="88"/>
      <c r="K599" s="88"/>
      <c r="L599" s="89"/>
      <c r="M599" s="88"/>
      <c r="N599" s="88">
        <v>3.23</v>
      </c>
      <c r="O599" s="88">
        <v>31.3</v>
      </c>
      <c r="P599" s="89">
        <v>1.14E-2</v>
      </c>
      <c r="Q599" s="88">
        <v>0</v>
      </c>
      <c r="R599" s="90">
        <f t="shared" si="36"/>
        <v>1</v>
      </c>
      <c r="S599" s="90">
        <f t="shared" si="37"/>
        <v>1</v>
      </c>
      <c r="T599" s="93">
        <f t="shared" si="38"/>
        <v>1</v>
      </c>
      <c r="U599" s="92" t="str">
        <f t="shared" si="39"/>
        <v/>
      </c>
    </row>
    <row r="600" spans="1:21" x14ac:dyDescent="0.15">
      <c r="A600" s="84" t="s">
        <v>48</v>
      </c>
      <c r="B600" s="84" t="s">
        <v>8</v>
      </c>
      <c r="C600" s="84" t="s">
        <v>158</v>
      </c>
      <c r="D600" s="84" t="s">
        <v>29</v>
      </c>
      <c r="E600" s="84" t="s">
        <v>51</v>
      </c>
      <c r="F600" s="88">
        <v>2.9</v>
      </c>
      <c r="G600" s="88">
        <v>38.4</v>
      </c>
      <c r="H600" s="89">
        <v>1.46E-2</v>
      </c>
      <c r="I600" s="88">
        <v>0</v>
      </c>
      <c r="J600" s="88"/>
      <c r="K600" s="88"/>
      <c r="L600" s="89"/>
      <c r="M600" s="88"/>
      <c r="N600" s="88">
        <v>2.9</v>
      </c>
      <c r="O600" s="88">
        <v>38.4</v>
      </c>
      <c r="P600" s="89">
        <v>1.46E-2</v>
      </c>
      <c r="Q600" s="88">
        <v>0</v>
      </c>
      <c r="R600" s="90">
        <f t="shared" si="36"/>
        <v>1</v>
      </c>
      <c r="S600" s="90">
        <f t="shared" si="37"/>
        <v>1</v>
      </c>
      <c r="T600" s="93">
        <f t="shared" si="38"/>
        <v>1</v>
      </c>
      <c r="U600" s="92" t="str">
        <f t="shared" si="39"/>
        <v/>
      </c>
    </row>
    <row r="601" spans="1:21" x14ac:dyDescent="0.15">
      <c r="A601" s="84" t="s">
        <v>48</v>
      </c>
      <c r="B601" s="84" t="s">
        <v>8</v>
      </c>
      <c r="C601" s="84" t="s">
        <v>158</v>
      </c>
      <c r="D601" s="84" t="s">
        <v>31</v>
      </c>
      <c r="E601" s="84" t="s">
        <v>44</v>
      </c>
      <c r="F601" s="88">
        <v>1</v>
      </c>
      <c r="G601" s="88">
        <v>7.76</v>
      </c>
      <c r="H601" s="89">
        <v>2E-3</v>
      </c>
      <c r="I601" s="88">
        <v>0</v>
      </c>
      <c r="J601" s="88"/>
      <c r="K601" s="88"/>
      <c r="L601" s="89"/>
      <c r="M601" s="88"/>
      <c r="N601" s="88">
        <v>1</v>
      </c>
      <c r="O601" s="88">
        <v>7.76</v>
      </c>
      <c r="P601" s="89">
        <v>2E-3</v>
      </c>
      <c r="Q601" s="88">
        <v>0</v>
      </c>
      <c r="R601" s="90">
        <f t="shared" si="36"/>
        <v>1</v>
      </c>
      <c r="S601" s="90">
        <f t="shared" si="37"/>
        <v>1</v>
      </c>
      <c r="T601" s="93">
        <f t="shared" si="38"/>
        <v>1</v>
      </c>
      <c r="U601" s="92" t="str">
        <f t="shared" si="39"/>
        <v/>
      </c>
    </row>
    <row r="602" spans="1:21" x14ac:dyDescent="0.15">
      <c r="A602" s="84" t="s">
        <v>48</v>
      </c>
      <c r="B602" s="84" t="s">
        <v>8</v>
      </c>
      <c r="C602" s="84" t="s">
        <v>158</v>
      </c>
      <c r="D602" s="84" t="s">
        <v>31</v>
      </c>
      <c r="E602" s="84" t="s">
        <v>51</v>
      </c>
      <c r="F602" s="88">
        <v>1.39</v>
      </c>
      <c r="G602" s="88">
        <v>9.4600000000000009</v>
      </c>
      <c r="H602" s="89">
        <v>2.3400000000000001E-3</v>
      </c>
      <c r="I602" s="88">
        <v>0</v>
      </c>
      <c r="J602" s="88"/>
      <c r="K602" s="88"/>
      <c r="L602" s="89"/>
      <c r="M602" s="88"/>
      <c r="N602" s="88">
        <v>1.39</v>
      </c>
      <c r="O602" s="88">
        <v>9.4600000000000009</v>
      </c>
      <c r="P602" s="89">
        <v>2.3400000000000001E-3</v>
      </c>
      <c r="Q602" s="88">
        <v>0</v>
      </c>
      <c r="R602" s="90">
        <f t="shared" si="36"/>
        <v>1</v>
      </c>
      <c r="S602" s="90">
        <f t="shared" si="37"/>
        <v>1</v>
      </c>
      <c r="T602" s="93">
        <f t="shared" si="38"/>
        <v>1</v>
      </c>
      <c r="U602" s="92" t="str">
        <f t="shared" si="39"/>
        <v/>
      </c>
    </row>
    <row r="603" spans="1:21" x14ac:dyDescent="0.15">
      <c r="A603" s="84" t="s">
        <v>48</v>
      </c>
      <c r="B603" s="84" t="s">
        <v>8</v>
      </c>
      <c r="C603" s="84" t="s">
        <v>158</v>
      </c>
      <c r="D603" s="84" t="s">
        <v>30</v>
      </c>
      <c r="E603" s="84" t="s">
        <v>44</v>
      </c>
      <c r="F603" s="88">
        <v>3.5</v>
      </c>
      <c r="G603" s="88">
        <v>107</v>
      </c>
      <c r="H603" s="89">
        <v>2.1000000000000001E-2</v>
      </c>
      <c r="I603" s="88">
        <v>0</v>
      </c>
      <c r="J603" s="88"/>
      <c r="K603" s="88"/>
      <c r="L603" s="89"/>
      <c r="M603" s="88"/>
      <c r="N603" s="88">
        <v>3.5</v>
      </c>
      <c r="O603" s="88">
        <v>107</v>
      </c>
      <c r="P603" s="89">
        <v>2.1000000000000001E-2</v>
      </c>
      <c r="Q603" s="88">
        <v>0</v>
      </c>
      <c r="R603" s="90">
        <f t="shared" si="36"/>
        <v>1</v>
      </c>
      <c r="S603" s="90">
        <f t="shared" si="37"/>
        <v>1</v>
      </c>
      <c r="T603" s="93">
        <f t="shared" si="38"/>
        <v>1</v>
      </c>
      <c r="U603" s="92" t="str">
        <f t="shared" si="39"/>
        <v/>
      </c>
    </row>
    <row r="604" spans="1:21" x14ac:dyDescent="0.15">
      <c r="A604" s="84" t="s">
        <v>48</v>
      </c>
      <c r="B604" s="84" t="s">
        <v>8</v>
      </c>
      <c r="C604" s="84" t="s">
        <v>158</v>
      </c>
      <c r="D604" s="84" t="s">
        <v>30</v>
      </c>
      <c r="E604" s="84" t="s">
        <v>51</v>
      </c>
      <c r="F604" s="88">
        <v>3.5</v>
      </c>
      <c r="G604" s="88">
        <v>42</v>
      </c>
      <c r="H604" s="89">
        <v>3.56E-2</v>
      </c>
      <c r="I604" s="88">
        <v>0</v>
      </c>
      <c r="J604" s="88"/>
      <c r="K604" s="88"/>
      <c r="L604" s="89"/>
      <c r="M604" s="88"/>
      <c r="N604" s="88">
        <v>3.5</v>
      </c>
      <c r="O604" s="88">
        <v>42</v>
      </c>
      <c r="P604" s="89">
        <v>3.56E-2</v>
      </c>
      <c r="Q604" s="88">
        <v>0</v>
      </c>
      <c r="R604" s="90">
        <f t="shared" si="36"/>
        <v>1</v>
      </c>
      <c r="S604" s="90">
        <f t="shared" si="37"/>
        <v>1</v>
      </c>
      <c r="T604" s="93">
        <f t="shared" si="38"/>
        <v>1</v>
      </c>
      <c r="U604" s="92" t="str">
        <f t="shared" si="39"/>
        <v/>
      </c>
    </row>
    <row r="605" spans="1:21" x14ac:dyDescent="0.15">
      <c r="A605" s="84" t="s">
        <v>48</v>
      </c>
      <c r="B605" s="84" t="s">
        <v>8</v>
      </c>
      <c r="C605" s="84" t="s">
        <v>158</v>
      </c>
      <c r="D605" s="84" t="s">
        <v>45</v>
      </c>
      <c r="E605" s="84" t="s">
        <v>44</v>
      </c>
      <c r="F605" s="88">
        <v>1.9</v>
      </c>
      <c r="G605" s="88">
        <v>17.8</v>
      </c>
      <c r="H605" s="89">
        <v>6.0000000000000001E-3</v>
      </c>
      <c r="I605" s="88">
        <v>0</v>
      </c>
      <c r="J605" s="88"/>
      <c r="K605" s="88"/>
      <c r="L605" s="89"/>
      <c r="M605" s="88"/>
      <c r="N605" s="88">
        <v>1.9</v>
      </c>
      <c r="O605" s="88">
        <v>17.8</v>
      </c>
      <c r="P605" s="89">
        <v>6.0000000000000001E-3</v>
      </c>
      <c r="Q605" s="88">
        <v>0</v>
      </c>
      <c r="R605" s="90">
        <f t="shared" si="36"/>
        <v>1</v>
      </c>
      <c r="S605" s="90">
        <f t="shared" si="37"/>
        <v>1</v>
      </c>
      <c r="T605" s="93">
        <f t="shared" si="38"/>
        <v>1</v>
      </c>
      <c r="U605" s="92" t="str">
        <f t="shared" si="39"/>
        <v/>
      </c>
    </row>
    <row r="606" spans="1:21" x14ac:dyDescent="0.15">
      <c r="A606" s="84" t="s">
        <v>48</v>
      </c>
      <c r="B606" s="84" t="s">
        <v>8</v>
      </c>
      <c r="C606" s="84" t="s">
        <v>158</v>
      </c>
      <c r="D606" s="84" t="s">
        <v>45</v>
      </c>
      <c r="E606" s="84" t="s">
        <v>51</v>
      </c>
      <c r="F606" s="88">
        <v>2.2000000000000002</v>
      </c>
      <c r="G606" s="88">
        <v>25.7</v>
      </c>
      <c r="H606" s="89">
        <v>8.9999999999999993E-3</v>
      </c>
      <c r="I606" s="88">
        <v>0</v>
      </c>
      <c r="J606" s="88"/>
      <c r="K606" s="88"/>
      <c r="L606" s="89"/>
      <c r="M606" s="88"/>
      <c r="N606" s="88">
        <v>2.2000000000000002</v>
      </c>
      <c r="O606" s="88">
        <v>25.7</v>
      </c>
      <c r="P606" s="89">
        <v>8.9999999999999993E-3</v>
      </c>
      <c r="Q606" s="88">
        <v>0</v>
      </c>
      <c r="R606" s="90">
        <f t="shared" si="36"/>
        <v>1</v>
      </c>
      <c r="S606" s="90">
        <f t="shared" si="37"/>
        <v>1</v>
      </c>
      <c r="T606" s="93">
        <f t="shared" si="38"/>
        <v>1</v>
      </c>
      <c r="U606" s="92" t="str">
        <f t="shared" si="39"/>
        <v/>
      </c>
    </row>
    <row r="607" spans="1:21" x14ac:dyDescent="0.15">
      <c r="A607" s="84" t="s">
        <v>48</v>
      </c>
      <c r="B607" s="84" t="s">
        <v>8</v>
      </c>
      <c r="C607" s="84" t="s">
        <v>159</v>
      </c>
      <c r="D607" s="84" t="s">
        <v>29</v>
      </c>
      <c r="E607" s="84" t="s">
        <v>44</v>
      </c>
      <c r="F607" s="88">
        <v>3.23</v>
      </c>
      <c r="G607" s="88">
        <v>2.6</v>
      </c>
      <c r="H607" s="89">
        <v>1.47E-3</v>
      </c>
      <c r="I607" s="88">
        <v>3.34</v>
      </c>
      <c r="J607" s="88"/>
      <c r="K607" s="88"/>
      <c r="L607" s="89"/>
      <c r="M607" s="88"/>
      <c r="N607" s="88">
        <v>3.23</v>
      </c>
      <c r="O607" s="88">
        <v>2.6</v>
      </c>
      <c r="P607" s="89">
        <v>1.47E-3</v>
      </c>
      <c r="Q607" s="88">
        <v>3.34</v>
      </c>
      <c r="R607" s="90">
        <f t="shared" si="36"/>
        <v>1</v>
      </c>
      <c r="S607" s="90">
        <f t="shared" si="37"/>
        <v>1</v>
      </c>
      <c r="T607" s="93">
        <f t="shared" si="38"/>
        <v>1</v>
      </c>
      <c r="U607" s="92">
        <f t="shared" si="39"/>
        <v>1</v>
      </c>
    </row>
    <row r="608" spans="1:21" x14ac:dyDescent="0.15">
      <c r="A608" s="84" t="s">
        <v>48</v>
      </c>
      <c r="B608" s="84" t="s">
        <v>8</v>
      </c>
      <c r="C608" s="84" t="s">
        <v>159</v>
      </c>
      <c r="D608" s="84" t="s">
        <v>29</v>
      </c>
      <c r="E608" s="84" t="s">
        <v>51</v>
      </c>
      <c r="F608" s="88">
        <v>2.9</v>
      </c>
      <c r="G608" s="88">
        <v>3.27</v>
      </c>
      <c r="H608" s="89">
        <v>1.73E-3</v>
      </c>
      <c r="I608" s="88">
        <v>4.1399999999999997</v>
      </c>
      <c r="J608" s="88"/>
      <c r="K608" s="88"/>
      <c r="L608" s="89"/>
      <c r="M608" s="88"/>
      <c r="N608" s="88">
        <v>2.9</v>
      </c>
      <c r="O608" s="88">
        <v>3.27</v>
      </c>
      <c r="P608" s="89">
        <v>1.73E-3</v>
      </c>
      <c r="Q608" s="88">
        <v>4.1399999999999997</v>
      </c>
      <c r="R608" s="90">
        <f t="shared" si="36"/>
        <v>1</v>
      </c>
      <c r="S608" s="90">
        <f t="shared" si="37"/>
        <v>1</v>
      </c>
      <c r="T608" s="93">
        <f t="shared" si="38"/>
        <v>1</v>
      </c>
      <c r="U608" s="92">
        <f t="shared" si="39"/>
        <v>1</v>
      </c>
    </row>
    <row r="609" spans="1:21" x14ac:dyDescent="0.15">
      <c r="A609" s="84" t="s">
        <v>48</v>
      </c>
      <c r="B609" s="84" t="s">
        <v>8</v>
      </c>
      <c r="C609" s="84" t="s">
        <v>159</v>
      </c>
      <c r="D609" s="84" t="s">
        <v>31</v>
      </c>
      <c r="E609" s="84" t="s">
        <v>44</v>
      </c>
      <c r="F609" s="88">
        <v>1</v>
      </c>
      <c r="G609" s="88">
        <v>0.82</v>
      </c>
      <c r="H609" s="89">
        <v>1.6000000000000001E-4</v>
      </c>
      <c r="I609" s="88">
        <v>0.74399999999999999</v>
      </c>
      <c r="J609" s="88"/>
      <c r="K609" s="88"/>
      <c r="L609" s="89"/>
      <c r="M609" s="88"/>
      <c r="N609" s="88">
        <v>1</v>
      </c>
      <c r="O609" s="88">
        <v>0.82</v>
      </c>
      <c r="P609" s="89">
        <v>1.6000000000000001E-4</v>
      </c>
      <c r="Q609" s="88">
        <v>0.74399999999999999</v>
      </c>
      <c r="R609" s="90">
        <f t="shared" si="36"/>
        <v>1</v>
      </c>
      <c r="S609" s="90">
        <f t="shared" si="37"/>
        <v>1</v>
      </c>
      <c r="T609" s="93">
        <f t="shared" si="38"/>
        <v>1</v>
      </c>
      <c r="U609" s="92">
        <f t="shared" si="39"/>
        <v>1</v>
      </c>
    </row>
    <row r="610" spans="1:21" x14ac:dyDescent="0.15">
      <c r="A610" s="84" t="s">
        <v>48</v>
      </c>
      <c r="B610" s="84" t="s">
        <v>8</v>
      </c>
      <c r="C610" s="84" t="s">
        <v>159</v>
      </c>
      <c r="D610" s="84" t="s">
        <v>31</v>
      </c>
      <c r="E610" s="84" t="s">
        <v>51</v>
      </c>
      <c r="F610" s="88">
        <v>1.39</v>
      </c>
      <c r="G610" s="88">
        <v>0.95099999999999996</v>
      </c>
      <c r="H610" s="89">
        <v>2.1000000000000001E-4</v>
      </c>
      <c r="I610" s="88">
        <v>0.98699999999999999</v>
      </c>
      <c r="J610" s="88"/>
      <c r="K610" s="88"/>
      <c r="L610" s="89"/>
      <c r="M610" s="88"/>
      <c r="N610" s="88">
        <v>1.39</v>
      </c>
      <c r="O610" s="88">
        <v>0.95099999999999996</v>
      </c>
      <c r="P610" s="89">
        <v>2.1000000000000001E-4</v>
      </c>
      <c r="Q610" s="88">
        <v>0.98699999999999999</v>
      </c>
      <c r="R610" s="90">
        <f t="shared" si="36"/>
        <v>1</v>
      </c>
      <c r="S610" s="90">
        <f t="shared" si="37"/>
        <v>1</v>
      </c>
      <c r="T610" s="93">
        <f t="shared" si="38"/>
        <v>1</v>
      </c>
      <c r="U610" s="92">
        <f t="shared" si="39"/>
        <v>1</v>
      </c>
    </row>
    <row r="611" spans="1:21" x14ac:dyDescent="0.15">
      <c r="A611" s="84" t="s">
        <v>48</v>
      </c>
      <c r="B611" s="84" t="s">
        <v>8</v>
      </c>
      <c r="C611" s="84" t="s">
        <v>159</v>
      </c>
      <c r="D611" s="84" t="s">
        <v>30</v>
      </c>
      <c r="E611" s="84" t="s">
        <v>44</v>
      </c>
      <c r="F611" s="88">
        <v>3.5</v>
      </c>
      <c r="G611" s="88">
        <v>53.7</v>
      </c>
      <c r="H611" s="89">
        <v>1.0999999999999999E-2</v>
      </c>
      <c r="I611" s="88">
        <v>2.36</v>
      </c>
      <c r="J611" s="88"/>
      <c r="K611" s="88"/>
      <c r="L611" s="89"/>
      <c r="M611" s="88"/>
      <c r="N611" s="88">
        <v>3.5</v>
      </c>
      <c r="O611" s="88">
        <v>53.7</v>
      </c>
      <c r="P611" s="89">
        <v>1.0999999999999999E-2</v>
      </c>
      <c r="Q611" s="88">
        <v>2.36</v>
      </c>
      <c r="R611" s="90">
        <f t="shared" si="36"/>
        <v>1</v>
      </c>
      <c r="S611" s="90">
        <f t="shared" si="37"/>
        <v>1</v>
      </c>
      <c r="T611" s="93">
        <f t="shared" si="38"/>
        <v>1</v>
      </c>
      <c r="U611" s="92">
        <f t="shared" si="39"/>
        <v>1</v>
      </c>
    </row>
    <row r="612" spans="1:21" x14ac:dyDescent="0.15">
      <c r="A612" s="84" t="s">
        <v>48</v>
      </c>
      <c r="B612" s="84" t="s">
        <v>8</v>
      </c>
      <c r="C612" s="84" t="s">
        <v>159</v>
      </c>
      <c r="D612" s="84" t="s">
        <v>30</v>
      </c>
      <c r="E612" s="84" t="s">
        <v>51</v>
      </c>
      <c r="F612" s="88">
        <v>3.5</v>
      </c>
      <c r="G612" s="88">
        <v>9.7799999999999994</v>
      </c>
      <c r="H612" s="89">
        <v>1.7999999999999999E-2</v>
      </c>
      <c r="I612" s="88">
        <v>3.77</v>
      </c>
      <c r="J612" s="88"/>
      <c r="K612" s="88"/>
      <c r="L612" s="89"/>
      <c r="M612" s="88"/>
      <c r="N612" s="88">
        <v>3.5</v>
      </c>
      <c r="O612" s="88">
        <v>9.7799999999999994</v>
      </c>
      <c r="P612" s="89">
        <v>1.7999999999999999E-2</v>
      </c>
      <c r="Q612" s="88">
        <v>3.77</v>
      </c>
      <c r="R612" s="90">
        <f t="shared" si="36"/>
        <v>1</v>
      </c>
      <c r="S612" s="90">
        <f t="shared" si="37"/>
        <v>1</v>
      </c>
      <c r="T612" s="93">
        <f t="shared" si="38"/>
        <v>1</v>
      </c>
      <c r="U612" s="92">
        <f t="shared" si="39"/>
        <v>1</v>
      </c>
    </row>
    <row r="613" spans="1:21" x14ac:dyDescent="0.15">
      <c r="A613" s="84" t="s">
        <v>48</v>
      </c>
      <c r="B613" s="84" t="s">
        <v>8</v>
      </c>
      <c r="C613" s="84" t="s">
        <v>159</v>
      </c>
      <c r="D613" s="84" t="s">
        <v>45</v>
      </c>
      <c r="E613" s="84" t="s">
        <v>44</v>
      </c>
      <c r="F613" s="88">
        <v>1.9</v>
      </c>
      <c r="G613" s="88">
        <v>2</v>
      </c>
      <c r="H613" s="89">
        <v>1E-3</v>
      </c>
      <c r="I613" s="88">
        <v>1.77</v>
      </c>
      <c r="J613" s="88"/>
      <c r="K613" s="88"/>
      <c r="L613" s="89"/>
      <c r="M613" s="88"/>
      <c r="N613" s="88">
        <v>1.9</v>
      </c>
      <c r="O613" s="88">
        <v>2</v>
      </c>
      <c r="P613" s="89">
        <v>1E-3</v>
      </c>
      <c r="Q613" s="88">
        <v>1.77</v>
      </c>
      <c r="R613" s="90">
        <f t="shared" si="36"/>
        <v>1</v>
      </c>
      <c r="S613" s="90">
        <f t="shared" si="37"/>
        <v>1</v>
      </c>
      <c r="T613" s="93">
        <f t="shared" si="38"/>
        <v>1</v>
      </c>
      <c r="U613" s="92">
        <f t="shared" si="39"/>
        <v>1</v>
      </c>
    </row>
    <row r="614" spans="1:21" x14ac:dyDescent="0.15">
      <c r="A614" s="84" t="s">
        <v>48</v>
      </c>
      <c r="B614" s="84" t="s">
        <v>8</v>
      </c>
      <c r="C614" s="84" t="s">
        <v>159</v>
      </c>
      <c r="D614" s="84" t="s">
        <v>45</v>
      </c>
      <c r="E614" s="84" t="s">
        <v>51</v>
      </c>
      <c r="F614" s="88">
        <v>2.2000000000000002</v>
      </c>
      <c r="G614" s="88">
        <v>2.2999999999999998</v>
      </c>
      <c r="H614" s="89">
        <v>1E-3</v>
      </c>
      <c r="I614" s="88">
        <v>2.74</v>
      </c>
      <c r="J614" s="88"/>
      <c r="K614" s="88"/>
      <c r="L614" s="89"/>
      <c r="M614" s="88"/>
      <c r="N614" s="88">
        <v>2.2000000000000002</v>
      </c>
      <c r="O614" s="88">
        <v>2.2999999999999998</v>
      </c>
      <c r="P614" s="89">
        <v>1E-3</v>
      </c>
      <c r="Q614" s="88">
        <v>2.74</v>
      </c>
      <c r="R614" s="90">
        <f t="shared" si="36"/>
        <v>1</v>
      </c>
      <c r="S614" s="90">
        <f t="shared" si="37"/>
        <v>1</v>
      </c>
      <c r="T614" s="93">
        <f t="shared" si="38"/>
        <v>1</v>
      </c>
      <c r="U614" s="92">
        <f t="shared" si="39"/>
        <v>1</v>
      </c>
    </row>
    <row r="615" spans="1:21" x14ac:dyDescent="0.15">
      <c r="A615" s="84" t="s">
        <v>48</v>
      </c>
      <c r="B615" s="84" t="s">
        <v>9</v>
      </c>
      <c r="C615" s="84" t="s">
        <v>43</v>
      </c>
      <c r="D615" s="84" t="s">
        <v>29</v>
      </c>
      <c r="E615" s="84" t="s">
        <v>44</v>
      </c>
      <c r="F615" s="88">
        <v>3.17</v>
      </c>
      <c r="G615" s="88">
        <v>2.21</v>
      </c>
      <c r="H615" s="89">
        <v>0</v>
      </c>
      <c r="I615" s="88">
        <v>3.44</v>
      </c>
      <c r="J615" s="88">
        <v>58.898600000000002</v>
      </c>
      <c r="K615" s="88">
        <v>0.11894511000000001</v>
      </c>
      <c r="L615" s="89">
        <v>0</v>
      </c>
      <c r="M615" s="88">
        <v>0.18514532</v>
      </c>
      <c r="N615" s="88"/>
      <c r="O615" s="88"/>
      <c r="P615" s="89"/>
      <c r="Q615" s="88"/>
      <c r="R615" s="90">
        <f t="shared" si="36"/>
        <v>18.580000000000002</v>
      </c>
      <c r="S615" s="90">
        <f t="shared" si="37"/>
        <v>5.3821316742081453E-2</v>
      </c>
      <c r="T615" s="93" t="str">
        <f t="shared" si="38"/>
        <v/>
      </c>
      <c r="U615" s="92">
        <f t="shared" si="39"/>
        <v>5.3821313953488374E-2</v>
      </c>
    </row>
    <row r="616" spans="1:21" x14ac:dyDescent="0.15">
      <c r="A616" s="84" t="s">
        <v>48</v>
      </c>
      <c r="B616" s="84" t="s">
        <v>9</v>
      </c>
      <c r="C616" s="84" t="s">
        <v>43</v>
      </c>
      <c r="D616" s="84" t="s">
        <v>29</v>
      </c>
      <c r="E616" s="84" t="s">
        <v>51</v>
      </c>
      <c r="F616" s="88">
        <v>2.79</v>
      </c>
      <c r="G616" s="88">
        <v>2.33</v>
      </c>
      <c r="H616" s="89">
        <v>0</v>
      </c>
      <c r="I616" s="88">
        <v>3.45</v>
      </c>
      <c r="J616" s="88">
        <v>51.838200000000001</v>
      </c>
      <c r="K616" s="88">
        <v>0.12540366</v>
      </c>
      <c r="L616" s="89">
        <v>0</v>
      </c>
      <c r="M616" s="88">
        <v>0.18568353000000001</v>
      </c>
      <c r="N616" s="88"/>
      <c r="O616" s="88"/>
      <c r="P616" s="89"/>
      <c r="Q616" s="88"/>
      <c r="R616" s="90">
        <f t="shared" si="36"/>
        <v>18.579999999999998</v>
      </c>
      <c r="S616" s="90">
        <f t="shared" si="37"/>
        <v>5.3821313304721029E-2</v>
      </c>
      <c r="T616" s="93" t="str">
        <f t="shared" si="38"/>
        <v/>
      </c>
      <c r="U616" s="92">
        <f t="shared" si="39"/>
        <v>5.3821313043478265E-2</v>
      </c>
    </row>
    <row r="617" spans="1:21" x14ac:dyDescent="0.15">
      <c r="A617" s="84" t="s">
        <v>48</v>
      </c>
      <c r="B617" s="84" t="s">
        <v>9</v>
      </c>
      <c r="C617" s="84" t="s">
        <v>43</v>
      </c>
      <c r="D617" s="84" t="s">
        <v>31</v>
      </c>
      <c r="E617" s="84" t="s">
        <v>44</v>
      </c>
      <c r="F617" s="88">
        <v>1</v>
      </c>
      <c r="G617" s="88">
        <v>0.39</v>
      </c>
      <c r="H617" s="89">
        <v>0</v>
      </c>
      <c r="I617" s="88">
        <v>0.39700000000000002</v>
      </c>
      <c r="J617" s="88">
        <v>18.68</v>
      </c>
      <c r="K617" s="88">
        <v>2.0877943999999999E-2</v>
      </c>
      <c r="L617" s="89">
        <v>0</v>
      </c>
      <c r="M617" s="88">
        <v>2.1252677000000001E-2</v>
      </c>
      <c r="N617" s="88"/>
      <c r="O617" s="88"/>
      <c r="P617" s="89"/>
      <c r="Q617" s="88"/>
      <c r="R617" s="90">
        <f t="shared" si="36"/>
        <v>18.68</v>
      </c>
      <c r="S617" s="90">
        <f t="shared" si="37"/>
        <v>5.353318974358974E-2</v>
      </c>
      <c r="T617" s="93" t="str">
        <f t="shared" si="38"/>
        <v/>
      </c>
      <c r="U617" s="92">
        <f t="shared" si="39"/>
        <v>5.3533191435768263E-2</v>
      </c>
    </row>
    <row r="618" spans="1:21" x14ac:dyDescent="0.15">
      <c r="A618" s="84" t="s">
        <v>48</v>
      </c>
      <c r="B618" s="84" t="s">
        <v>9</v>
      </c>
      <c r="C618" s="84" t="s">
        <v>43</v>
      </c>
      <c r="D618" s="84" t="s">
        <v>31</v>
      </c>
      <c r="E618" s="84" t="s">
        <v>51</v>
      </c>
      <c r="F618" s="88">
        <v>1.36</v>
      </c>
      <c r="G618" s="88">
        <v>0.64600000000000002</v>
      </c>
      <c r="H618" s="89">
        <v>0</v>
      </c>
      <c r="I618" s="88">
        <v>0.76300000000000001</v>
      </c>
      <c r="J618" s="88">
        <v>25.404800000000002</v>
      </c>
      <c r="K618" s="88">
        <v>3.4582443999999997E-2</v>
      </c>
      <c r="L618" s="89">
        <v>0</v>
      </c>
      <c r="M618" s="88">
        <v>4.0845826000000002E-2</v>
      </c>
      <c r="N618" s="88"/>
      <c r="O618" s="88"/>
      <c r="P618" s="89"/>
      <c r="Q618" s="88"/>
      <c r="R618" s="90">
        <f t="shared" si="36"/>
        <v>18.68</v>
      </c>
      <c r="S618" s="90">
        <f t="shared" si="37"/>
        <v>5.3533195046439622E-2</v>
      </c>
      <c r="T618" s="93" t="str">
        <f t="shared" si="38"/>
        <v/>
      </c>
      <c r="U618" s="92">
        <f t="shared" si="39"/>
        <v>5.3533192660550462E-2</v>
      </c>
    </row>
    <row r="619" spans="1:21" x14ac:dyDescent="0.15">
      <c r="A619" s="84" t="s">
        <v>48</v>
      </c>
      <c r="B619" s="84" t="s">
        <v>9</v>
      </c>
      <c r="C619" s="84" t="s">
        <v>43</v>
      </c>
      <c r="D619" s="84" t="s">
        <v>30</v>
      </c>
      <c r="E619" s="84" t="s">
        <v>44</v>
      </c>
      <c r="F619" s="88">
        <v>3.5</v>
      </c>
      <c r="G619" s="88">
        <v>1.8</v>
      </c>
      <c r="H619" s="89">
        <v>0</v>
      </c>
      <c r="I619" s="88">
        <v>2.79</v>
      </c>
      <c r="J619" s="88">
        <v>54.984999999999999</v>
      </c>
      <c r="K619" s="88">
        <v>0.1145767</v>
      </c>
      <c r="L619" s="89">
        <v>0</v>
      </c>
      <c r="M619" s="88">
        <v>0.17759389</v>
      </c>
      <c r="N619" s="88"/>
      <c r="O619" s="88"/>
      <c r="P619" s="89"/>
      <c r="Q619" s="88"/>
      <c r="R619" s="90">
        <f t="shared" si="36"/>
        <v>15.709999999999999</v>
      </c>
      <c r="S619" s="90">
        <f t="shared" si="37"/>
        <v>6.3653722222222223E-2</v>
      </c>
      <c r="T619" s="93" t="str">
        <f t="shared" si="38"/>
        <v/>
      </c>
      <c r="U619" s="92">
        <f t="shared" si="39"/>
        <v>6.3653724014336915E-2</v>
      </c>
    </row>
    <row r="620" spans="1:21" x14ac:dyDescent="0.15">
      <c r="A620" s="84" t="s">
        <v>48</v>
      </c>
      <c r="B620" s="84" t="s">
        <v>9</v>
      </c>
      <c r="C620" s="84" t="s">
        <v>43</v>
      </c>
      <c r="D620" s="84" t="s">
        <v>30</v>
      </c>
      <c r="E620" s="84" t="s">
        <v>51</v>
      </c>
      <c r="F620" s="88">
        <v>3.5</v>
      </c>
      <c r="G620" s="88">
        <v>2.0299999999999998</v>
      </c>
      <c r="H620" s="89">
        <v>0</v>
      </c>
      <c r="I620" s="88">
        <v>3.25</v>
      </c>
      <c r="J620" s="88">
        <v>54.984999999999999</v>
      </c>
      <c r="K620" s="88">
        <v>0.12921705999999999</v>
      </c>
      <c r="L620" s="89">
        <v>0</v>
      </c>
      <c r="M620" s="88">
        <v>0.20687460999999999</v>
      </c>
      <c r="N620" s="88"/>
      <c r="O620" s="88"/>
      <c r="P620" s="89"/>
      <c r="Q620" s="88"/>
      <c r="R620" s="90">
        <f t="shared" si="36"/>
        <v>15.709999999999999</v>
      </c>
      <c r="S620" s="90">
        <f t="shared" si="37"/>
        <v>6.3653724137931036E-2</v>
      </c>
      <c r="T620" s="93" t="str">
        <f t="shared" si="38"/>
        <v/>
      </c>
      <c r="U620" s="92">
        <f t="shared" si="39"/>
        <v>6.3653726153846152E-2</v>
      </c>
    </row>
    <row r="621" spans="1:21" x14ac:dyDescent="0.15">
      <c r="A621" s="84" t="s">
        <v>48</v>
      </c>
      <c r="B621" s="84" t="s">
        <v>9</v>
      </c>
      <c r="C621" s="84" t="s">
        <v>43</v>
      </c>
      <c r="D621" s="84" t="s">
        <v>45</v>
      </c>
      <c r="E621" s="84" t="s">
        <v>44</v>
      </c>
      <c r="F621" s="88">
        <v>2.2000000000000002</v>
      </c>
      <c r="G621" s="88">
        <v>1.4</v>
      </c>
      <c r="H621" s="89">
        <v>0</v>
      </c>
      <c r="I621" s="88">
        <v>2.04</v>
      </c>
      <c r="J621" s="88"/>
      <c r="K621" s="88"/>
      <c r="L621" s="89"/>
      <c r="M621" s="88"/>
      <c r="N621" s="88">
        <v>2.2000000000000002</v>
      </c>
      <c r="O621" s="88">
        <v>1.4</v>
      </c>
      <c r="P621" s="89">
        <v>0</v>
      </c>
      <c r="Q621" s="88">
        <v>2.04</v>
      </c>
      <c r="R621" s="90">
        <f t="shared" si="36"/>
        <v>1</v>
      </c>
      <c r="S621" s="90">
        <f t="shared" si="37"/>
        <v>1</v>
      </c>
      <c r="T621" s="93" t="str">
        <f t="shared" si="38"/>
        <v/>
      </c>
      <c r="U621" s="92">
        <f t="shared" si="39"/>
        <v>1</v>
      </c>
    </row>
    <row r="622" spans="1:21" x14ac:dyDescent="0.15">
      <c r="A622" s="84" t="s">
        <v>48</v>
      </c>
      <c r="B622" s="84" t="s">
        <v>9</v>
      </c>
      <c r="C622" s="84" t="s">
        <v>43</v>
      </c>
      <c r="D622" s="84" t="s">
        <v>45</v>
      </c>
      <c r="E622" s="84" t="s">
        <v>51</v>
      </c>
      <c r="F622" s="88">
        <v>2.2999999999999998</v>
      </c>
      <c r="G622" s="88">
        <v>1.7</v>
      </c>
      <c r="H622" s="89">
        <v>0</v>
      </c>
      <c r="I622" s="88">
        <v>2.4700000000000002</v>
      </c>
      <c r="J622" s="88"/>
      <c r="K622" s="88"/>
      <c r="L622" s="89"/>
      <c r="M622" s="88"/>
      <c r="N622" s="88">
        <v>2.2999999999999998</v>
      </c>
      <c r="O622" s="88">
        <v>1.7</v>
      </c>
      <c r="P622" s="89">
        <v>0</v>
      </c>
      <c r="Q622" s="88">
        <v>2.4700000000000002</v>
      </c>
      <c r="R622" s="90">
        <f t="shared" si="36"/>
        <v>1</v>
      </c>
      <c r="S622" s="90">
        <f t="shared" si="37"/>
        <v>1</v>
      </c>
      <c r="T622" s="93" t="str">
        <f t="shared" si="38"/>
        <v/>
      </c>
      <c r="U622" s="92">
        <f t="shared" si="39"/>
        <v>1</v>
      </c>
    </row>
    <row r="623" spans="1:21" x14ac:dyDescent="0.15">
      <c r="A623" s="84" t="s">
        <v>48</v>
      </c>
      <c r="B623" s="84" t="s">
        <v>9</v>
      </c>
      <c r="C623" s="84" t="s">
        <v>157</v>
      </c>
      <c r="D623" s="84" t="s">
        <v>29</v>
      </c>
      <c r="E623" s="84" t="s">
        <v>44</v>
      </c>
      <c r="F623" s="88">
        <v>3.17</v>
      </c>
      <c r="G623" s="88">
        <v>12.5</v>
      </c>
      <c r="H623" s="89">
        <v>2.8000000000000001E-2</v>
      </c>
      <c r="I623" s="88">
        <v>3.53</v>
      </c>
      <c r="J623" s="88"/>
      <c r="K623" s="88"/>
      <c r="L623" s="89"/>
      <c r="M623" s="88"/>
      <c r="N623" s="88">
        <v>3.17</v>
      </c>
      <c r="O623" s="88">
        <v>12.5</v>
      </c>
      <c r="P623" s="89">
        <v>2.8000000000000001E-2</v>
      </c>
      <c r="Q623" s="88">
        <v>3.53</v>
      </c>
      <c r="R623" s="90">
        <f t="shared" si="36"/>
        <v>1</v>
      </c>
      <c r="S623" s="90">
        <f t="shared" si="37"/>
        <v>1</v>
      </c>
      <c r="T623" s="93">
        <f t="shared" si="38"/>
        <v>1</v>
      </c>
      <c r="U623" s="92">
        <f t="shared" si="39"/>
        <v>1</v>
      </c>
    </row>
    <row r="624" spans="1:21" x14ac:dyDescent="0.15">
      <c r="A624" s="84" t="s">
        <v>48</v>
      </c>
      <c r="B624" s="84" t="s">
        <v>9</v>
      </c>
      <c r="C624" s="84" t="s">
        <v>157</v>
      </c>
      <c r="D624" s="84" t="s">
        <v>29</v>
      </c>
      <c r="E624" s="84" t="s">
        <v>51</v>
      </c>
      <c r="F624" s="88">
        <v>2.79</v>
      </c>
      <c r="G624" s="88">
        <v>11.7</v>
      </c>
      <c r="H624" s="89">
        <v>2.64E-2</v>
      </c>
      <c r="I624" s="88">
        <v>3.52</v>
      </c>
      <c r="J624" s="88"/>
      <c r="K624" s="88"/>
      <c r="L624" s="89"/>
      <c r="M624" s="88"/>
      <c r="N624" s="88">
        <v>2.79</v>
      </c>
      <c r="O624" s="88">
        <v>11.7</v>
      </c>
      <c r="P624" s="89">
        <v>2.64E-2</v>
      </c>
      <c r="Q624" s="88">
        <v>3.52</v>
      </c>
      <c r="R624" s="90">
        <f t="shared" si="36"/>
        <v>1</v>
      </c>
      <c r="S624" s="90">
        <f t="shared" si="37"/>
        <v>1</v>
      </c>
      <c r="T624" s="93">
        <f t="shared" si="38"/>
        <v>1</v>
      </c>
      <c r="U624" s="92">
        <f t="shared" si="39"/>
        <v>1</v>
      </c>
    </row>
    <row r="625" spans="1:21" x14ac:dyDescent="0.15">
      <c r="A625" s="84" t="s">
        <v>48</v>
      </c>
      <c r="B625" s="84" t="s">
        <v>9</v>
      </c>
      <c r="C625" s="84" t="s">
        <v>157</v>
      </c>
      <c r="D625" s="84" t="s">
        <v>31</v>
      </c>
      <c r="E625" s="84" t="s">
        <v>44</v>
      </c>
      <c r="F625" s="88">
        <v>1</v>
      </c>
      <c r="G625" s="88">
        <v>3.65</v>
      </c>
      <c r="H625" s="89">
        <v>6.0800000000000003E-3</v>
      </c>
      <c r="I625" s="88">
        <v>0.41699999999999998</v>
      </c>
      <c r="J625" s="88"/>
      <c r="K625" s="88"/>
      <c r="L625" s="89"/>
      <c r="M625" s="88"/>
      <c r="N625" s="88">
        <v>1</v>
      </c>
      <c r="O625" s="88">
        <v>3.65</v>
      </c>
      <c r="P625" s="89">
        <v>6.0800000000000003E-3</v>
      </c>
      <c r="Q625" s="88">
        <v>0.41699999999999998</v>
      </c>
      <c r="R625" s="90">
        <f t="shared" si="36"/>
        <v>1</v>
      </c>
      <c r="S625" s="90">
        <f t="shared" si="37"/>
        <v>1</v>
      </c>
      <c r="T625" s="93">
        <f t="shared" si="38"/>
        <v>1</v>
      </c>
      <c r="U625" s="92">
        <f t="shared" si="39"/>
        <v>1</v>
      </c>
    </row>
    <row r="626" spans="1:21" x14ac:dyDescent="0.15">
      <c r="A626" s="84" t="s">
        <v>48</v>
      </c>
      <c r="B626" s="84" t="s">
        <v>9</v>
      </c>
      <c r="C626" s="84" t="s">
        <v>157</v>
      </c>
      <c r="D626" s="84" t="s">
        <v>31</v>
      </c>
      <c r="E626" s="84" t="s">
        <v>51</v>
      </c>
      <c r="F626" s="88">
        <v>1.36</v>
      </c>
      <c r="G626" s="88">
        <v>3.12</v>
      </c>
      <c r="H626" s="89">
        <v>6.7400000000000003E-3</v>
      </c>
      <c r="I626" s="88">
        <v>0.79300000000000004</v>
      </c>
      <c r="J626" s="88"/>
      <c r="K626" s="88"/>
      <c r="L626" s="89"/>
      <c r="M626" s="88"/>
      <c r="N626" s="88">
        <v>1.36</v>
      </c>
      <c r="O626" s="88">
        <v>3.12</v>
      </c>
      <c r="P626" s="89">
        <v>6.7400000000000003E-3</v>
      </c>
      <c r="Q626" s="88">
        <v>0.79300000000000004</v>
      </c>
      <c r="R626" s="90">
        <f t="shared" si="36"/>
        <v>1</v>
      </c>
      <c r="S626" s="90">
        <f t="shared" si="37"/>
        <v>1</v>
      </c>
      <c r="T626" s="93">
        <f t="shared" si="38"/>
        <v>1</v>
      </c>
      <c r="U626" s="92">
        <f t="shared" si="39"/>
        <v>1</v>
      </c>
    </row>
    <row r="627" spans="1:21" x14ac:dyDescent="0.15">
      <c r="A627" s="84" t="s">
        <v>48</v>
      </c>
      <c r="B627" s="84" t="s">
        <v>9</v>
      </c>
      <c r="C627" s="84" t="s">
        <v>157</v>
      </c>
      <c r="D627" s="84" t="s">
        <v>30</v>
      </c>
      <c r="E627" s="84" t="s">
        <v>44</v>
      </c>
      <c r="F627" s="88">
        <v>3.5</v>
      </c>
      <c r="G627" s="88">
        <v>101</v>
      </c>
      <c r="H627" s="89">
        <v>3.15E-2</v>
      </c>
      <c r="I627" s="88">
        <v>3.14</v>
      </c>
      <c r="J627" s="88"/>
      <c r="K627" s="88"/>
      <c r="L627" s="89"/>
      <c r="M627" s="88"/>
      <c r="N627" s="88">
        <v>3.5</v>
      </c>
      <c r="O627" s="88">
        <v>101</v>
      </c>
      <c r="P627" s="89">
        <v>3.15E-2</v>
      </c>
      <c r="Q627" s="88">
        <v>3.14</v>
      </c>
      <c r="R627" s="90">
        <f t="shared" si="36"/>
        <v>1</v>
      </c>
      <c r="S627" s="90">
        <f t="shared" si="37"/>
        <v>1</v>
      </c>
      <c r="T627" s="93">
        <f t="shared" si="38"/>
        <v>1</v>
      </c>
      <c r="U627" s="92">
        <f t="shared" si="39"/>
        <v>1</v>
      </c>
    </row>
    <row r="628" spans="1:21" x14ac:dyDescent="0.15">
      <c r="A628" s="84" t="s">
        <v>48</v>
      </c>
      <c r="B628" s="84" t="s">
        <v>9</v>
      </c>
      <c r="C628" s="84" t="s">
        <v>157</v>
      </c>
      <c r="D628" s="84" t="s">
        <v>30</v>
      </c>
      <c r="E628" s="84" t="s">
        <v>51</v>
      </c>
      <c r="F628" s="88">
        <v>3.5</v>
      </c>
      <c r="G628" s="88">
        <v>27.1</v>
      </c>
      <c r="H628" s="89">
        <v>5.3400000000000003E-2</v>
      </c>
      <c r="I628" s="88">
        <v>3.63</v>
      </c>
      <c r="J628" s="88"/>
      <c r="K628" s="88"/>
      <c r="L628" s="89"/>
      <c r="M628" s="88"/>
      <c r="N628" s="88">
        <v>3.5</v>
      </c>
      <c r="O628" s="88">
        <v>27.1</v>
      </c>
      <c r="P628" s="89">
        <v>5.3400000000000003E-2</v>
      </c>
      <c r="Q628" s="88">
        <v>3.63</v>
      </c>
      <c r="R628" s="90">
        <f t="shared" si="36"/>
        <v>1</v>
      </c>
      <c r="S628" s="90">
        <f t="shared" si="37"/>
        <v>1</v>
      </c>
      <c r="T628" s="93">
        <f t="shared" si="38"/>
        <v>1</v>
      </c>
      <c r="U628" s="92">
        <f t="shared" si="39"/>
        <v>1</v>
      </c>
    </row>
    <row r="629" spans="1:21" x14ac:dyDescent="0.15">
      <c r="A629" s="84" t="s">
        <v>48</v>
      </c>
      <c r="B629" s="84" t="s">
        <v>9</v>
      </c>
      <c r="C629" s="84" t="s">
        <v>157</v>
      </c>
      <c r="D629" s="84" t="s">
        <v>45</v>
      </c>
      <c r="E629" s="84" t="s">
        <v>44</v>
      </c>
      <c r="F629" s="88">
        <v>2.2000000000000002</v>
      </c>
      <c r="G629" s="88">
        <v>14.5</v>
      </c>
      <c r="H629" s="89">
        <v>1.9E-2</v>
      </c>
      <c r="I629" s="88">
        <v>2.12</v>
      </c>
      <c r="J629" s="88"/>
      <c r="K629" s="88"/>
      <c r="L629" s="89"/>
      <c r="M629" s="88"/>
      <c r="N629" s="88">
        <v>2.2000000000000002</v>
      </c>
      <c r="O629" s="88">
        <v>14.5</v>
      </c>
      <c r="P629" s="89">
        <v>1.9E-2</v>
      </c>
      <c r="Q629" s="88">
        <v>2.12</v>
      </c>
      <c r="R629" s="90">
        <f t="shared" si="36"/>
        <v>1</v>
      </c>
      <c r="S629" s="90">
        <f t="shared" si="37"/>
        <v>1</v>
      </c>
      <c r="T629" s="93">
        <f t="shared" si="38"/>
        <v>1</v>
      </c>
      <c r="U629" s="92">
        <f t="shared" si="39"/>
        <v>1</v>
      </c>
    </row>
    <row r="630" spans="1:21" x14ac:dyDescent="0.15">
      <c r="A630" s="84" t="s">
        <v>48</v>
      </c>
      <c r="B630" s="84" t="s">
        <v>9</v>
      </c>
      <c r="C630" s="84" t="s">
        <v>157</v>
      </c>
      <c r="D630" s="84" t="s">
        <v>45</v>
      </c>
      <c r="E630" s="84" t="s">
        <v>51</v>
      </c>
      <c r="F630" s="88">
        <v>2.2999999999999998</v>
      </c>
      <c r="G630" s="88">
        <v>8.8000000000000007</v>
      </c>
      <c r="H630" s="89">
        <v>0.02</v>
      </c>
      <c r="I630" s="88">
        <v>2.5299999999999998</v>
      </c>
      <c r="J630" s="88"/>
      <c r="K630" s="88"/>
      <c r="L630" s="89"/>
      <c r="M630" s="88"/>
      <c r="N630" s="88">
        <v>2.2999999999999998</v>
      </c>
      <c r="O630" s="88">
        <v>8.8000000000000007</v>
      </c>
      <c r="P630" s="89">
        <v>0.02</v>
      </c>
      <c r="Q630" s="88">
        <v>2.5299999999999998</v>
      </c>
      <c r="R630" s="90">
        <f t="shared" si="36"/>
        <v>1</v>
      </c>
      <c r="S630" s="90">
        <f t="shared" si="37"/>
        <v>1</v>
      </c>
      <c r="T630" s="93">
        <f t="shared" si="38"/>
        <v>1</v>
      </c>
      <c r="U630" s="92">
        <f t="shared" si="39"/>
        <v>1</v>
      </c>
    </row>
    <row r="631" spans="1:21" x14ac:dyDescent="0.15">
      <c r="A631" s="84" t="s">
        <v>48</v>
      </c>
      <c r="B631" s="84" t="s">
        <v>9</v>
      </c>
      <c r="C631" s="84" t="s">
        <v>158</v>
      </c>
      <c r="D631" s="84" t="s">
        <v>29</v>
      </c>
      <c r="E631" s="84" t="s">
        <v>44</v>
      </c>
      <c r="F631" s="88">
        <v>3.17</v>
      </c>
      <c r="G631" s="88">
        <v>50.9</v>
      </c>
      <c r="H631" s="89">
        <v>2.9000000000000001E-2</v>
      </c>
      <c r="I631" s="88">
        <v>0</v>
      </c>
      <c r="J631" s="88"/>
      <c r="K631" s="88"/>
      <c r="L631" s="89"/>
      <c r="M631" s="88"/>
      <c r="N631" s="88">
        <v>3.17</v>
      </c>
      <c r="O631" s="88">
        <v>50.9</v>
      </c>
      <c r="P631" s="89">
        <v>2.9000000000000001E-2</v>
      </c>
      <c r="Q631" s="88">
        <v>0</v>
      </c>
      <c r="R631" s="90">
        <f t="shared" si="36"/>
        <v>1</v>
      </c>
      <c r="S631" s="90">
        <f t="shared" si="37"/>
        <v>1</v>
      </c>
      <c r="T631" s="93">
        <f t="shared" si="38"/>
        <v>1</v>
      </c>
      <c r="U631" s="92" t="str">
        <f t="shared" si="39"/>
        <v/>
      </c>
    </row>
    <row r="632" spans="1:21" x14ac:dyDescent="0.15">
      <c r="A632" s="84" t="s">
        <v>48</v>
      </c>
      <c r="B632" s="84" t="s">
        <v>9</v>
      </c>
      <c r="C632" s="84" t="s">
        <v>158</v>
      </c>
      <c r="D632" s="84" t="s">
        <v>29</v>
      </c>
      <c r="E632" s="84" t="s">
        <v>51</v>
      </c>
      <c r="F632" s="88">
        <v>2.79</v>
      </c>
      <c r="G632" s="88">
        <v>50.4</v>
      </c>
      <c r="H632" s="89">
        <v>2.7199999999999998E-2</v>
      </c>
      <c r="I632" s="88">
        <v>0</v>
      </c>
      <c r="J632" s="88"/>
      <c r="K632" s="88"/>
      <c r="L632" s="89"/>
      <c r="M632" s="88"/>
      <c r="N632" s="88">
        <v>2.79</v>
      </c>
      <c r="O632" s="88">
        <v>50.4</v>
      </c>
      <c r="P632" s="89">
        <v>2.7199999999999998E-2</v>
      </c>
      <c r="Q632" s="88">
        <v>0</v>
      </c>
      <c r="R632" s="90">
        <f t="shared" si="36"/>
        <v>1</v>
      </c>
      <c r="S632" s="90">
        <f t="shared" si="37"/>
        <v>1</v>
      </c>
      <c r="T632" s="93">
        <f t="shared" si="38"/>
        <v>1</v>
      </c>
      <c r="U632" s="92" t="str">
        <f t="shared" si="39"/>
        <v/>
      </c>
    </row>
    <row r="633" spans="1:21" x14ac:dyDescent="0.15">
      <c r="A633" s="84" t="s">
        <v>48</v>
      </c>
      <c r="B633" s="84" t="s">
        <v>9</v>
      </c>
      <c r="C633" s="84" t="s">
        <v>158</v>
      </c>
      <c r="D633" s="84" t="s">
        <v>31</v>
      </c>
      <c r="E633" s="84" t="s">
        <v>44</v>
      </c>
      <c r="F633" s="88">
        <v>1</v>
      </c>
      <c r="G633" s="88">
        <v>8.68</v>
      </c>
      <c r="H633" s="89">
        <v>6.4000000000000003E-3</v>
      </c>
      <c r="I633" s="88">
        <v>0</v>
      </c>
      <c r="J633" s="88"/>
      <c r="K633" s="88"/>
      <c r="L633" s="89"/>
      <c r="M633" s="88"/>
      <c r="N633" s="88">
        <v>1</v>
      </c>
      <c r="O633" s="88">
        <v>8.68</v>
      </c>
      <c r="P633" s="89">
        <v>6.4000000000000003E-3</v>
      </c>
      <c r="Q633" s="88">
        <v>0</v>
      </c>
      <c r="R633" s="90">
        <f t="shared" si="36"/>
        <v>1</v>
      </c>
      <c r="S633" s="90">
        <f t="shared" si="37"/>
        <v>1</v>
      </c>
      <c r="T633" s="93">
        <f t="shared" si="38"/>
        <v>1</v>
      </c>
      <c r="U633" s="92" t="str">
        <f t="shared" si="39"/>
        <v/>
      </c>
    </row>
    <row r="634" spans="1:21" x14ac:dyDescent="0.15">
      <c r="A634" s="84" t="s">
        <v>48</v>
      </c>
      <c r="B634" s="84" t="s">
        <v>9</v>
      </c>
      <c r="C634" s="84" t="s">
        <v>158</v>
      </c>
      <c r="D634" s="84" t="s">
        <v>31</v>
      </c>
      <c r="E634" s="84" t="s">
        <v>51</v>
      </c>
      <c r="F634" s="88">
        <v>1.36</v>
      </c>
      <c r="G634" s="88">
        <v>11.8</v>
      </c>
      <c r="H634" s="89">
        <v>7.0800000000000004E-3</v>
      </c>
      <c r="I634" s="88">
        <v>0</v>
      </c>
      <c r="J634" s="88"/>
      <c r="K634" s="88"/>
      <c r="L634" s="89"/>
      <c r="M634" s="88"/>
      <c r="N634" s="88">
        <v>1.36</v>
      </c>
      <c r="O634" s="88">
        <v>11.8</v>
      </c>
      <c r="P634" s="89">
        <v>7.0800000000000004E-3</v>
      </c>
      <c r="Q634" s="88">
        <v>0</v>
      </c>
      <c r="R634" s="90">
        <f t="shared" si="36"/>
        <v>1</v>
      </c>
      <c r="S634" s="90">
        <f t="shared" si="37"/>
        <v>1</v>
      </c>
      <c r="T634" s="93">
        <f t="shared" si="38"/>
        <v>1</v>
      </c>
      <c r="U634" s="92" t="str">
        <f t="shared" si="39"/>
        <v/>
      </c>
    </row>
    <row r="635" spans="1:21" x14ac:dyDescent="0.15">
      <c r="A635" s="84" t="s">
        <v>48</v>
      </c>
      <c r="B635" s="84" t="s">
        <v>9</v>
      </c>
      <c r="C635" s="84" t="s">
        <v>158</v>
      </c>
      <c r="D635" s="84" t="s">
        <v>30</v>
      </c>
      <c r="E635" s="84" t="s">
        <v>44</v>
      </c>
      <c r="F635" s="88">
        <v>3.5</v>
      </c>
      <c r="G635" s="88">
        <v>135</v>
      </c>
      <c r="H635" s="89">
        <v>3.5799999999999998E-2</v>
      </c>
      <c r="I635" s="88">
        <v>0</v>
      </c>
      <c r="J635" s="88"/>
      <c r="K635" s="88"/>
      <c r="L635" s="89"/>
      <c r="M635" s="88"/>
      <c r="N635" s="88">
        <v>3.5</v>
      </c>
      <c r="O635" s="88">
        <v>135</v>
      </c>
      <c r="P635" s="89">
        <v>3.5799999999999998E-2</v>
      </c>
      <c r="Q635" s="88">
        <v>0</v>
      </c>
      <c r="R635" s="90">
        <f t="shared" si="36"/>
        <v>1</v>
      </c>
      <c r="S635" s="90">
        <f t="shared" si="37"/>
        <v>1</v>
      </c>
      <c r="T635" s="93">
        <f t="shared" si="38"/>
        <v>1</v>
      </c>
      <c r="U635" s="92" t="str">
        <f t="shared" si="39"/>
        <v/>
      </c>
    </row>
    <row r="636" spans="1:21" x14ac:dyDescent="0.15">
      <c r="A636" s="84" t="s">
        <v>48</v>
      </c>
      <c r="B636" s="84" t="s">
        <v>9</v>
      </c>
      <c r="C636" s="84" t="s">
        <v>158</v>
      </c>
      <c r="D636" s="84" t="s">
        <v>30</v>
      </c>
      <c r="E636" s="84" t="s">
        <v>51</v>
      </c>
      <c r="F636" s="88">
        <v>3.5</v>
      </c>
      <c r="G636" s="88">
        <v>65.900000000000006</v>
      </c>
      <c r="H636" s="89">
        <v>6.0600000000000001E-2</v>
      </c>
      <c r="I636" s="88">
        <v>0</v>
      </c>
      <c r="J636" s="88"/>
      <c r="K636" s="88"/>
      <c r="L636" s="89"/>
      <c r="M636" s="88"/>
      <c r="N636" s="88">
        <v>3.5</v>
      </c>
      <c r="O636" s="88">
        <v>65.900000000000006</v>
      </c>
      <c r="P636" s="89">
        <v>6.0600000000000001E-2</v>
      </c>
      <c r="Q636" s="88">
        <v>0</v>
      </c>
      <c r="R636" s="90">
        <f t="shared" si="36"/>
        <v>1</v>
      </c>
      <c r="S636" s="90">
        <f t="shared" si="37"/>
        <v>1</v>
      </c>
      <c r="T636" s="93">
        <f t="shared" si="38"/>
        <v>1</v>
      </c>
      <c r="U636" s="92" t="str">
        <f t="shared" si="39"/>
        <v/>
      </c>
    </row>
    <row r="637" spans="1:21" x14ac:dyDescent="0.15">
      <c r="A637" s="84" t="s">
        <v>48</v>
      </c>
      <c r="B637" s="84" t="s">
        <v>9</v>
      </c>
      <c r="C637" s="84" t="s">
        <v>158</v>
      </c>
      <c r="D637" s="84" t="s">
        <v>45</v>
      </c>
      <c r="E637" s="84" t="s">
        <v>44</v>
      </c>
      <c r="F637" s="88">
        <v>2.2000000000000002</v>
      </c>
      <c r="G637" s="88">
        <v>37.799999999999997</v>
      </c>
      <c r="H637" s="89">
        <v>1.9E-2</v>
      </c>
      <c r="I637" s="88">
        <v>0</v>
      </c>
      <c r="J637" s="88"/>
      <c r="K637" s="88"/>
      <c r="L637" s="89"/>
      <c r="M637" s="88"/>
      <c r="N637" s="88">
        <v>2.2000000000000002</v>
      </c>
      <c r="O637" s="88">
        <v>37.799999999999997</v>
      </c>
      <c r="P637" s="89">
        <v>1.9E-2</v>
      </c>
      <c r="Q637" s="88">
        <v>0</v>
      </c>
      <c r="R637" s="90">
        <f t="shared" si="36"/>
        <v>1</v>
      </c>
      <c r="S637" s="90">
        <f t="shared" si="37"/>
        <v>1</v>
      </c>
      <c r="T637" s="93">
        <f t="shared" si="38"/>
        <v>1</v>
      </c>
      <c r="U637" s="92" t="str">
        <f t="shared" si="39"/>
        <v/>
      </c>
    </row>
    <row r="638" spans="1:21" x14ac:dyDescent="0.15">
      <c r="A638" s="84" t="s">
        <v>48</v>
      </c>
      <c r="B638" s="84" t="s">
        <v>9</v>
      </c>
      <c r="C638" s="84" t="s">
        <v>158</v>
      </c>
      <c r="D638" s="84" t="s">
        <v>45</v>
      </c>
      <c r="E638" s="84" t="s">
        <v>51</v>
      </c>
      <c r="F638" s="88">
        <v>2.2999999999999998</v>
      </c>
      <c r="G638" s="88">
        <v>36.6</v>
      </c>
      <c r="H638" s="89">
        <v>0.02</v>
      </c>
      <c r="I638" s="88">
        <v>0</v>
      </c>
      <c r="J638" s="88"/>
      <c r="K638" s="88"/>
      <c r="L638" s="89"/>
      <c r="M638" s="88"/>
      <c r="N638" s="88">
        <v>2.2999999999999998</v>
      </c>
      <c r="O638" s="88">
        <v>36.6</v>
      </c>
      <c r="P638" s="89">
        <v>0.02</v>
      </c>
      <c r="Q638" s="88">
        <v>0</v>
      </c>
      <c r="R638" s="90">
        <f t="shared" si="36"/>
        <v>1</v>
      </c>
      <c r="S638" s="90">
        <f t="shared" si="37"/>
        <v>1</v>
      </c>
      <c r="T638" s="93">
        <f t="shared" si="38"/>
        <v>1</v>
      </c>
      <c r="U638" s="92" t="str">
        <f t="shared" si="39"/>
        <v/>
      </c>
    </row>
    <row r="639" spans="1:21" x14ac:dyDescent="0.15">
      <c r="A639" s="84" t="s">
        <v>48</v>
      </c>
      <c r="B639" s="84" t="s">
        <v>9</v>
      </c>
      <c r="C639" s="84" t="s">
        <v>159</v>
      </c>
      <c r="D639" s="84" t="s">
        <v>29</v>
      </c>
      <c r="E639" s="84" t="s">
        <v>44</v>
      </c>
      <c r="F639" s="88">
        <v>3.17</v>
      </c>
      <c r="G639" s="88">
        <v>8.56</v>
      </c>
      <c r="H639" s="89">
        <v>1.44E-2</v>
      </c>
      <c r="I639" s="88">
        <v>3.39</v>
      </c>
      <c r="J639" s="88"/>
      <c r="K639" s="88"/>
      <c r="L639" s="89"/>
      <c r="M639" s="88"/>
      <c r="N639" s="88">
        <v>3.17</v>
      </c>
      <c r="O639" s="88">
        <v>8.56</v>
      </c>
      <c r="P639" s="89">
        <v>1.44E-2</v>
      </c>
      <c r="Q639" s="88">
        <v>3.39</v>
      </c>
      <c r="R639" s="90">
        <f t="shared" si="36"/>
        <v>1</v>
      </c>
      <c r="S639" s="90">
        <f t="shared" si="37"/>
        <v>1</v>
      </c>
      <c r="T639" s="93">
        <f t="shared" si="38"/>
        <v>1</v>
      </c>
      <c r="U639" s="92">
        <f t="shared" si="39"/>
        <v>1</v>
      </c>
    </row>
    <row r="640" spans="1:21" x14ac:dyDescent="0.15">
      <c r="A640" s="84" t="s">
        <v>48</v>
      </c>
      <c r="B640" s="84" t="s">
        <v>9</v>
      </c>
      <c r="C640" s="84" t="s">
        <v>159</v>
      </c>
      <c r="D640" s="84" t="s">
        <v>29</v>
      </c>
      <c r="E640" s="84" t="s">
        <v>51</v>
      </c>
      <c r="F640" s="88">
        <v>2.79</v>
      </c>
      <c r="G640" s="88">
        <v>8.1999999999999993</v>
      </c>
      <c r="H640" s="89">
        <v>1.3599999999999999E-2</v>
      </c>
      <c r="I640" s="88">
        <v>3.39</v>
      </c>
      <c r="J640" s="88"/>
      <c r="K640" s="88"/>
      <c r="L640" s="89"/>
      <c r="M640" s="88"/>
      <c r="N640" s="88">
        <v>2.79</v>
      </c>
      <c r="O640" s="88">
        <v>8.1999999999999993</v>
      </c>
      <c r="P640" s="89">
        <v>1.3599999999999999E-2</v>
      </c>
      <c r="Q640" s="88">
        <v>3.39</v>
      </c>
      <c r="R640" s="90">
        <f t="shared" si="36"/>
        <v>1</v>
      </c>
      <c r="S640" s="90">
        <f t="shared" si="37"/>
        <v>1</v>
      </c>
      <c r="T640" s="93">
        <f t="shared" si="38"/>
        <v>1</v>
      </c>
      <c r="U640" s="92">
        <f t="shared" si="39"/>
        <v>1</v>
      </c>
    </row>
    <row r="641" spans="1:21" x14ac:dyDescent="0.15">
      <c r="A641" s="84" t="s">
        <v>48</v>
      </c>
      <c r="B641" s="84" t="s">
        <v>9</v>
      </c>
      <c r="C641" s="84" t="s">
        <v>159</v>
      </c>
      <c r="D641" s="84" t="s">
        <v>31</v>
      </c>
      <c r="E641" s="84" t="s">
        <v>44</v>
      </c>
      <c r="F641" s="88">
        <v>1</v>
      </c>
      <c r="G641" s="88">
        <v>2.11</v>
      </c>
      <c r="H641" s="89">
        <v>2.7000000000000001E-3</v>
      </c>
      <c r="I641" s="88">
        <v>0.38200000000000001</v>
      </c>
      <c r="J641" s="88"/>
      <c r="K641" s="88"/>
      <c r="L641" s="89"/>
      <c r="M641" s="88"/>
      <c r="N641" s="88">
        <v>1</v>
      </c>
      <c r="O641" s="88">
        <v>2.11</v>
      </c>
      <c r="P641" s="89">
        <v>2.7000000000000001E-3</v>
      </c>
      <c r="Q641" s="88">
        <v>0.38200000000000001</v>
      </c>
      <c r="R641" s="90">
        <f t="shared" si="36"/>
        <v>1</v>
      </c>
      <c r="S641" s="90">
        <f t="shared" si="37"/>
        <v>1</v>
      </c>
      <c r="T641" s="93">
        <f t="shared" si="38"/>
        <v>1</v>
      </c>
      <c r="U641" s="92">
        <f t="shared" si="39"/>
        <v>1</v>
      </c>
    </row>
    <row r="642" spans="1:21" x14ac:dyDescent="0.15">
      <c r="A642" s="84" t="s">
        <v>48</v>
      </c>
      <c r="B642" s="84" t="s">
        <v>9</v>
      </c>
      <c r="C642" s="84" t="s">
        <v>159</v>
      </c>
      <c r="D642" s="84" t="s">
        <v>31</v>
      </c>
      <c r="E642" s="84" t="s">
        <v>51</v>
      </c>
      <c r="F642" s="88">
        <v>1.36</v>
      </c>
      <c r="G642" s="88">
        <v>2.2200000000000002</v>
      </c>
      <c r="H642" s="89">
        <v>2.99E-3</v>
      </c>
      <c r="I642" s="88">
        <v>0.73199999999999998</v>
      </c>
      <c r="J642" s="88"/>
      <c r="K642" s="88"/>
      <c r="L642" s="89"/>
      <c r="M642" s="88"/>
      <c r="N642" s="88">
        <v>1.36</v>
      </c>
      <c r="O642" s="88">
        <v>2.2200000000000002</v>
      </c>
      <c r="P642" s="89">
        <v>2.99E-3</v>
      </c>
      <c r="Q642" s="88">
        <v>0.73199999999999998</v>
      </c>
      <c r="R642" s="90">
        <f t="shared" si="36"/>
        <v>1</v>
      </c>
      <c r="S642" s="90">
        <f t="shared" si="37"/>
        <v>1</v>
      </c>
      <c r="T642" s="93">
        <f t="shared" si="38"/>
        <v>1</v>
      </c>
      <c r="U642" s="92">
        <f t="shared" si="39"/>
        <v>1</v>
      </c>
    </row>
    <row r="643" spans="1:21" x14ac:dyDescent="0.15">
      <c r="A643" s="84" t="s">
        <v>48</v>
      </c>
      <c r="B643" s="84" t="s">
        <v>9</v>
      </c>
      <c r="C643" s="84" t="s">
        <v>159</v>
      </c>
      <c r="D643" s="84" t="s">
        <v>30</v>
      </c>
      <c r="E643" s="84" t="s">
        <v>44</v>
      </c>
      <c r="F643" s="88">
        <v>3.5</v>
      </c>
      <c r="G643" s="88">
        <v>80.8</v>
      </c>
      <c r="H643" s="89">
        <v>2.4500000000000001E-2</v>
      </c>
      <c r="I643" s="88">
        <v>2.76</v>
      </c>
      <c r="J643" s="88"/>
      <c r="K643" s="88"/>
      <c r="L643" s="89"/>
      <c r="M643" s="88"/>
      <c r="N643" s="88">
        <v>3.5</v>
      </c>
      <c r="O643" s="88">
        <v>80.8</v>
      </c>
      <c r="P643" s="89">
        <v>2.4500000000000001E-2</v>
      </c>
      <c r="Q643" s="88">
        <v>2.76</v>
      </c>
      <c r="R643" s="90">
        <f t="shared" si="36"/>
        <v>1</v>
      </c>
      <c r="S643" s="90">
        <f t="shared" si="37"/>
        <v>1</v>
      </c>
      <c r="T643" s="93">
        <f t="shared" si="38"/>
        <v>1</v>
      </c>
      <c r="U643" s="92">
        <f t="shared" si="39"/>
        <v>1</v>
      </c>
    </row>
    <row r="644" spans="1:21" x14ac:dyDescent="0.15">
      <c r="A644" s="84" t="s">
        <v>48</v>
      </c>
      <c r="B644" s="84" t="s">
        <v>9</v>
      </c>
      <c r="C644" s="84" t="s">
        <v>159</v>
      </c>
      <c r="D644" s="84" t="s">
        <v>30</v>
      </c>
      <c r="E644" s="84" t="s">
        <v>51</v>
      </c>
      <c r="F644" s="88">
        <v>3.5</v>
      </c>
      <c r="G644" s="88">
        <v>25</v>
      </c>
      <c r="H644" s="89">
        <v>4.1700000000000001E-2</v>
      </c>
      <c r="I644" s="88">
        <v>3.2</v>
      </c>
      <c r="J644" s="88"/>
      <c r="K644" s="88"/>
      <c r="L644" s="89"/>
      <c r="M644" s="88"/>
      <c r="N644" s="88">
        <v>3.5</v>
      </c>
      <c r="O644" s="88">
        <v>25</v>
      </c>
      <c r="P644" s="89">
        <v>4.1700000000000001E-2</v>
      </c>
      <c r="Q644" s="88">
        <v>3.2</v>
      </c>
      <c r="R644" s="90">
        <f t="shared" si="36"/>
        <v>1</v>
      </c>
      <c r="S644" s="90">
        <f t="shared" si="37"/>
        <v>1</v>
      </c>
      <c r="T644" s="93">
        <f t="shared" si="38"/>
        <v>1</v>
      </c>
      <c r="U644" s="92">
        <f t="shared" si="39"/>
        <v>1</v>
      </c>
    </row>
    <row r="645" spans="1:21" x14ac:dyDescent="0.15">
      <c r="A645" s="84" t="s">
        <v>48</v>
      </c>
      <c r="B645" s="84" t="s">
        <v>9</v>
      </c>
      <c r="C645" s="84" t="s">
        <v>159</v>
      </c>
      <c r="D645" s="84" t="s">
        <v>45</v>
      </c>
      <c r="E645" s="84" t="s">
        <v>44</v>
      </c>
      <c r="F645" s="88">
        <v>2.2000000000000002</v>
      </c>
      <c r="G645" s="88">
        <v>10.6</v>
      </c>
      <c r="H645" s="89">
        <v>0.01</v>
      </c>
      <c r="I645" s="88">
        <v>2.0099999999999998</v>
      </c>
      <c r="J645" s="88"/>
      <c r="K645" s="88"/>
      <c r="L645" s="89"/>
      <c r="M645" s="88"/>
      <c r="N645" s="88">
        <v>2.2000000000000002</v>
      </c>
      <c r="O645" s="88">
        <v>10.6</v>
      </c>
      <c r="P645" s="89">
        <v>0.01</v>
      </c>
      <c r="Q645" s="88">
        <v>2.0099999999999998</v>
      </c>
      <c r="R645" s="90">
        <f t="shared" si="36"/>
        <v>1</v>
      </c>
      <c r="S645" s="90">
        <f t="shared" si="37"/>
        <v>1</v>
      </c>
      <c r="T645" s="93">
        <f t="shared" si="38"/>
        <v>1</v>
      </c>
      <c r="U645" s="92">
        <f t="shared" si="39"/>
        <v>1</v>
      </c>
    </row>
    <row r="646" spans="1:21" x14ac:dyDescent="0.15">
      <c r="A646" s="84" t="s">
        <v>48</v>
      </c>
      <c r="B646" s="84" t="s">
        <v>9</v>
      </c>
      <c r="C646" s="84" t="s">
        <v>159</v>
      </c>
      <c r="D646" s="84" t="s">
        <v>45</v>
      </c>
      <c r="E646" s="84" t="s">
        <v>51</v>
      </c>
      <c r="F646" s="88">
        <v>2.2999999999999998</v>
      </c>
      <c r="G646" s="88">
        <v>6.3</v>
      </c>
      <c r="H646" s="89">
        <v>0.01</v>
      </c>
      <c r="I646" s="88">
        <v>2.42</v>
      </c>
      <c r="J646" s="88"/>
      <c r="K646" s="88"/>
      <c r="L646" s="89"/>
      <c r="M646" s="88"/>
      <c r="N646" s="88">
        <v>2.2999999999999998</v>
      </c>
      <c r="O646" s="88">
        <v>6.3</v>
      </c>
      <c r="P646" s="89">
        <v>0.01</v>
      </c>
      <c r="Q646" s="88">
        <v>2.42</v>
      </c>
      <c r="R646" s="90">
        <f t="shared" si="36"/>
        <v>1</v>
      </c>
      <c r="S646" s="90">
        <f t="shared" si="37"/>
        <v>1</v>
      </c>
      <c r="T646" s="93">
        <f t="shared" si="38"/>
        <v>1</v>
      </c>
      <c r="U646" s="92">
        <f t="shared" si="39"/>
        <v>1</v>
      </c>
    </row>
    <row r="647" spans="1:21" x14ac:dyDescent="0.15">
      <c r="A647" s="84" t="s">
        <v>48</v>
      </c>
      <c r="B647" s="84" t="s">
        <v>10</v>
      </c>
      <c r="C647" s="84" t="s">
        <v>43</v>
      </c>
      <c r="D647" s="84" t="s">
        <v>29</v>
      </c>
      <c r="E647" s="84" t="s">
        <v>44</v>
      </c>
      <c r="F647" s="88">
        <v>3.55</v>
      </c>
      <c r="G647" s="88">
        <v>2.2599999999999998</v>
      </c>
      <c r="H647" s="89">
        <v>0</v>
      </c>
      <c r="I647" s="88">
        <v>3.6</v>
      </c>
      <c r="J647" s="88">
        <v>65.959000000000003</v>
      </c>
      <c r="K647" s="88">
        <v>0.12163617</v>
      </c>
      <c r="L647" s="89">
        <v>0</v>
      </c>
      <c r="M647" s="88">
        <v>0.19375672999999999</v>
      </c>
      <c r="N647" s="88"/>
      <c r="O647" s="88"/>
      <c r="P647" s="89"/>
      <c r="Q647" s="88"/>
      <c r="R647" s="90">
        <f t="shared" si="36"/>
        <v>18.580000000000002</v>
      </c>
      <c r="S647" s="90">
        <f t="shared" si="37"/>
        <v>5.382131415929204E-2</v>
      </c>
      <c r="T647" s="93" t="str">
        <f t="shared" si="38"/>
        <v/>
      </c>
      <c r="U647" s="92">
        <f t="shared" si="39"/>
        <v>5.3821313888888882E-2</v>
      </c>
    </row>
    <row r="648" spans="1:21" x14ac:dyDescent="0.15">
      <c r="A648" s="84" t="s">
        <v>48</v>
      </c>
      <c r="B648" s="84" t="s">
        <v>10</v>
      </c>
      <c r="C648" s="84" t="s">
        <v>43</v>
      </c>
      <c r="D648" s="84" t="s">
        <v>29</v>
      </c>
      <c r="E648" s="84" t="s">
        <v>51</v>
      </c>
      <c r="F648" s="88">
        <v>3.17</v>
      </c>
      <c r="G648" s="88">
        <v>3.04</v>
      </c>
      <c r="H648" s="89">
        <v>0</v>
      </c>
      <c r="I648" s="88">
        <v>4.6900000000000004</v>
      </c>
      <c r="J648" s="88">
        <v>58.898600000000002</v>
      </c>
      <c r="K648" s="88">
        <v>0.16361679000000001</v>
      </c>
      <c r="L648" s="89">
        <v>0</v>
      </c>
      <c r="M648" s="88">
        <v>0.25242197999999999</v>
      </c>
      <c r="N648" s="88"/>
      <c r="O648" s="88"/>
      <c r="P648" s="89"/>
      <c r="Q648" s="88"/>
      <c r="R648" s="90">
        <f t="shared" ref="R648:R711" si="40">IFERROR(MAX(GETPIVOTDATA("Sum of NumUnit",$A$3,"EnergyImpactID",$A648,"Version","DEER2021","BldgType",$D648,"BldgVint",$E648,"BldgLoc",$B648,"BldgHVAC",$C648,"NormUnit","Cap-kBTUh"),GETPIVOTDATA("Sum of NumUnit",$A$3,"EnergyImpactID",$A648,"Version","DEER2021","BldgType",$D648,"BldgVint",$E648,"BldgLoc",$B648,"BldgHVAC",$C648,"NormUnit","Cap-Tons"))/GETPIVOTDATA("Sum of NumUnit",$A$3,"EnergyImpactID",$A648,"Version","DEER2020","BldgType",$D648,"BldgVint",$E648,"BldgLoc",$B648,"BldgHVAC",$C648,"NormUnit","Cap-Tons"),"")</f>
        <v>18.580000000000002</v>
      </c>
      <c r="S648" s="90">
        <f t="shared" ref="S648:S711" si="41">IFERROR(MAX(GETPIVOTDATA("Sum of APreWBkWh",$A$3,"EnergyImpactID",$A648,"Version","DEER2021","BldgType",$D648,"BldgVint",$E648,"BldgLoc",$B648,"BldgHVAC",$C648,"NormUnit","Cap-kBTUh"),GETPIVOTDATA("Sum of APreWBkWh",$A$3,"EnergyImpactID",$A648,"Version","DEER2021","BldgType",$D648,"BldgVint",$E648,"BldgLoc",$B648,"BldgHVAC",$C648,"NormUnit","Cap-Tons"))/GETPIVOTDATA("Sum of APreWBkWh",$A$3,"EnergyImpactID",$A648,"Version","DEER2020","BldgType",$D648,"BldgVint",$E648,"BldgLoc",$B648,"BldgHVAC",$C648,"NormUnit","Cap-Tons"),"")</f>
        <v>5.3821312500000003E-2</v>
      </c>
      <c r="T648" s="93" t="str">
        <f t="shared" ref="T648:T711" si="42">IFERROR(MAX(GETPIVOTDATA("Sum of APreWBkW",$A$3,"EnergyImpactID",$A648,"Version","DEER2021","BldgType",$D648,"BldgVint",$E648,"BldgLoc",$B648,"BldgHVAC",$C648,"NormUnit","Cap-kBTUh"),GETPIVOTDATA("Sum of APreWBkW",$A$3,"EnergyImpactID",$A648,"Version","DEER2021","BldgType",$D648,"BldgVint",$E648,"BldgLoc",$B648,"BldgHVAC",$C648,"NormUnit","Cap-Tons"))/GETPIVOTDATA("Sum of APreWBkW",$A$3,"EnergyImpactID",$A648,"Version","DEER2020","BldgType",$D648,"BldgVint",$E648,"BldgLoc",$B648,"BldgHVAC",$C648,"NormUnit","Cap-Tons"),"")</f>
        <v/>
      </c>
      <c r="U648" s="92">
        <f t="shared" ref="U648:U711" si="43">IFERROR(MAX(GETPIVOTDATA("Sum of APreWBtherm",$A$3,"EnergyImpactID",$A648,"Version","DEER2021","BldgType",$D648,"BldgVint",$E648,"BldgLoc",$B648,"BldgHVAC",$C648,"NormUnit","Cap-kBTUh"),GETPIVOTDATA("Sum of APreWBtherm",$A$3,"EnergyImpactID",$A648,"Version","DEER2021","BldgType",$D648,"BldgVint",$E648,"BldgLoc",$B648,"BldgHVAC",$C648,"NormUnit","Cap-Tons"))/GETPIVOTDATA("Sum of APreWBtherm",$A$3,"EnergyImpactID",$A648,"Version","DEER2020","BldgType",$D648,"BldgVint",$E648,"BldgLoc",$B648,"BldgHVAC",$C648,"NormUnit","Cap-Tons"),"")</f>
        <v>5.3821317697228137E-2</v>
      </c>
    </row>
    <row r="649" spans="1:21" x14ac:dyDescent="0.15">
      <c r="A649" s="84" t="s">
        <v>48</v>
      </c>
      <c r="B649" s="84" t="s">
        <v>10</v>
      </c>
      <c r="C649" s="84" t="s">
        <v>43</v>
      </c>
      <c r="D649" s="84" t="s">
        <v>31</v>
      </c>
      <c r="E649" s="84" t="s">
        <v>44</v>
      </c>
      <c r="F649" s="88">
        <v>1.04</v>
      </c>
      <c r="G649" s="88">
        <v>0.52600000000000002</v>
      </c>
      <c r="H649" s="89">
        <v>0</v>
      </c>
      <c r="I649" s="88">
        <v>0.56100000000000005</v>
      </c>
      <c r="J649" s="88">
        <v>19.427198000000001</v>
      </c>
      <c r="K649" s="88">
        <v>2.815846E-2</v>
      </c>
      <c r="L649" s="89">
        <v>0</v>
      </c>
      <c r="M649" s="88">
        <v>3.0032118999999999E-2</v>
      </c>
      <c r="N649" s="88"/>
      <c r="O649" s="88"/>
      <c r="P649" s="89"/>
      <c r="Q649" s="88"/>
      <c r="R649" s="90">
        <f t="shared" si="40"/>
        <v>18.679998076923077</v>
      </c>
      <c r="S649" s="90">
        <f t="shared" si="41"/>
        <v>5.3533193916349808E-2</v>
      </c>
      <c r="T649" s="93" t="str">
        <f t="shared" si="42"/>
        <v/>
      </c>
      <c r="U649" s="92">
        <f t="shared" si="43"/>
        <v>5.3533188948306588E-2</v>
      </c>
    </row>
    <row r="650" spans="1:21" x14ac:dyDescent="0.15">
      <c r="A650" s="84" t="s">
        <v>48</v>
      </c>
      <c r="B650" s="84" t="s">
        <v>10</v>
      </c>
      <c r="C650" s="84" t="s">
        <v>43</v>
      </c>
      <c r="D650" s="84" t="s">
        <v>31</v>
      </c>
      <c r="E650" s="84" t="s">
        <v>51</v>
      </c>
      <c r="F650" s="88">
        <v>1.39</v>
      </c>
      <c r="G650" s="88">
        <v>0.79200000000000004</v>
      </c>
      <c r="H650" s="89">
        <v>0</v>
      </c>
      <c r="I650" s="88">
        <v>0.94699999999999995</v>
      </c>
      <c r="J650" s="88">
        <v>25.965199999999999</v>
      </c>
      <c r="K650" s="88">
        <v>4.2398285000000001E-2</v>
      </c>
      <c r="L650" s="89">
        <v>0</v>
      </c>
      <c r="M650" s="88">
        <v>5.0695932999999999E-2</v>
      </c>
      <c r="N650" s="88"/>
      <c r="O650" s="88"/>
      <c r="P650" s="89"/>
      <c r="Q650" s="88"/>
      <c r="R650" s="90">
        <f t="shared" si="40"/>
        <v>18.68</v>
      </c>
      <c r="S650" s="90">
        <f t="shared" si="41"/>
        <v>5.3533188131313129E-2</v>
      </c>
      <c r="T650" s="93" t="str">
        <f t="shared" si="42"/>
        <v/>
      </c>
      <c r="U650" s="92">
        <f t="shared" si="43"/>
        <v>5.3533192185850051E-2</v>
      </c>
    </row>
    <row r="651" spans="1:21" x14ac:dyDescent="0.15">
      <c r="A651" s="84" t="s">
        <v>48</v>
      </c>
      <c r="B651" s="84" t="s">
        <v>10</v>
      </c>
      <c r="C651" s="84" t="s">
        <v>43</v>
      </c>
      <c r="D651" s="84" t="s">
        <v>30</v>
      </c>
      <c r="E651" s="84" t="s">
        <v>44</v>
      </c>
      <c r="F651" s="88">
        <v>3.5</v>
      </c>
      <c r="G651" s="88">
        <v>2.36</v>
      </c>
      <c r="H651" s="89">
        <v>0</v>
      </c>
      <c r="I651" s="88">
        <v>3.66</v>
      </c>
      <c r="J651" s="88">
        <v>54.984999999999999</v>
      </c>
      <c r="K651" s="88">
        <v>0.15022278</v>
      </c>
      <c r="L651" s="89">
        <v>0</v>
      </c>
      <c r="M651" s="88">
        <v>0.23297264000000001</v>
      </c>
      <c r="N651" s="88"/>
      <c r="O651" s="88"/>
      <c r="P651" s="89"/>
      <c r="Q651" s="88"/>
      <c r="R651" s="90">
        <f t="shared" si="40"/>
        <v>15.709999999999999</v>
      </c>
      <c r="S651" s="90">
        <f t="shared" si="41"/>
        <v>6.3653720338983061E-2</v>
      </c>
      <c r="T651" s="93" t="str">
        <f t="shared" si="42"/>
        <v/>
      </c>
      <c r="U651" s="92">
        <f t="shared" si="43"/>
        <v>6.3653726775956279E-2</v>
      </c>
    </row>
    <row r="652" spans="1:21" x14ac:dyDescent="0.15">
      <c r="A652" s="84" t="s">
        <v>48</v>
      </c>
      <c r="B652" s="84" t="s">
        <v>10</v>
      </c>
      <c r="C652" s="84" t="s">
        <v>43</v>
      </c>
      <c r="D652" s="84" t="s">
        <v>30</v>
      </c>
      <c r="E652" s="84" t="s">
        <v>51</v>
      </c>
      <c r="F652" s="88">
        <v>3.5</v>
      </c>
      <c r="G652" s="88">
        <v>2.58</v>
      </c>
      <c r="H652" s="89">
        <v>0</v>
      </c>
      <c r="I652" s="88">
        <v>4.1399999999999997</v>
      </c>
      <c r="J652" s="88">
        <v>54.984999999999999</v>
      </c>
      <c r="K652" s="88">
        <v>0.1642266</v>
      </c>
      <c r="L652" s="89">
        <v>0</v>
      </c>
      <c r="M652" s="88">
        <v>0.26352639999999999</v>
      </c>
      <c r="N652" s="88"/>
      <c r="O652" s="88"/>
      <c r="P652" s="89"/>
      <c r="Q652" s="88"/>
      <c r="R652" s="90">
        <f t="shared" si="40"/>
        <v>15.709999999999999</v>
      </c>
      <c r="S652" s="90">
        <f t="shared" si="41"/>
        <v>6.3653720930232555E-2</v>
      </c>
      <c r="T652" s="93" t="str">
        <f t="shared" si="42"/>
        <v/>
      </c>
      <c r="U652" s="92">
        <f t="shared" si="43"/>
        <v>6.3653719806763293E-2</v>
      </c>
    </row>
    <row r="653" spans="1:21" x14ac:dyDescent="0.15">
      <c r="A653" s="84" t="s">
        <v>48</v>
      </c>
      <c r="B653" s="84" t="s">
        <v>10</v>
      </c>
      <c r="C653" s="84" t="s">
        <v>43</v>
      </c>
      <c r="D653" s="84" t="s">
        <v>45</v>
      </c>
      <c r="E653" s="84" t="s">
        <v>44</v>
      </c>
      <c r="F653" s="88">
        <v>3.5</v>
      </c>
      <c r="G653" s="88">
        <v>2.2999999999999998</v>
      </c>
      <c r="H653" s="89">
        <v>0</v>
      </c>
      <c r="I653" s="88">
        <v>3.61</v>
      </c>
      <c r="J653" s="88"/>
      <c r="K653" s="88"/>
      <c r="L653" s="89"/>
      <c r="M653" s="88"/>
      <c r="N653" s="88">
        <v>3.5</v>
      </c>
      <c r="O653" s="88">
        <v>2.2999999999999998</v>
      </c>
      <c r="P653" s="89">
        <v>0</v>
      </c>
      <c r="Q653" s="88">
        <v>3.61</v>
      </c>
      <c r="R653" s="90">
        <f t="shared" si="40"/>
        <v>1</v>
      </c>
      <c r="S653" s="90">
        <f t="shared" si="41"/>
        <v>1</v>
      </c>
      <c r="T653" s="93" t="str">
        <f t="shared" si="42"/>
        <v/>
      </c>
      <c r="U653" s="92">
        <f t="shared" si="43"/>
        <v>1</v>
      </c>
    </row>
    <row r="654" spans="1:21" x14ac:dyDescent="0.15">
      <c r="A654" s="84" t="s">
        <v>48</v>
      </c>
      <c r="B654" s="84" t="s">
        <v>10</v>
      </c>
      <c r="C654" s="84" t="s">
        <v>43</v>
      </c>
      <c r="D654" s="84" t="s">
        <v>45</v>
      </c>
      <c r="E654" s="84" t="s">
        <v>51</v>
      </c>
      <c r="F654" s="88">
        <v>2.8</v>
      </c>
      <c r="G654" s="88">
        <v>2.5</v>
      </c>
      <c r="H654" s="89">
        <v>0</v>
      </c>
      <c r="I654" s="88">
        <v>3.85</v>
      </c>
      <c r="J654" s="88"/>
      <c r="K654" s="88"/>
      <c r="L654" s="89"/>
      <c r="M654" s="88"/>
      <c r="N654" s="88">
        <v>2.8</v>
      </c>
      <c r="O654" s="88">
        <v>2.5</v>
      </c>
      <c r="P654" s="89">
        <v>0</v>
      </c>
      <c r="Q654" s="88">
        <v>3.85</v>
      </c>
      <c r="R654" s="90">
        <f t="shared" si="40"/>
        <v>1</v>
      </c>
      <c r="S654" s="90">
        <f t="shared" si="41"/>
        <v>1</v>
      </c>
      <c r="T654" s="93" t="str">
        <f t="shared" si="42"/>
        <v/>
      </c>
      <c r="U654" s="92">
        <f t="shared" si="43"/>
        <v>1</v>
      </c>
    </row>
    <row r="655" spans="1:21" x14ac:dyDescent="0.15">
      <c r="A655" s="84" t="s">
        <v>48</v>
      </c>
      <c r="B655" s="84" t="s">
        <v>10</v>
      </c>
      <c r="C655" s="84" t="s">
        <v>157</v>
      </c>
      <c r="D655" s="84" t="s">
        <v>29</v>
      </c>
      <c r="E655" s="84" t="s">
        <v>44</v>
      </c>
      <c r="F655" s="88">
        <v>3.55</v>
      </c>
      <c r="G655" s="88">
        <v>3.72</v>
      </c>
      <c r="H655" s="89">
        <v>9.4599999999999997E-3</v>
      </c>
      <c r="I655" s="88">
        <v>3.71</v>
      </c>
      <c r="J655" s="88"/>
      <c r="K655" s="88"/>
      <c r="L655" s="89"/>
      <c r="M655" s="88"/>
      <c r="N655" s="88">
        <v>3.55</v>
      </c>
      <c r="O655" s="88">
        <v>3.72</v>
      </c>
      <c r="P655" s="89">
        <v>9.4599999999999997E-3</v>
      </c>
      <c r="Q655" s="88">
        <v>3.71</v>
      </c>
      <c r="R655" s="90">
        <f t="shared" si="40"/>
        <v>1</v>
      </c>
      <c r="S655" s="90">
        <f t="shared" si="41"/>
        <v>1</v>
      </c>
      <c r="T655" s="93">
        <f t="shared" si="42"/>
        <v>1</v>
      </c>
      <c r="U655" s="92">
        <f t="shared" si="43"/>
        <v>1</v>
      </c>
    </row>
    <row r="656" spans="1:21" x14ac:dyDescent="0.15">
      <c r="A656" s="84" t="s">
        <v>48</v>
      </c>
      <c r="B656" s="84" t="s">
        <v>10</v>
      </c>
      <c r="C656" s="84" t="s">
        <v>157</v>
      </c>
      <c r="D656" s="84" t="s">
        <v>29</v>
      </c>
      <c r="E656" s="84" t="s">
        <v>51</v>
      </c>
      <c r="F656" s="88">
        <v>3.17</v>
      </c>
      <c r="G656" s="88">
        <v>4.5</v>
      </c>
      <c r="H656" s="89">
        <v>1.0500000000000001E-2</v>
      </c>
      <c r="I656" s="88">
        <v>4.79</v>
      </c>
      <c r="J656" s="88"/>
      <c r="K656" s="88"/>
      <c r="L656" s="89"/>
      <c r="M656" s="88"/>
      <c r="N656" s="88">
        <v>3.17</v>
      </c>
      <c r="O656" s="88">
        <v>4.5</v>
      </c>
      <c r="P656" s="89">
        <v>1.0500000000000001E-2</v>
      </c>
      <c r="Q656" s="88">
        <v>4.79</v>
      </c>
      <c r="R656" s="90">
        <f t="shared" si="40"/>
        <v>1</v>
      </c>
      <c r="S656" s="90">
        <f t="shared" si="41"/>
        <v>1</v>
      </c>
      <c r="T656" s="93">
        <f t="shared" si="42"/>
        <v>1</v>
      </c>
      <c r="U656" s="92">
        <f t="shared" si="43"/>
        <v>1</v>
      </c>
    </row>
    <row r="657" spans="1:21" x14ac:dyDescent="0.15">
      <c r="A657" s="84" t="s">
        <v>48</v>
      </c>
      <c r="B657" s="84" t="s">
        <v>10</v>
      </c>
      <c r="C657" s="84" t="s">
        <v>157</v>
      </c>
      <c r="D657" s="84" t="s">
        <v>31</v>
      </c>
      <c r="E657" s="84" t="s">
        <v>44</v>
      </c>
      <c r="F657" s="88">
        <v>1.04</v>
      </c>
      <c r="G657" s="88">
        <v>0.85699999999999998</v>
      </c>
      <c r="H657" s="89">
        <v>1.1999999999999999E-3</v>
      </c>
      <c r="I657" s="88">
        <v>0.58499999999999996</v>
      </c>
      <c r="J657" s="88"/>
      <c r="K657" s="88"/>
      <c r="L657" s="89"/>
      <c r="M657" s="88"/>
      <c r="N657" s="88">
        <v>1.04</v>
      </c>
      <c r="O657" s="88">
        <v>0.85699999999999998</v>
      </c>
      <c r="P657" s="89">
        <v>1.1999999999999999E-3</v>
      </c>
      <c r="Q657" s="88">
        <v>0.58499999999999996</v>
      </c>
      <c r="R657" s="90">
        <f t="shared" si="40"/>
        <v>1</v>
      </c>
      <c r="S657" s="90">
        <f t="shared" si="41"/>
        <v>1</v>
      </c>
      <c r="T657" s="93">
        <f t="shared" si="42"/>
        <v>1</v>
      </c>
      <c r="U657" s="92">
        <f t="shared" si="43"/>
        <v>1</v>
      </c>
    </row>
    <row r="658" spans="1:21" x14ac:dyDescent="0.15">
      <c r="A658" s="84" t="s">
        <v>48</v>
      </c>
      <c r="B658" s="84" t="s">
        <v>10</v>
      </c>
      <c r="C658" s="84" t="s">
        <v>157</v>
      </c>
      <c r="D658" s="84" t="s">
        <v>31</v>
      </c>
      <c r="E658" s="84" t="s">
        <v>51</v>
      </c>
      <c r="F658" s="88">
        <v>1.39</v>
      </c>
      <c r="G658" s="88">
        <v>1.04</v>
      </c>
      <c r="H658" s="89">
        <v>8.0999999999999996E-4</v>
      </c>
      <c r="I658" s="88">
        <v>0.98399999999999999</v>
      </c>
      <c r="J658" s="88"/>
      <c r="K658" s="88"/>
      <c r="L658" s="89"/>
      <c r="M658" s="88"/>
      <c r="N658" s="88">
        <v>1.39</v>
      </c>
      <c r="O658" s="88">
        <v>1.04</v>
      </c>
      <c r="P658" s="89">
        <v>8.0999999999999996E-4</v>
      </c>
      <c r="Q658" s="88">
        <v>0.98399999999999999</v>
      </c>
      <c r="R658" s="90">
        <f t="shared" si="40"/>
        <v>1</v>
      </c>
      <c r="S658" s="90">
        <f t="shared" si="41"/>
        <v>1</v>
      </c>
      <c r="T658" s="93">
        <f t="shared" si="42"/>
        <v>1</v>
      </c>
      <c r="U658" s="92">
        <f t="shared" si="43"/>
        <v>1</v>
      </c>
    </row>
    <row r="659" spans="1:21" x14ac:dyDescent="0.15">
      <c r="A659" s="84" t="s">
        <v>48</v>
      </c>
      <c r="B659" s="84" t="s">
        <v>10</v>
      </c>
      <c r="C659" s="84" t="s">
        <v>157</v>
      </c>
      <c r="D659" s="84" t="s">
        <v>30</v>
      </c>
      <c r="E659" s="84" t="s">
        <v>44</v>
      </c>
      <c r="F659" s="88">
        <v>3.5</v>
      </c>
      <c r="G659" s="88">
        <v>45.7</v>
      </c>
      <c r="H659" s="89">
        <v>2.8400000000000002E-2</v>
      </c>
      <c r="I659" s="88">
        <v>4.0999999999999996</v>
      </c>
      <c r="J659" s="88"/>
      <c r="K659" s="88"/>
      <c r="L659" s="89"/>
      <c r="M659" s="88"/>
      <c r="N659" s="88">
        <v>3.5</v>
      </c>
      <c r="O659" s="88">
        <v>45.7</v>
      </c>
      <c r="P659" s="89">
        <v>2.8400000000000002E-2</v>
      </c>
      <c r="Q659" s="88">
        <v>4.0999999999999996</v>
      </c>
      <c r="R659" s="90">
        <f t="shared" si="40"/>
        <v>1</v>
      </c>
      <c r="S659" s="90">
        <f t="shared" si="41"/>
        <v>1</v>
      </c>
      <c r="T659" s="93">
        <f t="shared" si="42"/>
        <v>1</v>
      </c>
      <c r="U659" s="92">
        <f t="shared" si="43"/>
        <v>1</v>
      </c>
    </row>
    <row r="660" spans="1:21" x14ac:dyDescent="0.15">
      <c r="A660" s="84" t="s">
        <v>48</v>
      </c>
      <c r="B660" s="84" t="s">
        <v>10</v>
      </c>
      <c r="C660" s="84" t="s">
        <v>157</v>
      </c>
      <c r="D660" s="84" t="s">
        <v>30</v>
      </c>
      <c r="E660" s="84" t="s">
        <v>51</v>
      </c>
      <c r="F660" s="88">
        <v>3.5</v>
      </c>
      <c r="G660" s="88">
        <v>9.32</v>
      </c>
      <c r="H660" s="89">
        <v>2.2700000000000001E-2</v>
      </c>
      <c r="I660" s="88">
        <v>4.6100000000000003</v>
      </c>
      <c r="J660" s="88"/>
      <c r="K660" s="88"/>
      <c r="L660" s="89"/>
      <c r="M660" s="88"/>
      <c r="N660" s="88">
        <v>3.5</v>
      </c>
      <c r="O660" s="88">
        <v>9.32</v>
      </c>
      <c r="P660" s="89">
        <v>2.2700000000000001E-2</v>
      </c>
      <c r="Q660" s="88">
        <v>4.6100000000000003</v>
      </c>
      <c r="R660" s="90">
        <f t="shared" si="40"/>
        <v>1</v>
      </c>
      <c r="S660" s="90">
        <f t="shared" si="41"/>
        <v>1</v>
      </c>
      <c r="T660" s="93">
        <f t="shared" si="42"/>
        <v>1</v>
      </c>
      <c r="U660" s="92">
        <f t="shared" si="43"/>
        <v>1</v>
      </c>
    </row>
    <row r="661" spans="1:21" x14ac:dyDescent="0.15">
      <c r="A661" s="84" t="s">
        <v>48</v>
      </c>
      <c r="B661" s="84" t="s">
        <v>10</v>
      </c>
      <c r="C661" s="84" t="s">
        <v>157</v>
      </c>
      <c r="D661" s="84" t="s">
        <v>45</v>
      </c>
      <c r="E661" s="84" t="s">
        <v>44</v>
      </c>
      <c r="F661" s="88">
        <v>3.5</v>
      </c>
      <c r="G661" s="88">
        <v>10.6</v>
      </c>
      <c r="H661" s="89">
        <v>1.2999999999999999E-2</v>
      </c>
      <c r="I661" s="88">
        <v>3.77</v>
      </c>
      <c r="J661" s="88"/>
      <c r="K661" s="88"/>
      <c r="L661" s="89"/>
      <c r="M661" s="88"/>
      <c r="N661" s="88">
        <v>3.5</v>
      </c>
      <c r="O661" s="88">
        <v>10.6</v>
      </c>
      <c r="P661" s="89">
        <v>1.2999999999999999E-2</v>
      </c>
      <c r="Q661" s="88">
        <v>3.77</v>
      </c>
      <c r="R661" s="90">
        <f t="shared" si="40"/>
        <v>1</v>
      </c>
      <c r="S661" s="90">
        <f t="shared" si="41"/>
        <v>1</v>
      </c>
      <c r="T661" s="93">
        <f t="shared" si="42"/>
        <v>1</v>
      </c>
      <c r="U661" s="92">
        <f t="shared" si="43"/>
        <v>1</v>
      </c>
    </row>
    <row r="662" spans="1:21" x14ac:dyDescent="0.15">
      <c r="A662" s="84" t="s">
        <v>48</v>
      </c>
      <c r="B662" s="84" t="s">
        <v>10</v>
      </c>
      <c r="C662" s="84" t="s">
        <v>157</v>
      </c>
      <c r="D662" s="84" t="s">
        <v>45</v>
      </c>
      <c r="E662" s="84" t="s">
        <v>51</v>
      </c>
      <c r="F662" s="88">
        <v>2.8</v>
      </c>
      <c r="G662" s="88">
        <v>4.3</v>
      </c>
      <c r="H662" s="89">
        <v>0.01</v>
      </c>
      <c r="I662" s="88">
        <v>3.98</v>
      </c>
      <c r="J662" s="88"/>
      <c r="K662" s="88"/>
      <c r="L662" s="89"/>
      <c r="M662" s="88"/>
      <c r="N662" s="88">
        <v>2.8</v>
      </c>
      <c r="O662" s="88">
        <v>4.3</v>
      </c>
      <c r="P662" s="89">
        <v>0.01</v>
      </c>
      <c r="Q662" s="88">
        <v>3.98</v>
      </c>
      <c r="R662" s="90">
        <f t="shared" si="40"/>
        <v>1</v>
      </c>
      <c r="S662" s="90">
        <f t="shared" si="41"/>
        <v>1</v>
      </c>
      <c r="T662" s="93">
        <f t="shared" si="42"/>
        <v>1</v>
      </c>
      <c r="U662" s="92">
        <f t="shared" si="43"/>
        <v>1</v>
      </c>
    </row>
    <row r="663" spans="1:21" x14ac:dyDescent="0.15">
      <c r="A663" s="84" t="s">
        <v>48</v>
      </c>
      <c r="B663" s="84" t="s">
        <v>10</v>
      </c>
      <c r="C663" s="84" t="s">
        <v>158</v>
      </c>
      <c r="D663" s="84" t="s">
        <v>29</v>
      </c>
      <c r="E663" s="84" t="s">
        <v>44</v>
      </c>
      <c r="F663" s="88">
        <v>3.55</v>
      </c>
      <c r="G663" s="88">
        <v>37</v>
      </c>
      <c r="H663" s="89">
        <v>8.8299999999999993E-3</v>
      </c>
      <c r="I663" s="88">
        <v>0</v>
      </c>
      <c r="J663" s="88"/>
      <c r="K663" s="88"/>
      <c r="L663" s="89"/>
      <c r="M663" s="88"/>
      <c r="N663" s="88">
        <v>3.55</v>
      </c>
      <c r="O663" s="88">
        <v>37</v>
      </c>
      <c r="P663" s="89">
        <v>8.8299999999999993E-3</v>
      </c>
      <c r="Q663" s="88">
        <v>0</v>
      </c>
      <c r="R663" s="90">
        <f t="shared" si="40"/>
        <v>1</v>
      </c>
      <c r="S663" s="90">
        <f t="shared" si="41"/>
        <v>1</v>
      </c>
      <c r="T663" s="93">
        <f t="shared" si="42"/>
        <v>1</v>
      </c>
      <c r="U663" s="92" t="str">
        <f t="shared" si="43"/>
        <v/>
      </c>
    </row>
    <row r="664" spans="1:21" x14ac:dyDescent="0.15">
      <c r="A664" s="84" t="s">
        <v>48</v>
      </c>
      <c r="B664" s="84" t="s">
        <v>10</v>
      </c>
      <c r="C664" s="84" t="s">
        <v>158</v>
      </c>
      <c r="D664" s="84" t="s">
        <v>29</v>
      </c>
      <c r="E664" s="84" t="s">
        <v>51</v>
      </c>
      <c r="F664" s="88">
        <v>3.17</v>
      </c>
      <c r="G664" s="88">
        <v>47.5</v>
      </c>
      <c r="H664" s="89">
        <v>1.1299999999999999E-2</v>
      </c>
      <c r="I664" s="88">
        <v>0</v>
      </c>
      <c r="J664" s="88"/>
      <c r="K664" s="88"/>
      <c r="L664" s="89"/>
      <c r="M664" s="88"/>
      <c r="N664" s="88">
        <v>3.17</v>
      </c>
      <c r="O664" s="88">
        <v>47.5</v>
      </c>
      <c r="P664" s="89">
        <v>1.1299999999999999E-2</v>
      </c>
      <c r="Q664" s="88">
        <v>0</v>
      </c>
      <c r="R664" s="90">
        <f t="shared" si="40"/>
        <v>1</v>
      </c>
      <c r="S664" s="90">
        <f t="shared" si="41"/>
        <v>1</v>
      </c>
      <c r="T664" s="93">
        <f t="shared" si="42"/>
        <v>1</v>
      </c>
      <c r="U664" s="92" t="str">
        <f t="shared" si="43"/>
        <v/>
      </c>
    </row>
    <row r="665" spans="1:21" x14ac:dyDescent="0.15">
      <c r="A665" s="84" t="s">
        <v>48</v>
      </c>
      <c r="B665" s="84" t="s">
        <v>10</v>
      </c>
      <c r="C665" s="84" t="s">
        <v>158</v>
      </c>
      <c r="D665" s="84" t="s">
        <v>31</v>
      </c>
      <c r="E665" s="84" t="s">
        <v>44</v>
      </c>
      <c r="F665" s="88">
        <v>1.04</v>
      </c>
      <c r="G665" s="88">
        <v>6.86</v>
      </c>
      <c r="H665" s="89">
        <v>9.6000000000000002E-4</v>
      </c>
      <c r="I665" s="88">
        <v>0</v>
      </c>
      <c r="J665" s="88"/>
      <c r="K665" s="88"/>
      <c r="L665" s="89"/>
      <c r="M665" s="88"/>
      <c r="N665" s="88">
        <v>1.04</v>
      </c>
      <c r="O665" s="88">
        <v>6.86</v>
      </c>
      <c r="P665" s="89">
        <v>9.6000000000000002E-4</v>
      </c>
      <c r="Q665" s="88">
        <v>0</v>
      </c>
      <c r="R665" s="90">
        <f t="shared" si="40"/>
        <v>1</v>
      </c>
      <c r="S665" s="90">
        <f t="shared" si="41"/>
        <v>1</v>
      </c>
      <c r="T665" s="93">
        <f t="shared" si="42"/>
        <v>1</v>
      </c>
      <c r="U665" s="92" t="str">
        <f t="shared" si="43"/>
        <v/>
      </c>
    </row>
    <row r="666" spans="1:21" x14ac:dyDescent="0.15">
      <c r="A666" s="84" t="s">
        <v>48</v>
      </c>
      <c r="B666" s="84" t="s">
        <v>10</v>
      </c>
      <c r="C666" s="84" t="s">
        <v>158</v>
      </c>
      <c r="D666" s="84" t="s">
        <v>31</v>
      </c>
      <c r="E666" s="84" t="s">
        <v>51</v>
      </c>
      <c r="F666" s="88">
        <v>1.39</v>
      </c>
      <c r="G666" s="88">
        <v>10</v>
      </c>
      <c r="H666" s="89">
        <v>2.1000000000000001E-4</v>
      </c>
      <c r="I666" s="88">
        <v>0</v>
      </c>
      <c r="J666" s="88"/>
      <c r="K666" s="88"/>
      <c r="L666" s="89"/>
      <c r="M666" s="88"/>
      <c r="N666" s="88">
        <v>1.39</v>
      </c>
      <c r="O666" s="88">
        <v>10</v>
      </c>
      <c r="P666" s="89">
        <v>2.1000000000000001E-4</v>
      </c>
      <c r="Q666" s="88">
        <v>0</v>
      </c>
      <c r="R666" s="90">
        <f t="shared" si="40"/>
        <v>1</v>
      </c>
      <c r="S666" s="90">
        <f t="shared" si="41"/>
        <v>1</v>
      </c>
      <c r="T666" s="93">
        <f t="shared" si="42"/>
        <v>1</v>
      </c>
      <c r="U666" s="92" t="str">
        <f t="shared" si="43"/>
        <v/>
      </c>
    </row>
    <row r="667" spans="1:21" x14ac:dyDescent="0.15">
      <c r="A667" s="84" t="s">
        <v>48</v>
      </c>
      <c r="B667" s="84" t="s">
        <v>10</v>
      </c>
      <c r="C667" s="84" t="s">
        <v>158</v>
      </c>
      <c r="D667" s="84" t="s">
        <v>30</v>
      </c>
      <c r="E667" s="84" t="s">
        <v>44</v>
      </c>
      <c r="F667" s="88">
        <v>3.5</v>
      </c>
      <c r="G667" s="88">
        <v>78.8</v>
      </c>
      <c r="H667" s="89">
        <v>3.1300000000000001E-2</v>
      </c>
      <c r="I667" s="88">
        <v>0</v>
      </c>
      <c r="J667" s="88"/>
      <c r="K667" s="88"/>
      <c r="L667" s="89"/>
      <c r="M667" s="88"/>
      <c r="N667" s="88">
        <v>3.5</v>
      </c>
      <c r="O667" s="88">
        <v>78.8</v>
      </c>
      <c r="P667" s="89">
        <v>3.1300000000000001E-2</v>
      </c>
      <c r="Q667" s="88">
        <v>0</v>
      </c>
      <c r="R667" s="90">
        <f t="shared" si="40"/>
        <v>1</v>
      </c>
      <c r="S667" s="90">
        <f t="shared" si="41"/>
        <v>1</v>
      </c>
      <c r="T667" s="93">
        <f t="shared" si="42"/>
        <v>1</v>
      </c>
      <c r="U667" s="92" t="str">
        <f t="shared" si="43"/>
        <v/>
      </c>
    </row>
    <row r="668" spans="1:21" x14ac:dyDescent="0.15">
      <c r="A668" s="84" t="s">
        <v>48</v>
      </c>
      <c r="B668" s="84" t="s">
        <v>10</v>
      </c>
      <c r="C668" s="84" t="s">
        <v>158</v>
      </c>
      <c r="D668" s="84" t="s">
        <v>30</v>
      </c>
      <c r="E668" s="84" t="s">
        <v>51</v>
      </c>
      <c r="F668" s="88">
        <v>3.5</v>
      </c>
      <c r="G668" s="88">
        <v>46.1</v>
      </c>
      <c r="H668" s="89">
        <v>2.5700000000000001E-2</v>
      </c>
      <c r="I668" s="88">
        <v>0</v>
      </c>
      <c r="J668" s="88"/>
      <c r="K668" s="88"/>
      <c r="L668" s="89"/>
      <c r="M668" s="88"/>
      <c r="N668" s="88">
        <v>3.5</v>
      </c>
      <c r="O668" s="88">
        <v>46.1</v>
      </c>
      <c r="P668" s="89">
        <v>2.5700000000000001E-2</v>
      </c>
      <c r="Q668" s="88">
        <v>0</v>
      </c>
      <c r="R668" s="90">
        <f t="shared" si="40"/>
        <v>1</v>
      </c>
      <c r="S668" s="90">
        <f t="shared" si="41"/>
        <v>1</v>
      </c>
      <c r="T668" s="93">
        <f t="shared" si="42"/>
        <v>1</v>
      </c>
      <c r="U668" s="92" t="str">
        <f t="shared" si="43"/>
        <v/>
      </c>
    </row>
    <row r="669" spans="1:21" x14ac:dyDescent="0.15">
      <c r="A669" s="84" t="s">
        <v>48</v>
      </c>
      <c r="B669" s="84" t="s">
        <v>10</v>
      </c>
      <c r="C669" s="84" t="s">
        <v>158</v>
      </c>
      <c r="D669" s="84" t="s">
        <v>45</v>
      </c>
      <c r="E669" s="84" t="s">
        <v>44</v>
      </c>
      <c r="F669" s="88">
        <v>3.5</v>
      </c>
      <c r="G669" s="88">
        <v>43.8</v>
      </c>
      <c r="H669" s="89">
        <v>1.2999999999999999E-2</v>
      </c>
      <c r="I669" s="88">
        <v>0</v>
      </c>
      <c r="J669" s="88"/>
      <c r="K669" s="88"/>
      <c r="L669" s="89"/>
      <c r="M669" s="88"/>
      <c r="N669" s="88">
        <v>3.5</v>
      </c>
      <c r="O669" s="88">
        <v>43.8</v>
      </c>
      <c r="P669" s="89">
        <v>1.2999999999999999E-2</v>
      </c>
      <c r="Q669" s="88">
        <v>0</v>
      </c>
      <c r="R669" s="90">
        <f t="shared" si="40"/>
        <v>1</v>
      </c>
      <c r="S669" s="90">
        <f t="shared" si="41"/>
        <v>1</v>
      </c>
      <c r="T669" s="93">
        <f t="shared" si="42"/>
        <v>1</v>
      </c>
      <c r="U669" s="92" t="str">
        <f t="shared" si="43"/>
        <v/>
      </c>
    </row>
    <row r="670" spans="1:21" x14ac:dyDescent="0.15">
      <c r="A670" s="84" t="s">
        <v>48</v>
      </c>
      <c r="B670" s="84" t="s">
        <v>10</v>
      </c>
      <c r="C670" s="84" t="s">
        <v>158</v>
      </c>
      <c r="D670" s="84" t="s">
        <v>45</v>
      </c>
      <c r="E670" s="84" t="s">
        <v>51</v>
      </c>
      <c r="F670" s="88">
        <v>2.8</v>
      </c>
      <c r="G670" s="88">
        <v>39.6</v>
      </c>
      <c r="H670" s="89">
        <v>0.01</v>
      </c>
      <c r="I670" s="88">
        <v>0</v>
      </c>
      <c r="J670" s="88"/>
      <c r="K670" s="88"/>
      <c r="L670" s="89"/>
      <c r="M670" s="88"/>
      <c r="N670" s="88">
        <v>2.8</v>
      </c>
      <c r="O670" s="88">
        <v>39.6</v>
      </c>
      <c r="P670" s="89">
        <v>0.01</v>
      </c>
      <c r="Q670" s="88">
        <v>0</v>
      </c>
      <c r="R670" s="90">
        <f t="shared" si="40"/>
        <v>1</v>
      </c>
      <c r="S670" s="90">
        <f t="shared" si="41"/>
        <v>1</v>
      </c>
      <c r="T670" s="93">
        <f t="shared" si="42"/>
        <v>1</v>
      </c>
      <c r="U670" s="92" t="str">
        <f t="shared" si="43"/>
        <v/>
      </c>
    </row>
    <row r="671" spans="1:21" x14ac:dyDescent="0.15">
      <c r="A671" s="84" t="s">
        <v>48</v>
      </c>
      <c r="B671" s="84" t="s">
        <v>10</v>
      </c>
      <c r="C671" s="84" t="s">
        <v>159</v>
      </c>
      <c r="D671" s="84" t="s">
        <v>29</v>
      </c>
      <c r="E671" s="84" t="s">
        <v>44</v>
      </c>
      <c r="F671" s="88">
        <v>3.55</v>
      </c>
      <c r="G671" s="88">
        <v>2.94</v>
      </c>
      <c r="H671" s="89">
        <v>1.9599999999999999E-3</v>
      </c>
      <c r="I671" s="88">
        <v>3.58</v>
      </c>
      <c r="J671" s="88"/>
      <c r="K671" s="88"/>
      <c r="L671" s="89"/>
      <c r="M671" s="88"/>
      <c r="N671" s="88">
        <v>3.55</v>
      </c>
      <c r="O671" s="88">
        <v>2.94</v>
      </c>
      <c r="P671" s="89">
        <v>1.9599999999999999E-3</v>
      </c>
      <c r="Q671" s="88">
        <v>3.58</v>
      </c>
      <c r="R671" s="90">
        <f t="shared" si="40"/>
        <v>1</v>
      </c>
      <c r="S671" s="90">
        <f t="shared" si="41"/>
        <v>1</v>
      </c>
      <c r="T671" s="93">
        <f t="shared" si="42"/>
        <v>1</v>
      </c>
      <c r="U671" s="92">
        <f t="shared" si="43"/>
        <v>1</v>
      </c>
    </row>
    <row r="672" spans="1:21" x14ac:dyDescent="0.15">
      <c r="A672" s="84" t="s">
        <v>48</v>
      </c>
      <c r="B672" s="84" t="s">
        <v>10</v>
      </c>
      <c r="C672" s="84" t="s">
        <v>159</v>
      </c>
      <c r="D672" s="84" t="s">
        <v>29</v>
      </c>
      <c r="E672" s="84" t="s">
        <v>51</v>
      </c>
      <c r="F672" s="88">
        <v>3.17</v>
      </c>
      <c r="G672" s="88">
        <v>3.83</v>
      </c>
      <c r="H672" s="89">
        <v>2.1800000000000001E-3</v>
      </c>
      <c r="I672" s="88">
        <v>4.6500000000000004</v>
      </c>
      <c r="J672" s="88"/>
      <c r="K672" s="88"/>
      <c r="L672" s="89"/>
      <c r="M672" s="88"/>
      <c r="N672" s="88">
        <v>3.17</v>
      </c>
      <c r="O672" s="88">
        <v>3.83</v>
      </c>
      <c r="P672" s="89">
        <v>2.1800000000000001E-3</v>
      </c>
      <c r="Q672" s="88">
        <v>4.6500000000000004</v>
      </c>
      <c r="R672" s="90">
        <f t="shared" si="40"/>
        <v>1</v>
      </c>
      <c r="S672" s="90">
        <f t="shared" si="41"/>
        <v>1</v>
      </c>
      <c r="T672" s="93">
        <f t="shared" si="42"/>
        <v>1</v>
      </c>
      <c r="U672" s="92">
        <f t="shared" si="43"/>
        <v>1</v>
      </c>
    </row>
    <row r="673" spans="1:21" x14ac:dyDescent="0.15">
      <c r="A673" s="84" t="s">
        <v>48</v>
      </c>
      <c r="B673" s="84" t="s">
        <v>10</v>
      </c>
      <c r="C673" s="84" t="s">
        <v>159</v>
      </c>
      <c r="D673" s="84" t="s">
        <v>31</v>
      </c>
      <c r="E673" s="84" t="s">
        <v>44</v>
      </c>
      <c r="F673" s="88">
        <v>1.04</v>
      </c>
      <c r="G673" s="88">
        <v>0.85799999999999998</v>
      </c>
      <c r="H673" s="89">
        <v>3.6000000000000002E-4</v>
      </c>
      <c r="I673" s="88">
        <v>0.54600000000000004</v>
      </c>
      <c r="J673" s="88"/>
      <c r="K673" s="88"/>
      <c r="L673" s="89"/>
      <c r="M673" s="88"/>
      <c r="N673" s="88">
        <v>1.04</v>
      </c>
      <c r="O673" s="88">
        <v>0.85799999999999998</v>
      </c>
      <c r="P673" s="89">
        <v>3.6000000000000002E-4</v>
      </c>
      <c r="Q673" s="88">
        <v>0.54600000000000004</v>
      </c>
      <c r="R673" s="90">
        <f t="shared" si="40"/>
        <v>1</v>
      </c>
      <c r="S673" s="90">
        <f t="shared" si="41"/>
        <v>1</v>
      </c>
      <c r="T673" s="93">
        <f t="shared" si="42"/>
        <v>1</v>
      </c>
      <c r="U673" s="92">
        <f t="shared" si="43"/>
        <v>1</v>
      </c>
    </row>
    <row r="674" spans="1:21" x14ac:dyDescent="0.15">
      <c r="A674" s="84" t="s">
        <v>48</v>
      </c>
      <c r="B674" s="84" t="s">
        <v>10</v>
      </c>
      <c r="C674" s="84" t="s">
        <v>159</v>
      </c>
      <c r="D674" s="84" t="s">
        <v>31</v>
      </c>
      <c r="E674" s="84" t="s">
        <v>51</v>
      </c>
      <c r="F674" s="88">
        <v>1.39</v>
      </c>
      <c r="G674" s="88">
        <v>1.21</v>
      </c>
      <c r="H674" s="89">
        <v>2.2000000000000001E-4</v>
      </c>
      <c r="I674" s="88">
        <v>0.92</v>
      </c>
      <c r="J674" s="88"/>
      <c r="K674" s="88"/>
      <c r="L674" s="89"/>
      <c r="M674" s="88"/>
      <c r="N674" s="88">
        <v>1.39</v>
      </c>
      <c r="O674" s="88">
        <v>1.21</v>
      </c>
      <c r="P674" s="89">
        <v>2.2000000000000001E-4</v>
      </c>
      <c r="Q674" s="88">
        <v>0.92</v>
      </c>
      <c r="R674" s="90">
        <f t="shared" si="40"/>
        <v>1</v>
      </c>
      <c r="S674" s="90">
        <f t="shared" si="41"/>
        <v>1</v>
      </c>
      <c r="T674" s="93">
        <f t="shared" si="42"/>
        <v>1</v>
      </c>
      <c r="U674" s="92">
        <f t="shared" si="43"/>
        <v>1</v>
      </c>
    </row>
    <row r="675" spans="1:21" x14ac:dyDescent="0.15">
      <c r="A675" s="84" t="s">
        <v>48</v>
      </c>
      <c r="B675" s="84" t="s">
        <v>10</v>
      </c>
      <c r="C675" s="84" t="s">
        <v>159</v>
      </c>
      <c r="D675" s="84" t="s">
        <v>30</v>
      </c>
      <c r="E675" s="84" t="s">
        <v>44</v>
      </c>
      <c r="F675" s="88">
        <v>3.5</v>
      </c>
      <c r="G675" s="88">
        <v>9.4499999999999993</v>
      </c>
      <c r="H675" s="89">
        <v>4.2900000000000004E-3</v>
      </c>
      <c r="I675" s="88">
        <v>3.65</v>
      </c>
      <c r="J675" s="88"/>
      <c r="K675" s="88"/>
      <c r="L675" s="89"/>
      <c r="M675" s="88"/>
      <c r="N675" s="88">
        <v>3.5</v>
      </c>
      <c r="O675" s="88">
        <v>9.4499999999999993</v>
      </c>
      <c r="P675" s="89">
        <v>4.2900000000000004E-3</v>
      </c>
      <c r="Q675" s="88">
        <v>3.65</v>
      </c>
      <c r="R675" s="90">
        <f t="shared" si="40"/>
        <v>1</v>
      </c>
      <c r="S675" s="90">
        <f t="shared" si="41"/>
        <v>1</v>
      </c>
      <c r="T675" s="93">
        <f t="shared" si="42"/>
        <v>1</v>
      </c>
      <c r="U675" s="92">
        <f t="shared" si="43"/>
        <v>1</v>
      </c>
    </row>
    <row r="676" spans="1:21" x14ac:dyDescent="0.15">
      <c r="A676" s="84" t="s">
        <v>48</v>
      </c>
      <c r="B676" s="84" t="s">
        <v>10</v>
      </c>
      <c r="C676" s="84" t="s">
        <v>159</v>
      </c>
      <c r="D676" s="84" t="s">
        <v>30</v>
      </c>
      <c r="E676" s="84" t="s">
        <v>51</v>
      </c>
      <c r="F676" s="88">
        <v>3.5</v>
      </c>
      <c r="G676" s="88">
        <v>4.28</v>
      </c>
      <c r="H676" s="89">
        <v>3.4399999999999999E-3</v>
      </c>
      <c r="I676" s="88">
        <v>4.13</v>
      </c>
      <c r="J676" s="88"/>
      <c r="K676" s="88"/>
      <c r="L676" s="89"/>
      <c r="M676" s="88"/>
      <c r="N676" s="88">
        <v>3.5</v>
      </c>
      <c r="O676" s="88">
        <v>4.28</v>
      </c>
      <c r="P676" s="89">
        <v>3.4399999999999999E-3</v>
      </c>
      <c r="Q676" s="88">
        <v>4.13</v>
      </c>
      <c r="R676" s="90">
        <f t="shared" si="40"/>
        <v>1</v>
      </c>
      <c r="S676" s="90">
        <f t="shared" si="41"/>
        <v>1</v>
      </c>
      <c r="T676" s="93">
        <f t="shared" si="42"/>
        <v>1</v>
      </c>
      <c r="U676" s="92">
        <f t="shared" si="43"/>
        <v>1</v>
      </c>
    </row>
    <row r="677" spans="1:21" x14ac:dyDescent="0.15">
      <c r="A677" s="84" t="s">
        <v>48</v>
      </c>
      <c r="B677" s="84" t="s">
        <v>10</v>
      </c>
      <c r="C677" s="84" t="s">
        <v>159</v>
      </c>
      <c r="D677" s="84" t="s">
        <v>45</v>
      </c>
      <c r="E677" s="84" t="s">
        <v>44</v>
      </c>
      <c r="F677" s="88">
        <v>3.5</v>
      </c>
      <c r="G677" s="88">
        <v>4</v>
      </c>
      <c r="H677" s="89">
        <v>2E-3</v>
      </c>
      <c r="I677" s="88">
        <v>3.59</v>
      </c>
      <c r="J677" s="88"/>
      <c r="K677" s="88"/>
      <c r="L677" s="89"/>
      <c r="M677" s="88"/>
      <c r="N677" s="88">
        <v>3.5</v>
      </c>
      <c r="O677" s="88">
        <v>4</v>
      </c>
      <c r="P677" s="89">
        <v>2E-3</v>
      </c>
      <c r="Q677" s="88">
        <v>3.59</v>
      </c>
      <c r="R677" s="90">
        <f t="shared" si="40"/>
        <v>1</v>
      </c>
      <c r="S677" s="90">
        <f t="shared" si="41"/>
        <v>1</v>
      </c>
      <c r="T677" s="93">
        <f t="shared" si="42"/>
        <v>1</v>
      </c>
      <c r="U677" s="92">
        <f t="shared" si="43"/>
        <v>1</v>
      </c>
    </row>
    <row r="678" spans="1:21" x14ac:dyDescent="0.15">
      <c r="A678" s="84" t="s">
        <v>48</v>
      </c>
      <c r="B678" s="84" t="s">
        <v>10</v>
      </c>
      <c r="C678" s="84" t="s">
        <v>159</v>
      </c>
      <c r="D678" s="84" t="s">
        <v>45</v>
      </c>
      <c r="E678" s="84" t="s">
        <v>51</v>
      </c>
      <c r="F678" s="88">
        <v>2.8</v>
      </c>
      <c r="G678" s="88">
        <v>3.3</v>
      </c>
      <c r="H678" s="89">
        <v>2E-3</v>
      </c>
      <c r="I678" s="88">
        <v>3.82</v>
      </c>
      <c r="J678" s="88"/>
      <c r="K678" s="88"/>
      <c r="L678" s="89"/>
      <c r="M678" s="88"/>
      <c r="N678" s="88">
        <v>2.8</v>
      </c>
      <c r="O678" s="88">
        <v>3.3</v>
      </c>
      <c r="P678" s="89">
        <v>2E-3</v>
      </c>
      <c r="Q678" s="88">
        <v>3.82</v>
      </c>
      <c r="R678" s="90">
        <f t="shared" si="40"/>
        <v>1</v>
      </c>
      <c r="S678" s="90">
        <f t="shared" si="41"/>
        <v>1</v>
      </c>
      <c r="T678" s="93">
        <f t="shared" si="42"/>
        <v>1</v>
      </c>
      <c r="U678" s="92">
        <f t="shared" si="43"/>
        <v>1</v>
      </c>
    </row>
    <row r="679" spans="1:21" x14ac:dyDescent="0.15">
      <c r="A679" s="84" t="s">
        <v>48</v>
      </c>
      <c r="B679" s="84" t="s">
        <v>11</v>
      </c>
      <c r="C679" s="84" t="s">
        <v>43</v>
      </c>
      <c r="D679" s="84" t="s">
        <v>29</v>
      </c>
      <c r="E679" s="84" t="s">
        <v>44</v>
      </c>
      <c r="F679" s="88">
        <v>4.01</v>
      </c>
      <c r="G679" s="88">
        <v>0.82799999999999996</v>
      </c>
      <c r="H679" s="89">
        <v>0</v>
      </c>
      <c r="I679" s="88">
        <v>1.36</v>
      </c>
      <c r="J679" s="88">
        <v>74.505806000000007</v>
      </c>
      <c r="K679" s="88">
        <v>4.4564050000000001E-2</v>
      </c>
      <c r="L679" s="89">
        <v>0</v>
      </c>
      <c r="M679" s="88">
        <v>7.3196985000000006E-2</v>
      </c>
      <c r="N679" s="88"/>
      <c r="O679" s="88"/>
      <c r="P679" s="89"/>
      <c r="Q679" s="88"/>
      <c r="R679" s="90">
        <f t="shared" si="40"/>
        <v>18.580001496259353</v>
      </c>
      <c r="S679" s="90">
        <f t="shared" si="41"/>
        <v>5.382131642512078E-2</v>
      </c>
      <c r="T679" s="93" t="str">
        <f t="shared" si="42"/>
        <v/>
      </c>
      <c r="U679" s="92">
        <f t="shared" si="43"/>
        <v>5.3821312500000003E-2</v>
      </c>
    </row>
    <row r="680" spans="1:21" x14ac:dyDescent="0.15">
      <c r="A680" s="84" t="s">
        <v>48</v>
      </c>
      <c r="B680" s="84" t="s">
        <v>11</v>
      </c>
      <c r="C680" s="84" t="s">
        <v>43</v>
      </c>
      <c r="D680" s="84" t="s">
        <v>29</v>
      </c>
      <c r="E680" s="84" t="s">
        <v>51</v>
      </c>
      <c r="F680" s="88">
        <v>3.36</v>
      </c>
      <c r="G680" s="88">
        <v>1.1000000000000001</v>
      </c>
      <c r="H680" s="89">
        <v>0</v>
      </c>
      <c r="I680" s="88">
        <v>1.74</v>
      </c>
      <c r="J680" s="88">
        <v>62.428800000000003</v>
      </c>
      <c r="K680" s="88">
        <v>5.9203446E-2</v>
      </c>
      <c r="L680" s="89">
        <v>0</v>
      </c>
      <c r="M680" s="88">
        <v>9.3649079999999996E-2</v>
      </c>
      <c r="N680" s="88"/>
      <c r="O680" s="88"/>
      <c r="P680" s="89"/>
      <c r="Q680" s="88"/>
      <c r="R680" s="90">
        <f t="shared" si="40"/>
        <v>18.580000000000002</v>
      </c>
      <c r="S680" s="90">
        <f t="shared" si="41"/>
        <v>5.3821314545454538E-2</v>
      </c>
      <c r="T680" s="93" t="str">
        <f t="shared" si="42"/>
        <v/>
      </c>
      <c r="U680" s="92">
        <f t="shared" si="43"/>
        <v>5.3821310344827587E-2</v>
      </c>
    </row>
    <row r="681" spans="1:21" x14ac:dyDescent="0.15">
      <c r="A681" s="84" t="s">
        <v>48</v>
      </c>
      <c r="B681" s="84" t="s">
        <v>11</v>
      </c>
      <c r="C681" s="84" t="s">
        <v>43</v>
      </c>
      <c r="D681" s="84" t="s">
        <v>31</v>
      </c>
      <c r="E681" s="84" t="s">
        <v>44</v>
      </c>
      <c r="F681" s="88">
        <v>1.28</v>
      </c>
      <c r="G681" s="88">
        <v>0.32500000000000001</v>
      </c>
      <c r="H681" s="89">
        <v>0</v>
      </c>
      <c r="I681" s="88">
        <v>0.375</v>
      </c>
      <c r="J681" s="88">
        <v>23.910399999999999</v>
      </c>
      <c r="K681" s="88">
        <v>1.7398286999999998E-2</v>
      </c>
      <c r="L681" s="89">
        <v>0</v>
      </c>
      <c r="M681" s="88">
        <v>2.0074946999999999E-2</v>
      </c>
      <c r="N681" s="88"/>
      <c r="O681" s="88"/>
      <c r="P681" s="89"/>
      <c r="Q681" s="88"/>
      <c r="R681" s="90">
        <f t="shared" si="40"/>
        <v>18.68</v>
      </c>
      <c r="S681" s="90">
        <f t="shared" si="41"/>
        <v>5.3533190769230764E-2</v>
      </c>
      <c r="T681" s="93" t="str">
        <f t="shared" si="42"/>
        <v/>
      </c>
      <c r="U681" s="92">
        <f t="shared" si="43"/>
        <v>5.3533192E-2</v>
      </c>
    </row>
    <row r="682" spans="1:21" x14ac:dyDescent="0.15">
      <c r="A682" s="84" t="s">
        <v>48</v>
      </c>
      <c r="B682" s="84" t="s">
        <v>11</v>
      </c>
      <c r="C682" s="84" t="s">
        <v>43</v>
      </c>
      <c r="D682" s="84" t="s">
        <v>31</v>
      </c>
      <c r="E682" s="84" t="s">
        <v>51</v>
      </c>
      <c r="F682" s="88">
        <v>1.58</v>
      </c>
      <c r="G682" s="88">
        <v>0.437</v>
      </c>
      <c r="H682" s="89">
        <v>0</v>
      </c>
      <c r="I682" s="88">
        <v>0.54700000000000004</v>
      </c>
      <c r="J682" s="88">
        <v>29.514399999999998</v>
      </c>
      <c r="K682" s="88">
        <v>2.3394004999999999E-2</v>
      </c>
      <c r="L682" s="89">
        <v>0</v>
      </c>
      <c r="M682" s="88">
        <v>2.9282656000000001E-2</v>
      </c>
      <c r="N682" s="88"/>
      <c r="O682" s="88"/>
      <c r="P682" s="89"/>
      <c r="Q682" s="88"/>
      <c r="R682" s="90">
        <f t="shared" si="40"/>
        <v>18.68</v>
      </c>
      <c r="S682" s="90">
        <f t="shared" si="41"/>
        <v>5.3533192219679629E-2</v>
      </c>
      <c r="T682" s="93" t="str">
        <f t="shared" si="42"/>
        <v/>
      </c>
      <c r="U682" s="92">
        <f t="shared" si="43"/>
        <v>5.3533191956124312E-2</v>
      </c>
    </row>
    <row r="683" spans="1:21" x14ac:dyDescent="0.15">
      <c r="A683" s="84" t="s">
        <v>48</v>
      </c>
      <c r="B683" s="84" t="s">
        <v>11</v>
      </c>
      <c r="C683" s="84" t="s">
        <v>43</v>
      </c>
      <c r="D683" s="84" t="s">
        <v>30</v>
      </c>
      <c r="E683" s="84" t="s">
        <v>44</v>
      </c>
      <c r="F683" s="88">
        <v>3.5</v>
      </c>
      <c r="G683" s="88">
        <v>1.02</v>
      </c>
      <c r="H683" s="89">
        <v>0</v>
      </c>
      <c r="I683" s="88">
        <v>1.58</v>
      </c>
      <c r="J683" s="88">
        <v>54.984999999999999</v>
      </c>
      <c r="K683" s="88">
        <v>6.4926795999999995E-2</v>
      </c>
      <c r="L683" s="89">
        <v>0</v>
      </c>
      <c r="M683" s="88">
        <v>0.100572884</v>
      </c>
      <c r="N683" s="88"/>
      <c r="O683" s="88"/>
      <c r="P683" s="89"/>
      <c r="Q683" s="88"/>
      <c r="R683" s="90">
        <f t="shared" si="40"/>
        <v>15.709999999999999</v>
      </c>
      <c r="S683" s="90">
        <f t="shared" si="41"/>
        <v>6.3653721568627447E-2</v>
      </c>
      <c r="T683" s="93" t="str">
        <f t="shared" si="42"/>
        <v/>
      </c>
      <c r="U683" s="92">
        <f t="shared" si="43"/>
        <v>6.3653724050632909E-2</v>
      </c>
    </row>
    <row r="684" spans="1:21" x14ac:dyDescent="0.15">
      <c r="A684" s="84" t="s">
        <v>48</v>
      </c>
      <c r="B684" s="84" t="s">
        <v>11</v>
      </c>
      <c r="C684" s="84" t="s">
        <v>43</v>
      </c>
      <c r="D684" s="84" t="s">
        <v>30</v>
      </c>
      <c r="E684" s="84" t="s">
        <v>51</v>
      </c>
      <c r="F684" s="88">
        <v>3.5</v>
      </c>
      <c r="G684" s="88">
        <v>0.96899999999999997</v>
      </c>
      <c r="H684" s="89">
        <v>0</v>
      </c>
      <c r="I684" s="88">
        <v>1.56</v>
      </c>
      <c r="J684" s="88">
        <v>54.984999999999999</v>
      </c>
      <c r="K684" s="88">
        <v>6.1680459999999999E-2</v>
      </c>
      <c r="L684" s="89">
        <v>0</v>
      </c>
      <c r="M684" s="88">
        <v>9.9299799999999994E-2</v>
      </c>
      <c r="N684" s="88"/>
      <c r="O684" s="88"/>
      <c r="P684" s="89"/>
      <c r="Q684" s="88"/>
      <c r="R684" s="90">
        <f t="shared" si="40"/>
        <v>15.709999999999999</v>
      </c>
      <c r="S684" s="90">
        <f t="shared" si="41"/>
        <v>6.3653725490196086E-2</v>
      </c>
      <c r="T684" s="93" t="str">
        <f t="shared" si="42"/>
        <v/>
      </c>
      <c r="U684" s="92">
        <f t="shared" si="43"/>
        <v>6.3653717948717936E-2</v>
      </c>
    </row>
    <row r="685" spans="1:21" x14ac:dyDescent="0.15">
      <c r="A685" s="84" t="s">
        <v>48</v>
      </c>
      <c r="B685" s="84" t="s">
        <v>11</v>
      </c>
      <c r="C685" s="84" t="s">
        <v>43</v>
      </c>
      <c r="D685" s="84" t="s">
        <v>45</v>
      </c>
      <c r="E685" s="84" t="s">
        <v>44</v>
      </c>
      <c r="F685" s="88">
        <v>3</v>
      </c>
      <c r="G685" s="88">
        <v>0.7</v>
      </c>
      <c r="H685" s="89">
        <v>0</v>
      </c>
      <c r="I685" s="88">
        <v>1.03</v>
      </c>
      <c r="J685" s="88"/>
      <c r="K685" s="88"/>
      <c r="L685" s="89"/>
      <c r="M685" s="88"/>
      <c r="N685" s="88">
        <v>3</v>
      </c>
      <c r="O685" s="88">
        <v>0.7</v>
      </c>
      <c r="P685" s="89">
        <v>0</v>
      </c>
      <c r="Q685" s="88">
        <v>1.03</v>
      </c>
      <c r="R685" s="90">
        <f t="shared" si="40"/>
        <v>1</v>
      </c>
      <c r="S685" s="90">
        <f t="shared" si="41"/>
        <v>1</v>
      </c>
      <c r="T685" s="93" t="str">
        <f t="shared" si="42"/>
        <v/>
      </c>
      <c r="U685" s="92">
        <f t="shared" si="43"/>
        <v>1</v>
      </c>
    </row>
    <row r="686" spans="1:21" x14ac:dyDescent="0.15">
      <c r="A686" s="84" t="s">
        <v>48</v>
      </c>
      <c r="B686" s="84" t="s">
        <v>11</v>
      </c>
      <c r="C686" s="84" t="s">
        <v>43</v>
      </c>
      <c r="D686" s="84" t="s">
        <v>45</v>
      </c>
      <c r="E686" s="84" t="s">
        <v>51</v>
      </c>
      <c r="F686" s="88">
        <v>2.7</v>
      </c>
      <c r="G686" s="88">
        <v>0.8</v>
      </c>
      <c r="H686" s="89">
        <v>0</v>
      </c>
      <c r="I686" s="88">
        <v>1.28</v>
      </c>
      <c r="J686" s="88"/>
      <c r="K686" s="88"/>
      <c r="L686" s="89"/>
      <c r="M686" s="88"/>
      <c r="N686" s="88">
        <v>2.7</v>
      </c>
      <c r="O686" s="88">
        <v>0.8</v>
      </c>
      <c r="P686" s="89">
        <v>0</v>
      </c>
      <c r="Q686" s="88">
        <v>1.28</v>
      </c>
      <c r="R686" s="90">
        <f t="shared" si="40"/>
        <v>1</v>
      </c>
      <c r="S686" s="90">
        <f t="shared" si="41"/>
        <v>1</v>
      </c>
      <c r="T686" s="93" t="str">
        <f t="shared" si="42"/>
        <v/>
      </c>
      <c r="U686" s="92">
        <f t="shared" si="43"/>
        <v>1</v>
      </c>
    </row>
    <row r="687" spans="1:21" x14ac:dyDescent="0.15">
      <c r="A687" s="84" t="s">
        <v>48</v>
      </c>
      <c r="B687" s="84" t="s">
        <v>11</v>
      </c>
      <c r="C687" s="84" t="s">
        <v>157</v>
      </c>
      <c r="D687" s="84" t="s">
        <v>29</v>
      </c>
      <c r="E687" s="84" t="s">
        <v>44</v>
      </c>
      <c r="F687" s="88">
        <v>4.01</v>
      </c>
      <c r="G687" s="88">
        <v>8.1199999999999992</v>
      </c>
      <c r="H687" s="89">
        <v>2.29E-2</v>
      </c>
      <c r="I687" s="88">
        <v>1.4</v>
      </c>
      <c r="J687" s="88"/>
      <c r="K687" s="88"/>
      <c r="L687" s="89"/>
      <c r="M687" s="88"/>
      <c r="N687" s="88">
        <v>4.01</v>
      </c>
      <c r="O687" s="88">
        <v>8.1199999999999992</v>
      </c>
      <c r="P687" s="89">
        <v>2.29E-2</v>
      </c>
      <c r="Q687" s="88">
        <v>1.4</v>
      </c>
      <c r="R687" s="90">
        <f t="shared" si="40"/>
        <v>1</v>
      </c>
      <c r="S687" s="90">
        <f t="shared" si="41"/>
        <v>1</v>
      </c>
      <c r="T687" s="93">
        <f t="shared" si="42"/>
        <v>1</v>
      </c>
      <c r="U687" s="92">
        <f t="shared" si="43"/>
        <v>1</v>
      </c>
    </row>
    <row r="688" spans="1:21" x14ac:dyDescent="0.15">
      <c r="A688" s="84" t="s">
        <v>48</v>
      </c>
      <c r="B688" s="84" t="s">
        <v>11</v>
      </c>
      <c r="C688" s="84" t="s">
        <v>157</v>
      </c>
      <c r="D688" s="84" t="s">
        <v>29</v>
      </c>
      <c r="E688" s="84" t="s">
        <v>51</v>
      </c>
      <c r="F688" s="88">
        <v>3.36</v>
      </c>
      <c r="G688" s="88">
        <v>8.8000000000000007</v>
      </c>
      <c r="H688" s="89">
        <v>2.6700000000000002E-2</v>
      </c>
      <c r="I688" s="88">
        <v>1.78</v>
      </c>
      <c r="J688" s="88"/>
      <c r="K688" s="88"/>
      <c r="L688" s="89"/>
      <c r="M688" s="88"/>
      <c r="N688" s="88">
        <v>3.36</v>
      </c>
      <c r="O688" s="88">
        <v>8.8000000000000007</v>
      </c>
      <c r="P688" s="89">
        <v>2.6700000000000002E-2</v>
      </c>
      <c r="Q688" s="88">
        <v>1.78</v>
      </c>
      <c r="R688" s="90">
        <f t="shared" si="40"/>
        <v>1</v>
      </c>
      <c r="S688" s="90">
        <f t="shared" si="41"/>
        <v>1</v>
      </c>
      <c r="T688" s="93">
        <f t="shared" si="42"/>
        <v>1</v>
      </c>
      <c r="U688" s="92">
        <f t="shared" si="43"/>
        <v>1</v>
      </c>
    </row>
    <row r="689" spans="1:21" x14ac:dyDescent="0.15">
      <c r="A689" s="84" t="s">
        <v>48</v>
      </c>
      <c r="B689" s="84" t="s">
        <v>11</v>
      </c>
      <c r="C689" s="84" t="s">
        <v>157</v>
      </c>
      <c r="D689" s="84" t="s">
        <v>31</v>
      </c>
      <c r="E689" s="84" t="s">
        <v>44</v>
      </c>
      <c r="F689" s="88">
        <v>1.28</v>
      </c>
      <c r="G689" s="88">
        <v>2.37</v>
      </c>
      <c r="H689" s="89">
        <v>4.9300000000000004E-3</v>
      </c>
      <c r="I689" s="88">
        <v>0.39100000000000001</v>
      </c>
      <c r="J689" s="88"/>
      <c r="K689" s="88"/>
      <c r="L689" s="89"/>
      <c r="M689" s="88"/>
      <c r="N689" s="88">
        <v>1.28</v>
      </c>
      <c r="O689" s="88">
        <v>2.37</v>
      </c>
      <c r="P689" s="89">
        <v>4.9300000000000004E-3</v>
      </c>
      <c r="Q689" s="88">
        <v>0.39100000000000001</v>
      </c>
      <c r="R689" s="90">
        <f t="shared" si="40"/>
        <v>1</v>
      </c>
      <c r="S689" s="90">
        <f t="shared" si="41"/>
        <v>1</v>
      </c>
      <c r="T689" s="93">
        <f t="shared" si="42"/>
        <v>1</v>
      </c>
      <c r="U689" s="92">
        <f t="shared" si="43"/>
        <v>1</v>
      </c>
    </row>
    <row r="690" spans="1:21" x14ac:dyDescent="0.15">
      <c r="A690" s="84" t="s">
        <v>48</v>
      </c>
      <c r="B690" s="84" t="s">
        <v>11</v>
      </c>
      <c r="C690" s="84" t="s">
        <v>157</v>
      </c>
      <c r="D690" s="84" t="s">
        <v>31</v>
      </c>
      <c r="E690" s="84" t="s">
        <v>51</v>
      </c>
      <c r="F690" s="88">
        <v>1.58</v>
      </c>
      <c r="G690" s="88">
        <v>3.24</v>
      </c>
      <c r="H690" s="89">
        <v>5.1700000000000001E-3</v>
      </c>
      <c r="I690" s="88">
        <v>0.56899999999999995</v>
      </c>
      <c r="J690" s="88"/>
      <c r="K690" s="88"/>
      <c r="L690" s="89"/>
      <c r="M690" s="88"/>
      <c r="N690" s="88">
        <v>1.58</v>
      </c>
      <c r="O690" s="88">
        <v>3.24</v>
      </c>
      <c r="P690" s="89">
        <v>5.1700000000000001E-3</v>
      </c>
      <c r="Q690" s="88">
        <v>0.56899999999999995</v>
      </c>
      <c r="R690" s="90">
        <f t="shared" si="40"/>
        <v>1</v>
      </c>
      <c r="S690" s="90">
        <f t="shared" si="41"/>
        <v>1</v>
      </c>
      <c r="T690" s="93">
        <f t="shared" si="42"/>
        <v>1</v>
      </c>
      <c r="U690" s="92">
        <f t="shared" si="43"/>
        <v>1</v>
      </c>
    </row>
    <row r="691" spans="1:21" x14ac:dyDescent="0.15">
      <c r="A691" s="84" t="s">
        <v>48</v>
      </c>
      <c r="B691" s="84" t="s">
        <v>11</v>
      </c>
      <c r="C691" s="84" t="s">
        <v>157</v>
      </c>
      <c r="D691" s="84" t="s">
        <v>30</v>
      </c>
      <c r="E691" s="84" t="s">
        <v>44</v>
      </c>
      <c r="F691" s="88">
        <v>3.5</v>
      </c>
      <c r="G691" s="88">
        <v>115</v>
      </c>
      <c r="H691" s="89">
        <v>3.3500000000000002E-2</v>
      </c>
      <c r="I691" s="88">
        <v>1.77</v>
      </c>
      <c r="J691" s="88"/>
      <c r="K691" s="88"/>
      <c r="L691" s="89"/>
      <c r="M691" s="88"/>
      <c r="N691" s="88">
        <v>3.5</v>
      </c>
      <c r="O691" s="88">
        <v>115</v>
      </c>
      <c r="P691" s="89">
        <v>3.3500000000000002E-2</v>
      </c>
      <c r="Q691" s="88">
        <v>1.77</v>
      </c>
      <c r="R691" s="90">
        <f t="shared" si="40"/>
        <v>1</v>
      </c>
      <c r="S691" s="90">
        <f t="shared" si="41"/>
        <v>1</v>
      </c>
      <c r="T691" s="93">
        <f t="shared" si="42"/>
        <v>1</v>
      </c>
      <c r="U691" s="92">
        <f t="shared" si="43"/>
        <v>1</v>
      </c>
    </row>
    <row r="692" spans="1:21" x14ac:dyDescent="0.15">
      <c r="A692" s="84" t="s">
        <v>48</v>
      </c>
      <c r="B692" s="84" t="s">
        <v>11</v>
      </c>
      <c r="C692" s="84" t="s">
        <v>157</v>
      </c>
      <c r="D692" s="84" t="s">
        <v>30</v>
      </c>
      <c r="E692" s="84" t="s">
        <v>51</v>
      </c>
      <c r="F692" s="88">
        <v>3.5</v>
      </c>
      <c r="G692" s="88">
        <v>23.5</v>
      </c>
      <c r="H692" s="89">
        <v>4.9099999999999998E-2</v>
      </c>
      <c r="I692" s="88">
        <v>1.73</v>
      </c>
      <c r="J692" s="88"/>
      <c r="K692" s="88"/>
      <c r="L692" s="89"/>
      <c r="M692" s="88"/>
      <c r="N692" s="88">
        <v>3.5</v>
      </c>
      <c r="O692" s="88">
        <v>23.5</v>
      </c>
      <c r="P692" s="89">
        <v>4.9099999999999998E-2</v>
      </c>
      <c r="Q692" s="88">
        <v>1.73</v>
      </c>
      <c r="R692" s="90">
        <f t="shared" si="40"/>
        <v>1</v>
      </c>
      <c r="S692" s="90">
        <f t="shared" si="41"/>
        <v>1</v>
      </c>
      <c r="T692" s="93">
        <f t="shared" si="42"/>
        <v>1</v>
      </c>
      <c r="U692" s="92">
        <f t="shared" si="43"/>
        <v>1</v>
      </c>
    </row>
    <row r="693" spans="1:21" x14ac:dyDescent="0.15">
      <c r="A693" s="84" t="s">
        <v>48</v>
      </c>
      <c r="B693" s="84" t="s">
        <v>11</v>
      </c>
      <c r="C693" s="84" t="s">
        <v>157</v>
      </c>
      <c r="D693" s="84" t="s">
        <v>45</v>
      </c>
      <c r="E693" s="84" t="s">
        <v>44</v>
      </c>
      <c r="F693" s="88">
        <v>3</v>
      </c>
      <c r="G693" s="88">
        <v>12</v>
      </c>
      <c r="H693" s="89">
        <v>1.7000000000000001E-2</v>
      </c>
      <c r="I693" s="88">
        <v>1.07</v>
      </c>
      <c r="J693" s="88"/>
      <c r="K693" s="88"/>
      <c r="L693" s="89"/>
      <c r="M693" s="88"/>
      <c r="N693" s="88">
        <v>3</v>
      </c>
      <c r="O693" s="88">
        <v>12</v>
      </c>
      <c r="P693" s="89">
        <v>1.7000000000000001E-2</v>
      </c>
      <c r="Q693" s="88">
        <v>1.07</v>
      </c>
      <c r="R693" s="90">
        <f t="shared" si="40"/>
        <v>1</v>
      </c>
      <c r="S693" s="90">
        <f t="shared" si="41"/>
        <v>1</v>
      </c>
      <c r="T693" s="93">
        <f t="shared" si="42"/>
        <v>1</v>
      </c>
      <c r="U693" s="92">
        <f t="shared" si="43"/>
        <v>1</v>
      </c>
    </row>
    <row r="694" spans="1:21" x14ac:dyDescent="0.15">
      <c r="A694" s="84" t="s">
        <v>48</v>
      </c>
      <c r="B694" s="84" t="s">
        <v>11</v>
      </c>
      <c r="C694" s="84" t="s">
        <v>157</v>
      </c>
      <c r="D694" s="84" t="s">
        <v>45</v>
      </c>
      <c r="E694" s="84" t="s">
        <v>51</v>
      </c>
      <c r="F694" s="88">
        <v>2.7</v>
      </c>
      <c r="G694" s="88">
        <v>6.7</v>
      </c>
      <c r="H694" s="89">
        <v>1.7999999999999999E-2</v>
      </c>
      <c r="I694" s="88">
        <v>1.31</v>
      </c>
      <c r="J694" s="88"/>
      <c r="K694" s="88"/>
      <c r="L694" s="89"/>
      <c r="M694" s="88"/>
      <c r="N694" s="88">
        <v>2.7</v>
      </c>
      <c r="O694" s="88">
        <v>6.7</v>
      </c>
      <c r="P694" s="89">
        <v>1.7999999999999999E-2</v>
      </c>
      <c r="Q694" s="88">
        <v>1.31</v>
      </c>
      <c r="R694" s="90">
        <f t="shared" si="40"/>
        <v>1</v>
      </c>
      <c r="S694" s="90">
        <f t="shared" si="41"/>
        <v>1</v>
      </c>
      <c r="T694" s="93">
        <f t="shared" si="42"/>
        <v>1</v>
      </c>
      <c r="U694" s="92">
        <f t="shared" si="43"/>
        <v>1</v>
      </c>
    </row>
    <row r="695" spans="1:21" x14ac:dyDescent="0.15">
      <c r="A695" s="84" t="s">
        <v>48</v>
      </c>
      <c r="B695" s="84" t="s">
        <v>11</v>
      </c>
      <c r="C695" s="84" t="s">
        <v>158</v>
      </c>
      <c r="D695" s="84" t="s">
        <v>29</v>
      </c>
      <c r="E695" s="84" t="s">
        <v>44</v>
      </c>
      <c r="F695" s="88">
        <v>4.01</v>
      </c>
      <c r="G695" s="88">
        <v>20.6</v>
      </c>
      <c r="H695" s="89">
        <v>2.3800000000000002E-2</v>
      </c>
      <c r="I695" s="88">
        <v>0</v>
      </c>
      <c r="J695" s="88"/>
      <c r="K695" s="88"/>
      <c r="L695" s="89"/>
      <c r="M695" s="88"/>
      <c r="N695" s="88">
        <v>4.01</v>
      </c>
      <c r="O695" s="88">
        <v>20.6</v>
      </c>
      <c r="P695" s="89">
        <v>2.3800000000000002E-2</v>
      </c>
      <c r="Q695" s="88">
        <v>0</v>
      </c>
      <c r="R695" s="90">
        <f t="shared" si="40"/>
        <v>1</v>
      </c>
      <c r="S695" s="90">
        <f t="shared" si="41"/>
        <v>1</v>
      </c>
      <c r="T695" s="93">
        <f t="shared" si="42"/>
        <v>1</v>
      </c>
      <c r="U695" s="92" t="str">
        <f t="shared" si="43"/>
        <v/>
      </c>
    </row>
    <row r="696" spans="1:21" x14ac:dyDescent="0.15">
      <c r="A696" s="84" t="s">
        <v>48</v>
      </c>
      <c r="B696" s="84" t="s">
        <v>11</v>
      </c>
      <c r="C696" s="84" t="s">
        <v>158</v>
      </c>
      <c r="D696" s="84" t="s">
        <v>29</v>
      </c>
      <c r="E696" s="84" t="s">
        <v>51</v>
      </c>
      <c r="F696" s="88">
        <v>3.36</v>
      </c>
      <c r="G696" s="88">
        <v>24.1</v>
      </c>
      <c r="H696" s="89">
        <v>2.8000000000000001E-2</v>
      </c>
      <c r="I696" s="88">
        <v>0</v>
      </c>
      <c r="J696" s="88"/>
      <c r="K696" s="88"/>
      <c r="L696" s="89"/>
      <c r="M696" s="88"/>
      <c r="N696" s="88">
        <v>3.36</v>
      </c>
      <c r="O696" s="88">
        <v>24.1</v>
      </c>
      <c r="P696" s="89">
        <v>2.8000000000000001E-2</v>
      </c>
      <c r="Q696" s="88">
        <v>0</v>
      </c>
      <c r="R696" s="90">
        <f t="shared" si="40"/>
        <v>1</v>
      </c>
      <c r="S696" s="90">
        <f t="shared" si="41"/>
        <v>1</v>
      </c>
      <c r="T696" s="93">
        <f t="shared" si="42"/>
        <v>1</v>
      </c>
      <c r="U696" s="92" t="str">
        <f t="shared" si="43"/>
        <v/>
      </c>
    </row>
    <row r="697" spans="1:21" x14ac:dyDescent="0.15">
      <c r="A697" s="84" t="s">
        <v>48</v>
      </c>
      <c r="B697" s="84" t="s">
        <v>11</v>
      </c>
      <c r="C697" s="84" t="s">
        <v>158</v>
      </c>
      <c r="D697" s="84" t="s">
        <v>31</v>
      </c>
      <c r="E697" s="84" t="s">
        <v>44</v>
      </c>
      <c r="F697" s="88">
        <v>1.28</v>
      </c>
      <c r="G697" s="88">
        <v>5.92</v>
      </c>
      <c r="H697" s="89">
        <v>5.5100000000000001E-3</v>
      </c>
      <c r="I697" s="88">
        <v>0</v>
      </c>
      <c r="J697" s="88"/>
      <c r="K697" s="88"/>
      <c r="L697" s="89"/>
      <c r="M697" s="88"/>
      <c r="N697" s="88">
        <v>1.28</v>
      </c>
      <c r="O697" s="88">
        <v>5.92</v>
      </c>
      <c r="P697" s="89">
        <v>5.5100000000000001E-3</v>
      </c>
      <c r="Q697" s="88">
        <v>0</v>
      </c>
      <c r="R697" s="90">
        <f t="shared" si="40"/>
        <v>1</v>
      </c>
      <c r="S697" s="90">
        <f t="shared" si="41"/>
        <v>1</v>
      </c>
      <c r="T697" s="93">
        <f t="shared" si="42"/>
        <v>1</v>
      </c>
      <c r="U697" s="92" t="str">
        <f t="shared" si="43"/>
        <v/>
      </c>
    </row>
    <row r="698" spans="1:21" x14ac:dyDescent="0.15">
      <c r="A698" s="84" t="s">
        <v>48</v>
      </c>
      <c r="B698" s="84" t="s">
        <v>11</v>
      </c>
      <c r="C698" s="84" t="s">
        <v>158</v>
      </c>
      <c r="D698" s="84" t="s">
        <v>31</v>
      </c>
      <c r="E698" s="84" t="s">
        <v>51</v>
      </c>
      <c r="F698" s="88">
        <v>1.58</v>
      </c>
      <c r="G698" s="88">
        <v>8.0500000000000007</v>
      </c>
      <c r="H698" s="89">
        <v>5.3800000000000002E-3</v>
      </c>
      <c r="I698" s="88">
        <v>0</v>
      </c>
      <c r="J698" s="88"/>
      <c r="K698" s="88"/>
      <c r="L698" s="89"/>
      <c r="M698" s="88"/>
      <c r="N698" s="88">
        <v>1.58</v>
      </c>
      <c r="O698" s="88">
        <v>8.0500000000000007</v>
      </c>
      <c r="P698" s="89">
        <v>5.3800000000000002E-3</v>
      </c>
      <c r="Q698" s="88">
        <v>0</v>
      </c>
      <c r="R698" s="90">
        <f t="shared" si="40"/>
        <v>1</v>
      </c>
      <c r="S698" s="90">
        <f t="shared" si="41"/>
        <v>1</v>
      </c>
      <c r="T698" s="93">
        <f t="shared" si="42"/>
        <v>1</v>
      </c>
      <c r="U698" s="92" t="str">
        <f t="shared" si="43"/>
        <v/>
      </c>
    </row>
    <row r="699" spans="1:21" x14ac:dyDescent="0.15">
      <c r="A699" s="84" t="s">
        <v>48</v>
      </c>
      <c r="B699" s="84" t="s">
        <v>11</v>
      </c>
      <c r="C699" s="84" t="s">
        <v>158</v>
      </c>
      <c r="D699" s="84" t="s">
        <v>30</v>
      </c>
      <c r="E699" s="84" t="s">
        <v>44</v>
      </c>
      <c r="F699" s="88">
        <v>3.5</v>
      </c>
      <c r="G699" s="88">
        <v>132</v>
      </c>
      <c r="H699" s="89">
        <v>3.8100000000000002E-2</v>
      </c>
      <c r="I699" s="88">
        <v>0</v>
      </c>
      <c r="J699" s="88"/>
      <c r="K699" s="88"/>
      <c r="L699" s="89"/>
      <c r="M699" s="88"/>
      <c r="N699" s="88">
        <v>3.5</v>
      </c>
      <c r="O699" s="88">
        <v>132</v>
      </c>
      <c r="P699" s="89">
        <v>3.8100000000000002E-2</v>
      </c>
      <c r="Q699" s="88">
        <v>0</v>
      </c>
      <c r="R699" s="90">
        <f t="shared" si="40"/>
        <v>1</v>
      </c>
      <c r="S699" s="90">
        <f t="shared" si="41"/>
        <v>1</v>
      </c>
      <c r="T699" s="93">
        <f t="shared" si="42"/>
        <v>1</v>
      </c>
      <c r="U699" s="92" t="str">
        <f t="shared" si="43"/>
        <v/>
      </c>
    </row>
    <row r="700" spans="1:21" x14ac:dyDescent="0.15">
      <c r="A700" s="84" t="s">
        <v>48</v>
      </c>
      <c r="B700" s="84" t="s">
        <v>11</v>
      </c>
      <c r="C700" s="84" t="s">
        <v>158</v>
      </c>
      <c r="D700" s="84" t="s">
        <v>30</v>
      </c>
      <c r="E700" s="84" t="s">
        <v>51</v>
      </c>
      <c r="F700" s="88">
        <v>3.5</v>
      </c>
      <c r="G700" s="88">
        <v>40.799999999999997</v>
      </c>
      <c r="H700" s="89">
        <v>5.5500000000000001E-2</v>
      </c>
      <c r="I700" s="88">
        <v>0</v>
      </c>
      <c r="J700" s="88"/>
      <c r="K700" s="88"/>
      <c r="L700" s="89"/>
      <c r="M700" s="88"/>
      <c r="N700" s="88">
        <v>3.5</v>
      </c>
      <c r="O700" s="88">
        <v>40.799999999999997</v>
      </c>
      <c r="P700" s="89">
        <v>5.5500000000000001E-2</v>
      </c>
      <c r="Q700" s="88">
        <v>0</v>
      </c>
      <c r="R700" s="90">
        <f t="shared" si="40"/>
        <v>1</v>
      </c>
      <c r="S700" s="90">
        <f t="shared" si="41"/>
        <v>1</v>
      </c>
      <c r="T700" s="93">
        <f t="shared" si="42"/>
        <v>1</v>
      </c>
      <c r="U700" s="92" t="str">
        <f t="shared" si="43"/>
        <v/>
      </c>
    </row>
    <row r="701" spans="1:21" x14ac:dyDescent="0.15">
      <c r="A701" s="84" t="s">
        <v>48</v>
      </c>
      <c r="B701" s="84" t="s">
        <v>11</v>
      </c>
      <c r="C701" s="84" t="s">
        <v>158</v>
      </c>
      <c r="D701" s="84" t="s">
        <v>45</v>
      </c>
      <c r="E701" s="84" t="s">
        <v>44</v>
      </c>
      <c r="F701" s="88">
        <v>3</v>
      </c>
      <c r="G701" s="88">
        <v>21.6</v>
      </c>
      <c r="H701" s="89">
        <v>1.7999999999999999E-2</v>
      </c>
      <c r="I701" s="88">
        <v>0</v>
      </c>
      <c r="J701" s="88"/>
      <c r="K701" s="88"/>
      <c r="L701" s="89"/>
      <c r="M701" s="88"/>
      <c r="N701" s="88">
        <v>3</v>
      </c>
      <c r="O701" s="88">
        <v>21.6</v>
      </c>
      <c r="P701" s="89">
        <v>1.7999999999999999E-2</v>
      </c>
      <c r="Q701" s="88">
        <v>0</v>
      </c>
      <c r="R701" s="90">
        <f t="shared" si="40"/>
        <v>1</v>
      </c>
      <c r="S701" s="90">
        <f t="shared" si="41"/>
        <v>1</v>
      </c>
      <c r="T701" s="93">
        <f t="shared" si="42"/>
        <v>1</v>
      </c>
      <c r="U701" s="92" t="str">
        <f t="shared" si="43"/>
        <v/>
      </c>
    </row>
    <row r="702" spans="1:21" x14ac:dyDescent="0.15">
      <c r="A702" s="84" t="s">
        <v>48</v>
      </c>
      <c r="B702" s="84" t="s">
        <v>11</v>
      </c>
      <c r="C702" s="84" t="s">
        <v>158</v>
      </c>
      <c r="D702" s="84" t="s">
        <v>45</v>
      </c>
      <c r="E702" s="84" t="s">
        <v>51</v>
      </c>
      <c r="F702" s="88">
        <v>2.7</v>
      </c>
      <c r="G702" s="88">
        <v>18</v>
      </c>
      <c r="H702" s="89">
        <v>1.9E-2</v>
      </c>
      <c r="I702" s="88">
        <v>0</v>
      </c>
      <c r="J702" s="88"/>
      <c r="K702" s="88"/>
      <c r="L702" s="89"/>
      <c r="M702" s="88"/>
      <c r="N702" s="88">
        <v>2.7</v>
      </c>
      <c r="O702" s="88">
        <v>18</v>
      </c>
      <c r="P702" s="89">
        <v>1.9E-2</v>
      </c>
      <c r="Q702" s="88">
        <v>0</v>
      </c>
      <c r="R702" s="90">
        <f t="shared" si="40"/>
        <v>1</v>
      </c>
      <c r="S702" s="90">
        <f t="shared" si="41"/>
        <v>1</v>
      </c>
      <c r="T702" s="93">
        <f t="shared" si="42"/>
        <v>1</v>
      </c>
      <c r="U702" s="92" t="str">
        <f t="shared" si="43"/>
        <v/>
      </c>
    </row>
    <row r="703" spans="1:21" x14ac:dyDescent="0.15">
      <c r="A703" s="84" t="s">
        <v>48</v>
      </c>
      <c r="B703" s="84" t="s">
        <v>11</v>
      </c>
      <c r="C703" s="84" t="s">
        <v>159</v>
      </c>
      <c r="D703" s="84" t="s">
        <v>29</v>
      </c>
      <c r="E703" s="84" t="s">
        <v>44</v>
      </c>
      <c r="F703" s="88">
        <v>4.01</v>
      </c>
      <c r="G703" s="88">
        <v>4.13</v>
      </c>
      <c r="H703" s="89">
        <v>9.5099999999999994E-3</v>
      </c>
      <c r="I703" s="88">
        <v>1.34</v>
      </c>
      <c r="J703" s="88"/>
      <c r="K703" s="88"/>
      <c r="L703" s="89"/>
      <c r="M703" s="88"/>
      <c r="N703" s="88">
        <v>4.01</v>
      </c>
      <c r="O703" s="88">
        <v>4.13</v>
      </c>
      <c r="P703" s="89">
        <v>9.5099999999999994E-3</v>
      </c>
      <c r="Q703" s="88">
        <v>1.34</v>
      </c>
      <c r="R703" s="90">
        <f t="shared" si="40"/>
        <v>1</v>
      </c>
      <c r="S703" s="90">
        <f t="shared" si="41"/>
        <v>1</v>
      </c>
      <c r="T703" s="93">
        <f t="shared" si="42"/>
        <v>1</v>
      </c>
      <c r="U703" s="92">
        <f t="shared" si="43"/>
        <v>1</v>
      </c>
    </row>
    <row r="704" spans="1:21" x14ac:dyDescent="0.15">
      <c r="A704" s="84" t="s">
        <v>48</v>
      </c>
      <c r="B704" s="84" t="s">
        <v>11</v>
      </c>
      <c r="C704" s="84" t="s">
        <v>159</v>
      </c>
      <c r="D704" s="84" t="s">
        <v>29</v>
      </c>
      <c r="E704" s="84" t="s">
        <v>51</v>
      </c>
      <c r="F704" s="88">
        <v>3.36</v>
      </c>
      <c r="G704" s="88">
        <v>4.6399999999999997</v>
      </c>
      <c r="H704" s="89">
        <v>1.11E-2</v>
      </c>
      <c r="I704" s="88">
        <v>1.72</v>
      </c>
      <c r="J704" s="88"/>
      <c r="K704" s="88"/>
      <c r="L704" s="89"/>
      <c r="M704" s="88"/>
      <c r="N704" s="88">
        <v>3.36</v>
      </c>
      <c r="O704" s="88">
        <v>4.6399999999999997</v>
      </c>
      <c r="P704" s="89">
        <v>1.11E-2</v>
      </c>
      <c r="Q704" s="88">
        <v>1.72</v>
      </c>
      <c r="R704" s="90">
        <f t="shared" si="40"/>
        <v>1</v>
      </c>
      <c r="S704" s="90">
        <f t="shared" si="41"/>
        <v>1</v>
      </c>
      <c r="T704" s="93">
        <f t="shared" si="42"/>
        <v>1</v>
      </c>
      <c r="U704" s="92">
        <f t="shared" si="43"/>
        <v>1</v>
      </c>
    </row>
    <row r="705" spans="1:21" x14ac:dyDescent="0.15">
      <c r="A705" s="84" t="s">
        <v>48</v>
      </c>
      <c r="B705" s="84" t="s">
        <v>11</v>
      </c>
      <c r="C705" s="84" t="s">
        <v>159</v>
      </c>
      <c r="D705" s="84" t="s">
        <v>31</v>
      </c>
      <c r="E705" s="84" t="s">
        <v>44</v>
      </c>
      <c r="F705" s="88">
        <v>1.28</v>
      </c>
      <c r="G705" s="88">
        <v>1.5</v>
      </c>
      <c r="H705" s="89">
        <v>2.3700000000000001E-3</v>
      </c>
      <c r="I705" s="88">
        <v>0.35899999999999999</v>
      </c>
      <c r="J705" s="88"/>
      <c r="K705" s="88"/>
      <c r="L705" s="89"/>
      <c r="M705" s="88"/>
      <c r="N705" s="88">
        <v>1.28</v>
      </c>
      <c r="O705" s="88">
        <v>1.5</v>
      </c>
      <c r="P705" s="89">
        <v>2.3700000000000001E-3</v>
      </c>
      <c r="Q705" s="88">
        <v>0.35899999999999999</v>
      </c>
      <c r="R705" s="90">
        <f t="shared" si="40"/>
        <v>1</v>
      </c>
      <c r="S705" s="90">
        <f t="shared" si="41"/>
        <v>1</v>
      </c>
      <c r="T705" s="93">
        <f t="shared" si="42"/>
        <v>1</v>
      </c>
      <c r="U705" s="92">
        <f t="shared" si="43"/>
        <v>1</v>
      </c>
    </row>
    <row r="706" spans="1:21" x14ac:dyDescent="0.15">
      <c r="A706" s="84" t="s">
        <v>48</v>
      </c>
      <c r="B706" s="84" t="s">
        <v>11</v>
      </c>
      <c r="C706" s="84" t="s">
        <v>159</v>
      </c>
      <c r="D706" s="84" t="s">
        <v>31</v>
      </c>
      <c r="E706" s="84" t="s">
        <v>51</v>
      </c>
      <c r="F706" s="88">
        <v>1.58</v>
      </c>
      <c r="G706" s="88">
        <v>2.0499999999999998</v>
      </c>
      <c r="H706" s="89">
        <v>2.4599999999999999E-3</v>
      </c>
      <c r="I706" s="88">
        <v>0.52400000000000002</v>
      </c>
      <c r="J706" s="88"/>
      <c r="K706" s="88"/>
      <c r="L706" s="89"/>
      <c r="M706" s="88"/>
      <c r="N706" s="88">
        <v>1.58</v>
      </c>
      <c r="O706" s="88">
        <v>2.0499999999999998</v>
      </c>
      <c r="P706" s="89">
        <v>2.4599999999999999E-3</v>
      </c>
      <c r="Q706" s="88">
        <v>0.52400000000000002</v>
      </c>
      <c r="R706" s="90">
        <f t="shared" si="40"/>
        <v>1</v>
      </c>
      <c r="S706" s="90">
        <f t="shared" si="41"/>
        <v>1</v>
      </c>
      <c r="T706" s="93">
        <f t="shared" si="42"/>
        <v>1</v>
      </c>
      <c r="U706" s="92">
        <f t="shared" si="43"/>
        <v>1</v>
      </c>
    </row>
    <row r="707" spans="1:21" x14ac:dyDescent="0.15">
      <c r="A707" s="84" t="s">
        <v>48</v>
      </c>
      <c r="B707" s="84" t="s">
        <v>11</v>
      </c>
      <c r="C707" s="84" t="s">
        <v>159</v>
      </c>
      <c r="D707" s="84" t="s">
        <v>30</v>
      </c>
      <c r="E707" s="84" t="s">
        <v>44</v>
      </c>
      <c r="F707" s="88">
        <v>3.5</v>
      </c>
      <c r="G707" s="88">
        <v>18</v>
      </c>
      <c r="H707" s="89">
        <v>4.9699999999999996E-3</v>
      </c>
      <c r="I707" s="88">
        <v>1.58</v>
      </c>
      <c r="J707" s="88"/>
      <c r="K707" s="88"/>
      <c r="L707" s="89"/>
      <c r="M707" s="88"/>
      <c r="N707" s="88">
        <v>3.5</v>
      </c>
      <c r="O707" s="88">
        <v>18</v>
      </c>
      <c r="P707" s="89">
        <v>4.9699999999999996E-3</v>
      </c>
      <c r="Q707" s="88">
        <v>1.58</v>
      </c>
      <c r="R707" s="90">
        <f t="shared" si="40"/>
        <v>1</v>
      </c>
      <c r="S707" s="90">
        <f t="shared" si="41"/>
        <v>1</v>
      </c>
      <c r="T707" s="93">
        <f t="shared" si="42"/>
        <v>1</v>
      </c>
      <c r="U707" s="92">
        <f t="shared" si="43"/>
        <v>1</v>
      </c>
    </row>
    <row r="708" spans="1:21" x14ac:dyDescent="0.15">
      <c r="A708" s="84" t="s">
        <v>48</v>
      </c>
      <c r="B708" s="84" t="s">
        <v>11</v>
      </c>
      <c r="C708" s="84" t="s">
        <v>159</v>
      </c>
      <c r="D708" s="84" t="s">
        <v>30</v>
      </c>
      <c r="E708" s="84" t="s">
        <v>51</v>
      </c>
      <c r="F708" s="88">
        <v>3.5</v>
      </c>
      <c r="G708" s="88">
        <v>4.58</v>
      </c>
      <c r="H708" s="89">
        <v>7.2899999999999996E-3</v>
      </c>
      <c r="I708" s="88">
        <v>1.55</v>
      </c>
      <c r="J708" s="88"/>
      <c r="K708" s="88"/>
      <c r="L708" s="89"/>
      <c r="M708" s="88"/>
      <c r="N708" s="88">
        <v>3.5</v>
      </c>
      <c r="O708" s="88">
        <v>4.58</v>
      </c>
      <c r="P708" s="89">
        <v>7.2899999999999996E-3</v>
      </c>
      <c r="Q708" s="88">
        <v>1.55</v>
      </c>
      <c r="R708" s="90">
        <f t="shared" si="40"/>
        <v>1</v>
      </c>
      <c r="S708" s="90">
        <f t="shared" si="41"/>
        <v>1</v>
      </c>
      <c r="T708" s="93">
        <f t="shared" si="42"/>
        <v>1</v>
      </c>
      <c r="U708" s="92">
        <f t="shared" si="43"/>
        <v>1</v>
      </c>
    </row>
    <row r="709" spans="1:21" x14ac:dyDescent="0.15">
      <c r="A709" s="84" t="s">
        <v>48</v>
      </c>
      <c r="B709" s="84" t="s">
        <v>11</v>
      </c>
      <c r="C709" s="84" t="s">
        <v>159</v>
      </c>
      <c r="D709" s="84" t="s">
        <v>45</v>
      </c>
      <c r="E709" s="84" t="s">
        <v>44</v>
      </c>
      <c r="F709" s="88">
        <v>3</v>
      </c>
      <c r="G709" s="88">
        <v>4</v>
      </c>
      <c r="H709" s="89">
        <v>7.0000000000000001E-3</v>
      </c>
      <c r="I709" s="88">
        <v>1.02</v>
      </c>
      <c r="J709" s="88"/>
      <c r="K709" s="88"/>
      <c r="L709" s="89"/>
      <c r="M709" s="88"/>
      <c r="N709" s="88">
        <v>3</v>
      </c>
      <c r="O709" s="88">
        <v>4</v>
      </c>
      <c r="P709" s="89">
        <v>7.0000000000000001E-3</v>
      </c>
      <c r="Q709" s="88">
        <v>1.02</v>
      </c>
      <c r="R709" s="90">
        <f t="shared" si="40"/>
        <v>1</v>
      </c>
      <c r="S709" s="90">
        <f t="shared" si="41"/>
        <v>1</v>
      </c>
      <c r="T709" s="93">
        <f t="shared" si="42"/>
        <v>1</v>
      </c>
      <c r="U709" s="92">
        <f t="shared" si="43"/>
        <v>1</v>
      </c>
    </row>
    <row r="710" spans="1:21" x14ac:dyDescent="0.15">
      <c r="A710" s="84" t="s">
        <v>48</v>
      </c>
      <c r="B710" s="84" t="s">
        <v>11</v>
      </c>
      <c r="C710" s="84" t="s">
        <v>159</v>
      </c>
      <c r="D710" s="84" t="s">
        <v>45</v>
      </c>
      <c r="E710" s="84" t="s">
        <v>51</v>
      </c>
      <c r="F710" s="88">
        <v>2.7</v>
      </c>
      <c r="G710" s="88">
        <v>3.6</v>
      </c>
      <c r="H710" s="89">
        <v>8.0000000000000002E-3</v>
      </c>
      <c r="I710" s="88">
        <v>1.25</v>
      </c>
      <c r="J710" s="88"/>
      <c r="K710" s="88"/>
      <c r="L710" s="89"/>
      <c r="M710" s="88"/>
      <c r="N710" s="88">
        <v>2.7</v>
      </c>
      <c r="O710" s="88">
        <v>3.6</v>
      </c>
      <c r="P710" s="89">
        <v>8.0000000000000002E-3</v>
      </c>
      <c r="Q710" s="88">
        <v>1.25</v>
      </c>
      <c r="R710" s="90">
        <f t="shared" si="40"/>
        <v>1</v>
      </c>
      <c r="S710" s="90">
        <f t="shared" si="41"/>
        <v>1</v>
      </c>
      <c r="T710" s="93">
        <f t="shared" si="42"/>
        <v>1</v>
      </c>
      <c r="U710" s="92">
        <f t="shared" si="43"/>
        <v>1</v>
      </c>
    </row>
    <row r="711" spans="1:21" x14ac:dyDescent="0.15">
      <c r="A711" s="84" t="s">
        <v>48</v>
      </c>
      <c r="B711" s="84" t="s">
        <v>12</v>
      </c>
      <c r="C711" s="84" t="s">
        <v>43</v>
      </c>
      <c r="D711" s="84" t="s">
        <v>29</v>
      </c>
      <c r="E711" s="84" t="s">
        <v>44</v>
      </c>
      <c r="F711" s="88">
        <v>3.21</v>
      </c>
      <c r="G711" s="88">
        <v>0.76700000000000002</v>
      </c>
      <c r="H711" s="89">
        <v>0</v>
      </c>
      <c r="I711" s="88">
        <v>1.22</v>
      </c>
      <c r="J711" s="88">
        <v>59.641800000000003</v>
      </c>
      <c r="K711" s="88">
        <v>4.1280947999999998E-2</v>
      </c>
      <c r="L711" s="89">
        <v>0</v>
      </c>
      <c r="M711" s="88">
        <v>6.5662003999999996E-2</v>
      </c>
      <c r="N711" s="88"/>
      <c r="O711" s="88"/>
      <c r="P711" s="89"/>
      <c r="Q711" s="88"/>
      <c r="R711" s="90">
        <f t="shared" si="40"/>
        <v>18.580000000000002</v>
      </c>
      <c r="S711" s="90">
        <f t="shared" si="41"/>
        <v>5.3821314211212515E-2</v>
      </c>
      <c r="T711" s="93" t="str">
        <f t="shared" si="42"/>
        <v/>
      </c>
      <c r="U711" s="92">
        <f t="shared" si="43"/>
        <v>5.3821314754098355E-2</v>
      </c>
    </row>
    <row r="712" spans="1:21" x14ac:dyDescent="0.15">
      <c r="A712" s="84" t="s">
        <v>48</v>
      </c>
      <c r="B712" s="84" t="s">
        <v>12</v>
      </c>
      <c r="C712" s="84" t="s">
        <v>43</v>
      </c>
      <c r="D712" s="84" t="s">
        <v>29</v>
      </c>
      <c r="E712" s="84" t="s">
        <v>51</v>
      </c>
      <c r="F712" s="88">
        <v>2.59</v>
      </c>
      <c r="G712" s="88">
        <v>1.31</v>
      </c>
      <c r="H712" s="89">
        <v>0</v>
      </c>
      <c r="I712" s="88">
        <v>1.95</v>
      </c>
      <c r="J712" s="88">
        <v>48.122199999999999</v>
      </c>
      <c r="K712" s="88">
        <v>7.050592E-2</v>
      </c>
      <c r="L712" s="89">
        <v>0</v>
      </c>
      <c r="M712" s="88">
        <v>0.10495156</v>
      </c>
      <c r="N712" s="88"/>
      <c r="O712" s="88"/>
      <c r="P712" s="89"/>
      <c r="Q712" s="88"/>
      <c r="R712" s="90">
        <f t="shared" ref="R712:R775" si="44">IFERROR(MAX(GETPIVOTDATA("Sum of NumUnit",$A$3,"EnergyImpactID",$A712,"Version","DEER2021","BldgType",$D712,"BldgVint",$E712,"BldgLoc",$B712,"BldgHVAC",$C712,"NormUnit","Cap-kBTUh"),GETPIVOTDATA("Sum of NumUnit",$A$3,"EnergyImpactID",$A712,"Version","DEER2021","BldgType",$D712,"BldgVint",$E712,"BldgLoc",$B712,"BldgHVAC",$C712,"NormUnit","Cap-Tons"))/GETPIVOTDATA("Sum of NumUnit",$A$3,"EnergyImpactID",$A712,"Version","DEER2020","BldgType",$D712,"BldgVint",$E712,"BldgLoc",$B712,"BldgHVAC",$C712,"NormUnit","Cap-Tons"),"")</f>
        <v>18.580000000000002</v>
      </c>
      <c r="S712" s="90">
        <f t="shared" ref="S712:S775" si="45">IFERROR(MAX(GETPIVOTDATA("Sum of APreWBkWh",$A$3,"EnergyImpactID",$A712,"Version","DEER2021","BldgType",$D712,"BldgVint",$E712,"BldgLoc",$B712,"BldgHVAC",$C712,"NormUnit","Cap-kBTUh"),GETPIVOTDATA("Sum of APreWBkWh",$A$3,"EnergyImpactID",$A712,"Version","DEER2021","BldgType",$D712,"BldgVint",$E712,"BldgLoc",$B712,"BldgHVAC",$C712,"NormUnit","Cap-Tons"))/GETPIVOTDATA("Sum of APreWBkWh",$A$3,"EnergyImpactID",$A712,"Version","DEER2020","BldgType",$D712,"BldgVint",$E712,"BldgLoc",$B712,"BldgHVAC",$C712,"NormUnit","Cap-Tons"),"")</f>
        <v>5.3821312977099231E-2</v>
      </c>
      <c r="T712" s="93" t="str">
        <f t="shared" ref="T712:T775" si="46">IFERROR(MAX(GETPIVOTDATA("Sum of APreWBkW",$A$3,"EnergyImpactID",$A712,"Version","DEER2021","BldgType",$D712,"BldgVint",$E712,"BldgLoc",$B712,"BldgHVAC",$C712,"NormUnit","Cap-kBTUh"),GETPIVOTDATA("Sum of APreWBkW",$A$3,"EnergyImpactID",$A712,"Version","DEER2021","BldgType",$D712,"BldgVint",$E712,"BldgLoc",$B712,"BldgHVAC",$C712,"NormUnit","Cap-Tons"))/GETPIVOTDATA("Sum of APreWBkW",$A$3,"EnergyImpactID",$A712,"Version","DEER2020","BldgType",$D712,"BldgVint",$E712,"BldgLoc",$B712,"BldgHVAC",$C712,"NormUnit","Cap-Tons"),"")</f>
        <v/>
      </c>
      <c r="U712" s="92">
        <f t="shared" ref="U712:U775" si="47">IFERROR(MAX(GETPIVOTDATA("Sum of APreWBtherm",$A$3,"EnergyImpactID",$A712,"Version","DEER2021","BldgType",$D712,"BldgVint",$E712,"BldgLoc",$B712,"BldgHVAC",$C712,"NormUnit","Cap-kBTUh"),GETPIVOTDATA("Sum of APreWBtherm",$A$3,"EnergyImpactID",$A712,"Version","DEER2021","BldgType",$D712,"BldgVint",$E712,"BldgLoc",$B712,"BldgHVAC",$C712,"NormUnit","Cap-Tons"))/GETPIVOTDATA("Sum of APreWBtherm",$A$3,"EnergyImpactID",$A712,"Version","DEER2020","BldgType",$D712,"BldgVint",$E712,"BldgLoc",$B712,"BldgHVAC",$C712,"NormUnit","Cap-Tons"),"")</f>
        <v>5.3821312820512821E-2</v>
      </c>
    </row>
    <row r="713" spans="1:21" x14ac:dyDescent="0.15">
      <c r="A713" s="84" t="s">
        <v>48</v>
      </c>
      <c r="B713" s="84" t="s">
        <v>12</v>
      </c>
      <c r="C713" s="84" t="s">
        <v>43</v>
      </c>
      <c r="D713" s="84" t="s">
        <v>31</v>
      </c>
      <c r="E713" s="84" t="s">
        <v>44</v>
      </c>
      <c r="F713" s="88">
        <v>1.1100000000000001</v>
      </c>
      <c r="G713" s="88">
        <v>0.29099999999999998</v>
      </c>
      <c r="H713" s="89">
        <v>0</v>
      </c>
      <c r="I713" s="88">
        <v>0.317</v>
      </c>
      <c r="J713" s="88">
        <v>20.7348</v>
      </c>
      <c r="K713" s="88">
        <v>1.5578158999999999E-2</v>
      </c>
      <c r="L713" s="89">
        <v>0</v>
      </c>
      <c r="M713" s="88">
        <v>1.6970022000000001E-2</v>
      </c>
      <c r="N713" s="88"/>
      <c r="O713" s="88"/>
      <c r="P713" s="89"/>
      <c r="Q713" s="88"/>
      <c r="R713" s="90">
        <f t="shared" si="44"/>
        <v>18.68</v>
      </c>
      <c r="S713" s="90">
        <f t="shared" si="45"/>
        <v>5.3533192439862542E-2</v>
      </c>
      <c r="T713" s="93" t="str">
        <f t="shared" si="46"/>
        <v/>
      </c>
      <c r="U713" s="92">
        <f t="shared" si="47"/>
        <v>5.3533192429022082E-2</v>
      </c>
    </row>
    <row r="714" spans="1:21" x14ac:dyDescent="0.15">
      <c r="A714" s="84" t="s">
        <v>48</v>
      </c>
      <c r="B714" s="84" t="s">
        <v>12</v>
      </c>
      <c r="C714" s="84" t="s">
        <v>43</v>
      </c>
      <c r="D714" s="84" t="s">
        <v>31</v>
      </c>
      <c r="E714" s="84" t="s">
        <v>51</v>
      </c>
      <c r="F714" s="88">
        <v>1.35</v>
      </c>
      <c r="G714" s="88">
        <v>0.35099999999999998</v>
      </c>
      <c r="H714" s="89">
        <v>0</v>
      </c>
      <c r="I714" s="88">
        <v>0.41699999999999998</v>
      </c>
      <c r="J714" s="88">
        <v>25.218</v>
      </c>
      <c r="K714" s="88">
        <v>1.8790149999999999E-2</v>
      </c>
      <c r="L714" s="89">
        <v>0</v>
      </c>
      <c r="M714" s="88">
        <v>2.2323340000000001E-2</v>
      </c>
      <c r="N714" s="88"/>
      <c r="O714" s="88"/>
      <c r="P714" s="89"/>
      <c r="Q714" s="88"/>
      <c r="R714" s="90">
        <f t="shared" si="44"/>
        <v>18.68</v>
      </c>
      <c r="S714" s="90">
        <f t="shared" si="45"/>
        <v>5.3533190883190883E-2</v>
      </c>
      <c r="T714" s="93" t="str">
        <f t="shared" si="46"/>
        <v/>
      </c>
      <c r="U714" s="92">
        <f t="shared" si="47"/>
        <v>5.3533189448441251E-2</v>
      </c>
    </row>
    <row r="715" spans="1:21" x14ac:dyDescent="0.15">
      <c r="A715" s="84" t="s">
        <v>48</v>
      </c>
      <c r="B715" s="84" t="s">
        <v>12</v>
      </c>
      <c r="C715" s="84" t="s">
        <v>43</v>
      </c>
      <c r="D715" s="84" t="s">
        <v>30</v>
      </c>
      <c r="E715" s="84" t="s">
        <v>44</v>
      </c>
      <c r="F715" s="88">
        <v>3.5</v>
      </c>
      <c r="G715" s="88">
        <v>0.59299999999999997</v>
      </c>
      <c r="H715" s="89">
        <v>0</v>
      </c>
      <c r="I715" s="88">
        <v>0.92900000000000005</v>
      </c>
      <c r="J715" s="88">
        <v>54.984999999999999</v>
      </c>
      <c r="K715" s="88">
        <v>3.7746657000000003E-2</v>
      </c>
      <c r="L715" s="89">
        <v>0</v>
      </c>
      <c r="M715" s="88">
        <v>5.9134312000000001E-2</v>
      </c>
      <c r="N715" s="88"/>
      <c r="O715" s="88"/>
      <c r="P715" s="89"/>
      <c r="Q715" s="88"/>
      <c r="R715" s="90">
        <f t="shared" si="44"/>
        <v>15.709999999999999</v>
      </c>
      <c r="S715" s="90">
        <f t="shared" si="45"/>
        <v>6.3653721753794273E-2</v>
      </c>
      <c r="T715" s="93" t="str">
        <f t="shared" si="46"/>
        <v/>
      </c>
      <c r="U715" s="92">
        <f t="shared" si="47"/>
        <v>6.3653726587728734E-2</v>
      </c>
    </row>
    <row r="716" spans="1:21" x14ac:dyDescent="0.15">
      <c r="A716" s="84" t="s">
        <v>48</v>
      </c>
      <c r="B716" s="84" t="s">
        <v>12</v>
      </c>
      <c r="C716" s="84" t="s">
        <v>43</v>
      </c>
      <c r="D716" s="84" t="s">
        <v>30</v>
      </c>
      <c r="E716" s="84" t="s">
        <v>51</v>
      </c>
      <c r="F716" s="88">
        <v>3.5</v>
      </c>
      <c r="G716" s="88">
        <v>0.67200000000000004</v>
      </c>
      <c r="H716" s="89">
        <v>0</v>
      </c>
      <c r="I716" s="88">
        <v>1.0900000000000001</v>
      </c>
      <c r="J716" s="88">
        <v>54.984999999999999</v>
      </c>
      <c r="K716" s="88">
        <v>4.2775303000000001E-2</v>
      </c>
      <c r="L716" s="89">
        <v>0</v>
      </c>
      <c r="M716" s="88">
        <v>6.9382559999999996E-2</v>
      </c>
      <c r="N716" s="88"/>
      <c r="O716" s="88"/>
      <c r="P716" s="89"/>
      <c r="Q716" s="88"/>
      <c r="R716" s="90">
        <f t="shared" si="44"/>
        <v>15.709999999999999</v>
      </c>
      <c r="S716" s="90">
        <f t="shared" si="45"/>
        <v>6.3653724702380954E-2</v>
      </c>
      <c r="T716" s="93" t="str">
        <f t="shared" si="46"/>
        <v/>
      </c>
      <c r="U716" s="92">
        <f t="shared" si="47"/>
        <v>6.3653724770642198E-2</v>
      </c>
    </row>
    <row r="717" spans="1:21" x14ac:dyDescent="0.15">
      <c r="A717" s="84" t="s">
        <v>48</v>
      </c>
      <c r="B717" s="84" t="s">
        <v>12</v>
      </c>
      <c r="C717" s="84" t="s">
        <v>43</v>
      </c>
      <c r="D717" s="84" t="s">
        <v>45</v>
      </c>
      <c r="E717" s="84" t="s">
        <v>44</v>
      </c>
      <c r="F717" s="88">
        <v>2.5</v>
      </c>
      <c r="G717" s="88">
        <v>0.6</v>
      </c>
      <c r="H717" s="89">
        <v>0</v>
      </c>
      <c r="I717" s="88">
        <v>0.92</v>
      </c>
      <c r="J717" s="88"/>
      <c r="K717" s="88"/>
      <c r="L717" s="89"/>
      <c r="M717" s="88"/>
      <c r="N717" s="88">
        <v>2.5</v>
      </c>
      <c r="O717" s="88">
        <v>0.6</v>
      </c>
      <c r="P717" s="89">
        <v>0</v>
      </c>
      <c r="Q717" s="88">
        <v>0.92</v>
      </c>
      <c r="R717" s="90">
        <f t="shared" si="44"/>
        <v>1</v>
      </c>
      <c r="S717" s="90">
        <f t="shared" si="45"/>
        <v>1</v>
      </c>
      <c r="T717" s="93" t="str">
        <f t="shared" si="46"/>
        <v/>
      </c>
      <c r="U717" s="92">
        <f t="shared" si="47"/>
        <v>1</v>
      </c>
    </row>
    <row r="718" spans="1:21" x14ac:dyDescent="0.15">
      <c r="A718" s="84" t="s">
        <v>48</v>
      </c>
      <c r="B718" s="84" t="s">
        <v>12</v>
      </c>
      <c r="C718" s="84" t="s">
        <v>43</v>
      </c>
      <c r="D718" s="84" t="s">
        <v>45</v>
      </c>
      <c r="E718" s="84" t="s">
        <v>51</v>
      </c>
      <c r="F718" s="88">
        <v>2.2000000000000002</v>
      </c>
      <c r="G718" s="88">
        <v>0.9</v>
      </c>
      <c r="H718" s="89">
        <v>0</v>
      </c>
      <c r="I718" s="88">
        <v>1.37</v>
      </c>
      <c r="J718" s="88"/>
      <c r="K718" s="88"/>
      <c r="L718" s="89"/>
      <c r="M718" s="88"/>
      <c r="N718" s="88">
        <v>2.2000000000000002</v>
      </c>
      <c r="O718" s="88">
        <v>0.9</v>
      </c>
      <c r="P718" s="89">
        <v>0</v>
      </c>
      <c r="Q718" s="88">
        <v>1.37</v>
      </c>
      <c r="R718" s="90">
        <f t="shared" si="44"/>
        <v>1</v>
      </c>
      <c r="S718" s="90">
        <f t="shared" si="45"/>
        <v>1</v>
      </c>
      <c r="T718" s="93" t="str">
        <f t="shared" si="46"/>
        <v/>
      </c>
      <c r="U718" s="92">
        <f t="shared" si="47"/>
        <v>1</v>
      </c>
    </row>
    <row r="719" spans="1:21" x14ac:dyDescent="0.15">
      <c r="A719" s="84" t="s">
        <v>48</v>
      </c>
      <c r="B719" s="84" t="s">
        <v>12</v>
      </c>
      <c r="C719" s="84" t="s">
        <v>157</v>
      </c>
      <c r="D719" s="84" t="s">
        <v>29</v>
      </c>
      <c r="E719" s="84" t="s">
        <v>44</v>
      </c>
      <c r="F719" s="88">
        <v>3.21</v>
      </c>
      <c r="G719" s="88">
        <v>12.4</v>
      </c>
      <c r="H719" s="89">
        <v>2.1999999999999999E-2</v>
      </c>
      <c r="I719" s="88">
        <v>1.25</v>
      </c>
      <c r="J719" s="88"/>
      <c r="K719" s="88"/>
      <c r="L719" s="89"/>
      <c r="M719" s="88"/>
      <c r="N719" s="88">
        <v>3.21</v>
      </c>
      <c r="O719" s="88">
        <v>12.4</v>
      </c>
      <c r="P719" s="89">
        <v>2.1999999999999999E-2</v>
      </c>
      <c r="Q719" s="88">
        <v>1.25</v>
      </c>
      <c r="R719" s="90">
        <f t="shared" si="44"/>
        <v>1</v>
      </c>
      <c r="S719" s="90">
        <f t="shared" si="45"/>
        <v>1</v>
      </c>
      <c r="T719" s="93">
        <f t="shared" si="46"/>
        <v>1</v>
      </c>
      <c r="U719" s="92">
        <f t="shared" si="47"/>
        <v>1</v>
      </c>
    </row>
    <row r="720" spans="1:21" x14ac:dyDescent="0.15">
      <c r="A720" s="84" t="s">
        <v>48</v>
      </c>
      <c r="B720" s="84" t="s">
        <v>12</v>
      </c>
      <c r="C720" s="84" t="s">
        <v>157</v>
      </c>
      <c r="D720" s="84" t="s">
        <v>29</v>
      </c>
      <c r="E720" s="84" t="s">
        <v>51</v>
      </c>
      <c r="F720" s="88">
        <v>2.59</v>
      </c>
      <c r="G720" s="88">
        <v>10.8</v>
      </c>
      <c r="H720" s="89">
        <v>2.1100000000000001E-2</v>
      </c>
      <c r="I720" s="88">
        <v>1.99</v>
      </c>
      <c r="J720" s="88"/>
      <c r="K720" s="88"/>
      <c r="L720" s="89"/>
      <c r="M720" s="88"/>
      <c r="N720" s="88">
        <v>2.59</v>
      </c>
      <c r="O720" s="88">
        <v>10.8</v>
      </c>
      <c r="P720" s="89">
        <v>2.1100000000000001E-2</v>
      </c>
      <c r="Q720" s="88">
        <v>1.99</v>
      </c>
      <c r="R720" s="90">
        <f t="shared" si="44"/>
        <v>1</v>
      </c>
      <c r="S720" s="90">
        <f t="shared" si="45"/>
        <v>1</v>
      </c>
      <c r="T720" s="93">
        <f t="shared" si="46"/>
        <v>1</v>
      </c>
      <c r="U720" s="92">
        <f t="shared" si="47"/>
        <v>1</v>
      </c>
    </row>
    <row r="721" spans="1:21" x14ac:dyDescent="0.15">
      <c r="A721" s="84" t="s">
        <v>48</v>
      </c>
      <c r="B721" s="84" t="s">
        <v>12</v>
      </c>
      <c r="C721" s="84" t="s">
        <v>157</v>
      </c>
      <c r="D721" s="84" t="s">
        <v>31</v>
      </c>
      <c r="E721" s="84" t="s">
        <v>44</v>
      </c>
      <c r="F721" s="88">
        <v>1.1100000000000001</v>
      </c>
      <c r="G721" s="88">
        <v>3.5</v>
      </c>
      <c r="H721" s="89">
        <v>3.7599999999999999E-3</v>
      </c>
      <c r="I721" s="88">
        <v>0.32900000000000001</v>
      </c>
      <c r="J721" s="88"/>
      <c r="K721" s="88"/>
      <c r="L721" s="89"/>
      <c r="M721" s="88"/>
      <c r="N721" s="88">
        <v>1.1100000000000001</v>
      </c>
      <c r="O721" s="88">
        <v>3.5</v>
      </c>
      <c r="P721" s="89">
        <v>3.7599999999999999E-3</v>
      </c>
      <c r="Q721" s="88">
        <v>0.32900000000000001</v>
      </c>
      <c r="R721" s="90">
        <f t="shared" si="44"/>
        <v>1</v>
      </c>
      <c r="S721" s="90">
        <f t="shared" si="45"/>
        <v>1</v>
      </c>
      <c r="T721" s="93">
        <f t="shared" si="46"/>
        <v>1</v>
      </c>
      <c r="U721" s="92">
        <f t="shared" si="47"/>
        <v>1</v>
      </c>
    </row>
    <row r="722" spans="1:21" x14ac:dyDescent="0.15">
      <c r="A722" s="84" t="s">
        <v>48</v>
      </c>
      <c r="B722" s="84" t="s">
        <v>12</v>
      </c>
      <c r="C722" s="84" t="s">
        <v>157</v>
      </c>
      <c r="D722" s="84" t="s">
        <v>31</v>
      </c>
      <c r="E722" s="84" t="s">
        <v>51</v>
      </c>
      <c r="F722" s="88">
        <v>1.35</v>
      </c>
      <c r="G722" s="88">
        <v>2.25</v>
      </c>
      <c r="H722" s="89">
        <v>3.0100000000000001E-3</v>
      </c>
      <c r="I722" s="88">
        <v>0.433</v>
      </c>
      <c r="J722" s="88"/>
      <c r="K722" s="88"/>
      <c r="L722" s="89"/>
      <c r="M722" s="88"/>
      <c r="N722" s="88">
        <v>1.35</v>
      </c>
      <c r="O722" s="88">
        <v>2.25</v>
      </c>
      <c r="P722" s="89">
        <v>3.0100000000000001E-3</v>
      </c>
      <c r="Q722" s="88">
        <v>0.433</v>
      </c>
      <c r="R722" s="90">
        <f t="shared" si="44"/>
        <v>1</v>
      </c>
      <c r="S722" s="90">
        <f t="shared" si="45"/>
        <v>1</v>
      </c>
      <c r="T722" s="93">
        <f t="shared" si="46"/>
        <v>1</v>
      </c>
      <c r="U722" s="92">
        <f t="shared" si="47"/>
        <v>1</v>
      </c>
    </row>
    <row r="723" spans="1:21" x14ac:dyDescent="0.15">
      <c r="A723" s="84" t="s">
        <v>48</v>
      </c>
      <c r="B723" s="84" t="s">
        <v>12</v>
      </c>
      <c r="C723" s="84" t="s">
        <v>157</v>
      </c>
      <c r="D723" s="84" t="s">
        <v>30</v>
      </c>
      <c r="E723" s="84" t="s">
        <v>44</v>
      </c>
      <c r="F723" s="88">
        <v>3.5</v>
      </c>
      <c r="G723" s="88">
        <v>123</v>
      </c>
      <c r="H723" s="89">
        <v>1.6500000000000001E-2</v>
      </c>
      <c r="I723" s="88">
        <v>1.01</v>
      </c>
      <c r="J723" s="88"/>
      <c r="K723" s="88"/>
      <c r="L723" s="89"/>
      <c r="M723" s="88"/>
      <c r="N723" s="88">
        <v>3.5</v>
      </c>
      <c r="O723" s="88">
        <v>123</v>
      </c>
      <c r="P723" s="89">
        <v>1.6500000000000001E-2</v>
      </c>
      <c r="Q723" s="88">
        <v>1.01</v>
      </c>
      <c r="R723" s="90">
        <f t="shared" si="44"/>
        <v>1</v>
      </c>
      <c r="S723" s="90">
        <f t="shared" si="45"/>
        <v>1</v>
      </c>
      <c r="T723" s="93">
        <f t="shared" si="46"/>
        <v>1</v>
      </c>
      <c r="U723" s="92">
        <f t="shared" si="47"/>
        <v>1</v>
      </c>
    </row>
    <row r="724" spans="1:21" x14ac:dyDescent="0.15">
      <c r="A724" s="84" t="s">
        <v>48</v>
      </c>
      <c r="B724" s="84" t="s">
        <v>12</v>
      </c>
      <c r="C724" s="84" t="s">
        <v>157</v>
      </c>
      <c r="D724" s="84" t="s">
        <v>30</v>
      </c>
      <c r="E724" s="84" t="s">
        <v>51</v>
      </c>
      <c r="F724" s="88">
        <v>3.5</v>
      </c>
      <c r="G724" s="88">
        <v>23</v>
      </c>
      <c r="H724" s="89">
        <v>3.1399999999999997E-2</v>
      </c>
      <c r="I724" s="88">
        <v>1.18</v>
      </c>
      <c r="J724" s="88"/>
      <c r="K724" s="88"/>
      <c r="L724" s="89"/>
      <c r="M724" s="88"/>
      <c r="N724" s="88">
        <v>3.5</v>
      </c>
      <c r="O724" s="88">
        <v>23</v>
      </c>
      <c r="P724" s="89">
        <v>3.1399999999999997E-2</v>
      </c>
      <c r="Q724" s="88">
        <v>1.18</v>
      </c>
      <c r="R724" s="90">
        <f t="shared" si="44"/>
        <v>1</v>
      </c>
      <c r="S724" s="90">
        <f t="shared" si="45"/>
        <v>1</v>
      </c>
      <c r="T724" s="93">
        <f t="shared" si="46"/>
        <v>1</v>
      </c>
      <c r="U724" s="92">
        <f t="shared" si="47"/>
        <v>1</v>
      </c>
    </row>
    <row r="725" spans="1:21" x14ac:dyDescent="0.15">
      <c r="A725" s="84" t="s">
        <v>48</v>
      </c>
      <c r="B725" s="84" t="s">
        <v>12</v>
      </c>
      <c r="C725" s="84" t="s">
        <v>157</v>
      </c>
      <c r="D725" s="84" t="s">
        <v>45</v>
      </c>
      <c r="E725" s="84" t="s">
        <v>44</v>
      </c>
      <c r="F725" s="88">
        <v>2.5</v>
      </c>
      <c r="G725" s="88">
        <v>13.3</v>
      </c>
      <c r="H725" s="89">
        <v>1.6E-2</v>
      </c>
      <c r="I725" s="88">
        <v>0.94</v>
      </c>
      <c r="J725" s="88"/>
      <c r="K725" s="88"/>
      <c r="L725" s="89"/>
      <c r="M725" s="88"/>
      <c r="N725" s="88">
        <v>2.5</v>
      </c>
      <c r="O725" s="88">
        <v>13.3</v>
      </c>
      <c r="P725" s="89">
        <v>1.6E-2</v>
      </c>
      <c r="Q725" s="88">
        <v>0.94</v>
      </c>
      <c r="R725" s="90">
        <f t="shared" si="44"/>
        <v>1</v>
      </c>
      <c r="S725" s="90">
        <f t="shared" si="45"/>
        <v>1</v>
      </c>
      <c r="T725" s="93">
        <f t="shared" si="46"/>
        <v>1</v>
      </c>
      <c r="U725" s="92">
        <f t="shared" si="47"/>
        <v>1</v>
      </c>
    </row>
    <row r="726" spans="1:21" x14ac:dyDescent="0.15">
      <c r="A726" s="84" t="s">
        <v>48</v>
      </c>
      <c r="B726" s="84" t="s">
        <v>12</v>
      </c>
      <c r="C726" s="84" t="s">
        <v>157</v>
      </c>
      <c r="D726" s="84" t="s">
        <v>45</v>
      </c>
      <c r="E726" s="84" t="s">
        <v>51</v>
      </c>
      <c r="F726" s="88">
        <v>2.2000000000000002</v>
      </c>
      <c r="G726" s="88">
        <v>8.1999999999999993</v>
      </c>
      <c r="H726" s="89">
        <v>1.4999999999999999E-2</v>
      </c>
      <c r="I726" s="88">
        <v>1.4</v>
      </c>
      <c r="J726" s="88"/>
      <c r="K726" s="88"/>
      <c r="L726" s="89"/>
      <c r="M726" s="88"/>
      <c r="N726" s="88">
        <v>2.2000000000000002</v>
      </c>
      <c r="O726" s="88">
        <v>8.1999999999999993</v>
      </c>
      <c r="P726" s="89">
        <v>1.4999999999999999E-2</v>
      </c>
      <c r="Q726" s="88">
        <v>1.4</v>
      </c>
      <c r="R726" s="90">
        <f t="shared" si="44"/>
        <v>1</v>
      </c>
      <c r="S726" s="90">
        <f t="shared" si="45"/>
        <v>1</v>
      </c>
      <c r="T726" s="93">
        <f t="shared" si="46"/>
        <v>1</v>
      </c>
      <c r="U726" s="92">
        <f t="shared" si="47"/>
        <v>1</v>
      </c>
    </row>
    <row r="727" spans="1:21" x14ac:dyDescent="0.15">
      <c r="A727" s="84" t="s">
        <v>48</v>
      </c>
      <c r="B727" s="84" t="s">
        <v>12</v>
      </c>
      <c r="C727" s="84" t="s">
        <v>158</v>
      </c>
      <c r="D727" s="84" t="s">
        <v>29</v>
      </c>
      <c r="E727" s="84" t="s">
        <v>44</v>
      </c>
      <c r="F727" s="88">
        <v>3.21</v>
      </c>
      <c r="G727" s="88">
        <v>20.8</v>
      </c>
      <c r="H727" s="89">
        <v>2.2800000000000001E-2</v>
      </c>
      <c r="I727" s="88">
        <v>0</v>
      </c>
      <c r="J727" s="88"/>
      <c r="K727" s="88"/>
      <c r="L727" s="89"/>
      <c r="M727" s="88"/>
      <c r="N727" s="88">
        <v>3.21</v>
      </c>
      <c r="O727" s="88">
        <v>20.8</v>
      </c>
      <c r="P727" s="89">
        <v>2.2800000000000001E-2</v>
      </c>
      <c r="Q727" s="88">
        <v>0</v>
      </c>
      <c r="R727" s="90">
        <f t="shared" si="44"/>
        <v>1</v>
      </c>
      <c r="S727" s="90">
        <f t="shared" si="45"/>
        <v>1</v>
      </c>
      <c r="T727" s="93">
        <f t="shared" si="46"/>
        <v>1</v>
      </c>
      <c r="U727" s="92" t="str">
        <f t="shared" si="47"/>
        <v/>
      </c>
    </row>
    <row r="728" spans="1:21" x14ac:dyDescent="0.15">
      <c r="A728" s="84" t="s">
        <v>48</v>
      </c>
      <c r="B728" s="84" t="s">
        <v>12</v>
      </c>
      <c r="C728" s="84" t="s">
        <v>158</v>
      </c>
      <c r="D728" s="84" t="s">
        <v>29</v>
      </c>
      <c r="E728" s="84" t="s">
        <v>51</v>
      </c>
      <c r="F728" s="88">
        <v>2.59</v>
      </c>
      <c r="G728" s="88">
        <v>24.8</v>
      </c>
      <c r="H728" s="89">
        <v>2.23E-2</v>
      </c>
      <c r="I728" s="88">
        <v>0</v>
      </c>
      <c r="J728" s="88"/>
      <c r="K728" s="88"/>
      <c r="L728" s="89"/>
      <c r="M728" s="88"/>
      <c r="N728" s="88">
        <v>2.59</v>
      </c>
      <c r="O728" s="88">
        <v>24.8</v>
      </c>
      <c r="P728" s="89">
        <v>2.23E-2</v>
      </c>
      <c r="Q728" s="88">
        <v>0</v>
      </c>
      <c r="R728" s="90">
        <f t="shared" si="44"/>
        <v>1</v>
      </c>
      <c r="S728" s="90">
        <f t="shared" si="45"/>
        <v>1</v>
      </c>
      <c r="T728" s="93">
        <f t="shared" si="46"/>
        <v>1</v>
      </c>
      <c r="U728" s="92" t="str">
        <f t="shared" si="47"/>
        <v/>
      </c>
    </row>
    <row r="729" spans="1:21" x14ac:dyDescent="0.15">
      <c r="A729" s="84" t="s">
        <v>48</v>
      </c>
      <c r="B729" s="84" t="s">
        <v>12</v>
      </c>
      <c r="C729" s="84" t="s">
        <v>158</v>
      </c>
      <c r="D729" s="84" t="s">
        <v>31</v>
      </c>
      <c r="E729" s="84" t="s">
        <v>44</v>
      </c>
      <c r="F729" s="88">
        <v>1.1100000000000001</v>
      </c>
      <c r="G729" s="88">
        <v>5.92</v>
      </c>
      <c r="H729" s="89">
        <v>3.98E-3</v>
      </c>
      <c r="I729" s="88">
        <v>0</v>
      </c>
      <c r="J729" s="88"/>
      <c r="K729" s="88"/>
      <c r="L729" s="89"/>
      <c r="M729" s="88"/>
      <c r="N729" s="88">
        <v>1.1100000000000001</v>
      </c>
      <c r="O729" s="88">
        <v>5.92</v>
      </c>
      <c r="P729" s="89">
        <v>3.98E-3</v>
      </c>
      <c r="Q729" s="88">
        <v>0</v>
      </c>
      <c r="R729" s="90">
        <f t="shared" si="44"/>
        <v>1</v>
      </c>
      <c r="S729" s="90">
        <f t="shared" si="45"/>
        <v>1</v>
      </c>
      <c r="T729" s="93">
        <f t="shared" si="46"/>
        <v>1</v>
      </c>
      <c r="U729" s="92" t="str">
        <f t="shared" si="47"/>
        <v/>
      </c>
    </row>
    <row r="730" spans="1:21" x14ac:dyDescent="0.15">
      <c r="A730" s="84" t="s">
        <v>48</v>
      </c>
      <c r="B730" s="84" t="s">
        <v>12</v>
      </c>
      <c r="C730" s="84" t="s">
        <v>158</v>
      </c>
      <c r="D730" s="84" t="s">
        <v>31</v>
      </c>
      <c r="E730" s="84" t="s">
        <v>51</v>
      </c>
      <c r="F730" s="88">
        <v>1.35</v>
      </c>
      <c r="G730" s="88">
        <v>5.27</v>
      </c>
      <c r="H730" s="89">
        <v>3.46E-3</v>
      </c>
      <c r="I730" s="88">
        <v>0</v>
      </c>
      <c r="J730" s="88"/>
      <c r="K730" s="88"/>
      <c r="L730" s="89"/>
      <c r="M730" s="88"/>
      <c r="N730" s="88">
        <v>1.35</v>
      </c>
      <c r="O730" s="88">
        <v>5.27</v>
      </c>
      <c r="P730" s="89">
        <v>3.46E-3</v>
      </c>
      <c r="Q730" s="88">
        <v>0</v>
      </c>
      <c r="R730" s="90">
        <f t="shared" si="44"/>
        <v>1</v>
      </c>
      <c r="S730" s="90">
        <f t="shared" si="45"/>
        <v>1</v>
      </c>
      <c r="T730" s="93">
        <f t="shared" si="46"/>
        <v>1</v>
      </c>
      <c r="U730" s="92" t="str">
        <f t="shared" si="47"/>
        <v/>
      </c>
    </row>
    <row r="731" spans="1:21" x14ac:dyDescent="0.15">
      <c r="A731" s="84" t="s">
        <v>48</v>
      </c>
      <c r="B731" s="84" t="s">
        <v>12</v>
      </c>
      <c r="C731" s="84" t="s">
        <v>158</v>
      </c>
      <c r="D731" s="84" t="s">
        <v>30</v>
      </c>
      <c r="E731" s="84" t="s">
        <v>44</v>
      </c>
      <c r="F731" s="88">
        <v>3.5</v>
      </c>
      <c r="G731" s="88">
        <v>131</v>
      </c>
      <c r="H731" s="89">
        <v>1.9300000000000001E-2</v>
      </c>
      <c r="I731" s="88">
        <v>0</v>
      </c>
      <c r="J731" s="88"/>
      <c r="K731" s="88"/>
      <c r="L731" s="89"/>
      <c r="M731" s="88"/>
      <c r="N731" s="88">
        <v>3.5</v>
      </c>
      <c r="O731" s="88">
        <v>131</v>
      </c>
      <c r="P731" s="89">
        <v>1.9300000000000001E-2</v>
      </c>
      <c r="Q731" s="88">
        <v>0</v>
      </c>
      <c r="R731" s="90">
        <f t="shared" si="44"/>
        <v>1</v>
      </c>
      <c r="S731" s="90">
        <f t="shared" si="45"/>
        <v>1</v>
      </c>
      <c r="T731" s="93">
        <f t="shared" si="46"/>
        <v>1</v>
      </c>
      <c r="U731" s="92" t="str">
        <f t="shared" si="47"/>
        <v/>
      </c>
    </row>
    <row r="732" spans="1:21" x14ac:dyDescent="0.15">
      <c r="A732" s="84" t="s">
        <v>48</v>
      </c>
      <c r="B732" s="84" t="s">
        <v>12</v>
      </c>
      <c r="C732" s="84" t="s">
        <v>158</v>
      </c>
      <c r="D732" s="84" t="s">
        <v>30</v>
      </c>
      <c r="E732" s="84" t="s">
        <v>51</v>
      </c>
      <c r="F732" s="88">
        <v>3.5</v>
      </c>
      <c r="G732" s="88">
        <v>35</v>
      </c>
      <c r="H732" s="89">
        <v>3.7699999999999997E-2</v>
      </c>
      <c r="I732" s="88">
        <v>0</v>
      </c>
      <c r="J732" s="88"/>
      <c r="K732" s="88"/>
      <c r="L732" s="89"/>
      <c r="M732" s="88"/>
      <c r="N732" s="88">
        <v>3.5</v>
      </c>
      <c r="O732" s="88">
        <v>35</v>
      </c>
      <c r="P732" s="89">
        <v>3.7699999999999997E-2</v>
      </c>
      <c r="Q732" s="88">
        <v>0</v>
      </c>
      <c r="R732" s="90">
        <f t="shared" si="44"/>
        <v>1</v>
      </c>
      <c r="S732" s="90">
        <f t="shared" si="45"/>
        <v>1</v>
      </c>
      <c r="T732" s="93">
        <f t="shared" si="46"/>
        <v>1</v>
      </c>
      <c r="U732" s="92" t="str">
        <f t="shared" si="47"/>
        <v/>
      </c>
    </row>
    <row r="733" spans="1:21" x14ac:dyDescent="0.15">
      <c r="A733" s="84" t="s">
        <v>48</v>
      </c>
      <c r="B733" s="84" t="s">
        <v>12</v>
      </c>
      <c r="C733" s="84" t="s">
        <v>158</v>
      </c>
      <c r="D733" s="84" t="s">
        <v>45</v>
      </c>
      <c r="E733" s="84" t="s">
        <v>44</v>
      </c>
      <c r="F733" s="88">
        <v>2.5</v>
      </c>
      <c r="G733" s="88">
        <v>19.8</v>
      </c>
      <c r="H733" s="89">
        <v>1.7000000000000001E-2</v>
      </c>
      <c r="I733" s="88">
        <v>0</v>
      </c>
      <c r="J733" s="88"/>
      <c r="K733" s="88"/>
      <c r="L733" s="89"/>
      <c r="M733" s="88"/>
      <c r="N733" s="88">
        <v>2.5</v>
      </c>
      <c r="O733" s="88">
        <v>19.8</v>
      </c>
      <c r="P733" s="89">
        <v>1.7000000000000001E-2</v>
      </c>
      <c r="Q733" s="88">
        <v>0</v>
      </c>
      <c r="R733" s="90">
        <f t="shared" si="44"/>
        <v>1</v>
      </c>
      <c r="S733" s="90">
        <f t="shared" si="45"/>
        <v>1</v>
      </c>
      <c r="T733" s="93">
        <f t="shared" si="46"/>
        <v>1</v>
      </c>
      <c r="U733" s="92" t="str">
        <f t="shared" si="47"/>
        <v/>
      </c>
    </row>
    <row r="734" spans="1:21" x14ac:dyDescent="0.15">
      <c r="A734" s="84" t="s">
        <v>48</v>
      </c>
      <c r="B734" s="84" t="s">
        <v>12</v>
      </c>
      <c r="C734" s="84" t="s">
        <v>158</v>
      </c>
      <c r="D734" s="84" t="s">
        <v>45</v>
      </c>
      <c r="E734" s="84" t="s">
        <v>51</v>
      </c>
      <c r="F734" s="88">
        <v>2.2000000000000002</v>
      </c>
      <c r="G734" s="88">
        <v>18.2</v>
      </c>
      <c r="H734" s="89">
        <v>1.6E-2</v>
      </c>
      <c r="I734" s="88">
        <v>0</v>
      </c>
      <c r="J734" s="88"/>
      <c r="K734" s="88"/>
      <c r="L734" s="89"/>
      <c r="M734" s="88"/>
      <c r="N734" s="88">
        <v>2.2000000000000002</v>
      </c>
      <c r="O734" s="88">
        <v>18.2</v>
      </c>
      <c r="P734" s="89">
        <v>1.6E-2</v>
      </c>
      <c r="Q734" s="88">
        <v>0</v>
      </c>
      <c r="R734" s="90">
        <f t="shared" si="44"/>
        <v>1</v>
      </c>
      <c r="S734" s="90">
        <f t="shared" si="45"/>
        <v>1</v>
      </c>
      <c r="T734" s="93">
        <f t="shared" si="46"/>
        <v>1</v>
      </c>
      <c r="U734" s="92" t="str">
        <f t="shared" si="47"/>
        <v/>
      </c>
    </row>
    <row r="735" spans="1:21" x14ac:dyDescent="0.15">
      <c r="A735" s="84" t="s">
        <v>48</v>
      </c>
      <c r="B735" s="84" t="s">
        <v>12</v>
      </c>
      <c r="C735" s="84" t="s">
        <v>159</v>
      </c>
      <c r="D735" s="84" t="s">
        <v>29</v>
      </c>
      <c r="E735" s="84" t="s">
        <v>44</v>
      </c>
      <c r="F735" s="88">
        <v>3.21</v>
      </c>
      <c r="G735" s="88">
        <v>4.74</v>
      </c>
      <c r="H735" s="89">
        <v>7.26E-3</v>
      </c>
      <c r="I735" s="88">
        <v>1.21</v>
      </c>
      <c r="J735" s="88"/>
      <c r="K735" s="88"/>
      <c r="L735" s="89"/>
      <c r="M735" s="88"/>
      <c r="N735" s="88">
        <v>3.21</v>
      </c>
      <c r="O735" s="88">
        <v>4.74</v>
      </c>
      <c r="P735" s="89">
        <v>7.26E-3</v>
      </c>
      <c r="Q735" s="88">
        <v>1.21</v>
      </c>
      <c r="R735" s="90">
        <f t="shared" si="44"/>
        <v>1</v>
      </c>
      <c r="S735" s="90">
        <f t="shared" si="45"/>
        <v>1</v>
      </c>
      <c r="T735" s="93">
        <f t="shared" si="46"/>
        <v>1</v>
      </c>
      <c r="U735" s="92">
        <f t="shared" si="47"/>
        <v>1</v>
      </c>
    </row>
    <row r="736" spans="1:21" x14ac:dyDescent="0.15">
      <c r="A736" s="84" t="s">
        <v>48</v>
      </c>
      <c r="B736" s="84" t="s">
        <v>12</v>
      </c>
      <c r="C736" s="84" t="s">
        <v>159</v>
      </c>
      <c r="D736" s="84" t="s">
        <v>29</v>
      </c>
      <c r="E736" s="84" t="s">
        <v>51</v>
      </c>
      <c r="F736" s="88">
        <v>2.59</v>
      </c>
      <c r="G736" s="88">
        <v>4.7</v>
      </c>
      <c r="H736" s="89">
        <v>6.96E-3</v>
      </c>
      <c r="I736" s="88">
        <v>1.93</v>
      </c>
      <c r="J736" s="88"/>
      <c r="K736" s="88"/>
      <c r="L736" s="89"/>
      <c r="M736" s="88"/>
      <c r="N736" s="88">
        <v>2.59</v>
      </c>
      <c r="O736" s="88">
        <v>4.7</v>
      </c>
      <c r="P736" s="89">
        <v>6.96E-3</v>
      </c>
      <c r="Q736" s="88">
        <v>1.93</v>
      </c>
      <c r="R736" s="90">
        <f t="shared" si="44"/>
        <v>1</v>
      </c>
      <c r="S736" s="90">
        <f t="shared" si="45"/>
        <v>1</v>
      </c>
      <c r="T736" s="93">
        <f t="shared" si="46"/>
        <v>1</v>
      </c>
      <c r="U736" s="92">
        <f t="shared" si="47"/>
        <v>1</v>
      </c>
    </row>
    <row r="737" spans="1:21" x14ac:dyDescent="0.15">
      <c r="A737" s="84" t="s">
        <v>48</v>
      </c>
      <c r="B737" s="84" t="s">
        <v>12</v>
      </c>
      <c r="C737" s="84" t="s">
        <v>159</v>
      </c>
      <c r="D737" s="84" t="s">
        <v>31</v>
      </c>
      <c r="E737" s="84" t="s">
        <v>44</v>
      </c>
      <c r="F737" s="88">
        <v>1.1100000000000001</v>
      </c>
      <c r="G737" s="88">
        <v>1.42</v>
      </c>
      <c r="H737" s="89">
        <v>1.2199999999999999E-3</v>
      </c>
      <c r="I737" s="88">
        <v>0.307</v>
      </c>
      <c r="J737" s="88"/>
      <c r="K737" s="88"/>
      <c r="L737" s="89"/>
      <c r="M737" s="88"/>
      <c r="N737" s="88">
        <v>1.1100000000000001</v>
      </c>
      <c r="O737" s="88">
        <v>1.42</v>
      </c>
      <c r="P737" s="89">
        <v>1.2199999999999999E-3</v>
      </c>
      <c r="Q737" s="88">
        <v>0.307</v>
      </c>
      <c r="R737" s="90">
        <f t="shared" si="44"/>
        <v>1</v>
      </c>
      <c r="S737" s="90">
        <f t="shared" si="45"/>
        <v>1</v>
      </c>
      <c r="T737" s="93">
        <f t="shared" si="46"/>
        <v>1</v>
      </c>
      <c r="U737" s="92">
        <f t="shared" si="47"/>
        <v>1</v>
      </c>
    </row>
    <row r="738" spans="1:21" x14ac:dyDescent="0.15">
      <c r="A738" s="84" t="s">
        <v>48</v>
      </c>
      <c r="B738" s="84" t="s">
        <v>12</v>
      </c>
      <c r="C738" s="84" t="s">
        <v>159</v>
      </c>
      <c r="D738" s="84" t="s">
        <v>31</v>
      </c>
      <c r="E738" s="84" t="s">
        <v>51</v>
      </c>
      <c r="F738" s="88">
        <v>1.35</v>
      </c>
      <c r="G738" s="88">
        <v>1.08</v>
      </c>
      <c r="H738" s="89">
        <v>9.8999999999999999E-4</v>
      </c>
      <c r="I738" s="88">
        <v>0.40500000000000003</v>
      </c>
      <c r="J738" s="88"/>
      <c r="K738" s="88"/>
      <c r="L738" s="89"/>
      <c r="M738" s="88"/>
      <c r="N738" s="88">
        <v>1.35</v>
      </c>
      <c r="O738" s="88">
        <v>1.08</v>
      </c>
      <c r="P738" s="89">
        <v>9.8999999999999999E-4</v>
      </c>
      <c r="Q738" s="88">
        <v>0.40500000000000003</v>
      </c>
      <c r="R738" s="90">
        <f t="shared" si="44"/>
        <v>1</v>
      </c>
      <c r="S738" s="90">
        <f t="shared" si="45"/>
        <v>1</v>
      </c>
      <c r="T738" s="93">
        <f t="shared" si="46"/>
        <v>1</v>
      </c>
      <c r="U738" s="92">
        <f t="shared" si="47"/>
        <v>1</v>
      </c>
    </row>
    <row r="739" spans="1:21" x14ac:dyDescent="0.15">
      <c r="A739" s="84" t="s">
        <v>48</v>
      </c>
      <c r="B739" s="84" t="s">
        <v>12</v>
      </c>
      <c r="C739" s="84" t="s">
        <v>159</v>
      </c>
      <c r="D739" s="84" t="s">
        <v>30</v>
      </c>
      <c r="E739" s="84" t="s">
        <v>44</v>
      </c>
      <c r="F739" s="88">
        <v>3.5</v>
      </c>
      <c r="G739" s="88">
        <v>30.5</v>
      </c>
      <c r="H739" s="89">
        <v>4.0800000000000003E-3</v>
      </c>
      <c r="I739" s="88">
        <v>0.91900000000000004</v>
      </c>
      <c r="J739" s="88"/>
      <c r="K739" s="88"/>
      <c r="L739" s="89"/>
      <c r="M739" s="88"/>
      <c r="N739" s="88">
        <v>3.5</v>
      </c>
      <c r="O739" s="88">
        <v>30.5</v>
      </c>
      <c r="P739" s="89">
        <v>4.0800000000000003E-3</v>
      </c>
      <c r="Q739" s="88">
        <v>0.91900000000000004</v>
      </c>
      <c r="R739" s="90">
        <f t="shared" si="44"/>
        <v>1</v>
      </c>
      <c r="S739" s="90">
        <f t="shared" si="45"/>
        <v>1</v>
      </c>
      <c r="T739" s="93">
        <f t="shared" si="46"/>
        <v>1</v>
      </c>
      <c r="U739" s="92">
        <f t="shared" si="47"/>
        <v>1</v>
      </c>
    </row>
    <row r="740" spans="1:21" x14ac:dyDescent="0.15">
      <c r="A740" s="84" t="s">
        <v>48</v>
      </c>
      <c r="B740" s="84" t="s">
        <v>12</v>
      </c>
      <c r="C740" s="84" t="s">
        <v>159</v>
      </c>
      <c r="D740" s="84" t="s">
        <v>30</v>
      </c>
      <c r="E740" s="84" t="s">
        <v>51</v>
      </c>
      <c r="F740" s="88">
        <v>3.5</v>
      </c>
      <c r="G740" s="88">
        <v>6.45</v>
      </c>
      <c r="H740" s="89">
        <v>7.8100000000000001E-3</v>
      </c>
      <c r="I740" s="88">
        <v>1.07</v>
      </c>
      <c r="J740" s="88"/>
      <c r="K740" s="88"/>
      <c r="L740" s="89"/>
      <c r="M740" s="88"/>
      <c r="N740" s="88">
        <v>3.5</v>
      </c>
      <c r="O740" s="88">
        <v>6.45</v>
      </c>
      <c r="P740" s="89">
        <v>7.8100000000000001E-3</v>
      </c>
      <c r="Q740" s="88">
        <v>1.07</v>
      </c>
      <c r="R740" s="90">
        <f t="shared" si="44"/>
        <v>1</v>
      </c>
      <c r="S740" s="90">
        <f t="shared" si="45"/>
        <v>1</v>
      </c>
      <c r="T740" s="93">
        <f t="shared" si="46"/>
        <v>1</v>
      </c>
      <c r="U740" s="92">
        <f t="shared" si="47"/>
        <v>1</v>
      </c>
    </row>
    <row r="741" spans="1:21" x14ac:dyDescent="0.15">
      <c r="A741" s="84" t="s">
        <v>48</v>
      </c>
      <c r="B741" s="84" t="s">
        <v>12</v>
      </c>
      <c r="C741" s="84" t="s">
        <v>159</v>
      </c>
      <c r="D741" s="84" t="s">
        <v>45</v>
      </c>
      <c r="E741" s="84" t="s">
        <v>44</v>
      </c>
      <c r="F741" s="88">
        <v>2.5</v>
      </c>
      <c r="G741" s="88">
        <v>4.5999999999999996</v>
      </c>
      <c r="H741" s="89">
        <v>5.0000000000000001E-3</v>
      </c>
      <c r="I741" s="88">
        <v>0.91</v>
      </c>
      <c r="J741" s="88"/>
      <c r="K741" s="88"/>
      <c r="L741" s="89"/>
      <c r="M741" s="88"/>
      <c r="N741" s="88">
        <v>2.5</v>
      </c>
      <c r="O741" s="88">
        <v>4.5999999999999996</v>
      </c>
      <c r="P741" s="89">
        <v>5.0000000000000001E-3</v>
      </c>
      <c r="Q741" s="88">
        <v>0.91</v>
      </c>
      <c r="R741" s="90">
        <f t="shared" si="44"/>
        <v>1</v>
      </c>
      <c r="S741" s="90">
        <f t="shared" si="45"/>
        <v>1</v>
      </c>
      <c r="T741" s="93">
        <f t="shared" si="46"/>
        <v>1</v>
      </c>
      <c r="U741" s="92">
        <f t="shared" si="47"/>
        <v>1</v>
      </c>
    </row>
    <row r="742" spans="1:21" x14ac:dyDescent="0.15">
      <c r="A742" s="84" t="s">
        <v>48</v>
      </c>
      <c r="B742" s="84" t="s">
        <v>12</v>
      </c>
      <c r="C742" s="84" t="s">
        <v>159</v>
      </c>
      <c r="D742" s="84" t="s">
        <v>45</v>
      </c>
      <c r="E742" s="84" t="s">
        <v>51</v>
      </c>
      <c r="F742" s="88">
        <v>2.2000000000000002</v>
      </c>
      <c r="G742" s="88">
        <v>3.5</v>
      </c>
      <c r="H742" s="89">
        <v>5.0000000000000001E-3</v>
      </c>
      <c r="I742" s="88">
        <v>1.35</v>
      </c>
      <c r="J742" s="88"/>
      <c r="K742" s="88"/>
      <c r="L742" s="89"/>
      <c r="M742" s="88"/>
      <c r="N742" s="88">
        <v>2.2000000000000002</v>
      </c>
      <c r="O742" s="88">
        <v>3.5</v>
      </c>
      <c r="P742" s="89">
        <v>5.0000000000000001E-3</v>
      </c>
      <c r="Q742" s="88">
        <v>1.35</v>
      </c>
      <c r="R742" s="90">
        <f t="shared" si="44"/>
        <v>1</v>
      </c>
      <c r="S742" s="90">
        <f t="shared" si="45"/>
        <v>1</v>
      </c>
      <c r="T742" s="93">
        <f t="shared" si="46"/>
        <v>1</v>
      </c>
      <c r="U742" s="92">
        <f t="shared" si="47"/>
        <v>1</v>
      </c>
    </row>
    <row r="743" spans="1:21" x14ac:dyDescent="0.15">
      <c r="A743" s="84" t="s">
        <v>48</v>
      </c>
      <c r="B743" s="84" t="s">
        <v>13</v>
      </c>
      <c r="C743" s="84" t="s">
        <v>43</v>
      </c>
      <c r="D743" s="84" t="s">
        <v>29</v>
      </c>
      <c r="E743" s="84" t="s">
        <v>44</v>
      </c>
      <c r="F743" s="88">
        <v>3.77</v>
      </c>
      <c r="G743" s="88">
        <v>0.67800000000000005</v>
      </c>
      <c r="H743" s="89">
        <v>0</v>
      </c>
      <c r="I743" s="88">
        <v>1.1000000000000001</v>
      </c>
      <c r="J743" s="88">
        <v>70.046599999999998</v>
      </c>
      <c r="K743" s="88">
        <v>3.6490849999999998E-2</v>
      </c>
      <c r="L743" s="89">
        <v>0</v>
      </c>
      <c r="M743" s="88">
        <v>5.9203446E-2</v>
      </c>
      <c r="N743" s="88"/>
      <c r="O743" s="88"/>
      <c r="P743" s="89"/>
      <c r="Q743" s="88"/>
      <c r="R743" s="90">
        <f t="shared" si="44"/>
        <v>18.579999999999998</v>
      </c>
      <c r="S743" s="90">
        <f t="shared" si="45"/>
        <v>5.3821312684365775E-2</v>
      </c>
      <c r="T743" s="93" t="str">
        <f t="shared" si="46"/>
        <v/>
      </c>
      <c r="U743" s="92">
        <f t="shared" si="47"/>
        <v>5.3821314545454538E-2</v>
      </c>
    </row>
    <row r="744" spans="1:21" x14ac:dyDescent="0.15">
      <c r="A744" s="84" t="s">
        <v>48</v>
      </c>
      <c r="B744" s="84" t="s">
        <v>13</v>
      </c>
      <c r="C744" s="84" t="s">
        <v>43</v>
      </c>
      <c r="D744" s="84" t="s">
        <v>29</v>
      </c>
      <c r="E744" s="84" t="s">
        <v>51</v>
      </c>
      <c r="F744" s="88">
        <v>3.07</v>
      </c>
      <c r="G744" s="88">
        <v>1.03</v>
      </c>
      <c r="H744" s="89">
        <v>0</v>
      </c>
      <c r="I744" s="88">
        <v>1.6</v>
      </c>
      <c r="J744" s="88">
        <v>57.040599999999998</v>
      </c>
      <c r="K744" s="88">
        <v>5.5435949999999998E-2</v>
      </c>
      <c r="L744" s="89">
        <v>0</v>
      </c>
      <c r="M744" s="88">
        <v>8.6114099999999999E-2</v>
      </c>
      <c r="N744" s="88"/>
      <c r="O744" s="88"/>
      <c r="P744" s="89"/>
      <c r="Q744" s="88"/>
      <c r="R744" s="90">
        <f t="shared" si="44"/>
        <v>18.580000000000002</v>
      </c>
      <c r="S744" s="90">
        <f t="shared" si="45"/>
        <v>5.3821310679611649E-2</v>
      </c>
      <c r="T744" s="93" t="str">
        <f t="shared" si="46"/>
        <v/>
      </c>
      <c r="U744" s="92">
        <f t="shared" si="47"/>
        <v>5.3821312499999996E-2</v>
      </c>
    </row>
    <row r="745" spans="1:21" x14ac:dyDescent="0.15">
      <c r="A745" s="84" t="s">
        <v>48</v>
      </c>
      <c r="B745" s="84" t="s">
        <v>13</v>
      </c>
      <c r="C745" s="84" t="s">
        <v>43</v>
      </c>
      <c r="D745" s="84" t="s">
        <v>31</v>
      </c>
      <c r="E745" s="84" t="s">
        <v>44</v>
      </c>
      <c r="F745" s="88">
        <v>1.19</v>
      </c>
      <c r="G745" s="88">
        <v>0.28799999999999998</v>
      </c>
      <c r="H745" s="89">
        <v>0</v>
      </c>
      <c r="I745" s="88">
        <v>0.32100000000000001</v>
      </c>
      <c r="J745" s="88">
        <v>22.229199999999999</v>
      </c>
      <c r="K745" s="88">
        <v>1.5417558E-2</v>
      </c>
      <c r="L745" s="89">
        <v>0</v>
      </c>
      <c r="M745" s="88">
        <v>1.7184155E-2</v>
      </c>
      <c r="N745" s="88"/>
      <c r="O745" s="88"/>
      <c r="P745" s="89"/>
      <c r="Q745" s="88"/>
      <c r="R745" s="90">
        <f t="shared" si="44"/>
        <v>18.68</v>
      </c>
      <c r="S745" s="90">
        <f t="shared" si="45"/>
        <v>5.3533187500000003E-2</v>
      </c>
      <c r="T745" s="93" t="str">
        <f t="shared" si="46"/>
        <v/>
      </c>
      <c r="U745" s="92">
        <f t="shared" si="47"/>
        <v>5.353319314641744E-2</v>
      </c>
    </row>
    <row r="746" spans="1:21" x14ac:dyDescent="0.15">
      <c r="A746" s="84" t="s">
        <v>48</v>
      </c>
      <c r="B746" s="84" t="s">
        <v>13</v>
      </c>
      <c r="C746" s="84" t="s">
        <v>43</v>
      </c>
      <c r="D746" s="84" t="s">
        <v>31</v>
      </c>
      <c r="E746" s="84" t="s">
        <v>51</v>
      </c>
      <c r="F746" s="88">
        <v>1.47</v>
      </c>
      <c r="G746" s="88">
        <v>0.41099999999999998</v>
      </c>
      <c r="H746" s="89">
        <v>0</v>
      </c>
      <c r="I746" s="88">
        <v>0.504</v>
      </c>
      <c r="J746" s="88">
        <v>27.459599999999998</v>
      </c>
      <c r="K746" s="88">
        <v>2.2002141999999999E-2</v>
      </c>
      <c r="L746" s="89">
        <v>0</v>
      </c>
      <c r="M746" s="88">
        <v>2.6980727999999999E-2</v>
      </c>
      <c r="N746" s="88"/>
      <c r="O746" s="88"/>
      <c r="P746" s="89"/>
      <c r="Q746" s="88"/>
      <c r="R746" s="90">
        <f t="shared" si="44"/>
        <v>18.68</v>
      </c>
      <c r="S746" s="90">
        <f t="shared" si="45"/>
        <v>5.3533192214111923E-2</v>
      </c>
      <c r="T746" s="93" t="str">
        <f t="shared" si="46"/>
        <v/>
      </c>
      <c r="U746" s="92">
        <f t="shared" si="47"/>
        <v>5.353319047619047E-2</v>
      </c>
    </row>
    <row r="747" spans="1:21" x14ac:dyDescent="0.15">
      <c r="A747" s="84" t="s">
        <v>48</v>
      </c>
      <c r="B747" s="84" t="s">
        <v>13</v>
      </c>
      <c r="C747" s="84" t="s">
        <v>43</v>
      </c>
      <c r="D747" s="84" t="s">
        <v>30</v>
      </c>
      <c r="E747" s="84" t="s">
        <v>44</v>
      </c>
      <c r="F747" s="88">
        <v>3.5</v>
      </c>
      <c r="G747" s="88">
        <v>0.93500000000000005</v>
      </c>
      <c r="H747" s="89">
        <v>0</v>
      </c>
      <c r="I747" s="88">
        <v>1.45</v>
      </c>
      <c r="J747" s="88">
        <v>54.984999999999999</v>
      </c>
      <c r="K747" s="88">
        <v>5.9516232000000002E-2</v>
      </c>
      <c r="L747" s="89">
        <v>0</v>
      </c>
      <c r="M747" s="88">
        <v>9.2297904E-2</v>
      </c>
      <c r="N747" s="88"/>
      <c r="O747" s="88"/>
      <c r="P747" s="89"/>
      <c r="Q747" s="88"/>
      <c r="R747" s="90">
        <f t="shared" si="44"/>
        <v>15.709999999999999</v>
      </c>
      <c r="S747" s="90">
        <f t="shared" si="45"/>
        <v>6.3653724064171122E-2</v>
      </c>
      <c r="T747" s="93" t="str">
        <f t="shared" si="46"/>
        <v/>
      </c>
      <c r="U747" s="92">
        <f t="shared" si="47"/>
        <v>6.3653726896551729E-2</v>
      </c>
    </row>
    <row r="748" spans="1:21" x14ac:dyDescent="0.15">
      <c r="A748" s="84" t="s">
        <v>48</v>
      </c>
      <c r="B748" s="84" t="s">
        <v>13</v>
      </c>
      <c r="C748" s="84" t="s">
        <v>43</v>
      </c>
      <c r="D748" s="84" t="s">
        <v>30</v>
      </c>
      <c r="E748" s="84" t="s">
        <v>51</v>
      </c>
      <c r="F748" s="88">
        <v>3.5</v>
      </c>
      <c r="G748" s="88">
        <v>1</v>
      </c>
      <c r="H748" s="89">
        <v>0</v>
      </c>
      <c r="I748" s="88">
        <v>1.61</v>
      </c>
      <c r="J748" s="88">
        <v>54.984999999999999</v>
      </c>
      <c r="K748" s="88">
        <v>6.3653719999999997E-2</v>
      </c>
      <c r="L748" s="89">
        <v>0</v>
      </c>
      <c r="M748" s="88">
        <v>0.1024825</v>
      </c>
      <c r="N748" s="88"/>
      <c r="O748" s="88"/>
      <c r="P748" s="89"/>
      <c r="Q748" s="88"/>
      <c r="R748" s="90">
        <f t="shared" si="44"/>
        <v>15.709999999999999</v>
      </c>
      <c r="S748" s="90">
        <f t="shared" si="45"/>
        <v>6.3653719999999997E-2</v>
      </c>
      <c r="T748" s="93" t="str">
        <f t="shared" si="46"/>
        <v/>
      </c>
      <c r="U748" s="92">
        <f t="shared" si="47"/>
        <v>6.3653726708074537E-2</v>
      </c>
    </row>
    <row r="749" spans="1:21" x14ac:dyDescent="0.15">
      <c r="A749" s="84" t="s">
        <v>48</v>
      </c>
      <c r="B749" s="84" t="s">
        <v>13</v>
      </c>
      <c r="C749" s="84" t="s">
        <v>43</v>
      </c>
      <c r="D749" s="84" t="s">
        <v>45</v>
      </c>
      <c r="E749" s="84" t="s">
        <v>44</v>
      </c>
      <c r="F749" s="88">
        <v>2.4</v>
      </c>
      <c r="G749" s="88">
        <v>0.5</v>
      </c>
      <c r="H749" s="89">
        <v>0</v>
      </c>
      <c r="I749" s="88">
        <v>0.69</v>
      </c>
      <c r="J749" s="88"/>
      <c r="K749" s="88"/>
      <c r="L749" s="89"/>
      <c r="M749" s="88"/>
      <c r="N749" s="88">
        <v>2.4</v>
      </c>
      <c r="O749" s="88">
        <v>0.5</v>
      </c>
      <c r="P749" s="89">
        <v>0</v>
      </c>
      <c r="Q749" s="88">
        <v>0.69</v>
      </c>
      <c r="R749" s="90">
        <f t="shared" si="44"/>
        <v>1</v>
      </c>
      <c r="S749" s="90">
        <f t="shared" si="45"/>
        <v>1</v>
      </c>
      <c r="T749" s="93" t="str">
        <f t="shared" si="46"/>
        <v/>
      </c>
      <c r="U749" s="92">
        <f t="shared" si="47"/>
        <v>1</v>
      </c>
    </row>
    <row r="750" spans="1:21" x14ac:dyDescent="0.15">
      <c r="A750" s="84" t="s">
        <v>48</v>
      </c>
      <c r="B750" s="84" t="s">
        <v>13</v>
      </c>
      <c r="C750" s="84" t="s">
        <v>43</v>
      </c>
      <c r="D750" s="84" t="s">
        <v>45</v>
      </c>
      <c r="E750" s="84" t="s">
        <v>51</v>
      </c>
      <c r="F750" s="88">
        <v>2.5</v>
      </c>
      <c r="G750" s="88">
        <v>0.8</v>
      </c>
      <c r="H750" s="89">
        <v>0</v>
      </c>
      <c r="I750" s="88">
        <v>1.22</v>
      </c>
      <c r="J750" s="88"/>
      <c r="K750" s="88"/>
      <c r="L750" s="89"/>
      <c r="M750" s="88"/>
      <c r="N750" s="88">
        <v>2.5</v>
      </c>
      <c r="O750" s="88">
        <v>0.8</v>
      </c>
      <c r="P750" s="89">
        <v>0</v>
      </c>
      <c r="Q750" s="88">
        <v>1.22</v>
      </c>
      <c r="R750" s="90">
        <f t="shared" si="44"/>
        <v>1</v>
      </c>
      <c r="S750" s="90">
        <f t="shared" si="45"/>
        <v>1</v>
      </c>
      <c r="T750" s="93" t="str">
        <f t="shared" si="46"/>
        <v/>
      </c>
      <c r="U750" s="92">
        <f t="shared" si="47"/>
        <v>1</v>
      </c>
    </row>
    <row r="751" spans="1:21" x14ac:dyDescent="0.15">
      <c r="A751" s="84" t="s">
        <v>48</v>
      </c>
      <c r="B751" s="84" t="s">
        <v>13</v>
      </c>
      <c r="C751" s="84" t="s">
        <v>157</v>
      </c>
      <c r="D751" s="84" t="s">
        <v>29</v>
      </c>
      <c r="E751" s="84" t="s">
        <v>44</v>
      </c>
      <c r="F751" s="88">
        <v>3.77</v>
      </c>
      <c r="G751" s="88">
        <v>21</v>
      </c>
      <c r="H751" s="89">
        <v>2.58E-2</v>
      </c>
      <c r="I751" s="88">
        <v>1.1200000000000001</v>
      </c>
      <c r="J751" s="88"/>
      <c r="K751" s="88"/>
      <c r="L751" s="89"/>
      <c r="M751" s="88"/>
      <c r="N751" s="88">
        <v>3.77</v>
      </c>
      <c r="O751" s="88">
        <v>21</v>
      </c>
      <c r="P751" s="89">
        <v>2.58E-2</v>
      </c>
      <c r="Q751" s="88">
        <v>1.1200000000000001</v>
      </c>
      <c r="R751" s="90">
        <f t="shared" si="44"/>
        <v>1</v>
      </c>
      <c r="S751" s="90">
        <f t="shared" si="45"/>
        <v>1</v>
      </c>
      <c r="T751" s="93">
        <f t="shared" si="46"/>
        <v>1</v>
      </c>
      <c r="U751" s="92">
        <f t="shared" si="47"/>
        <v>1</v>
      </c>
    </row>
    <row r="752" spans="1:21" x14ac:dyDescent="0.15">
      <c r="A752" s="84" t="s">
        <v>48</v>
      </c>
      <c r="B752" s="84" t="s">
        <v>13</v>
      </c>
      <c r="C752" s="84" t="s">
        <v>157</v>
      </c>
      <c r="D752" s="84" t="s">
        <v>29</v>
      </c>
      <c r="E752" s="84" t="s">
        <v>51</v>
      </c>
      <c r="F752" s="88">
        <v>3.07</v>
      </c>
      <c r="G752" s="88">
        <v>14.2</v>
      </c>
      <c r="H752" s="89">
        <v>2.1000000000000001E-2</v>
      </c>
      <c r="I752" s="88">
        <v>1.62</v>
      </c>
      <c r="J752" s="88"/>
      <c r="K752" s="88"/>
      <c r="L752" s="89"/>
      <c r="M752" s="88"/>
      <c r="N752" s="88">
        <v>3.07</v>
      </c>
      <c r="O752" s="88">
        <v>14.2</v>
      </c>
      <c r="P752" s="89">
        <v>2.1000000000000001E-2</v>
      </c>
      <c r="Q752" s="88">
        <v>1.62</v>
      </c>
      <c r="R752" s="90">
        <f t="shared" si="44"/>
        <v>1</v>
      </c>
      <c r="S752" s="90">
        <f t="shared" si="45"/>
        <v>1</v>
      </c>
      <c r="T752" s="93">
        <f t="shared" si="46"/>
        <v>1</v>
      </c>
      <c r="U752" s="92">
        <f t="shared" si="47"/>
        <v>1</v>
      </c>
    </row>
    <row r="753" spans="1:21" x14ac:dyDescent="0.15">
      <c r="A753" s="84" t="s">
        <v>48</v>
      </c>
      <c r="B753" s="84" t="s">
        <v>13</v>
      </c>
      <c r="C753" s="84" t="s">
        <v>157</v>
      </c>
      <c r="D753" s="84" t="s">
        <v>31</v>
      </c>
      <c r="E753" s="84" t="s">
        <v>44</v>
      </c>
      <c r="F753" s="88">
        <v>1.19</v>
      </c>
      <c r="G753" s="88">
        <v>4.43</v>
      </c>
      <c r="H753" s="89">
        <v>4.4299999999999999E-3</v>
      </c>
      <c r="I753" s="88">
        <v>0.33300000000000002</v>
      </c>
      <c r="J753" s="88"/>
      <c r="K753" s="88"/>
      <c r="L753" s="89"/>
      <c r="M753" s="88"/>
      <c r="N753" s="88">
        <v>1.19</v>
      </c>
      <c r="O753" s="88">
        <v>4.43</v>
      </c>
      <c r="P753" s="89">
        <v>4.4299999999999999E-3</v>
      </c>
      <c r="Q753" s="88">
        <v>0.33300000000000002</v>
      </c>
      <c r="R753" s="90">
        <f t="shared" si="44"/>
        <v>1</v>
      </c>
      <c r="S753" s="90">
        <f t="shared" si="45"/>
        <v>1</v>
      </c>
      <c r="T753" s="93">
        <f t="shared" si="46"/>
        <v>1</v>
      </c>
      <c r="U753" s="92">
        <f t="shared" si="47"/>
        <v>1</v>
      </c>
    </row>
    <row r="754" spans="1:21" x14ac:dyDescent="0.15">
      <c r="A754" s="84" t="s">
        <v>48</v>
      </c>
      <c r="B754" s="84" t="s">
        <v>13</v>
      </c>
      <c r="C754" s="84" t="s">
        <v>157</v>
      </c>
      <c r="D754" s="84" t="s">
        <v>31</v>
      </c>
      <c r="E754" s="84" t="s">
        <v>51</v>
      </c>
      <c r="F754" s="88">
        <v>1.47</v>
      </c>
      <c r="G754" s="88">
        <v>4.83</v>
      </c>
      <c r="H754" s="89">
        <v>5.5500000000000002E-3</v>
      </c>
      <c r="I754" s="88">
        <v>0.52600000000000002</v>
      </c>
      <c r="J754" s="88"/>
      <c r="K754" s="88"/>
      <c r="L754" s="89"/>
      <c r="M754" s="88"/>
      <c r="N754" s="88">
        <v>1.47</v>
      </c>
      <c r="O754" s="88">
        <v>4.83</v>
      </c>
      <c r="P754" s="89">
        <v>5.5500000000000002E-3</v>
      </c>
      <c r="Q754" s="88">
        <v>0.52600000000000002</v>
      </c>
      <c r="R754" s="90">
        <f t="shared" si="44"/>
        <v>1</v>
      </c>
      <c r="S754" s="90">
        <f t="shared" si="45"/>
        <v>1</v>
      </c>
      <c r="T754" s="93">
        <f t="shared" si="46"/>
        <v>1</v>
      </c>
      <c r="U754" s="92">
        <f t="shared" si="47"/>
        <v>1</v>
      </c>
    </row>
    <row r="755" spans="1:21" x14ac:dyDescent="0.15">
      <c r="A755" s="84" t="s">
        <v>48</v>
      </c>
      <c r="B755" s="84" t="s">
        <v>13</v>
      </c>
      <c r="C755" s="84" t="s">
        <v>157</v>
      </c>
      <c r="D755" s="84" t="s">
        <v>30</v>
      </c>
      <c r="E755" s="84" t="s">
        <v>44</v>
      </c>
      <c r="F755" s="88">
        <v>3.5</v>
      </c>
      <c r="G755" s="88">
        <v>126</v>
      </c>
      <c r="H755" s="89">
        <v>2.7900000000000001E-2</v>
      </c>
      <c r="I755" s="88">
        <v>1.6</v>
      </c>
      <c r="J755" s="88"/>
      <c r="K755" s="88"/>
      <c r="L755" s="89"/>
      <c r="M755" s="88"/>
      <c r="N755" s="88">
        <v>3.5</v>
      </c>
      <c r="O755" s="88">
        <v>126</v>
      </c>
      <c r="P755" s="89">
        <v>2.7900000000000001E-2</v>
      </c>
      <c r="Q755" s="88">
        <v>1.6</v>
      </c>
      <c r="R755" s="90">
        <f t="shared" si="44"/>
        <v>1</v>
      </c>
      <c r="S755" s="90">
        <f t="shared" si="45"/>
        <v>1</v>
      </c>
      <c r="T755" s="93">
        <f t="shared" si="46"/>
        <v>1</v>
      </c>
      <c r="U755" s="92">
        <f t="shared" si="47"/>
        <v>1</v>
      </c>
    </row>
    <row r="756" spans="1:21" x14ac:dyDescent="0.15">
      <c r="A756" s="84" t="s">
        <v>48</v>
      </c>
      <c r="B756" s="84" t="s">
        <v>13</v>
      </c>
      <c r="C756" s="84" t="s">
        <v>157</v>
      </c>
      <c r="D756" s="84" t="s">
        <v>30</v>
      </c>
      <c r="E756" s="84" t="s">
        <v>51</v>
      </c>
      <c r="F756" s="88">
        <v>3.5</v>
      </c>
      <c r="G756" s="88">
        <v>33.6</v>
      </c>
      <c r="H756" s="89">
        <v>4.0800000000000003E-2</v>
      </c>
      <c r="I756" s="88">
        <v>1.77</v>
      </c>
      <c r="J756" s="88"/>
      <c r="K756" s="88"/>
      <c r="L756" s="89"/>
      <c r="M756" s="88"/>
      <c r="N756" s="88">
        <v>3.5</v>
      </c>
      <c r="O756" s="88">
        <v>33.6</v>
      </c>
      <c r="P756" s="89">
        <v>4.0800000000000003E-2</v>
      </c>
      <c r="Q756" s="88">
        <v>1.77</v>
      </c>
      <c r="R756" s="90">
        <f t="shared" si="44"/>
        <v>1</v>
      </c>
      <c r="S756" s="90">
        <f t="shared" si="45"/>
        <v>1</v>
      </c>
      <c r="T756" s="93">
        <f t="shared" si="46"/>
        <v>1</v>
      </c>
      <c r="U756" s="92">
        <f t="shared" si="47"/>
        <v>1</v>
      </c>
    </row>
    <row r="757" spans="1:21" x14ac:dyDescent="0.15">
      <c r="A757" s="84" t="s">
        <v>48</v>
      </c>
      <c r="B757" s="84" t="s">
        <v>13</v>
      </c>
      <c r="C757" s="84" t="s">
        <v>157</v>
      </c>
      <c r="D757" s="84" t="s">
        <v>45</v>
      </c>
      <c r="E757" s="84" t="s">
        <v>44</v>
      </c>
      <c r="F757" s="88">
        <v>2.4</v>
      </c>
      <c r="G757" s="88">
        <v>13.1</v>
      </c>
      <c r="H757" s="89">
        <v>1.4999999999999999E-2</v>
      </c>
      <c r="I757" s="88">
        <v>0.71</v>
      </c>
      <c r="J757" s="88"/>
      <c r="K757" s="88"/>
      <c r="L757" s="89"/>
      <c r="M757" s="88"/>
      <c r="N757" s="88">
        <v>2.4</v>
      </c>
      <c r="O757" s="88">
        <v>13.1</v>
      </c>
      <c r="P757" s="89">
        <v>1.4999999999999999E-2</v>
      </c>
      <c r="Q757" s="88">
        <v>0.71</v>
      </c>
      <c r="R757" s="90">
        <f t="shared" si="44"/>
        <v>1</v>
      </c>
      <c r="S757" s="90">
        <f t="shared" si="45"/>
        <v>1</v>
      </c>
      <c r="T757" s="93">
        <f t="shared" si="46"/>
        <v>1</v>
      </c>
      <c r="U757" s="92">
        <f t="shared" si="47"/>
        <v>1</v>
      </c>
    </row>
    <row r="758" spans="1:21" x14ac:dyDescent="0.15">
      <c r="A758" s="84" t="s">
        <v>48</v>
      </c>
      <c r="B758" s="84" t="s">
        <v>13</v>
      </c>
      <c r="C758" s="84" t="s">
        <v>157</v>
      </c>
      <c r="D758" s="84" t="s">
        <v>45</v>
      </c>
      <c r="E758" s="84" t="s">
        <v>51</v>
      </c>
      <c r="F758" s="88">
        <v>2.5</v>
      </c>
      <c r="G758" s="88">
        <v>11</v>
      </c>
      <c r="H758" s="89">
        <v>1.6E-2</v>
      </c>
      <c r="I758" s="88">
        <v>1.25</v>
      </c>
      <c r="J758" s="88"/>
      <c r="K758" s="88"/>
      <c r="L758" s="89"/>
      <c r="M758" s="88"/>
      <c r="N758" s="88">
        <v>2.5</v>
      </c>
      <c r="O758" s="88">
        <v>11</v>
      </c>
      <c r="P758" s="89">
        <v>1.6E-2</v>
      </c>
      <c r="Q758" s="88">
        <v>1.25</v>
      </c>
      <c r="R758" s="90">
        <f t="shared" si="44"/>
        <v>1</v>
      </c>
      <c r="S758" s="90">
        <f t="shared" si="45"/>
        <v>1</v>
      </c>
      <c r="T758" s="93">
        <f t="shared" si="46"/>
        <v>1</v>
      </c>
      <c r="U758" s="92">
        <f t="shared" si="47"/>
        <v>1</v>
      </c>
    </row>
    <row r="759" spans="1:21" x14ac:dyDescent="0.15">
      <c r="A759" s="84" t="s">
        <v>48</v>
      </c>
      <c r="B759" s="84" t="s">
        <v>13</v>
      </c>
      <c r="C759" s="84" t="s">
        <v>158</v>
      </c>
      <c r="D759" s="84" t="s">
        <v>29</v>
      </c>
      <c r="E759" s="84" t="s">
        <v>44</v>
      </c>
      <c r="F759" s="88">
        <v>3.77</v>
      </c>
      <c r="G759" s="88">
        <v>30.8</v>
      </c>
      <c r="H759" s="89">
        <v>2.7199999999999998E-2</v>
      </c>
      <c r="I759" s="88">
        <v>0</v>
      </c>
      <c r="J759" s="88"/>
      <c r="K759" s="88"/>
      <c r="L759" s="89"/>
      <c r="M759" s="88"/>
      <c r="N759" s="88">
        <v>3.77</v>
      </c>
      <c r="O759" s="88">
        <v>30.8</v>
      </c>
      <c r="P759" s="89">
        <v>2.7199999999999998E-2</v>
      </c>
      <c r="Q759" s="88">
        <v>0</v>
      </c>
      <c r="R759" s="90">
        <f t="shared" si="44"/>
        <v>1</v>
      </c>
      <c r="S759" s="90">
        <f t="shared" si="45"/>
        <v>1</v>
      </c>
      <c r="T759" s="93">
        <f t="shared" si="46"/>
        <v>1</v>
      </c>
      <c r="U759" s="92" t="str">
        <f t="shared" si="47"/>
        <v/>
      </c>
    </row>
    <row r="760" spans="1:21" x14ac:dyDescent="0.15">
      <c r="A760" s="84" t="s">
        <v>48</v>
      </c>
      <c r="B760" s="84" t="s">
        <v>13</v>
      </c>
      <c r="C760" s="84" t="s">
        <v>158</v>
      </c>
      <c r="D760" s="84" t="s">
        <v>29</v>
      </c>
      <c r="E760" s="84" t="s">
        <v>51</v>
      </c>
      <c r="F760" s="88">
        <v>3.07</v>
      </c>
      <c r="G760" s="88">
        <v>27.1</v>
      </c>
      <c r="H760" s="89">
        <v>2.23E-2</v>
      </c>
      <c r="I760" s="88">
        <v>0</v>
      </c>
      <c r="J760" s="88"/>
      <c r="K760" s="88"/>
      <c r="L760" s="89"/>
      <c r="M760" s="88"/>
      <c r="N760" s="88">
        <v>3.07</v>
      </c>
      <c r="O760" s="88">
        <v>27.1</v>
      </c>
      <c r="P760" s="89">
        <v>2.23E-2</v>
      </c>
      <c r="Q760" s="88">
        <v>0</v>
      </c>
      <c r="R760" s="90">
        <f t="shared" si="44"/>
        <v>1</v>
      </c>
      <c r="S760" s="90">
        <f t="shared" si="45"/>
        <v>1</v>
      </c>
      <c r="T760" s="93">
        <f t="shared" si="46"/>
        <v>1</v>
      </c>
      <c r="U760" s="92" t="str">
        <f t="shared" si="47"/>
        <v/>
      </c>
    </row>
    <row r="761" spans="1:21" x14ac:dyDescent="0.15">
      <c r="A761" s="84" t="s">
        <v>48</v>
      </c>
      <c r="B761" s="84" t="s">
        <v>13</v>
      </c>
      <c r="C761" s="84" t="s">
        <v>158</v>
      </c>
      <c r="D761" s="84" t="s">
        <v>31</v>
      </c>
      <c r="E761" s="84" t="s">
        <v>44</v>
      </c>
      <c r="F761" s="88">
        <v>1.19</v>
      </c>
      <c r="G761" s="88">
        <v>7.16</v>
      </c>
      <c r="H761" s="89">
        <v>4.47E-3</v>
      </c>
      <c r="I761" s="88">
        <v>0</v>
      </c>
      <c r="J761" s="88"/>
      <c r="K761" s="88"/>
      <c r="L761" s="89"/>
      <c r="M761" s="88"/>
      <c r="N761" s="88">
        <v>1.19</v>
      </c>
      <c r="O761" s="88">
        <v>7.16</v>
      </c>
      <c r="P761" s="89">
        <v>4.47E-3</v>
      </c>
      <c r="Q761" s="88">
        <v>0</v>
      </c>
      <c r="R761" s="90">
        <f t="shared" si="44"/>
        <v>1</v>
      </c>
      <c r="S761" s="90">
        <f t="shared" si="45"/>
        <v>1</v>
      </c>
      <c r="T761" s="93">
        <f t="shared" si="46"/>
        <v>1</v>
      </c>
      <c r="U761" s="92" t="str">
        <f t="shared" si="47"/>
        <v/>
      </c>
    </row>
    <row r="762" spans="1:21" x14ac:dyDescent="0.15">
      <c r="A762" s="84" t="s">
        <v>48</v>
      </c>
      <c r="B762" s="84" t="s">
        <v>13</v>
      </c>
      <c r="C762" s="84" t="s">
        <v>158</v>
      </c>
      <c r="D762" s="84" t="s">
        <v>31</v>
      </c>
      <c r="E762" s="84" t="s">
        <v>51</v>
      </c>
      <c r="F762" s="88">
        <v>1.47</v>
      </c>
      <c r="G762" s="88">
        <v>9.16</v>
      </c>
      <c r="H762" s="89">
        <v>5.5500000000000002E-3</v>
      </c>
      <c r="I762" s="88">
        <v>0</v>
      </c>
      <c r="J762" s="88"/>
      <c r="K762" s="88"/>
      <c r="L762" s="89"/>
      <c r="M762" s="88"/>
      <c r="N762" s="88">
        <v>1.47</v>
      </c>
      <c r="O762" s="88">
        <v>9.16</v>
      </c>
      <c r="P762" s="89">
        <v>5.5500000000000002E-3</v>
      </c>
      <c r="Q762" s="88">
        <v>0</v>
      </c>
      <c r="R762" s="90">
        <f t="shared" si="44"/>
        <v>1</v>
      </c>
      <c r="S762" s="90">
        <f t="shared" si="45"/>
        <v>1</v>
      </c>
      <c r="T762" s="93">
        <f t="shared" si="46"/>
        <v>1</v>
      </c>
      <c r="U762" s="92" t="str">
        <f t="shared" si="47"/>
        <v/>
      </c>
    </row>
    <row r="763" spans="1:21" x14ac:dyDescent="0.15">
      <c r="A763" s="84" t="s">
        <v>48</v>
      </c>
      <c r="B763" s="84" t="s">
        <v>13</v>
      </c>
      <c r="C763" s="84" t="s">
        <v>158</v>
      </c>
      <c r="D763" s="84" t="s">
        <v>30</v>
      </c>
      <c r="E763" s="84" t="s">
        <v>44</v>
      </c>
      <c r="F763" s="88">
        <v>3.5</v>
      </c>
      <c r="G763" s="88">
        <v>141</v>
      </c>
      <c r="H763" s="89">
        <v>3.2199999999999999E-2</v>
      </c>
      <c r="I763" s="88">
        <v>0</v>
      </c>
      <c r="J763" s="88"/>
      <c r="K763" s="88"/>
      <c r="L763" s="89"/>
      <c r="M763" s="88"/>
      <c r="N763" s="88">
        <v>3.5</v>
      </c>
      <c r="O763" s="88">
        <v>141</v>
      </c>
      <c r="P763" s="89">
        <v>3.2199999999999999E-2</v>
      </c>
      <c r="Q763" s="88">
        <v>0</v>
      </c>
      <c r="R763" s="90">
        <f t="shared" si="44"/>
        <v>1</v>
      </c>
      <c r="S763" s="90">
        <f t="shared" si="45"/>
        <v>1</v>
      </c>
      <c r="T763" s="93">
        <f t="shared" si="46"/>
        <v>1</v>
      </c>
      <c r="U763" s="92" t="str">
        <f t="shared" si="47"/>
        <v/>
      </c>
    </row>
    <row r="764" spans="1:21" x14ac:dyDescent="0.15">
      <c r="A764" s="84" t="s">
        <v>48</v>
      </c>
      <c r="B764" s="84" t="s">
        <v>13</v>
      </c>
      <c r="C764" s="84" t="s">
        <v>158</v>
      </c>
      <c r="D764" s="84" t="s">
        <v>30</v>
      </c>
      <c r="E764" s="84" t="s">
        <v>51</v>
      </c>
      <c r="F764" s="88">
        <v>3.5</v>
      </c>
      <c r="G764" s="88">
        <v>50.4</v>
      </c>
      <c r="H764" s="89">
        <v>4.5499999999999999E-2</v>
      </c>
      <c r="I764" s="88">
        <v>0</v>
      </c>
      <c r="J764" s="88"/>
      <c r="K764" s="88"/>
      <c r="L764" s="89"/>
      <c r="M764" s="88"/>
      <c r="N764" s="88">
        <v>3.5</v>
      </c>
      <c r="O764" s="88">
        <v>50.4</v>
      </c>
      <c r="P764" s="89">
        <v>4.5499999999999999E-2</v>
      </c>
      <c r="Q764" s="88">
        <v>0</v>
      </c>
      <c r="R764" s="90">
        <f t="shared" si="44"/>
        <v>1</v>
      </c>
      <c r="S764" s="90">
        <f t="shared" si="45"/>
        <v>1</v>
      </c>
      <c r="T764" s="93">
        <f t="shared" si="46"/>
        <v>1</v>
      </c>
      <c r="U764" s="92" t="str">
        <f t="shared" si="47"/>
        <v/>
      </c>
    </row>
    <row r="765" spans="1:21" x14ac:dyDescent="0.15">
      <c r="A765" s="84" t="s">
        <v>48</v>
      </c>
      <c r="B765" s="84" t="s">
        <v>13</v>
      </c>
      <c r="C765" s="84" t="s">
        <v>158</v>
      </c>
      <c r="D765" s="84" t="s">
        <v>45</v>
      </c>
      <c r="E765" s="84" t="s">
        <v>44</v>
      </c>
      <c r="F765" s="88">
        <v>2.4</v>
      </c>
      <c r="G765" s="88">
        <v>19.3</v>
      </c>
      <c r="H765" s="89">
        <v>1.4999999999999999E-2</v>
      </c>
      <c r="I765" s="88">
        <v>0</v>
      </c>
      <c r="J765" s="88"/>
      <c r="K765" s="88"/>
      <c r="L765" s="89"/>
      <c r="M765" s="88"/>
      <c r="N765" s="88">
        <v>2.4</v>
      </c>
      <c r="O765" s="88">
        <v>19.3</v>
      </c>
      <c r="P765" s="89">
        <v>1.4999999999999999E-2</v>
      </c>
      <c r="Q765" s="88">
        <v>0</v>
      </c>
      <c r="R765" s="90">
        <f t="shared" si="44"/>
        <v>1</v>
      </c>
      <c r="S765" s="90">
        <f t="shared" si="45"/>
        <v>1</v>
      </c>
      <c r="T765" s="93">
        <f t="shared" si="46"/>
        <v>1</v>
      </c>
      <c r="U765" s="92" t="str">
        <f t="shared" si="47"/>
        <v/>
      </c>
    </row>
    <row r="766" spans="1:21" x14ac:dyDescent="0.15">
      <c r="A766" s="84" t="s">
        <v>48</v>
      </c>
      <c r="B766" s="84" t="s">
        <v>13</v>
      </c>
      <c r="C766" s="84" t="s">
        <v>158</v>
      </c>
      <c r="D766" s="84" t="s">
        <v>45</v>
      </c>
      <c r="E766" s="84" t="s">
        <v>51</v>
      </c>
      <c r="F766" s="88">
        <v>2.5</v>
      </c>
      <c r="G766" s="88">
        <v>21</v>
      </c>
      <c r="H766" s="89">
        <v>1.7000000000000001E-2</v>
      </c>
      <c r="I766" s="88">
        <v>0</v>
      </c>
      <c r="J766" s="88"/>
      <c r="K766" s="88"/>
      <c r="L766" s="89"/>
      <c r="M766" s="88"/>
      <c r="N766" s="88">
        <v>2.5</v>
      </c>
      <c r="O766" s="88">
        <v>21</v>
      </c>
      <c r="P766" s="89">
        <v>1.7000000000000001E-2</v>
      </c>
      <c r="Q766" s="88">
        <v>0</v>
      </c>
      <c r="R766" s="90">
        <f t="shared" si="44"/>
        <v>1</v>
      </c>
      <c r="S766" s="90">
        <f t="shared" si="45"/>
        <v>1</v>
      </c>
      <c r="T766" s="93">
        <f t="shared" si="46"/>
        <v>1</v>
      </c>
      <c r="U766" s="92" t="str">
        <f t="shared" si="47"/>
        <v/>
      </c>
    </row>
    <row r="767" spans="1:21" x14ac:dyDescent="0.15">
      <c r="A767" s="84" t="s">
        <v>48</v>
      </c>
      <c r="B767" s="84" t="s">
        <v>13</v>
      </c>
      <c r="C767" s="84" t="s">
        <v>159</v>
      </c>
      <c r="D767" s="84" t="s">
        <v>29</v>
      </c>
      <c r="E767" s="84" t="s">
        <v>44</v>
      </c>
      <c r="F767" s="88">
        <v>3.77</v>
      </c>
      <c r="G767" s="88">
        <v>11.1</v>
      </c>
      <c r="H767" s="89">
        <v>1.29E-2</v>
      </c>
      <c r="I767" s="88">
        <v>1.08</v>
      </c>
      <c r="J767" s="88"/>
      <c r="K767" s="88"/>
      <c r="L767" s="89"/>
      <c r="M767" s="88"/>
      <c r="N767" s="88">
        <v>3.77</v>
      </c>
      <c r="O767" s="88">
        <v>11.1</v>
      </c>
      <c r="P767" s="89">
        <v>1.29E-2</v>
      </c>
      <c r="Q767" s="88">
        <v>1.08</v>
      </c>
      <c r="R767" s="90">
        <f t="shared" si="44"/>
        <v>1</v>
      </c>
      <c r="S767" s="90">
        <f t="shared" si="45"/>
        <v>1</v>
      </c>
      <c r="T767" s="93">
        <f t="shared" si="46"/>
        <v>1</v>
      </c>
      <c r="U767" s="92">
        <f t="shared" si="47"/>
        <v>1</v>
      </c>
    </row>
    <row r="768" spans="1:21" x14ac:dyDescent="0.15">
      <c r="A768" s="84" t="s">
        <v>48</v>
      </c>
      <c r="B768" s="84" t="s">
        <v>13</v>
      </c>
      <c r="C768" s="84" t="s">
        <v>159</v>
      </c>
      <c r="D768" s="84" t="s">
        <v>29</v>
      </c>
      <c r="E768" s="84" t="s">
        <v>51</v>
      </c>
      <c r="F768" s="88">
        <v>3.07</v>
      </c>
      <c r="G768" s="88">
        <v>7.92</v>
      </c>
      <c r="H768" s="89">
        <v>1.0500000000000001E-2</v>
      </c>
      <c r="I768" s="88">
        <v>1.57</v>
      </c>
      <c r="J768" s="88"/>
      <c r="K768" s="88"/>
      <c r="L768" s="89"/>
      <c r="M768" s="88"/>
      <c r="N768" s="88">
        <v>3.07</v>
      </c>
      <c r="O768" s="88">
        <v>7.92</v>
      </c>
      <c r="P768" s="89">
        <v>1.0500000000000001E-2</v>
      </c>
      <c r="Q768" s="88">
        <v>1.57</v>
      </c>
      <c r="R768" s="90">
        <f t="shared" si="44"/>
        <v>1</v>
      </c>
      <c r="S768" s="90">
        <f t="shared" si="45"/>
        <v>1</v>
      </c>
      <c r="T768" s="93">
        <f t="shared" si="46"/>
        <v>1</v>
      </c>
      <c r="U768" s="92">
        <f t="shared" si="47"/>
        <v>1</v>
      </c>
    </row>
    <row r="769" spans="1:21" x14ac:dyDescent="0.15">
      <c r="A769" s="84" t="s">
        <v>48</v>
      </c>
      <c r="B769" s="84" t="s">
        <v>13</v>
      </c>
      <c r="C769" s="84" t="s">
        <v>159</v>
      </c>
      <c r="D769" s="84" t="s">
        <v>31</v>
      </c>
      <c r="E769" s="84" t="s">
        <v>44</v>
      </c>
      <c r="F769" s="88">
        <v>1.19</v>
      </c>
      <c r="G769" s="88">
        <v>2.41</v>
      </c>
      <c r="H769" s="89">
        <v>2.0999999999999999E-3</v>
      </c>
      <c r="I769" s="88">
        <v>0.307</v>
      </c>
      <c r="J769" s="88"/>
      <c r="K769" s="88"/>
      <c r="L769" s="89"/>
      <c r="M769" s="88"/>
      <c r="N769" s="88">
        <v>1.19</v>
      </c>
      <c r="O769" s="88">
        <v>2.41</v>
      </c>
      <c r="P769" s="89">
        <v>2.0999999999999999E-3</v>
      </c>
      <c r="Q769" s="88">
        <v>0.307</v>
      </c>
      <c r="R769" s="90">
        <f t="shared" si="44"/>
        <v>1</v>
      </c>
      <c r="S769" s="90">
        <f t="shared" si="45"/>
        <v>1</v>
      </c>
      <c r="T769" s="93">
        <f t="shared" si="46"/>
        <v>1</v>
      </c>
      <c r="U769" s="92">
        <f t="shared" si="47"/>
        <v>1</v>
      </c>
    </row>
    <row r="770" spans="1:21" x14ac:dyDescent="0.15">
      <c r="A770" s="84" t="s">
        <v>48</v>
      </c>
      <c r="B770" s="84" t="s">
        <v>13</v>
      </c>
      <c r="C770" s="84" t="s">
        <v>159</v>
      </c>
      <c r="D770" s="84" t="s">
        <v>31</v>
      </c>
      <c r="E770" s="84" t="s">
        <v>51</v>
      </c>
      <c r="F770" s="88">
        <v>1.47</v>
      </c>
      <c r="G770" s="88">
        <v>2.76</v>
      </c>
      <c r="H770" s="89">
        <v>2.63E-3</v>
      </c>
      <c r="I770" s="88">
        <v>0.48299999999999998</v>
      </c>
      <c r="J770" s="88"/>
      <c r="K770" s="88"/>
      <c r="L770" s="89"/>
      <c r="M770" s="88"/>
      <c r="N770" s="88">
        <v>1.47</v>
      </c>
      <c r="O770" s="88">
        <v>2.76</v>
      </c>
      <c r="P770" s="89">
        <v>2.63E-3</v>
      </c>
      <c r="Q770" s="88">
        <v>0.48299999999999998</v>
      </c>
      <c r="R770" s="90">
        <f t="shared" si="44"/>
        <v>1</v>
      </c>
      <c r="S770" s="90">
        <f t="shared" si="45"/>
        <v>1</v>
      </c>
      <c r="T770" s="93">
        <f t="shared" si="46"/>
        <v>1</v>
      </c>
      <c r="U770" s="92">
        <f t="shared" si="47"/>
        <v>1</v>
      </c>
    </row>
    <row r="771" spans="1:21" x14ac:dyDescent="0.15">
      <c r="A771" s="84" t="s">
        <v>48</v>
      </c>
      <c r="B771" s="84" t="s">
        <v>13</v>
      </c>
      <c r="C771" s="84" t="s">
        <v>159</v>
      </c>
      <c r="D771" s="84" t="s">
        <v>30</v>
      </c>
      <c r="E771" s="84" t="s">
        <v>44</v>
      </c>
      <c r="F771" s="88">
        <v>3.5</v>
      </c>
      <c r="G771" s="88">
        <v>88.2</v>
      </c>
      <c r="H771" s="89">
        <v>1.95E-2</v>
      </c>
      <c r="I771" s="88">
        <v>1.42</v>
      </c>
      <c r="J771" s="88"/>
      <c r="K771" s="88"/>
      <c r="L771" s="89"/>
      <c r="M771" s="88"/>
      <c r="N771" s="88">
        <v>3.5</v>
      </c>
      <c r="O771" s="88">
        <v>88.2</v>
      </c>
      <c r="P771" s="89">
        <v>1.95E-2</v>
      </c>
      <c r="Q771" s="88">
        <v>1.42</v>
      </c>
      <c r="R771" s="90">
        <f t="shared" si="44"/>
        <v>1</v>
      </c>
      <c r="S771" s="90">
        <f t="shared" si="45"/>
        <v>1</v>
      </c>
      <c r="T771" s="93">
        <f t="shared" si="46"/>
        <v>1</v>
      </c>
      <c r="U771" s="92">
        <f t="shared" si="47"/>
        <v>1</v>
      </c>
    </row>
    <row r="772" spans="1:21" x14ac:dyDescent="0.15">
      <c r="A772" s="84" t="s">
        <v>48</v>
      </c>
      <c r="B772" s="84" t="s">
        <v>13</v>
      </c>
      <c r="C772" s="84" t="s">
        <v>159</v>
      </c>
      <c r="D772" s="84" t="s">
        <v>30</v>
      </c>
      <c r="E772" s="84" t="s">
        <v>51</v>
      </c>
      <c r="F772" s="88">
        <v>3.5</v>
      </c>
      <c r="G772" s="88">
        <v>24.8</v>
      </c>
      <c r="H772" s="89">
        <v>2.8299999999999999E-2</v>
      </c>
      <c r="I772" s="88">
        <v>1.57</v>
      </c>
      <c r="J772" s="88"/>
      <c r="K772" s="88"/>
      <c r="L772" s="89"/>
      <c r="M772" s="88"/>
      <c r="N772" s="88">
        <v>3.5</v>
      </c>
      <c r="O772" s="88">
        <v>24.8</v>
      </c>
      <c r="P772" s="89">
        <v>2.8299999999999999E-2</v>
      </c>
      <c r="Q772" s="88">
        <v>1.57</v>
      </c>
      <c r="R772" s="90">
        <f t="shared" si="44"/>
        <v>1</v>
      </c>
      <c r="S772" s="90">
        <f t="shared" si="45"/>
        <v>1</v>
      </c>
      <c r="T772" s="93">
        <f t="shared" si="46"/>
        <v>1</v>
      </c>
      <c r="U772" s="92">
        <f t="shared" si="47"/>
        <v>1</v>
      </c>
    </row>
    <row r="773" spans="1:21" x14ac:dyDescent="0.15">
      <c r="A773" s="84" t="s">
        <v>48</v>
      </c>
      <c r="B773" s="84" t="s">
        <v>13</v>
      </c>
      <c r="C773" s="84" t="s">
        <v>159</v>
      </c>
      <c r="D773" s="84" t="s">
        <v>45</v>
      </c>
      <c r="E773" s="84" t="s">
        <v>44</v>
      </c>
      <c r="F773" s="88">
        <v>2.4</v>
      </c>
      <c r="G773" s="88">
        <v>7.1</v>
      </c>
      <c r="H773" s="89">
        <v>7.0000000000000001E-3</v>
      </c>
      <c r="I773" s="88">
        <v>0.68</v>
      </c>
      <c r="J773" s="88"/>
      <c r="K773" s="88"/>
      <c r="L773" s="89"/>
      <c r="M773" s="88"/>
      <c r="N773" s="88">
        <v>2.4</v>
      </c>
      <c r="O773" s="88">
        <v>7.1</v>
      </c>
      <c r="P773" s="89">
        <v>7.0000000000000001E-3</v>
      </c>
      <c r="Q773" s="88">
        <v>0.68</v>
      </c>
      <c r="R773" s="90">
        <f t="shared" si="44"/>
        <v>1</v>
      </c>
      <c r="S773" s="90">
        <f t="shared" si="45"/>
        <v>1</v>
      </c>
      <c r="T773" s="93">
        <f t="shared" si="46"/>
        <v>1</v>
      </c>
      <c r="U773" s="92">
        <f t="shared" si="47"/>
        <v>1</v>
      </c>
    </row>
    <row r="774" spans="1:21" x14ac:dyDescent="0.15">
      <c r="A774" s="84" t="s">
        <v>48</v>
      </c>
      <c r="B774" s="84" t="s">
        <v>13</v>
      </c>
      <c r="C774" s="84" t="s">
        <v>159</v>
      </c>
      <c r="D774" s="84" t="s">
        <v>45</v>
      </c>
      <c r="E774" s="84" t="s">
        <v>51</v>
      </c>
      <c r="F774" s="88">
        <v>2.5</v>
      </c>
      <c r="G774" s="88">
        <v>6.2</v>
      </c>
      <c r="H774" s="89">
        <v>8.0000000000000002E-3</v>
      </c>
      <c r="I774" s="88">
        <v>1.19</v>
      </c>
      <c r="J774" s="88"/>
      <c r="K774" s="88"/>
      <c r="L774" s="89"/>
      <c r="M774" s="88"/>
      <c r="N774" s="88">
        <v>2.5</v>
      </c>
      <c r="O774" s="88">
        <v>6.2</v>
      </c>
      <c r="P774" s="89">
        <v>8.0000000000000002E-3</v>
      </c>
      <c r="Q774" s="88">
        <v>1.19</v>
      </c>
      <c r="R774" s="90">
        <f t="shared" si="44"/>
        <v>1</v>
      </c>
      <c r="S774" s="90">
        <f t="shared" si="45"/>
        <v>1</v>
      </c>
      <c r="T774" s="93">
        <f t="shared" si="46"/>
        <v>1</v>
      </c>
      <c r="U774" s="92">
        <f t="shared" si="47"/>
        <v>1</v>
      </c>
    </row>
    <row r="775" spans="1:21" x14ac:dyDescent="0.15">
      <c r="A775" s="84" t="s">
        <v>48</v>
      </c>
      <c r="B775" s="84" t="s">
        <v>14</v>
      </c>
      <c r="C775" s="84" t="s">
        <v>43</v>
      </c>
      <c r="D775" s="84" t="s">
        <v>29</v>
      </c>
      <c r="E775" s="84" t="s">
        <v>44</v>
      </c>
      <c r="F775" s="88">
        <v>3.37</v>
      </c>
      <c r="G775" s="88">
        <v>1.32</v>
      </c>
      <c r="H775" s="89">
        <v>0</v>
      </c>
      <c r="I775" s="88">
        <v>2.1</v>
      </c>
      <c r="J775" s="88">
        <v>62.614597000000003</v>
      </c>
      <c r="K775" s="88">
        <v>7.1044140000000006E-2</v>
      </c>
      <c r="L775" s="89">
        <v>0</v>
      </c>
      <c r="M775" s="88">
        <v>0.11302476</v>
      </c>
      <c r="N775" s="88"/>
      <c r="O775" s="88"/>
      <c r="P775" s="89"/>
      <c r="Q775" s="88"/>
      <c r="R775" s="90">
        <f t="shared" si="44"/>
        <v>18.579999109792286</v>
      </c>
      <c r="S775" s="90">
        <f t="shared" si="45"/>
        <v>5.3821318181818185E-2</v>
      </c>
      <c r="T775" s="93" t="str">
        <f t="shared" si="46"/>
        <v/>
      </c>
      <c r="U775" s="92">
        <f t="shared" si="47"/>
        <v>5.3821314285714288E-2</v>
      </c>
    </row>
    <row r="776" spans="1:21" x14ac:dyDescent="0.15">
      <c r="A776" s="84" t="s">
        <v>48</v>
      </c>
      <c r="B776" s="84" t="s">
        <v>14</v>
      </c>
      <c r="C776" s="84" t="s">
        <v>43</v>
      </c>
      <c r="D776" s="84" t="s">
        <v>29</v>
      </c>
      <c r="E776" s="84" t="s">
        <v>51</v>
      </c>
      <c r="F776" s="88">
        <v>3.49</v>
      </c>
      <c r="G776" s="88">
        <v>1.32</v>
      </c>
      <c r="H776" s="89">
        <v>0</v>
      </c>
      <c r="I776" s="88">
        <v>2.09</v>
      </c>
      <c r="J776" s="88">
        <v>64.844200000000001</v>
      </c>
      <c r="K776" s="88">
        <v>7.1044140000000006E-2</v>
      </c>
      <c r="L776" s="89">
        <v>0</v>
      </c>
      <c r="M776" s="88">
        <v>0.11248654</v>
      </c>
      <c r="N776" s="88"/>
      <c r="O776" s="88"/>
      <c r="P776" s="89"/>
      <c r="Q776" s="88"/>
      <c r="R776" s="90">
        <f t="shared" ref="R776:R839" si="48">IFERROR(MAX(GETPIVOTDATA("Sum of NumUnit",$A$3,"EnergyImpactID",$A776,"Version","DEER2021","BldgType",$D776,"BldgVint",$E776,"BldgLoc",$B776,"BldgHVAC",$C776,"NormUnit","Cap-kBTUh"),GETPIVOTDATA("Sum of NumUnit",$A$3,"EnergyImpactID",$A776,"Version","DEER2021","BldgType",$D776,"BldgVint",$E776,"BldgLoc",$B776,"BldgHVAC",$C776,"NormUnit","Cap-Tons"))/GETPIVOTDATA("Sum of NumUnit",$A$3,"EnergyImpactID",$A776,"Version","DEER2020","BldgType",$D776,"BldgVint",$E776,"BldgLoc",$B776,"BldgHVAC",$C776,"NormUnit","Cap-Tons"),"")</f>
        <v>18.579999999999998</v>
      </c>
      <c r="S776" s="90">
        <f t="shared" ref="S776:S839" si="49">IFERROR(MAX(GETPIVOTDATA("Sum of APreWBkWh",$A$3,"EnergyImpactID",$A776,"Version","DEER2021","BldgType",$D776,"BldgVint",$E776,"BldgLoc",$B776,"BldgHVAC",$C776,"NormUnit","Cap-kBTUh"),GETPIVOTDATA("Sum of APreWBkWh",$A$3,"EnergyImpactID",$A776,"Version","DEER2021","BldgType",$D776,"BldgVint",$E776,"BldgLoc",$B776,"BldgHVAC",$C776,"NormUnit","Cap-Tons"))/GETPIVOTDATA("Sum of APreWBkWh",$A$3,"EnergyImpactID",$A776,"Version","DEER2020","BldgType",$D776,"BldgVint",$E776,"BldgLoc",$B776,"BldgHVAC",$C776,"NormUnit","Cap-Tons"),"")</f>
        <v>5.3821318181818185E-2</v>
      </c>
      <c r="T776" s="93" t="str">
        <f t="shared" ref="T776:T839" si="50">IFERROR(MAX(GETPIVOTDATA("Sum of APreWBkW",$A$3,"EnergyImpactID",$A776,"Version","DEER2021","BldgType",$D776,"BldgVint",$E776,"BldgLoc",$B776,"BldgHVAC",$C776,"NormUnit","Cap-kBTUh"),GETPIVOTDATA("Sum of APreWBkW",$A$3,"EnergyImpactID",$A776,"Version","DEER2021","BldgType",$D776,"BldgVint",$E776,"BldgLoc",$B776,"BldgHVAC",$C776,"NormUnit","Cap-Tons"))/GETPIVOTDATA("Sum of APreWBkW",$A$3,"EnergyImpactID",$A776,"Version","DEER2020","BldgType",$D776,"BldgVint",$E776,"BldgLoc",$B776,"BldgHVAC",$C776,"NormUnit","Cap-Tons"),"")</f>
        <v/>
      </c>
      <c r="U776" s="92">
        <f t="shared" ref="U776:U839" si="51">IFERROR(MAX(GETPIVOTDATA("Sum of APreWBtherm",$A$3,"EnergyImpactID",$A776,"Version","DEER2021","BldgType",$D776,"BldgVint",$E776,"BldgLoc",$B776,"BldgHVAC",$C776,"NormUnit","Cap-kBTUh"),GETPIVOTDATA("Sum of APreWBtherm",$A$3,"EnergyImpactID",$A776,"Version","DEER2021","BldgType",$D776,"BldgVint",$E776,"BldgLoc",$B776,"BldgHVAC",$C776,"NormUnit","Cap-Tons"))/GETPIVOTDATA("Sum of APreWBtherm",$A$3,"EnergyImpactID",$A776,"Version","DEER2020","BldgType",$D776,"BldgVint",$E776,"BldgLoc",$B776,"BldgHVAC",$C776,"NormUnit","Cap-Tons"),"")</f>
        <v>5.382131100478469E-2</v>
      </c>
    </row>
    <row r="777" spans="1:21" x14ac:dyDescent="0.15">
      <c r="A777" s="84" t="s">
        <v>48</v>
      </c>
      <c r="B777" s="84" t="s">
        <v>14</v>
      </c>
      <c r="C777" s="84" t="s">
        <v>43</v>
      </c>
      <c r="D777" s="84" t="s">
        <v>31</v>
      </c>
      <c r="E777" s="84" t="s">
        <v>44</v>
      </c>
      <c r="F777" s="88">
        <v>1</v>
      </c>
      <c r="G777" s="88">
        <v>0.495</v>
      </c>
      <c r="H777" s="89">
        <v>0</v>
      </c>
      <c r="I777" s="88">
        <v>0.51200000000000001</v>
      </c>
      <c r="J777" s="88">
        <v>18.68</v>
      </c>
      <c r="K777" s="88">
        <v>2.6498929000000001E-2</v>
      </c>
      <c r="L777" s="89">
        <v>0</v>
      </c>
      <c r="M777" s="88">
        <v>2.7408994999999998E-2</v>
      </c>
      <c r="N777" s="88"/>
      <c r="O777" s="88"/>
      <c r="P777" s="89"/>
      <c r="Q777" s="88"/>
      <c r="R777" s="90">
        <f t="shared" si="48"/>
        <v>18.68</v>
      </c>
      <c r="S777" s="90">
        <f t="shared" si="49"/>
        <v>5.3533189898989898E-2</v>
      </c>
      <c r="T777" s="93" t="str">
        <f t="shared" si="50"/>
        <v/>
      </c>
      <c r="U777" s="92">
        <f t="shared" si="51"/>
        <v>5.3533193359374995E-2</v>
      </c>
    </row>
    <row r="778" spans="1:21" x14ac:dyDescent="0.15">
      <c r="A778" s="84" t="s">
        <v>48</v>
      </c>
      <c r="B778" s="84" t="s">
        <v>14</v>
      </c>
      <c r="C778" s="84" t="s">
        <v>43</v>
      </c>
      <c r="D778" s="84" t="s">
        <v>31</v>
      </c>
      <c r="E778" s="84" t="s">
        <v>51</v>
      </c>
      <c r="F778" s="88">
        <v>1.87</v>
      </c>
      <c r="G778" s="88">
        <v>0.47799999999999998</v>
      </c>
      <c r="H778" s="89">
        <v>0</v>
      </c>
      <c r="I778" s="88">
        <v>0.63400000000000001</v>
      </c>
      <c r="J778" s="88">
        <v>34.931600000000003</v>
      </c>
      <c r="K778" s="88">
        <v>2.5588863999999999E-2</v>
      </c>
      <c r="L778" s="89">
        <v>0</v>
      </c>
      <c r="M778" s="88">
        <v>3.3940043000000003E-2</v>
      </c>
      <c r="N778" s="88"/>
      <c r="O778" s="88"/>
      <c r="P778" s="89"/>
      <c r="Q778" s="88"/>
      <c r="R778" s="90">
        <f t="shared" si="48"/>
        <v>18.68</v>
      </c>
      <c r="S778" s="90">
        <f t="shared" si="49"/>
        <v>5.3533188284518828E-2</v>
      </c>
      <c r="T778" s="93" t="str">
        <f t="shared" si="50"/>
        <v/>
      </c>
      <c r="U778" s="92">
        <f t="shared" si="51"/>
        <v>5.3533190851735017E-2</v>
      </c>
    </row>
    <row r="779" spans="1:21" x14ac:dyDescent="0.15">
      <c r="A779" s="84" t="s">
        <v>48</v>
      </c>
      <c r="B779" s="84" t="s">
        <v>14</v>
      </c>
      <c r="C779" s="84" t="s">
        <v>43</v>
      </c>
      <c r="D779" s="84" t="s">
        <v>30</v>
      </c>
      <c r="E779" s="84" t="s">
        <v>44</v>
      </c>
      <c r="F779" s="88">
        <v>3.5</v>
      </c>
      <c r="G779" s="88">
        <v>1.23</v>
      </c>
      <c r="H779" s="89">
        <v>0</v>
      </c>
      <c r="I779" s="88">
        <v>1.9</v>
      </c>
      <c r="J779" s="88">
        <v>54.984999999999999</v>
      </c>
      <c r="K779" s="88">
        <v>7.8294080000000002E-2</v>
      </c>
      <c r="L779" s="89">
        <v>0</v>
      </c>
      <c r="M779" s="88">
        <v>0.12094207</v>
      </c>
      <c r="N779" s="88"/>
      <c r="O779" s="88"/>
      <c r="P779" s="89"/>
      <c r="Q779" s="88"/>
      <c r="R779" s="90">
        <f t="shared" si="48"/>
        <v>15.709999999999999</v>
      </c>
      <c r="S779" s="90">
        <f t="shared" si="49"/>
        <v>6.3653723577235768E-2</v>
      </c>
      <c r="T779" s="93" t="str">
        <f t="shared" si="50"/>
        <v/>
      </c>
      <c r="U779" s="92">
        <f t="shared" si="51"/>
        <v>6.3653721052631576E-2</v>
      </c>
    </row>
    <row r="780" spans="1:21" x14ac:dyDescent="0.15">
      <c r="A780" s="84" t="s">
        <v>48</v>
      </c>
      <c r="B780" s="84" t="s">
        <v>14</v>
      </c>
      <c r="C780" s="84" t="s">
        <v>43</v>
      </c>
      <c r="D780" s="84" t="s">
        <v>30</v>
      </c>
      <c r="E780" s="84" t="s">
        <v>51</v>
      </c>
      <c r="F780" s="88">
        <v>3.5</v>
      </c>
      <c r="G780" s="88">
        <v>1.6</v>
      </c>
      <c r="H780" s="89">
        <v>0</v>
      </c>
      <c r="I780" s="88">
        <v>2.5499999999999998</v>
      </c>
      <c r="J780" s="88">
        <v>54.984999999999999</v>
      </c>
      <c r="K780" s="88">
        <v>0.10184596</v>
      </c>
      <c r="L780" s="89">
        <v>0</v>
      </c>
      <c r="M780" s="88">
        <v>0.16231699999999999</v>
      </c>
      <c r="N780" s="88"/>
      <c r="O780" s="88"/>
      <c r="P780" s="89"/>
      <c r="Q780" s="88"/>
      <c r="R780" s="90">
        <f t="shared" si="48"/>
        <v>15.709999999999999</v>
      </c>
      <c r="S780" s="90">
        <f t="shared" si="49"/>
        <v>6.3653724999999994E-2</v>
      </c>
      <c r="T780" s="93" t="str">
        <f t="shared" si="50"/>
        <v/>
      </c>
      <c r="U780" s="92">
        <f t="shared" si="51"/>
        <v>6.3653725490196073E-2</v>
      </c>
    </row>
    <row r="781" spans="1:21" x14ac:dyDescent="0.15">
      <c r="A781" s="84" t="s">
        <v>48</v>
      </c>
      <c r="B781" s="84" t="s">
        <v>14</v>
      </c>
      <c r="C781" s="84" t="s">
        <v>43</v>
      </c>
      <c r="D781" s="84" t="s">
        <v>45</v>
      </c>
      <c r="E781" s="84" t="s">
        <v>44</v>
      </c>
      <c r="F781" s="88">
        <v>2.2000000000000002</v>
      </c>
      <c r="G781" s="88">
        <v>0.9</v>
      </c>
      <c r="H781" s="89">
        <v>0</v>
      </c>
      <c r="I781" s="88">
        <v>1.28</v>
      </c>
      <c r="J781" s="88"/>
      <c r="K781" s="88"/>
      <c r="L781" s="89"/>
      <c r="M781" s="88"/>
      <c r="N781" s="88">
        <v>2.2000000000000002</v>
      </c>
      <c r="O781" s="88">
        <v>0.9</v>
      </c>
      <c r="P781" s="89">
        <v>0</v>
      </c>
      <c r="Q781" s="88">
        <v>1.28</v>
      </c>
      <c r="R781" s="90">
        <f t="shared" si="48"/>
        <v>1</v>
      </c>
      <c r="S781" s="90">
        <f t="shared" si="49"/>
        <v>1</v>
      </c>
      <c r="T781" s="93" t="str">
        <f t="shared" si="50"/>
        <v/>
      </c>
      <c r="U781" s="92">
        <f t="shared" si="51"/>
        <v>1</v>
      </c>
    </row>
    <row r="782" spans="1:21" x14ac:dyDescent="0.15">
      <c r="A782" s="84" t="s">
        <v>48</v>
      </c>
      <c r="B782" s="84" t="s">
        <v>14</v>
      </c>
      <c r="C782" s="84" t="s">
        <v>43</v>
      </c>
      <c r="D782" s="84" t="s">
        <v>45</v>
      </c>
      <c r="E782" s="84" t="s">
        <v>51</v>
      </c>
      <c r="F782" s="88">
        <v>2.7</v>
      </c>
      <c r="G782" s="88">
        <v>0.9</v>
      </c>
      <c r="H782" s="89">
        <v>0</v>
      </c>
      <c r="I782" s="88">
        <v>1.41</v>
      </c>
      <c r="J782" s="88"/>
      <c r="K782" s="88"/>
      <c r="L782" s="89"/>
      <c r="M782" s="88"/>
      <c r="N782" s="88">
        <v>2.7</v>
      </c>
      <c r="O782" s="88">
        <v>0.9</v>
      </c>
      <c r="P782" s="89">
        <v>0</v>
      </c>
      <c r="Q782" s="88">
        <v>1.41</v>
      </c>
      <c r="R782" s="90">
        <f t="shared" si="48"/>
        <v>1</v>
      </c>
      <c r="S782" s="90">
        <f t="shared" si="49"/>
        <v>1</v>
      </c>
      <c r="T782" s="93" t="str">
        <f t="shared" si="50"/>
        <v/>
      </c>
      <c r="U782" s="92">
        <f t="shared" si="51"/>
        <v>1</v>
      </c>
    </row>
    <row r="783" spans="1:21" x14ac:dyDescent="0.15">
      <c r="A783" s="84" t="s">
        <v>48</v>
      </c>
      <c r="B783" s="84" t="s">
        <v>14</v>
      </c>
      <c r="C783" s="84" t="s">
        <v>157</v>
      </c>
      <c r="D783" s="84" t="s">
        <v>29</v>
      </c>
      <c r="E783" s="84" t="s">
        <v>44</v>
      </c>
      <c r="F783" s="88">
        <v>3.37</v>
      </c>
      <c r="G783" s="88">
        <v>22.1</v>
      </c>
      <c r="H783" s="89">
        <v>3.7499999999999999E-2</v>
      </c>
      <c r="I783" s="88">
        <v>2.15</v>
      </c>
      <c r="J783" s="88"/>
      <c r="K783" s="88"/>
      <c r="L783" s="89"/>
      <c r="M783" s="88"/>
      <c r="N783" s="88">
        <v>3.37</v>
      </c>
      <c r="O783" s="88">
        <v>22.1</v>
      </c>
      <c r="P783" s="89">
        <v>3.7499999999999999E-2</v>
      </c>
      <c r="Q783" s="88">
        <v>2.15</v>
      </c>
      <c r="R783" s="90">
        <f t="shared" si="48"/>
        <v>1</v>
      </c>
      <c r="S783" s="90">
        <f t="shared" si="49"/>
        <v>1</v>
      </c>
      <c r="T783" s="93">
        <f t="shared" si="50"/>
        <v>1</v>
      </c>
      <c r="U783" s="92">
        <f t="shared" si="51"/>
        <v>1</v>
      </c>
    </row>
    <row r="784" spans="1:21" x14ac:dyDescent="0.15">
      <c r="A784" s="84" t="s">
        <v>48</v>
      </c>
      <c r="B784" s="84" t="s">
        <v>14</v>
      </c>
      <c r="C784" s="84" t="s">
        <v>157</v>
      </c>
      <c r="D784" s="84" t="s">
        <v>29</v>
      </c>
      <c r="E784" s="84" t="s">
        <v>51</v>
      </c>
      <c r="F784" s="88">
        <v>3.49</v>
      </c>
      <c r="G784" s="88">
        <v>22.7</v>
      </c>
      <c r="H784" s="89">
        <v>4.6800000000000001E-2</v>
      </c>
      <c r="I784" s="88">
        <v>2.13</v>
      </c>
      <c r="J784" s="88"/>
      <c r="K784" s="88"/>
      <c r="L784" s="89"/>
      <c r="M784" s="88"/>
      <c r="N784" s="88">
        <v>3.49</v>
      </c>
      <c r="O784" s="88">
        <v>22.7</v>
      </c>
      <c r="P784" s="89">
        <v>4.6800000000000001E-2</v>
      </c>
      <c r="Q784" s="88">
        <v>2.13</v>
      </c>
      <c r="R784" s="90">
        <f t="shared" si="48"/>
        <v>1</v>
      </c>
      <c r="S784" s="90">
        <f t="shared" si="49"/>
        <v>1</v>
      </c>
      <c r="T784" s="93">
        <f t="shared" si="50"/>
        <v>1</v>
      </c>
      <c r="U784" s="92">
        <f t="shared" si="51"/>
        <v>1</v>
      </c>
    </row>
    <row r="785" spans="1:21" x14ac:dyDescent="0.15">
      <c r="A785" s="84" t="s">
        <v>48</v>
      </c>
      <c r="B785" s="84" t="s">
        <v>14</v>
      </c>
      <c r="C785" s="84" t="s">
        <v>157</v>
      </c>
      <c r="D785" s="84" t="s">
        <v>31</v>
      </c>
      <c r="E785" s="84" t="s">
        <v>44</v>
      </c>
      <c r="F785" s="88">
        <v>1</v>
      </c>
      <c r="G785" s="88">
        <v>5.35</v>
      </c>
      <c r="H785" s="89">
        <v>6.96E-3</v>
      </c>
      <c r="I785" s="88">
        <v>0.54100000000000004</v>
      </c>
      <c r="J785" s="88"/>
      <c r="K785" s="88"/>
      <c r="L785" s="89"/>
      <c r="M785" s="88"/>
      <c r="N785" s="88">
        <v>1</v>
      </c>
      <c r="O785" s="88">
        <v>5.35</v>
      </c>
      <c r="P785" s="89">
        <v>6.96E-3</v>
      </c>
      <c r="Q785" s="88">
        <v>0.54100000000000004</v>
      </c>
      <c r="R785" s="90">
        <f t="shared" si="48"/>
        <v>1</v>
      </c>
      <c r="S785" s="90">
        <f t="shared" si="49"/>
        <v>1</v>
      </c>
      <c r="T785" s="93">
        <f t="shared" si="50"/>
        <v>1</v>
      </c>
      <c r="U785" s="92">
        <f t="shared" si="51"/>
        <v>1</v>
      </c>
    </row>
    <row r="786" spans="1:21" x14ac:dyDescent="0.15">
      <c r="A786" s="84" t="s">
        <v>48</v>
      </c>
      <c r="B786" s="84" t="s">
        <v>14</v>
      </c>
      <c r="C786" s="84" t="s">
        <v>157</v>
      </c>
      <c r="D786" s="84" t="s">
        <v>31</v>
      </c>
      <c r="E786" s="84" t="s">
        <v>51</v>
      </c>
      <c r="F786" s="88">
        <v>1.87</v>
      </c>
      <c r="G786" s="88">
        <v>6.88</v>
      </c>
      <c r="H786" s="89">
        <v>8.1899999999999994E-3</v>
      </c>
      <c r="I786" s="88">
        <v>0.66100000000000003</v>
      </c>
      <c r="J786" s="88"/>
      <c r="K786" s="88"/>
      <c r="L786" s="89"/>
      <c r="M786" s="88"/>
      <c r="N786" s="88">
        <v>1.87</v>
      </c>
      <c r="O786" s="88">
        <v>6.88</v>
      </c>
      <c r="P786" s="89">
        <v>8.1899999999999994E-3</v>
      </c>
      <c r="Q786" s="88">
        <v>0.66100000000000003</v>
      </c>
      <c r="R786" s="90">
        <f t="shared" si="48"/>
        <v>1</v>
      </c>
      <c r="S786" s="90">
        <f t="shared" si="49"/>
        <v>1</v>
      </c>
      <c r="T786" s="93">
        <f t="shared" si="50"/>
        <v>1</v>
      </c>
      <c r="U786" s="92">
        <f t="shared" si="51"/>
        <v>1</v>
      </c>
    </row>
    <row r="787" spans="1:21" x14ac:dyDescent="0.15">
      <c r="A787" s="84" t="s">
        <v>48</v>
      </c>
      <c r="B787" s="84" t="s">
        <v>14</v>
      </c>
      <c r="C787" s="84" t="s">
        <v>157</v>
      </c>
      <c r="D787" s="84" t="s">
        <v>30</v>
      </c>
      <c r="E787" s="84" t="s">
        <v>44</v>
      </c>
      <c r="F787" s="88">
        <v>3.5</v>
      </c>
      <c r="G787" s="88">
        <v>113</v>
      </c>
      <c r="H787" s="89">
        <v>5.2400000000000002E-2</v>
      </c>
      <c r="I787" s="88">
        <v>2.11</v>
      </c>
      <c r="J787" s="88"/>
      <c r="K787" s="88"/>
      <c r="L787" s="89"/>
      <c r="M787" s="88"/>
      <c r="N787" s="88">
        <v>3.5</v>
      </c>
      <c r="O787" s="88">
        <v>113</v>
      </c>
      <c r="P787" s="89">
        <v>5.2400000000000002E-2</v>
      </c>
      <c r="Q787" s="88">
        <v>2.11</v>
      </c>
      <c r="R787" s="90">
        <f t="shared" si="48"/>
        <v>1</v>
      </c>
      <c r="S787" s="90">
        <f t="shared" si="49"/>
        <v>1</v>
      </c>
      <c r="T787" s="93">
        <f t="shared" si="50"/>
        <v>1</v>
      </c>
      <c r="U787" s="92">
        <f t="shared" si="51"/>
        <v>1</v>
      </c>
    </row>
    <row r="788" spans="1:21" x14ac:dyDescent="0.15">
      <c r="A788" s="84" t="s">
        <v>48</v>
      </c>
      <c r="B788" s="84" t="s">
        <v>14</v>
      </c>
      <c r="C788" s="84" t="s">
        <v>157</v>
      </c>
      <c r="D788" s="84" t="s">
        <v>30</v>
      </c>
      <c r="E788" s="84" t="s">
        <v>51</v>
      </c>
      <c r="F788" s="88">
        <v>3.5</v>
      </c>
      <c r="G788" s="88">
        <v>50.4</v>
      </c>
      <c r="H788" s="89">
        <v>8.5400000000000004E-2</v>
      </c>
      <c r="I788" s="88">
        <v>2.83</v>
      </c>
      <c r="J788" s="88"/>
      <c r="K788" s="88"/>
      <c r="L788" s="89"/>
      <c r="M788" s="88"/>
      <c r="N788" s="88">
        <v>3.5</v>
      </c>
      <c r="O788" s="88">
        <v>50.4</v>
      </c>
      <c r="P788" s="89">
        <v>8.5400000000000004E-2</v>
      </c>
      <c r="Q788" s="88">
        <v>2.83</v>
      </c>
      <c r="R788" s="90">
        <f t="shared" si="48"/>
        <v>1</v>
      </c>
      <c r="S788" s="90">
        <f t="shared" si="49"/>
        <v>1</v>
      </c>
      <c r="T788" s="93">
        <f t="shared" si="50"/>
        <v>1</v>
      </c>
      <c r="U788" s="92">
        <f t="shared" si="51"/>
        <v>1</v>
      </c>
    </row>
    <row r="789" spans="1:21" x14ac:dyDescent="0.15">
      <c r="A789" s="84" t="s">
        <v>48</v>
      </c>
      <c r="B789" s="84" t="s">
        <v>14</v>
      </c>
      <c r="C789" s="84" t="s">
        <v>157</v>
      </c>
      <c r="D789" s="84" t="s">
        <v>45</v>
      </c>
      <c r="E789" s="84" t="s">
        <v>44</v>
      </c>
      <c r="F789" s="88">
        <v>2.2000000000000002</v>
      </c>
      <c r="G789" s="88">
        <v>15.5</v>
      </c>
      <c r="H789" s="89">
        <v>2.1999999999999999E-2</v>
      </c>
      <c r="I789" s="88">
        <v>1.33</v>
      </c>
      <c r="J789" s="88"/>
      <c r="K789" s="88"/>
      <c r="L789" s="89"/>
      <c r="M789" s="88"/>
      <c r="N789" s="88">
        <v>2.2000000000000002</v>
      </c>
      <c r="O789" s="88">
        <v>15.5</v>
      </c>
      <c r="P789" s="89">
        <v>2.1999999999999999E-2</v>
      </c>
      <c r="Q789" s="88">
        <v>1.33</v>
      </c>
      <c r="R789" s="90">
        <f t="shared" si="48"/>
        <v>1</v>
      </c>
      <c r="S789" s="90">
        <f t="shared" si="49"/>
        <v>1</v>
      </c>
      <c r="T789" s="93">
        <f t="shared" si="50"/>
        <v>1</v>
      </c>
      <c r="U789" s="92">
        <f t="shared" si="51"/>
        <v>1</v>
      </c>
    </row>
    <row r="790" spans="1:21" x14ac:dyDescent="0.15">
      <c r="A790" s="84" t="s">
        <v>48</v>
      </c>
      <c r="B790" s="84" t="s">
        <v>14</v>
      </c>
      <c r="C790" s="84" t="s">
        <v>157</v>
      </c>
      <c r="D790" s="84" t="s">
        <v>45</v>
      </c>
      <c r="E790" s="84" t="s">
        <v>51</v>
      </c>
      <c r="F790" s="88">
        <v>2.7</v>
      </c>
      <c r="G790" s="88">
        <v>15.5</v>
      </c>
      <c r="H790" s="89">
        <v>2.9000000000000001E-2</v>
      </c>
      <c r="I790" s="88">
        <v>1.45</v>
      </c>
      <c r="J790" s="88"/>
      <c r="K790" s="88"/>
      <c r="L790" s="89"/>
      <c r="M790" s="88"/>
      <c r="N790" s="88">
        <v>2.7</v>
      </c>
      <c r="O790" s="88">
        <v>15.5</v>
      </c>
      <c r="P790" s="89">
        <v>2.9000000000000001E-2</v>
      </c>
      <c r="Q790" s="88">
        <v>1.45</v>
      </c>
      <c r="R790" s="90">
        <f t="shared" si="48"/>
        <v>1</v>
      </c>
      <c r="S790" s="90">
        <f t="shared" si="49"/>
        <v>1</v>
      </c>
      <c r="T790" s="93">
        <f t="shared" si="50"/>
        <v>1</v>
      </c>
      <c r="U790" s="92">
        <f t="shared" si="51"/>
        <v>1</v>
      </c>
    </row>
    <row r="791" spans="1:21" x14ac:dyDescent="0.15">
      <c r="A791" s="84" t="s">
        <v>48</v>
      </c>
      <c r="B791" s="84" t="s">
        <v>14</v>
      </c>
      <c r="C791" s="84" t="s">
        <v>158</v>
      </c>
      <c r="D791" s="84" t="s">
        <v>29</v>
      </c>
      <c r="E791" s="84" t="s">
        <v>44</v>
      </c>
      <c r="F791" s="88">
        <v>3.37</v>
      </c>
      <c r="G791" s="88">
        <v>40.5</v>
      </c>
      <c r="H791" s="89">
        <v>3.9199999999999999E-2</v>
      </c>
      <c r="I791" s="88">
        <v>0</v>
      </c>
      <c r="J791" s="88"/>
      <c r="K791" s="88"/>
      <c r="L791" s="89"/>
      <c r="M791" s="88"/>
      <c r="N791" s="88">
        <v>3.37</v>
      </c>
      <c r="O791" s="88">
        <v>40.5</v>
      </c>
      <c r="P791" s="89">
        <v>3.9199999999999999E-2</v>
      </c>
      <c r="Q791" s="88">
        <v>0</v>
      </c>
      <c r="R791" s="90">
        <f t="shared" si="48"/>
        <v>1</v>
      </c>
      <c r="S791" s="90">
        <f t="shared" si="49"/>
        <v>1</v>
      </c>
      <c r="T791" s="93">
        <f t="shared" si="50"/>
        <v>1</v>
      </c>
      <c r="U791" s="92" t="str">
        <f t="shared" si="51"/>
        <v/>
      </c>
    </row>
    <row r="792" spans="1:21" x14ac:dyDescent="0.15">
      <c r="A792" s="84" t="s">
        <v>48</v>
      </c>
      <c r="B792" s="84" t="s">
        <v>14</v>
      </c>
      <c r="C792" s="84" t="s">
        <v>158</v>
      </c>
      <c r="D792" s="84" t="s">
        <v>29</v>
      </c>
      <c r="E792" s="84" t="s">
        <v>51</v>
      </c>
      <c r="F792" s="88">
        <v>3.49</v>
      </c>
      <c r="G792" s="88">
        <v>43</v>
      </c>
      <c r="H792" s="89">
        <v>4.9299999999999997E-2</v>
      </c>
      <c r="I792" s="88">
        <v>0</v>
      </c>
      <c r="J792" s="88"/>
      <c r="K792" s="88"/>
      <c r="L792" s="89"/>
      <c r="M792" s="88"/>
      <c r="N792" s="88">
        <v>3.49</v>
      </c>
      <c r="O792" s="88">
        <v>43</v>
      </c>
      <c r="P792" s="89">
        <v>4.9299999999999997E-2</v>
      </c>
      <c r="Q792" s="88">
        <v>0</v>
      </c>
      <c r="R792" s="90">
        <f t="shared" si="48"/>
        <v>1</v>
      </c>
      <c r="S792" s="90">
        <f t="shared" si="49"/>
        <v>1</v>
      </c>
      <c r="T792" s="93">
        <f t="shared" si="50"/>
        <v>1</v>
      </c>
      <c r="U792" s="92" t="str">
        <f t="shared" si="51"/>
        <v/>
      </c>
    </row>
    <row r="793" spans="1:21" x14ac:dyDescent="0.15">
      <c r="A793" s="84" t="s">
        <v>48</v>
      </c>
      <c r="B793" s="84" t="s">
        <v>14</v>
      </c>
      <c r="C793" s="84" t="s">
        <v>158</v>
      </c>
      <c r="D793" s="84" t="s">
        <v>31</v>
      </c>
      <c r="E793" s="84" t="s">
        <v>44</v>
      </c>
      <c r="F793" s="88">
        <v>1</v>
      </c>
      <c r="G793" s="88">
        <v>9.61</v>
      </c>
      <c r="H793" s="89">
        <v>6.6499999999999997E-3</v>
      </c>
      <c r="I793" s="88">
        <v>0</v>
      </c>
      <c r="J793" s="88"/>
      <c r="K793" s="88"/>
      <c r="L793" s="89"/>
      <c r="M793" s="88"/>
      <c r="N793" s="88">
        <v>1</v>
      </c>
      <c r="O793" s="88">
        <v>9.61</v>
      </c>
      <c r="P793" s="89">
        <v>6.6499999999999997E-3</v>
      </c>
      <c r="Q793" s="88">
        <v>0</v>
      </c>
      <c r="R793" s="90">
        <f t="shared" si="48"/>
        <v>1</v>
      </c>
      <c r="S793" s="90">
        <f t="shared" si="49"/>
        <v>1</v>
      </c>
      <c r="T793" s="93">
        <f t="shared" si="50"/>
        <v>1</v>
      </c>
      <c r="U793" s="92" t="str">
        <f t="shared" si="51"/>
        <v/>
      </c>
    </row>
    <row r="794" spans="1:21" x14ac:dyDescent="0.15">
      <c r="A794" s="84" t="s">
        <v>48</v>
      </c>
      <c r="B794" s="84" t="s">
        <v>14</v>
      </c>
      <c r="C794" s="84" t="s">
        <v>158</v>
      </c>
      <c r="D794" s="84" t="s">
        <v>31</v>
      </c>
      <c r="E794" s="84" t="s">
        <v>51</v>
      </c>
      <c r="F794" s="88">
        <v>1.87</v>
      </c>
      <c r="G794" s="88">
        <v>12.2</v>
      </c>
      <c r="H794" s="89">
        <v>8.2199999999999999E-3</v>
      </c>
      <c r="I794" s="88">
        <v>0</v>
      </c>
      <c r="J794" s="88"/>
      <c r="K794" s="88"/>
      <c r="L794" s="89"/>
      <c r="M794" s="88"/>
      <c r="N794" s="88">
        <v>1.87</v>
      </c>
      <c r="O794" s="88">
        <v>12.2</v>
      </c>
      <c r="P794" s="89">
        <v>8.2199999999999999E-3</v>
      </c>
      <c r="Q794" s="88">
        <v>0</v>
      </c>
      <c r="R794" s="90">
        <f t="shared" si="48"/>
        <v>1</v>
      </c>
      <c r="S794" s="90">
        <f t="shared" si="49"/>
        <v>1</v>
      </c>
      <c r="T794" s="93">
        <f t="shared" si="50"/>
        <v>1</v>
      </c>
      <c r="U794" s="92" t="str">
        <f t="shared" si="51"/>
        <v/>
      </c>
    </row>
    <row r="795" spans="1:21" x14ac:dyDescent="0.15">
      <c r="A795" s="84" t="s">
        <v>48</v>
      </c>
      <c r="B795" s="84" t="s">
        <v>14</v>
      </c>
      <c r="C795" s="84" t="s">
        <v>158</v>
      </c>
      <c r="D795" s="84" t="s">
        <v>30</v>
      </c>
      <c r="E795" s="84" t="s">
        <v>44</v>
      </c>
      <c r="F795" s="88">
        <v>3.5</v>
      </c>
      <c r="G795" s="88">
        <v>131</v>
      </c>
      <c r="H795" s="89">
        <v>5.9499999999999997E-2</v>
      </c>
      <c r="I795" s="88">
        <v>0</v>
      </c>
      <c r="J795" s="88"/>
      <c r="K795" s="88"/>
      <c r="L795" s="89"/>
      <c r="M795" s="88"/>
      <c r="N795" s="88">
        <v>3.5</v>
      </c>
      <c r="O795" s="88">
        <v>131</v>
      </c>
      <c r="P795" s="89">
        <v>5.9499999999999997E-2</v>
      </c>
      <c r="Q795" s="88">
        <v>0</v>
      </c>
      <c r="R795" s="90">
        <f t="shared" si="48"/>
        <v>1</v>
      </c>
      <c r="S795" s="90">
        <f t="shared" si="49"/>
        <v>1</v>
      </c>
      <c r="T795" s="93">
        <f t="shared" si="50"/>
        <v>1</v>
      </c>
      <c r="U795" s="92" t="str">
        <f t="shared" si="51"/>
        <v/>
      </c>
    </row>
    <row r="796" spans="1:21" x14ac:dyDescent="0.15">
      <c r="A796" s="84" t="s">
        <v>48</v>
      </c>
      <c r="B796" s="84" t="s">
        <v>14</v>
      </c>
      <c r="C796" s="84" t="s">
        <v>158</v>
      </c>
      <c r="D796" s="84" t="s">
        <v>30</v>
      </c>
      <c r="E796" s="84" t="s">
        <v>51</v>
      </c>
      <c r="F796" s="88">
        <v>3.5</v>
      </c>
      <c r="G796" s="88">
        <v>76.2</v>
      </c>
      <c r="H796" s="89">
        <v>9.4E-2</v>
      </c>
      <c r="I796" s="88">
        <v>0</v>
      </c>
      <c r="J796" s="88"/>
      <c r="K796" s="88"/>
      <c r="L796" s="89"/>
      <c r="M796" s="88"/>
      <c r="N796" s="88">
        <v>3.5</v>
      </c>
      <c r="O796" s="88">
        <v>76.2</v>
      </c>
      <c r="P796" s="89">
        <v>9.4E-2</v>
      </c>
      <c r="Q796" s="88">
        <v>0</v>
      </c>
      <c r="R796" s="90">
        <f t="shared" si="48"/>
        <v>1</v>
      </c>
      <c r="S796" s="90">
        <f t="shared" si="49"/>
        <v>1</v>
      </c>
      <c r="T796" s="93">
        <f t="shared" si="50"/>
        <v>1</v>
      </c>
      <c r="U796" s="92" t="str">
        <f t="shared" si="51"/>
        <v/>
      </c>
    </row>
    <row r="797" spans="1:21" x14ac:dyDescent="0.15">
      <c r="A797" s="84" t="s">
        <v>48</v>
      </c>
      <c r="B797" s="84" t="s">
        <v>14</v>
      </c>
      <c r="C797" s="84" t="s">
        <v>158</v>
      </c>
      <c r="D797" s="84" t="s">
        <v>45</v>
      </c>
      <c r="E797" s="84" t="s">
        <v>44</v>
      </c>
      <c r="F797" s="88">
        <v>2.2000000000000002</v>
      </c>
      <c r="G797" s="88">
        <v>26.7</v>
      </c>
      <c r="H797" s="89">
        <v>2.3E-2</v>
      </c>
      <c r="I797" s="88">
        <v>0</v>
      </c>
      <c r="J797" s="88"/>
      <c r="K797" s="88"/>
      <c r="L797" s="89"/>
      <c r="M797" s="88"/>
      <c r="N797" s="88">
        <v>2.2000000000000002</v>
      </c>
      <c r="O797" s="88">
        <v>26.7</v>
      </c>
      <c r="P797" s="89">
        <v>2.3E-2</v>
      </c>
      <c r="Q797" s="88">
        <v>0</v>
      </c>
      <c r="R797" s="90">
        <f t="shared" si="48"/>
        <v>1</v>
      </c>
      <c r="S797" s="90">
        <f t="shared" si="49"/>
        <v>1</v>
      </c>
      <c r="T797" s="93">
        <f t="shared" si="50"/>
        <v>1</v>
      </c>
      <c r="U797" s="92" t="str">
        <f t="shared" si="51"/>
        <v/>
      </c>
    </row>
    <row r="798" spans="1:21" x14ac:dyDescent="0.15">
      <c r="A798" s="84" t="s">
        <v>48</v>
      </c>
      <c r="B798" s="84" t="s">
        <v>14</v>
      </c>
      <c r="C798" s="84" t="s">
        <v>158</v>
      </c>
      <c r="D798" s="84" t="s">
        <v>45</v>
      </c>
      <c r="E798" s="84" t="s">
        <v>51</v>
      </c>
      <c r="F798" s="88">
        <v>2.7</v>
      </c>
      <c r="G798" s="88">
        <v>28.8</v>
      </c>
      <c r="H798" s="89">
        <v>0.03</v>
      </c>
      <c r="I798" s="88">
        <v>0</v>
      </c>
      <c r="J798" s="88"/>
      <c r="K798" s="88"/>
      <c r="L798" s="89"/>
      <c r="M798" s="88"/>
      <c r="N798" s="88">
        <v>2.7</v>
      </c>
      <c r="O798" s="88">
        <v>28.8</v>
      </c>
      <c r="P798" s="89">
        <v>0.03</v>
      </c>
      <c r="Q798" s="88">
        <v>0</v>
      </c>
      <c r="R798" s="90">
        <f t="shared" si="48"/>
        <v>1</v>
      </c>
      <c r="S798" s="90">
        <f t="shared" si="49"/>
        <v>1</v>
      </c>
      <c r="T798" s="93">
        <f t="shared" si="50"/>
        <v>1</v>
      </c>
      <c r="U798" s="92" t="str">
        <f t="shared" si="51"/>
        <v/>
      </c>
    </row>
    <row r="799" spans="1:21" x14ac:dyDescent="0.15">
      <c r="A799" s="84" t="s">
        <v>48</v>
      </c>
      <c r="B799" s="84" t="s">
        <v>14</v>
      </c>
      <c r="C799" s="84" t="s">
        <v>159</v>
      </c>
      <c r="D799" s="84" t="s">
        <v>29</v>
      </c>
      <c r="E799" s="84" t="s">
        <v>44</v>
      </c>
      <c r="F799" s="88">
        <v>3.37</v>
      </c>
      <c r="G799" s="88">
        <v>18.399999999999999</v>
      </c>
      <c r="H799" s="89">
        <v>2.9499999999999998E-2</v>
      </c>
      <c r="I799" s="88">
        <v>2.0499999999999998</v>
      </c>
      <c r="J799" s="88"/>
      <c r="K799" s="88"/>
      <c r="L799" s="89"/>
      <c r="M799" s="88"/>
      <c r="N799" s="88">
        <v>3.37</v>
      </c>
      <c r="O799" s="88">
        <v>18.399999999999999</v>
      </c>
      <c r="P799" s="89">
        <v>2.9499999999999998E-2</v>
      </c>
      <c r="Q799" s="88">
        <v>2.0499999999999998</v>
      </c>
      <c r="R799" s="90">
        <f t="shared" si="48"/>
        <v>1</v>
      </c>
      <c r="S799" s="90">
        <f t="shared" si="49"/>
        <v>1</v>
      </c>
      <c r="T799" s="93">
        <f t="shared" si="50"/>
        <v>1</v>
      </c>
      <c r="U799" s="92">
        <f t="shared" si="51"/>
        <v>1</v>
      </c>
    </row>
    <row r="800" spans="1:21" x14ac:dyDescent="0.15">
      <c r="A800" s="84" t="s">
        <v>48</v>
      </c>
      <c r="B800" s="84" t="s">
        <v>14</v>
      </c>
      <c r="C800" s="84" t="s">
        <v>159</v>
      </c>
      <c r="D800" s="84" t="s">
        <v>29</v>
      </c>
      <c r="E800" s="84" t="s">
        <v>51</v>
      </c>
      <c r="F800" s="88">
        <v>3.49</v>
      </c>
      <c r="G800" s="88">
        <v>19</v>
      </c>
      <c r="H800" s="89">
        <v>3.6799999999999999E-2</v>
      </c>
      <c r="I800" s="88">
        <v>2.0299999999999998</v>
      </c>
      <c r="J800" s="88"/>
      <c r="K800" s="88"/>
      <c r="L800" s="89"/>
      <c r="M800" s="88"/>
      <c r="N800" s="88">
        <v>3.49</v>
      </c>
      <c r="O800" s="88">
        <v>19</v>
      </c>
      <c r="P800" s="89">
        <v>3.6799999999999999E-2</v>
      </c>
      <c r="Q800" s="88">
        <v>2.0299999999999998</v>
      </c>
      <c r="R800" s="90">
        <f t="shared" si="48"/>
        <v>1</v>
      </c>
      <c r="S800" s="90">
        <f t="shared" si="49"/>
        <v>1</v>
      </c>
      <c r="T800" s="93">
        <f t="shared" si="50"/>
        <v>1</v>
      </c>
      <c r="U800" s="92">
        <f t="shared" si="51"/>
        <v>1</v>
      </c>
    </row>
    <row r="801" spans="1:21" x14ac:dyDescent="0.15">
      <c r="A801" s="84" t="s">
        <v>48</v>
      </c>
      <c r="B801" s="84" t="s">
        <v>14</v>
      </c>
      <c r="C801" s="84" t="s">
        <v>159</v>
      </c>
      <c r="D801" s="84" t="s">
        <v>31</v>
      </c>
      <c r="E801" s="84" t="s">
        <v>44</v>
      </c>
      <c r="F801" s="88">
        <v>1</v>
      </c>
      <c r="G801" s="88">
        <v>4.25</v>
      </c>
      <c r="H801" s="89">
        <v>4.8199999999999996E-3</v>
      </c>
      <c r="I801" s="88">
        <v>0.48499999999999999</v>
      </c>
      <c r="J801" s="88"/>
      <c r="K801" s="88"/>
      <c r="L801" s="89"/>
      <c r="M801" s="88"/>
      <c r="N801" s="88">
        <v>1</v>
      </c>
      <c r="O801" s="88">
        <v>4.25</v>
      </c>
      <c r="P801" s="89">
        <v>4.8199999999999996E-3</v>
      </c>
      <c r="Q801" s="88">
        <v>0.48499999999999999</v>
      </c>
      <c r="R801" s="90">
        <f t="shared" si="48"/>
        <v>1</v>
      </c>
      <c r="S801" s="90">
        <f t="shared" si="49"/>
        <v>1</v>
      </c>
      <c r="T801" s="93">
        <f t="shared" si="50"/>
        <v>1</v>
      </c>
      <c r="U801" s="92">
        <f t="shared" si="51"/>
        <v>1</v>
      </c>
    </row>
    <row r="802" spans="1:21" x14ac:dyDescent="0.15">
      <c r="A802" s="84" t="s">
        <v>48</v>
      </c>
      <c r="B802" s="84" t="s">
        <v>14</v>
      </c>
      <c r="C802" s="84" t="s">
        <v>159</v>
      </c>
      <c r="D802" s="84" t="s">
        <v>31</v>
      </c>
      <c r="E802" s="84" t="s">
        <v>51</v>
      </c>
      <c r="F802" s="88">
        <v>1.87</v>
      </c>
      <c r="G802" s="88">
        <v>5.4</v>
      </c>
      <c r="H802" s="89">
        <v>5.7000000000000002E-3</v>
      </c>
      <c r="I802" s="88">
        <v>0.59499999999999997</v>
      </c>
      <c r="J802" s="88"/>
      <c r="K802" s="88"/>
      <c r="L802" s="89"/>
      <c r="M802" s="88"/>
      <c r="N802" s="88">
        <v>1.87</v>
      </c>
      <c r="O802" s="88">
        <v>5.4</v>
      </c>
      <c r="P802" s="89">
        <v>5.7000000000000002E-3</v>
      </c>
      <c r="Q802" s="88">
        <v>0.59499999999999997</v>
      </c>
      <c r="R802" s="90">
        <f t="shared" si="48"/>
        <v>1</v>
      </c>
      <c r="S802" s="90">
        <f t="shared" si="49"/>
        <v>1</v>
      </c>
      <c r="T802" s="93">
        <f t="shared" si="50"/>
        <v>1</v>
      </c>
      <c r="U802" s="92">
        <f t="shared" si="51"/>
        <v>1</v>
      </c>
    </row>
    <row r="803" spans="1:21" x14ac:dyDescent="0.15">
      <c r="A803" s="84" t="s">
        <v>48</v>
      </c>
      <c r="B803" s="84" t="s">
        <v>14</v>
      </c>
      <c r="C803" s="84" t="s">
        <v>159</v>
      </c>
      <c r="D803" s="84" t="s">
        <v>30</v>
      </c>
      <c r="E803" s="84" t="s">
        <v>44</v>
      </c>
      <c r="F803" s="88">
        <v>3.5</v>
      </c>
      <c r="G803" s="88">
        <v>85.6</v>
      </c>
      <c r="H803" s="89">
        <v>3.9600000000000003E-2</v>
      </c>
      <c r="I803" s="88">
        <v>1.86</v>
      </c>
      <c r="J803" s="88"/>
      <c r="K803" s="88"/>
      <c r="L803" s="89"/>
      <c r="M803" s="88"/>
      <c r="N803" s="88">
        <v>3.5</v>
      </c>
      <c r="O803" s="88">
        <v>85.6</v>
      </c>
      <c r="P803" s="89">
        <v>3.9600000000000003E-2</v>
      </c>
      <c r="Q803" s="88">
        <v>1.86</v>
      </c>
      <c r="R803" s="90">
        <f t="shared" si="48"/>
        <v>1</v>
      </c>
      <c r="S803" s="90">
        <f t="shared" si="49"/>
        <v>1</v>
      </c>
      <c r="T803" s="93">
        <f t="shared" si="50"/>
        <v>1</v>
      </c>
      <c r="U803" s="92">
        <f t="shared" si="51"/>
        <v>1</v>
      </c>
    </row>
    <row r="804" spans="1:21" x14ac:dyDescent="0.15">
      <c r="A804" s="84" t="s">
        <v>48</v>
      </c>
      <c r="B804" s="84" t="s">
        <v>14</v>
      </c>
      <c r="C804" s="84" t="s">
        <v>159</v>
      </c>
      <c r="D804" s="84" t="s">
        <v>30</v>
      </c>
      <c r="E804" s="84" t="s">
        <v>51</v>
      </c>
      <c r="F804" s="88">
        <v>3.5</v>
      </c>
      <c r="G804" s="88">
        <v>40.200000000000003</v>
      </c>
      <c r="H804" s="89">
        <v>6.4299999999999996E-2</v>
      </c>
      <c r="I804" s="88">
        <v>2.4900000000000002</v>
      </c>
      <c r="J804" s="88"/>
      <c r="K804" s="88"/>
      <c r="L804" s="89"/>
      <c r="M804" s="88"/>
      <c r="N804" s="88">
        <v>3.5</v>
      </c>
      <c r="O804" s="88">
        <v>40.200000000000003</v>
      </c>
      <c r="P804" s="89">
        <v>6.4299999999999996E-2</v>
      </c>
      <c r="Q804" s="88">
        <v>2.4900000000000002</v>
      </c>
      <c r="R804" s="90">
        <f t="shared" si="48"/>
        <v>1</v>
      </c>
      <c r="S804" s="90">
        <f t="shared" si="49"/>
        <v>1</v>
      </c>
      <c r="T804" s="93">
        <f t="shared" si="50"/>
        <v>1</v>
      </c>
      <c r="U804" s="92">
        <f t="shared" si="51"/>
        <v>1</v>
      </c>
    </row>
    <row r="805" spans="1:21" x14ac:dyDescent="0.15">
      <c r="A805" s="84" t="s">
        <v>48</v>
      </c>
      <c r="B805" s="84" t="s">
        <v>14</v>
      </c>
      <c r="C805" s="84" t="s">
        <v>159</v>
      </c>
      <c r="D805" s="84" t="s">
        <v>45</v>
      </c>
      <c r="E805" s="84" t="s">
        <v>44</v>
      </c>
      <c r="F805" s="88">
        <v>2.2000000000000002</v>
      </c>
      <c r="G805" s="88">
        <v>12.6</v>
      </c>
      <c r="H805" s="89">
        <v>1.7000000000000001E-2</v>
      </c>
      <c r="I805" s="88">
        <v>1.24</v>
      </c>
      <c r="J805" s="88"/>
      <c r="K805" s="88"/>
      <c r="L805" s="89"/>
      <c r="M805" s="88"/>
      <c r="N805" s="88">
        <v>2.2000000000000002</v>
      </c>
      <c r="O805" s="88">
        <v>12.6</v>
      </c>
      <c r="P805" s="89">
        <v>1.7000000000000001E-2</v>
      </c>
      <c r="Q805" s="88">
        <v>1.24</v>
      </c>
      <c r="R805" s="90">
        <f t="shared" si="48"/>
        <v>1</v>
      </c>
      <c r="S805" s="90">
        <f t="shared" si="49"/>
        <v>1</v>
      </c>
      <c r="T805" s="93">
        <f t="shared" si="50"/>
        <v>1</v>
      </c>
      <c r="U805" s="92">
        <f t="shared" si="51"/>
        <v>1</v>
      </c>
    </row>
    <row r="806" spans="1:21" x14ac:dyDescent="0.15">
      <c r="A806" s="84" t="s">
        <v>48</v>
      </c>
      <c r="B806" s="84" t="s">
        <v>14</v>
      </c>
      <c r="C806" s="84" t="s">
        <v>159</v>
      </c>
      <c r="D806" s="84" t="s">
        <v>45</v>
      </c>
      <c r="E806" s="84" t="s">
        <v>51</v>
      </c>
      <c r="F806" s="88">
        <v>2.7</v>
      </c>
      <c r="G806" s="88">
        <v>12.8</v>
      </c>
      <c r="H806" s="89">
        <v>2.1999999999999999E-2</v>
      </c>
      <c r="I806" s="88">
        <v>1.36</v>
      </c>
      <c r="J806" s="88"/>
      <c r="K806" s="88"/>
      <c r="L806" s="89"/>
      <c r="M806" s="88"/>
      <c r="N806" s="88">
        <v>2.7</v>
      </c>
      <c r="O806" s="88">
        <v>12.8</v>
      </c>
      <c r="P806" s="89">
        <v>2.1999999999999999E-2</v>
      </c>
      <c r="Q806" s="88">
        <v>1.36</v>
      </c>
      <c r="R806" s="90">
        <f t="shared" si="48"/>
        <v>1</v>
      </c>
      <c r="S806" s="90">
        <f t="shared" si="49"/>
        <v>1</v>
      </c>
      <c r="T806" s="93">
        <f t="shared" si="50"/>
        <v>1</v>
      </c>
      <c r="U806" s="92">
        <f t="shared" si="51"/>
        <v>1</v>
      </c>
    </row>
    <row r="807" spans="1:21" x14ac:dyDescent="0.15">
      <c r="A807" s="84" t="s">
        <v>48</v>
      </c>
      <c r="B807" s="84" t="s">
        <v>16</v>
      </c>
      <c r="C807" s="84" t="s">
        <v>43</v>
      </c>
      <c r="D807" s="84" t="s">
        <v>29</v>
      </c>
      <c r="E807" s="84" t="s">
        <v>44</v>
      </c>
      <c r="F807" s="88">
        <v>2.5299999999999998</v>
      </c>
      <c r="G807" s="88">
        <v>2.2200000000000002</v>
      </c>
      <c r="H807" s="89">
        <v>0</v>
      </c>
      <c r="I807" s="88">
        <v>3.29</v>
      </c>
      <c r="J807" s="88">
        <v>47.007399999999997</v>
      </c>
      <c r="K807" s="88">
        <v>0.11948331399999999</v>
      </c>
      <c r="L807" s="89">
        <v>0</v>
      </c>
      <c r="M807" s="88">
        <v>0.17707212</v>
      </c>
      <c r="N807" s="88"/>
      <c r="O807" s="88"/>
      <c r="P807" s="89"/>
      <c r="Q807" s="88"/>
      <c r="R807" s="90">
        <f t="shared" si="48"/>
        <v>18.580000000000002</v>
      </c>
      <c r="S807" s="90">
        <f t="shared" si="49"/>
        <v>5.3821312612612603E-2</v>
      </c>
      <c r="T807" s="93" t="str">
        <f t="shared" si="50"/>
        <v/>
      </c>
      <c r="U807" s="92">
        <f t="shared" si="51"/>
        <v>5.382131306990881E-2</v>
      </c>
    </row>
    <row r="808" spans="1:21" x14ac:dyDescent="0.15">
      <c r="A808" s="84" t="s">
        <v>48</v>
      </c>
      <c r="B808" s="84" t="s">
        <v>16</v>
      </c>
      <c r="C808" s="84" t="s">
        <v>43</v>
      </c>
      <c r="D808" s="84" t="s">
        <v>29</v>
      </c>
      <c r="E808" s="84" t="s">
        <v>51</v>
      </c>
      <c r="F808" s="88">
        <v>3.83</v>
      </c>
      <c r="G808" s="88">
        <v>1.38</v>
      </c>
      <c r="H808" s="89">
        <v>0</v>
      </c>
      <c r="I808" s="88">
        <v>2.2599999999999998</v>
      </c>
      <c r="J808" s="88">
        <v>71.1614</v>
      </c>
      <c r="K808" s="88">
        <v>7.4273414999999995E-2</v>
      </c>
      <c r="L808" s="89">
        <v>0</v>
      </c>
      <c r="M808" s="88">
        <v>0.12163617</v>
      </c>
      <c r="N808" s="88"/>
      <c r="O808" s="88"/>
      <c r="P808" s="89"/>
      <c r="Q808" s="88"/>
      <c r="R808" s="90">
        <f t="shared" si="48"/>
        <v>18.579999999999998</v>
      </c>
      <c r="S808" s="90">
        <f t="shared" si="49"/>
        <v>5.3821315217391308E-2</v>
      </c>
      <c r="T808" s="93" t="str">
        <f t="shared" si="50"/>
        <v/>
      </c>
      <c r="U808" s="92">
        <f t="shared" si="51"/>
        <v>5.382131415929204E-2</v>
      </c>
    </row>
    <row r="809" spans="1:21" x14ac:dyDescent="0.15">
      <c r="A809" s="84" t="s">
        <v>48</v>
      </c>
      <c r="B809" s="84" t="s">
        <v>16</v>
      </c>
      <c r="C809" s="84" t="s">
        <v>43</v>
      </c>
      <c r="D809" s="84" t="s">
        <v>31</v>
      </c>
      <c r="E809" s="84" t="s">
        <v>44</v>
      </c>
      <c r="F809" s="88">
        <v>1</v>
      </c>
      <c r="G809" s="88">
        <v>0.32800000000000001</v>
      </c>
      <c r="H809" s="89">
        <v>0</v>
      </c>
      <c r="I809" s="88">
        <v>0.33800000000000002</v>
      </c>
      <c r="J809" s="88">
        <v>18.68</v>
      </c>
      <c r="K809" s="88">
        <v>1.7558888000000002E-2</v>
      </c>
      <c r="L809" s="89">
        <v>0</v>
      </c>
      <c r="M809" s="88">
        <v>1.8094220000000001E-2</v>
      </c>
      <c r="N809" s="88"/>
      <c r="O809" s="88"/>
      <c r="P809" s="89"/>
      <c r="Q809" s="88"/>
      <c r="R809" s="90">
        <f t="shared" si="48"/>
        <v>18.68</v>
      </c>
      <c r="S809" s="90">
        <f t="shared" si="49"/>
        <v>5.3533195121951226E-2</v>
      </c>
      <c r="T809" s="93" t="str">
        <f t="shared" si="50"/>
        <v/>
      </c>
      <c r="U809" s="92">
        <f t="shared" si="51"/>
        <v>5.353319526627219E-2</v>
      </c>
    </row>
    <row r="810" spans="1:21" x14ac:dyDescent="0.15">
      <c r="A810" s="84" t="s">
        <v>48</v>
      </c>
      <c r="B810" s="84" t="s">
        <v>16</v>
      </c>
      <c r="C810" s="84" t="s">
        <v>43</v>
      </c>
      <c r="D810" s="84" t="s">
        <v>31</v>
      </c>
      <c r="E810" s="84" t="s">
        <v>51</v>
      </c>
      <c r="F810" s="88">
        <v>2.0099999999999998</v>
      </c>
      <c r="G810" s="88">
        <v>0.55000000000000004</v>
      </c>
      <c r="H810" s="89">
        <v>0</v>
      </c>
      <c r="I810" s="88">
        <v>0.748</v>
      </c>
      <c r="J810" s="88">
        <v>37.546799999999998</v>
      </c>
      <c r="K810" s="88">
        <v>2.9443255000000002E-2</v>
      </c>
      <c r="L810" s="89">
        <v>0</v>
      </c>
      <c r="M810" s="88">
        <v>4.0042830000000001E-2</v>
      </c>
      <c r="N810" s="88"/>
      <c r="O810" s="88"/>
      <c r="P810" s="89"/>
      <c r="Q810" s="88"/>
      <c r="R810" s="90">
        <f t="shared" si="48"/>
        <v>18.68</v>
      </c>
      <c r="S810" s="90">
        <f t="shared" si="49"/>
        <v>5.3533190909090908E-2</v>
      </c>
      <c r="T810" s="93" t="str">
        <f t="shared" si="50"/>
        <v/>
      </c>
      <c r="U810" s="92">
        <f t="shared" si="51"/>
        <v>5.3533195187165775E-2</v>
      </c>
    </row>
    <row r="811" spans="1:21" x14ac:dyDescent="0.15">
      <c r="A811" s="84" t="s">
        <v>48</v>
      </c>
      <c r="B811" s="84" t="s">
        <v>16</v>
      </c>
      <c r="C811" s="84" t="s">
        <v>43</v>
      </c>
      <c r="D811" s="84" t="s">
        <v>30</v>
      </c>
      <c r="E811" s="84" t="s">
        <v>44</v>
      </c>
      <c r="F811" s="88">
        <v>3.5</v>
      </c>
      <c r="G811" s="88">
        <v>1.02</v>
      </c>
      <c r="H811" s="89">
        <v>0</v>
      </c>
      <c r="I811" s="88">
        <v>1.6</v>
      </c>
      <c r="J811" s="88">
        <v>54.984999999999999</v>
      </c>
      <c r="K811" s="88">
        <v>6.4926795999999995E-2</v>
      </c>
      <c r="L811" s="89">
        <v>0</v>
      </c>
      <c r="M811" s="88">
        <v>0.10184596</v>
      </c>
      <c r="N811" s="88"/>
      <c r="O811" s="88"/>
      <c r="P811" s="89"/>
      <c r="Q811" s="88"/>
      <c r="R811" s="90">
        <f t="shared" si="48"/>
        <v>15.709999999999999</v>
      </c>
      <c r="S811" s="90">
        <f t="shared" si="49"/>
        <v>6.3653721568627447E-2</v>
      </c>
      <c r="T811" s="93" t="str">
        <f t="shared" si="50"/>
        <v/>
      </c>
      <c r="U811" s="92">
        <f t="shared" si="51"/>
        <v>6.3653724999999994E-2</v>
      </c>
    </row>
    <row r="812" spans="1:21" x14ac:dyDescent="0.15">
      <c r="A812" s="84" t="s">
        <v>48</v>
      </c>
      <c r="B812" s="84" t="s">
        <v>16</v>
      </c>
      <c r="C812" s="84" t="s">
        <v>43</v>
      </c>
      <c r="D812" s="84" t="s">
        <v>30</v>
      </c>
      <c r="E812" s="84" t="s">
        <v>51</v>
      </c>
      <c r="F812" s="88">
        <v>3.5</v>
      </c>
      <c r="G812" s="88">
        <v>1.42</v>
      </c>
      <c r="H812" s="89">
        <v>0</v>
      </c>
      <c r="I812" s="88">
        <v>2.29</v>
      </c>
      <c r="J812" s="88">
        <v>54.984999999999999</v>
      </c>
      <c r="K812" s="88">
        <v>9.0388280000000001E-2</v>
      </c>
      <c r="L812" s="89">
        <v>0</v>
      </c>
      <c r="M812" s="88">
        <v>0.14576702</v>
      </c>
      <c r="N812" s="88"/>
      <c r="O812" s="88"/>
      <c r="P812" s="89"/>
      <c r="Q812" s="88"/>
      <c r="R812" s="90">
        <f t="shared" si="48"/>
        <v>15.709999999999999</v>
      </c>
      <c r="S812" s="90">
        <f t="shared" si="49"/>
        <v>6.3653718309859164E-2</v>
      </c>
      <c r="T812" s="93" t="str">
        <f t="shared" si="50"/>
        <v/>
      </c>
      <c r="U812" s="92">
        <f t="shared" si="51"/>
        <v>6.3653720524017465E-2</v>
      </c>
    </row>
    <row r="813" spans="1:21" x14ac:dyDescent="0.15">
      <c r="A813" s="84" t="s">
        <v>48</v>
      </c>
      <c r="B813" s="84" t="s">
        <v>16</v>
      </c>
      <c r="C813" s="84" t="s">
        <v>43</v>
      </c>
      <c r="D813" s="84" t="s">
        <v>45</v>
      </c>
      <c r="E813" s="84" t="s">
        <v>44</v>
      </c>
      <c r="F813" s="88">
        <v>2.5</v>
      </c>
      <c r="G813" s="88">
        <v>2.2000000000000002</v>
      </c>
      <c r="H813" s="89">
        <v>0</v>
      </c>
      <c r="I813" s="88">
        <v>3.25</v>
      </c>
      <c r="J813" s="88"/>
      <c r="K813" s="88"/>
      <c r="L813" s="89"/>
      <c r="M813" s="88"/>
      <c r="N813" s="88">
        <v>2.5</v>
      </c>
      <c r="O813" s="88">
        <v>2.2000000000000002</v>
      </c>
      <c r="P813" s="89">
        <v>0</v>
      </c>
      <c r="Q813" s="88">
        <v>3.25</v>
      </c>
      <c r="R813" s="90">
        <f t="shared" si="48"/>
        <v>1</v>
      </c>
      <c r="S813" s="90">
        <f t="shared" si="49"/>
        <v>1</v>
      </c>
      <c r="T813" s="93" t="str">
        <f t="shared" si="50"/>
        <v/>
      </c>
      <c r="U813" s="92">
        <f t="shared" si="51"/>
        <v>1</v>
      </c>
    </row>
    <row r="814" spans="1:21" x14ac:dyDescent="0.15">
      <c r="A814" s="84" t="s">
        <v>48</v>
      </c>
      <c r="B814" s="84" t="s">
        <v>16</v>
      </c>
      <c r="C814" s="84" t="s">
        <v>43</v>
      </c>
      <c r="D814" s="84" t="s">
        <v>45</v>
      </c>
      <c r="E814" s="84" t="s">
        <v>51</v>
      </c>
      <c r="F814" s="88">
        <v>3.6</v>
      </c>
      <c r="G814" s="88">
        <v>1.3</v>
      </c>
      <c r="H814" s="89">
        <v>0</v>
      </c>
      <c r="I814" s="88">
        <v>2.11</v>
      </c>
      <c r="J814" s="88"/>
      <c r="K814" s="88"/>
      <c r="L814" s="89"/>
      <c r="M814" s="88"/>
      <c r="N814" s="88">
        <v>3.6</v>
      </c>
      <c r="O814" s="88">
        <v>1.3</v>
      </c>
      <c r="P814" s="89">
        <v>0</v>
      </c>
      <c r="Q814" s="88">
        <v>2.11</v>
      </c>
      <c r="R814" s="90">
        <f t="shared" si="48"/>
        <v>1</v>
      </c>
      <c r="S814" s="90">
        <f t="shared" si="49"/>
        <v>1</v>
      </c>
      <c r="T814" s="93" t="str">
        <f t="shared" si="50"/>
        <v/>
      </c>
      <c r="U814" s="92">
        <f t="shared" si="51"/>
        <v>1</v>
      </c>
    </row>
    <row r="815" spans="1:21" x14ac:dyDescent="0.15">
      <c r="A815" s="84" t="s">
        <v>48</v>
      </c>
      <c r="B815" s="84" t="s">
        <v>16</v>
      </c>
      <c r="C815" s="84" t="s">
        <v>157</v>
      </c>
      <c r="D815" s="84" t="s">
        <v>29</v>
      </c>
      <c r="E815" s="84" t="s">
        <v>44</v>
      </c>
      <c r="F815" s="88">
        <v>2.5299999999999998</v>
      </c>
      <c r="G815" s="88">
        <v>29.5</v>
      </c>
      <c r="H815" s="89">
        <v>4.1000000000000002E-2</v>
      </c>
      <c r="I815" s="88">
        <v>3.37</v>
      </c>
      <c r="J815" s="88"/>
      <c r="K815" s="88"/>
      <c r="L815" s="89"/>
      <c r="M815" s="88"/>
      <c r="N815" s="88">
        <v>2.5299999999999998</v>
      </c>
      <c r="O815" s="88">
        <v>29.5</v>
      </c>
      <c r="P815" s="89">
        <v>4.1000000000000002E-2</v>
      </c>
      <c r="Q815" s="88">
        <v>3.37</v>
      </c>
      <c r="R815" s="90">
        <f t="shared" si="48"/>
        <v>1</v>
      </c>
      <c r="S815" s="90">
        <f t="shared" si="49"/>
        <v>1</v>
      </c>
      <c r="T815" s="93">
        <f t="shared" si="50"/>
        <v>1</v>
      </c>
      <c r="U815" s="92">
        <f t="shared" si="51"/>
        <v>1</v>
      </c>
    </row>
    <row r="816" spans="1:21" x14ac:dyDescent="0.15">
      <c r="A816" s="84" t="s">
        <v>48</v>
      </c>
      <c r="B816" s="84" t="s">
        <v>16</v>
      </c>
      <c r="C816" s="84" t="s">
        <v>157</v>
      </c>
      <c r="D816" s="84" t="s">
        <v>29</v>
      </c>
      <c r="E816" s="84" t="s">
        <v>51</v>
      </c>
      <c r="F816" s="88">
        <v>3.83</v>
      </c>
      <c r="G816" s="88">
        <v>16.5</v>
      </c>
      <c r="H816" s="89">
        <v>3.0800000000000001E-2</v>
      </c>
      <c r="I816" s="88">
        <v>2.31</v>
      </c>
      <c r="J816" s="88"/>
      <c r="K816" s="88"/>
      <c r="L816" s="89"/>
      <c r="M816" s="88"/>
      <c r="N816" s="88">
        <v>3.83</v>
      </c>
      <c r="O816" s="88">
        <v>16.5</v>
      </c>
      <c r="P816" s="89">
        <v>3.0800000000000001E-2</v>
      </c>
      <c r="Q816" s="88">
        <v>2.31</v>
      </c>
      <c r="R816" s="90">
        <f t="shared" si="48"/>
        <v>1</v>
      </c>
      <c r="S816" s="90">
        <f t="shared" si="49"/>
        <v>1</v>
      </c>
      <c r="T816" s="93">
        <f t="shared" si="50"/>
        <v>1</v>
      </c>
      <c r="U816" s="92">
        <f t="shared" si="51"/>
        <v>1</v>
      </c>
    </row>
    <row r="817" spans="1:21" x14ac:dyDescent="0.15">
      <c r="A817" s="84" t="s">
        <v>48</v>
      </c>
      <c r="B817" s="84" t="s">
        <v>16</v>
      </c>
      <c r="C817" s="84" t="s">
        <v>157</v>
      </c>
      <c r="D817" s="84" t="s">
        <v>31</v>
      </c>
      <c r="E817" s="84" t="s">
        <v>44</v>
      </c>
      <c r="F817" s="88">
        <v>1</v>
      </c>
      <c r="G817" s="88">
        <v>4.58</v>
      </c>
      <c r="H817" s="89">
        <v>7.0000000000000001E-3</v>
      </c>
      <c r="I817" s="88">
        <v>0.35399999999999998</v>
      </c>
      <c r="J817" s="88"/>
      <c r="K817" s="88"/>
      <c r="L817" s="89"/>
      <c r="M817" s="88"/>
      <c r="N817" s="88">
        <v>1</v>
      </c>
      <c r="O817" s="88">
        <v>4.58</v>
      </c>
      <c r="P817" s="89">
        <v>7.0000000000000001E-3</v>
      </c>
      <c r="Q817" s="88">
        <v>0.35399999999999998</v>
      </c>
      <c r="R817" s="90">
        <f t="shared" si="48"/>
        <v>1</v>
      </c>
      <c r="S817" s="90">
        <f t="shared" si="49"/>
        <v>1</v>
      </c>
      <c r="T817" s="93">
        <f t="shared" si="50"/>
        <v>1</v>
      </c>
      <c r="U817" s="92">
        <f t="shared" si="51"/>
        <v>1</v>
      </c>
    </row>
    <row r="818" spans="1:21" x14ac:dyDescent="0.15">
      <c r="A818" s="84" t="s">
        <v>48</v>
      </c>
      <c r="B818" s="84" t="s">
        <v>16</v>
      </c>
      <c r="C818" s="84" t="s">
        <v>157</v>
      </c>
      <c r="D818" s="84" t="s">
        <v>31</v>
      </c>
      <c r="E818" s="84" t="s">
        <v>51</v>
      </c>
      <c r="F818" s="88">
        <v>2.0099999999999998</v>
      </c>
      <c r="G818" s="88">
        <v>4.67</v>
      </c>
      <c r="H818" s="89">
        <v>7.5599999999999999E-3</v>
      </c>
      <c r="I818" s="88">
        <v>0.77400000000000002</v>
      </c>
      <c r="J818" s="88"/>
      <c r="K818" s="88"/>
      <c r="L818" s="89"/>
      <c r="M818" s="88"/>
      <c r="N818" s="88">
        <v>2.0099999999999998</v>
      </c>
      <c r="O818" s="88">
        <v>4.67</v>
      </c>
      <c r="P818" s="89">
        <v>7.5599999999999999E-3</v>
      </c>
      <c r="Q818" s="88">
        <v>0.77400000000000002</v>
      </c>
      <c r="R818" s="90">
        <f t="shared" si="48"/>
        <v>1</v>
      </c>
      <c r="S818" s="90">
        <f t="shared" si="49"/>
        <v>1</v>
      </c>
      <c r="T818" s="93">
        <f t="shared" si="50"/>
        <v>1</v>
      </c>
      <c r="U818" s="92">
        <f t="shared" si="51"/>
        <v>1</v>
      </c>
    </row>
    <row r="819" spans="1:21" x14ac:dyDescent="0.15">
      <c r="A819" s="84" t="s">
        <v>48</v>
      </c>
      <c r="B819" s="84" t="s">
        <v>16</v>
      </c>
      <c r="C819" s="84" t="s">
        <v>157</v>
      </c>
      <c r="D819" s="84" t="s">
        <v>30</v>
      </c>
      <c r="E819" s="84" t="s">
        <v>44</v>
      </c>
      <c r="F819" s="88">
        <v>3.5</v>
      </c>
      <c r="G819" s="88">
        <v>119</v>
      </c>
      <c r="H819" s="89">
        <v>5.3800000000000001E-2</v>
      </c>
      <c r="I819" s="88">
        <v>1.78</v>
      </c>
      <c r="J819" s="88"/>
      <c r="K819" s="88"/>
      <c r="L819" s="89"/>
      <c r="M819" s="88"/>
      <c r="N819" s="88">
        <v>3.5</v>
      </c>
      <c r="O819" s="88">
        <v>119</v>
      </c>
      <c r="P819" s="89">
        <v>5.3800000000000001E-2</v>
      </c>
      <c r="Q819" s="88">
        <v>1.78</v>
      </c>
      <c r="R819" s="90">
        <f t="shared" si="48"/>
        <v>1</v>
      </c>
      <c r="S819" s="90">
        <f t="shared" si="49"/>
        <v>1</v>
      </c>
      <c r="T819" s="93">
        <f t="shared" si="50"/>
        <v>1</v>
      </c>
      <c r="U819" s="92">
        <f t="shared" si="51"/>
        <v>1</v>
      </c>
    </row>
    <row r="820" spans="1:21" x14ac:dyDescent="0.15">
      <c r="A820" s="84" t="s">
        <v>48</v>
      </c>
      <c r="B820" s="84" t="s">
        <v>16</v>
      </c>
      <c r="C820" s="84" t="s">
        <v>157</v>
      </c>
      <c r="D820" s="84" t="s">
        <v>30</v>
      </c>
      <c r="E820" s="84" t="s">
        <v>51</v>
      </c>
      <c r="F820" s="88">
        <v>3.5</v>
      </c>
      <c r="G820" s="88">
        <v>47.2</v>
      </c>
      <c r="H820" s="89">
        <v>6.7199999999999996E-2</v>
      </c>
      <c r="I820" s="88">
        <v>2.5499999999999998</v>
      </c>
      <c r="J820" s="88"/>
      <c r="K820" s="88"/>
      <c r="L820" s="89"/>
      <c r="M820" s="88"/>
      <c r="N820" s="88">
        <v>3.5</v>
      </c>
      <c r="O820" s="88">
        <v>47.2</v>
      </c>
      <c r="P820" s="89">
        <v>6.7199999999999996E-2</v>
      </c>
      <c r="Q820" s="88">
        <v>2.5499999999999998</v>
      </c>
      <c r="R820" s="90">
        <f t="shared" si="48"/>
        <v>1</v>
      </c>
      <c r="S820" s="90">
        <f t="shared" si="49"/>
        <v>1</v>
      </c>
      <c r="T820" s="93">
        <f t="shared" si="50"/>
        <v>1</v>
      </c>
      <c r="U820" s="92">
        <f t="shared" si="51"/>
        <v>1</v>
      </c>
    </row>
    <row r="821" spans="1:21" x14ac:dyDescent="0.15">
      <c r="A821" s="84" t="s">
        <v>48</v>
      </c>
      <c r="B821" s="84" t="s">
        <v>16</v>
      </c>
      <c r="C821" s="84" t="s">
        <v>157</v>
      </c>
      <c r="D821" s="84" t="s">
        <v>45</v>
      </c>
      <c r="E821" s="84" t="s">
        <v>44</v>
      </c>
      <c r="F821" s="88">
        <v>2.5</v>
      </c>
      <c r="G821" s="88">
        <v>29.6</v>
      </c>
      <c r="H821" s="89">
        <v>4.1000000000000002E-2</v>
      </c>
      <c r="I821" s="88">
        <v>3.33</v>
      </c>
      <c r="J821" s="88"/>
      <c r="K821" s="88"/>
      <c r="L821" s="89"/>
      <c r="M821" s="88"/>
      <c r="N821" s="88">
        <v>2.5</v>
      </c>
      <c r="O821" s="88">
        <v>29.6</v>
      </c>
      <c r="P821" s="89">
        <v>4.1000000000000002E-2</v>
      </c>
      <c r="Q821" s="88">
        <v>3.33</v>
      </c>
      <c r="R821" s="90">
        <f t="shared" si="48"/>
        <v>1</v>
      </c>
      <c r="S821" s="90">
        <f t="shared" si="49"/>
        <v>1</v>
      </c>
      <c r="T821" s="93">
        <f t="shared" si="50"/>
        <v>1</v>
      </c>
      <c r="U821" s="92">
        <f t="shared" si="51"/>
        <v>1</v>
      </c>
    </row>
    <row r="822" spans="1:21" x14ac:dyDescent="0.15">
      <c r="A822" s="84" t="s">
        <v>48</v>
      </c>
      <c r="B822" s="84" t="s">
        <v>16</v>
      </c>
      <c r="C822" s="84" t="s">
        <v>157</v>
      </c>
      <c r="D822" s="84" t="s">
        <v>45</v>
      </c>
      <c r="E822" s="84" t="s">
        <v>51</v>
      </c>
      <c r="F822" s="88">
        <v>3.6</v>
      </c>
      <c r="G822" s="88">
        <v>16.7</v>
      </c>
      <c r="H822" s="89">
        <v>0.03</v>
      </c>
      <c r="I822" s="88">
        <v>2.17</v>
      </c>
      <c r="J822" s="88"/>
      <c r="K822" s="88"/>
      <c r="L822" s="89"/>
      <c r="M822" s="88"/>
      <c r="N822" s="88">
        <v>3.6</v>
      </c>
      <c r="O822" s="88">
        <v>16.7</v>
      </c>
      <c r="P822" s="89">
        <v>0.03</v>
      </c>
      <c r="Q822" s="88">
        <v>2.17</v>
      </c>
      <c r="R822" s="90">
        <f t="shared" si="48"/>
        <v>1</v>
      </c>
      <c r="S822" s="90">
        <f t="shared" si="49"/>
        <v>1</v>
      </c>
      <c r="T822" s="93">
        <f t="shared" si="50"/>
        <v>1</v>
      </c>
      <c r="U822" s="92">
        <f t="shared" si="51"/>
        <v>1</v>
      </c>
    </row>
    <row r="823" spans="1:21" x14ac:dyDescent="0.15">
      <c r="A823" s="84" t="s">
        <v>48</v>
      </c>
      <c r="B823" s="84" t="s">
        <v>16</v>
      </c>
      <c r="C823" s="84" t="s">
        <v>158</v>
      </c>
      <c r="D823" s="84" t="s">
        <v>29</v>
      </c>
      <c r="E823" s="84" t="s">
        <v>44</v>
      </c>
      <c r="F823" s="88">
        <v>2.5299999999999998</v>
      </c>
      <c r="G823" s="88">
        <v>64.5</v>
      </c>
      <c r="H823" s="89">
        <v>4.1300000000000003E-2</v>
      </c>
      <c r="I823" s="88">
        <v>0</v>
      </c>
      <c r="J823" s="88"/>
      <c r="K823" s="88"/>
      <c r="L823" s="89"/>
      <c r="M823" s="88"/>
      <c r="N823" s="88">
        <v>2.5299999999999998</v>
      </c>
      <c r="O823" s="88">
        <v>64.5</v>
      </c>
      <c r="P823" s="89">
        <v>4.1300000000000003E-2</v>
      </c>
      <c r="Q823" s="88">
        <v>0</v>
      </c>
      <c r="R823" s="90">
        <f t="shared" si="48"/>
        <v>1</v>
      </c>
      <c r="S823" s="90">
        <f t="shared" si="49"/>
        <v>1</v>
      </c>
      <c r="T823" s="93">
        <f t="shared" si="50"/>
        <v>1</v>
      </c>
      <c r="U823" s="92" t="str">
        <f t="shared" si="51"/>
        <v/>
      </c>
    </row>
    <row r="824" spans="1:21" x14ac:dyDescent="0.15">
      <c r="A824" s="84" t="s">
        <v>48</v>
      </c>
      <c r="B824" s="84" t="s">
        <v>16</v>
      </c>
      <c r="C824" s="84" t="s">
        <v>158</v>
      </c>
      <c r="D824" s="84" t="s">
        <v>29</v>
      </c>
      <c r="E824" s="84" t="s">
        <v>51</v>
      </c>
      <c r="F824" s="88">
        <v>3.83</v>
      </c>
      <c r="G824" s="88">
        <v>39.6</v>
      </c>
      <c r="H824" s="89">
        <v>3.2800000000000003E-2</v>
      </c>
      <c r="I824" s="88">
        <v>0</v>
      </c>
      <c r="J824" s="88"/>
      <c r="K824" s="88"/>
      <c r="L824" s="89"/>
      <c r="M824" s="88"/>
      <c r="N824" s="88">
        <v>3.83</v>
      </c>
      <c r="O824" s="88">
        <v>39.6</v>
      </c>
      <c r="P824" s="89">
        <v>3.2800000000000003E-2</v>
      </c>
      <c r="Q824" s="88">
        <v>0</v>
      </c>
      <c r="R824" s="90">
        <f t="shared" si="48"/>
        <v>1</v>
      </c>
      <c r="S824" s="90">
        <f t="shared" si="49"/>
        <v>1</v>
      </c>
      <c r="T824" s="93">
        <f t="shared" si="50"/>
        <v>1</v>
      </c>
      <c r="U824" s="92" t="str">
        <f t="shared" si="51"/>
        <v/>
      </c>
    </row>
    <row r="825" spans="1:21" x14ac:dyDescent="0.15">
      <c r="A825" s="84" t="s">
        <v>48</v>
      </c>
      <c r="B825" s="84" t="s">
        <v>16</v>
      </c>
      <c r="C825" s="84" t="s">
        <v>158</v>
      </c>
      <c r="D825" s="84" t="s">
        <v>31</v>
      </c>
      <c r="E825" s="84" t="s">
        <v>44</v>
      </c>
      <c r="F825" s="88">
        <v>1</v>
      </c>
      <c r="G825" s="88">
        <v>7.73</v>
      </c>
      <c r="H825" s="89">
        <v>7.0800000000000004E-3</v>
      </c>
      <c r="I825" s="88">
        <v>0</v>
      </c>
      <c r="J825" s="88"/>
      <c r="K825" s="88"/>
      <c r="L825" s="89"/>
      <c r="M825" s="88"/>
      <c r="N825" s="88">
        <v>1</v>
      </c>
      <c r="O825" s="88">
        <v>7.73</v>
      </c>
      <c r="P825" s="89">
        <v>7.0800000000000004E-3</v>
      </c>
      <c r="Q825" s="88">
        <v>0</v>
      </c>
      <c r="R825" s="90">
        <f t="shared" si="48"/>
        <v>1</v>
      </c>
      <c r="S825" s="90">
        <f t="shared" si="49"/>
        <v>1</v>
      </c>
      <c r="T825" s="93">
        <f t="shared" si="50"/>
        <v>1</v>
      </c>
      <c r="U825" s="92" t="str">
        <f t="shared" si="51"/>
        <v/>
      </c>
    </row>
    <row r="826" spans="1:21" x14ac:dyDescent="0.15">
      <c r="A826" s="84" t="s">
        <v>48</v>
      </c>
      <c r="B826" s="84" t="s">
        <v>16</v>
      </c>
      <c r="C826" s="84" t="s">
        <v>158</v>
      </c>
      <c r="D826" s="84" t="s">
        <v>31</v>
      </c>
      <c r="E826" s="84" t="s">
        <v>51</v>
      </c>
      <c r="F826" s="88">
        <v>2.0099999999999998</v>
      </c>
      <c r="G826" s="88">
        <v>11.1</v>
      </c>
      <c r="H826" s="89">
        <v>7.5599999999999999E-3</v>
      </c>
      <c r="I826" s="88">
        <v>0</v>
      </c>
      <c r="J826" s="88"/>
      <c r="K826" s="88"/>
      <c r="L826" s="89"/>
      <c r="M826" s="88"/>
      <c r="N826" s="88">
        <v>2.0099999999999998</v>
      </c>
      <c r="O826" s="88">
        <v>11.1</v>
      </c>
      <c r="P826" s="89">
        <v>7.5599999999999999E-3</v>
      </c>
      <c r="Q826" s="88">
        <v>0</v>
      </c>
      <c r="R826" s="90">
        <f t="shared" si="48"/>
        <v>1</v>
      </c>
      <c r="S826" s="90">
        <f t="shared" si="49"/>
        <v>1</v>
      </c>
      <c r="T826" s="93">
        <f t="shared" si="50"/>
        <v>1</v>
      </c>
      <c r="U826" s="92" t="str">
        <f t="shared" si="51"/>
        <v/>
      </c>
    </row>
    <row r="827" spans="1:21" x14ac:dyDescent="0.15">
      <c r="A827" s="84" t="s">
        <v>48</v>
      </c>
      <c r="B827" s="84" t="s">
        <v>16</v>
      </c>
      <c r="C827" s="84" t="s">
        <v>158</v>
      </c>
      <c r="D827" s="84" t="s">
        <v>30</v>
      </c>
      <c r="E827" s="84" t="s">
        <v>44</v>
      </c>
      <c r="F827" s="88">
        <v>3.5</v>
      </c>
      <c r="G827" s="88">
        <v>138</v>
      </c>
      <c r="H827" s="89">
        <v>6.0100000000000001E-2</v>
      </c>
      <c r="I827" s="88">
        <v>0</v>
      </c>
      <c r="J827" s="88"/>
      <c r="K827" s="88"/>
      <c r="L827" s="89"/>
      <c r="M827" s="88"/>
      <c r="N827" s="88">
        <v>3.5</v>
      </c>
      <c r="O827" s="88">
        <v>138</v>
      </c>
      <c r="P827" s="89">
        <v>6.0100000000000001E-2</v>
      </c>
      <c r="Q827" s="88">
        <v>0</v>
      </c>
      <c r="R827" s="90">
        <f t="shared" si="48"/>
        <v>1</v>
      </c>
      <c r="S827" s="90">
        <f t="shared" si="49"/>
        <v>1</v>
      </c>
      <c r="T827" s="93">
        <f t="shared" si="50"/>
        <v>1</v>
      </c>
      <c r="U827" s="92" t="str">
        <f t="shared" si="51"/>
        <v/>
      </c>
    </row>
    <row r="828" spans="1:21" x14ac:dyDescent="0.15">
      <c r="A828" s="84" t="s">
        <v>48</v>
      </c>
      <c r="B828" s="84" t="s">
        <v>16</v>
      </c>
      <c r="C828" s="84" t="s">
        <v>158</v>
      </c>
      <c r="D828" s="84" t="s">
        <v>30</v>
      </c>
      <c r="E828" s="84" t="s">
        <v>51</v>
      </c>
      <c r="F828" s="88">
        <v>3.5</v>
      </c>
      <c r="G828" s="88">
        <v>73.8</v>
      </c>
      <c r="H828" s="89">
        <v>7.3899999999999993E-2</v>
      </c>
      <c r="I828" s="88">
        <v>0</v>
      </c>
      <c r="J828" s="88"/>
      <c r="K828" s="88"/>
      <c r="L828" s="89"/>
      <c r="M828" s="88"/>
      <c r="N828" s="88">
        <v>3.5</v>
      </c>
      <c r="O828" s="88">
        <v>73.8</v>
      </c>
      <c r="P828" s="89">
        <v>7.3899999999999993E-2</v>
      </c>
      <c r="Q828" s="88">
        <v>0</v>
      </c>
      <c r="R828" s="90">
        <f t="shared" si="48"/>
        <v>1</v>
      </c>
      <c r="S828" s="90">
        <f t="shared" si="49"/>
        <v>1</v>
      </c>
      <c r="T828" s="93">
        <f t="shared" si="50"/>
        <v>1</v>
      </c>
      <c r="U828" s="92" t="str">
        <f t="shared" si="51"/>
        <v/>
      </c>
    </row>
    <row r="829" spans="1:21" x14ac:dyDescent="0.15">
      <c r="A829" s="84" t="s">
        <v>48</v>
      </c>
      <c r="B829" s="84" t="s">
        <v>16</v>
      </c>
      <c r="C829" s="84" t="s">
        <v>158</v>
      </c>
      <c r="D829" s="84" t="s">
        <v>45</v>
      </c>
      <c r="E829" s="84" t="s">
        <v>44</v>
      </c>
      <c r="F829" s="88">
        <v>2.5</v>
      </c>
      <c r="G829" s="88">
        <v>64.3</v>
      </c>
      <c r="H829" s="89">
        <v>4.1000000000000002E-2</v>
      </c>
      <c r="I829" s="88">
        <v>0</v>
      </c>
      <c r="J829" s="88"/>
      <c r="K829" s="88"/>
      <c r="L829" s="89"/>
      <c r="M829" s="88"/>
      <c r="N829" s="88">
        <v>2.5</v>
      </c>
      <c r="O829" s="88">
        <v>64.3</v>
      </c>
      <c r="P829" s="89">
        <v>4.1000000000000002E-2</v>
      </c>
      <c r="Q829" s="88">
        <v>0</v>
      </c>
      <c r="R829" s="90">
        <f t="shared" si="48"/>
        <v>1</v>
      </c>
      <c r="S829" s="90">
        <f t="shared" si="49"/>
        <v>1</v>
      </c>
      <c r="T829" s="93">
        <f t="shared" si="50"/>
        <v>1</v>
      </c>
      <c r="U829" s="92" t="str">
        <f t="shared" si="51"/>
        <v/>
      </c>
    </row>
    <row r="830" spans="1:21" x14ac:dyDescent="0.15">
      <c r="A830" s="84" t="s">
        <v>48</v>
      </c>
      <c r="B830" s="84" t="s">
        <v>16</v>
      </c>
      <c r="C830" s="84" t="s">
        <v>158</v>
      </c>
      <c r="D830" s="84" t="s">
        <v>45</v>
      </c>
      <c r="E830" s="84" t="s">
        <v>51</v>
      </c>
      <c r="F830" s="88">
        <v>3.6</v>
      </c>
      <c r="G830" s="88">
        <v>38.299999999999997</v>
      </c>
      <c r="H830" s="89">
        <v>3.2000000000000001E-2</v>
      </c>
      <c r="I830" s="88">
        <v>0</v>
      </c>
      <c r="J830" s="88"/>
      <c r="K830" s="88"/>
      <c r="L830" s="89"/>
      <c r="M830" s="88"/>
      <c r="N830" s="88">
        <v>3.6</v>
      </c>
      <c r="O830" s="88">
        <v>38.299999999999997</v>
      </c>
      <c r="P830" s="89">
        <v>3.2000000000000001E-2</v>
      </c>
      <c r="Q830" s="88">
        <v>0</v>
      </c>
      <c r="R830" s="90">
        <f t="shared" si="48"/>
        <v>1</v>
      </c>
      <c r="S830" s="90">
        <f t="shared" si="49"/>
        <v>1</v>
      </c>
      <c r="T830" s="93">
        <f t="shared" si="50"/>
        <v>1</v>
      </c>
      <c r="U830" s="92" t="str">
        <f t="shared" si="51"/>
        <v/>
      </c>
    </row>
    <row r="831" spans="1:21" x14ac:dyDescent="0.15">
      <c r="A831" s="84" t="s">
        <v>48</v>
      </c>
      <c r="B831" s="84" t="s">
        <v>16</v>
      </c>
      <c r="C831" s="84" t="s">
        <v>159</v>
      </c>
      <c r="D831" s="84" t="s">
        <v>29</v>
      </c>
      <c r="E831" s="84" t="s">
        <v>44</v>
      </c>
      <c r="F831" s="88">
        <v>2.5299999999999998</v>
      </c>
      <c r="G831" s="88">
        <v>29.8</v>
      </c>
      <c r="H831" s="89">
        <v>3.8800000000000001E-2</v>
      </c>
      <c r="I831" s="88">
        <v>3.19</v>
      </c>
      <c r="J831" s="88"/>
      <c r="K831" s="88"/>
      <c r="L831" s="89"/>
      <c r="M831" s="88"/>
      <c r="N831" s="88">
        <v>2.5299999999999998</v>
      </c>
      <c r="O831" s="88">
        <v>29.8</v>
      </c>
      <c r="P831" s="89">
        <v>3.8800000000000001E-2</v>
      </c>
      <c r="Q831" s="88">
        <v>3.19</v>
      </c>
      <c r="R831" s="90">
        <f t="shared" si="48"/>
        <v>1</v>
      </c>
      <c r="S831" s="90">
        <f t="shared" si="49"/>
        <v>1</v>
      </c>
      <c r="T831" s="93">
        <f t="shared" si="50"/>
        <v>1</v>
      </c>
      <c r="U831" s="92">
        <f t="shared" si="51"/>
        <v>1</v>
      </c>
    </row>
    <row r="832" spans="1:21" x14ac:dyDescent="0.15">
      <c r="A832" s="84" t="s">
        <v>48</v>
      </c>
      <c r="B832" s="84" t="s">
        <v>16</v>
      </c>
      <c r="C832" s="84" t="s">
        <v>159</v>
      </c>
      <c r="D832" s="84" t="s">
        <v>29</v>
      </c>
      <c r="E832" s="84" t="s">
        <v>51</v>
      </c>
      <c r="F832" s="88">
        <v>3.83</v>
      </c>
      <c r="G832" s="88">
        <v>16.899999999999999</v>
      </c>
      <c r="H832" s="89">
        <v>2.93E-2</v>
      </c>
      <c r="I832" s="88">
        <v>2.19</v>
      </c>
      <c r="J832" s="88"/>
      <c r="K832" s="88"/>
      <c r="L832" s="89"/>
      <c r="M832" s="88"/>
      <c r="N832" s="88">
        <v>3.83</v>
      </c>
      <c r="O832" s="88">
        <v>16.899999999999999</v>
      </c>
      <c r="P832" s="89">
        <v>2.93E-2</v>
      </c>
      <c r="Q832" s="88">
        <v>2.19</v>
      </c>
      <c r="R832" s="90">
        <f t="shared" si="48"/>
        <v>1</v>
      </c>
      <c r="S832" s="90">
        <f t="shared" si="49"/>
        <v>1</v>
      </c>
      <c r="T832" s="93">
        <f t="shared" si="50"/>
        <v>1</v>
      </c>
      <c r="U832" s="92">
        <f t="shared" si="51"/>
        <v>1</v>
      </c>
    </row>
    <row r="833" spans="1:21" x14ac:dyDescent="0.15">
      <c r="A833" s="84" t="s">
        <v>48</v>
      </c>
      <c r="B833" s="84" t="s">
        <v>16</v>
      </c>
      <c r="C833" s="84" t="s">
        <v>159</v>
      </c>
      <c r="D833" s="84" t="s">
        <v>31</v>
      </c>
      <c r="E833" s="84" t="s">
        <v>44</v>
      </c>
      <c r="F833" s="88">
        <v>1</v>
      </c>
      <c r="G833" s="88">
        <v>4.62</v>
      </c>
      <c r="H833" s="89">
        <v>6.4700000000000001E-3</v>
      </c>
      <c r="I833" s="88">
        <v>0.311</v>
      </c>
      <c r="J833" s="88"/>
      <c r="K833" s="88"/>
      <c r="L833" s="89"/>
      <c r="M833" s="88"/>
      <c r="N833" s="88">
        <v>1</v>
      </c>
      <c r="O833" s="88">
        <v>4.62</v>
      </c>
      <c r="P833" s="89">
        <v>6.4700000000000001E-3</v>
      </c>
      <c r="Q833" s="88">
        <v>0.311</v>
      </c>
      <c r="R833" s="90">
        <f t="shared" si="48"/>
        <v>1</v>
      </c>
      <c r="S833" s="90">
        <f t="shared" si="49"/>
        <v>1</v>
      </c>
      <c r="T833" s="93">
        <f t="shared" si="50"/>
        <v>1</v>
      </c>
      <c r="U833" s="92">
        <f t="shared" si="51"/>
        <v>1</v>
      </c>
    </row>
    <row r="834" spans="1:21" x14ac:dyDescent="0.15">
      <c r="A834" s="84" t="s">
        <v>48</v>
      </c>
      <c r="B834" s="84" t="s">
        <v>16</v>
      </c>
      <c r="C834" s="84" t="s">
        <v>159</v>
      </c>
      <c r="D834" s="84" t="s">
        <v>31</v>
      </c>
      <c r="E834" s="84" t="s">
        <v>51</v>
      </c>
      <c r="F834" s="88">
        <v>2.0099999999999998</v>
      </c>
      <c r="G834" s="88">
        <v>5.1100000000000003</v>
      </c>
      <c r="H834" s="89">
        <v>6.9800000000000001E-3</v>
      </c>
      <c r="I834" s="88">
        <v>0.68200000000000005</v>
      </c>
      <c r="J834" s="88"/>
      <c r="K834" s="88"/>
      <c r="L834" s="89"/>
      <c r="M834" s="88"/>
      <c r="N834" s="88">
        <v>2.0099999999999998</v>
      </c>
      <c r="O834" s="88">
        <v>5.1100000000000003</v>
      </c>
      <c r="P834" s="89">
        <v>6.9800000000000001E-3</v>
      </c>
      <c r="Q834" s="88">
        <v>0.68200000000000005</v>
      </c>
      <c r="R834" s="90">
        <f t="shared" si="48"/>
        <v>1</v>
      </c>
      <c r="S834" s="90">
        <f t="shared" si="49"/>
        <v>1</v>
      </c>
      <c r="T834" s="93">
        <f t="shared" si="50"/>
        <v>1</v>
      </c>
      <c r="U834" s="92">
        <f t="shared" si="51"/>
        <v>1</v>
      </c>
    </row>
    <row r="835" spans="1:21" x14ac:dyDescent="0.15">
      <c r="A835" s="84" t="s">
        <v>48</v>
      </c>
      <c r="B835" s="84" t="s">
        <v>16</v>
      </c>
      <c r="C835" s="84" t="s">
        <v>159</v>
      </c>
      <c r="D835" s="84" t="s">
        <v>30</v>
      </c>
      <c r="E835" s="84" t="s">
        <v>44</v>
      </c>
      <c r="F835" s="88">
        <v>3.5</v>
      </c>
      <c r="G835" s="88">
        <v>118</v>
      </c>
      <c r="H835" s="89">
        <v>5.3400000000000003E-2</v>
      </c>
      <c r="I835" s="88">
        <v>1.56</v>
      </c>
      <c r="J835" s="88"/>
      <c r="K835" s="88"/>
      <c r="L835" s="89"/>
      <c r="M835" s="88"/>
      <c r="N835" s="88">
        <v>3.5</v>
      </c>
      <c r="O835" s="88">
        <v>118</v>
      </c>
      <c r="P835" s="89">
        <v>5.3400000000000003E-2</v>
      </c>
      <c r="Q835" s="88">
        <v>1.56</v>
      </c>
      <c r="R835" s="90">
        <f t="shared" si="48"/>
        <v>1</v>
      </c>
      <c r="S835" s="90">
        <f t="shared" si="49"/>
        <v>1</v>
      </c>
      <c r="T835" s="93">
        <f t="shared" si="50"/>
        <v>1</v>
      </c>
      <c r="U835" s="92">
        <f t="shared" si="51"/>
        <v>1</v>
      </c>
    </row>
    <row r="836" spans="1:21" x14ac:dyDescent="0.15">
      <c r="A836" s="84" t="s">
        <v>48</v>
      </c>
      <c r="B836" s="84" t="s">
        <v>16</v>
      </c>
      <c r="C836" s="84" t="s">
        <v>159</v>
      </c>
      <c r="D836" s="84" t="s">
        <v>30</v>
      </c>
      <c r="E836" s="84" t="s">
        <v>51</v>
      </c>
      <c r="F836" s="88">
        <v>3.5</v>
      </c>
      <c r="G836" s="88">
        <v>49.4</v>
      </c>
      <c r="H836" s="89">
        <v>6.6500000000000004E-2</v>
      </c>
      <c r="I836" s="88">
        <v>2.23</v>
      </c>
      <c r="J836" s="88"/>
      <c r="K836" s="88"/>
      <c r="L836" s="89"/>
      <c r="M836" s="88"/>
      <c r="N836" s="88">
        <v>3.5</v>
      </c>
      <c r="O836" s="88">
        <v>49.4</v>
      </c>
      <c r="P836" s="89">
        <v>6.6500000000000004E-2</v>
      </c>
      <c r="Q836" s="88">
        <v>2.23</v>
      </c>
      <c r="R836" s="90">
        <f t="shared" si="48"/>
        <v>1</v>
      </c>
      <c r="S836" s="90">
        <f t="shared" si="49"/>
        <v>1</v>
      </c>
      <c r="T836" s="93">
        <f t="shared" si="50"/>
        <v>1</v>
      </c>
      <c r="U836" s="92">
        <f t="shared" si="51"/>
        <v>1</v>
      </c>
    </row>
    <row r="837" spans="1:21" x14ac:dyDescent="0.15">
      <c r="A837" s="84" t="s">
        <v>48</v>
      </c>
      <c r="B837" s="84" t="s">
        <v>16</v>
      </c>
      <c r="C837" s="84" t="s">
        <v>159</v>
      </c>
      <c r="D837" s="84" t="s">
        <v>45</v>
      </c>
      <c r="E837" s="84" t="s">
        <v>44</v>
      </c>
      <c r="F837" s="88">
        <v>2.5</v>
      </c>
      <c r="G837" s="88">
        <v>30</v>
      </c>
      <c r="H837" s="89">
        <v>3.9E-2</v>
      </c>
      <c r="I837" s="88">
        <v>3.15</v>
      </c>
      <c r="J837" s="88"/>
      <c r="K837" s="88"/>
      <c r="L837" s="89"/>
      <c r="M837" s="88"/>
      <c r="N837" s="88">
        <v>2.5</v>
      </c>
      <c r="O837" s="88">
        <v>30</v>
      </c>
      <c r="P837" s="89">
        <v>3.9E-2</v>
      </c>
      <c r="Q837" s="88">
        <v>3.15</v>
      </c>
      <c r="R837" s="90">
        <f t="shared" si="48"/>
        <v>1</v>
      </c>
      <c r="S837" s="90">
        <f t="shared" si="49"/>
        <v>1</v>
      </c>
      <c r="T837" s="93">
        <f t="shared" si="50"/>
        <v>1</v>
      </c>
      <c r="U837" s="92">
        <f t="shared" si="51"/>
        <v>1</v>
      </c>
    </row>
    <row r="838" spans="1:21" x14ac:dyDescent="0.15">
      <c r="A838" s="84" t="s">
        <v>48</v>
      </c>
      <c r="B838" s="84" t="s">
        <v>16</v>
      </c>
      <c r="C838" s="84" t="s">
        <v>159</v>
      </c>
      <c r="D838" s="84" t="s">
        <v>45</v>
      </c>
      <c r="E838" s="84" t="s">
        <v>51</v>
      </c>
      <c r="F838" s="88">
        <v>3.6</v>
      </c>
      <c r="G838" s="88">
        <v>17.2</v>
      </c>
      <c r="H838" s="89">
        <v>2.9000000000000001E-2</v>
      </c>
      <c r="I838" s="88">
        <v>2.04</v>
      </c>
      <c r="J838" s="88"/>
      <c r="K838" s="88"/>
      <c r="L838" s="89"/>
      <c r="M838" s="88"/>
      <c r="N838" s="88">
        <v>3.6</v>
      </c>
      <c r="O838" s="88">
        <v>17.2</v>
      </c>
      <c r="P838" s="89">
        <v>2.9000000000000001E-2</v>
      </c>
      <c r="Q838" s="88">
        <v>2.04</v>
      </c>
      <c r="R838" s="90">
        <f t="shared" si="48"/>
        <v>1</v>
      </c>
      <c r="S838" s="90">
        <f t="shared" si="49"/>
        <v>1</v>
      </c>
      <c r="T838" s="93">
        <f t="shared" si="50"/>
        <v>1</v>
      </c>
      <c r="U838" s="92">
        <f t="shared" si="51"/>
        <v>1</v>
      </c>
    </row>
    <row r="839" spans="1:21" x14ac:dyDescent="0.15">
      <c r="A839" s="84" t="s">
        <v>48</v>
      </c>
      <c r="B839" s="84" t="s">
        <v>18</v>
      </c>
      <c r="C839" s="84" t="s">
        <v>43</v>
      </c>
      <c r="D839" s="84" t="s">
        <v>29</v>
      </c>
      <c r="E839" s="84" t="s">
        <v>44</v>
      </c>
      <c r="F839" s="88">
        <v>2.66</v>
      </c>
      <c r="G839" s="88">
        <v>2.09</v>
      </c>
      <c r="H839" s="89">
        <v>0</v>
      </c>
      <c r="I839" s="88">
        <v>3.15</v>
      </c>
      <c r="J839" s="88">
        <v>49.422801999999997</v>
      </c>
      <c r="K839" s="88">
        <v>0.11248654</v>
      </c>
      <c r="L839" s="89">
        <v>0</v>
      </c>
      <c r="M839" s="88">
        <v>0.16953714</v>
      </c>
      <c r="N839" s="88"/>
      <c r="O839" s="88"/>
      <c r="P839" s="89"/>
      <c r="Q839" s="88"/>
      <c r="R839" s="90">
        <f t="shared" si="48"/>
        <v>18.580000751879698</v>
      </c>
      <c r="S839" s="90">
        <f t="shared" si="49"/>
        <v>5.382131100478469E-2</v>
      </c>
      <c r="T839" s="93" t="str">
        <f t="shared" si="50"/>
        <v/>
      </c>
      <c r="U839" s="92">
        <f t="shared" si="51"/>
        <v>5.3821314285714288E-2</v>
      </c>
    </row>
    <row r="840" spans="1:21" x14ac:dyDescent="0.15">
      <c r="A840" s="84" t="s">
        <v>48</v>
      </c>
      <c r="B840" s="84" t="s">
        <v>18</v>
      </c>
      <c r="C840" s="84" t="s">
        <v>43</v>
      </c>
      <c r="D840" s="84" t="s">
        <v>29</v>
      </c>
      <c r="E840" s="84" t="s">
        <v>51</v>
      </c>
      <c r="F840" s="88">
        <v>3.66</v>
      </c>
      <c r="G840" s="88">
        <v>2.09</v>
      </c>
      <c r="H840" s="89">
        <v>0</v>
      </c>
      <c r="I840" s="88">
        <v>3.36</v>
      </c>
      <c r="J840" s="88">
        <v>68.002799999999993</v>
      </c>
      <c r="K840" s="88">
        <v>0.11248654</v>
      </c>
      <c r="L840" s="89">
        <v>0</v>
      </c>
      <c r="M840" s="88">
        <v>0.18083961000000001</v>
      </c>
      <c r="N840" s="88"/>
      <c r="O840" s="88"/>
      <c r="P840" s="89"/>
      <c r="Q840" s="88"/>
      <c r="R840" s="90">
        <f t="shared" ref="R840:R903" si="52">IFERROR(MAX(GETPIVOTDATA("Sum of NumUnit",$A$3,"EnergyImpactID",$A840,"Version","DEER2021","BldgType",$D840,"BldgVint",$E840,"BldgLoc",$B840,"BldgHVAC",$C840,"NormUnit","Cap-kBTUh"),GETPIVOTDATA("Sum of NumUnit",$A$3,"EnergyImpactID",$A840,"Version","DEER2021","BldgType",$D840,"BldgVint",$E840,"BldgLoc",$B840,"BldgHVAC",$C840,"NormUnit","Cap-Tons"))/GETPIVOTDATA("Sum of NumUnit",$A$3,"EnergyImpactID",$A840,"Version","DEER2020","BldgType",$D840,"BldgVint",$E840,"BldgLoc",$B840,"BldgHVAC",$C840,"NormUnit","Cap-Tons"),"")</f>
        <v>18.579999999999998</v>
      </c>
      <c r="S840" s="90">
        <f t="shared" ref="S840:S903" si="53">IFERROR(MAX(GETPIVOTDATA("Sum of APreWBkWh",$A$3,"EnergyImpactID",$A840,"Version","DEER2021","BldgType",$D840,"BldgVint",$E840,"BldgLoc",$B840,"BldgHVAC",$C840,"NormUnit","Cap-kBTUh"),GETPIVOTDATA("Sum of APreWBkWh",$A$3,"EnergyImpactID",$A840,"Version","DEER2021","BldgType",$D840,"BldgVint",$E840,"BldgLoc",$B840,"BldgHVAC",$C840,"NormUnit","Cap-Tons"))/GETPIVOTDATA("Sum of APreWBkWh",$A$3,"EnergyImpactID",$A840,"Version","DEER2020","BldgType",$D840,"BldgVint",$E840,"BldgLoc",$B840,"BldgHVAC",$C840,"NormUnit","Cap-Tons"),"")</f>
        <v>5.382131100478469E-2</v>
      </c>
      <c r="T840" s="93" t="str">
        <f t="shared" ref="T840:T903" si="54">IFERROR(MAX(GETPIVOTDATA("Sum of APreWBkW",$A$3,"EnergyImpactID",$A840,"Version","DEER2021","BldgType",$D840,"BldgVint",$E840,"BldgLoc",$B840,"BldgHVAC",$C840,"NormUnit","Cap-kBTUh"),GETPIVOTDATA("Sum of APreWBkW",$A$3,"EnergyImpactID",$A840,"Version","DEER2021","BldgType",$D840,"BldgVint",$E840,"BldgLoc",$B840,"BldgHVAC",$C840,"NormUnit","Cap-Tons"))/GETPIVOTDATA("Sum of APreWBkW",$A$3,"EnergyImpactID",$A840,"Version","DEER2020","BldgType",$D840,"BldgVint",$E840,"BldgLoc",$B840,"BldgHVAC",$C840,"NormUnit","Cap-Tons"),"")</f>
        <v/>
      </c>
      <c r="U840" s="92">
        <f t="shared" ref="U840:U903" si="55">IFERROR(MAX(GETPIVOTDATA("Sum of APreWBtherm",$A$3,"EnergyImpactID",$A840,"Version","DEER2021","BldgType",$D840,"BldgVint",$E840,"BldgLoc",$B840,"BldgHVAC",$C840,"NormUnit","Cap-kBTUh"),GETPIVOTDATA("Sum of APreWBtherm",$A$3,"EnergyImpactID",$A840,"Version","DEER2021","BldgType",$D840,"BldgVint",$E840,"BldgLoc",$B840,"BldgHVAC",$C840,"NormUnit","Cap-Tons"))/GETPIVOTDATA("Sum of APreWBtherm",$A$3,"EnergyImpactID",$A840,"Version","DEER2020","BldgType",$D840,"BldgVint",$E840,"BldgLoc",$B840,"BldgHVAC",$C840,"NormUnit","Cap-Tons"),"")</f>
        <v>5.3821312500000003E-2</v>
      </c>
    </row>
    <row r="841" spans="1:21" x14ac:dyDescent="0.15">
      <c r="A841" s="84" t="s">
        <v>48</v>
      </c>
      <c r="B841" s="84" t="s">
        <v>18</v>
      </c>
      <c r="C841" s="84" t="s">
        <v>43</v>
      </c>
      <c r="D841" s="84" t="s">
        <v>31</v>
      </c>
      <c r="E841" s="84" t="s">
        <v>44</v>
      </c>
      <c r="F841" s="88">
        <v>1</v>
      </c>
      <c r="G841" s="88">
        <v>0.83099999999999996</v>
      </c>
      <c r="H841" s="89">
        <v>0</v>
      </c>
      <c r="I841" s="88">
        <v>0.876</v>
      </c>
      <c r="J841" s="88">
        <v>18.68</v>
      </c>
      <c r="K841" s="88">
        <v>4.4486079999999997E-2</v>
      </c>
      <c r="L841" s="89">
        <v>0</v>
      </c>
      <c r="M841" s="88">
        <v>4.6895076000000001E-2</v>
      </c>
      <c r="N841" s="88"/>
      <c r="O841" s="88"/>
      <c r="P841" s="89"/>
      <c r="Q841" s="88"/>
      <c r="R841" s="90">
        <f t="shared" si="52"/>
        <v>18.68</v>
      </c>
      <c r="S841" s="90">
        <f t="shared" si="53"/>
        <v>5.3533188929001205E-2</v>
      </c>
      <c r="T841" s="93" t="str">
        <f t="shared" si="54"/>
        <v/>
      </c>
      <c r="U841" s="92">
        <f t="shared" si="55"/>
        <v>5.3533191780821922E-2</v>
      </c>
    </row>
    <row r="842" spans="1:21" x14ac:dyDescent="0.15">
      <c r="A842" s="84" t="s">
        <v>48</v>
      </c>
      <c r="B842" s="84" t="s">
        <v>18</v>
      </c>
      <c r="C842" s="84" t="s">
        <v>43</v>
      </c>
      <c r="D842" s="84" t="s">
        <v>31</v>
      </c>
      <c r="E842" s="84" t="s">
        <v>51</v>
      </c>
      <c r="F842" s="88">
        <v>1.85</v>
      </c>
      <c r="G842" s="88">
        <v>0.64100000000000001</v>
      </c>
      <c r="H842" s="89">
        <v>0</v>
      </c>
      <c r="I842" s="88">
        <v>0.85599999999999998</v>
      </c>
      <c r="J842" s="88">
        <v>34.558</v>
      </c>
      <c r="K842" s="88">
        <v>3.4314773999999999E-2</v>
      </c>
      <c r="L842" s="89">
        <v>0</v>
      </c>
      <c r="M842" s="88">
        <v>4.5824412000000002E-2</v>
      </c>
      <c r="N842" s="88"/>
      <c r="O842" s="88"/>
      <c r="P842" s="89"/>
      <c r="Q842" s="88"/>
      <c r="R842" s="90">
        <f t="shared" si="52"/>
        <v>18.68</v>
      </c>
      <c r="S842" s="90">
        <f t="shared" si="53"/>
        <v>5.3533188767550699E-2</v>
      </c>
      <c r="T842" s="93" t="str">
        <f t="shared" si="54"/>
        <v/>
      </c>
      <c r="U842" s="92">
        <f t="shared" si="55"/>
        <v>5.3533191588785049E-2</v>
      </c>
    </row>
    <row r="843" spans="1:21" x14ac:dyDescent="0.15">
      <c r="A843" s="84" t="s">
        <v>48</v>
      </c>
      <c r="B843" s="84" t="s">
        <v>18</v>
      </c>
      <c r="C843" s="84" t="s">
        <v>43</v>
      </c>
      <c r="D843" s="84" t="s">
        <v>30</v>
      </c>
      <c r="E843" s="84" t="s">
        <v>44</v>
      </c>
      <c r="F843" s="88">
        <v>3.5</v>
      </c>
      <c r="G843" s="88">
        <v>2.21</v>
      </c>
      <c r="H843" s="89">
        <v>0</v>
      </c>
      <c r="I843" s="88">
        <v>3.42</v>
      </c>
      <c r="J843" s="88">
        <v>54.984999999999999</v>
      </c>
      <c r="K843" s="88">
        <v>0.14067473</v>
      </c>
      <c r="L843" s="89">
        <v>0</v>
      </c>
      <c r="M843" s="88">
        <v>0.21769574</v>
      </c>
      <c r="N843" s="88"/>
      <c r="O843" s="88"/>
      <c r="P843" s="89"/>
      <c r="Q843" s="88"/>
      <c r="R843" s="90">
        <f t="shared" si="52"/>
        <v>15.709999999999999</v>
      </c>
      <c r="S843" s="90">
        <f t="shared" si="53"/>
        <v>6.3653723981900459E-2</v>
      </c>
      <c r="T843" s="93" t="str">
        <f t="shared" si="54"/>
        <v/>
      </c>
      <c r="U843" s="92">
        <f t="shared" si="55"/>
        <v>6.3653725146198825E-2</v>
      </c>
    </row>
    <row r="844" spans="1:21" x14ac:dyDescent="0.15">
      <c r="A844" s="84" t="s">
        <v>48</v>
      </c>
      <c r="B844" s="84" t="s">
        <v>18</v>
      </c>
      <c r="C844" s="84" t="s">
        <v>43</v>
      </c>
      <c r="D844" s="84" t="s">
        <v>30</v>
      </c>
      <c r="E844" s="84" t="s">
        <v>51</v>
      </c>
      <c r="F844" s="88">
        <v>3.5</v>
      </c>
      <c r="G844" s="88">
        <v>2.8</v>
      </c>
      <c r="H844" s="89">
        <v>0</v>
      </c>
      <c r="I844" s="88">
        <v>4.47</v>
      </c>
      <c r="J844" s="88">
        <v>54.984999999999999</v>
      </c>
      <c r="K844" s="88">
        <v>0.17823042</v>
      </c>
      <c r="L844" s="89">
        <v>0</v>
      </c>
      <c r="M844" s="88">
        <v>0.28453212999999999</v>
      </c>
      <c r="N844" s="88"/>
      <c r="O844" s="88"/>
      <c r="P844" s="89"/>
      <c r="Q844" s="88"/>
      <c r="R844" s="90">
        <f t="shared" si="52"/>
        <v>15.709999999999999</v>
      </c>
      <c r="S844" s="90">
        <f t="shared" si="53"/>
        <v>6.3653721428571439E-2</v>
      </c>
      <c r="T844" s="93" t="str">
        <f t="shared" si="54"/>
        <v/>
      </c>
      <c r="U844" s="92">
        <f t="shared" si="55"/>
        <v>6.365372035794184E-2</v>
      </c>
    </row>
    <row r="845" spans="1:21" x14ac:dyDescent="0.15">
      <c r="A845" s="84" t="s">
        <v>48</v>
      </c>
      <c r="B845" s="84" t="s">
        <v>18</v>
      </c>
      <c r="C845" s="84" t="s">
        <v>43</v>
      </c>
      <c r="D845" s="84" t="s">
        <v>45</v>
      </c>
      <c r="E845" s="84" t="s">
        <v>44</v>
      </c>
      <c r="F845" s="88">
        <v>2.7</v>
      </c>
      <c r="G845" s="88">
        <v>2.1</v>
      </c>
      <c r="H845" s="89">
        <v>0</v>
      </c>
      <c r="I845" s="88">
        <v>3.11</v>
      </c>
      <c r="J845" s="88"/>
      <c r="K845" s="88"/>
      <c r="L845" s="89"/>
      <c r="M845" s="88"/>
      <c r="N845" s="88">
        <v>2.7</v>
      </c>
      <c r="O845" s="88">
        <v>2.1</v>
      </c>
      <c r="P845" s="89">
        <v>0</v>
      </c>
      <c r="Q845" s="88">
        <v>3.11</v>
      </c>
      <c r="R845" s="90">
        <f t="shared" si="52"/>
        <v>1</v>
      </c>
      <c r="S845" s="90">
        <f t="shared" si="53"/>
        <v>1</v>
      </c>
      <c r="T845" s="93" t="str">
        <f t="shared" si="54"/>
        <v/>
      </c>
      <c r="U845" s="92">
        <f t="shared" si="55"/>
        <v>1</v>
      </c>
    </row>
    <row r="846" spans="1:21" x14ac:dyDescent="0.15">
      <c r="A846" s="84" t="s">
        <v>48</v>
      </c>
      <c r="B846" s="84" t="s">
        <v>18</v>
      </c>
      <c r="C846" s="84" t="s">
        <v>43</v>
      </c>
      <c r="D846" s="84" t="s">
        <v>45</v>
      </c>
      <c r="E846" s="84" t="s">
        <v>51</v>
      </c>
      <c r="F846" s="88">
        <v>3.4</v>
      </c>
      <c r="G846" s="88">
        <v>2</v>
      </c>
      <c r="H846" s="89">
        <v>0</v>
      </c>
      <c r="I846" s="88">
        <v>3.17</v>
      </c>
      <c r="J846" s="88"/>
      <c r="K846" s="88"/>
      <c r="L846" s="89"/>
      <c r="M846" s="88"/>
      <c r="N846" s="88">
        <v>3.4</v>
      </c>
      <c r="O846" s="88">
        <v>2</v>
      </c>
      <c r="P846" s="89">
        <v>0</v>
      </c>
      <c r="Q846" s="88">
        <v>3.17</v>
      </c>
      <c r="R846" s="90">
        <f t="shared" si="52"/>
        <v>1</v>
      </c>
      <c r="S846" s="90">
        <f t="shared" si="53"/>
        <v>1</v>
      </c>
      <c r="T846" s="93" t="str">
        <f t="shared" si="54"/>
        <v/>
      </c>
      <c r="U846" s="92">
        <f t="shared" si="55"/>
        <v>1</v>
      </c>
    </row>
    <row r="847" spans="1:21" x14ac:dyDescent="0.15">
      <c r="A847" s="84" t="s">
        <v>48</v>
      </c>
      <c r="B847" s="84" t="s">
        <v>18</v>
      </c>
      <c r="C847" s="84" t="s">
        <v>157</v>
      </c>
      <c r="D847" s="84" t="s">
        <v>29</v>
      </c>
      <c r="E847" s="84" t="s">
        <v>44</v>
      </c>
      <c r="F847" s="88">
        <v>2.66</v>
      </c>
      <c r="G847" s="88">
        <v>30.7</v>
      </c>
      <c r="H847" s="89">
        <v>4.48E-2</v>
      </c>
      <c r="I847" s="88">
        <v>3.22</v>
      </c>
      <c r="J847" s="88"/>
      <c r="K847" s="88"/>
      <c r="L847" s="89"/>
      <c r="M847" s="88"/>
      <c r="N847" s="88">
        <v>2.66</v>
      </c>
      <c r="O847" s="88">
        <v>30.7</v>
      </c>
      <c r="P847" s="89">
        <v>4.48E-2</v>
      </c>
      <c r="Q847" s="88">
        <v>3.22</v>
      </c>
      <c r="R847" s="90">
        <f t="shared" si="52"/>
        <v>1</v>
      </c>
      <c r="S847" s="90">
        <f t="shared" si="53"/>
        <v>1</v>
      </c>
      <c r="T847" s="93">
        <f t="shared" si="54"/>
        <v>1</v>
      </c>
      <c r="U847" s="92">
        <f t="shared" si="55"/>
        <v>1</v>
      </c>
    </row>
    <row r="848" spans="1:21" x14ac:dyDescent="0.15">
      <c r="A848" s="84" t="s">
        <v>48</v>
      </c>
      <c r="B848" s="84" t="s">
        <v>18</v>
      </c>
      <c r="C848" s="84" t="s">
        <v>157</v>
      </c>
      <c r="D848" s="84" t="s">
        <v>29</v>
      </c>
      <c r="E848" s="84" t="s">
        <v>51</v>
      </c>
      <c r="F848" s="88">
        <v>3.66</v>
      </c>
      <c r="G848" s="88">
        <v>23.4</v>
      </c>
      <c r="H848" s="89">
        <v>4.1399999999999999E-2</v>
      </c>
      <c r="I848" s="88">
        <v>3.44</v>
      </c>
      <c r="J848" s="88"/>
      <c r="K848" s="88"/>
      <c r="L848" s="89"/>
      <c r="M848" s="88"/>
      <c r="N848" s="88">
        <v>3.66</v>
      </c>
      <c r="O848" s="88">
        <v>23.4</v>
      </c>
      <c r="P848" s="89">
        <v>4.1399999999999999E-2</v>
      </c>
      <c r="Q848" s="88">
        <v>3.44</v>
      </c>
      <c r="R848" s="90">
        <f t="shared" si="52"/>
        <v>1</v>
      </c>
      <c r="S848" s="90">
        <f t="shared" si="53"/>
        <v>1</v>
      </c>
      <c r="T848" s="93">
        <f t="shared" si="54"/>
        <v>1</v>
      </c>
      <c r="U848" s="92">
        <f t="shared" si="55"/>
        <v>1</v>
      </c>
    </row>
    <row r="849" spans="1:21" x14ac:dyDescent="0.15">
      <c r="A849" s="84" t="s">
        <v>48</v>
      </c>
      <c r="B849" s="84" t="s">
        <v>18</v>
      </c>
      <c r="C849" s="84" t="s">
        <v>157</v>
      </c>
      <c r="D849" s="84" t="s">
        <v>31</v>
      </c>
      <c r="E849" s="84" t="s">
        <v>44</v>
      </c>
      <c r="F849" s="88">
        <v>1</v>
      </c>
      <c r="G849" s="88">
        <v>11.2</v>
      </c>
      <c r="H849" s="89">
        <v>1.03E-2</v>
      </c>
      <c r="I849" s="88">
        <v>0.91</v>
      </c>
      <c r="J849" s="88"/>
      <c r="K849" s="88"/>
      <c r="L849" s="89"/>
      <c r="M849" s="88"/>
      <c r="N849" s="88">
        <v>1</v>
      </c>
      <c r="O849" s="88">
        <v>11.2</v>
      </c>
      <c r="P849" s="89">
        <v>1.03E-2</v>
      </c>
      <c r="Q849" s="88">
        <v>0.91</v>
      </c>
      <c r="R849" s="90">
        <f t="shared" si="52"/>
        <v>1</v>
      </c>
      <c r="S849" s="90">
        <f t="shared" si="53"/>
        <v>1</v>
      </c>
      <c r="T849" s="93">
        <f t="shared" si="54"/>
        <v>1</v>
      </c>
      <c r="U849" s="92">
        <f t="shared" si="55"/>
        <v>1</v>
      </c>
    </row>
    <row r="850" spans="1:21" x14ac:dyDescent="0.15">
      <c r="A850" s="84" t="s">
        <v>48</v>
      </c>
      <c r="B850" s="84" t="s">
        <v>18</v>
      </c>
      <c r="C850" s="84" t="s">
        <v>157</v>
      </c>
      <c r="D850" s="84" t="s">
        <v>31</v>
      </c>
      <c r="E850" s="84" t="s">
        <v>51</v>
      </c>
      <c r="F850" s="88">
        <v>1.85</v>
      </c>
      <c r="G850" s="88">
        <v>6.26</v>
      </c>
      <c r="H850" s="89">
        <v>9.9299999999999996E-3</v>
      </c>
      <c r="I850" s="88">
        <v>0.88200000000000001</v>
      </c>
      <c r="J850" s="88"/>
      <c r="K850" s="88"/>
      <c r="L850" s="89"/>
      <c r="M850" s="88"/>
      <c r="N850" s="88">
        <v>1.85</v>
      </c>
      <c r="O850" s="88">
        <v>6.26</v>
      </c>
      <c r="P850" s="89">
        <v>9.9299999999999996E-3</v>
      </c>
      <c r="Q850" s="88">
        <v>0.88200000000000001</v>
      </c>
      <c r="R850" s="90">
        <f t="shared" si="52"/>
        <v>1</v>
      </c>
      <c r="S850" s="90">
        <f t="shared" si="53"/>
        <v>1</v>
      </c>
      <c r="T850" s="93">
        <f t="shared" si="54"/>
        <v>1</v>
      </c>
      <c r="U850" s="92">
        <f t="shared" si="55"/>
        <v>1</v>
      </c>
    </row>
    <row r="851" spans="1:21" x14ac:dyDescent="0.15">
      <c r="A851" s="84" t="s">
        <v>48</v>
      </c>
      <c r="B851" s="84" t="s">
        <v>18</v>
      </c>
      <c r="C851" s="84" t="s">
        <v>157</v>
      </c>
      <c r="D851" s="84" t="s">
        <v>30</v>
      </c>
      <c r="E851" s="84" t="s">
        <v>44</v>
      </c>
      <c r="F851" s="88">
        <v>3.5</v>
      </c>
      <c r="G851" s="88">
        <v>105</v>
      </c>
      <c r="H851" s="89">
        <v>7.6200000000000004E-2</v>
      </c>
      <c r="I851" s="88">
        <v>3.85</v>
      </c>
      <c r="J851" s="88"/>
      <c r="K851" s="88"/>
      <c r="L851" s="89"/>
      <c r="M851" s="88"/>
      <c r="N851" s="88">
        <v>3.5</v>
      </c>
      <c r="O851" s="88">
        <v>105</v>
      </c>
      <c r="P851" s="89">
        <v>7.6200000000000004E-2</v>
      </c>
      <c r="Q851" s="88">
        <v>3.85</v>
      </c>
      <c r="R851" s="90">
        <f t="shared" si="52"/>
        <v>1</v>
      </c>
      <c r="S851" s="90">
        <f t="shared" si="53"/>
        <v>1</v>
      </c>
      <c r="T851" s="93">
        <f t="shared" si="54"/>
        <v>1</v>
      </c>
      <c r="U851" s="92">
        <f t="shared" si="55"/>
        <v>1</v>
      </c>
    </row>
    <row r="852" spans="1:21" x14ac:dyDescent="0.15">
      <c r="A852" s="84" t="s">
        <v>48</v>
      </c>
      <c r="B852" s="84" t="s">
        <v>18</v>
      </c>
      <c r="C852" s="84" t="s">
        <v>157</v>
      </c>
      <c r="D852" s="84" t="s">
        <v>30</v>
      </c>
      <c r="E852" s="84" t="s">
        <v>51</v>
      </c>
      <c r="F852" s="88">
        <v>3.5</v>
      </c>
      <c r="G852" s="88">
        <v>64.5</v>
      </c>
      <c r="H852" s="89">
        <v>9.8299999999999998E-2</v>
      </c>
      <c r="I852" s="88">
        <v>5</v>
      </c>
      <c r="J852" s="88"/>
      <c r="K852" s="88"/>
      <c r="L852" s="89"/>
      <c r="M852" s="88"/>
      <c r="N852" s="88">
        <v>3.5</v>
      </c>
      <c r="O852" s="88">
        <v>64.5</v>
      </c>
      <c r="P852" s="89">
        <v>9.8299999999999998E-2</v>
      </c>
      <c r="Q852" s="88">
        <v>5</v>
      </c>
      <c r="R852" s="90">
        <f t="shared" si="52"/>
        <v>1</v>
      </c>
      <c r="S852" s="90">
        <f t="shared" si="53"/>
        <v>1</v>
      </c>
      <c r="T852" s="93">
        <f t="shared" si="54"/>
        <v>1</v>
      </c>
      <c r="U852" s="92">
        <f t="shared" si="55"/>
        <v>1</v>
      </c>
    </row>
    <row r="853" spans="1:21" x14ac:dyDescent="0.15">
      <c r="A853" s="84" t="s">
        <v>48</v>
      </c>
      <c r="B853" s="84" t="s">
        <v>18</v>
      </c>
      <c r="C853" s="84" t="s">
        <v>157</v>
      </c>
      <c r="D853" s="84" t="s">
        <v>45</v>
      </c>
      <c r="E853" s="84" t="s">
        <v>44</v>
      </c>
      <c r="F853" s="88">
        <v>2.7</v>
      </c>
      <c r="G853" s="88">
        <v>36.700000000000003</v>
      </c>
      <c r="H853" s="89">
        <v>4.7E-2</v>
      </c>
      <c r="I853" s="88">
        <v>3.21</v>
      </c>
      <c r="J853" s="88"/>
      <c r="K853" s="88"/>
      <c r="L853" s="89"/>
      <c r="M853" s="88"/>
      <c r="N853" s="88">
        <v>2.7</v>
      </c>
      <c r="O853" s="88">
        <v>36.700000000000003</v>
      </c>
      <c r="P853" s="89">
        <v>4.7E-2</v>
      </c>
      <c r="Q853" s="88">
        <v>3.21</v>
      </c>
      <c r="R853" s="90">
        <f t="shared" si="52"/>
        <v>1</v>
      </c>
      <c r="S853" s="90">
        <f t="shared" si="53"/>
        <v>1</v>
      </c>
      <c r="T853" s="93">
        <f t="shared" si="54"/>
        <v>1</v>
      </c>
      <c r="U853" s="92">
        <f t="shared" si="55"/>
        <v>1</v>
      </c>
    </row>
    <row r="854" spans="1:21" x14ac:dyDescent="0.15">
      <c r="A854" s="84" t="s">
        <v>48</v>
      </c>
      <c r="B854" s="84" t="s">
        <v>18</v>
      </c>
      <c r="C854" s="84" t="s">
        <v>157</v>
      </c>
      <c r="D854" s="84" t="s">
        <v>45</v>
      </c>
      <c r="E854" s="84" t="s">
        <v>51</v>
      </c>
      <c r="F854" s="88">
        <v>3.4</v>
      </c>
      <c r="G854" s="88">
        <v>28</v>
      </c>
      <c r="H854" s="89">
        <v>4.7E-2</v>
      </c>
      <c r="I854" s="88">
        <v>3.32</v>
      </c>
      <c r="J854" s="88"/>
      <c r="K854" s="88"/>
      <c r="L854" s="89"/>
      <c r="M854" s="88"/>
      <c r="N854" s="88">
        <v>3.4</v>
      </c>
      <c r="O854" s="88">
        <v>28</v>
      </c>
      <c r="P854" s="89">
        <v>4.7E-2</v>
      </c>
      <c r="Q854" s="88">
        <v>3.32</v>
      </c>
      <c r="R854" s="90">
        <f t="shared" si="52"/>
        <v>1</v>
      </c>
      <c r="S854" s="90">
        <f t="shared" si="53"/>
        <v>1</v>
      </c>
      <c r="T854" s="93">
        <f t="shared" si="54"/>
        <v>1</v>
      </c>
      <c r="U854" s="92">
        <f t="shared" si="55"/>
        <v>1</v>
      </c>
    </row>
    <row r="855" spans="1:21" x14ac:dyDescent="0.15">
      <c r="A855" s="84" t="s">
        <v>48</v>
      </c>
      <c r="B855" s="84" t="s">
        <v>18</v>
      </c>
      <c r="C855" s="84" t="s">
        <v>158</v>
      </c>
      <c r="D855" s="84" t="s">
        <v>29</v>
      </c>
      <c r="E855" s="84" t="s">
        <v>44</v>
      </c>
      <c r="F855" s="88">
        <v>2.66</v>
      </c>
      <c r="G855" s="88">
        <v>67</v>
      </c>
      <c r="H855" s="89">
        <v>4.5999999999999999E-2</v>
      </c>
      <c r="I855" s="88">
        <v>0</v>
      </c>
      <c r="J855" s="88"/>
      <c r="K855" s="88"/>
      <c r="L855" s="89"/>
      <c r="M855" s="88"/>
      <c r="N855" s="88">
        <v>2.66</v>
      </c>
      <c r="O855" s="88">
        <v>67</v>
      </c>
      <c r="P855" s="89">
        <v>4.5999999999999999E-2</v>
      </c>
      <c r="Q855" s="88">
        <v>0</v>
      </c>
      <c r="R855" s="90">
        <f t="shared" si="52"/>
        <v>1</v>
      </c>
      <c r="S855" s="90">
        <f t="shared" si="53"/>
        <v>1</v>
      </c>
      <c r="T855" s="93">
        <f t="shared" si="54"/>
        <v>1</v>
      </c>
      <c r="U855" s="92" t="str">
        <f t="shared" si="55"/>
        <v/>
      </c>
    </row>
    <row r="856" spans="1:21" x14ac:dyDescent="0.15">
      <c r="A856" s="84" t="s">
        <v>48</v>
      </c>
      <c r="B856" s="84" t="s">
        <v>18</v>
      </c>
      <c r="C856" s="84" t="s">
        <v>158</v>
      </c>
      <c r="D856" s="84" t="s">
        <v>29</v>
      </c>
      <c r="E856" s="84" t="s">
        <v>51</v>
      </c>
      <c r="F856" s="88">
        <v>3.66</v>
      </c>
      <c r="G856" s="88">
        <v>63.6</v>
      </c>
      <c r="H856" s="89">
        <v>4.4499999999999998E-2</v>
      </c>
      <c r="I856" s="88">
        <v>0</v>
      </c>
      <c r="J856" s="88"/>
      <c r="K856" s="88"/>
      <c r="L856" s="89"/>
      <c r="M856" s="88"/>
      <c r="N856" s="88">
        <v>3.66</v>
      </c>
      <c r="O856" s="88">
        <v>63.6</v>
      </c>
      <c r="P856" s="89">
        <v>4.4499999999999998E-2</v>
      </c>
      <c r="Q856" s="88">
        <v>0</v>
      </c>
      <c r="R856" s="90">
        <f t="shared" si="52"/>
        <v>1</v>
      </c>
      <c r="S856" s="90">
        <f t="shared" si="53"/>
        <v>1</v>
      </c>
      <c r="T856" s="93">
        <f t="shared" si="54"/>
        <v>1</v>
      </c>
      <c r="U856" s="92" t="str">
        <f t="shared" si="55"/>
        <v/>
      </c>
    </row>
    <row r="857" spans="1:21" x14ac:dyDescent="0.15">
      <c r="A857" s="84" t="s">
        <v>48</v>
      </c>
      <c r="B857" s="84" t="s">
        <v>18</v>
      </c>
      <c r="C857" s="84" t="s">
        <v>158</v>
      </c>
      <c r="D857" s="84" t="s">
        <v>31</v>
      </c>
      <c r="E857" s="84" t="s">
        <v>44</v>
      </c>
      <c r="F857" s="88">
        <v>1</v>
      </c>
      <c r="G857" s="88">
        <v>20.5</v>
      </c>
      <c r="H857" s="89">
        <v>1.03E-2</v>
      </c>
      <c r="I857" s="88">
        <v>0</v>
      </c>
      <c r="J857" s="88"/>
      <c r="K857" s="88"/>
      <c r="L857" s="89"/>
      <c r="M857" s="88"/>
      <c r="N857" s="88">
        <v>1</v>
      </c>
      <c r="O857" s="88">
        <v>20.5</v>
      </c>
      <c r="P857" s="89">
        <v>1.03E-2</v>
      </c>
      <c r="Q857" s="88">
        <v>0</v>
      </c>
      <c r="R857" s="90">
        <f t="shared" si="52"/>
        <v>1</v>
      </c>
      <c r="S857" s="90">
        <f t="shared" si="53"/>
        <v>1</v>
      </c>
      <c r="T857" s="93">
        <f t="shared" si="54"/>
        <v>1</v>
      </c>
      <c r="U857" s="92" t="str">
        <f t="shared" si="55"/>
        <v/>
      </c>
    </row>
    <row r="858" spans="1:21" x14ac:dyDescent="0.15">
      <c r="A858" s="84" t="s">
        <v>48</v>
      </c>
      <c r="B858" s="84" t="s">
        <v>18</v>
      </c>
      <c r="C858" s="84" t="s">
        <v>158</v>
      </c>
      <c r="D858" s="84" t="s">
        <v>31</v>
      </c>
      <c r="E858" s="84" t="s">
        <v>51</v>
      </c>
      <c r="F858" s="88">
        <v>1.85</v>
      </c>
      <c r="G858" s="88">
        <v>14.7</v>
      </c>
      <c r="H858" s="89">
        <v>1.0200000000000001E-2</v>
      </c>
      <c r="I858" s="88">
        <v>0</v>
      </c>
      <c r="J858" s="88"/>
      <c r="K858" s="88"/>
      <c r="L858" s="89"/>
      <c r="M858" s="88"/>
      <c r="N858" s="88">
        <v>1.85</v>
      </c>
      <c r="O858" s="88">
        <v>14.7</v>
      </c>
      <c r="P858" s="89">
        <v>1.0200000000000001E-2</v>
      </c>
      <c r="Q858" s="88">
        <v>0</v>
      </c>
      <c r="R858" s="90">
        <f t="shared" si="52"/>
        <v>1</v>
      </c>
      <c r="S858" s="90">
        <f t="shared" si="53"/>
        <v>1</v>
      </c>
      <c r="T858" s="93">
        <f t="shared" si="54"/>
        <v>1</v>
      </c>
      <c r="U858" s="92" t="str">
        <f t="shared" si="55"/>
        <v/>
      </c>
    </row>
    <row r="859" spans="1:21" x14ac:dyDescent="0.15">
      <c r="A859" s="84" t="s">
        <v>48</v>
      </c>
      <c r="B859" s="84" t="s">
        <v>18</v>
      </c>
      <c r="C859" s="84" t="s">
        <v>158</v>
      </c>
      <c r="D859" s="84" t="s">
        <v>30</v>
      </c>
      <c r="E859" s="84" t="s">
        <v>44</v>
      </c>
      <c r="F859" s="88">
        <v>3.5</v>
      </c>
      <c r="G859" s="88">
        <v>145</v>
      </c>
      <c r="H859" s="89">
        <v>7.8899999999999998E-2</v>
      </c>
      <c r="I859" s="88">
        <v>0</v>
      </c>
      <c r="J859" s="88"/>
      <c r="K859" s="88"/>
      <c r="L859" s="89"/>
      <c r="M859" s="88"/>
      <c r="N859" s="88">
        <v>3.5</v>
      </c>
      <c r="O859" s="88">
        <v>145</v>
      </c>
      <c r="P859" s="89">
        <v>7.8899999999999998E-2</v>
      </c>
      <c r="Q859" s="88">
        <v>0</v>
      </c>
      <c r="R859" s="90">
        <f t="shared" si="52"/>
        <v>1</v>
      </c>
      <c r="S859" s="90">
        <f t="shared" si="53"/>
        <v>1</v>
      </c>
      <c r="T859" s="93">
        <f t="shared" si="54"/>
        <v>1</v>
      </c>
      <c r="U859" s="92" t="str">
        <f t="shared" si="55"/>
        <v/>
      </c>
    </row>
    <row r="860" spans="1:21" x14ac:dyDescent="0.15">
      <c r="A860" s="84" t="s">
        <v>48</v>
      </c>
      <c r="B860" s="84" t="s">
        <v>18</v>
      </c>
      <c r="C860" s="84" t="s">
        <v>158</v>
      </c>
      <c r="D860" s="84" t="s">
        <v>30</v>
      </c>
      <c r="E860" s="84" t="s">
        <v>51</v>
      </c>
      <c r="F860" s="88">
        <v>3.5</v>
      </c>
      <c r="G860" s="88">
        <v>114</v>
      </c>
      <c r="H860" s="89">
        <v>0.10199999999999999</v>
      </c>
      <c r="I860" s="88">
        <v>0</v>
      </c>
      <c r="J860" s="88"/>
      <c r="K860" s="88"/>
      <c r="L860" s="89"/>
      <c r="M860" s="88"/>
      <c r="N860" s="88">
        <v>3.5</v>
      </c>
      <c r="O860" s="88">
        <v>114</v>
      </c>
      <c r="P860" s="89">
        <v>0.10199999999999999</v>
      </c>
      <c r="Q860" s="88">
        <v>0</v>
      </c>
      <c r="R860" s="90">
        <f t="shared" si="52"/>
        <v>1</v>
      </c>
      <c r="S860" s="90">
        <f t="shared" si="53"/>
        <v>1</v>
      </c>
      <c r="T860" s="93">
        <f t="shared" si="54"/>
        <v>1</v>
      </c>
      <c r="U860" s="92" t="str">
        <f t="shared" si="55"/>
        <v/>
      </c>
    </row>
    <row r="861" spans="1:21" x14ac:dyDescent="0.15">
      <c r="A861" s="84" t="s">
        <v>48</v>
      </c>
      <c r="B861" s="84" t="s">
        <v>18</v>
      </c>
      <c r="C861" s="84" t="s">
        <v>158</v>
      </c>
      <c r="D861" s="84" t="s">
        <v>45</v>
      </c>
      <c r="E861" s="84" t="s">
        <v>44</v>
      </c>
      <c r="F861" s="88">
        <v>2.7</v>
      </c>
      <c r="G861" s="88">
        <v>72.599999999999994</v>
      </c>
      <c r="H861" s="89">
        <v>4.8000000000000001E-2</v>
      </c>
      <c r="I861" s="88">
        <v>0</v>
      </c>
      <c r="J861" s="88"/>
      <c r="K861" s="88"/>
      <c r="L861" s="89"/>
      <c r="M861" s="88"/>
      <c r="N861" s="88">
        <v>2.7</v>
      </c>
      <c r="O861" s="88">
        <v>72.599999999999994</v>
      </c>
      <c r="P861" s="89">
        <v>4.8000000000000001E-2</v>
      </c>
      <c r="Q861" s="88">
        <v>0</v>
      </c>
      <c r="R861" s="90">
        <f t="shared" si="52"/>
        <v>1</v>
      </c>
      <c r="S861" s="90">
        <f t="shared" si="53"/>
        <v>1</v>
      </c>
      <c r="T861" s="93">
        <f t="shared" si="54"/>
        <v>1</v>
      </c>
      <c r="U861" s="92" t="str">
        <f t="shared" si="55"/>
        <v/>
      </c>
    </row>
    <row r="862" spans="1:21" x14ac:dyDescent="0.15">
      <c r="A862" s="84" t="s">
        <v>48</v>
      </c>
      <c r="B862" s="84" t="s">
        <v>18</v>
      </c>
      <c r="C862" s="84" t="s">
        <v>158</v>
      </c>
      <c r="D862" s="84" t="s">
        <v>45</v>
      </c>
      <c r="E862" s="84" t="s">
        <v>51</v>
      </c>
      <c r="F862" s="88">
        <v>3.4</v>
      </c>
      <c r="G862" s="88">
        <v>64.8</v>
      </c>
      <c r="H862" s="89">
        <v>4.9000000000000002E-2</v>
      </c>
      <c r="I862" s="88">
        <v>0</v>
      </c>
      <c r="J862" s="88"/>
      <c r="K862" s="88"/>
      <c r="L862" s="89"/>
      <c r="M862" s="88"/>
      <c r="N862" s="88">
        <v>3.4</v>
      </c>
      <c r="O862" s="88">
        <v>64.8</v>
      </c>
      <c r="P862" s="89">
        <v>4.9000000000000002E-2</v>
      </c>
      <c r="Q862" s="88">
        <v>0</v>
      </c>
      <c r="R862" s="90">
        <f t="shared" si="52"/>
        <v>1</v>
      </c>
      <c r="S862" s="90">
        <f t="shared" si="53"/>
        <v>1</v>
      </c>
      <c r="T862" s="93">
        <f t="shared" si="54"/>
        <v>1</v>
      </c>
      <c r="U862" s="92" t="str">
        <f t="shared" si="55"/>
        <v/>
      </c>
    </row>
    <row r="863" spans="1:21" x14ac:dyDescent="0.15">
      <c r="A863" s="84" t="s">
        <v>48</v>
      </c>
      <c r="B863" s="84" t="s">
        <v>18</v>
      </c>
      <c r="C863" s="84" t="s">
        <v>159</v>
      </c>
      <c r="D863" s="84" t="s">
        <v>29</v>
      </c>
      <c r="E863" s="84" t="s">
        <v>44</v>
      </c>
      <c r="F863" s="88">
        <v>2.66</v>
      </c>
      <c r="G863" s="88">
        <v>30.6</v>
      </c>
      <c r="H863" s="89">
        <v>4.1799999999999997E-2</v>
      </c>
      <c r="I863" s="88">
        <v>3.05</v>
      </c>
      <c r="J863" s="88"/>
      <c r="K863" s="88"/>
      <c r="L863" s="89"/>
      <c r="M863" s="88"/>
      <c r="N863" s="88">
        <v>2.66</v>
      </c>
      <c r="O863" s="88">
        <v>30.6</v>
      </c>
      <c r="P863" s="89">
        <v>4.1799999999999997E-2</v>
      </c>
      <c r="Q863" s="88">
        <v>3.05</v>
      </c>
      <c r="R863" s="90">
        <f t="shared" si="52"/>
        <v>1</v>
      </c>
      <c r="S863" s="90">
        <f t="shared" si="53"/>
        <v>1</v>
      </c>
      <c r="T863" s="93">
        <f t="shared" si="54"/>
        <v>1</v>
      </c>
      <c r="U863" s="92">
        <f t="shared" si="55"/>
        <v>1</v>
      </c>
    </row>
    <row r="864" spans="1:21" x14ac:dyDescent="0.15">
      <c r="A864" s="84" t="s">
        <v>48</v>
      </c>
      <c r="B864" s="84" t="s">
        <v>18</v>
      </c>
      <c r="C864" s="84" t="s">
        <v>159</v>
      </c>
      <c r="D864" s="84" t="s">
        <v>29</v>
      </c>
      <c r="E864" s="84" t="s">
        <v>51</v>
      </c>
      <c r="F864" s="88">
        <v>3.66</v>
      </c>
      <c r="G864" s="88">
        <v>24</v>
      </c>
      <c r="H864" s="89">
        <v>3.8800000000000001E-2</v>
      </c>
      <c r="I864" s="88">
        <v>3.26</v>
      </c>
      <c r="J864" s="88"/>
      <c r="K864" s="88"/>
      <c r="L864" s="89"/>
      <c r="M864" s="88"/>
      <c r="N864" s="88">
        <v>3.66</v>
      </c>
      <c r="O864" s="88">
        <v>24</v>
      </c>
      <c r="P864" s="89">
        <v>3.8800000000000001E-2</v>
      </c>
      <c r="Q864" s="88">
        <v>3.26</v>
      </c>
      <c r="R864" s="90">
        <f t="shared" si="52"/>
        <v>1</v>
      </c>
      <c r="S864" s="90">
        <f t="shared" si="53"/>
        <v>1</v>
      </c>
      <c r="T864" s="93">
        <f t="shared" si="54"/>
        <v>1</v>
      </c>
      <c r="U864" s="92">
        <f t="shared" si="55"/>
        <v>1</v>
      </c>
    </row>
    <row r="865" spans="1:21" x14ac:dyDescent="0.15">
      <c r="A865" s="84" t="s">
        <v>48</v>
      </c>
      <c r="B865" s="84" t="s">
        <v>18</v>
      </c>
      <c r="C865" s="84" t="s">
        <v>159</v>
      </c>
      <c r="D865" s="84" t="s">
        <v>31</v>
      </c>
      <c r="E865" s="84" t="s">
        <v>44</v>
      </c>
      <c r="F865" s="88">
        <v>1</v>
      </c>
      <c r="G865" s="88">
        <v>12</v>
      </c>
      <c r="H865" s="89">
        <v>1.01E-2</v>
      </c>
      <c r="I865" s="88">
        <v>0.79700000000000004</v>
      </c>
      <c r="J865" s="88"/>
      <c r="K865" s="88"/>
      <c r="L865" s="89"/>
      <c r="M865" s="88"/>
      <c r="N865" s="88">
        <v>1</v>
      </c>
      <c r="O865" s="88">
        <v>12</v>
      </c>
      <c r="P865" s="89">
        <v>1.01E-2</v>
      </c>
      <c r="Q865" s="88">
        <v>0.79700000000000004</v>
      </c>
      <c r="R865" s="90">
        <f t="shared" si="52"/>
        <v>1</v>
      </c>
      <c r="S865" s="90">
        <f t="shared" si="53"/>
        <v>1</v>
      </c>
      <c r="T865" s="93">
        <f t="shared" si="54"/>
        <v>1</v>
      </c>
      <c r="U865" s="92">
        <f t="shared" si="55"/>
        <v>1</v>
      </c>
    </row>
    <row r="866" spans="1:21" x14ac:dyDescent="0.15">
      <c r="A866" s="84" t="s">
        <v>48</v>
      </c>
      <c r="B866" s="84" t="s">
        <v>18</v>
      </c>
      <c r="C866" s="84" t="s">
        <v>159</v>
      </c>
      <c r="D866" s="84" t="s">
        <v>31</v>
      </c>
      <c r="E866" s="84" t="s">
        <v>51</v>
      </c>
      <c r="F866" s="88">
        <v>1.85</v>
      </c>
      <c r="G866" s="88">
        <v>7.15</v>
      </c>
      <c r="H866" s="89">
        <v>9.7199999999999995E-3</v>
      </c>
      <c r="I866" s="88">
        <v>0.77400000000000002</v>
      </c>
      <c r="J866" s="88"/>
      <c r="K866" s="88"/>
      <c r="L866" s="89"/>
      <c r="M866" s="88"/>
      <c r="N866" s="88">
        <v>1.85</v>
      </c>
      <c r="O866" s="88">
        <v>7.15</v>
      </c>
      <c r="P866" s="89">
        <v>9.7199999999999995E-3</v>
      </c>
      <c r="Q866" s="88">
        <v>0.77400000000000002</v>
      </c>
      <c r="R866" s="90">
        <f t="shared" si="52"/>
        <v>1</v>
      </c>
      <c r="S866" s="90">
        <f t="shared" si="53"/>
        <v>1</v>
      </c>
      <c r="T866" s="93">
        <f t="shared" si="54"/>
        <v>1</v>
      </c>
      <c r="U866" s="92">
        <f t="shared" si="55"/>
        <v>1</v>
      </c>
    </row>
    <row r="867" spans="1:21" x14ac:dyDescent="0.15">
      <c r="A867" s="84" t="s">
        <v>48</v>
      </c>
      <c r="B867" s="84" t="s">
        <v>18</v>
      </c>
      <c r="C867" s="84" t="s">
        <v>159</v>
      </c>
      <c r="D867" s="84" t="s">
        <v>30</v>
      </c>
      <c r="E867" s="84" t="s">
        <v>44</v>
      </c>
      <c r="F867" s="88">
        <v>3.5</v>
      </c>
      <c r="G867" s="88">
        <v>103</v>
      </c>
      <c r="H867" s="89">
        <v>7.1599999999999997E-2</v>
      </c>
      <c r="I867" s="88">
        <v>3.37</v>
      </c>
      <c r="J867" s="88"/>
      <c r="K867" s="88"/>
      <c r="L867" s="89"/>
      <c r="M867" s="88"/>
      <c r="N867" s="88">
        <v>3.5</v>
      </c>
      <c r="O867" s="88">
        <v>103</v>
      </c>
      <c r="P867" s="89">
        <v>7.1599999999999997E-2</v>
      </c>
      <c r="Q867" s="88">
        <v>3.37</v>
      </c>
      <c r="R867" s="90">
        <f t="shared" si="52"/>
        <v>1</v>
      </c>
      <c r="S867" s="90">
        <f t="shared" si="53"/>
        <v>1</v>
      </c>
      <c r="T867" s="93">
        <f t="shared" si="54"/>
        <v>1</v>
      </c>
      <c r="U867" s="92">
        <f t="shared" si="55"/>
        <v>1</v>
      </c>
    </row>
    <row r="868" spans="1:21" x14ac:dyDescent="0.15">
      <c r="A868" s="84" t="s">
        <v>48</v>
      </c>
      <c r="B868" s="84" t="s">
        <v>18</v>
      </c>
      <c r="C868" s="84" t="s">
        <v>159</v>
      </c>
      <c r="D868" s="84" t="s">
        <v>30</v>
      </c>
      <c r="E868" s="84" t="s">
        <v>51</v>
      </c>
      <c r="F868" s="88">
        <v>3.5</v>
      </c>
      <c r="G868" s="88">
        <v>66.3</v>
      </c>
      <c r="H868" s="89">
        <v>9.2299999999999993E-2</v>
      </c>
      <c r="I868" s="88">
        <v>4.38</v>
      </c>
      <c r="J868" s="88"/>
      <c r="K868" s="88"/>
      <c r="L868" s="89"/>
      <c r="M868" s="88"/>
      <c r="N868" s="88">
        <v>3.5</v>
      </c>
      <c r="O868" s="88">
        <v>66.3</v>
      </c>
      <c r="P868" s="89">
        <v>9.2299999999999993E-2</v>
      </c>
      <c r="Q868" s="88">
        <v>4.38</v>
      </c>
      <c r="R868" s="90">
        <f t="shared" si="52"/>
        <v>1</v>
      </c>
      <c r="S868" s="90">
        <f t="shared" si="53"/>
        <v>1</v>
      </c>
      <c r="T868" s="93">
        <f t="shared" si="54"/>
        <v>1</v>
      </c>
      <c r="U868" s="92">
        <f t="shared" si="55"/>
        <v>1</v>
      </c>
    </row>
    <row r="869" spans="1:21" x14ac:dyDescent="0.15">
      <c r="A869" s="84" t="s">
        <v>48</v>
      </c>
      <c r="B869" s="84" t="s">
        <v>18</v>
      </c>
      <c r="C869" s="84" t="s">
        <v>159</v>
      </c>
      <c r="D869" s="84" t="s">
        <v>45</v>
      </c>
      <c r="E869" s="84" t="s">
        <v>44</v>
      </c>
      <c r="F869" s="88">
        <v>2.7</v>
      </c>
      <c r="G869" s="88">
        <v>36.5</v>
      </c>
      <c r="H869" s="89">
        <v>4.3999999999999997E-2</v>
      </c>
      <c r="I869" s="88">
        <v>3.01</v>
      </c>
      <c r="J869" s="88"/>
      <c r="K869" s="88"/>
      <c r="L869" s="89"/>
      <c r="M869" s="88"/>
      <c r="N869" s="88">
        <v>2.7</v>
      </c>
      <c r="O869" s="88">
        <v>36.5</v>
      </c>
      <c r="P869" s="89">
        <v>4.3999999999999997E-2</v>
      </c>
      <c r="Q869" s="88">
        <v>3.01</v>
      </c>
      <c r="R869" s="90">
        <f t="shared" si="52"/>
        <v>1</v>
      </c>
      <c r="S869" s="90">
        <f t="shared" si="53"/>
        <v>1</v>
      </c>
      <c r="T869" s="93">
        <f t="shared" si="54"/>
        <v>1</v>
      </c>
      <c r="U869" s="92">
        <f t="shared" si="55"/>
        <v>1</v>
      </c>
    </row>
    <row r="870" spans="1:21" x14ac:dyDescent="0.15">
      <c r="A870" s="84" t="s">
        <v>48</v>
      </c>
      <c r="B870" s="84" t="s">
        <v>18</v>
      </c>
      <c r="C870" s="84" t="s">
        <v>159</v>
      </c>
      <c r="D870" s="84" t="s">
        <v>45</v>
      </c>
      <c r="E870" s="84" t="s">
        <v>51</v>
      </c>
      <c r="F870" s="88">
        <v>3.4</v>
      </c>
      <c r="G870" s="88">
        <v>28.8</v>
      </c>
      <c r="H870" s="89">
        <v>4.3999999999999997E-2</v>
      </c>
      <c r="I870" s="88">
        <v>3.08</v>
      </c>
      <c r="J870" s="88"/>
      <c r="K870" s="88"/>
      <c r="L870" s="89"/>
      <c r="M870" s="88"/>
      <c r="N870" s="88">
        <v>3.4</v>
      </c>
      <c r="O870" s="88">
        <v>28.8</v>
      </c>
      <c r="P870" s="89">
        <v>4.3999999999999997E-2</v>
      </c>
      <c r="Q870" s="88">
        <v>3.08</v>
      </c>
      <c r="R870" s="90">
        <f t="shared" si="52"/>
        <v>1</v>
      </c>
      <c r="S870" s="90">
        <f t="shared" si="53"/>
        <v>1</v>
      </c>
      <c r="T870" s="93">
        <f t="shared" si="54"/>
        <v>1</v>
      </c>
      <c r="U870" s="92">
        <f t="shared" si="55"/>
        <v>1</v>
      </c>
    </row>
    <row r="871" spans="1:21" x14ac:dyDescent="0.15">
      <c r="A871" s="84" t="s">
        <v>48</v>
      </c>
      <c r="B871" s="84" t="s">
        <v>20</v>
      </c>
      <c r="C871" s="84" t="s">
        <v>43</v>
      </c>
      <c r="D871" s="84" t="s">
        <v>29</v>
      </c>
      <c r="E871" s="84" t="s">
        <v>44</v>
      </c>
      <c r="F871" s="88">
        <v>2.4700000000000002</v>
      </c>
      <c r="G871" s="88">
        <v>2.65</v>
      </c>
      <c r="H871" s="89">
        <v>0</v>
      </c>
      <c r="I871" s="88">
        <v>3.88</v>
      </c>
      <c r="J871" s="88">
        <v>45.892600000000002</v>
      </c>
      <c r="K871" s="88">
        <v>0.14262648</v>
      </c>
      <c r="L871" s="89">
        <v>0</v>
      </c>
      <c r="M871" s="88">
        <v>0.2088267</v>
      </c>
      <c r="N871" s="88"/>
      <c r="O871" s="88"/>
      <c r="P871" s="89"/>
      <c r="Q871" s="88"/>
      <c r="R871" s="90">
        <f t="shared" si="52"/>
        <v>18.579999999999998</v>
      </c>
      <c r="S871" s="90">
        <f t="shared" si="53"/>
        <v>5.382131320754717E-2</v>
      </c>
      <c r="T871" s="93" t="str">
        <f t="shared" si="54"/>
        <v/>
      </c>
      <c r="U871" s="92">
        <f t="shared" si="55"/>
        <v>5.3821314432989695E-2</v>
      </c>
    </row>
    <row r="872" spans="1:21" x14ac:dyDescent="0.15">
      <c r="A872" s="84" t="s">
        <v>48</v>
      </c>
      <c r="B872" s="84" t="s">
        <v>20</v>
      </c>
      <c r="C872" s="84" t="s">
        <v>43</v>
      </c>
      <c r="D872" s="84" t="s">
        <v>29</v>
      </c>
      <c r="E872" s="84" t="s">
        <v>51</v>
      </c>
      <c r="F872" s="88">
        <v>3.45</v>
      </c>
      <c r="G872" s="88">
        <v>2.14</v>
      </c>
      <c r="H872" s="89">
        <v>0</v>
      </c>
      <c r="I872" s="88">
        <v>3.39</v>
      </c>
      <c r="J872" s="88">
        <v>64.100999999999999</v>
      </c>
      <c r="K872" s="88">
        <v>0.11517761999999999</v>
      </c>
      <c r="L872" s="89">
        <v>0</v>
      </c>
      <c r="M872" s="88">
        <v>0.18245426000000001</v>
      </c>
      <c r="N872" s="88"/>
      <c r="O872" s="88"/>
      <c r="P872" s="89"/>
      <c r="Q872" s="88"/>
      <c r="R872" s="90">
        <f t="shared" si="52"/>
        <v>18.579999999999998</v>
      </c>
      <c r="S872" s="90">
        <f t="shared" si="53"/>
        <v>5.3821317757009338E-2</v>
      </c>
      <c r="T872" s="93" t="str">
        <f t="shared" si="54"/>
        <v/>
      </c>
      <c r="U872" s="92">
        <f t="shared" si="55"/>
        <v>5.3821315634218291E-2</v>
      </c>
    </row>
    <row r="873" spans="1:21" x14ac:dyDescent="0.15">
      <c r="A873" s="84" t="s">
        <v>48</v>
      </c>
      <c r="B873" s="84" t="s">
        <v>20</v>
      </c>
      <c r="C873" s="84" t="s">
        <v>43</v>
      </c>
      <c r="D873" s="84" t="s">
        <v>31</v>
      </c>
      <c r="E873" s="84" t="s">
        <v>44</v>
      </c>
      <c r="F873" s="88">
        <v>1</v>
      </c>
      <c r="G873" s="88">
        <v>0.60399999999999998</v>
      </c>
      <c r="H873" s="89">
        <v>0</v>
      </c>
      <c r="I873" s="88">
        <v>0.61599999999999999</v>
      </c>
      <c r="J873" s="88">
        <v>18.68</v>
      </c>
      <c r="K873" s="88">
        <v>3.2334044999999999E-2</v>
      </c>
      <c r="L873" s="89">
        <v>0</v>
      </c>
      <c r="M873" s="88">
        <v>3.2976445E-2</v>
      </c>
      <c r="N873" s="88"/>
      <c r="O873" s="88"/>
      <c r="P873" s="89"/>
      <c r="Q873" s="88"/>
      <c r="R873" s="90">
        <f t="shared" si="52"/>
        <v>18.68</v>
      </c>
      <c r="S873" s="90">
        <f t="shared" si="53"/>
        <v>5.3533187086092712E-2</v>
      </c>
      <c r="T873" s="93" t="str">
        <f t="shared" si="54"/>
        <v/>
      </c>
      <c r="U873" s="92">
        <f t="shared" si="55"/>
        <v>5.3533189935064937E-2</v>
      </c>
    </row>
    <row r="874" spans="1:21" x14ac:dyDescent="0.15">
      <c r="A874" s="84" t="s">
        <v>48</v>
      </c>
      <c r="B874" s="84" t="s">
        <v>20</v>
      </c>
      <c r="C874" s="84" t="s">
        <v>43</v>
      </c>
      <c r="D874" s="84" t="s">
        <v>31</v>
      </c>
      <c r="E874" s="84" t="s">
        <v>51</v>
      </c>
      <c r="F874" s="88">
        <v>1.7</v>
      </c>
      <c r="G874" s="88">
        <v>0.73599999999999999</v>
      </c>
      <c r="H874" s="89">
        <v>0</v>
      </c>
      <c r="I874" s="88">
        <v>0.94899999999999995</v>
      </c>
      <c r="J874" s="88">
        <v>31.756</v>
      </c>
      <c r="K874" s="88">
        <v>3.940043E-2</v>
      </c>
      <c r="L874" s="89">
        <v>0</v>
      </c>
      <c r="M874" s="88">
        <v>5.0803000000000001E-2</v>
      </c>
      <c r="N874" s="88"/>
      <c r="O874" s="88"/>
      <c r="P874" s="89"/>
      <c r="Q874" s="88"/>
      <c r="R874" s="90">
        <f t="shared" si="52"/>
        <v>18.68</v>
      </c>
      <c r="S874" s="90">
        <f t="shared" si="53"/>
        <v>5.3533192934782613E-2</v>
      </c>
      <c r="T874" s="93" t="str">
        <f t="shared" si="54"/>
        <v/>
      </c>
      <c r="U874" s="92">
        <f t="shared" si="55"/>
        <v>5.3533192834562704E-2</v>
      </c>
    </row>
    <row r="875" spans="1:21" x14ac:dyDescent="0.15">
      <c r="A875" s="84" t="s">
        <v>48</v>
      </c>
      <c r="B875" s="84" t="s">
        <v>20</v>
      </c>
      <c r="C875" s="84" t="s">
        <v>43</v>
      </c>
      <c r="D875" s="84" t="s">
        <v>30</v>
      </c>
      <c r="E875" s="84" t="s">
        <v>44</v>
      </c>
      <c r="F875" s="88">
        <v>3.5</v>
      </c>
      <c r="G875" s="88">
        <v>1.56</v>
      </c>
      <c r="H875" s="89">
        <v>0</v>
      </c>
      <c r="I875" s="88">
        <v>2.41</v>
      </c>
      <c r="J875" s="88">
        <v>54.984999999999999</v>
      </c>
      <c r="K875" s="88">
        <v>9.9299799999999994E-2</v>
      </c>
      <c r="L875" s="89">
        <v>0</v>
      </c>
      <c r="M875" s="88">
        <v>0.15340546999999999</v>
      </c>
      <c r="N875" s="88"/>
      <c r="O875" s="88"/>
      <c r="P875" s="89"/>
      <c r="Q875" s="88"/>
      <c r="R875" s="90">
        <f t="shared" si="52"/>
        <v>15.709999999999999</v>
      </c>
      <c r="S875" s="90">
        <f t="shared" si="53"/>
        <v>6.3653717948717936E-2</v>
      </c>
      <c r="T875" s="93" t="str">
        <f t="shared" si="54"/>
        <v/>
      </c>
      <c r="U875" s="92">
        <f t="shared" si="55"/>
        <v>6.3653721991701231E-2</v>
      </c>
    </row>
    <row r="876" spans="1:21" x14ac:dyDescent="0.15">
      <c r="A876" s="84" t="s">
        <v>48</v>
      </c>
      <c r="B876" s="84" t="s">
        <v>20</v>
      </c>
      <c r="C876" s="84" t="s">
        <v>43</v>
      </c>
      <c r="D876" s="84" t="s">
        <v>30</v>
      </c>
      <c r="E876" s="84" t="s">
        <v>51</v>
      </c>
      <c r="F876" s="88">
        <v>3.5</v>
      </c>
      <c r="G876" s="88">
        <v>2.83</v>
      </c>
      <c r="H876" s="89">
        <v>0</v>
      </c>
      <c r="I876" s="88">
        <v>4.54</v>
      </c>
      <c r="J876" s="88">
        <v>54.984999999999999</v>
      </c>
      <c r="K876" s="88">
        <v>0.18014003000000001</v>
      </c>
      <c r="L876" s="89">
        <v>0</v>
      </c>
      <c r="M876" s="88">
        <v>0.28898790000000002</v>
      </c>
      <c r="N876" s="88"/>
      <c r="O876" s="88"/>
      <c r="P876" s="89"/>
      <c r="Q876" s="88"/>
      <c r="R876" s="90">
        <f t="shared" si="52"/>
        <v>15.709999999999999</v>
      </c>
      <c r="S876" s="90">
        <f t="shared" si="53"/>
        <v>6.3653720848056539E-2</v>
      </c>
      <c r="T876" s="93" t="str">
        <f t="shared" si="54"/>
        <v/>
      </c>
      <c r="U876" s="92">
        <f t="shared" si="55"/>
        <v>6.3653722466960355E-2</v>
      </c>
    </row>
    <row r="877" spans="1:21" x14ac:dyDescent="0.15">
      <c r="A877" s="84" t="s">
        <v>48</v>
      </c>
      <c r="B877" s="84" t="s">
        <v>20</v>
      </c>
      <c r="C877" s="84" t="s">
        <v>43</v>
      </c>
      <c r="D877" s="84" t="s">
        <v>45</v>
      </c>
      <c r="E877" s="84" t="s">
        <v>44</v>
      </c>
      <c r="F877" s="88">
        <v>2.1</v>
      </c>
      <c r="G877" s="88">
        <v>2.1</v>
      </c>
      <c r="H877" s="89">
        <v>0</v>
      </c>
      <c r="I877" s="88">
        <v>3.05</v>
      </c>
      <c r="J877" s="88"/>
      <c r="K877" s="88"/>
      <c r="L877" s="89"/>
      <c r="M877" s="88"/>
      <c r="N877" s="88">
        <v>2.1</v>
      </c>
      <c r="O877" s="88">
        <v>2.1</v>
      </c>
      <c r="P877" s="89">
        <v>0</v>
      </c>
      <c r="Q877" s="88">
        <v>3.05</v>
      </c>
      <c r="R877" s="90">
        <f t="shared" si="52"/>
        <v>1</v>
      </c>
      <c r="S877" s="90">
        <f t="shared" si="53"/>
        <v>1</v>
      </c>
      <c r="T877" s="93" t="str">
        <f t="shared" si="54"/>
        <v/>
      </c>
      <c r="U877" s="92">
        <f t="shared" si="55"/>
        <v>1</v>
      </c>
    </row>
    <row r="878" spans="1:21" x14ac:dyDescent="0.15">
      <c r="A878" s="84" t="s">
        <v>48</v>
      </c>
      <c r="B878" s="84" t="s">
        <v>20</v>
      </c>
      <c r="C878" s="84" t="s">
        <v>43</v>
      </c>
      <c r="D878" s="84" t="s">
        <v>45</v>
      </c>
      <c r="E878" s="84" t="s">
        <v>51</v>
      </c>
      <c r="F878" s="88">
        <v>3</v>
      </c>
      <c r="G878" s="88">
        <v>1.8</v>
      </c>
      <c r="H878" s="89">
        <v>0</v>
      </c>
      <c r="I878" s="88">
        <v>2.82</v>
      </c>
      <c r="J878" s="88"/>
      <c r="K878" s="88"/>
      <c r="L878" s="89"/>
      <c r="M878" s="88"/>
      <c r="N878" s="88">
        <v>3</v>
      </c>
      <c r="O878" s="88">
        <v>1.8</v>
      </c>
      <c r="P878" s="89">
        <v>0</v>
      </c>
      <c r="Q878" s="88">
        <v>2.82</v>
      </c>
      <c r="R878" s="90">
        <f t="shared" si="52"/>
        <v>1</v>
      </c>
      <c r="S878" s="90">
        <f t="shared" si="53"/>
        <v>1</v>
      </c>
      <c r="T878" s="93" t="str">
        <f t="shared" si="54"/>
        <v/>
      </c>
      <c r="U878" s="92">
        <f t="shared" si="55"/>
        <v>1</v>
      </c>
    </row>
    <row r="879" spans="1:21" x14ac:dyDescent="0.15">
      <c r="A879" s="84" t="s">
        <v>48</v>
      </c>
      <c r="B879" s="84" t="s">
        <v>20</v>
      </c>
      <c r="C879" s="84" t="s">
        <v>157</v>
      </c>
      <c r="D879" s="84" t="s">
        <v>29</v>
      </c>
      <c r="E879" s="84" t="s">
        <v>44</v>
      </c>
      <c r="F879" s="88">
        <v>2.4700000000000002</v>
      </c>
      <c r="G879" s="88">
        <v>18.899999999999999</v>
      </c>
      <c r="H879" s="89">
        <v>3.1099999999999999E-2</v>
      </c>
      <c r="I879" s="88">
        <v>3.98</v>
      </c>
      <c r="J879" s="88"/>
      <c r="K879" s="88"/>
      <c r="L879" s="89"/>
      <c r="M879" s="88"/>
      <c r="N879" s="88">
        <v>2.4700000000000002</v>
      </c>
      <c r="O879" s="88">
        <v>18.899999999999999</v>
      </c>
      <c r="P879" s="89">
        <v>3.1099999999999999E-2</v>
      </c>
      <c r="Q879" s="88">
        <v>3.98</v>
      </c>
      <c r="R879" s="90">
        <f t="shared" si="52"/>
        <v>1</v>
      </c>
      <c r="S879" s="90">
        <f t="shared" si="53"/>
        <v>1</v>
      </c>
      <c r="T879" s="93">
        <f t="shared" si="54"/>
        <v>1</v>
      </c>
      <c r="U879" s="92">
        <f t="shared" si="55"/>
        <v>1</v>
      </c>
    </row>
    <row r="880" spans="1:21" x14ac:dyDescent="0.15">
      <c r="A880" s="84" t="s">
        <v>48</v>
      </c>
      <c r="B880" s="84" t="s">
        <v>20</v>
      </c>
      <c r="C880" s="84" t="s">
        <v>157</v>
      </c>
      <c r="D880" s="84" t="s">
        <v>29</v>
      </c>
      <c r="E880" s="84" t="s">
        <v>51</v>
      </c>
      <c r="F880" s="88">
        <v>3.45</v>
      </c>
      <c r="G880" s="88">
        <v>16.100000000000001</v>
      </c>
      <c r="H880" s="89">
        <v>3.4700000000000002E-2</v>
      </c>
      <c r="I880" s="88">
        <v>3.47</v>
      </c>
      <c r="J880" s="88"/>
      <c r="K880" s="88"/>
      <c r="L880" s="89"/>
      <c r="M880" s="88"/>
      <c r="N880" s="88">
        <v>3.45</v>
      </c>
      <c r="O880" s="88">
        <v>16.100000000000001</v>
      </c>
      <c r="P880" s="89">
        <v>3.4700000000000002E-2</v>
      </c>
      <c r="Q880" s="88">
        <v>3.47</v>
      </c>
      <c r="R880" s="90">
        <f t="shared" si="52"/>
        <v>1</v>
      </c>
      <c r="S880" s="90">
        <f t="shared" si="53"/>
        <v>1</v>
      </c>
      <c r="T880" s="93">
        <f t="shared" si="54"/>
        <v>1</v>
      </c>
      <c r="U880" s="92">
        <f t="shared" si="55"/>
        <v>1</v>
      </c>
    </row>
    <row r="881" spans="1:21" x14ac:dyDescent="0.15">
      <c r="A881" s="84" t="s">
        <v>48</v>
      </c>
      <c r="B881" s="84" t="s">
        <v>20</v>
      </c>
      <c r="C881" s="84" t="s">
        <v>157</v>
      </c>
      <c r="D881" s="84" t="s">
        <v>31</v>
      </c>
      <c r="E881" s="84" t="s">
        <v>44</v>
      </c>
      <c r="F881" s="88">
        <v>1</v>
      </c>
      <c r="G881" s="88">
        <v>6.35</v>
      </c>
      <c r="H881" s="89">
        <v>7.0000000000000001E-3</v>
      </c>
      <c r="I881" s="88">
        <v>0.65300000000000002</v>
      </c>
      <c r="J881" s="88"/>
      <c r="K881" s="88"/>
      <c r="L881" s="89"/>
      <c r="M881" s="88"/>
      <c r="N881" s="88">
        <v>1</v>
      </c>
      <c r="O881" s="88">
        <v>6.35</v>
      </c>
      <c r="P881" s="89">
        <v>7.0000000000000001E-3</v>
      </c>
      <c r="Q881" s="88">
        <v>0.65300000000000002</v>
      </c>
      <c r="R881" s="90">
        <f t="shared" si="52"/>
        <v>1</v>
      </c>
      <c r="S881" s="90">
        <f t="shared" si="53"/>
        <v>1</v>
      </c>
      <c r="T881" s="93">
        <f t="shared" si="54"/>
        <v>1</v>
      </c>
      <c r="U881" s="92">
        <f t="shared" si="55"/>
        <v>1</v>
      </c>
    </row>
    <row r="882" spans="1:21" x14ac:dyDescent="0.15">
      <c r="A882" s="84" t="s">
        <v>48</v>
      </c>
      <c r="B882" s="84" t="s">
        <v>20</v>
      </c>
      <c r="C882" s="84" t="s">
        <v>157</v>
      </c>
      <c r="D882" s="84" t="s">
        <v>31</v>
      </c>
      <c r="E882" s="84" t="s">
        <v>51</v>
      </c>
      <c r="F882" s="88">
        <v>1.7</v>
      </c>
      <c r="G882" s="88">
        <v>5.16</v>
      </c>
      <c r="H882" s="89">
        <v>8.4200000000000004E-3</v>
      </c>
      <c r="I882" s="88">
        <v>0.98499999999999999</v>
      </c>
      <c r="J882" s="88"/>
      <c r="K882" s="88"/>
      <c r="L882" s="89"/>
      <c r="M882" s="88"/>
      <c r="N882" s="88">
        <v>1.7</v>
      </c>
      <c r="O882" s="88">
        <v>5.16</v>
      </c>
      <c r="P882" s="89">
        <v>8.4200000000000004E-3</v>
      </c>
      <c r="Q882" s="88">
        <v>0.98499999999999999</v>
      </c>
      <c r="R882" s="90">
        <f t="shared" si="52"/>
        <v>1</v>
      </c>
      <c r="S882" s="90">
        <f t="shared" si="53"/>
        <v>1</v>
      </c>
      <c r="T882" s="93">
        <f t="shared" si="54"/>
        <v>1</v>
      </c>
      <c r="U882" s="92">
        <f t="shared" si="55"/>
        <v>1</v>
      </c>
    </row>
    <row r="883" spans="1:21" x14ac:dyDescent="0.15">
      <c r="A883" s="84" t="s">
        <v>48</v>
      </c>
      <c r="B883" s="84" t="s">
        <v>20</v>
      </c>
      <c r="C883" s="84" t="s">
        <v>157</v>
      </c>
      <c r="D883" s="84" t="s">
        <v>30</v>
      </c>
      <c r="E883" s="84" t="s">
        <v>44</v>
      </c>
      <c r="F883" s="88">
        <v>3.5</v>
      </c>
      <c r="G883" s="88">
        <v>105</v>
      </c>
      <c r="H883" s="89">
        <v>5.3499999999999999E-2</v>
      </c>
      <c r="I883" s="88">
        <v>2.68</v>
      </c>
      <c r="J883" s="88"/>
      <c r="K883" s="88"/>
      <c r="L883" s="89"/>
      <c r="M883" s="88"/>
      <c r="N883" s="88">
        <v>3.5</v>
      </c>
      <c r="O883" s="88">
        <v>105</v>
      </c>
      <c r="P883" s="89">
        <v>5.3499999999999999E-2</v>
      </c>
      <c r="Q883" s="88">
        <v>2.68</v>
      </c>
      <c r="R883" s="90">
        <f t="shared" si="52"/>
        <v>1</v>
      </c>
      <c r="S883" s="90">
        <f t="shared" si="53"/>
        <v>1</v>
      </c>
      <c r="T883" s="93">
        <f t="shared" si="54"/>
        <v>1</v>
      </c>
      <c r="U883" s="92">
        <f t="shared" si="55"/>
        <v>1</v>
      </c>
    </row>
    <row r="884" spans="1:21" x14ac:dyDescent="0.15">
      <c r="A884" s="84" t="s">
        <v>48</v>
      </c>
      <c r="B884" s="84" t="s">
        <v>20</v>
      </c>
      <c r="C884" s="84" t="s">
        <v>157</v>
      </c>
      <c r="D884" s="84" t="s">
        <v>30</v>
      </c>
      <c r="E884" s="84" t="s">
        <v>51</v>
      </c>
      <c r="F884" s="88">
        <v>3.5</v>
      </c>
      <c r="G884" s="88">
        <v>39.4</v>
      </c>
      <c r="H884" s="89">
        <v>7.0900000000000005E-2</v>
      </c>
      <c r="I884" s="88">
        <v>5.0599999999999996</v>
      </c>
      <c r="J884" s="88"/>
      <c r="K884" s="88"/>
      <c r="L884" s="89"/>
      <c r="M884" s="88"/>
      <c r="N884" s="88">
        <v>3.5</v>
      </c>
      <c r="O884" s="88">
        <v>39.4</v>
      </c>
      <c r="P884" s="89">
        <v>7.0900000000000005E-2</v>
      </c>
      <c r="Q884" s="88">
        <v>5.0599999999999996</v>
      </c>
      <c r="R884" s="90">
        <f t="shared" si="52"/>
        <v>1</v>
      </c>
      <c r="S884" s="90">
        <f t="shared" si="53"/>
        <v>1</v>
      </c>
      <c r="T884" s="93">
        <f t="shared" si="54"/>
        <v>1</v>
      </c>
      <c r="U884" s="92">
        <f t="shared" si="55"/>
        <v>1</v>
      </c>
    </row>
    <row r="885" spans="1:21" x14ac:dyDescent="0.15">
      <c r="A885" s="84" t="s">
        <v>48</v>
      </c>
      <c r="B885" s="84" t="s">
        <v>20</v>
      </c>
      <c r="C885" s="84" t="s">
        <v>157</v>
      </c>
      <c r="D885" s="84" t="s">
        <v>45</v>
      </c>
      <c r="E885" s="84" t="s">
        <v>44</v>
      </c>
      <c r="F885" s="88">
        <v>2.1</v>
      </c>
      <c r="G885" s="88">
        <v>18</v>
      </c>
      <c r="H885" s="89">
        <v>2.5999999999999999E-2</v>
      </c>
      <c r="I885" s="88">
        <v>3.14</v>
      </c>
      <c r="J885" s="88"/>
      <c r="K885" s="88"/>
      <c r="L885" s="89"/>
      <c r="M885" s="88"/>
      <c r="N885" s="88">
        <v>2.1</v>
      </c>
      <c r="O885" s="88">
        <v>18</v>
      </c>
      <c r="P885" s="89">
        <v>2.5999999999999999E-2</v>
      </c>
      <c r="Q885" s="88">
        <v>3.14</v>
      </c>
      <c r="R885" s="90">
        <f t="shared" si="52"/>
        <v>1</v>
      </c>
      <c r="S885" s="90">
        <f t="shared" si="53"/>
        <v>1</v>
      </c>
      <c r="T885" s="93">
        <f t="shared" si="54"/>
        <v>1</v>
      </c>
      <c r="U885" s="92">
        <f t="shared" si="55"/>
        <v>1</v>
      </c>
    </row>
    <row r="886" spans="1:21" x14ac:dyDescent="0.15">
      <c r="A886" s="84" t="s">
        <v>48</v>
      </c>
      <c r="B886" s="84" t="s">
        <v>20</v>
      </c>
      <c r="C886" s="84" t="s">
        <v>157</v>
      </c>
      <c r="D886" s="84" t="s">
        <v>45</v>
      </c>
      <c r="E886" s="84" t="s">
        <v>51</v>
      </c>
      <c r="F886" s="88">
        <v>3</v>
      </c>
      <c r="G886" s="88">
        <v>14.2</v>
      </c>
      <c r="H886" s="89">
        <v>2.9000000000000001E-2</v>
      </c>
      <c r="I886" s="88">
        <v>2.9</v>
      </c>
      <c r="J886" s="88"/>
      <c r="K886" s="88"/>
      <c r="L886" s="89"/>
      <c r="M886" s="88"/>
      <c r="N886" s="88">
        <v>3</v>
      </c>
      <c r="O886" s="88">
        <v>14.2</v>
      </c>
      <c r="P886" s="89">
        <v>2.9000000000000001E-2</v>
      </c>
      <c r="Q886" s="88">
        <v>2.9</v>
      </c>
      <c r="R886" s="90">
        <f t="shared" si="52"/>
        <v>1</v>
      </c>
      <c r="S886" s="90">
        <f t="shared" si="53"/>
        <v>1</v>
      </c>
      <c r="T886" s="93">
        <f t="shared" si="54"/>
        <v>1</v>
      </c>
      <c r="U886" s="92">
        <f t="shared" si="55"/>
        <v>1</v>
      </c>
    </row>
    <row r="887" spans="1:21" x14ac:dyDescent="0.15">
      <c r="A887" s="84" t="s">
        <v>48</v>
      </c>
      <c r="B887" s="84" t="s">
        <v>20</v>
      </c>
      <c r="C887" s="84" t="s">
        <v>158</v>
      </c>
      <c r="D887" s="84" t="s">
        <v>29</v>
      </c>
      <c r="E887" s="84" t="s">
        <v>44</v>
      </c>
      <c r="F887" s="88">
        <v>2.4700000000000002</v>
      </c>
      <c r="G887" s="88">
        <v>61.4</v>
      </c>
      <c r="H887" s="89">
        <v>3.1199999999999999E-2</v>
      </c>
      <c r="I887" s="88">
        <v>0</v>
      </c>
      <c r="J887" s="88"/>
      <c r="K887" s="88"/>
      <c r="L887" s="89"/>
      <c r="M887" s="88"/>
      <c r="N887" s="88">
        <v>2.4700000000000002</v>
      </c>
      <c r="O887" s="88">
        <v>61.4</v>
      </c>
      <c r="P887" s="89">
        <v>3.1199999999999999E-2</v>
      </c>
      <c r="Q887" s="88">
        <v>0</v>
      </c>
      <c r="R887" s="90">
        <f t="shared" si="52"/>
        <v>1</v>
      </c>
      <c r="S887" s="90">
        <f t="shared" si="53"/>
        <v>1</v>
      </c>
      <c r="T887" s="93">
        <f t="shared" si="54"/>
        <v>1</v>
      </c>
      <c r="U887" s="92" t="str">
        <f t="shared" si="55"/>
        <v/>
      </c>
    </row>
    <row r="888" spans="1:21" x14ac:dyDescent="0.15">
      <c r="A888" s="84" t="s">
        <v>48</v>
      </c>
      <c r="B888" s="84" t="s">
        <v>20</v>
      </c>
      <c r="C888" s="84" t="s">
        <v>158</v>
      </c>
      <c r="D888" s="84" t="s">
        <v>29</v>
      </c>
      <c r="E888" s="84" t="s">
        <v>51</v>
      </c>
      <c r="F888" s="88">
        <v>3.45</v>
      </c>
      <c r="G888" s="88">
        <v>54.1</v>
      </c>
      <c r="H888" s="89">
        <v>3.7900000000000003E-2</v>
      </c>
      <c r="I888" s="88">
        <v>0</v>
      </c>
      <c r="J888" s="88"/>
      <c r="K888" s="88"/>
      <c r="L888" s="89"/>
      <c r="M888" s="88"/>
      <c r="N888" s="88">
        <v>3.45</v>
      </c>
      <c r="O888" s="88">
        <v>54.1</v>
      </c>
      <c r="P888" s="89">
        <v>3.7900000000000003E-2</v>
      </c>
      <c r="Q888" s="88">
        <v>0</v>
      </c>
      <c r="R888" s="90">
        <f t="shared" si="52"/>
        <v>1</v>
      </c>
      <c r="S888" s="90">
        <f t="shared" si="53"/>
        <v>1</v>
      </c>
      <c r="T888" s="93">
        <f t="shared" si="54"/>
        <v>1</v>
      </c>
      <c r="U888" s="92" t="str">
        <f t="shared" si="55"/>
        <v/>
      </c>
    </row>
    <row r="889" spans="1:21" x14ac:dyDescent="0.15">
      <c r="A889" s="84" t="s">
        <v>48</v>
      </c>
      <c r="B889" s="84" t="s">
        <v>20</v>
      </c>
      <c r="C889" s="84" t="s">
        <v>158</v>
      </c>
      <c r="D889" s="84" t="s">
        <v>31</v>
      </c>
      <c r="E889" s="84" t="s">
        <v>44</v>
      </c>
      <c r="F889" s="88">
        <v>1</v>
      </c>
      <c r="G889" s="88">
        <v>13.1</v>
      </c>
      <c r="H889" s="89">
        <v>7.1999999999999998E-3</v>
      </c>
      <c r="I889" s="88">
        <v>0</v>
      </c>
      <c r="J889" s="88"/>
      <c r="K889" s="88"/>
      <c r="L889" s="89"/>
      <c r="M889" s="88"/>
      <c r="N889" s="88">
        <v>1</v>
      </c>
      <c r="O889" s="88">
        <v>13.1</v>
      </c>
      <c r="P889" s="89">
        <v>7.1999999999999998E-3</v>
      </c>
      <c r="Q889" s="88">
        <v>0</v>
      </c>
      <c r="R889" s="90">
        <f t="shared" si="52"/>
        <v>1</v>
      </c>
      <c r="S889" s="90">
        <f t="shared" si="53"/>
        <v>1</v>
      </c>
      <c r="T889" s="93">
        <f t="shared" si="54"/>
        <v>1</v>
      </c>
      <c r="U889" s="92" t="str">
        <f t="shared" si="55"/>
        <v/>
      </c>
    </row>
    <row r="890" spans="1:21" x14ac:dyDescent="0.15">
      <c r="A890" s="84" t="s">
        <v>48</v>
      </c>
      <c r="B890" s="84" t="s">
        <v>20</v>
      </c>
      <c r="C890" s="84" t="s">
        <v>158</v>
      </c>
      <c r="D890" s="84" t="s">
        <v>31</v>
      </c>
      <c r="E890" s="84" t="s">
        <v>51</v>
      </c>
      <c r="F890" s="88">
        <v>1.7</v>
      </c>
      <c r="G890" s="88">
        <v>14.8</v>
      </c>
      <c r="H890" s="89">
        <v>9.1000000000000004E-3</v>
      </c>
      <c r="I890" s="88">
        <v>0</v>
      </c>
      <c r="J890" s="88"/>
      <c r="K890" s="88"/>
      <c r="L890" s="89"/>
      <c r="M890" s="88"/>
      <c r="N890" s="88">
        <v>1.7</v>
      </c>
      <c r="O890" s="88">
        <v>14.8</v>
      </c>
      <c r="P890" s="89">
        <v>9.1000000000000004E-3</v>
      </c>
      <c r="Q890" s="88">
        <v>0</v>
      </c>
      <c r="R890" s="90">
        <f t="shared" si="52"/>
        <v>1</v>
      </c>
      <c r="S890" s="90">
        <f t="shared" si="53"/>
        <v>1</v>
      </c>
      <c r="T890" s="93">
        <f t="shared" si="54"/>
        <v>1</v>
      </c>
      <c r="U890" s="92" t="str">
        <f t="shared" si="55"/>
        <v/>
      </c>
    </row>
    <row r="891" spans="1:21" x14ac:dyDescent="0.15">
      <c r="A891" s="84" t="s">
        <v>48</v>
      </c>
      <c r="B891" s="84" t="s">
        <v>20</v>
      </c>
      <c r="C891" s="84" t="s">
        <v>158</v>
      </c>
      <c r="D891" s="84" t="s">
        <v>30</v>
      </c>
      <c r="E891" s="84" t="s">
        <v>44</v>
      </c>
      <c r="F891" s="88">
        <v>3.5</v>
      </c>
      <c r="G891" s="88">
        <v>134</v>
      </c>
      <c r="H891" s="89">
        <v>5.8599999999999999E-2</v>
      </c>
      <c r="I891" s="88">
        <v>0</v>
      </c>
      <c r="J891" s="88"/>
      <c r="K891" s="88"/>
      <c r="L891" s="89"/>
      <c r="M891" s="88"/>
      <c r="N891" s="88">
        <v>3.5</v>
      </c>
      <c r="O891" s="88">
        <v>134</v>
      </c>
      <c r="P891" s="89">
        <v>5.8599999999999999E-2</v>
      </c>
      <c r="Q891" s="88">
        <v>0</v>
      </c>
      <c r="R891" s="90">
        <f t="shared" si="52"/>
        <v>1</v>
      </c>
      <c r="S891" s="90">
        <f t="shared" si="53"/>
        <v>1</v>
      </c>
      <c r="T891" s="93">
        <f t="shared" si="54"/>
        <v>1</v>
      </c>
      <c r="U891" s="92" t="str">
        <f t="shared" si="55"/>
        <v/>
      </c>
    </row>
    <row r="892" spans="1:21" x14ac:dyDescent="0.15">
      <c r="A892" s="84" t="s">
        <v>48</v>
      </c>
      <c r="B892" s="84" t="s">
        <v>20</v>
      </c>
      <c r="C892" s="84" t="s">
        <v>158</v>
      </c>
      <c r="D892" s="84" t="s">
        <v>30</v>
      </c>
      <c r="E892" s="84" t="s">
        <v>51</v>
      </c>
      <c r="F892" s="88">
        <v>3.5</v>
      </c>
      <c r="G892" s="88">
        <v>86.2</v>
      </c>
      <c r="H892" s="89">
        <v>7.7299999999999994E-2</v>
      </c>
      <c r="I892" s="88">
        <v>0</v>
      </c>
      <c r="J892" s="88"/>
      <c r="K892" s="88"/>
      <c r="L892" s="89"/>
      <c r="M892" s="88"/>
      <c r="N892" s="88">
        <v>3.5</v>
      </c>
      <c r="O892" s="88">
        <v>86.2</v>
      </c>
      <c r="P892" s="89">
        <v>7.7299999999999994E-2</v>
      </c>
      <c r="Q892" s="88">
        <v>0</v>
      </c>
      <c r="R892" s="90">
        <f t="shared" si="52"/>
        <v>1</v>
      </c>
      <c r="S892" s="90">
        <f t="shared" si="53"/>
        <v>1</v>
      </c>
      <c r="T892" s="93">
        <f t="shared" si="54"/>
        <v>1</v>
      </c>
      <c r="U892" s="92" t="str">
        <f t="shared" si="55"/>
        <v/>
      </c>
    </row>
    <row r="893" spans="1:21" x14ac:dyDescent="0.15">
      <c r="A893" s="84" t="s">
        <v>48</v>
      </c>
      <c r="B893" s="84" t="s">
        <v>20</v>
      </c>
      <c r="C893" s="84" t="s">
        <v>158</v>
      </c>
      <c r="D893" s="84" t="s">
        <v>45</v>
      </c>
      <c r="E893" s="84" t="s">
        <v>44</v>
      </c>
      <c r="F893" s="88">
        <v>2.1</v>
      </c>
      <c r="G893" s="88">
        <v>51.5</v>
      </c>
      <c r="H893" s="89">
        <v>2.5999999999999999E-2</v>
      </c>
      <c r="I893" s="88">
        <v>0</v>
      </c>
      <c r="J893" s="88"/>
      <c r="K893" s="88"/>
      <c r="L893" s="89"/>
      <c r="M893" s="88"/>
      <c r="N893" s="88">
        <v>2.1</v>
      </c>
      <c r="O893" s="88">
        <v>51.5</v>
      </c>
      <c r="P893" s="89">
        <v>2.5999999999999999E-2</v>
      </c>
      <c r="Q893" s="88">
        <v>0</v>
      </c>
      <c r="R893" s="90">
        <f t="shared" si="52"/>
        <v>1</v>
      </c>
      <c r="S893" s="90">
        <f t="shared" si="53"/>
        <v>1</v>
      </c>
      <c r="T893" s="93">
        <f t="shared" si="54"/>
        <v>1</v>
      </c>
      <c r="U893" s="92" t="str">
        <f t="shared" si="55"/>
        <v/>
      </c>
    </row>
    <row r="894" spans="1:21" x14ac:dyDescent="0.15">
      <c r="A894" s="84" t="s">
        <v>48</v>
      </c>
      <c r="B894" s="84" t="s">
        <v>20</v>
      </c>
      <c r="C894" s="84" t="s">
        <v>158</v>
      </c>
      <c r="D894" s="84" t="s">
        <v>45</v>
      </c>
      <c r="E894" s="84" t="s">
        <v>51</v>
      </c>
      <c r="F894" s="88">
        <v>3</v>
      </c>
      <c r="G894" s="88">
        <v>45.3</v>
      </c>
      <c r="H894" s="89">
        <v>3.2000000000000001E-2</v>
      </c>
      <c r="I894" s="88">
        <v>0</v>
      </c>
      <c r="J894" s="88"/>
      <c r="K894" s="88"/>
      <c r="L894" s="89"/>
      <c r="M894" s="88"/>
      <c r="N894" s="88">
        <v>3</v>
      </c>
      <c r="O894" s="88">
        <v>45.3</v>
      </c>
      <c r="P894" s="89">
        <v>3.2000000000000001E-2</v>
      </c>
      <c r="Q894" s="88">
        <v>0</v>
      </c>
      <c r="R894" s="90">
        <f t="shared" si="52"/>
        <v>1</v>
      </c>
      <c r="S894" s="90">
        <f t="shared" si="53"/>
        <v>1</v>
      </c>
      <c r="T894" s="93">
        <f t="shared" si="54"/>
        <v>1</v>
      </c>
      <c r="U894" s="92" t="str">
        <f t="shared" si="55"/>
        <v/>
      </c>
    </row>
    <row r="895" spans="1:21" x14ac:dyDescent="0.15">
      <c r="A895" s="84" t="s">
        <v>48</v>
      </c>
      <c r="B895" s="84" t="s">
        <v>20</v>
      </c>
      <c r="C895" s="84" t="s">
        <v>159</v>
      </c>
      <c r="D895" s="84" t="s">
        <v>29</v>
      </c>
      <c r="E895" s="84" t="s">
        <v>44</v>
      </c>
      <c r="F895" s="88">
        <v>2.4700000000000002</v>
      </c>
      <c r="G895" s="88">
        <v>18.899999999999999</v>
      </c>
      <c r="H895" s="89">
        <v>2.7300000000000001E-2</v>
      </c>
      <c r="I895" s="88">
        <v>3.78</v>
      </c>
      <c r="J895" s="88"/>
      <c r="K895" s="88"/>
      <c r="L895" s="89"/>
      <c r="M895" s="88"/>
      <c r="N895" s="88">
        <v>2.4700000000000002</v>
      </c>
      <c r="O895" s="88">
        <v>18.899999999999999</v>
      </c>
      <c r="P895" s="89">
        <v>2.7300000000000001E-2</v>
      </c>
      <c r="Q895" s="88">
        <v>3.78</v>
      </c>
      <c r="R895" s="90">
        <f t="shared" si="52"/>
        <v>1</v>
      </c>
      <c r="S895" s="90">
        <f t="shared" si="53"/>
        <v>1</v>
      </c>
      <c r="T895" s="93">
        <f t="shared" si="54"/>
        <v>1</v>
      </c>
      <c r="U895" s="92">
        <f t="shared" si="55"/>
        <v>1</v>
      </c>
    </row>
    <row r="896" spans="1:21" x14ac:dyDescent="0.15">
      <c r="A896" s="84" t="s">
        <v>48</v>
      </c>
      <c r="B896" s="84" t="s">
        <v>20</v>
      </c>
      <c r="C896" s="84" t="s">
        <v>159</v>
      </c>
      <c r="D896" s="84" t="s">
        <v>29</v>
      </c>
      <c r="E896" s="84" t="s">
        <v>51</v>
      </c>
      <c r="F896" s="88">
        <v>3.45</v>
      </c>
      <c r="G896" s="88">
        <v>16.2</v>
      </c>
      <c r="H896" s="89">
        <v>3.0599999999999999E-2</v>
      </c>
      <c r="I896" s="88">
        <v>3.29</v>
      </c>
      <c r="J896" s="88"/>
      <c r="K896" s="88"/>
      <c r="L896" s="89"/>
      <c r="M896" s="88"/>
      <c r="N896" s="88">
        <v>3.45</v>
      </c>
      <c r="O896" s="88">
        <v>16.2</v>
      </c>
      <c r="P896" s="89">
        <v>3.0599999999999999E-2</v>
      </c>
      <c r="Q896" s="88">
        <v>3.29</v>
      </c>
      <c r="R896" s="90">
        <f t="shared" si="52"/>
        <v>1</v>
      </c>
      <c r="S896" s="90">
        <f t="shared" si="53"/>
        <v>1</v>
      </c>
      <c r="T896" s="93">
        <f t="shared" si="54"/>
        <v>1</v>
      </c>
      <c r="U896" s="92">
        <f t="shared" si="55"/>
        <v>1</v>
      </c>
    </row>
    <row r="897" spans="1:21" x14ac:dyDescent="0.15">
      <c r="A897" s="84" t="s">
        <v>48</v>
      </c>
      <c r="B897" s="84" t="s">
        <v>20</v>
      </c>
      <c r="C897" s="84" t="s">
        <v>159</v>
      </c>
      <c r="D897" s="84" t="s">
        <v>31</v>
      </c>
      <c r="E897" s="84" t="s">
        <v>44</v>
      </c>
      <c r="F897" s="88">
        <v>1</v>
      </c>
      <c r="G897" s="88">
        <v>6.43</v>
      </c>
      <c r="H897" s="89">
        <v>6.1999999999999998E-3</v>
      </c>
      <c r="I897" s="88">
        <v>0.57599999999999996</v>
      </c>
      <c r="J897" s="88"/>
      <c r="K897" s="88"/>
      <c r="L897" s="89"/>
      <c r="M897" s="88"/>
      <c r="N897" s="88">
        <v>1</v>
      </c>
      <c r="O897" s="88">
        <v>6.43</v>
      </c>
      <c r="P897" s="89">
        <v>6.1999999999999998E-3</v>
      </c>
      <c r="Q897" s="88">
        <v>0.57599999999999996</v>
      </c>
      <c r="R897" s="90">
        <f t="shared" si="52"/>
        <v>1</v>
      </c>
      <c r="S897" s="90">
        <f t="shared" si="53"/>
        <v>1</v>
      </c>
      <c r="T897" s="93">
        <f t="shared" si="54"/>
        <v>1</v>
      </c>
      <c r="U897" s="92">
        <f t="shared" si="55"/>
        <v>1</v>
      </c>
    </row>
    <row r="898" spans="1:21" x14ac:dyDescent="0.15">
      <c r="A898" s="84" t="s">
        <v>48</v>
      </c>
      <c r="B898" s="84" t="s">
        <v>20</v>
      </c>
      <c r="C898" s="84" t="s">
        <v>159</v>
      </c>
      <c r="D898" s="84" t="s">
        <v>31</v>
      </c>
      <c r="E898" s="84" t="s">
        <v>51</v>
      </c>
      <c r="F898" s="88">
        <v>1.7</v>
      </c>
      <c r="G898" s="88">
        <v>5.71</v>
      </c>
      <c r="H898" s="89">
        <v>7.5100000000000002E-3</v>
      </c>
      <c r="I898" s="88">
        <v>0.871</v>
      </c>
      <c r="J898" s="88"/>
      <c r="K898" s="88"/>
      <c r="L898" s="89"/>
      <c r="M898" s="88"/>
      <c r="N898" s="88">
        <v>1.7</v>
      </c>
      <c r="O898" s="88">
        <v>5.71</v>
      </c>
      <c r="P898" s="89">
        <v>7.5100000000000002E-3</v>
      </c>
      <c r="Q898" s="88">
        <v>0.871</v>
      </c>
      <c r="R898" s="90">
        <f t="shared" si="52"/>
        <v>1</v>
      </c>
      <c r="S898" s="90">
        <f t="shared" si="53"/>
        <v>1</v>
      </c>
      <c r="T898" s="93">
        <f t="shared" si="54"/>
        <v>1</v>
      </c>
      <c r="U898" s="92">
        <f t="shared" si="55"/>
        <v>1</v>
      </c>
    </row>
    <row r="899" spans="1:21" x14ac:dyDescent="0.15">
      <c r="A899" s="84" t="s">
        <v>48</v>
      </c>
      <c r="B899" s="84" t="s">
        <v>20</v>
      </c>
      <c r="C899" s="84" t="s">
        <v>159</v>
      </c>
      <c r="D899" s="84" t="s">
        <v>30</v>
      </c>
      <c r="E899" s="84" t="s">
        <v>44</v>
      </c>
      <c r="F899" s="88">
        <v>3.5</v>
      </c>
      <c r="G899" s="88">
        <v>106</v>
      </c>
      <c r="H899" s="89">
        <v>5.2600000000000001E-2</v>
      </c>
      <c r="I899" s="88">
        <v>2.35</v>
      </c>
      <c r="J899" s="88"/>
      <c r="K899" s="88"/>
      <c r="L899" s="89"/>
      <c r="M899" s="88"/>
      <c r="N899" s="88">
        <v>3.5</v>
      </c>
      <c r="O899" s="88">
        <v>106</v>
      </c>
      <c r="P899" s="89">
        <v>5.2600000000000001E-2</v>
      </c>
      <c r="Q899" s="88">
        <v>2.35</v>
      </c>
      <c r="R899" s="90">
        <f t="shared" si="52"/>
        <v>1</v>
      </c>
      <c r="S899" s="90">
        <f t="shared" si="53"/>
        <v>1</v>
      </c>
      <c r="T899" s="93">
        <f t="shared" si="54"/>
        <v>1</v>
      </c>
      <c r="U899" s="92">
        <f t="shared" si="55"/>
        <v>1</v>
      </c>
    </row>
    <row r="900" spans="1:21" x14ac:dyDescent="0.15">
      <c r="A900" s="84" t="s">
        <v>48</v>
      </c>
      <c r="B900" s="84" t="s">
        <v>20</v>
      </c>
      <c r="C900" s="84" t="s">
        <v>159</v>
      </c>
      <c r="D900" s="84" t="s">
        <v>30</v>
      </c>
      <c r="E900" s="84" t="s">
        <v>51</v>
      </c>
      <c r="F900" s="88">
        <v>3.5</v>
      </c>
      <c r="G900" s="88">
        <v>44</v>
      </c>
      <c r="H900" s="89">
        <v>6.9699999999999998E-2</v>
      </c>
      <c r="I900" s="88">
        <v>4.43</v>
      </c>
      <c r="J900" s="88"/>
      <c r="K900" s="88"/>
      <c r="L900" s="89"/>
      <c r="M900" s="88"/>
      <c r="N900" s="88">
        <v>3.5</v>
      </c>
      <c r="O900" s="88">
        <v>44</v>
      </c>
      <c r="P900" s="89">
        <v>6.9699999999999998E-2</v>
      </c>
      <c r="Q900" s="88">
        <v>4.43</v>
      </c>
      <c r="R900" s="90">
        <f t="shared" si="52"/>
        <v>1</v>
      </c>
      <c r="S900" s="90">
        <f t="shared" si="53"/>
        <v>1</v>
      </c>
      <c r="T900" s="93">
        <f t="shared" si="54"/>
        <v>1</v>
      </c>
      <c r="U900" s="92">
        <f t="shared" si="55"/>
        <v>1</v>
      </c>
    </row>
    <row r="901" spans="1:21" x14ac:dyDescent="0.15">
      <c r="A901" s="84" t="s">
        <v>48</v>
      </c>
      <c r="B901" s="84" t="s">
        <v>20</v>
      </c>
      <c r="C901" s="84" t="s">
        <v>159</v>
      </c>
      <c r="D901" s="84" t="s">
        <v>45</v>
      </c>
      <c r="E901" s="84" t="s">
        <v>44</v>
      </c>
      <c r="F901" s="88">
        <v>2.1</v>
      </c>
      <c r="G901" s="88">
        <v>18</v>
      </c>
      <c r="H901" s="89">
        <v>2.3E-2</v>
      </c>
      <c r="I901" s="88">
        <v>2.97</v>
      </c>
      <c r="J901" s="88"/>
      <c r="K901" s="88"/>
      <c r="L901" s="89"/>
      <c r="M901" s="88"/>
      <c r="N901" s="88">
        <v>2.1</v>
      </c>
      <c r="O901" s="88">
        <v>18</v>
      </c>
      <c r="P901" s="89">
        <v>2.3E-2</v>
      </c>
      <c r="Q901" s="88">
        <v>2.97</v>
      </c>
      <c r="R901" s="90">
        <f t="shared" si="52"/>
        <v>1</v>
      </c>
      <c r="S901" s="90">
        <f t="shared" si="53"/>
        <v>1</v>
      </c>
      <c r="T901" s="93">
        <f t="shared" si="54"/>
        <v>1</v>
      </c>
      <c r="U901" s="92">
        <f t="shared" si="55"/>
        <v>1</v>
      </c>
    </row>
    <row r="902" spans="1:21" x14ac:dyDescent="0.15">
      <c r="A902" s="84" t="s">
        <v>48</v>
      </c>
      <c r="B902" s="84" t="s">
        <v>20</v>
      </c>
      <c r="C902" s="84" t="s">
        <v>159</v>
      </c>
      <c r="D902" s="84" t="s">
        <v>45</v>
      </c>
      <c r="E902" s="84" t="s">
        <v>51</v>
      </c>
      <c r="F902" s="88">
        <v>3</v>
      </c>
      <c r="G902" s="88">
        <v>14.5</v>
      </c>
      <c r="H902" s="89">
        <v>2.5999999999999999E-2</v>
      </c>
      <c r="I902" s="88">
        <v>2.72</v>
      </c>
      <c r="J902" s="88"/>
      <c r="K902" s="88"/>
      <c r="L902" s="89"/>
      <c r="M902" s="88"/>
      <c r="N902" s="88">
        <v>3</v>
      </c>
      <c r="O902" s="88">
        <v>14.5</v>
      </c>
      <c r="P902" s="89">
        <v>2.5999999999999999E-2</v>
      </c>
      <c r="Q902" s="88">
        <v>2.72</v>
      </c>
      <c r="R902" s="90">
        <f t="shared" si="52"/>
        <v>1</v>
      </c>
      <c r="S902" s="90">
        <f t="shared" si="53"/>
        <v>1</v>
      </c>
      <c r="T902" s="93">
        <f t="shared" si="54"/>
        <v>1</v>
      </c>
      <c r="U902" s="92">
        <f t="shared" si="55"/>
        <v>1</v>
      </c>
    </row>
    <row r="903" spans="1:21" x14ac:dyDescent="0.15">
      <c r="A903" s="84" t="s">
        <v>48</v>
      </c>
      <c r="B903" s="84" t="s">
        <v>22</v>
      </c>
      <c r="C903" s="84" t="s">
        <v>43</v>
      </c>
      <c r="D903" s="84" t="s">
        <v>29</v>
      </c>
      <c r="E903" s="84" t="s">
        <v>44</v>
      </c>
      <c r="F903" s="88">
        <v>2.5499999999999998</v>
      </c>
      <c r="G903" s="88">
        <v>2.27</v>
      </c>
      <c r="H903" s="89">
        <v>0</v>
      </c>
      <c r="I903" s="88">
        <v>3.36</v>
      </c>
      <c r="J903" s="88">
        <v>47.378998000000003</v>
      </c>
      <c r="K903" s="88">
        <v>0.12217438</v>
      </c>
      <c r="L903" s="89">
        <v>0</v>
      </c>
      <c r="M903" s="88">
        <v>0.18083961000000001</v>
      </c>
      <c r="N903" s="88"/>
      <c r="O903" s="88"/>
      <c r="P903" s="89"/>
      <c r="Q903" s="88"/>
      <c r="R903" s="90">
        <f t="shared" si="52"/>
        <v>18.579999215686279</v>
      </c>
      <c r="S903" s="90">
        <f t="shared" si="53"/>
        <v>5.3821312775330393E-2</v>
      </c>
      <c r="T903" s="93" t="str">
        <f t="shared" si="54"/>
        <v/>
      </c>
      <c r="U903" s="92">
        <f t="shared" si="55"/>
        <v>5.3821312500000003E-2</v>
      </c>
    </row>
    <row r="904" spans="1:21" x14ac:dyDescent="0.15">
      <c r="A904" s="84" t="s">
        <v>48</v>
      </c>
      <c r="B904" s="84" t="s">
        <v>22</v>
      </c>
      <c r="C904" s="84" t="s">
        <v>43</v>
      </c>
      <c r="D904" s="84" t="s">
        <v>29</v>
      </c>
      <c r="E904" s="84" t="s">
        <v>51</v>
      </c>
      <c r="F904" s="88">
        <v>3.49</v>
      </c>
      <c r="G904" s="88">
        <v>1.99</v>
      </c>
      <c r="H904" s="89">
        <v>0</v>
      </c>
      <c r="I904" s="88">
        <v>3.16</v>
      </c>
      <c r="J904" s="88">
        <v>64.844200000000001</v>
      </c>
      <c r="K904" s="88">
        <v>0.10710441</v>
      </c>
      <c r="L904" s="89">
        <v>0</v>
      </c>
      <c r="M904" s="88">
        <v>0.17007536000000001</v>
      </c>
      <c r="N904" s="88"/>
      <c r="O904" s="88"/>
      <c r="P904" s="89"/>
      <c r="Q904" s="88"/>
      <c r="R904" s="90">
        <f t="shared" ref="R904:R967" si="56">IFERROR(MAX(GETPIVOTDATA("Sum of NumUnit",$A$3,"EnergyImpactID",$A904,"Version","DEER2021","BldgType",$D904,"BldgVint",$E904,"BldgLoc",$B904,"BldgHVAC",$C904,"NormUnit","Cap-kBTUh"),GETPIVOTDATA("Sum of NumUnit",$A$3,"EnergyImpactID",$A904,"Version","DEER2021","BldgType",$D904,"BldgVint",$E904,"BldgLoc",$B904,"BldgHVAC",$C904,"NormUnit","Cap-Tons"))/GETPIVOTDATA("Sum of NumUnit",$A$3,"EnergyImpactID",$A904,"Version","DEER2020","BldgType",$D904,"BldgVint",$E904,"BldgLoc",$B904,"BldgHVAC",$C904,"NormUnit","Cap-Tons"),"")</f>
        <v>18.579999999999998</v>
      </c>
      <c r="S904" s="90">
        <f t="shared" ref="S904:S967" si="57">IFERROR(MAX(GETPIVOTDATA("Sum of APreWBkWh",$A$3,"EnergyImpactID",$A904,"Version","DEER2021","BldgType",$D904,"BldgVint",$E904,"BldgLoc",$B904,"BldgHVAC",$C904,"NormUnit","Cap-kBTUh"),GETPIVOTDATA("Sum of APreWBkWh",$A$3,"EnergyImpactID",$A904,"Version","DEER2021","BldgType",$D904,"BldgVint",$E904,"BldgLoc",$B904,"BldgHVAC",$C904,"NormUnit","Cap-Tons"))/GETPIVOTDATA("Sum of APreWBkWh",$A$3,"EnergyImpactID",$A904,"Version","DEER2020","BldgType",$D904,"BldgVint",$E904,"BldgLoc",$B904,"BldgHVAC",$C904,"NormUnit","Cap-Tons"),"")</f>
        <v>5.3821311557788944E-2</v>
      </c>
      <c r="T904" s="93" t="str">
        <f t="shared" ref="T904:T967" si="58">IFERROR(MAX(GETPIVOTDATA("Sum of APreWBkW",$A$3,"EnergyImpactID",$A904,"Version","DEER2021","BldgType",$D904,"BldgVint",$E904,"BldgLoc",$B904,"BldgHVAC",$C904,"NormUnit","Cap-kBTUh"),GETPIVOTDATA("Sum of APreWBkW",$A$3,"EnergyImpactID",$A904,"Version","DEER2021","BldgType",$D904,"BldgVint",$E904,"BldgLoc",$B904,"BldgHVAC",$C904,"NormUnit","Cap-Tons"))/GETPIVOTDATA("Sum of APreWBkW",$A$3,"EnergyImpactID",$A904,"Version","DEER2020","BldgType",$D904,"BldgVint",$E904,"BldgLoc",$B904,"BldgHVAC",$C904,"NormUnit","Cap-Tons"),"")</f>
        <v/>
      </c>
      <c r="U904" s="92">
        <f t="shared" ref="U904:U967" si="59">IFERROR(MAX(GETPIVOTDATA("Sum of APreWBtherm",$A$3,"EnergyImpactID",$A904,"Version","DEER2021","BldgType",$D904,"BldgVint",$E904,"BldgLoc",$B904,"BldgHVAC",$C904,"NormUnit","Cap-kBTUh"),GETPIVOTDATA("Sum of APreWBtherm",$A$3,"EnergyImpactID",$A904,"Version","DEER2021","BldgType",$D904,"BldgVint",$E904,"BldgLoc",$B904,"BldgHVAC",$C904,"NormUnit","Cap-Tons"))/GETPIVOTDATA("Sum of APreWBtherm",$A$3,"EnergyImpactID",$A904,"Version","DEER2020","BldgType",$D904,"BldgVint",$E904,"BldgLoc",$B904,"BldgHVAC",$C904,"NormUnit","Cap-Tons"),"")</f>
        <v>5.3821316455696204E-2</v>
      </c>
    </row>
    <row r="905" spans="1:21" x14ac:dyDescent="0.15">
      <c r="A905" s="84" t="s">
        <v>48</v>
      </c>
      <c r="B905" s="84" t="s">
        <v>22</v>
      </c>
      <c r="C905" s="84" t="s">
        <v>43</v>
      </c>
      <c r="D905" s="84" t="s">
        <v>31</v>
      </c>
      <c r="E905" s="84" t="s">
        <v>44</v>
      </c>
      <c r="F905" s="88">
        <v>1</v>
      </c>
      <c r="G905" s="88">
        <v>0.69699999999999995</v>
      </c>
      <c r="H905" s="89">
        <v>0</v>
      </c>
      <c r="I905" s="88">
        <v>0.72499999999999998</v>
      </c>
      <c r="J905" s="88">
        <v>18.68</v>
      </c>
      <c r="K905" s="88">
        <v>3.7312633999999997E-2</v>
      </c>
      <c r="L905" s="89">
        <v>0</v>
      </c>
      <c r="M905" s="88">
        <v>3.8811564E-2</v>
      </c>
      <c r="N905" s="88"/>
      <c r="O905" s="88"/>
      <c r="P905" s="89"/>
      <c r="Q905" s="88"/>
      <c r="R905" s="90">
        <f t="shared" si="56"/>
        <v>18.68</v>
      </c>
      <c r="S905" s="90">
        <f t="shared" si="57"/>
        <v>5.3533190817790531E-2</v>
      </c>
      <c r="T905" s="93" t="str">
        <f t="shared" si="58"/>
        <v/>
      </c>
      <c r="U905" s="92">
        <f t="shared" si="59"/>
        <v>5.3533191724137931E-2</v>
      </c>
    </row>
    <row r="906" spans="1:21" x14ac:dyDescent="0.15">
      <c r="A906" s="84" t="s">
        <v>48</v>
      </c>
      <c r="B906" s="84" t="s">
        <v>22</v>
      </c>
      <c r="C906" s="84" t="s">
        <v>43</v>
      </c>
      <c r="D906" s="84" t="s">
        <v>31</v>
      </c>
      <c r="E906" s="84" t="s">
        <v>51</v>
      </c>
      <c r="F906" s="88">
        <v>1.73</v>
      </c>
      <c r="G906" s="88">
        <v>0.75600000000000001</v>
      </c>
      <c r="H906" s="89">
        <v>0</v>
      </c>
      <c r="I906" s="88">
        <v>0.996</v>
      </c>
      <c r="J906" s="88">
        <v>32.316400000000002</v>
      </c>
      <c r="K906" s="88">
        <v>4.0471092E-2</v>
      </c>
      <c r="L906" s="89">
        <v>0</v>
      </c>
      <c r="M906" s="88">
        <v>5.3319055999999997E-2</v>
      </c>
      <c r="N906" s="88"/>
      <c r="O906" s="88"/>
      <c r="P906" s="89"/>
      <c r="Q906" s="88"/>
      <c r="R906" s="90">
        <f t="shared" si="56"/>
        <v>18.68</v>
      </c>
      <c r="S906" s="90">
        <f t="shared" si="57"/>
        <v>5.3533190476190477E-2</v>
      </c>
      <c r="T906" s="93" t="str">
        <f t="shared" si="58"/>
        <v/>
      </c>
      <c r="U906" s="92">
        <f t="shared" si="59"/>
        <v>5.3533188755020077E-2</v>
      </c>
    </row>
    <row r="907" spans="1:21" x14ac:dyDescent="0.15">
      <c r="A907" s="84" t="s">
        <v>48</v>
      </c>
      <c r="B907" s="84" t="s">
        <v>22</v>
      </c>
      <c r="C907" s="84" t="s">
        <v>43</v>
      </c>
      <c r="D907" s="84" t="s">
        <v>30</v>
      </c>
      <c r="E907" s="84" t="s">
        <v>44</v>
      </c>
      <c r="F907" s="88">
        <v>3.5</v>
      </c>
      <c r="G907" s="88">
        <v>1.69</v>
      </c>
      <c r="H907" s="89">
        <v>0</v>
      </c>
      <c r="I907" s="88">
        <v>2.62</v>
      </c>
      <c r="J907" s="88">
        <v>54.984999999999999</v>
      </c>
      <c r="K907" s="88">
        <v>0.1075748</v>
      </c>
      <c r="L907" s="89">
        <v>0</v>
      </c>
      <c r="M907" s="88">
        <v>0.16677275</v>
      </c>
      <c r="N907" s="88"/>
      <c r="O907" s="88"/>
      <c r="P907" s="89"/>
      <c r="Q907" s="88"/>
      <c r="R907" s="90">
        <f t="shared" si="56"/>
        <v>15.709999999999999</v>
      </c>
      <c r="S907" s="90">
        <f t="shared" si="57"/>
        <v>6.3653727810650887E-2</v>
      </c>
      <c r="T907" s="93" t="str">
        <f t="shared" si="58"/>
        <v/>
      </c>
      <c r="U907" s="92">
        <f t="shared" si="59"/>
        <v>6.3653721374045805E-2</v>
      </c>
    </row>
    <row r="908" spans="1:21" x14ac:dyDescent="0.15">
      <c r="A908" s="84" t="s">
        <v>48</v>
      </c>
      <c r="B908" s="84" t="s">
        <v>22</v>
      </c>
      <c r="C908" s="84" t="s">
        <v>43</v>
      </c>
      <c r="D908" s="84" t="s">
        <v>30</v>
      </c>
      <c r="E908" s="84" t="s">
        <v>51</v>
      </c>
      <c r="F908" s="88">
        <v>3.5</v>
      </c>
      <c r="G908" s="88">
        <v>2.23</v>
      </c>
      <c r="H908" s="89">
        <v>0</v>
      </c>
      <c r="I908" s="88">
        <v>3.59</v>
      </c>
      <c r="J908" s="88">
        <v>54.984999999999999</v>
      </c>
      <c r="K908" s="88">
        <v>0.14194780000000001</v>
      </c>
      <c r="L908" s="89">
        <v>0</v>
      </c>
      <c r="M908" s="88">
        <v>0.22851685999999999</v>
      </c>
      <c r="N908" s="88"/>
      <c r="O908" s="88"/>
      <c r="P908" s="89"/>
      <c r="Q908" s="88"/>
      <c r="R908" s="90">
        <f t="shared" si="56"/>
        <v>15.709999999999999</v>
      </c>
      <c r="S908" s="90">
        <f t="shared" si="57"/>
        <v>6.3653721973094171E-2</v>
      </c>
      <c r="T908" s="93" t="str">
        <f t="shared" si="58"/>
        <v/>
      </c>
      <c r="U908" s="92">
        <f t="shared" si="59"/>
        <v>6.3653721448467968E-2</v>
      </c>
    </row>
    <row r="909" spans="1:21" x14ac:dyDescent="0.15">
      <c r="A909" s="84" t="s">
        <v>48</v>
      </c>
      <c r="B909" s="84" t="s">
        <v>22</v>
      </c>
      <c r="C909" s="84" t="s">
        <v>43</v>
      </c>
      <c r="D909" s="84" t="s">
        <v>45</v>
      </c>
      <c r="E909" s="84" t="s">
        <v>44</v>
      </c>
      <c r="F909" s="88">
        <v>2.4</v>
      </c>
      <c r="G909" s="88">
        <v>2.1</v>
      </c>
      <c r="H909" s="89">
        <v>0</v>
      </c>
      <c r="I909" s="88">
        <v>3.1</v>
      </c>
      <c r="J909" s="88"/>
      <c r="K909" s="88"/>
      <c r="L909" s="89"/>
      <c r="M909" s="88"/>
      <c r="N909" s="88">
        <v>2.4</v>
      </c>
      <c r="O909" s="88">
        <v>2.1</v>
      </c>
      <c r="P909" s="89">
        <v>0</v>
      </c>
      <c r="Q909" s="88">
        <v>3.1</v>
      </c>
      <c r="R909" s="90">
        <f t="shared" si="56"/>
        <v>1</v>
      </c>
      <c r="S909" s="90">
        <f t="shared" si="57"/>
        <v>1</v>
      </c>
      <c r="T909" s="93" t="str">
        <f t="shared" si="58"/>
        <v/>
      </c>
      <c r="U909" s="92">
        <f t="shared" si="59"/>
        <v>1</v>
      </c>
    </row>
    <row r="910" spans="1:21" x14ac:dyDescent="0.15">
      <c r="A910" s="84" t="s">
        <v>48</v>
      </c>
      <c r="B910" s="84" t="s">
        <v>22</v>
      </c>
      <c r="C910" s="84" t="s">
        <v>43</v>
      </c>
      <c r="D910" s="84" t="s">
        <v>45</v>
      </c>
      <c r="E910" s="84" t="s">
        <v>51</v>
      </c>
      <c r="F910" s="88">
        <v>3.1</v>
      </c>
      <c r="G910" s="88">
        <v>1.7</v>
      </c>
      <c r="H910" s="89">
        <v>0</v>
      </c>
      <c r="I910" s="88">
        <v>2.68</v>
      </c>
      <c r="J910" s="88"/>
      <c r="K910" s="88"/>
      <c r="L910" s="89"/>
      <c r="M910" s="88"/>
      <c r="N910" s="88">
        <v>3.1</v>
      </c>
      <c r="O910" s="88">
        <v>1.7</v>
      </c>
      <c r="P910" s="89">
        <v>0</v>
      </c>
      <c r="Q910" s="88">
        <v>2.68</v>
      </c>
      <c r="R910" s="90">
        <f t="shared" si="56"/>
        <v>1</v>
      </c>
      <c r="S910" s="90">
        <f t="shared" si="57"/>
        <v>1</v>
      </c>
      <c r="T910" s="93" t="str">
        <f t="shared" si="58"/>
        <v/>
      </c>
      <c r="U910" s="92">
        <f t="shared" si="59"/>
        <v>1</v>
      </c>
    </row>
    <row r="911" spans="1:21" x14ac:dyDescent="0.15">
      <c r="A911" s="84" t="s">
        <v>48</v>
      </c>
      <c r="B911" s="84" t="s">
        <v>22</v>
      </c>
      <c r="C911" s="84" t="s">
        <v>157</v>
      </c>
      <c r="D911" s="84" t="s">
        <v>29</v>
      </c>
      <c r="E911" s="84" t="s">
        <v>44</v>
      </c>
      <c r="F911" s="88">
        <v>2.5499999999999998</v>
      </c>
      <c r="G911" s="88">
        <v>34.5</v>
      </c>
      <c r="H911" s="89">
        <v>3.4200000000000001E-2</v>
      </c>
      <c r="I911" s="88">
        <v>3.44</v>
      </c>
      <c r="J911" s="88"/>
      <c r="K911" s="88"/>
      <c r="L911" s="89"/>
      <c r="M911" s="88"/>
      <c r="N911" s="88">
        <v>2.5499999999999998</v>
      </c>
      <c r="O911" s="88">
        <v>34.5</v>
      </c>
      <c r="P911" s="89">
        <v>3.4200000000000001E-2</v>
      </c>
      <c r="Q911" s="88">
        <v>3.44</v>
      </c>
      <c r="R911" s="90">
        <f t="shared" si="56"/>
        <v>1</v>
      </c>
      <c r="S911" s="90">
        <f t="shared" si="57"/>
        <v>1</v>
      </c>
      <c r="T911" s="93">
        <f t="shared" si="58"/>
        <v>1</v>
      </c>
      <c r="U911" s="92">
        <f t="shared" si="59"/>
        <v>1</v>
      </c>
    </row>
    <row r="912" spans="1:21" x14ac:dyDescent="0.15">
      <c r="A912" s="84" t="s">
        <v>48</v>
      </c>
      <c r="B912" s="84" t="s">
        <v>22</v>
      </c>
      <c r="C912" s="84" t="s">
        <v>157</v>
      </c>
      <c r="D912" s="84" t="s">
        <v>29</v>
      </c>
      <c r="E912" s="84" t="s">
        <v>51</v>
      </c>
      <c r="F912" s="88">
        <v>3.49</v>
      </c>
      <c r="G912" s="88">
        <v>28.4</v>
      </c>
      <c r="H912" s="89">
        <v>3.39E-2</v>
      </c>
      <c r="I912" s="88">
        <v>3.23</v>
      </c>
      <c r="J912" s="88"/>
      <c r="K912" s="88"/>
      <c r="L912" s="89"/>
      <c r="M912" s="88"/>
      <c r="N912" s="88">
        <v>3.49</v>
      </c>
      <c r="O912" s="88">
        <v>28.4</v>
      </c>
      <c r="P912" s="89">
        <v>3.39E-2</v>
      </c>
      <c r="Q912" s="88">
        <v>3.23</v>
      </c>
      <c r="R912" s="90">
        <f t="shared" si="56"/>
        <v>1</v>
      </c>
      <c r="S912" s="90">
        <f t="shared" si="57"/>
        <v>1</v>
      </c>
      <c r="T912" s="93">
        <f t="shared" si="58"/>
        <v>1</v>
      </c>
      <c r="U912" s="92">
        <f t="shared" si="59"/>
        <v>1</v>
      </c>
    </row>
    <row r="913" spans="1:21" x14ac:dyDescent="0.15">
      <c r="A913" s="84" t="s">
        <v>48</v>
      </c>
      <c r="B913" s="84" t="s">
        <v>22</v>
      </c>
      <c r="C913" s="84" t="s">
        <v>157</v>
      </c>
      <c r="D913" s="84" t="s">
        <v>31</v>
      </c>
      <c r="E913" s="84" t="s">
        <v>44</v>
      </c>
      <c r="F913" s="88">
        <v>1</v>
      </c>
      <c r="G913" s="88">
        <v>10.3</v>
      </c>
      <c r="H913" s="89">
        <v>8.2100000000000003E-3</v>
      </c>
      <c r="I913" s="88">
        <v>0.76400000000000001</v>
      </c>
      <c r="J913" s="88"/>
      <c r="K913" s="88"/>
      <c r="L913" s="89"/>
      <c r="M913" s="88"/>
      <c r="N913" s="88">
        <v>1</v>
      </c>
      <c r="O913" s="88">
        <v>10.3</v>
      </c>
      <c r="P913" s="89">
        <v>8.2100000000000003E-3</v>
      </c>
      <c r="Q913" s="88">
        <v>0.76400000000000001</v>
      </c>
      <c r="R913" s="90">
        <f t="shared" si="56"/>
        <v>1</v>
      </c>
      <c r="S913" s="90">
        <f t="shared" si="57"/>
        <v>1</v>
      </c>
      <c r="T913" s="93">
        <f t="shared" si="58"/>
        <v>1</v>
      </c>
      <c r="U913" s="92">
        <f t="shared" si="59"/>
        <v>1</v>
      </c>
    </row>
    <row r="914" spans="1:21" x14ac:dyDescent="0.15">
      <c r="A914" s="84" t="s">
        <v>48</v>
      </c>
      <c r="B914" s="84" t="s">
        <v>22</v>
      </c>
      <c r="C914" s="84" t="s">
        <v>157</v>
      </c>
      <c r="D914" s="84" t="s">
        <v>31</v>
      </c>
      <c r="E914" s="84" t="s">
        <v>51</v>
      </c>
      <c r="F914" s="88">
        <v>1.73</v>
      </c>
      <c r="G914" s="88">
        <v>7.98</v>
      </c>
      <c r="H914" s="89">
        <v>8.0000000000000002E-3</v>
      </c>
      <c r="I914" s="88">
        <v>1.03</v>
      </c>
      <c r="J914" s="88"/>
      <c r="K914" s="88"/>
      <c r="L914" s="89"/>
      <c r="M914" s="88"/>
      <c r="N914" s="88">
        <v>1.73</v>
      </c>
      <c r="O914" s="88">
        <v>7.98</v>
      </c>
      <c r="P914" s="89">
        <v>8.0000000000000002E-3</v>
      </c>
      <c r="Q914" s="88">
        <v>1.03</v>
      </c>
      <c r="R914" s="90">
        <f t="shared" si="56"/>
        <v>1</v>
      </c>
      <c r="S914" s="90">
        <f t="shared" si="57"/>
        <v>1</v>
      </c>
      <c r="T914" s="93">
        <f t="shared" si="58"/>
        <v>1</v>
      </c>
      <c r="U914" s="92">
        <f t="shared" si="59"/>
        <v>1</v>
      </c>
    </row>
    <row r="915" spans="1:21" x14ac:dyDescent="0.15">
      <c r="A915" s="84" t="s">
        <v>48</v>
      </c>
      <c r="B915" s="84" t="s">
        <v>22</v>
      </c>
      <c r="C915" s="84" t="s">
        <v>157</v>
      </c>
      <c r="D915" s="84" t="s">
        <v>30</v>
      </c>
      <c r="E915" s="84" t="s">
        <v>44</v>
      </c>
      <c r="F915" s="88">
        <v>3.5</v>
      </c>
      <c r="G915" s="88">
        <v>105</v>
      </c>
      <c r="H915" s="89">
        <v>5.21E-2</v>
      </c>
      <c r="I915" s="88">
        <v>2.91</v>
      </c>
      <c r="J915" s="88"/>
      <c r="K915" s="88"/>
      <c r="L915" s="89"/>
      <c r="M915" s="88"/>
      <c r="N915" s="88">
        <v>3.5</v>
      </c>
      <c r="O915" s="88">
        <v>105</v>
      </c>
      <c r="P915" s="89">
        <v>5.21E-2</v>
      </c>
      <c r="Q915" s="88">
        <v>2.91</v>
      </c>
      <c r="R915" s="90">
        <f t="shared" si="56"/>
        <v>1</v>
      </c>
      <c r="S915" s="90">
        <f t="shared" si="57"/>
        <v>1</v>
      </c>
      <c r="T915" s="93">
        <f t="shared" si="58"/>
        <v>1</v>
      </c>
      <c r="U915" s="92">
        <f t="shared" si="59"/>
        <v>1</v>
      </c>
    </row>
    <row r="916" spans="1:21" x14ac:dyDescent="0.15">
      <c r="A916" s="84" t="s">
        <v>48</v>
      </c>
      <c r="B916" s="84" t="s">
        <v>22</v>
      </c>
      <c r="C916" s="84" t="s">
        <v>157</v>
      </c>
      <c r="D916" s="84" t="s">
        <v>30</v>
      </c>
      <c r="E916" s="84" t="s">
        <v>51</v>
      </c>
      <c r="F916" s="88">
        <v>3.5</v>
      </c>
      <c r="G916" s="88">
        <v>68.2</v>
      </c>
      <c r="H916" s="89">
        <v>7.0599999999999996E-2</v>
      </c>
      <c r="I916" s="88">
        <v>3.97</v>
      </c>
      <c r="J916" s="88"/>
      <c r="K916" s="88"/>
      <c r="L916" s="89"/>
      <c r="M916" s="88"/>
      <c r="N916" s="88">
        <v>3.5</v>
      </c>
      <c r="O916" s="88">
        <v>68.2</v>
      </c>
      <c r="P916" s="89">
        <v>7.0599999999999996E-2</v>
      </c>
      <c r="Q916" s="88">
        <v>3.97</v>
      </c>
      <c r="R916" s="90">
        <f t="shared" si="56"/>
        <v>1</v>
      </c>
      <c r="S916" s="90">
        <f t="shared" si="57"/>
        <v>1</v>
      </c>
      <c r="T916" s="93">
        <f t="shared" si="58"/>
        <v>1</v>
      </c>
      <c r="U916" s="92">
        <f t="shared" si="59"/>
        <v>1</v>
      </c>
    </row>
    <row r="917" spans="1:21" x14ac:dyDescent="0.15">
      <c r="A917" s="84" t="s">
        <v>48</v>
      </c>
      <c r="B917" s="84" t="s">
        <v>22</v>
      </c>
      <c r="C917" s="84" t="s">
        <v>157</v>
      </c>
      <c r="D917" s="84" t="s">
        <v>45</v>
      </c>
      <c r="E917" s="84" t="s">
        <v>44</v>
      </c>
      <c r="F917" s="88">
        <v>2.4</v>
      </c>
      <c r="G917" s="88">
        <v>34.9</v>
      </c>
      <c r="H917" s="89">
        <v>3.3000000000000002E-2</v>
      </c>
      <c r="I917" s="88">
        <v>3.19</v>
      </c>
      <c r="J917" s="88"/>
      <c r="K917" s="88"/>
      <c r="L917" s="89"/>
      <c r="M917" s="88"/>
      <c r="N917" s="88">
        <v>2.4</v>
      </c>
      <c r="O917" s="88">
        <v>34.9</v>
      </c>
      <c r="P917" s="89">
        <v>3.3000000000000002E-2</v>
      </c>
      <c r="Q917" s="88">
        <v>3.19</v>
      </c>
      <c r="R917" s="90">
        <f t="shared" si="56"/>
        <v>1</v>
      </c>
      <c r="S917" s="90">
        <f t="shared" si="57"/>
        <v>1</v>
      </c>
      <c r="T917" s="93">
        <f t="shared" si="58"/>
        <v>1</v>
      </c>
      <c r="U917" s="92">
        <f t="shared" si="59"/>
        <v>1</v>
      </c>
    </row>
    <row r="918" spans="1:21" x14ac:dyDescent="0.15">
      <c r="A918" s="84" t="s">
        <v>48</v>
      </c>
      <c r="B918" s="84" t="s">
        <v>22</v>
      </c>
      <c r="C918" s="84" t="s">
        <v>157</v>
      </c>
      <c r="D918" s="84" t="s">
        <v>45</v>
      </c>
      <c r="E918" s="84" t="s">
        <v>51</v>
      </c>
      <c r="F918" s="88">
        <v>3.1</v>
      </c>
      <c r="G918" s="88">
        <v>26.5</v>
      </c>
      <c r="H918" s="89">
        <v>0.03</v>
      </c>
      <c r="I918" s="88">
        <v>2.76</v>
      </c>
      <c r="J918" s="88"/>
      <c r="K918" s="88"/>
      <c r="L918" s="89"/>
      <c r="M918" s="88"/>
      <c r="N918" s="88">
        <v>3.1</v>
      </c>
      <c r="O918" s="88">
        <v>26.5</v>
      </c>
      <c r="P918" s="89">
        <v>0.03</v>
      </c>
      <c r="Q918" s="88">
        <v>2.76</v>
      </c>
      <c r="R918" s="90">
        <f t="shared" si="56"/>
        <v>1</v>
      </c>
      <c r="S918" s="90">
        <f t="shared" si="57"/>
        <v>1</v>
      </c>
      <c r="T918" s="93">
        <f t="shared" si="58"/>
        <v>1</v>
      </c>
      <c r="U918" s="92">
        <f t="shared" si="59"/>
        <v>1</v>
      </c>
    </row>
    <row r="919" spans="1:21" x14ac:dyDescent="0.15">
      <c r="A919" s="84" t="s">
        <v>48</v>
      </c>
      <c r="B919" s="84" t="s">
        <v>22</v>
      </c>
      <c r="C919" s="84" t="s">
        <v>158</v>
      </c>
      <c r="D919" s="84" t="s">
        <v>29</v>
      </c>
      <c r="E919" s="84" t="s">
        <v>44</v>
      </c>
      <c r="F919" s="88">
        <v>2.5499999999999998</v>
      </c>
      <c r="G919" s="88">
        <v>74.900000000000006</v>
      </c>
      <c r="H919" s="89">
        <v>3.5999999999999997E-2</v>
      </c>
      <c r="I919" s="88">
        <v>0</v>
      </c>
      <c r="J919" s="88"/>
      <c r="K919" s="88"/>
      <c r="L919" s="89"/>
      <c r="M919" s="88"/>
      <c r="N919" s="88">
        <v>2.5499999999999998</v>
      </c>
      <c r="O919" s="88">
        <v>74.900000000000006</v>
      </c>
      <c r="P919" s="89">
        <v>3.5999999999999997E-2</v>
      </c>
      <c r="Q919" s="88">
        <v>0</v>
      </c>
      <c r="R919" s="90">
        <f t="shared" si="56"/>
        <v>1</v>
      </c>
      <c r="S919" s="90">
        <f t="shared" si="57"/>
        <v>1</v>
      </c>
      <c r="T919" s="93">
        <f t="shared" si="58"/>
        <v>1</v>
      </c>
      <c r="U919" s="92" t="str">
        <f t="shared" si="59"/>
        <v/>
      </c>
    </row>
    <row r="920" spans="1:21" x14ac:dyDescent="0.15">
      <c r="A920" s="84" t="s">
        <v>48</v>
      </c>
      <c r="B920" s="84" t="s">
        <v>22</v>
      </c>
      <c r="C920" s="84" t="s">
        <v>158</v>
      </c>
      <c r="D920" s="84" t="s">
        <v>29</v>
      </c>
      <c r="E920" s="84" t="s">
        <v>51</v>
      </c>
      <c r="F920" s="88">
        <v>3.49</v>
      </c>
      <c r="G920" s="88">
        <v>65.3</v>
      </c>
      <c r="H920" s="89">
        <v>3.7600000000000001E-2</v>
      </c>
      <c r="I920" s="88">
        <v>0</v>
      </c>
      <c r="J920" s="88"/>
      <c r="K920" s="88"/>
      <c r="L920" s="89"/>
      <c r="M920" s="88"/>
      <c r="N920" s="88">
        <v>3.49</v>
      </c>
      <c r="O920" s="88">
        <v>65.3</v>
      </c>
      <c r="P920" s="89">
        <v>3.7600000000000001E-2</v>
      </c>
      <c r="Q920" s="88">
        <v>0</v>
      </c>
      <c r="R920" s="90">
        <f t="shared" si="56"/>
        <v>1</v>
      </c>
      <c r="S920" s="90">
        <f t="shared" si="57"/>
        <v>1</v>
      </c>
      <c r="T920" s="93">
        <f t="shared" si="58"/>
        <v>1</v>
      </c>
      <c r="U920" s="92" t="str">
        <f t="shared" si="59"/>
        <v/>
      </c>
    </row>
    <row r="921" spans="1:21" x14ac:dyDescent="0.15">
      <c r="A921" s="84" t="s">
        <v>48</v>
      </c>
      <c r="B921" s="84" t="s">
        <v>22</v>
      </c>
      <c r="C921" s="84" t="s">
        <v>158</v>
      </c>
      <c r="D921" s="84" t="s">
        <v>31</v>
      </c>
      <c r="E921" s="84" t="s">
        <v>44</v>
      </c>
      <c r="F921" s="88">
        <v>1</v>
      </c>
      <c r="G921" s="88">
        <v>17.899999999999999</v>
      </c>
      <c r="H921" s="89">
        <v>8.9599999999999992E-3</v>
      </c>
      <c r="I921" s="88">
        <v>0</v>
      </c>
      <c r="J921" s="88"/>
      <c r="K921" s="88"/>
      <c r="L921" s="89"/>
      <c r="M921" s="88"/>
      <c r="N921" s="88">
        <v>1</v>
      </c>
      <c r="O921" s="88">
        <v>17.899999999999999</v>
      </c>
      <c r="P921" s="89">
        <v>8.9599999999999992E-3</v>
      </c>
      <c r="Q921" s="88">
        <v>0</v>
      </c>
      <c r="R921" s="90">
        <f t="shared" si="56"/>
        <v>1</v>
      </c>
      <c r="S921" s="90">
        <f t="shared" si="57"/>
        <v>1</v>
      </c>
      <c r="T921" s="93">
        <f t="shared" si="58"/>
        <v>1</v>
      </c>
      <c r="U921" s="92" t="str">
        <f t="shared" si="59"/>
        <v/>
      </c>
    </row>
    <row r="922" spans="1:21" x14ac:dyDescent="0.15">
      <c r="A922" s="84" t="s">
        <v>48</v>
      </c>
      <c r="B922" s="84" t="s">
        <v>22</v>
      </c>
      <c r="C922" s="84" t="s">
        <v>158</v>
      </c>
      <c r="D922" s="84" t="s">
        <v>31</v>
      </c>
      <c r="E922" s="84" t="s">
        <v>51</v>
      </c>
      <c r="F922" s="88">
        <v>1.73</v>
      </c>
      <c r="G922" s="88">
        <v>17.8</v>
      </c>
      <c r="H922" s="89">
        <v>8.5800000000000008E-3</v>
      </c>
      <c r="I922" s="88">
        <v>0</v>
      </c>
      <c r="J922" s="88"/>
      <c r="K922" s="88"/>
      <c r="L922" s="89"/>
      <c r="M922" s="88"/>
      <c r="N922" s="88">
        <v>1.73</v>
      </c>
      <c r="O922" s="88">
        <v>17.8</v>
      </c>
      <c r="P922" s="89">
        <v>8.5800000000000008E-3</v>
      </c>
      <c r="Q922" s="88">
        <v>0</v>
      </c>
      <c r="R922" s="90">
        <f t="shared" si="56"/>
        <v>1</v>
      </c>
      <c r="S922" s="90">
        <f t="shared" si="57"/>
        <v>1</v>
      </c>
      <c r="T922" s="93">
        <f t="shared" si="58"/>
        <v>1</v>
      </c>
      <c r="U922" s="92" t="str">
        <f t="shared" si="59"/>
        <v/>
      </c>
    </row>
    <row r="923" spans="1:21" x14ac:dyDescent="0.15">
      <c r="A923" s="84" t="s">
        <v>48</v>
      </c>
      <c r="B923" s="84" t="s">
        <v>22</v>
      </c>
      <c r="C923" s="84" t="s">
        <v>158</v>
      </c>
      <c r="D923" s="84" t="s">
        <v>30</v>
      </c>
      <c r="E923" s="84" t="s">
        <v>44</v>
      </c>
      <c r="F923" s="88">
        <v>3.5</v>
      </c>
      <c r="G923" s="88">
        <v>135</v>
      </c>
      <c r="H923" s="89">
        <v>5.7500000000000002E-2</v>
      </c>
      <c r="I923" s="88">
        <v>0</v>
      </c>
      <c r="J923" s="88"/>
      <c r="K923" s="88"/>
      <c r="L923" s="89"/>
      <c r="M923" s="88"/>
      <c r="N923" s="88">
        <v>3.5</v>
      </c>
      <c r="O923" s="88">
        <v>135</v>
      </c>
      <c r="P923" s="89">
        <v>5.7500000000000002E-2</v>
      </c>
      <c r="Q923" s="88">
        <v>0</v>
      </c>
      <c r="R923" s="90">
        <f t="shared" si="56"/>
        <v>1</v>
      </c>
      <c r="S923" s="90">
        <f t="shared" si="57"/>
        <v>1</v>
      </c>
      <c r="T923" s="93">
        <f t="shared" si="58"/>
        <v>1</v>
      </c>
      <c r="U923" s="92" t="str">
        <f t="shared" si="59"/>
        <v/>
      </c>
    </row>
    <row r="924" spans="1:21" x14ac:dyDescent="0.15">
      <c r="A924" s="84" t="s">
        <v>48</v>
      </c>
      <c r="B924" s="84" t="s">
        <v>22</v>
      </c>
      <c r="C924" s="84" t="s">
        <v>158</v>
      </c>
      <c r="D924" s="84" t="s">
        <v>30</v>
      </c>
      <c r="E924" s="84" t="s">
        <v>51</v>
      </c>
      <c r="F924" s="88">
        <v>3.5</v>
      </c>
      <c r="G924" s="88">
        <v>109</v>
      </c>
      <c r="H924" s="89">
        <v>7.7399999999999997E-2</v>
      </c>
      <c r="I924" s="88">
        <v>0</v>
      </c>
      <c r="J924" s="88"/>
      <c r="K924" s="88"/>
      <c r="L924" s="89"/>
      <c r="M924" s="88"/>
      <c r="N924" s="88">
        <v>3.5</v>
      </c>
      <c r="O924" s="88">
        <v>109</v>
      </c>
      <c r="P924" s="89">
        <v>7.7399999999999997E-2</v>
      </c>
      <c r="Q924" s="88">
        <v>0</v>
      </c>
      <c r="R924" s="90">
        <f t="shared" si="56"/>
        <v>1</v>
      </c>
      <c r="S924" s="90">
        <f t="shared" si="57"/>
        <v>1</v>
      </c>
      <c r="T924" s="93">
        <f t="shared" si="58"/>
        <v>1</v>
      </c>
      <c r="U924" s="92" t="str">
        <f t="shared" si="59"/>
        <v/>
      </c>
    </row>
    <row r="925" spans="1:21" x14ac:dyDescent="0.15">
      <c r="A925" s="84" t="s">
        <v>48</v>
      </c>
      <c r="B925" s="84" t="s">
        <v>22</v>
      </c>
      <c r="C925" s="84" t="s">
        <v>158</v>
      </c>
      <c r="D925" s="84" t="s">
        <v>45</v>
      </c>
      <c r="E925" s="84" t="s">
        <v>44</v>
      </c>
      <c r="F925" s="88">
        <v>2.4</v>
      </c>
      <c r="G925" s="88">
        <v>72.099999999999994</v>
      </c>
      <c r="H925" s="89">
        <v>3.4000000000000002E-2</v>
      </c>
      <c r="I925" s="88">
        <v>0</v>
      </c>
      <c r="J925" s="88"/>
      <c r="K925" s="88"/>
      <c r="L925" s="89"/>
      <c r="M925" s="88"/>
      <c r="N925" s="88">
        <v>2.4</v>
      </c>
      <c r="O925" s="88">
        <v>72.099999999999994</v>
      </c>
      <c r="P925" s="89">
        <v>3.4000000000000002E-2</v>
      </c>
      <c r="Q925" s="88">
        <v>0</v>
      </c>
      <c r="R925" s="90">
        <f t="shared" si="56"/>
        <v>1</v>
      </c>
      <c r="S925" s="90">
        <f t="shared" si="57"/>
        <v>1</v>
      </c>
      <c r="T925" s="93">
        <f t="shared" si="58"/>
        <v>1</v>
      </c>
      <c r="U925" s="92" t="str">
        <f t="shared" si="59"/>
        <v/>
      </c>
    </row>
    <row r="926" spans="1:21" x14ac:dyDescent="0.15">
      <c r="A926" s="84" t="s">
        <v>48</v>
      </c>
      <c r="B926" s="84" t="s">
        <v>22</v>
      </c>
      <c r="C926" s="84" t="s">
        <v>158</v>
      </c>
      <c r="D926" s="84" t="s">
        <v>45</v>
      </c>
      <c r="E926" s="84" t="s">
        <v>51</v>
      </c>
      <c r="F926" s="88">
        <v>3.1</v>
      </c>
      <c r="G926" s="88">
        <v>57.2</v>
      </c>
      <c r="H926" s="89">
        <v>3.4000000000000002E-2</v>
      </c>
      <c r="I926" s="88">
        <v>0</v>
      </c>
      <c r="J926" s="88"/>
      <c r="K926" s="88"/>
      <c r="L926" s="89"/>
      <c r="M926" s="88"/>
      <c r="N926" s="88">
        <v>3.1</v>
      </c>
      <c r="O926" s="88">
        <v>57.2</v>
      </c>
      <c r="P926" s="89">
        <v>3.4000000000000002E-2</v>
      </c>
      <c r="Q926" s="88">
        <v>0</v>
      </c>
      <c r="R926" s="90">
        <f t="shared" si="56"/>
        <v>1</v>
      </c>
      <c r="S926" s="90">
        <f t="shared" si="57"/>
        <v>1</v>
      </c>
      <c r="T926" s="93">
        <f t="shared" si="58"/>
        <v>1</v>
      </c>
      <c r="U926" s="92" t="str">
        <f t="shared" si="59"/>
        <v/>
      </c>
    </row>
    <row r="927" spans="1:21" x14ac:dyDescent="0.15">
      <c r="A927" s="84" t="s">
        <v>48</v>
      </c>
      <c r="B927" s="84" t="s">
        <v>22</v>
      </c>
      <c r="C927" s="84" t="s">
        <v>159</v>
      </c>
      <c r="D927" s="84" t="s">
        <v>29</v>
      </c>
      <c r="E927" s="84" t="s">
        <v>44</v>
      </c>
      <c r="F927" s="88">
        <v>2.5499999999999998</v>
      </c>
      <c r="G927" s="88">
        <v>35.4</v>
      </c>
      <c r="H927" s="89">
        <v>3.2899999999999999E-2</v>
      </c>
      <c r="I927" s="88">
        <v>3.26</v>
      </c>
      <c r="J927" s="88"/>
      <c r="K927" s="88"/>
      <c r="L927" s="89"/>
      <c r="M927" s="88"/>
      <c r="N927" s="88">
        <v>2.5499999999999998</v>
      </c>
      <c r="O927" s="88">
        <v>35.4</v>
      </c>
      <c r="P927" s="89">
        <v>3.2899999999999999E-2</v>
      </c>
      <c r="Q927" s="88">
        <v>3.26</v>
      </c>
      <c r="R927" s="90">
        <f t="shared" si="56"/>
        <v>1</v>
      </c>
      <c r="S927" s="90">
        <f t="shared" si="57"/>
        <v>1</v>
      </c>
      <c r="T927" s="93">
        <f t="shared" si="58"/>
        <v>1</v>
      </c>
      <c r="U927" s="92">
        <f t="shared" si="59"/>
        <v>1</v>
      </c>
    </row>
    <row r="928" spans="1:21" x14ac:dyDescent="0.15">
      <c r="A928" s="84" t="s">
        <v>48</v>
      </c>
      <c r="B928" s="84" t="s">
        <v>22</v>
      </c>
      <c r="C928" s="84" t="s">
        <v>159</v>
      </c>
      <c r="D928" s="84" t="s">
        <v>29</v>
      </c>
      <c r="E928" s="84" t="s">
        <v>51</v>
      </c>
      <c r="F928" s="88">
        <v>3.49</v>
      </c>
      <c r="G928" s="88">
        <v>29.3</v>
      </c>
      <c r="H928" s="89">
        <v>3.2800000000000003E-2</v>
      </c>
      <c r="I928" s="88">
        <v>3.05</v>
      </c>
      <c r="J928" s="88"/>
      <c r="K928" s="88"/>
      <c r="L928" s="89"/>
      <c r="M928" s="88"/>
      <c r="N928" s="88">
        <v>3.49</v>
      </c>
      <c r="O928" s="88">
        <v>29.3</v>
      </c>
      <c r="P928" s="89">
        <v>3.2800000000000003E-2</v>
      </c>
      <c r="Q928" s="88">
        <v>3.05</v>
      </c>
      <c r="R928" s="90">
        <f t="shared" si="56"/>
        <v>1</v>
      </c>
      <c r="S928" s="90">
        <f t="shared" si="57"/>
        <v>1</v>
      </c>
      <c r="T928" s="93">
        <f t="shared" si="58"/>
        <v>1</v>
      </c>
      <c r="U928" s="92">
        <f t="shared" si="59"/>
        <v>1</v>
      </c>
    </row>
    <row r="929" spans="1:21" x14ac:dyDescent="0.15">
      <c r="A929" s="84" t="s">
        <v>48</v>
      </c>
      <c r="B929" s="84" t="s">
        <v>22</v>
      </c>
      <c r="C929" s="84" t="s">
        <v>159</v>
      </c>
      <c r="D929" s="84" t="s">
        <v>31</v>
      </c>
      <c r="E929" s="84" t="s">
        <v>44</v>
      </c>
      <c r="F929" s="88">
        <v>1</v>
      </c>
      <c r="G929" s="88">
        <v>10.9</v>
      </c>
      <c r="H929" s="89">
        <v>8.0599999999999995E-3</v>
      </c>
      <c r="I929" s="88">
        <v>0.67</v>
      </c>
      <c r="J929" s="88"/>
      <c r="K929" s="88"/>
      <c r="L929" s="89"/>
      <c r="M929" s="88"/>
      <c r="N929" s="88">
        <v>1</v>
      </c>
      <c r="O929" s="88">
        <v>10.9</v>
      </c>
      <c r="P929" s="89">
        <v>8.0599999999999995E-3</v>
      </c>
      <c r="Q929" s="88">
        <v>0.67</v>
      </c>
      <c r="R929" s="90">
        <f t="shared" si="56"/>
        <v>1</v>
      </c>
      <c r="S929" s="90">
        <f t="shared" si="57"/>
        <v>1</v>
      </c>
      <c r="T929" s="93">
        <f t="shared" si="58"/>
        <v>1</v>
      </c>
      <c r="U929" s="92">
        <f t="shared" si="59"/>
        <v>1</v>
      </c>
    </row>
    <row r="930" spans="1:21" x14ac:dyDescent="0.15">
      <c r="A930" s="84" t="s">
        <v>48</v>
      </c>
      <c r="B930" s="84" t="s">
        <v>22</v>
      </c>
      <c r="C930" s="84" t="s">
        <v>159</v>
      </c>
      <c r="D930" s="84" t="s">
        <v>31</v>
      </c>
      <c r="E930" s="84" t="s">
        <v>51</v>
      </c>
      <c r="F930" s="88">
        <v>1.73</v>
      </c>
      <c r="G930" s="88">
        <v>8.9700000000000006</v>
      </c>
      <c r="H930" s="89">
        <v>7.8399999999999997E-3</v>
      </c>
      <c r="I930" s="88">
        <v>0.90200000000000002</v>
      </c>
      <c r="J930" s="88"/>
      <c r="K930" s="88"/>
      <c r="L930" s="89"/>
      <c r="M930" s="88"/>
      <c r="N930" s="88">
        <v>1.73</v>
      </c>
      <c r="O930" s="88">
        <v>8.9700000000000006</v>
      </c>
      <c r="P930" s="89">
        <v>7.8399999999999997E-3</v>
      </c>
      <c r="Q930" s="88">
        <v>0.90200000000000002</v>
      </c>
      <c r="R930" s="90">
        <f t="shared" si="56"/>
        <v>1</v>
      </c>
      <c r="S930" s="90">
        <f t="shared" si="57"/>
        <v>1</v>
      </c>
      <c r="T930" s="93">
        <f t="shared" si="58"/>
        <v>1</v>
      </c>
      <c r="U930" s="92">
        <f t="shared" si="59"/>
        <v>1</v>
      </c>
    </row>
    <row r="931" spans="1:21" x14ac:dyDescent="0.15">
      <c r="A931" s="84" t="s">
        <v>48</v>
      </c>
      <c r="B931" s="84" t="s">
        <v>22</v>
      </c>
      <c r="C931" s="84" t="s">
        <v>159</v>
      </c>
      <c r="D931" s="84" t="s">
        <v>30</v>
      </c>
      <c r="E931" s="84" t="s">
        <v>44</v>
      </c>
      <c r="F931" s="88">
        <v>3.5</v>
      </c>
      <c r="G931" s="88">
        <v>102</v>
      </c>
      <c r="H931" s="89">
        <v>4.9700000000000001E-2</v>
      </c>
      <c r="I931" s="88">
        <v>2.5499999999999998</v>
      </c>
      <c r="J931" s="88"/>
      <c r="K931" s="88"/>
      <c r="L931" s="89"/>
      <c r="M931" s="88"/>
      <c r="N931" s="88">
        <v>3.5</v>
      </c>
      <c r="O931" s="88">
        <v>102</v>
      </c>
      <c r="P931" s="89">
        <v>4.9700000000000001E-2</v>
      </c>
      <c r="Q931" s="88">
        <v>2.5499999999999998</v>
      </c>
      <c r="R931" s="90">
        <f t="shared" si="56"/>
        <v>1</v>
      </c>
      <c r="S931" s="90">
        <f t="shared" si="57"/>
        <v>1</v>
      </c>
      <c r="T931" s="93">
        <f t="shared" si="58"/>
        <v>1</v>
      </c>
      <c r="U931" s="92">
        <f t="shared" si="59"/>
        <v>1</v>
      </c>
    </row>
    <row r="932" spans="1:21" x14ac:dyDescent="0.15">
      <c r="A932" s="84" t="s">
        <v>48</v>
      </c>
      <c r="B932" s="84" t="s">
        <v>22</v>
      </c>
      <c r="C932" s="84" t="s">
        <v>159</v>
      </c>
      <c r="D932" s="84" t="s">
        <v>30</v>
      </c>
      <c r="E932" s="84" t="s">
        <v>51</v>
      </c>
      <c r="F932" s="88">
        <v>3.5</v>
      </c>
      <c r="G932" s="88">
        <v>69.2</v>
      </c>
      <c r="H932" s="89">
        <v>6.7400000000000002E-2</v>
      </c>
      <c r="I932" s="88">
        <v>3.48</v>
      </c>
      <c r="J932" s="88"/>
      <c r="K932" s="88"/>
      <c r="L932" s="89"/>
      <c r="M932" s="88"/>
      <c r="N932" s="88">
        <v>3.5</v>
      </c>
      <c r="O932" s="88">
        <v>69.2</v>
      </c>
      <c r="P932" s="89">
        <v>6.7400000000000002E-2</v>
      </c>
      <c r="Q932" s="88">
        <v>3.48</v>
      </c>
      <c r="R932" s="90">
        <f t="shared" si="56"/>
        <v>1</v>
      </c>
      <c r="S932" s="90">
        <f t="shared" si="57"/>
        <v>1</v>
      </c>
      <c r="T932" s="93">
        <f t="shared" si="58"/>
        <v>1</v>
      </c>
      <c r="U932" s="92">
        <f t="shared" si="59"/>
        <v>1</v>
      </c>
    </row>
    <row r="933" spans="1:21" x14ac:dyDescent="0.15">
      <c r="A933" s="84" t="s">
        <v>48</v>
      </c>
      <c r="B933" s="84" t="s">
        <v>22</v>
      </c>
      <c r="C933" s="84" t="s">
        <v>159</v>
      </c>
      <c r="D933" s="84" t="s">
        <v>45</v>
      </c>
      <c r="E933" s="84" t="s">
        <v>44</v>
      </c>
      <c r="F933" s="88">
        <v>2.4</v>
      </c>
      <c r="G933" s="88">
        <v>35.6</v>
      </c>
      <c r="H933" s="89">
        <v>3.1E-2</v>
      </c>
      <c r="I933" s="88">
        <v>3.01</v>
      </c>
      <c r="J933" s="88"/>
      <c r="K933" s="88"/>
      <c r="L933" s="89"/>
      <c r="M933" s="88"/>
      <c r="N933" s="88">
        <v>2.4</v>
      </c>
      <c r="O933" s="88">
        <v>35.6</v>
      </c>
      <c r="P933" s="89">
        <v>3.1E-2</v>
      </c>
      <c r="Q933" s="88">
        <v>3.01</v>
      </c>
      <c r="R933" s="90">
        <f t="shared" si="56"/>
        <v>1</v>
      </c>
      <c r="S933" s="90">
        <f t="shared" si="57"/>
        <v>1</v>
      </c>
      <c r="T933" s="93">
        <f t="shared" si="58"/>
        <v>1</v>
      </c>
      <c r="U933" s="92">
        <f t="shared" si="59"/>
        <v>1</v>
      </c>
    </row>
    <row r="934" spans="1:21" x14ac:dyDescent="0.15">
      <c r="A934" s="84" t="s">
        <v>48</v>
      </c>
      <c r="B934" s="84" t="s">
        <v>22</v>
      </c>
      <c r="C934" s="84" t="s">
        <v>159</v>
      </c>
      <c r="D934" s="84" t="s">
        <v>45</v>
      </c>
      <c r="E934" s="84" t="s">
        <v>51</v>
      </c>
      <c r="F934" s="88">
        <v>3.1</v>
      </c>
      <c r="G934" s="88">
        <v>27.4</v>
      </c>
      <c r="H934" s="89">
        <v>2.9000000000000001E-2</v>
      </c>
      <c r="I934" s="88">
        <v>2.57</v>
      </c>
      <c r="J934" s="88"/>
      <c r="K934" s="88"/>
      <c r="L934" s="89"/>
      <c r="M934" s="88"/>
      <c r="N934" s="88">
        <v>3.1</v>
      </c>
      <c r="O934" s="88">
        <v>27.4</v>
      </c>
      <c r="P934" s="89">
        <v>2.9000000000000001E-2</v>
      </c>
      <c r="Q934" s="88">
        <v>2.57</v>
      </c>
      <c r="R934" s="90">
        <f t="shared" si="56"/>
        <v>1</v>
      </c>
      <c r="S934" s="90">
        <f t="shared" si="57"/>
        <v>1</v>
      </c>
      <c r="T934" s="93">
        <f t="shared" si="58"/>
        <v>1</v>
      </c>
      <c r="U934" s="92">
        <f t="shared" si="59"/>
        <v>1</v>
      </c>
    </row>
    <row r="935" spans="1:21" x14ac:dyDescent="0.15">
      <c r="A935" s="84" t="s">
        <v>48</v>
      </c>
      <c r="B935" s="84" t="s">
        <v>24</v>
      </c>
      <c r="C935" s="84" t="s">
        <v>43</v>
      </c>
      <c r="D935" s="84" t="s">
        <v>29</v>
      </c>
      <c r="E935" s="84" t="s">
        <v>44</v>
      </c>
      <c r="F935" s="88">
        <v>3.16</v>
      </c>
      <c r="G935" s="88">
        <v>2.2799999999999998</v>
      </c>
      <c r="H935" s="89">
        <v>0</v>
      </c>
      <c r="I935" s="88">
        <v>3.56</v>
      </c>
      <c r="J935" s="88">
        <v>58.712803000000001</v>
      </c>
      <c r="K935" s="88">
        <v>0.12271259</v>
      </c>
      <c r="L935" s="89">
        <v>0</v>
      </c>
      <c r="M935" s="88">
        <v>0.19160387000000001</v>
      </c>
      <c r="N935" s="88"/>
      <c r="O935" s="88"/>
      <c r="P935" s="89"/>
      <c r="Q935" s="88"/>
      <c r="R935" s="90">
        <f t="shared" si="56"/>
        <v>18.580000949367086</v>
      </c>
      <c r="S935" s="90">
        <f t="shared" si="57"/>
        <v>5.3821311403508772E-2</v>
      </c>
      <c r="T935" s="93" t="str">
        <f t="shared" si="58"/>
        <v/>
      </c>
      <c r="U935" s="92">
        <f t="shared" si="59"/>
        <v>5.3821311797752812E-2</v>
      </c>
    </row>
    <row r="936" spans="1:21" x14ac:dyDescent="0.15">
      <c r="A936" s="84" t="s">
        <v>48</v>
      </c>
      <c r="B936" s="84" t="s">
        <v>24</v>
      </c>
      <c r="C936" s="84" t="s">
        <v>43</v>
      </c>
      <c r="D936" s="84" t="s">
        <v>29</v>
      </c>
      <c r="E936" s="84" t="s">
        <v>51</v>
      </c>
      <c r="F936" s="88">
        <v>4.03</v>
      </c>
      <c r="G936" s="88">
        <v>1.95</v>
      </c>
      <c r="H936" s="89">
        <v>0</v>
      </c>
      <c r="I936" s="88">
        <v>3.15</v>
      </c>
      <c r="J936" s="88">
        <v>74.877399999999994</v>
      </c>
      <c r="K936" s="88">
        <v>0.10495156</v>
      </c>
      <c r="L936" s="89">
        <v>0</v>
      </c>
      <c r="M936" s="88">
        <v>0.16953714</v>
      </c>
      <c r="N936" s="88"/>
      <c r="O936" s="88"/>
      <c r="P936" s="89"/>
      <c r="Q936" s="88"/>
      <c r="R936" s="90">
        <f t="shared" si="56"/>
        <v>18.579999999999998</v>
      </c>
      <c r="S936" s="90">
        <f t="shared" si="57"/>
        <v>5.3821312820512821E-2</v>
      </c>
      <c r="T936" s="93" t="str">
        <f t="shared" si="58"/>
        <v/>
      </c>
      <c r="U936" s="92">
        <f t="shared" si="59"/>
        <v>5.3821314285714288E-2</v>
      </c>
    </row>
    <row r="937" spans="1:21" x14ac:dyDescent="0.15">
      <c r="A937" s="84" t="s">
        <v>48</v>
      </c>
      <c r="B937" s="84" t="s">
        <v>24</v>
      </c>
      <c r="C937" s="84" t="s">
        <v>43</v>
      </c>
      <c r="D937" s="84" t="s">
        <v>31</v>
      </c>
      <c r="E937" s="84" t="s">
        <v>44</v>
      </c>
      <c r="F937" s="88">
        <v>1.07</v>
      </c>
      <c r="G937" s="88">
        <v>0.95699999999999996</v>
      </c>
      <c r="H937" s="89">
        <v>0</v>
      </c>
      <c r="I937" s="88">
        <v>1.03</v>
      </c>
      <c r="J937" s="88">
        <v>19.9876</v>
      </c>
      <c r="K937" s="88">
        <v>5.1231264999999998E-2</v>
      </c>
      <c r="L937" s="89">
        <v>0</v>
      </c>
      <c r="M937" s="88">
        <v>5.5139184000000001E-2</v>
      </c>
      <c r="N937" s="88"/>
      <c r="O937" s="88"/>
      <c r="P937" s="89"/>
      <c r="Q937" s="88"/>
      <c r="R937" s="90">
        <f t="shared" si="56"/>
        <v>18.68</v>
      </c>
      <c r="S937" s="90">
        <f t="shared" si="57"/>
        <v>5.3533192267502611E-2</v>
      </c>
      <c r="T937" s="93" t="str">
        <f t="shared" si="58"/>
        <v/>
      </c>
      <c r="U937" s="92">
        <f t="shared" si="59"/>
        <v>5.3533188349514566E-2</v>
      </c>
    </row>
    <row r="938" spans="1:21" x14ac:dyDescent="0.15">
      <c r="A938" s="84" t="s">
        <v>48</v>
      </c>
      <c r="B938" s="84" t="s">
        <v>24</v>
      </c>
      <c r="C938" s="84" t="s">
        <v>43</v>
      </c>
      <c r="D938" s="84" t="s">
        <v>31</v>
      </c>
      <c r="E938" s="84" t="s">
        <v>51</v>
      </c>
      <c r="F938" s="88">
        <v>2.3199999999999998</v>
      </c>
      <c r="G938" s="88">
        <v>0.55200000000000005</v>
      </c>
      <c r="H938" s="89">
        <v>0</v>
      </c>
      <c r="I938" s="88">
        <v>0.76300000000000001</v>
      </c>
      <c r="J938" s="88">
        <v>43.337597000000002</v>
      </c>
      <c r="K938" s="88">
        <v>2.9550320000000001E-2</v>
      </c>
      <c r="L938" s="89">
        <v>0</v>
      </c>
      <c r="M938" s="88">
        <v>4.0845826000000002E-2</v>
      </c>
      <c r="N938" s="88"/>
      <c r="O938" s="88"/>
      <c r="P938" s="89"/>
      <c r="Q938" s="88"/>
      <c r="R938" s="90">
        <f t="shared" si="56"/>
        <v>18.679998706896555</v>
      </c>
      <c r="S938" s="90">
        <f t="shared" si="57"/>
        <v>5.35331884057971E-2</v>
      </c>
      <c r="T938" s="93" t="str">
        <f t="shared" si="58"/>
        <v/>
      </c>
      <c r="U938" s="92">
        <f t="shared" si="59"/>
        <v>5.3533192660550462E-2</v>
      </c>
    </row>
    <row r="939" spans="1:21" x14ac:dyDescent="0.15">
      <c r="A939" s="84" t="s">
        <v>48</v>
      </c>
      <c r="B939" s="84" t="s">
        <v>24</v>
      </c>
      <c r="C939" s="84" t="s">
        <v>43</v>
      </c>
      <c r="D939" s="84" t="s">
        <v>30</v>
      </c>
      <c r="E939" s="84" t="s">
        <v>44</v>
      </c>
      <c r="F939" s="88">
        <v>3.5</v>
      </c>
      <c r="G939" s="88">
        <v>2.4300000000000002</v>
      </c>
      <c r="H939" s="89">
        <v>0</v>
      </c>
      <c r="I939" s="88">
        <v>3.71</v>
      </c>
      <c r="J939" s="88">
        <v>54.984999999999999</v>
      </c>
      <c r="K939" s="88">
        <v>0.15467855</v>
      </c>
      <c r="L939" s="89">
        <v>0</v>
      </c>
      <c r="M939" s="88">
        <v>0.23615532</v>
      </c>
      <c r="N939" s="88"/>
      <c r="O939" s="88"/>
      <c r="P939" s="89"/>
      <c r="Q939" s="88"/>
      <c r="R939" s="90">
        <f t="shared" si="56"/>
        <v>15.709999999999999</v>
      </c>
      <c r="S939" s="90">
        <f t="shared" si="57"/>
        <v>6.3653724279835386E-2</v>
      </c>
      <c r="T939" s="93" t="str">
        <f t="shared" si="58"/>
        <v/>
      </c>
      <c r="U939" s="92">
        <f t="shared" si="59"/>
        <v>6.3653725067385453E-2</v>
      </c>
    </row>
    <row r="940" spans="1:21" x14ac:dyDescent="0.15">
      <c r="A940" s="84" t="s">
        <v>48</v>
      </c>
      <c r="B940" s="84" t="s">
        <v>24</v>
      </c>
      <c r="C940" s="84" t="s">
        <v>43</v>
      </c>
      <c r="D940" s="84" t="s">
        <v>30</v>
      </c>
      <c r="E940" s="84" t="s">
        <v>51</v>
      </c>
      <c r="F940" s="88">
        <v>3.5</v>
      </c>
      <c r="G940" s="88">
        <v>3.39</v>
      </c>
      <c r="H940" s="89">
        <v>0</v>
      </c>
      <c r="I940" s="88">
        <v>5.39</v>
      </c>
      <c r="J940" s="88">
        <v>54.984999999999999</v>
      </c>
      <c r="K940" s="88">
        <v>0.21578612999999999</v>
      </c>
      <c r="L940" s="89">
        <v>0</v>
      </c>
      <c r="M940" s="88">
        <v>0.34309357000000001</v>
      </c>
      <c r="N940" s="88"/>
      <c r="O940" s="88"/>
      <c r="P940" s="89"/>
      <c r="Q940" s="88"/>
      <c r="R940" s="90">
        <f t="shared" si="56"/>
        <v>15.709999999999999</v>
      </c>
      <c r="S940" s="90">
        <f t="shared" si="57"/>
        <v>6.3653725663716812E-2</v>
      </c>
      <c r="T940" s="93" t="str">
        <f t="shared" si="58"/>
        <v/>
      </c>
      <c r="U940" s="92">
        <f t="shared" si="59"/>
        <v>6.365372356215214E-2</v>
      </c>
    </row>
    <row r="941" spans="1:21" x14ac:dyDescent="0.15">
      <c r="A941" s="84" t="s">
        <v>48</v>
      </c>
      <c r="B941" s="84" t="s">
        <v>24</v>
      </c>
      <c r="C941" s="84" t="s">
        <v>43</v>
      </c>
      <c r="D941" s="84" t="s">
        <v>45</v>
      </c>
      <c r="E941" s="84" t="s">
        <v>44</v>
      </c>
      <c r="F941" s="88">
        <v>3.17</v>
      </c>
      <c r="G941" s="88">
        <v>2.29</v>
      </c>
      <c r="H941" s="89">
        <v>0</v>
      </c>
      <c r="I941" s="88">
        <v>3.5259999999999998</v>
      </c>
      <c r="J941" s="88"/>
      <c r="K941" s="88"/>
      <c r="L941" s="89"/>
      <c r="M941" s="88"/>
      <c r="N941" s="88">
        <v>3.17</v>
      </c>
      <c r="O941" s="88">
        <v>2.29</v>
      </c>
      <c r="P941" s="89">
        <v>0</v>
      </c>
      <c r="Q941" s="88">
        <v>3.5259999999999998</v>
      </c>
      <c r="R941" s="90">
        <f t="shared" si="56"/>
        <v>1</v>
      </c>
      <c r="S941" s="90">
        <f t="shared" si="57"/>
        <v>1</v>
      </c>
      <c r="T941" s="93" t="str">
        <f t="shared" si="58"/>
        <v/>
      </c>
      <c r="U941" s="92">
        <f t="shared" si="59"/>
        <v>1</v>
      </c>
    </row>
    <row r="942" spans="1:21" x14ac:dyDescent="0.15">
      <c r="A942" s="84" t="s">
        <v>48</v>
      </c>
      <c r="B942" s="84" t="s">
        <v>24</v>
      </c>
      <c r="C942" s="84" t="s">
        <v>43</v>
      </c>
      <c r="D942" s="84" t="s">
        <v>45</v>
      </c>
      <c r="E942" s="84" t="s">
        <v>51</v>
      </c>
      <c r="F942" s="88">
        <v>3.8</v>
      </c>
      <c r="G942" s="88">
        <v>1.8</v>
      </c>
      <c r="H942" s="89">
        <v>0</v>
      </c>
      <c r="I942" s="88">
        <v>2.82</v>
      </c>
      <c r="J942" s="88"/>
      <c r="K942" s="88"/>
      <c r="L942" s="89"/>
      <c r="M942" s="88"/>
      <c r="N942" s="88">
        <v>3.8</v>
      </c>
      <c r="O942" s="88">
        <v>1.8</v>
      </c>
      <c r="P942" s="89">
        <v>0</v>
      </c>
      <c r="Q942" s="88">
        <v>2.82</v>
      </c>
      <c r="R942" s="90">
        <f t="shared" si="56"/>
        <v>1</v>
      </c>
      <c r="S942" s="90">
        <f t="shared" si="57"/>
        <v>1</v>
      </c>
      <c r="T942" s="93" t="str">
        <f t="shared" si="58"/>
        <v/>
      </c>
      <c r="U942" s="92">
        <f t="shared" si="59"/>
        <v>1</v>
      </c>
    </row>
    <row r="943" spans="1:21" x14ac:dyDescent="0.15">
      <c r="A943" s="84" t="s">
        <v>48</v>
      </c>
      <c r="B943" s="84" t="s">
        <v>24</v>
      </c>
      <c r="C943" s="84" t="s">
        <v>157</v>
      </c>
      <c r="D943" s="84" t="s">
        <v>29</v>
      </c>
      <c r="E943" s="84" t="s">
        <v>44</v>
      </c>
      <c r="F943" s="88">
        <v>3.16</v>
      </c>
      <c r="G943" s="88">
        <v>59.9</v>
      </c>
      <c r="H943" s="89">
        <v>4.9200000000000001E-2</v>
      </c>
      <c r="I943" s="88">
        <v>3.67</v>
      </c>
      <c r="J943" s="88"/>
      <c r="K943" s="88"/>
      <c r="L943" s="89"/>
      <c r="M943" s="88"/>
      <c r="N943" s="88">
        <v>3.16</v>
      </c>
      <c r="O943" s="88">
        <v>59.9</v>
      </c>
      <c r="P943" s="89">
        <v>4.9200000000000001E-2</v>
      </c>
      <c r="Q943" s="88">
        <v>3.67</v>
      </c>
      <c r="R943" s="90">
        <f t="shared" si="56"/>
        <v>1</v>
      </c>
      <c r="S943" s="90">
        <f t="shared" si="57"/>
        <v>1</v>
      </c>
      <c r="T943" s="93">
        <f t="shared" si="58"/>
        <v>1</v>
      </c>
      <c r="U943" s="92">
        <f t="shared" si="59"/>
        <v>1</v>
      </c>
    </row>
    <row r="944" spans="1:21" x14ac:dyDescent="0.15">
      <c r="A944" s="84" t="s">
        <v>48</v>
      </c>
      <c r="B944" s="84" t="s">
        <v>24</v>
      </c>
      <c r="C944" s="84" t="s">
        <v>157</v>
      </c>
      <c r="D944" s="84" t="s">
        <v>29</v>
      </c>
      <c r="E944" s="84" t="s">
        <v>51</v>
      </c>
      <c r="F944" s="88">
        <v>4.03</v>
      </c>
      <c r="G944" s="88">
        <v>38.299999999999997</v>
      </c>
      <c r="H944" s="89">
        <v>4.0800000000000003E-2</v>
      </c>
      <c r="I944" s="88">
        <v>3.26</v>
      </c>
      <c r="J944" s="88"/>
      <c r="K944" s="88"/>
      <c r="L944" s="89"/>
      <c r="M944" s="88"/>
      <c r="N944" s="88">
        <v>4.03</v>
      </c>
      <c r="O944" s="88">
        <v>38.299999999999997</v>
      </c>
      <c r="P944" s="89">
        <v>4.0800000000000003E-2</v>
      </c>
      <c r="Q944" s="88">
        <v>3.26</v>
      </c>
      <c r="R944" s="90">
        <f t="shared" si="56"/>
        <v>1</v>
      </c>
      <c r="S944" s="90">
        <f t="shared" si="57"/>
        <v>1</v>
      </c>
      <c r="T944" s="93">
        <f t="shared" si="58"/>
        <v>1</v>
      </c>
      <c r="U944" s="92">
        <f t="shared" si="59"/>
        <v>1</v>
      </c>
    </row>
    <row r="945" spans="1:21" x14ac:dyDescent="0.15">
      <c r="A945" s="84" t="s">
        <v>48</v>
      </c>
      <c r="B945" s="84" t="s">
        <v>24</v>
      </c>
      <c r="C945" s="84" t="s">
        <v>157</v>
      </c>
      <c r="D945" s="84" t="s">
        <v>31</v>
      </c>
      <c r="E945" s="84" t="s">
        <v>44</v>
      </c>
      <c r="F945" s="88">
        <v>1.07</v>
      </c>
      <c r="G945" s="88">
        <v>15.5</v>
      </c>
      <c r="H945" s="89">
        <v>9.1199999999999996E-3</v>
      </c>
      <c r="I945" s="88">
        <v>1.07</v>
      </c>
      <c r="J945" s="88"/>
      <c r="K945" s="88"/>
      <c r="L945" s="89"/>
      <c r="M945" s="88"/>
      <c r="N945" s="88">
        <v>1.07</v>
      </c>
      <c r="O945" s="88">
        <v>15.5</v>
      </c>
      <c r="P945" s="89">
        <v>9.1199999999999996E-3</v>
      </c>
      <c r="Q945" s="88">
        <v>1.07</v>
      </c>
      <c r="R945" s="90">
        <f t="shared" si="56"/>
        <v>1</v>
      </c>
      <c r="S945" s="90">
        <f t="shared" si="57"/>
        <v>1</v>
      </c>
      <c r="T945" s="93">
        <f t="shared" si="58"/>
        <v>1</v>
      </c>
      <c r="U945" s="92">
        <f t="shared" si="59"/>
        <v>1</v>
      </c>
    </row>
    <row r="946" spans="1:21" x14ac:dyDescent="0.15">
      <c r="A946" s="84" t="s">
        <v>48</v>
      </c>
      <c r="B946" s="84" t="s">
        <v>24</v>
      </c>
      <c r="C946" s="84" t="s">
        <v>157</v>
      </c>
      <c r="D946" s="84" t="s">
        <v>31</v>
      </c>
      <c r="E946" s="84" t="s">
        <v>51</v>
      </c>
      <c r="F946" s="88">
        <v>2.3199999999999998</v>
      </c>
      <c r="G946" s="88">
        <v>10.8</v>
      </c>
      <c r="H946" s="89">
        <v>8.3599999999999994E-3</v>
      </c>
      <c r="I946" s="88">
        <v>0.79</v>
      </c>
      <c r="J946" s="88"/>
      <c r="K946" s="88"/>
      <c r="L946" s="89"/>
      <c r="M946" s="88"/>
      <c r="N946" s="88">
        <v>2.3199999999999998</v>
      </c>
      <c r="O946" s="88">
        <v>10.8</v>
      </c>
      <c r="P946" s="89">
        <v>8.3599999999999994E-3</v>
      </c>
      <c r="Q946" s="88">
        <v>0.79</v>
      </c>
      <c r="R946" s="90">
        <f t="shared" si="56"/>
        <v>1</v>
      </c>
      <c r="S946" s="90">
        <f t="shared" si="57"/>
        <v>1</v>
      </c>
      <c r="T946" s="93">
        <f t="shared" si="58"/>
        <v>1</v>
      </c>
      <c r="U946" s="92">
        <f t="shared" si="59"/>
        <v>1</v>
      </c>
    </row>
    <row r="947" spans="1:21" x14ac:dyDescent="0.15">
      <c r="A947" s="84" t="s">
        <v>48</v>
      </c>
      <c r="B947" s="84" t="s">
        <v>24</v>
      </c>
      <c r="C947" s="84" t="s">
        <v>157</v>
      </c>
      <c r="D947" s="84" t="s">
        <v>30</v>
      </c>
      <c r="E947" s="84" t="s">
        <v>44</v>
      </c>
      <c r="F947" s="88">
        <v>3.5</v>
      </c>
      <c r="G947" s="88">
        <v>69.8</v>
      </c>
      <c r="H947" s="89">
        <v>7.2099999999999997E-2</v>
      </c>
      <c r="I947" s="88">
        <v>4.22</v>
      </c>
      <c r="J947" s="88"/>
      <c r="K947" s="88"/>
      <c r="L947" s="89"/>
      <c r="M947" s="88"/>
      <c r="N947" s="88">
        <v>3.5</v>
      </c>
      <c r="O947" s="88">
        <v>69.8</v>
      </c>
      <c r="P947" s="89">
        <v>7.2099999999999997E-2</v>
      </c>
      <c r="Q947" s="88">
        <v>4.22</v>
      </c>
      <c r="R947" s="90">
        <f t="shared" si="56"/>
        <v>1</v>
      </c>
      <c r="S947" s="90">
        <f t="shared" si="57"/>
        <v>1</v>
      </c>
      <c r="T947" s="93">
        <f t="shared" si="58"/>
        <v>1</v>
      </c>
      <c r="U947" s="92">
        <f t="shared" si="59"/>
        <v>1</v>
      </c>
    </row>
    <row r="948" spans="1:21" x14ac:dyDescent="0.15">
      <c r="A948" s="84" t="s">
        <v>48</v>
      </c>
      <c r="B948" s="84" t="s">
        <v>24</v>
      </c>
      <c r="C948" s="84" t="s">
        <v>157</v>
      </c>
      <c r="D948" s="84" t="s">
        <v>30</v>
      </c>
      <c r="E948" s="84" t="s">
        <v>51</v>
      </c>
      <c r="F948" s="88">
        <v>3.5</v>
      </c>
      <c r="G948" s="88">
        <v>82</v>
      </c>
      <c r="H948" s="89">
        <v>8.0799999999999997E-2</v>
      </c>
      <c r="I948" s="88">
        <v>6.17</v>
      </c>
      <c r="J948" s="88"/>
      <c r="K948" s="88"/>
      <c r="L948" s="89"/>
      <c r="M948" s="88"/>
      <c r="N948" s="88">
        <v>3.5</v>
      </c>
      <c r="O948" s="88">
        <v>82</v>
      </c>
      <c r="P948" s="89">
        <v>8.0799999999999997E-2</v>
      </c>
      <c r="Q948" s="88">
        <v>6.17</v>
      </c>
      <c r="R948" s="90">
        <f t="shared" si="56"/>
        <v>1</v>
      </c>
      <c r="S948" s="90">
        <f t="shared" si="57"/>
        <v>1</v>
      </c>
      <c r="T948" s="93">
        <f t="shared" si="58"/>
        <v>1</v>
      </c>
      <c r="U948" s="92">
        <f t="shared" si="59"/>
        <v>1</v>
      </c>
    </row>
    <row r="949" spans="1:21" x14ac:dyDescent="0.15">
      <c r="A949" s="84" t="s">
        <v>48</v>
      </c>
      <c r="B949" s="84" t="s">
        <v>24</v>
      </c>
      <c r="C949" s="84" t="s">
        <v>157</v>
      </c>
      <c r="D949" s="84" t="s">
        <v>45</v>
      </c>
      <c r="E949" s="84" t="s">
        <v>44</v>
      </c>
      <c r="F949" s="88">
        <v>3.17</v>
      </c>
      <c r="G949" s="88">
        <v>56.17</v>
      </c>
      <c r="H949" s="89">
        <v>4.65E-2</v>
      </c>
      <c r="I949" s="88">
        <v>3.649</v>
      </c>
      <c r="J949" s="88"/>
      <c r="K949" s="88"/>
      <c r="L949" s="89"/>
      <c r="M949" s="88"/>
      <c r="N949" s="88">
        <v>3.17</v>
      </c>
      <c r="O949" s="88">
        <v>56.17</v>
      </c>
      <c r="P949" s="89">
        <v>4.65E-2</v>
      </c>
      <c r="Q949" s="88">
        <v>3.649</v>
      </c>
      <c r="R949" s="90">
        <f t="shared" si="56"/>
        <v>1</v>
      </c>
      <c r="S949" s="90">
        <f t="shared" si="57"/>
        <v>1</v>
      </c>
      <c r="T949" s="93">
        <f t="shared" si="58"/>
        <v>1</v>
      </c>
      <c r="U949" s="92">
        <f t="shared" si="59"/>
        <v>1</v>
      </c>
    </row>
    <row r="950" spans="1:21" x14ac:dyDescent="0.15">
      <c r="A950" s="84" t="s">
        <v>48</v>
      </c>
      <c r="B950" s="84" t="s">
        <v>24</v>
      </c>
      <c r="C950" s="84" t="s">
        <v>157</v>
      </c>
      <c r="D950" s="84" t="s">
        <v>45</v>
      </c>
      <c r="E950" s="84" t="s">
        <v>51</v>
      </c>
      <c r="F950" s="88">
        <v>3.8</v>
      </c>
      <c r="G950" s="88">
        <v>34.799999999999997</v>
      </c>
      <c r="H950" s="89">
        <v>3.5999999999999997E-2</v>
      </c>
      <c r="I950" s="88">
        <v>2.93</v>
      </c>
      <c r="J950" s="88"/>
      <c r="K950" s="88"/>
      <c r="L950" s="89"/>
      <c r="M950" s="88"/>
      <c r="N950" s="88">
        <v>3.8</v>
      </c>
      <c r="O950" s="88">
        <v>34.799999999999997</v>
      </c>
      <c r="P950" s="89">
        <v>3.5999999999999997E-2</v>
      </c>
      <c r="Q950" s="88">
        <v>2.93</v>
      </c>
      <c r="R950" s="90">
        <f t="shared" si="56"/>
        <v>1</v>
      </c>
      <c r="S950" s="90">
        <f t="shared" si="57"/>
        <v>1</v>
      </c>
      <c r="T950" s="93">
        <f t="shared" si="58"/>
        <v>1</v>
      </c>
      <c r="U950" s="92">
        <f t="shared" si="59"/>
        <v>1</v>
      </c>
    </row>
    <row r="951" spans="1:21" x14ac:dyDescent="0.15">
      <c r="A951" s="84" t="s">
        <v>48</v>
      </c>
      <c r="B951" s="84" t="s">
        <v>24</v>
      </c>
      <c r="C951" s="84" t="s">
        <v>158</v>
      </c>
      <c r="D951" s="84" t="s">
        <v>29</v>
      </c>
      <c r="E951" s="84" t="s">
        <v>44</v>
      </c>
      <c r="F951" s="88">
        <v>3.16</v>
      </c>
      <c r="G951" s="88">
        <v>109</v>
      </c>
      <c r="H951" s="89">
        <v>5.3800000000000001E-2</v>
      </c>
      <c r="I951" s="88">
        <v>0</v>
      </c>
      <c r="J951" s="88"/>
      <c r="K951" s="88"/>
      <c r="L951" s="89"/>
      <c r="M951" s="88"/>
      <c r="N951" s="88">
        <v>3.16</v>
      </c>
      <c r="O951" s="88">
        <v>109</v>
      </c>
      <c r="P951" s="89">
        <v>5.3800000000000001E-2</v>
      </c>
      <c r="Q951" s="88">
        <v>0</v>
      </c>
      <c r="R951" s="90">
        <f t="shared" si="56"/>
        <v>1</v>
      </c>
      <c r="S951" s="90">
        <f t="shared" si="57"/>
        <v>1</v>
      </c>
      <c r="T951" s="93">
        <f t="shared" si="58"/>
        <v>1</v>
      </c>
      <c r="U951" s="92" t="str">
        <f t="shared" si="59"/>
        <v/>
      </c>
    </row>
    <row r="952" spans="1:21" x14ac:dyDescent="0.15">
      <c r="A952" s="84" t="s">
        <v>48</v>
      </c>
      <c r="B952" s="84" t="s">
        <v>24</v>
      </c>
      <c r="C952" s="84" t="s">
        <v>158</v>
      </c>
      <c r="D952" s="84" t="s">
        <v>29</v>
      </c>
      <c r="E952" s="84" t="s">
        <v>51</v>
      </c>
      <c r="F952" s="88">
        <v>4.03</v>
      </c>
      <c r="G952" s="88">
        <v>84.4</v>
      </c>
      <c r="H952" s="89">
        <v>4.48E-2</v>
      </c>
      <c r="I952" s="88">
        <v>0</v>
      </c>
      <c r="J952" s="88"/>
      <c r="K952" s="88"/>
      <c r="L952" s="89"/>
      <c r="M952" s="88"/>
      <c r="N952" s="88">
        <v>4.03</v>
      </c>
      <c r="O952" s="88">
        <v>84.4</v>
      </c>
      <c r="P952" s="89">
        <v>4.48E-2</v>
      </c>
      <c r="Q952" s="88">
        <v>0</v>
      </c>
      <c r="R952" s="90">
        <f t="shared" si="56"/>
        <v>1</v>
      </c>
      <c r="S952" s="90">
        <f t="shared" si="57"/>
        <v>1</v>
      </c>
      <c r="T952" s="93">
        <f t="shared" si="58"/>
        <v>1</v>
      </c>
      <c r="U952" s="92" t="str">
        <f t="shared" si="59"/>
        <v/>
      </c>
    </row>
    <row r="953" spans="1:21" x14ac:dyDescent="0.15">
      <c r="A953" s="84" t="s">
        <v>48</v>
      </c>
      <c r="B953" s="84" t="s">
        <v>24</v>
      </c>
      <c r="C953" s="84" t="s">
        <v>158</v>
      </c>
      <c r="D953" s="84" t="s">
        <v>31</v>
      </c>
      <c r="E953" s="84" t="s">
        <v>44</v>
      </c>
      <c r="F953" s="88">
        <v>1.07</v>
      </c>
      <c r="G953" s="88">
        <v>29.5</v>
      </c>
      <c r="H953" s="89">
        <v>1.03E-2</v>
      </c>
      <c r="I953" s="88">
        <v>0</v>
      </c>
      <c r="J953" s="88"/>
      <c r="K953" s="88"/>
      <c r="L953" s="89"/>
      <c r="M953" s="88"/>
      <c r="N953" s="88">
        <v>1.07</v>
      </c>
      <c r="O953" s="88">
        <v>29.5</v>
      </c>
      <c r="P953" s="89">
        <v>1.03E-2</v>
      </c>
      <c r="Q953" s="88">
        <v>0</v>
      </c>
      <c r="R953" s="90">
        <f t="shared" si="56"/>
        <v>1</v>
      </c>
      <c r="S953" s="90">
        <f t="shared" si="57"/>
        <v>1</v>
      </c>
      <c r="T953" s="93">
        <f t="shared" si="58"/>
        <v>1</v>
      </c>
      <c r="U953" s="92" t="str">
        <f t="shared" si="59"/>
        <v/>
      </c>
    </row>
    <row r="954" spans="1:21" x14ac:dyDescent="0.15">
      <c r="A954" s="84" t="s">
        <v>48</v>
      </c>
      <c r="B954" s="84" t="s">
        <v>24</v>
      </c>
      <c r="C954" s="84" t="s">
        <v>158</v>
      </c>
      <c r="D954" s="84" t="s">
        <v>31</v>
      </c>
      <c r="E954" s="84" t="s">
        <v>51</v>
      </c>
      <c r="F954" s="88">
        <v>2.3199999999999998</v>
      </c>
      <c r="G954" s="88">
        <v>19.8</v>
      </c>
      <c r="H954" s="89">
        <v>8.4700000000000001E-3</v>
      </c>
      <c r="I954" s="88">
        <v>0</v>
      </c>
      <c r="J954" s="88"/>
      <c r="K954" s="88"/>
      <c r="L954" s="89"/>
      <c r="M954" s="88"/>
      <c r="N954" s="88">
        <v>2.3199999999999998</v>
      </c>
      <c r="O954" s="88">
        <v>19.8</v>
      </c>
      <c r="P954" s="89">
        <v>8.4700000000000001E-3</v>
      </c>
      <c r="Q954" s="88">
        <v>0</v>
      </c>
      <c r="R954" s="90">
        <f t="shared" si="56"/>
        <v>1</v>
      </c>
      <c r="S954" s="90">
        <f t="shared" si="57"/>
        <v>1</v>
      </c>
      <c r="T954" s="93">
        <f t="shared" si="58"/>
        <v>1</v>
      </c>
      <c r="U954" s="92" t="str">
        <f t="shared" si="59"/>
        <v/>
      </c>
    </row>
    <row r="955" spans="1:21" x14ac:dyDescent="0.15">
      <c r="A955" s="84" t="s">
        <v>48</v>
      </c>
      <c r="B955" s="84" t="s">
        <v>24</v>
      </c>
      <c r="C955" s="84" t="s">
        <v>158</v>
      </c>
      <c r="D955" s="84" t="s">
        <v>30</v>
      </c>
      <c r="E955" s="84" t="s">
        <v>44</v>
      </c>
      <c r="F955" s="88">
        <v>3.5</v>
      </c>
      <c r="G955" s="88">
        <v>127</v>
      </c>
      <c r="H955" s="89">
        <v>8.3299999999999999E-2</v>
      </c>
      <c r="I955" s="88">
        <v>0</v>
      </c>
      <c r="J955" s="88"/>
      <c r="K955" s="88"/>
      <c r="L955" s="89"/>
      <c r="M955" s="88"/>
      <c r="N955" s="88">
        <v>3.5</v>
      </c>
      <c r="O955" s="88">
        <v>127</v>
      </c>
      <c r="P955" s="89">
        <v>8.3299999999999999E-2</v>
      </c>
      <c r="Q955" s="88">
        <v>0</v>
      </c>
      <c r="R955" s="90">
        <f t="shared" si="56"/>
        <v>1</v>
      </c>
      <c r="S955" s="90">
        <f t="shared" si="57"/>
        <v>1</v>
      </c>
      <c r="T955" s="93">
        <f t="shared" si="58"/>
        <v>1</v>
      </c>
      <c r="U955" s="92" t="str">
        <f t="shared" si="59"/>
        <v/>
      </c>
    </row>
    <row r="956" spans="1:21" x14ac:dyDescent="0.15">
      <c r="A956" s="84" t="s">
        <v>48</v>
      </c>
      <c r="B956" s="84" t="s">
        <v>24</v>
      </c>
      <c r="C956" s="84" t="s">
        <v>158</v>
      </c>
      <c r="D956" s="84" t="s">
        <v>30</v>
      </c>
      <c r="E956" s="84" t="s">
        <v>51</v>
      </c>
      <c r="F956" s="88">
        <v>3.5</v>
      </c>
      <c r="G956" s="88">
        <v>152</v>
      </c>
      <c r="H956" s="89">
        <v>8.6800000000000002E-2</v>
      </c>
      <c r="I956" s="88">
        <v>0</v>
      </c>
      <c r="J956" s="88"/>
      <c r="K956" s="88"/>
      <c r="L956" s="89"/>
      <c r="M956" s="88"/>
      <c r="N956" s="88">
        <v>3.5</v>
      </c>
      <c r="O956" s="88">
        <v>152</v>
      </c>
      <c r="P956" s="89">
        <v>8.6800000000000002E-2</v>
      </c>
      <c r="Q956" s="88">
        <v>0</v>
      </c>
      <c r="R956" s="90">
        <f t="shared" si="56"/>
        <v>1</v>
      </c>
      <c r="S956" s="90">
        <f t="shared" si="57"/>
        <v>1</v>
      </c>
      <c r="T956" s="93">
        <f t="shared" si="58"/>
        <v>1</v>
      </c>
      <c r="U956" s="92" t="str">
        <f t="shared" si="59"/>
        <v/>
      </c>
    </row>
    <row r="957" spans="1:21" x14ac:dyDescent="0.15">
      <c r="A957" s="84" t="s">
        <v>48</v>
      </c>
      <c r="B957" s="84" t="s">
        <v>24</v>
      </c>
      <c r="C957" s="84" t="s">
        <v>158</v>
      </c>
      <c r="D957" s="84" t="s">
        <v>45</v>
      </c>
      <c r="E957" s="84" t="s">
        <v>44</v>
      </c>
      <c r="F957" s="88">
        <v>3.17</v>
      </c>
      <c r="G957" s="88">
        <v>110.55</v>
      </c>
      <c r="H957" s="89">
        <v>5.33E-2</v>
      </c>
      <c r="I957" s="88">
        <v>0</v>
      </c>
      <c r="J957" s="88"/>
      <c r="K957" s="88"/>
      <c r="L957" s="89"/>
      <c r="M957" s="88"/>
      <c r="N957" s="88">
        <v>3.17</v>
      </c>
      <c r="O957" s="88">
        <v>110.55</v>
      </c>
      <c r="P957" s="89">
        <v>5.33E-2</v>
      </c>
      <c r="Q957" s="88">
        <v>0</v>
      </c>
      <c r="R957" s="90">
        <f t="shared" si="56"/>
        <v>1</v>
      </c>
      <c r="S957" s="90">
        <f t="shared" si="57"/>
        <v>1</v>
      </c>
      <c r="T957" s="93">
        <f t="shared" si="58"/>
        <v>1</v>
      </c>
      <c r="U957" s="92" t="str">
        <f t="shared" si="59"/>
        <v/>
      </c>
    </row>
    <row r="958" spans="1:21" x14ac:dyDescent="0.15">
      <c r="A958" s="84" t="s">
        <v>48</v>
      </c>
      <c r="B958" s="84" t="s">
        <v>24</v>
      </c>
      <c r="C958" s="84" t="s">
        <v>158</v>
      </c>
      <c r="D958" s="84" t="s">
        <v>45</v>
      </c>
      <c r="E958" s="84" t="s">
        <v>51</v>
      </c>
      <c r="F958" s="88">
        <v>3.8</v>
      </c>
      <c r="G958" s="88">
        <v>75.8</v>
      </c>
      <c r="H958" s="89">
        <v>0.04</v>
      </c>
      <c r="I958" s="88">
        <v>0</v>
      </c>
      <c r="J958" s="88"/>
      <c r="K958" s="88"/>
      <c r="L958" s="89"/>
      <c r="M958" s="88"/>
      <c r="N958" s="88">
        <v>3.8</v>
      </c>
      <c r="O958" s="88">
        <v>75.8</v>
      </c>
      <c r="P958" s="89">
        <v>0.04</v>
      </c>
      <c r="Q958" s="88">
        <v>0</v>
      </c>
      <c r="R958" s="90">
        <f t="shared" si="56"/>
        <v>1</v>
      </c>
      <c r="S958" s="90">
        <f t="shared" si="57"/>
        <v>1</v>
      </c>
      <c r="T958" s="93">
        <f t="shared" si="58"/>
        <v>1</v>
      </c>
      <c r="U958" s="92" t="str">
        <f t="shared" si="59"/>
        <v/>
      </c>
    </row>
    <row r="959" spans="1:21" x14ac:dyDescent="0.15">
      <c r="A959" s="84" t="s">
        <v>48</v>
      </c>
      <c r="B959" s="84" t="s">
        <v>24</v>
      </c>
      <c r="C959" s="84" t="s">
        <v>159</v>
      </c>
      <c r="D959" s="84" t="s">
        <v>29</v>
      </c>
      <c r="E959" s="84" t="s">
        <v>44</v>
      </c>
      <c r="F959" s="88">
        <v>3.16</v>
      </c>
      <c r="G959" s="88">
        <v>62.2</v>
      </c>
      <c r="H959" s="89">
        <v>4.9099999999999998E-2</v>
      </c>
      <c r="I959" s="88">
        <v>3.47</v>
      </c>
      <c r="J959" s="88"/>
      <c r="K959" s="88"/>
      <c r="L959" s="89"/>
      <c r="M959" s="88"/>
      <c r="N959" s="88">
        <v>3.16</v>
      </c>
      <c r="O959" s="88">
        <v>62.2</v>
      </c>
      <c r="P959" s="89">
        <v>4.9099999999999998E-2</v>
      </c>
      <c r="Q959" s="88">
        <v>3.47</v>
      </c>
      <c r="R959" s="90">
        <f t="shared" si="56"/>
        <v>1</v>
      </c>
      <c r="S959" s="90">
        <f t="shared" si="57"/>
        <v>1</v>
      </c>
      <c r="T959" s="93">
        <f t="shared" si="58"/>
        <v>1</v>
      </c>
      <c r="U959" s="92">
        <f t="shared" si="59"/>
        <v>1</v>
      </c>
    </row>
    <row r="960" spans="1:21" x14ac:dyDescent="0.15">
      <c r="A960" s="84" t="s">
        <v>48</v>
      </c>
      <c r="B960" s="84" t="s">
        <v>24</v>
      </c>
      <c r="C960" s="84" t="s">
        <v>159</v>
      </c>
      <c r="D960" s="84" t="s">
        <v>29</v>
      </c>
      <c r="E960" s="84" t="s">
        <v>51</v>
      </c>
      <c r="F960" s="88">
        <v>4.03</v>
      </c>
      <c r="G960" s="88">
        <v>40.6</v>
      </c>
      <c r="H960" s="89">
        <v>4.07E-2</v>
      </c>
      <c r="I960" s="88">
        <v>3.08</v>
      </c>
      <c r="J960" s="88"/>
      <c r="K960" s="88"/>
      <c r="L960" s="89"/>
      <c r="M960" s="88"/>
      <c r="N960" s="88">
        <v>4.03</v>
      </c>
      <c r="O960" s="88">
        <v>40.6</v>
      </c>
      <c r="P960" s="89">
        <v>4.07E-2</v>
      </c>
      <c r="Q960" s="88">
        <v>3.08</v>
      </c>
      <c r="R960" s="90">
        <f t="shared" si="56"/>
        <v>1</v>
      </c>
      <c r="S960" s="90">
        <f t="shared" si="57"/>
        <v>1</v>
      </c>
      <c r="T960" s="93">
        <f t="shared" si="58"/>
        <v>1</v>
      </c>
      <c r="U960" s="92">
        <f t="shared" si="59"/>
        <v>1</v>
      </c>
    </row>
    <row r="961" spans="1:21" x14ac:dyDescent="0.15">
      <c r="A961" s="84" t="s">
        <v>48</v>
      </c>
      <c r="B961" s="84" t="s">
        <v>24</v>
      </c>
      <c r="C961" s="84" t="s">
        <v>159</v>
      </c>
      <c r="D961" s="84" t="s">
        <v>31</v>
      </c>
      <c r="E961" s="84" t="s">
        <v>44</v>
      </c>
      <c r="F961" s="88">
        <v>1.07</v>
      </c>
      <c r="G961" s="88">
        <v>17.260100000000001</v>
      </c>
      <c r="H961" s="89">
        <v>9.2700000000000005E-3</v>
      </c>
      <c r="I961" s="88">
        <v>0.93547999999999998</v>
      </c>
      <c r="J961" s="88"/>
      <c r="K961" s="88"/>
      <c r="L961" s="89"/>
      <c r="M961" s="88"/>
      <c r="N961" s="88">
        <v>1.07</v>
      </c>
      <c r="O961" s="88">
        <v>17.260100000000001</v>
      </c>
      <c r="P961" s="89">
        <v>9.2700000000000005E-3</v>
      </c>
      <c r="Q961" s="88">
        <v>0.93547999999999998</v>
      </c>
      <c r="R961" s="90">
        <f t="shared" si="56"/>
        <v>1</v>
      </c>
      <c r="S961" s="90">
        <f t="shared" si="57"/>
        <v>1</v>
      </c>
      <c r="T961" s="93">
        <f t="shared" si="58"/>
        <v>1</v>
      </c>
      <c r="U961" s="92">
        <f t="shared" si="59"/>
        <v>1</v>
      </c>
    </row>
    <row r="962" spans="1:21" x14ac:dyDescent="0.15">
      <c r="A962" s="84" t="s">
        <v>48</v>
      </c>
      <c r="B962" s="84" t="s">
        <v>24</v>
      </c>
      <c r="C962" s="84" t="s">
        <v>159</v>
      </c>
      <c r="D962" s="84" t="s">
        <v>31</v>
      </c>
      <c r="E962" s="84" t="s">
        <v>51</v>
      </c>
      <c r="F962" s="88">
        <v>2.3199999999999998</v>
      </c>
      <c r="G962" s="88">
        <v>11.9</v>
      </c>
      <c r="H962" s="89">
        <v>8.3700000000000007E-3</v>
      </c>
      <c r="I962" s="88">
        <v>0.69099999999999995</v>
      </c>
      <c r="J962" s="88"/>
      <c r="K962" s="88"/>
      <c r="L962" s="89"/>
      <c r="M962" s="88"/>
      <c r="N962" s="88">
        <v>2.3199999999999998</v>
      </c>
      <c r="O962" s="88">
        <v>11.9</v>
      </c>
      <c r="P962" s="89">
        <v>8.3700000000000007E-3</v>
      </c>
      <c r="Q962" s="88">
        <v>0.69099999999999995</v>
      </c>
      <c r="R962" s="90">
        <f t="shared" si="56"/>
        <v>1</v>
      </c>
      <c r="S962" s="90">
        <f t="shared" si="57"/>
        <v>1</v>
      </c>
      <c r="T962" s="93">
        <f t="shared" si="58"/>
        <v>1</v>
      </c>
      <c r="U962" s="92">
        <f t="shared" si="59"/>
        <v>1</v>
      </c>
    </row>
    <row r="963" spans="1:21" x14ac:dyDescent="0.15">
      <c r="A963" s="84" t="s">
        <v>48</v>
      </c>
      <c r="B963" s="84" t="s">
        <v>24</v>
      </c>
      <c r="C963" s="84" t="s">
        <v>159</v>
      </c>
      <c r="D963" s="84" t="s">
        <v>30</v>
      </c>
      <c r="E963" s="84" t="s">
        <v>44</v>
      </c>
      <c r="F963" s="88">
        <v>3.5</v>
      </c>
      <c r="G963" s="88">
        <v>72.808300000000003</v>
      </c>
      <c r="H963" s="89">
        <v>6.9419999999999996E-2</v>
      </c>
      <c r="I963" s="88">
        <v>3.69347</v>
      </c>
      <c r="J963" s="88"/>
      <c r="K963" s="88"/>
      <c r="L963" s="89"/>
      <c r="M963" s="88"/>
      <c r="N963" s="88">
        <v>3.5</v>
      </c>
      <c r="O963" s="88">
        <v>72.808300000000003</v>
      </c>
      <c r="P963" s="89">
        <v>6.9419999999999996E-2</v>
      </c>
      <c r="Q963" s="88">
        <v>3.69347</v>
      </c>
      <c r="R963" s="90">
        <f t="shared" si="56"/>
        <v>1</v>
      </c>
      <c r="S963" s="90">
        <f t="shared" si="57"/>
        <v>1</v>
      </c>
      <c r="T963" s="93">
        <f t="shared" si="58"/>
        <v>1</v>
      </c>
      <c r="U963" s="92">
        <f t="shared" si="59"/>
        <v>1</v>
      </c>
    </row>
    <row r="964" spans="1:21" x14ac:dyDescent="0.15">
      <c r="A964" s="84" t="s">
        <v>48</v>
      </c>
      <c r="B964" s="84" t="s">
        <v>24</v>
      </c>
      <c r="C964" s="84" t="s">
        <v>159</v>
      </c>
      <c r="D964" s="84" t="s">
        <v>30</v>
      </c>
      <c r="E964" s="84" t="s">
        <v>51</v>
      </c>
      <c r="F964" s="88">
        <v>3.5</v>
      </c>
      <c r="G964" s="88">
        <v>68.400000000000006</v>
      </c>
      <c r="H964" s="89">
        <v>6.0699999999999997E-2</v>
      </c>
      <c r="I964" s="88">
        <v>5.39</v>
      </c>
      <c r="J964" s="88"/>
      <c r="K964" s="88"/>
      <c r="L964" s="89"/>
      <c r="M964" s="88"/>
      <c r="N964" s="88">
        <v>3.5</v>
      </c>
      <c r="O964" s="88">
        <v>68.400000000000006</v>
      </c>
      <c r="P964" s="89">
        <v>6.0699999999999997E-2</v>
      </c>
      <c r="Q964" s="88">
        <v>5.39</v>
      </c>
      <c r="R964" s="90">
        <f t="shared" si="56"/>
        <v>1</v>
      </c>
      <c r="S964" s="90">
        <f t="shared" si="57"/>
        <v>1</v>
      </c>
      <c r="T964" s="93">
        <f t="shared" si="58"/>
        <v>1</v>
      </c>
      <c r="U964" s="92">
        <f t="shared" si="59"/>
        <v>1</v>
      </c>
    </row>
    <row r="965" spans="1:21" x14ac:dyDescent="0.15">
      <c r="A965" s="84" t="s">
        <v>48</v>
      </c>
      <c r="B965" s="84" t="s">
        <v>24</v>
      </c>
      <c r="C965" s="84" t="s">
        <v>159</v>
      </c>
      <c r="D965" s="84" t="s">
        <v>45</v>
      </c>
      <c r="E965" s="84" t="s">
        <v>44</v>
      </c>
      <c r="F965" s="88">
        <v>3.17</v>
      </c>
      <c r="G965" s="88">
        <v>56.99</v>
      </c>
      <c r="H965" s="89">
        <v>0.05</v>
      </c>
      <c r="I965" s="88">
        <v>3.44</v>
      </c>
      <c r="J965" s="88"/>
      <c r="K965" s="88"/>
      <c r="L965" s="89"/>
      <c r="M965" s="88"/>
      <c r="N965" s="88">
        <v>3.17</v>
      </c>
      <c r="O965" s="88">
        <v>56.99</v>
      </c>
      <c r="P965" s="89">
        <v>0.05</v>
      </c>
      <c r="Q965" s="88">
        <v>3.44</v>
      </c>
      <c r="R965" s="90">
        <f t="shared" si="56"/>
        <v>1</v>
      </c>
      <c r="S965" s="90">
        <f t="shared" si="57"/>
        <v>1</v>
      </c>
      <c r="T965" s="93">
        <f t="shared" si="58"/>
        <v>1</v>
      </c>
      <c r="U965" s="92">
        <f t="shared" si="59"/>
        <v>1</v>
      </c>
    </row>
    <row r="966" spans="1:21" x14ac:dyDescent="0.15">
      <c r="A966" s="84" t="s">
        <v>48</v>
      </c>
      <c r="B966" s="84" t="s">
        <v>24</v>
      </c>
      <c r="C966" s="84" t="s">
        <v>159</v>
      </c>
      <c r="D966" s="84" t="s">
        <v>45</v>
      </c>
      <c r="E966" s="84" t="s">
        <v>51</v>
      </c>
      <c r="F966" s="88">
        <v>3.8</v>
      </c>
      <c r="G966" s="88">
        <v>36.700000000000003</v>
      </c>
      <c r="H966" s="89">
        <v>3.5999999999999997E-2</v>
      </c>
      <c r="I966" s="88">
        <v>2.76</v>
      </c>
      <c r="J966" s="88"/>
      <c r="K966" s="88"/>
      <c r="L966" s="89"/>
      <c r="M966" s="88"/>
      <c r="N966" s="88">
        <v>3.8</v>
      </c>
      <c r="O966" s="88">
        <v>36.700000000000003</v>
      </c>
      <c r="P966" s="89">
        <v>3.5999999999999997E-2</v>
      </c>
      <c r="Q966" s="88">
        <v>2.76</v>
      </c>
      <c r="R966" s="90">
        <f t="shared" si="56"/>
        <v>1</v>
      </c>
      <c r="S966" s="90">
        <f t="shared" si="57"/>
        <v>1</v>
      </c>
      <c r="T966" s="93">
        <f t="shared" si="58"/>
        <v>1</v>
      </c>
      <c r="U966" s="92">
        <f t="shared" si="59"/>
        <v>1</v>
      </c>
    </row>
    <row r="967" spans="1:21" x14ac:dyDescent="0.15">
      <c r="A967" s="84" t="s">
        <v>48</v>
      </c>
      <c r="B967" s="84" t="s">
        <v>25</v>
      </c>
      <c r="C967" s="84" t="s">
        <v>43</v>
      </c>
      <c r="D967" s="84" t="s">
        <v>29</v>
      </c>
      <c r="E967" s="84" t="s">
        <v>44</v>
      </c>
      <c r="F967" s="88">
        <v>3.4</v>
      </c>
      <c r="G967" s="88">
        <v>0.93500000000000005</v>
      </c>
      <c r="H967" s="89">
        <v>0</v>
      </c>
      <c r="I967" s="88">
        <v>1.49</v>
      </c>
      <c r="J967" s="88">
        <v>63.171999999999997</v>
      </c>
      <c r="K967" s="88">
        <v>5.0322928000000003E-2</v>
      </c>
      <c r="L967" s="89">
        <v>0</v>
      </c>
      <c r="M967" s="88">
        <v>8.0193760000000003E-2</v>
      </c>
      <c r="N967" s="88"/>
      <c r="O967" s="88"/>
      <c r="P967" s="89"/>
      <c r="Q967" s="88"/>
      <c r="R967" s="90">
        <f t="shared" si="56"/>
        <v>18.579999999999998</v>
      </c>
      <c r="S967" s="90">
        <f t="shared" si="57"/>
        <v>5.3821313368983957E-2</v>
      </c>
      <c r="T967" s="93" t="str">
        <f t="shared" si="58"/>
        <v/>
      </c>
      <c r="U967" s="92">
        <f t="shared" si="59"/>
        <v>5.3821315436241614E-2</v>
      </c>
    </row>
    <row r="968" spans="1:21" x14ac:dyDescent="0.15">
      <c r="A968" s="84" t="s">
        <v>48</v>
      </c>
      <c r="B968" s="84" t="s">
        <v>25</v>
      </c>
      <c r="C968" s="84" t="s">
        <v>43</v>
      </c>
      <c r="D968" s="84" t="s">
        <v>29</v>
      </c>
      <c r="E968" s="84" t="s">
        <v>51</v>
      </c>
      <c r="F968" s="88">
        <v>5.32</v>
      </c>
      <c r="G968" s="88">
        <v>0.622</v>
      </c>
      <c r="H968" s="89">
        <v>0</v>
      </c>
      <c r="I968" s="88">
        <v>1.01</v>
      </c>
      <c r="J968" s="88">
        <v>98.845603999999994</v>
      </c>
      <c r="K968" s="88">
        <v>3.3476855999999999E-2</v>
      </c>
      <c r="L968" s="89">
        <v>0</v>
      </c>
      <c r="M968" s="88">
        <v>5.4359524999999999E-2</v>
      </c>
      <c r="N968" s="88"/>
      <c r="O968" s="88"/>
      <c r="P968" s="89"/>
      <c r="Q968" s="88"/>
      <c r="R968" s="90">
        <f t="shared" ref="R968:R1030" si="60">IFERROR(MAX(GETPIVOTDATA("Sum of NumUnit",$A$3,"EnergyImpactID",$A968,"Version","DEER2021","BldgType",$D968,"BldgVint",$E968,"BldgLoc",$B968,"BldgHVAC",$C968,"NormUnit","Cap-kBTUh"),GETPIVOTDATA("Sum of NumUnit",$A$3,"EnergyImpactID",$A968,"Version","DEER2021","BldgType",$D968,"BldgVint",$E968,"BldgLoc",$B968,"BldgHVAC",$C968,"NormUnit","Cap-Tons"))/GETPIVOTDATA("Sum of NumUnit",$A$3,"EnergyImpactID",$A968,"Version","DEER2020","BldgType",$D968,"BldgVint",$E968,"BldgLoc",$B968,"BldgHVAC",$C968,"NormUnit","Cap-Tons"),"")</f>
        <v>18.580000751879698</v>
      </c>
      <c r="S968" s="90">
        <f t="shared" ref="S968:S1030" si="61">IFERROR(MAX(GETPIVOTDATA("Sum of APreWBkWh",$A$3,"EnergyImpactID",$A968,"Version","DEER2021","BldgType",$D968,"BldgVint",$E968,"BldgLoc",$B968,"BldgHVAC",$C968,"NormUnit","Cap-kBTUh"),GETPIVOTDATA("Sum of APreWBkWh",$A$3,"EnergyImpactID",$A968,"Version","DEER2021","BldgType",$D968,"BldgVint",$E968,"BldgLoc",$B968,"BldgHVAC",$C968,"NormUnit","Cap-Tons"))/GETPIVOTDATA("Sum of APreWBkWh",$A$3,"EnergyImpactID",$A968,"Version","DEER2020","BldgType",$D968,"BldgVint",$E968,"BldgLoc",$B968,"BldgHVAC",$C968,"NormUnit","Cap-Tons"),"")</f>
        <v>5.3821311897106108E-2</v>
      </c>
      <c r="T968" s="93" t="str">
        <f t="shared" ref="T968:T1030" si="62">IFERROR(MAX(GETPIVOTDATA("Sum of APreWBkW",$A$3,"EnergyImpactID",$A968,"Version","DEER2021","BldgType",$D968,"BldgVint",$E968,"BldgLoc",$B968,"BldgHVAC",$C968,"NormUnit","Cap-kBTUh"),GETPIVOTDATA("Sum of APreWBkW",$A$3,"EnergyImpactID",$A968,"Version","DEER2021","BldgType",$D968,"BldgVint",$E968,"BldgLoc",$B968,"BldgHVAC",$C968,"NormUnit","Cap-Tons"))/GETPIVOTDATA("Sum of APreWBkW",$A$3,"EnergyImpactID",$A968,"Version","DEER2020","BldgType",$D968,"BldgVint",$E968,"BldgLoc",$B968,"BldgHVAC",$C968,"NormUnit","Cap-Tons"),"")</f>
        <v/>
      </c>
      <c r="U968" s="92">
        <f t="shared" ref="U968:U1030" si="63">IFERROR(MAX(GETPIVOTDATA("Sum of APreWBtherm",$A$3,"EnergyImpactID",$A968,"Version","DEER2021","BldgType",$D968,"BldgVint",$E968,"BldgLoc",$B968,"BldgHVAC",$C968,"NormUnit","Cap-kBTUh"),GETPIVOTDATA("Sum of APreWBtherm",$A$3,"EnergyImpactID",$A968,"Version","DEER2021","BldgType",$D968,"BldgVint",$E968,"BldgLoc",$B968,"BldgHVAC",$C968,"NormUnit","Cap-Tons"))/GETPIVOTDATA("Sum of APreWBtherm",$A$3,"EnergyImpactID",$A968,"Version","DEER2020","BldgType",$D968,"BldgVint",$E968,"BldgLoc",$B968,"BldgHVAC",$C968,"NormUnit","Cap-Tons"),"")</f>
        <v>5.3821311881188119E-2</v>
      </c>
    </row>
    <row r="969" spans="1:21" x14ac:dyDescent="0.15">
      <c r="A969" s="84" t="s">
        <v>48</v>
      </c>
      <c r="B969" s="84" t="s">
        <v>25</v>
      </c>
      <c r="C969" s="84" t="s">
        <v>43</v>
      </c>
      <c r="D969" s="84" t="s">
        <v>31</v>
      </c>
      <c r="E969" s="84" t="s">
        <v>44</v>
      </c>
      <c r="F969" s="88">
        <v>1.1599999999999999</v>
      </c>
      <c r="G969" s="88">
        <v>0.28000000000000003</v>
      </c>
      <c r="H969" s="89">
        <v>0</v>
      </c>
      <c r="I969" s="88">
        <v>0.307</v>
      </c>
      <c r="J969" s="88">
        <v>21.668797999999999</v>
      </c>
      <c r="K969" s="88">
        <v>1.4989293000000001E-2</v>
      </c>
      <c r="L969" s="89">
        <v>0</v>
      </c>
      <c r="M969" s="88">
        <v>1.6434689999999998E-2</v>
      </c>
      <c r="N969" s="88"/>
      <c r="O969" s="88"/>
      <c r="P969" s="89"/>
      <c r="Q969" s="88"/>
      <c r="R969" s="90">
        <f t="shared" si="60"/>
        <v>18.679998275862069</v>
      </c>
      <c r="S969" s="90">
        <f t="shared" si="61"/>
        <v>5.353318928571428E-2</v>
      </c>
      <c r="T969" s="93" t="str">
        <f t="shared" si="62"/>
        <v/>
      </c>
      <c r="U969" s="92">
        <f t="shared" si="63"/>
        <v>5.353319218241042E-2</v>
      </c>
    </row>
    <row r="970" spans="1:21" x14ac:dyDescent="0.15">
      <c r="A970" s="84" t="s">
        <v>48</v>
      </c>
      <c r="B970" s="84" t="s">
        <v>25</v>
      </c>
      <c r="C970" s="84" t="s">
        <v>43</v>
      </c>
      <c r="D970" s="84" t="s">
        <v>31</v>
      </c>
      <c r="E970" s="84" t="s">
        <v>51</v>
      </c>
      <c r="F970" s="88">
        <v>2.5</v>
      </c>
      <c r="G970" s="88">
        <v>0.23100000000000001</v>
      </c>
      <c r="H970" s="89">
        <v>0</v>
      </c>
      <c r="I970" s="88">
        <v>0.32100000000000001</v>
      </c>
      <c r="J970" s="88">
        <v>46.7</v>
      </c>
      <c r="K970" s="88">
        <v>1.2366167000000001E-2</v>
      </c>
      <c r="L970" s="89">
        <v>0</v>
      </c>
      <c r="M970" s="88">
        <v>1.7184155E-2</v>
      </c>
      <c r="N970" s="88"/>
      <c r="O970" s="88"/>
      <c r="P970" s="89"/>
      <c r="Q970" s="88"/>
      <c r="R970" s="90">
        <f t="shared" si="60"/>
        <v>18.68</v>
      </c>
      <c r="S970" s="90">
        <f t="shared" si="61"/>
        <v>5.3533190476190477E-2</v>
      </c>
      <c r="T970" s="93" t="str">
        <f t="shared" si="62"/>
        <v/>
      </c>
      <c r="U970" s="92">
        <f t="shared" si="63"/>
        <v>5.353319314641744E-2</v>
      </c>
    </row>
    <row r="971" spans="1:21" x14ac:dyDescent="0.15">
      <c r="A971" s="84" t="s">
        <v>48</v>
      </c>
      <c r="B971" s="84" t="s">
        <v>25</v>
      </c>
      <c r="C971" s="84" t="s">
        <v>43</v>
      </c>
      <c r="D971" s="84" t="s">
        <v>30</v>
      </c>
      <c r="E971" s="84" t="s">
        <v>44</v>
      </c>
      <c r="F971" s="88">
        <v>3.5</v>
      </c>
      <c r="G971" s="88">
        <v>0.64200000000000002</v>
      </c>
      <c r="H971" s="89">
        <v>0</v>
      </c>
      <c r="I971" s="88">
        <v>0.99099999999999999</v>
      </c>
      <c r="J971" s="88">
        <v>54.984999999999999</v>
      </c>
      <c r="K971" s="88">
        <v>4.0865693000000002E-2</v>
      </c>
      <c r="L971" s="89">
        <v>0</v>
      </c>
      <c r="M971" s="88">
        <v>6.3080839999999999E-2</v>
      </c>
      <c r="N971" s="88"/>
      <c r="O971" s="88"/>
      <c r="P971" s="89"/>
      <c r="Q971" s="88"/>
      <c r="R971" s="90">
        <f t="shared" si="60"/>
        <v>15.709999999999999</v>
      </c>
      <c r="S971" s="90">
        <f t="shared" si="61"/>
        <v>6.3653727414330216E-2</v>
      </c>
      <c r="T971" s="93" t="str">
        <f t="shared" si="62"/>
        <v/>
      </c>
      <c r="U971" s="92">
        <f t="shared" si="63"/>
        <v>6.3653723511604435E-2</v>
      </c>
    </row>
    <row r="972" spans="1:21" x14ac:dyDescent="0.15">
      <c r="A972" s="84" t="s">
        <v>48</v>
      </c>
      <c r="B972" s="84" t="s">
        <v>25</v>
      </c>
      <c r="C972" s="84" t="s">
        <v>43</v>
      </c>
      <c r="D972" s="84" t="s">
        <v>30</v>
      </c>
      <c r="E972" s="84" t="s">
        <v>51</v>
      </c>
      <c r="F972" s="88">
        <v>3.5</v>
      </c>
      <c r="G972" s="88">
        <v>1.1000000000000001</v>
      </c>
      <c r="H972" s="89">
        <v>0</v>
      </c>
      <c r="I972" s="88">
        <v>1.73</v>
      </c>
      <c r="J972" s="88">
        <v>54.984999999999999</v>
      </c>
      <c r="K972" s="88">
        <v>7.0019096000000003E-2</v>
      </c>
      <c r="L972" s="89">
        <v>0</v>
      </c>
      <c r="M972" s="88">
        <v>0.110120945</v>
      </c>
      <c r="N972" s="88"/>
      <c r="O972" s="88"/>
      <c r="P972" s="89"/>
      <c r="Q972" s="88"/>
      <c r="R972" s="90">
        <f t="shared" si="60"/>
        <v>15.709999999999999</v>
      </c>
      <c r="S972" s="90">
        <f t="shared" si="61"/>
        <v>6.3653723636363638E-2</v>
      </c>
      <c r="T972" s="93" t="str">
        <f t="shared" si="62"/>
        <v/>
      </c>
      <c r="U972" s="92">
        <f t="shared" si="63"/>
        <v>6.3653725433526015E-2</v>
      </c>
    </row>
    <row r="973" spans="1:21" x14ac:dyDescent="0.15">
      <c r="A973" s="84" t="s">
        <v>48</v>
      </c>
      <c r="B973" s="84" t="s">
        <v>25</v>
      </c>
      <c r="C973" s="84" t="s">
        <v>43</v>
      </c>
      <c r="D973" s="84" t="s">
        <v>45</v>
      </c>
      <c r="E973" s="84" t="s">
        <v>44</v>
      </c>
      <c r="F973" s="88">
        <v>3.43</v>
      </c>
      <c r="G973" s="88">
        <v>0.93</v>
      </c>
      <c r="H973" s="89">
        <v>0</v>
      </c>
      <c r="I973" s="88">
        <v>1.4450000000000001</v>
      </c>
      <c r="J973" s="88"/>
      <c r="K973" s="88"/>
      <c r="L973" s="89"/>
      <c r="M973" s="88"/>
      <c r="N973" s="88">
        <v>3.43</v>
      </c>
      <c r="O973" s="88">
        <v>0.93</v>
      </c>
      <c r="P973" s="89">
        <v>0</v>
      </c>
      <c r="Q973" s="88">
        <v>1.4450000000000001</v>
      </c>
      <c r="R973" s="90">
        <f t="shared" si="60"/>
        <v>1</v>
      </c>
      <c r="S973" s="90">
        <f t="shared" si="61"/>
        <v>1</v>
      </c>
      <c r="T973" s="93" t="str">
        <f t="shared" si="62"/>
        <v/>
      </c>
      <c r="U973" s="92">
        <f t="shared" si="63"/>
        <v>1</v>
      </c>
    </row>
    <row r="974" spans="1:21" x14ac:dyDescent="0.15">
      <c r="A974" s="84" t="s">
        <v>48</v>
      </c>
      <c r="B974" s="84" t="s">
        <v>25</v>
      </c>
      <c r="C974" s="84" t="s">
        <v>43</v>
      </c>
      <c r="D974" s="84" t="s">
        <v>45</v>
      </c>
      <c r="E974" s="84" t="s">
        <v>51</v>
      </c>
      <c r="F974" s="88">
        <v>3.6</v>
      </c>
      <c r="G974" s="88">
        <v>0.4</v>
      </c>
      <c r="H974" s="89">
        <v>0</v>
      </c>
      <c r="I974" s="88">
        <v>0.63</v>
      </c>
      <c r="J974" s="88"/>
      <c r="K974" s="88"/>
      <c r="L974" s="89"/>
      <c r="M974" s="88"/>
      <c r="N974" s="88">
        <v>3.6</v>
      </c>
      <c r="O974" s="88">
        <v>0.4</v>
      </c>
      <c r="P974" s="89">
        <v>0</v>
      </c>
      <c r="Q974" s="88">
        <v>0.63</v>
      </c>
      <c r="R974" s="90">
        <f t="shared" si="60"/>
        <v>1</v>
      </c>
      <c r="S974" s="90">
        <f t="shared" si="61"/>
        <v>1</v>
      </c>
      <c r="T974" s="93" t="str">
        <f t="shared" si="62"/>
        <v/>
      </c>
      <c r="U974" s="92">
        <f t="shared" si="63"/>
        <v>1</v>
      </c>
    </row>
    <row r="975" spans="1:21" x14ac:dyDescent="0.15">
      <c r="A975" s="84" t="s">
        <v>48</v>
      </c>
      <c r="B975" s="84" t="s">
        <v>25</v>
      </c>
      <c r="C975" s="84" t="s">
        <v>157</v>
      </c>
      <c r="D975" s="84" t="s">
        <v>29</v>
      </c>
      <c r="E975" s="84" t="s">
        <v>44</v>
      </c>
      <c r="F975" s="88">
        <v>3.4</v>
      </c>
      <c r="G975" s="88">
        <v>56.2</v>
      </c>
      <c r="H975" s="89">
        <v>3.6200000000000003E-2</v>
      </c>
      <c r="I975" s="88">
        <v>1.53</v>
      </c>
      <c r="J975" s="88"/>
      <c r="K975" s="88"/>
      <c r="L975" s="89"/>
      <c r="M975" s="88"/>
      <c r="N975" s="88">
        <v>3.4</v>
      </c>
      <c r="O975" s="88">
        <v>56.2</v>
      </c>
      <c r="P975" s="89">
        <v>3.6200000000000003E-2</v>
      </c>
      <c r="Q975" s="88">
        <v>1.53</v>
      </c>
      <c r="R975" s="90">
        <f t="shared" si="60"/>
        <v>1</v>
      </c>
      <c r="S975" s="90">
        <f t="shared" si="61"/>
        <v>1</v>
      </c>
      <c r="T975" s="93">
        <f t="shared" si="62"/>
        <v>1</v>
      </c>
      <c r="U975" s="92">
        <f t="shared" si="63"/>
        <v>1</v>
      </c>
    </row>
    <row r="976" spans="1:21" x14ac:dyDescent="0.15">
      <c r="A976" s="84" t="s">
        <v>48</v>
      </c>
      <c r="B976" s="84" t="s">
        <v>25</v>
      </c>
      <c r="C976" s="84" t="s">
        <v>157</v>
      </c>
      <c r="D976" s="84" t="s">
        <v>29</v>
      </c>
      <c r="E976" s="84" t="s">
        <v>51</v>
      </c>
      <c r="F976" s="88">
        <v>5.32</v>
      </c>
      <c r="G976" s="88">
        <v>38</v>
      </c>
      <c r="H976" s="89">
        <v>2.8899999999999999E-2</v>
      </c>
      <c r="I976" s="88">
        <v>1.08</v>
      </c>
      <c r="J976" s="88"/>
      <c r="K976" s="88"/>
      <c r="L976" s="89"/>
      <c r="M976" s="88"/>
      <c r="N976" s="88">
        <v>5.32</v>
      </c>
      <c r="O976" s="88">
        <v>38</v>
      </c>
      <c r="P976" s="89">
        <v>2.8899999999999999E-2</v>
      </c>
      <c r="Q976" s="88">
        <v>1.08</v>
      </c>
      <c r="R976" s="90">
        <f t="shared" si="60"/>
        <v>1</v>
      </c>
      <c r="S976" s="90">
        <f t="shared" si="61"/>
        <v>1</v>
      </c>
      <c r="T976" s="93">
        <f t="shared" si="62"/>
        <v>1</v>
      </c>
      <c r="U976" s="92">
        <f t="shared" si="63"/>
        <v>1</v>
      </c>
    </row>
    <row r="977" spans="1:21" x14ac:dyDescent="0.15">
      <c r="A977" s="84" t="s">
        <v>48</v>
      </c>
      <c r="B977" s="84" t="s">
        <v>25</v>
      </c>
      <c r="C977" s="84" t="s">
        <v>157</v>
      </c>
      <c r="D977" s="84" t="s">
        <v>31</v>
      </c>
      <c r="E977" s="84" t="s">
        <v>44</v>
      </c>
      <c r="F977" s="88">
        <v>1.1599999999999999</v>
      </c>
      <c r="G977" s="88">
        <v>15.1</v>
      </c>
      <c r="H977" s="89">
        <v>8.43E-3</v>
      </c>
      <c r="I977" s="88">
        <v>0.32</v>
      </c>
      <c r="J977" s="88"/>
      <c r="K977" s="88"/>
      <c r="L977" s="89"/>
      <c r="M977" s="88"/>
      <c r="N977" s="88">
        <v>1.1599999999999999</v>
      </c>
      <c r="O977" s="88">
        <v>15.1</v>
      </c>
      <c r="P977" s="89">
        <v>8.43E-3</v>
      </c>
      <c r="Q977" s="88">
        <v>0.32</v>
      </c>
      <c r="R977" s="90">
        <f t="shared" si="60"/>
        <v>1</v>
      </c>
      <c r="S977" s="90">
        <f t="shared" si="61"/>
        <v>1</v>
      </c>
      <c r="T977" s="93">
        <f t="shared" si="62"/>
        <v>1</v>
      </c>
      <c r="U977" s="92">
        <f t="shared" si="63"/>
        <v>1</v>
      </c>
    </row>
    <row r="978" spans="1:21" x14ac:dyDescent="0.15">
      <c r="A978" s="84" t="s">
        <v>48</v>
      </c>
      <c r="B978" s="84" t="s">
        <v>25</v>
      </c>
      <c r="C978" s="84" t="s">
        <v>157</v>
      </c>
      <c r="D978" s="84" t="s">
        <v>31</v>
      </c>
      <c r="E978" s="84" t="s">
        <v>51</v>
      </c>
      <c r="F978" s="88">
        <v>2.5</v>
      </c>
      <c r="G978" s="88">
        <v>15.1</v>
      </c>
      <c r="H978" s="89">
        <v>8.94E-3</v>
      </c>
      <c r="I978" s="88">
        <v>0.33400000000000002</v>
      </c>
      <c r="J978" s="88"/>
      <c r="K978" s="88"/>
      <c r="L978" s="89"/>
      <c r="M978" s="88"/>
      <c r="N978" s="88">
        <v>2.5</v>
      </c>
      <c r="O978" s="88">
        <v>15.1</v>
      </c>
      <c r="P978" s="89">
        <v>8.94E-3</v>
      </c>
      <c r="Q978" s="88">
        <v>0.33400000000000002</v>
      </c>
      <c r="R978" s="90">
        <f t="shared" si="60"/>
        <v>1</v>
      </c>
      <c r="S978" s="90">
        <f t="shared" si="61"/>
        <v>1</v>
      </c>
      <c r="T978" s="93">
        <f t="shared" si="62"/>
        <v>1</v>
      </c>
      <c r="U978" s="92">
        <f t="shared" si="63"/>
        <v>1</v>
      </c>
    </row>
    <row r="979" spans="1:21" x14ac:dyDescent="0.15">
      <c r="A979" s="84" t="s">
        <v>48</v>
      </c>
      <c r="B979" s="84" t="s">
        <v>25</v>
      </c>
      <c r="C979" s="84" t="s">
        <v>157</v>
      </c>
      <c r="D979" s="84" t="s">
        <v>30</v>
      </c>
      <c r="E979" s="84" t="s">
        <v>44</v>
      </c>
      <c r="F979" s="88">
        <v>3.5</v>
      </c>
      <c r="G979" s="88">
        <v>155</v>
      </c>
      <c r="H979" s="89">
        <v>5.7799999999999997E-2</v>
      </c>
      <c r="I979" s="88">
        <v>1.1100000000000001</v>
      </c>
      <c r="J979" s="88"/>
      <c r="K979" s="88"/>
      <c r="L979" s="89"/>
      <c r="M979" s="88"/>
      <c r="N979" s="88">
        <v>3.5</v>
      </c>
      <c r="O979" s="88">
        <v>155</v>
      </c>
      <c r="P979" s="89">
        <v>5.7799999999999997E-2</v>
      </c>
      <c r="Q979" s="88">
        <v>1.1100000000000001</v>
      </c>
      <c r="R979" s="90">
        <f t="shared" si="60"/>
        <v>1</v>
      </c>
      <c r="S979" s="90">
        <f t="shared" si="61"/>
        <v>1</v>
      </c>
      <c r="T979" s="93">
        <f t="shared" si="62"/>
        <v>1</v>
      </c>
      <c r="U979" s="92">
        <f t="shared" si="63"/>
        <v>1</v>
      </c>
    </row>
    <row r="980" spans="1:21" x14ac:dyDescent="0.15">
      <c r="A980" s="84" t="s">
        <v>48</v>
      </c>
      <c r="B980" s="84" t="s">
        <v>25</v>
      </c>
      <c r="C980" s="84" t="s">
        <v>157</v>
      </c>
      <c r="D980" s="84" t="s">
        <v>30</v>
      </c>
      <c r="E980" s="84" t="s">
        <v>51</v>
      </c>
      <c r="F980" s="88">
        <v>3.5</v>
      </c>
      <c r="G980" s="88">
        <v>108</v>
      </c>
      <c r="H980" s="89">
        <v>7.8899999999999998E-2</v>
      </c>
      <c r="I980" s="88">
        <v>1.95</v>
      </c>
      <c r="J980" s="88"/>
      <c r="K980" s="88"/>
      <c r="L980" s="89"/>
      <c r="M980" s="88"/>
      <c r="N980" s="88">
        <v>3.5</v>
      </c>
      <c r="O980" s="88">
        <v>108</v>
      </c>
      <c r="P980" s="89">
        <v>7.8899999999999998E-2</v>
      </c>
      <c r="Q980" s="88">
        <v>1.95</v>
      </c>
      <c r="R980" s="90">
        <f t="shared" si="60"/>
        <v>1</v>
      </c>
      <c r="S980" s="90">
        <f t="shared" si="61"/>
        <v>1</v>
      </c>
      <c r="T980" s="93">
        <f t="shared" si="62"/>
        <v>1</v>
      </c>
      <c r="U980" s="92">
        <f t="shared" si="63"/>
        <v>1</v>
      </c>
    </row>
    <row r="981" spans="1:21" x14ac:dyDescent="0.15">
      <c r="A981" s="84" t="s">
        <v>48</v>
      </c>
      <c r="B981" s="84" t="s">
        <v>25</v>
      </c>
      <c r="C981" s="84" t="s">
        <v>157</v>
      </c>
      <c r="D981" s="84" t="s">
        <v>45</v>
      </c>
      <c r="E981" s="84" t="s">
        <v>44</v>
      </c>
      <c r="F981" s="88">
        <v>3.43</v>
      </c>
      <c r="G981" s="88">
        <v>68.98</v>
      </c>
      <c r="H981" s="89">
        <v>4.5499999999999999E-2</v>
      </c>
      <c r="I981" s="88">
        <v>1.5229999999999999</v>
      </c>
      <c r="J981" s="88"/>
      <c r="K981" s="88"/>
      <c r="L981" s="89"/>
      <c r="M981" s="88"/>
      <c r="N981" s="88">
        <v>3.43</v>
      </c>
      <c r="O981" s="88">
        <v>68.98</v>
      </c>
      <c r="P981" s="89">
        <v>4.5499999999999999E-2</v>
      </c>
      <c r="Q981" s="88">
        <v>1.5229999999999999</v>
      </c>
      <c r="R981" s="90">
        <f t="shared" si="60"/>
        <v>1</v>
      </c>
      <c r="S981" s="90">
        <f t="shared" si="61"/>
        <v>1</v>
      </c>
      <c r="T981" s="93">
        <f t="shared" si="62"/>
        <v>1</v>
      </c>
      <c r="U981" s="92">
        <f t="shared" si="63"/>
        <v>1</v>
      </c>
    </row>
    <row r="982" spans="1:21" x14ac:dyDescent="0.15">
      <c r="A982" s="84" t="s">
        <v>48</v>
      </c>
      <c r="B982" s="84" t="s">
        <v>25</v>
      </c>
      <c r="C982" s="84" t="s">
        <v>157</v>
      </c>
      <c r="D982" s="84" t="s">
        <v>45</v>
      </c>
      <c r="E982" s="84" t="s">
        <v>51</v>
      </c>
      <c r="F982" s="88">
        <v>3.6</v>
      </c>
      <c r="G982" s="88">
        <v>27.4</v>
      </c>
      <c r="H982" s="89">
        <v>1.9E-2</v>
      </c>
      <c r="I982" s="88">
        <v>0.67</v>
      </c>
      <c r="J982" s="88"/>
      <c r="K982" s="88"/>
      <c r="L982" s="89"/>
      <c r="M982" s="88"/>
      <c r="N982" s="88">
        <v>3.6</v>
      </c>
      <c r="O982" s="88">
        <v>27.4</v>
      </c>
      <c r="P982" s="89">
        <v>1.9E-2</v>
      </c>
      <c r="Q982" s="88">
        <v>0.67</v>
      </c>
      <c r="R982" s="90">
        <f t="shared" si="60"/>
        <v>1</v>
      </c>
      <c r="S982" s="90">
        <f t="shared" si="61"/>
        <v>1</v>
      </c>
      <c r="T982" s="93">
        <f t="shared" si="62"/>
        <v>1</v>
      </c>
      <c r="U982" s="92">
        <f t="shared" si="63"/>
        <v>1</v>
      </c>
    </row>
    <row r="983" spans="1:21" x14ac:dyDescent="0.15">
      <c r="A983" s="84" t="s">
        <v>48</v>
      </c>
      <c r="B983" s="84" t="s">
        <v>25</v>
      </c>
      <c r="C983" s="84" t="s">
        <v>158</v>
      </c>
      <c r="D983" s="84" t="s">
        <v>29</v>
      </c>
      <c r="E983" s="84" t="s">
        <v>44</v>
      </c>
      <c r="F983" s="88">
        <v>3.4</v>
      </c>
      <c r="G983" s="88">
        <v>77.599999999999994</v>
      </c>
      <c r="H983" s="89">
        <v>3.9600000000000003E-2</v>
      </c>
      <c r="I983" s="88">
        <v>0</v>
      </c>
      <c r="J983" s="88"/>
      <c r="K983" s="88"/>
      <c r="L983" s="89"/>
      <c r="M983" s="88"/>
      <c r="N983" s="88">
        <v>3.4</v>
      </c>
      <c r="O983" s="88">
        <v>77.599999999999994</v>
      </c>
      <c r="P983" s="89">
        <v>3.9600000000000003E-2</v>
      </c>
      <c r="Q983" s="88">
        <v>0</v>
      </c>
      <c r="R983" s="90">
        <f t="shared" si="60"/>
        <v>1</v>
      </c>
      <c r="S983" s="90">
        <f t="shared" si="61"/>
        <v>1</v>
      </c>
      <c r="T983" s="93">
        <f t="shared" si="62"/>
        <v>1</v>
      </c>
      <c r="U983" s="92" t="str">
        <f t="shared" si="63"/>
        <v/>
      </c>
    </row>
    <row r="984" spans="1:21" x14ac:dyDescent="0.15">
      <c r="A984" s="84" t="s">
        <v>48</v>
      </c>
      <c r="B984" s="84" t="s">
        <v>25</v>
      </c>
      <c r="C984" s="84" t="s">
        <v>158</v>
      </c>
      <c r="D984" s="84" t="s">
        <v>29</v>
      </c>
      <c r="E984" s="84" t="s">
        <v>51</v>
      </c>
      <c r="F984" s="88">
        <v>5.32</v>
      </c>
      <c r="G984" s="88">
        <v>52.4</v>
      </c>
      <c r="H984" s="89">
        <v>3.1899999999999998E-2</v>
      </c>
      <c r="I984" s="88">
        <v>0</v>
      </c>
      <c r="J984" s="88"/>
      <c r="K984" s="88"/>
      <c r="L984" s="89"/>
      <c r="M984" s="88"/>
      <c r="N984" s="88">
        <v>5.32</v>
      </c>
      <c r="O984" s="88">
        <v>52.4</v>
      </c>
      <c r="P984" s="89">
        <v>3.1899999999999998E-2</v>
      </c>
      <c r="Q984" s="88">
        <v>0</v>
      </c>
      <c r="R984" s="90">
        <f t="shared" si="60"/>
        <v>1</v>
      </c>
      <c r="S984" s="90">
        <f t="shared" si="61"/>
        <v>1</v>
      </c>
      <c r="T984" s="93">
        <f t="shared" si="62"/>
        <v>1</v>
      </c>
      <c r="U984" s="92" t="str">
        <f t="shared" si="63"/>
        <v/>
      </c>
    </row>
    <row r="985" spans="1:21" x14ac:dyDescent="0.15">
      <c r="A985" s="84" t="s">
        <v>48</v>
      </c>
      <c r="B985" s="84" t="s">
        <v>25</v>
      </c>
      <c r="C985" s="84" t="s">
        <v>158</v>
      </c>
      <c r="D985" s="84" t="s">
        <v>31</v>
      </c>
      <c r="E985" s="84" t="s">
        <v>44</v>
      </c>
      <c r="F985" s="88">
        <v>1.1599999999999999</v>
      </c>
      <c r="G985" s="88">
        <v>18</v>
      </c>
      <c r="H985" s="89">
        <v>8.2100000000000003E-3</v>
      </c>
      <c r="I985" s="88">
        <v>0</v>
      </c>
      <c r="J985" s="88"/>
      <c r="K985" s="88"/>
      <c r="L985" s="89"/>
      <c r="M985" s="88"/>
      <c r="N985" s="88">
        <v>1.1599999999999999</v>
      </c>
      <c r="O985" s="88">
        <v>18</v>
      </c>
      <c r="P985" s="89">
        <v>8.2100000000000003E-3</v>
      </c>
      <c r="Q985" s="88">
        <v>0</v>
      </c>
      <c r="R985" s="90">
        <f t="shared" si="60"/>
        <v>1</v>
      </c>
      <c r="S985" s="90">
        <f t="shared" si="61"/>
        <v>1</v>
      </c>
      <c r="T985" s="93">
        <f t="shared" si="62"/>
        <v>1</v>
      </c>
      <c r="U985" s="92" t="str">
        <f t="shared" si="63"/>
        <v/>
      </c>
    </row>
    <row r="986" spans="1:21" x14ac:dyDescent="0.15">
      <c r="A986" s="84" t="s">
        <v>48</v>
      </c>
      <c r="B986" s="84" t="s">
        <v>25</v>
      </c>
      <c r="C986" s="84" t="s">
        <v>158</v>
      </c>
      <c r="D986" s="84" t="s">
        <v>31</v>
      </c>
      <c r="E986" s="84" t="s">
        <v>51</v>
      </c>
      <c r="F986" s="88">
        <v>2.5</v>
      </c>
      <c r="G986" s="88">
        <v>18</v>
      </c>
      <c r="H986" s="89">
        <v>8.94E-3</v>
      </c>
      <c r="I986" s="88">
        <v>0</v>
      </c>
      <c r="J986" s="88"/>
      <c r="K986" s="88"/>
      <c r="L986" s="89"/>
      <c r="M986" s="88"/>
      <c r="N986" s="88">
        <v>2.5</v>
      </c>
      <c r="O986" s="88">
        <v>18</v>
      </c>
      <c r="P986" s="89">
        <v>8.94E-3</v>
      </c>
      <c r="Q986" s="88">
        <v>0</v>
      </c>
      <c r="R986" s="90">
        <f t="shared" si="60"/>
        <v>1</v>
      </c>
      <c r="S986" s="90">
        <f t="shared" si="61"/>
        <v>1</v>
      </c>
      <c r="T986" s="93">
        <f t="shared" si="62"/>
        <v>1</v>
      </c>
      <c r="U986" s="92" t="str">
        <f t="shared" si="63"/>
        <v/>
      </c>
    </row>
    <row r="987" spans="1:21" x14ac:dyDescent="0.15">
      <c r="A987" s="84" t="s">
        <v>48</v>
      </c>
      <c r="B987" s="84" t="s">
        <v>25</v>
      </c>
      <c r="C987" s="84" t="s">
        <v>158</v>
      </c>
      <c r="D987" s="84" t="s">
        <v>30</v>
      </c>
      <c r="E987" s="84" t="s">
        <v>44</v>
      </c>
      <c r="F987" s="88">
        <v>3.5</v>
      </c>
      <c r="G987" s="88">
        <v>168</v>
      </c>
      <c r="H987" s="89">
        <v>0.06</v>
      </c>
      <c r="I987" s="88">
        <v>0</v>
      </c>
      <c r="J987" s="88"/>
      <c r="K987" s="88"/>
      <c r="L987" s="89"/>
      <c r="M987" s="88"/>
      <c r="N987" s="88">
        <v>3.5</v>
      </c>
      <c r="O987" s="88">
        <v>168</v>
      </c>
      <c r="P987" s="89">
        <v>0.06</v>
      </c>
      <c r="Q987" s="88">
        <v>0</v>
      </c>
      <c r="R987" s="90">
        <f t="shared" si="60"/>
        <v>1</v>
      </c>
      <c r="S987" s="90">
        <f t="shared" si="61"/>
        <v>1</v>
      </c>
      <c r="T987" s="93">
        <f t="shared" si="62"/>
        <v>1</v>
      </c>
      <c r="U987" s="92" t="str">
        <f t="shared" si="63"/>
        <v/>
      </c>
    </row>
    <row r="988" spans="1:21" x14ac:dyDescent="0.15">
      <c r="A988" s="84" t="s">
        <v>48</v>
      </c>
      <c r="B988" s="84" t="s">
        <v>25</v>
      </c>
      <c r="C988" s="84" t="s">
        <v>158</v>
      </c>
      <c r="D988" s="84" t="s">
        <v>30</v>
      </c>
      <c r="E988" s="84" t="s">
        <v>51</v>
      </c>
      <c r="F988" s="88">
        <v>3.5</v>
      </c>
      <c r="G988" s="88">
        <v>126</v>
      </c>
      <c r="H988" s="89">
        <v>8.2100000000000006E-2</v>
      </c>
      <c r="I988" s="88">
        <v>0</v>
      </c>
      <c r="J988" s="88"/>
      <c r="K988" s="88"/>
      <c r="L988" s="89"/>
      <c r="M988" s="88"/>
      <c r="N988" s="88">
        <v>3.5</v>
      </c>
      <c r="O988" s="88">
        <v>126</v>
      </c>
      <c r="P988" s="89">
        <v>8.2100000000000006E-2</v>
      </c>
      <c r="Q988" s="88">
        <v>0</v>
      </c>
      <c r="R988" s="90">
        <f t="shared" si="60"/>
        <v>1</v>
      </c>
      <c r="S988" s="90">
        <f t="shared" si="61"/>
        <v>1</v>
      </c>
      <c r="T988" s="93">
        <f t="shared" si="62"/>
        <v>1</v>
      </c>
      <c r="U988" s="92" t="str">
        <f t="shared" si="63"/>
        <v/>
      </c>
    </row>
    <row r="989" spans="1:21" x14ac:dyDescent="0.15">
      <c r="A989" s="84" t="s">
        <v>48</v>
      </c>
      <c r="B989" s="84" t="s">
        <v>25</v>
      </c>
      <c r="C989" s="84" t="s">
        <v>158</v>
      </c>
      <c r="D989" s="84" t="s">
        <v>45</v>
      </c>
      <c r="E989" s="84" t="s">
        <v>44</v>
      </c>
      <c r="F989" s="88">
        <v>3.43</v>
      </c>
      <c r="G989" s="88">
        <v>91.52</v>
      </c>
      <c r="H989" s="89">
        <v>5.1299999999999998E-2</v>
      </c>
      <c r="I989" s="88">
        <v>0</v>
      </c>
      <c r="J989" s="88"/>
      <c r="K989" s="88"/>
      <c r="L989" s="89"/>
      <c r="M989" s="88"/>
      <c r="N989" s="88">
        <v>3.43</v>
      </c>
      <c r="O989" s="88">
        <v>91.52</v>
      </c>
      <c r="P989" s="89">
        <v>5.1299999999999998E-2</v>
      </c>
      <c r="Q989" s="88">
        <v>0</v>
      </c>
      <c r="R989" s="90">
        <f t="shared" si="60"/>
        <v>1</v>
      </c>
      <c r="S989" s="90">
        <f t="shared" si="61"/>
        <v>1</v>
      </c>
      <c r="T989" s="93">
        <f t="shared" si="62"/>
        <v>1</v>
      </c>
      <c r="U989" s="92" t="str">
        <f t="shared" si="63"/>
        <v/>
      </c>
    </row>
    <row r="990" spans="1:21" x14ac:dyDescent="0.15">
      <c r="A990" s="84" t="s">
        <v>48</v>
      </c>
      <c r="B990" s="84" t="s">
        <v>25</v>
      </c>
      <c r="C990" s="84" t="s">
        <v>158</v>
      </c>
      <c r="D990" s="84" t="s">
        <v>45</v>
      </c>
      <c r="E990" s="84" t="s">
        <v>51</v>
      </c>
      <c r="F990" s="88">
        <v>3.6</v>
      </c>
      <c r="G990" s="88">
        <v>35.200000000000003</v>
      </c>
      <c r="H990" s="89">
        <v>0.02</v>
      </c>
      <c r="I990" s="88">
        <v>0</v>
      </c>
      <c r="J990" s="88"/>
      <c r="K990" s="88"/>
      <c r="L990" s="89"/>
      <c r="M990" s="88"/>
      <c r="N990" s="88">
        <v>3.6</v>
      </c>
      <c r="O990" s="88">
        <v>35.200000000000003</v>
      </c>
      <c r="P990" s="89">
        <v>0.02</v>
      </c>
      <c r="Q990" s="88">
        <v>0</v>
      </c>
      <c r="R990" s="90">
        <f t="shared" si="60"/>
        <v>1</v>
      </c>
      <c r="S990" s="90">
        <f t="shared" si="61"/>
        <v>1</v>
      </c>
      <c r="T990" s="93">
        <f t="shared" si="62"/>
        <v>1</v>
      </c>
      <c r="U990" s="92" t="str">
        <f t="shared" si="63"/>
        <v/>
      </c>
    </row>
    <row r="991" spans="1:21" x14ac:dyDescent="0.15">
      <c r="A991" s="84" t="s">
        <v>48</v>
      </c>
      <c r="B991" s="84" t="s">
        <v>25</v>
      </c>
      <c r="C991" s="84" t="s">
        <v>159</v>
      </c>
      <c r="D991" s="84" t="s">
        <v>29</v>
      </c>
      <c r="E991" s="84" t="s">
        <v>44</v>
      </c>
      <c r="F991" s="88">
        <v>3.4</v>
      </c>
      <c r="G991" s="88">
        <v>56.6</v>
      </c>
      <c r="H991" s="89">
        <v>3.5900000000000001E-2</v>
      </c>
      <c r="I991" s="88">
        <v>1.44</v>
      </c>
      <c r="J991" s="88"/>
      <c r="K991" s="88"/>
      <c r="L991" s="89"/>
      <c r="M991" s="88"/>
      <c r="N991" s="88">
        <v>3.4</v>
      </c>
      <c r="O991" s="88">
        <v>56.6</v>
      </c>
      <c r="P991" s="89">
        <v>3.5900000000000001E-2</v>
      </c>
      <c r="Q991" s="88">
        <v>1.44</v>
      </c>
      <c r="R991" s="90">
        <f t="shared" si="60"/>
        <v>1</v>
      </c>
      <c r="S991" s="90">
        <f t="shared" si="61"/>
        <v>1</v>
      </c>
      <c r="T991" s="93">
        <f t="shared" si="62"/>
        <v>1</v>
      </c>
      <c r="U991" s="92">
        <f t="shared" si="63"/>
        <v>1</v>
      </c>
    </row>
    <row r="992" spans="1:21" x14ac:dyDescent="0.15">
      <c r="A992" s="84" t="s">
        <v>48</v>
      </c>
      <c r="B992" s="84" t="s">
        <v>25</v>
      </c>
      <c r="C992" s="84" t="s">
        <v>159</v>
      </c>
      <c r="D992" s="84" t="s">
        <v>29</v>
      </c>
      <c r="E992" s="84" t="s">
        <v>51</v>
      </c>
      <c r="F992" s="88">
        <v>5.32</v>
      </c>
      <c r="G992" s="88">
        <v>38.200000000000003</v>
      </c>
      <c r="H992" s="89">
        <v>2.86E-2</v>
      </c>
      <c r="I992" s="88">
        <v>1.02</v>
      </c>
      <c r="J992" s="88"/>
      <c r="K992" s="88"/>
      <c r="L992" s="89"/>
      <c r="M992" s="88"/>
      <c r="N992" s="88">
        <v>5.32</v>
      </c>
      <c r="O992" s="88">
        <v>38.200000000000003</v>
      </c>
      <c r="P992" s="89">
        <v>2.86E-2</v>
      </c>
      <c r="Q992" s="88">
        <v>1.02</v>
      </c>
      <c r="R992" s="90">
        <f t="shared" si="60"/>
        <v>1</v>
      </c>
      <c r="S992" s="90">
        <f t="shared" si="61"/>
        <v>1</v>
      </c>
      <c r="T992" s="93">
        <f t="shared" si="62"/>
        <v>1</v>
      </c>
      <c r="U992" s="92">
        <f t="shared" si="63"/>
        <v>1</v>
      </c>
    </row>
    <row r="993" spans="1:21" x14ac:dyDescent="0.15">
      <c r="A993" s="84" t="s">
        <v>48</v>
      </c>
      <c r="B993" s="84" t="s">
        <v>25</v>
      </c>
      <c r="C993" s="84" t="s">
        <v>159</v>
      </c>
      <c r="D993" s="84" t="s">
        <v>31</v>
      </c>
      <c r="E993" s="84" t="s">
        <v>44</v>
      </c>
      <c r="F993" s="88">
        <v>1.1599999999999999</v>
      </c>
      <c r="G993" s="88">
        <v>15.3123</v>
      </c>
      <c r="H993" s="89">
        <v>8.3199999999999993E-3</v>
      </c>
      <c r="I993" s="88">
        <v>0.28004000000000001</v>
      </c>
      <c r="J993" s="88"/>
      <c r="K993" s="88"/>
      <c r="L993" s="89"/>
      <c r="M993" s="88"/>
      <c r="N993" s="88">
        <v>1.1599999999999999</v>
      </c>
      <c r="O993" s="88">
        <v>15.3123</v>
      </c>
      <c r="P993" s="89">
        <v>8.3199999999999993E-3</v>
      </c>
      <c r="Q993" s="88">
        <v>0.28004000000000001</v>
      </c>
      <c r="R993" s="90">
        <f t="shared" si="60"/>
        <v>1</v>
      </c>
      <c r="S993" s="90">
        <f t="shared" si="61"/>
        <v>1</v>
      </c>
      <c r="T993" s="93">
        <f t="shared" si="62"/>
        <v>1</v>
      </c>
      <c r="U993" s="92">
        <f t="shared" si="63"/>
        <v>1</v>
      </c>
    </row>
    <row r="994" spans="1:21" x14ac:dyDescent="0.15">
      <c r="A994" s="84" t="s">
        <v>48</v>
      </c>
      <c r="B994" s="84" t="s">
        <v>25</v>
      </c>
      <c r="C994" s="84" t="s">
        <v>159</v>
      </c>
      <c r="D994" s="84" t="s">
        <v>31</v>
      </c>
      <c r="E994" s="84" t="s">
        <v>51</v>
      </c>
      <c r="F994" s="88">
        <v>2.5</v>
      </c>
      <c r="G994" s="88">
        <v>15.3</v>
      </c>
      <c r="H994" s="89">
        <v>8.8599999999999998E-3</v>
      </c>
      <c r="I994" s="88">
        <v>0.29199999999999998</v>
      </c>
      <c r="J994" s="88"/>
      <c r="K994" s="88"/>
      <c r="L994" s="89"/>
      <c r="M994" s="88"/>
      <c r="N994" s="88">
        <v>2.5</v>
      </c>
      <c r="O994" s="88">
        <v>15.3</v>
      </c>
      <c r="P994" s="89">
        <v>8.8599999999999998E-3</v>
      </c>
      <c r="Q994" s="88">
        <v>0.29199999999999998</v>
      </c>
      <c r="R994" s="90">
        <f t="shared" si="60"/>
        <v>1</v>
      </c>
      <c r="S994" s="90">
        <f t="shared" si="61"/>
        <v>1</v>
      </c>
      <c r="T994" s="93">
        <f t="shared" si="62"/>
        <v>1</v>
      </c>
      <c r="U994" s="92">
        <f t="shared" si="63"/>
        <v>1</v>
      </c>
    </row>
    <row r="995" spans="1:21" x14ac:dyDescent="0.15">
      <c r="A995" s="84" t="s">
        <v>48</v>
      </c>
      <c r="B995" s="84" t="s">
        <v>25</v>
      </c>
      <c r="C995" s="84" t="s">
        <v>159</v>
      </c>
      <c r="D995" s="84" t="s">
        <v>30</v>
      </c>
      <c r="E995" s="84" t="s">
        <v>44</v>
      </c>
      <c r="F995" s="88">
        <v>3.5</v>
      </c>
      <c r="G995" s="88">
        <v>157</v>
      </c>
      <c r="H995" s="89">
        <v>5.8099999999999999E-2</v>
      </c>
      <c r="I995" s="88">
        <v>0.97299999999999998</v>
      </c>
      <c r="J995" s="88"/>
      <c r="K995" s="88"/>
      <c r="L995" s="89"/>
      <c r="M995" s="88"/>
      <c r="N995" s="88">
        <v>3.5</v>
      </c>
      <c r="O995" s="88">
        <v>157</v>
      </c>
      <c r="P995" s="89">
        <v>5.8099999999999999E-2</v>
      </c>
      <c r="Q995" s="88">
        <v>0.97299999999999998</v>
      </c>
      <c r="R995" s="90">
        <f t="shared" si="60"/>
        <v>1</v>
      </c>
      <c r="S995" s="90">
        <f t="shared" si="61"/>
        <v>1</v>
      </c>
      <c r="T995" s="93">
        <f t="shared" si="62"/>
        <v>1</v>
      </c>
      <c r="U995" s="92">
        <f t="shared" si="63"/>
        <v>1</v>
      </c>
    </row>
    <row r="996" spans="1:21" x14ac:dyDescent="0.15">
      <c r="A996" s="84" t="s">
        <v>48</v>
      </c>
      <c r="B996" s="84" t="s">
        <v>25</v>
      </c>
      <c r="C996" s="84" t="s">
        <v>159</v>
      </c>
      <c r="D996" s="84" t="s">
        <v>30</v>
      </c>
      <c r="E996" s="84" t="s">
        <v>51</v>
      </c>
      <c r="F996" s="88">
        <v>3.5</v>
      </c>
      <c r="G996" s="88">
        <v>110</v>
      </c>
      <c r="H996" s="89">
        <v>7.9299999999999995E-2</v>
      </c>
      <c r="I996" s="88">
        <v>1.71</v>
      </c>
      <c r="J996" s="88"/>
      <c r="K996" s="88"/>
      <c r="L996" s="89"/>
      <c r="M996" s="88"/>
      <c r="N996" s="88">
        <v>3.5</v>
      </c>
      <c r="O996" s="88">
        <v>110</v>
      </c>
      <c r="P996" s="89">
        <v>7.9299999999999995E-2</v>
      </c>
      <c r="Q996" s="88">
        <v>1.71</v>
      </c>
      <c r="R996" s="90">
        <f t="shared" si="60"/>
        <v>1</v>
      </c>
      <c r="S996" s="90">
        <f t="shared" si="61"/>
        <v>1</v>
      </c>
      <c r="T996" s="93">
        <f t="shared" si="62"/>
        <v>1</v>
      </c>
      <c r="U996" s="92">
        <f t="shared" si="63"/>
        <v>1</v>
      </c>
    </row>
    <row r="997" spans="1:21" x14ac:dyDescent="0.15">
      <c r="A997" s="84" t="s">
        <v>48</v>
      </c>
      <c r="B997" s="84" t="s">
        <v>25</v>
      </c>
      <c r="C997" s="84" t="s">
        <v>159</v>
      </c>
      <c r="D997" s="84" t="s">
        <v>45</v>
      </c>
      <c r="E997" s="84" t="s">
        <v>44</v>
      </c>
      <c r="F997" s="88">
        <v>3.43</v>
      </c>
      <c r="G997" s="88">
        <v>70.430000000000007</v>
      </c>
      <c r="H997" s="89">
        <v>0.05</v>
      </c>
      <c r="I997" s="88">
        <v>1.41</v>
      </c>
      <c r="J997" s="88"/>
      <c r="K997" s="88"/>
      <c r="L997" s="89"/>
      <c r="M997" s="88"/>
      <c r="N997" s="88">
        <v>3.43</v>
      </c>
      <c r="O997" s="88">
        <v>70.430000000000007</v>
      </c>
      <c r="P997" s="89">
        <v>0.05</v>
      </c>
      <c r="Q997" s="88">
        <v>1.41</v>
      </c>
      <c r="R997" s="90">
        <f t="shared" si="60"/>
        <v>1</v>
      </c>
      <c r="S997" s="90">
        <f t="shared" si="61"/>
        <v>1</v>
      </c>
      <c r="T997" s="93">
        <f t="shared" si="62"/>
        <v>1</v>
      </c>
      <c r="U997" s="92">
        <f t="shared" si="63"/>
        <v>1</v>
      </c>
    </row>
    <row r="998" spans="1:21" x14ac:dyDescent="0.15">
      <c r="A998" s="84" t="s">
        <v>48</v>
      </c>
      <c r="B998" s="84" t="s">
        <v>25</v>
      </c>
      <c r="C998" s="84" t="s">
        <v>159</v>
      </c>
      <c r="D998" s="84" t="s">
        <v>45</v>
      </c>
      <c r="E998" s="84" t="s">
        <v>51</v>
      </c>
      <c r="F998" s="88">
        <v>3.6</v>
      </c>
      <c r="G998" s="88">
        <v>27.7</v>
      </c>
      <c r="H998" s="89">
        <v>1.9E-2</v>
      </c>
      <c r="I998" s="88">
        <v>0.62</v>
      </c>
      <c r="J998" s="88"/>
      <c r="K998" s="88"/>
      <c r="L998" s="89"/>
      <c r="M998" s="88"/>
      <c r="N998" s="88">
        <v>3.6</v>
      </c>
      <c r="O998" s="88">
        <v>27.7</v>
      </c>
      <c r="P998" s="89">
        <v>1.9E-2</v>
      </c>
      <c r="Q998" s="88">
        <v>0.62</v>
      </c>
      <c r="R998" s="90">
        <f t="shared" si="60"/>
        <v>1</v>
      </c>
      <c r="S998" s="90">
        <f t="shared" si="61"/>
        <v>1</v>
      </c>
      <c r="T998" s="93">
        <f t="shared" si="62"/>
        <v>1</v>
      </c>
      <c r="U998" s="92">
        <f t="shared" si="63"/>
        <v>1</v>
      </c>
    </row>
    <row r="999" spans="1:21" x14ac:dyDescent="0.15">
      <c r="A999" s="84" t="s">
        <v>48</v>
      </c>
      <c r="B999" s="84" t="s">
        <v>26</v>
      </c>
      <c r="C999" s="84" t="s">
        <v>43</v>
      </c>
      <c r="D999" s="84" t="s">
        <v>29</v>
      </c>
      <c r="E999" s="84" t="s">
        <v>44</v>
      </c>
      <c r="F999" s="88">
        <v>3.61</v>
      </c>
      <c r="G999" s="88">
        <v>1.82</v>
      </c>
      <c r="H999" s="89">
        <v>0</v>
      </c>
      <c r="I999" s="88">
        <v>2.91</v>
      </c>
      <c r="J999" s="88">
        <v>67.073800000000006</v>
      </c>
      <c r="K999" s="88">
        <v>9.7954794999999997E-2</v>
      </c>
      <c r="L999" s="89">
        <v>0</v>
      </c>
      <c r="M999" s="88">
        <v>0.15662002999999999</v>
      </c>
      <c r="N999" s="88"/>
      <c r="O999" s="88"/>
      <c r="P999" s="89"/>
      <c r="Q999" s="88"/>
      <c r="R999" s="90">
        <f t="shared" si="60"/>
        <v>18.580000000000002</v>
      </c>
      <c r="S999" s="90">
        <f t="shared" si="61"/>
        <v>5.382131593406593E-2</v>
      </c>
      <c r="T999" s="93" t="str">
        <f t="shared" si="62"/>
        <v/>
      </c>
      <c r="U999" s="92">
        <f t="shared" si="63"/>
        <v>5.3821316151202746E-2</v>
      </c>
    </row>
    <row r="1000" spans="1:21" x14ac:dyDescent="0.15">
      <c r="A1000" s="84" t="s">
        <v>48</v>
      </c>
      <c r="B1000" s="84" t="s">
        <v>26</v>
      </c>
      <c r="C1000" s="84" t="s">
        <v>43</v>
      </c>
      <c r="D1000" s="84" t="s">
        <v>29</v>
      </c>
      <c r="E1000" s="84" t="s">
        <v>51</v>
      </c>
      <c r="F1000" s="88">
        <v>3.26</v>
      </c>
      <c r="G1000" s="88">
        <v>3.87</v>
      </c>
      <c r="H1000" s="89">
        <v>0</v>
      </c>
      <c r="I1000" s="88">
        <v>5.86</v>
      </c>
      <c r="J1000" s="88">
        <v>60.570799999999998</v>
      </c>
      <c r="K1000" s="88">
        <v>0.20828848</v>
      </c>
      <c r="L1000" s="89">
        <v>0</v>
      </c>
      <c r="M1000" s="88">
        <v>0.31539289999999998</v>
      </c>
      <c r="N1000" s="88"/>
      <c r="O1000" s="88"/>
      <c r="P1000" s="89"/>
      <c r="Q1000" s="88"/>
      <c r="R1000" s="90">
        <f t="shared" si="60"/>
        <v>18.580000000000002</v>
      </c>
      <c r="S1000" s="90">
        <f t="shared" si="61"/>
        <v>5.3821312661498706E-2</v>
      </c>
      <c r="T1000" s="93" t="str">
        <f t="shared" si="62"/>
        <v/>
      </c>
      <c r="U1000" s="92">
        <f t="shared" si="63"/>
        <v>5.3821313993174053E-2</v>
      </c>
    </row>
    <row r="1001" spans="1:21" x14ac:dyDescent="0.15">
      <c r="A1001" s="84" t="s">
        <v>48</v>
      </c>
      <c r="B1001" s="84" t="s">
        <v>26</v>
      </c>
      <c r="C1001" s="84" t="s">
        <v>43</v>
      </c>
      <c r="D1001" s="84" t="s">
        <v>31</v>
      </c>
      <c r="E1001" s="84" t="s">
        <v>44</v>
      </c>
      <c r="F1001" s="88">
        <v>1</v>
      </c>
      <c r="G1001" s="88">
        <v>1.71</v>
      </c>
      <c r="H1001" s="89">
        <v>0</v>
      </c>
      <c r="I1001" s="88">
        <v>1.79</v>
      </c>
      <c r="J1001" s="88">
        <v>18.68</v>
      </c>
      <c r="K1001" s="88">
        <v>9.154176E-2</v>
      </c>
      <c r="L1001" s="89">
        <v>0</v>
      </c>
      <c r="M1001" s="88">
        <v>9.5824406000000001E-2</v>
      </c>
      <c r="N1001" s="88"/>
      <c r="O1001" s="88"/>
      <c r="P1001" s="89"/>
      <c r="Q1001" s="88"/>
      <c r="R1001" s="90">
        <f t="shared" si="60"/>
        <v>18.68</v>
      </c>
      <c r="S1001" s="90">
        <f t="shared" si="61"/>
        <v>5.3533192982456144E-2</v>
      </c>
      <c r="T1001" s="93" t="str">
        <f t="shared" si="62"/>
        <v/>
      </c>
      <c r="U1001" s="92">
        <f t="shared" si="63"/>
        <v>5.3533187709497207E-2</v>
      </c>
    </row>
    <row r="1002" spans="1:21" x14ac:dyDescent="0.15">
      <c r="A1002" s="84" t="s">
        <v>48</v>
      </c>
      <c r="B1002" s="84" t="s">
        <v>26</v>
      </c>
      <c r="C1002" s="84" t="s">
        <v>43</v>
      </c>
      <c r="D1002" s="84" t="s">
        <v>31</v>
      </c>
      <c r="E1002" s="84" t="s">
        <v>51</v>
      </c>
      <c r="F1002" s="88">
        <v>1.52</v>
      </c>
      <c r="G1002" s="88">
        <v>1.34</v>
      </c>
      <c r="H1002" s="89">
        <v>0</v>
      </c>
      <c r="I1002" s="88">
        <v>1.65</v>
      </c>
      <c r="J1002" s="88">
        <v>28.393599999999999</v>
      </c>
      <c r="K1002" s="88">
        <v>7.1734480000000003E-2</v>
      </c>
      <c r="L1002" s="89">
        <v>0</v>
      </c>
      <c r="M1002" s="88">
        <v>8.8329759999999993E-2</v>
      </c>
      <c r="N1002" s="88"/>
      <c r="O1002" s="88"/>
      <c r="P1002" s="89"/>
      <c r="Q1002" s="88"/>
      <c r="R1002" s="90">
        <f t="shared" si="60"/>
        <v>18.68</v>
      </c>
      <c r="S1002" s="90">
        <f t="shared" si="61"/>
        <v>5.3533194029850746E-2</v>
      </c>
      <c r="T1002" s="93" t="str">
        <f t="shared" si="62"/>
        <v/>
      </c>
      <c r="U1002" s="92">
        <f t="shared" si="63"/>
        <v>5.3533187878787879E-2</v>
      </c>
    </row>
    <row r="1003" spans="1:21" x14ac:dyDescent="0.15">
      <c r="A1003" s="84" t="s">
        <v>48</v>
      </c>
      <c r="B1003" s="84" t="s">
        <v>26</v>
      </c>
      <c r="C1003" s="84" t="s">
        <v>43</v>
      </c>
      <c r="D1003" s="84" t="s">
        <v>30</v>
      </c>
      <c r="E1003" s="84" t="s">
        <v>44</v>
      </c>
      <c r="F1003" s="88">
        <v>3.5</v>
      </c>
      <c r="G1003" s="88">
        <v>2.38</v>
      </c>
      <c r="H1003" s="89">
        <v>0</v>
      </c>
      <c r="I1003" s="88">
        <v>3.66</v>
      </c>
      <c r="J1003" s="88">
        <v>54.984999999999999</v>
      </c>
      <c r="K1003" s="88">
        <v>0.15149587</v>
      </c>
      <c r="L1003" s="89">
        <v>0</v>
      </c>
      <c r="M1003" s="88">
        <v>0.23297264000000001</v>
      </c>
      <c r="N1003" s="88"/>
      <c r="O1003" s="88"/>
      <c r="P1003" s="89"/>
      <c r="Q1003" s="88"/>
      <c r="R1003" s="90">
        <f t="shared" si="60"/>
        <v>15.709999999999999</v>
      </c>
      <c r="S1003" s="90">
        <f t="shared" si="61"/>
        <v>6.365372689075631E-2</v>
      </c>
      <c r="T1003" s="93" t="str">
        <f t="shared" si="62"/>
        <v/>
      </c>
      <c r="U1003" s="92">
        <f t="shared" si="63"/>
        <v>6.3653726775956279E-2</v>
      </c>
    </row>
    <row r="1004" spans="1:21" x14ac:dyDescent="0.15">
      <c r="A1004" s="84" t="s">
        <v>48</v>
      </c>
      <c r="B1004" s="84" t="s">
        <v>26</v>
      </c>
      <c r="C1004" s="84" t="s">
        <v>43</v>
      </c>
      <c r="D1004" s="84" t="s">
        <v>30</v>
      </c>
      <c r="E1004" s="84" t="s">
        <v>51</v>
      </c>
      <c r="F1004" s="88">
        <v>3.5</v>
      </c>
      <c r="G1004" s="88">
        <v>6.89</v>
      </c>
      <c r="H1004" s="89">
        <v>0</v>
      </c>
      <c r="I1004" s="88">
        <v>10.9</v>
      </c>
      <c r="J1004" s="88">
        <v>54.984999999999999</v>
      </c>
      <c r="K1004" s="88">
        <v>0.43857414</v>
      </c>
      <c r="L1004" s="89">
        <v>0</v>
      </c>
      <c r="M1004" s="88">
        <v>0.69382553999999996</v>
      </c>
      <c r="N1004" s="88"/>
      <c r="O1004" s="88"/>
      <c r="P1004" s="89"/>
      <c r="Q1004" s="88"/>
      <c r="R1004" s="90">
        <f t="shared" si="60"/>
        <v>15.709999999999999</v>
      </c>
      <c r="S1004" s="90">
        <f t="shared" si="61"/>
        <v>6.3653721335268504E-2</v>
      </c>
      <c r="T1004" s="93" t="str">
        <f t="shared" si="62"/>
        <v/>
      </c>
      <c r="U1004" s="92">
        <f t="shared" si="63"/>
        <v>6.3653719266055037E-2</v>
      </c>
    </row>
    <row r="1005" spans="1:21" x14ac:dyDescent="0.15">
      <c r="A1005" s="84" t="s">
        <v>48</v>
      </c>
      <c r="B1005" s="84" t="s">
        <v>26</v>
      </c>
      <c r="C1005" s="84" t="s">
        <v>43</v>
      </c>
      <c r="D1005" s="84" t="s">
        <v>45</v>
      </c>
      <c r="E1005" s="84" t="s">
        <v>44</v>
      </c>
      <c r="F1005" s="88">
        <v>3.59</v>
      </c>
      <c r="G1005" s="88">
        <v>2.0699999999999998</v>
      </c>
      <c r="H1005" s="89">
        <v>0</v>
      </c>
      <c r="I1005" s="88">
        <v>3.2269999999999999</v>
      </c>
      <c r="J1005" s="88"/>
      <c r="K1005" s="88"/>
      <c r="L1005" s="89"/>
      <c r="M1005" s="88"/>
      <c r="N1005" s="88">
        <v>3.59</v>
      </c>
      <c r="O1005" s="88">
        <v>2.0699999999999998</v>
      </c>
      <c r="P1005" s="89">
        <v>0</v>
      </c>
      <c r="Q1005" s="88">
        <v>3.2269999999999999</v>
      </c>
      <c r="R1005" s="90">
        <f t="shared" si="60"/>
        <v>1</v>
      </c>
      <c r="S1005" s="90">
        <f t="shared" si="61"/>
        <v>1</v>
      </c>
      <c r="T1005" s="93" t="str">
        <f t="shared" si="62"/>
        <v/>
      </c>
      <c r="U1005" s="92">
        <f t="shared" si="63"/>
        <v>1</v>
      </c>
    </row>
    <row r="1006" spans="1:21" x14ac:dyDescent="0.15">
      <c r="A1006" s="84" t="s">
        <v>48</v>
      </c>
      <c r="B1006" s="84" t="s">
        <v>26</v>
      </c>
      <c r="C1006" s="84" t="s">
        <v>43</v>
      </c>
      <c r="D1006" s="84" t="s">
        <v>45</v>
      </c>
      <c r="E1006" s="84" t="s">
        <v>51</v>
      </c>
      <c r="F1006" s="88">
        <v>2.9</v>
      </c>
      <c r="G1006" s="88">
        <v>3.3</v>
      </c>
      <c r="H1006" s="89">
        <v>0</v>
      </c>
      <c r="I1006" s="88">
        <v>4.96</v>
      </c>
      <c r="J1006" s="88"/>
      <c r="K1006" s="88"/>
      <c r="L1006" s="89"/>
      <c r="M1006" s="88"/>
      <c r="N1006" s="88">
        <v>2.9</v>
      </c>
      <c r="O1006" s="88">
        <v>3.3</v>
      </c>
      <c r="P1006" s="89">
        <v>0</v>
      </c>
      <c r="Q1006" s="88">
        <v>4.96</v>
      </c>
      <c r="R1006" s="90">
        <f t="shared" si="60"/>
        <v>1</v>
      </c>
      <c r="S1006" s="90">
        <f t="shared" si="61"/>
        <v>1</v>
      </c>
      <c r="T1006" s="93" t="str">
        <f t="shared" si="62"/>
        <v/>
      </c>
      <c r="U1006" s="92">
        <f t="shared" si="63"/>
        <v>1</v>
      </c>
    </row>
    <row r="1007" spans="1:21" x14ac:dyDescent="0.15">
      <c r="A1007" s="84" t="s">
        <v>48</v>
      </c>
      <c r="B1007" s="84" t="s">
        <v>26</v>
      </c>
      <c r="C1007" s="84" t="s">
        <v>157</v>
      </c>
      <c r="D1007" s="84" t="s">
        <v>29</v>
      </c>
      <c r="E1007" s="84" t="s">
        <v>44</v>
      </c>
      <c r="F1007" s="88">
        <v>3.61</v>
      </c>
      <c r="G1007" s="88">
        <v>5.81</v>
      </c>
      <c r="H1007" s="89">
        <v>1.1599999999999999E-2</v>
      </c>
      <c r="I1007" s="88">
        <v>3</v>
      </c>
      <c r="J1007" s="88"/>
      <c r="K1007" s="88"/>
      <c r="L1007" s="89"/>
      <c r="M1007" s="88"/>
      <c r="N1007" s="88">
        <v>3.61</v>
      </c>
      <c r="O1007" s="88">
        <v>5.81</v>
      </c>
      <c r="P1007" s="89">
        <v>1.1599999999999999E-2</v>
      </c>
      <c r="Q1007" s="88">
        <v>3</v>
      </c>
      <c r="R1007" s="90">
        <f t="shared" si="60"/>
        <v>1</v>
      </c>
      <c r="S1007" s="90">
        <f t="shared" si="61"/>
        <v>1</v>
      </c>
      <c r="T1007" s="93">
        <f t="shared" si="62"/>
        <v>1</v>
      </c>
      <c r="U1007" s="92">
        <f t="shared" si="63"/>
        <v>1</v>
      </c>
    </row>
    <row r="1008" spans="1:21" x14ac:dyDescent="0.15">
      <c r="A1008" s="84" t="s">
        <v>48</v>
      </c>
      <c r="B1008" s="84" t="s">
        <v>26</v>
      </c>
      <c r="C1008" s="84" t="s">
        <v>157</v>
      </c>
      <c r="D1008" s="84" t="s">
        <v>29</v>
      </c>
      <c r="E1008" s="84" t="s">
        <v>51</v>
      </c>
      <c r="F1008" s="88">
        <v>3.26</v>
      </c>
      <c r="G1008" s="88">
        <v>17.7</v>
      </c>
      <c r="H1008" s="89">
        <v>2.7799999999999998E-2</v>
      </c>
      <c r="I1008" s="88">
        <v>6</v>
      </c>
      <c r="J1008" s="88"/>
      <c r="K1008" s="88"/>
      <c r="L1008" s="89"/>
      <c r="M1008" s="88"/>
      <c r="N1008" s="88">
        <v>3.26</v>
      </c>
      <c r="O1008" s="88">
        <v>17.7</v>
      </c>
      <c r="P1008" s="89">
        <v>2.7799999999999998E-2</v>
      </c>
      <c r="Q1008" s="88">
        <v>6</v>
      </c>
      <c r="R1008" s="90">
        <f t="shared" si="60"/>
        <v>1</v>
      </c>
      <c r="S1008" s="90">
        <f t="shared" si="61"/>
        <v>1</v>
      </c>
      <c r="T1008" s="93">
        <f t="shared" si="62"/>
        <v>1</v>
      </c>
      <c r="U1008" s="92">
        <f t="shared" si="63"/>
        <v>1</v>
      </c>
    </row>
    <row r="1009" spans="1:21" x14ac:dyDescent="0.15">
      <c r="A1009" s="84" t="s">
        <v>48</v>
      </c>
      <c r="B1009" s="84" t="s">
        <v>26</v>
      </c>
      <c r="C1009" s="84" t="s">
        <v>157</v>
      </c>
      <c r="D1009" s="84" t="s">
        <v>31</v>
      </c>
      <c r="E1009" s="84" t="s">
        <v>44</v>
      </c>
      <c r="F1009" s="88">
        <v>1</v>
      </c>
      <c r="G1009" s="88">
        <v>7.95</v>
      </c>
      <c r="H1009" s="89">
        <v>7.2500000000000004E-3</v>
      </c>
      <c r="I1009" s="88">
        <v>1.88</v>
      </c>
      <c r="J1009" s="88"/>
      <c r="K1009" s="88"/>
      <c r="L1009" s="89"/>
      <c r="M1009" s="88"/>
      <c r="N1009" s="88">
        <v>1</v>
      </c>
      <c r="O1009" s="88">
        <v>7.95</v>
      </c>
      <c r="P1009" s="89">
        <v>7.2500000000000004E-3</v>
      </c>
      <c r="Q1009" s="88">
        <v>1.88</v>
      </c>
      <c r="R1009" s="90">
        <f t="shared" si="60"/>
        <v>1</v>
      </c>
      <c r="S1009" s="90">
        <f t="shared" si="61"/>
        <v>1</v>
      </c>
      <c r="T1009" s="93">
        <f t="shared" si="62"/>
        <v>1</v>
      </c>
      <c r="U1009" s="92">
        <f t="shared" si="63"/>
        <v>1</v>
      </c>
    </row>
    <row r="1010" spans="1:21" x14ac:dyDescent="0.15">
      <c r="A1010" s="84" t="s">
        <v>48</v>
      </c>
      <c r="B1010" s="84" t="s">
        <v>26</v>
      </c>
      <c r="C1010" s="84" t="s">
        <v>157</v>
      </c>
      <c r="D1010" s="84" t="s">
        <v>31</v>
      </c>
      <c r="E1010" s="84" t="s">
        <v>51</v>
      </c>
      <c r="F1010" s="88">
        <v>1.52</v>
      </c>
      <c r="G1010" s="88">
        <v>6.39</v>
      </c>
      <c r="H1010" s="89">
        <v>6.13E-3</v>
      </c>
      <c r="I1010" s="88">
        <v>1.72</v>
      </c>
      <c r="J1010" s="88"/>
      <c r="K1010" s="88"/>
      <c r="L1010" s="89"/>
      <c r="M1010" s="88"/>
      <c r="N1010" s="88">
        <v>1.52</v>
      </c>
      <c r="O1010" s="88">
        <v>6.39</v>
      </c>
      <c r="P1010" s="89">
        <v>6.13E-3</v>
      </c>
      <c r="Q1010" s="88">
        <v>1.72</v>
      </c>
      <c r="R1010" s="90">
        <f t="shared" si="60"/>
        <v>1</v>
      </c>
      <c r="S1010" s="90">
        <f t="shared" si="61"/>
        <v>1</v>
      </c>
      <c r="T1010" s="93">
        <f t="shared" si="62"/>
        <v>1</v>
      </c>
      <c r="U1010" s="92">
        <f t="shared" si="63"/>
        <v>1</v>
      </c>
    </row>
    <row r="1011" spans="1:21" x14ac:dyDescent="0.15">
      <c r="A1011" s="84" t="s">
        <v>48</v>
      </c>
      <c r="B1011" s="84" t="s">
        <v>26</v>
      </c>
      <c r="C1011" s="84" t="s">
        <v>157</v>
      </c>
      <c r="D1011" s="84" t="s">
        <v>30</v>
      </c>
      <c r="E1011" s="84" t="s">
        <v>44</v>
      </c>
      <c r="F1011" s="88">
        <v>3.5</v>
      </c>
      <c r="G1011" s="88">
        <v>83.7</v>
      </c>
      <c r="H1011" s="89">
        <v>2.5000000000000001E-2</v>
      </c>
      <c r="I1011" s="88">
        <v>4.13</v>
      </c>
      <c r="J1011" s="88"/>
      <c r="K1011" s="88"/>
      <c r="L1011" s="89"/>
      <c r="M1011" s="88"/>
      <c r="N1011" s="88">
        <v>3.5</v>
      </c>
      <c r="O1011" s="88">
        <v>83.7</v>
      </c>
      <c r="P1011" s="89">
        <v>2.5000000000000001E-2</v>
      </c>
      <c r="Q1011" s="88">
        <v>4.13</v>
      </c>
      <c r="R1011" s="90">
        <f t="shared" si="60"/>
        <v>1</v>
      </c>
      <c r="S1011" s="90">
        <f t="shared" si="61"/>
        <v>1</v>
      </c>
      <c r="T1011" s="93">
        <f t="shared" si="62"/>
        <v>1</v>
      </c>
      <c r="U1011" s="92">
        <f t="shared" si="63"/>
        <v>1</v>
      </c>
    </row>
    <row r="1012" spans="1:21" x14ac:dyDescent="0.15">
      <c r="A1012" s="84" t="s">
        <v>48</v>
      </c>
      <c r="B1012" s="84" t="s">
        <v>26</v>
      </c>
      <c r="C1012" s="84" t="s">
        <v>157</v>
      </c>
      <c r="D1012" s="84" t="s">
        <v>30</v>
      </c>
      <c r="E1012" s="84" t="s">
        <v>51</v>
      </c>
      <c r="F1012" s="88">
        <v>3.5</v>
      </c>
      <c r="G1012" s="88">
        <v>30.4</v>
      </c>
      <c r="H1012" s="89">
        <v>3.6299999999999999E-2</v>
      </c>
      <c r="I1012" s="88">
        <v>12.6</v>
      </c>
      <c r="J1012" s="88"/>
      <c r="K1012" s="88"/>
      <c r="L1012" s="89"/>
      <c r="M1012" s="88"/>
      <c r="N1012" s="88">
        <v>3.5</v>
      </c>
      <c r="O1012" s="88">
        <v>30.4</v>
      </c>
      <c r="P1012" s="89">
        <v>3.6299999999999999E-2</v>
      </c>
      <c r="Q1012" s="88">
        <v>12.6</v>
      </c>
      <c r="R1012" s="90">
        <f t="shared" si="60"/>
        <v>1</v>
      </c>
      <c r="S1012" s="90">
        <f t="shared" si="61"/>
        <v>1</v>
      </c>
      <c r="T1012" s="93">
        <f t="shared" si="62"/>
        <v>1</v>
      </c>
      <c r="U1012" s="92">
        <f t="shared" si="63"/>
        <v>1</v>
      </c>
    </row>
    <row r="1013" spans="1:21" x14ac:dyDescent="0.15">
      <c r="A1013" s="84" t="s">
        <v>48</v>
      </c>
      <c r="B1013" s="84" t="s">
        <v>26</v>
      </c>
      <c r="C1013" s="84" t="s">
        <v>157</v>
      </c>
      <c r="D1013" s="84" t="s">
        <v>45</v>
      </c>
      <c r="E1013" s="84" t="s">
        <v>44</v>
      </c>
      <c r="F1013" s="88">
        <v>3.59</v>
      </c>
      <c r="G1013" s="88">
        <v>7.56</v>
      </c>
      <c r="H1013" s="89">
        <v>1.34E-2</v>
      </c>
      <c r="I1013" s="88">
        <v>3.4060000000000001</v>
      </c>
      <c r="J1013" s="88"/>
      <c r="K1013" s="88"/>
      <c r="L1013" s="89"/>
      <c r="M1013" s="88"/>
      <c r="N1013" s="88">
        <v>3.59</v>
      </c>
      <c r="O1013" s="88">
        <v>7.56</v>
      </c>
      <c r="P1013" s="89">
        <v>1.34E-2</v>
      </c>
      <c r="Q1013" s="88">
        <v>3.4060000000000001</v>
      </c>
      <c r="R1013" s="90">
        <f t="shared" si="60"/>
        <v>1</v>
      </c>
      <c r="S1013" s="90">
        <f t="shared" si="61"/>
        <v>1</v>
      </c>
      <c r="T1013" s="93">
        <f t="shared" si="62"/>
        <v>1</v>
      </c>
      <c r="U1013" s="92">
        <f t="shared" si="63"/>
        <v>1</v>
      </c>
    </row>
    <row r="1014" spans="1:21" x14ac:dyDescent="0.15">
      <c r="A1014" s="84" t="s">
        <v>48</v>
      </c>
      <c r="B1014" s="84" t="s">
        <v>26</v>
      </c>
      <c r="C1014" s="84" t="s">
        <v>157</v>
      </c>
      <c r="D1014" s="84" t="s">
        <v>45</v>
      </c>
      <c r="E1014" s="84" t="s">
        <v>51</v>
      </c>
      <c r="F1014" s="88">
        <v>2.9</v>
      </c>
      <c r="G1014" s="88">
        <v>15.3</v>
      </c>
      <c r="H1014" s="89">
        <v>2.3E-2</v>
      </c>
      <c r="I1014" s="88">
        <v>5.08</v>
      </c>
      <c r="J1014" s="88"/>
      <c r="K1014" s="88"/>
      <c r="L1014" s="89"/>
      <c r="M1014" s="88"/>
      <c r="N1014" s="88">
        <v>2.9</v>
      </c>
      <c r="O1014" s="88">
        <v>15.3</v>
      </c>
      <c r="P1014" s="89">
        <v>2.3E-2</v>
      </c>
      <c r="Q1014" s="88">
        <v>5.08</v>
      </c>
      <c r="R1014" s="90">
        <f t="shared" si="60"/>
        <v>1</v>
      </c>
      <c r="S1014" s="90">
        <f t="shared" si="61"/>
        <v>1</v>
      </c>
      <c r="T1014" s="93">
        <f t="shared" si="62"/>
        <v>1</v>
      </c>
      <c r="U1014" s="92">
        <f t="shared" si="63"/>
        <v>1</v>
      </c>
    </row>
    <row r="1015" spans="1:21" x14ac:dyDescent="0.15">
      <c r="A1015" s="84" t="s">
        <v>48</v>
      </c>
      <c r="B1015" s="84" t="s">
        <v>26</v>
      </c>
      <c r="C1015" s="84" t="s">
        <v>158</v>
      </c>
      <c r="D1015" s="84" t="s">
        <v>29</v>
      </c>
      <c r="E1015" s="84" t="s">
        <v>44</v>
      </c>
      <c r="F1015" s="88">
        <v>3.61</v>
      </c>
      <c r="G1015" s="88">
        <v>48</v>
      </c>
      <c r="H1015" s="89">
        <v>1.1599999999999999E-2</v>
      </c>
      <c r="I1015" s="88">
        <v>0</v>
      </c>
      <c r="J1015" s="88"/>
      <c r="K1015" s="88"/>
      <c r="L1015" s="89"/>
      <c r="M1015" s="88"/>
      <c r="N1015" s="88">
        <v>3.61</v>
      </c>
      <c r="O1015" s="88">
        <v>48</v>
      </c>
      <c r="P1015" s="89">
        <v>1.1599999999999999E-2</v>
      </c>
      <c r="Q1015" s="88">
        <v>0</v>
      </c>
      <c r="R1015" s="90">
        <f t="shared" si="60"/>
        <v>1</v>
      </c>
      <c r="S1015" s="90">
        <f t="shared" si="61"/>
        <v>1</v>
      </c>
      <c r="T1015" s="93">
        <f t="shared" si="62"/>
        <v>1</v>
      </c>
      <c r="U1015" s="92" t="str">
        <f t="shared" si="63"/>
        <v/>
      </c>
    </row>
    <row r="1016" spans="1:21" x14ac:dyDescent="0.15">
      <c r="A1016" s="84" t="s">
        <v>48</v>
      </c>
      <c r="B1016" s="84" t="s">
        <v>26</v>
      </c>
      <c r="C1016" s="84" t="s">
        <v>158</v>
      </c>
      <c r="D1016" s="84" t="s">
        <v>29</v>
      </c>
      <c r="E1016" s="84" t="s">
        <v>51</v>
      </c>
      <c r="F1016" s="88">
        <v>3.26</v>
      </c>
      <c r="G1016" s="88">
        <v>106</v>
      </c>
      <c r="H1016" s="89">
        <v>2.9100000000000001E-2</v>
      </c>
      <c r="I1016" s="88">
        <v>0</v>
      </c>
      <c r="J1016" s="88"/>
      <c r="K1016" s="88"/>
      <c r="L1016" s="89"/>
      <c r="M1016" s="88"/>
      <c r="N1016" s="88">
        <v>3.26</v>
      </c>
      <c r="O1016" s="88">
        <v>106</v>
      </c>
      <c r="P1016" s="89">
        <v>2.9100000000000001E-2</v>
      </c>
      <c r="Q1016" s="88">
        <v>0</v>
      </c>
      <c r="R1016" s="90">
        <f t="shared" si="60"/>
        <v>1</v>
      </c>
      <c r="S1016" s="90">
        <f t="shared" si="61"/>
        <v>1</v>
      </c>
      <c r="T1016" s="93">
        <f t="shared" si="62"/>
        <v>1</v>
      </c>
      <c r="U1016" s="92" t="str">
        <f t="shared" si="63"/>
        <v/>
      </c>
    </row>
    <row r="1017" spans="1:21" x14ac:dyDescent="0.15">
      <c r="A1017" s="84" t="s">
        <v>48</v>
      </c>
      <c r="B1017" s="84" t="s">
        <v>26</v>
      </c>
      <c r="C1017" s="84" t="s">
        <v>158</v>
      </c>
      <c r="D1017" s="84" t="s">
        <v>31</v>
      </c>
      <c r="E1017" s="84" t="s">
        <v>44</v>
      </c>
      <c r="F1017" s="88">
        <v>1</v>
      </c>
      <c r="G1017" s="88">
        <v>38.4</v>
      </c>
      <c r="H1017" s="89">
        <v>8.5000000000000006E-3</v>
      </c>
      <c r="I1017" s="88">
        <v>0</v>
      </c>
      <c r="J1017" s="88"/>
      <c r="K1017" s="88"/>
      <c r="L1017" s="89"/>
      <c r="M1017" s="88"/>
      <c r="N1017" s="88">
        <v>1</v>
      </c>
      <c r="O1017" s="88">
        <v>38.4</v>
      </c>
      <c r="P1017" s="89">
        <v>8.5000000000000006E-3</v>
      </c>
      <c r="Q1017" s="88">
        <v>0</v>
      </c>
      <c r="R1017" s="90">
        <f t="shared" si="60"/>
        <v>1</v>
      </c>
      <c r="S1017" s="90">
        <f t="shared" si="61"/>
        <v>1</v>
      </c>
      <c r="T1017" s="93">
        <f t="shared" si="62"/>
        <v>1</v>
      </c>
      <c r="U1017" s="92" t="str">
        <f t="shared" si="63"/>
        <v/>
      </c>
    </row>
    <row r="1018" spans="1:21" x14ac:dyDescent="0.15">
      <c r="A1018" s="84" t="s">
        <v>48</v>
      </c>
      <c r="B1018" s="84" t="s">
        <v>26</v>
      </c>
      <c r="C1018" s="84" t="s">
        <v>158</v>
      </c>
      <c r="D1018" s="84" t="s">
        <v>31</v>
      </c>
      <c r="E1018" s="84" t="s">
        <v>51</v>
      </c>
      <c r="F1018" s="88">
        <v>1.52</v>
      </c>
      <c r="G1018" s="88">
        <v>29.6</v>
      </c>
      <c r="H1018" s="89">
        <v>6.7999999999999996E-3</v>
      </c>
      <c r="I1018" s="88">
        <v>0</v>
      </c>
      <c r="J1018" s="88"/>
      <c r="K1018" s="88"/>
      <c r="L1018" s="89"/>
      <c r="M1018" s="88"/>
      <c r="N1018" s="88">
        <v>1.52</v>
      </c>
      <c r="O1018" s="88">
        <v>29.6</v>
      </c>
      <c r="P1018" s="89">
        <v>6.7999999999999996E-3</v>
      </c>
      <c r="Q1018" s="88">
        <v>0</v>
      </c>
      <c r="R1018" s="90">
        <f t="shared" si="60"/>
        <v>1</v>
      </c>
      <c r="S1018" s="90">
        <f t="shared" si="61"/>
        <v>1</v>
      </c>
      <c r="T1018" s="93">
        <f t="shared" si="62"/>
        <v>1</v>
      </c>
      <c r="U1018" s="92" t="str">
        <f t="shared" si="63"/>
        <v/>
      </c>
    </row>
    <row r="1019" spans="1:21" x14ac:dyDescent="0.15">
      <c r="A1019" s="84" t="s">
        <v>48</v>
      </c>
      <c r="B1019" s="84" t="s">
        <v>26</v>
      </c>
      <c r="C1019" s="84" t="s">
        <v>158</v>
      </c>
      <c r="D1019" s="84" t="s">
        <v>30</v>
      </c>
      <c r="E1019" s="84" t="s">
        <v>44</v>
      </c>
      <c r="F1019" s="88">
        <v>3.5</v>
      </c>
      <c r="G1019" s="88">
        <v>138</v>
      </c>
      <c r="H1019" s="89">
        <v>2.86E-2</v>
      </c>
      <c r="I1019" s="88">
        <v>0</v>
      </c>
      <c r="J1019" s="88"/>
      <c r="K1019" s="88"/>
      <c r="L1019" s="89"/>
      <c r="M1019" s="88"/>
      <c r="N1019" s="88">
        <v>3.5</v>
      </c>
      <c r="O1019" s="88">
        <v>138</v>
      </c>
      <c r="P1019" s="89">
        <v>2.86E-2</v>
      </c>
      <c r="Q1019" s="88">
        <v>0</v>
      </c>
      <c r="R1019" s="90">
        <f t="shared" si="60"/>
        <v>1</v>
      </c>
      <c r="S1019" s="90">
        <f t="shared" si="61"/>
        <v>1</v>
      </c>
      <c r="T1019" s="93">
        <f t="shared" si="62"/>
        <v>1</v>
      </c>
      <c r="U1019" s="92" t="str">
        <f t="shared" si="63"/>
        <v/>
      </c>
    </row>
    <row r="1020" spans="1:21" x14ac:dyDescent="0.15">
      <c r="A1020" s="84" t="s">
        <v>48</v>
      </c>
      <c r="B1020" s="84" t="s">
        <v>26</v>
      </c>
      <c r="C1020" s="84" t="s">
        <v>158</v>
      </c>
      <c r="D1020" s="84" t="s">
        <v>30</v>
      </c>
      <c r="E1020" s="84" t="s">
        <v>51</v>
      </c>
      <c r="F1020" s="88">
        <v>3.5</v>
      </c>
      <c r="G1020" s="88">
        <v>183</v>
      </c>
      <c r="H1020" s="89">
        <v>4.0599999999999997E-2</v>
      </c>
      <c r="I1020" s="88">
        <v>0</v>
      </c>
      <c r="J1020" s="88"/>
      <c r="K1020" s="88"/>
      <c r="L1020" s="89"/>
      <c r="M1020" s="88"/>
      <c r="N1020" s="88">
        <v>3.5</v>
      </c>
      <c r="O1020" s="88">
        <v>183</v>
      </c>
      <c r="P1020" s="89">
        <v>4.0599999999999997E-2</v>
      </c>
      <c r="Q1020" s="88">
        <v>0</v>
      </c>
      <c r="R1020" s="90">
        <f t="shared" si="60"/>
        <v>1</v>
      </c>
      <c r="S1020" s="90">
        <f t="shared" si="61"/>
        <v>1</v>
      </c>
      <c r="T1020" s="93">
        <f t="shared" si="62"/>
        <v>1</v>
      </c>
      <c r="U1020" s="92" t="str">
        <f t="shared" si="63"/>
        <v/>
      </c>
    </row>
    <row r="1021" spans="1:21" x14ac:dyDescent="0.15">
      <c r="A1021" s="84" t="s">
        <v>48</v>
      </c>
      <c r="B1021" s="84" t="s">
        <v>26</v>
      </c>
      <c r="C1021" s="84" t="s">
        <v>158</v>
      </c>
      <c r="D1021" s="84" t="s">
        <v>45</v>
      </c>
      <c r="E1021" s="84" t="s">
        <v>44</v>
      </c>
      <c r="F1021" s="88">
        <v>3.59</v>
      </c>
      <c r="G1021" s="88">
        <v>58.55</v>
      </c>
      <c r="H1021" s="89">
        <v>1.4E-2</v>
      </c>
      <c r="I1021" s="88">
        <v>0</v>
      </c>
      <c r="J1021" s="88"/>
      <c r="K1021" s="88"/>
      <c r="L1021" s="89"/>
      <c r="M1021" s="88"/>
      <c r="N1021" s="88">
        <v>3.59</v>
      </c>
      <c r="O1021" s="88">
        <v>58.55</v>
      </c>
      <c r="P1021" s="89">
        <v>1.4E-2</v>
      </c>
      <c r="Q1021" s="88">
        <v>0</v>
      </c>
      <c r="R1021" s="90">
        <f t="shared" si="60"/>
        <v>1</v>
      </c>
      <c r="S1021" s="90">
        <f t="shared" si="61"/>
        <v>1</v>
      </c>
      <c r="T1021" s="93">
        <f t="shared" si="62"/>
        <v>1</v>
      </c>
      <c r="U1021" s="92" t="str">
        <f t="shared" si="63"/>
        <v/>
      </c>
    </row>
    <row r="1022" spans="1:21" x14ac:dyDescent="0.15">
      <c r="A1022" s="84" t="s">
        <v>48</v>
      </c>
      <c r="B1022" s="84" t="s">
        <v>26</v>
      </c>
      <c r="C1022" s="84" t="s">
        <v>158</v>
      </c>
      <c r="D1022" s="84" t="s">
        <v>45</v>
      </c>
      <c r="E1022" s="84" t="s">
        <v>51</v>
      </c>
      <c r="F1022" s="88">
        <v>2.9</v>
      </c>
      <c r="G1022" s="88">
        <v>89.3</v>
      </c>
      <c r="H1022" s="89">
        <v>2.4E-2</v>
      </c>
      <c r="I1022" s="88">
        <v>0</v>
      </c>
      <c r="J1022" s="88"/>
      <c r="K1022" s="88"/>
      <c r="L1022" s="89"/>
      <c r="M1022" s="88"/>
      <c r="N1022" s="88">
        <v>2.9</v>
      </c>
      <c r="O1022" s="88">
        <v>89.3</v>
      </c>
      <c r="P1022" s="89">
        <v>2.4E-2</v>
      </c>
      <c r="Q1022" s="88">
        <v>0</v>
      </c>
      <c r="R1022" s="90">
        <f t="shared" si="60"/>
        <v>1</v>
      </c>
      <c r="S1022" s="90">
        <f t="shared" si="61"/>
        <v>1</v>
      </c>
      <c r="T1022" s="93">
        <f t="shared" si="62"/>
        <v>1</v>
      </c>
      <c r="U1022" s="92" t="str">
        <f t="shared" si="63"/>
        <v/>
      </c>
    </row>
    <row r="1023" spans="1:21" x14ac:dyDescent="0.15">
      <c r="A1023" s="84" t="s">
        <v>48</v>
      </c>
      <c r="B1023" s="84" t="s">
        <v>26</v>
      </c>
      <c r="C1023" s="84" t="s">
        <v>159</v>
      </c>
      <c r="D1023" s="84" t="s">
        <v>29</v>
      </c>
      <c r="E1023" s="84" t="s">
        <v>44</v>
      </c>
      <c r="F1023" s="88">
        <v>3.61</v>
      </c>
      <c r="G1023" s="88">
        <v>6.01</v>
      </c>
      <c r="H1023" s="89">
        <v>7.7099999999999998E-3</v>
      </c>
      <c r="I1023" s="88">
        <v>2.86</v>
      </c>
      <c r="J1023" s="88"/>
      <c r="K1023" s="88"/>
      <c r="L1023" s="89"/>
      <c r="M1023" s="88"/>
      <c r="N1023" s="88">
        <v>3.61</v>
      </c>
      <c r="O1023" s="88">
        <v>6.01</v>
      </c>
      <c r="P1023" s="89">
        <v>7.7099999999999998E-3</v>
      </c>
      <c r="Q1023" s="88">
        <v>2.86</v>
      </c>
      <c r="R1023" s="90">
        <f t="shared" si="60"/>
        <v>1</v>
      </c>
      <c r="S1023" s="90">
        <f t="shared" si="61"/>
        <v>1</v>
      </c>
      <c r="T1023" s="93">
        <f t="shared" si="62"/>
        <v>1</v>
      </c>
      <c r="U1023" s="92">
        <f t="shared" si="63"/>
        <v>1</v>
      </c>
    </row>
    <row r="1024" spans="1:21" x14ac:dyDescent="0.15">
      <c r="A1024" s="84" t="s">
        <v>48</v>
      </c>
      <c r="B1024" s="84" t="s">
        <v>26</v>
      </c>
      <c r="C1024" s="84" t="s">
        <v>159</v>
      </c>
      <c r="D1024" s="84" t="s">
        <v>29</v>
      </c>
      <c r="E1024" s="84" t="s">
        <v>51</v>
      </c>
      <c r="F1024" s="88">
        <v>3.26</v>
      </c>
      <c r="G1024" s="88">
        <v>16.3</v>
      </c>
      <c r="H1024" s="89">
        <v>1.8599999999999998E-2</v>
      </c>
      <c r="I1024" s="88">
        <v>5.74</v>
      </c>
      <c r="J1024" s="88"/>
      <c r="K1024" s="88"/>
      <c r="L1024" s="89"/>
      <c r="M1024" s="88"/>
      <c r="N1024" s="88">
        <v>3.26</v>
      </c>
      <c r="O1024" s="88">
        <v>16.3</v>
      </c>
      <c r="P1024" s="89">
        <v>1.8599999999999998E-2</v>
      </c>
      <c r="Q1024" s="88">
        <v>5.74</v>
      </c>
      <c r="R1024" s="90">
        <f t="shared" si="60"/>
        <v>1</v>
      </c>
      <c r="S1024" s="90">
        <f t="shared" si="61"/>
        <v>1</v>
      </c>
      <c r="T1024" s="93">
        <f t="shared" si="62"/>
        <v>1</v>
      </c>
      <c r="U1024" s="92">
        <f t="shared" si="63"/>
        <v>1</v>
      </c>
    </row>
    <row r="1025" spans="1:21" x14ac:dyDescent="0.15">
      <c r="A1025" s="84" t="s">
        <v>48</v>
      </c>
      <c r="B1025" s="84" t="s">
        <v>26</v>
      </c>
      <c r="C1025" s="84" t="s">
        <v>159</v>
      </c>
      <c r="D1025" s="84" t="s">
        <v>31</v>
      </c>
      <c r="E1025" s="84" t="s">
        <v>44</v>
      </c>
      <c r="F1025" s="88">
        <v>1</v>
      </c>
      <c r="G1025" s="88">
        <v>9.5010200000000005</v>
      </c>
      <c r="H1025" s="89">
        <v>5.7299999999999999E-3</v>
      </c>
      <c r="I1025" s="88">
        <v>1.67676</v>
      </c>
      <c r="J1025" s="88"/>
      <c r="K1025" s="88"/>
      <c r="L1025" s="89"/>
      <c r="M1025" s="88"/>
      <c r="N1025" s="88">
        <v>1</v>
      </c>
      <c r="O1025" s="88">
        <v>9.5010200000000005</v>
      </c>
      <c r="P1025" s="89">
        <v>5.7299999999999999E-3</v>
      </c>
      <c r="Q1025" s="88">
        <v>1.67676</v>
      </c>
      <c r="R1025" s="90">
        <f t="shared" si="60"/>
        <v>1</v>
      </c>
      <c r="S1025" s="90">
        <f t="shared" si="61"/>
        <v>1</v>
      </c>
      <c r="T1025" s="93">
        <f t="shared" si="62"/>
        <v>1</v>
      </c>
      <c r="U1025" s="92">
        <f t="shared" si="63"/>
        <v>1</v>
      </c>
    </row>
    <row r="1026" spans="1:21" x14ac:dyDescent="0.15">
      <c r="A1026" s="84" t="s">
        <v>48</v>
      </c>
      <c r="B1026" s="84" t="s">
        <v>26</v>
      </c>
      <c r="C1026" s="84" t="s">
        <v>159</v>
      </c>
      <c r="D1026" s="84" t="s">
        <v>31</v>
      </c>
      <c r="E1026" s="84" t="s">
        <v>51</v>
      </c>
      <c r="F1026" s="88">
        <v>1.52</v>
      </c>
      <c r="G1026" s="88">
        <v>9.31</v>
      </c>
      <c r="H1026" s="89">
        <v>6.2100000000000002E-3</v>
      </c>
      <c r="I1026" s="88">
        <v>1.51</v>
      </c>
      <c r="J1026" s="88"/>
      <c r="K1026" s="88"/>
      <c r="L1026" s="89"/>
      <c r="M1026" s="88"/>
      <c r="N1026" s="88">
        <v>1.52</v>
      </c>
      <c r="O1026" s="88">
        <v>9.31</v>
      </c>
      <c r="P1026" s="89">
        <v>6.2100000000000002E-3</v>
      </c>
      <c r="Q1026" s="88">
        <v>1.51</v>
      </c>
      <c r="R1026" s="90">
        <f t="shared" si="60"/>
        <v>1</v>
      </c>
      <c r="S1026" s="90">
        <f t="shared" si="61"/>
        <v>1</v>
      </c>
      <c r="T1026" s="93">
        <f t="shared" si="62"/>
        <v>1</v>
      </c>
      <c r="U1026" s="92">
        <f t="shared" si="63"/>
        <v>1</v>
      </c>
    </row>
    <row r="1027" spans="1:21" x14ac:dyDescent="0.15">
      <c r="A1027" s="84" t="s">
        <v>48</v>
      </c>
      <c r="B1027" s="84" t="s">
        <v>26</v>
      </c>
      <c r="C1027" s="84" t="s">
        <v>159</v>
      </c>
      <c r="D1027" s="84" t="s">
        <v>30</v>
      </c>
      <c r="E1027" s="84" t="s">
        <v>44</v>
      </c>
      <c r="F1027" s="88">
        <v>3.5</v>
      </c>
      <c r="G1027" s="88">
        <v>90.4</v>
      </c>
      <c r="H1027" s="89">
        <v>2.5399999999999999E-2</v>
      </c>
      <c r="I1027" s="88">
        <v>3.61</v>
      </c>
      <c r="J1027" s="88"/>
      <c r="K1027" s="88"/>
      <c r="L1027" s="89"/>
      <c r="M1027" s="88"/>
      <c r="N1027" s="88">
        <v>3.5</v>
      </c>
      <c r="O1027" s="88">
        <v>90.4</v>
      </c>
      <c r="P1027" s="89">
        <v>2.5399999999999999E-2</v>
      </c>
      <c r="Q1027" s="88">
        <v>3.61</v>
      </c>
      <c r="R1027" s="90">
        <f t="shared" si="60"/>
        <v>1</v>
      </c>
      <c r="S1027" s="90">
        <f t="shared" si="61"/>
        <v>1</v>
      </c>
      <c r="T1027" s="93">
        <f t="shared" si="62"/>
        <v>1</v>
      </c>
      <c r="U1027" s="92">
        <f t="shared" si="63"/>
        <v>1</v>
      </c>
    </row>
    <row r="1028" spans="1:21" x14ac:dyDescent="0.15">
      <c r="A1028" s="84" t="s">
        <v>48</v>
      </c>
      <c r="B1028" s="84" t="s">
        <v>26</v>
      </c>
      <c r="C1028" s="84" t="s">
        <v>159</v>
      </c>
      <c r="D1028" s="84" t="s">
        <v>30</v>
      </c>
      <c r="E1028" s="84" t="s">
        <v>51</v>
      </c>
      <c r="F1028" s="88">
        <v>3.5</v>
      </c>
      <c r="G1028" s="88">
        <v>49.5</v>
      </c>
      <c r="H1028" s="89">
        <v>3.6799999999999999E-2</v>
      </c>
      <c r="I1028" s="88">
        <v>11</v>
      </c>
      <c r="J1028" s="88"/>
      <c r="K1028" s="88"/>
      <c r="L1028" s="89"/>
      <c r="M1028" s="88"/>
      <c r="N1028" s="88">
        <v>3.5</v>
      </c>
      <c r="O1028" s="88">
        <v>49.5</v>
      </c>
      <c r="P1028" s="89">
        <v>3.6799999999999999E-2</v>
      </c>
      <c r="Q1028" s="88">
        <v>11</v>
      </c>
      <c r="R1028" s="90">
        <f t="shared" si="60"/>
        <v>1</v>
      </c>
      <c r="S1028" s="90">
        <f t="shared" si="61"/>
        <v>1</v>
      </c>
      <c r="T1028" s="93">
        <f t="shared" si="62"/>
        <v>1</v>
      </c>
      <c r="U1028" s="92">
        <f t="shared" si="63"/>
        <v>1</v>
      </c>
    </row>
    <row r="1029" spans="1:21" x14ac:dyDescent="0.15">
      <c r="A1029" s="84" t="s">
        <v>48</v>
      </c>
      <c r="B1029" s="84" t="s">
        <v>26</v>
      </c>
      <c r="C1029" s="84" t="s">
        <v>159</v>
      </c>
      <c r="D1029" s="84" t="s">
        <v>45</v>
      </c>
      <c r="E1029" s="84" t="s">
        <v>44</v>
      </c>
      <c r="F1029" s="88">
        <v>3.59</v>
      </c>
      <c r="G1029" s="88">
        <v>9.6199999999999992</v>
      </c>
      <c r="H1029" s="89">
        <v>0.01</v>
      </c>
      <c r="I1029" s="88">
        <v>3.17</v>
      </c>
      <c r="J1029" s="88"/>
      <c r="K1029" s="88"/>
      <c r="L1029" s="89"/>
      <c r="M1029" s="88"/>
      <c r="N1029" s="88">
        <v>3.59</v>
      </c>
      <c r="O1029" s="88">
        <v>9.6199999999999992</v>
      </c>
      <c r="P1029" s="89">
        <v>0.01</v>
      </c>
      <c r="Q1029" s="88">
        <v>3.17</v>
      </c>
      <c r="R1029" s="90">
        <f t="shared" si="60"/>
        <v>1</v>
      </c>
      <c r="S1029" s="90">
        <f t="shared" si="61"/>
        <v>1</v>
      </c>
      <c r="T1029" s="93">
        <f t="shared" si="62"/>
        <v>1</v>
      </c>
      <c r="U1029" s="92">
        <f t="shared" si="63"/>
        <v>1</v>
      </c>
    </row>
    <row r="1030" spans="1:21" x14ac:dyDescent="0.15">
      <c r="A1030" s="84" t="s">
        <v>48</v>
      </c>
      <c r="B1030" s="84" t="s">
        <v>26</v>
      </c>
      <c r="C1030" s="84" t="s">
        <v>159</v>
      </c>
      <c r="D1030" s="84" t="s">
        <v>45</v>
      </c>
      <c r="E1030" s="84" t="s">
        <v>51</v>
      </c>
      <c r="F1030" s="88">
        <v>2.9</v>
      </c>
      <c r="G1030" s="88">
        <v>14.8</v>
      </c>
      <c r="H1030" s="89">
        <v>1.6E-2</v>
      </c>
      <c r="I1030" s="88">
        <v>4.83</v>
      </c>
      <c r="J1030" s="88"/>
      <c r="K1030" s="88"/>
      <c r="L1030" s="89"/>
      <c r="M1030" s="88"/>
      <c r="N1030" s="88">
        <v>2.9</v>
      </c>
      <c r="O1030" s="88">
        <v>14.8</v>
      </c>
      <c r="P1030" s="89">
        <v>1.6E-2</v>
      </c>
      <c r="Q1030" s="88">
        <v>4.83</v>
      </c>
      <c r="R1030" s="90">
        <f t="shared" si="60"/>
        <v>1</v>
      </c>
      <c r="S1030" s="90">
        <f t="shared" si="61"/>
        <v>1</v>
      </c>
      <c r="T1030" s="93">
        <f t="shared" si="62"/>
        <v>1</v>
      </c>
      <c r="U1030" s="92">
        <f t="shared" si="63"/>
        <v>1</v>
      </c>
    </row>
    <row r="1031" spans="1:21" ht="14.25" x14ac:dyDescent="0.2">
      <c r="A1031"/>
      <c r="B1031"/>
      <c r="C1031"/>
      <c r="D1031"/>
      <c r="E1031"/>
      <c r="F1031"/>
      <c r="G1031"/>
      <c r="H1031"/>
      <c r="I1031"/>
      <c r="J1031"/>
      <c r="K1031"/>
      <c r="L1031"/>
      <c r="M1031"/>
      <c r="N1031"/>
      <c r="O1031"/>
      <c r="P1031"/>
      <c r="Q1031"/>
    </row>
    <row r="1032" spans="1:21" ht="14.25" x14ac:dyDescent="0.2">
      <c r="A1032"/>
      <c r="B1032"/>
      <c r="C1032"/>
      <c r="D1032"/>
      <c r="E1032"/>
      <c r="F1032"/>
      <c r="G1032"/>
      <c r="H1032"/>
      <c r="I1032"/>
      <c r="J1032"/>
      <c r="K1032"/>
      <c r="L1032"/>
      <c r="M1032"/>
      <c r="N1032"/>
      <c r="O1032"/>
      <c r="P1032"/>
      <c r="Q1032"/>
    </row>
    <row r="1033" spans="1:21" ht="14.25" x14ac:dyDescent="0.2">
      <c r="A1033"/>
      <c r="B1033"/>
      <c r="C1033"/>
      <c r="D1033"/>
      <c r="E1033"/>
      <c r="F1033"/>
      <c r="G1033"/>
      <c r="H1033"/>
      <c r="I1033"/>
      <c r="J1033"/>
      <c r="K1033"/>
      <c r="L1033"/>
      <c r="M1033"/>
      <c r="N1033"/>
      <c r="O1033"/>
      <c r="P1033"/>
      <c r="Q1033"/>
    </row>
    <row r="1034" spans="1:21" ht="14.25" x14ac:dyDescent="0.2">
      <c r="A1034"/>
      <c r="B1034"/>
      <c r="C1034"/>
      <c r="D1034"/>
      <c r="E1034"/>
      <c r="F1034"/>
      <c r="G1034"/>
      <c r="H1034"/>
      <c r="I1034"/>
      <c r="J1034"/>
      <c r="K1034"/>
      <c r="L1034"/>
      <c r="M1034"/>
      <c r="N1034"/>
      <c r="O1034"/>
      <c r="P1034"/>
      <c r="Q1034"/>
    </row>
    <row r="1035" spans="1:21" ht="14.25" x14ac:dyDescent="0.2">
      <c r="A1035"/>
      <c r="B1035"/>
      <c r="C1035"/>
      <c r="D1035"/>
      <c r="E1035"/>
      <c r="F1035"/>
      <c r="G1035"/>
      <c r="H1035"/>
      <c r="I1035"/>
      <c r="J1035"/>
      <c r="K1035"/>
      <c r="L1035"/>
      <c r="M1035"/>
      <c r="N1035"/>
      <c r="O1035"/>
      <c r="P1035"/>
      <c r="Q1035"/>
    </row>
    <row r="1036" spans="1:21" ht="14.25" x14ac:dyDescent="0.2">
      <c r="A1036"/>
      <c r="B1036"/>
      <c r="C1036"/>
      <c r="D1036"/>
      <c r="E1036"/>
      <c r="F1036"/>
      <c r="G1036"/>
      <c r="H1036"/>
      <c r="I1036"/>
      <c r="J1036"/>
      <c r="K1036"/>
      <c r="L1036"/>
      <c r="M1036"/>
      <c r="N1036"/>
      <c r="O1036"/>
      <c r="P1036"/>
      <c r="Q1036"/>
    </row>
    <row r="1037" spans="1:21" ht="14.25" x14ac:dyDescent="0.2">
      <c r="A1037"/>
      <c r="B1037"/>
      <c r="C1037"/>
      <c r="D1037"/>
      <c r="E1037"/>
      <c r="F1037"/>
      <c r="G1037"/>
      <c r="H1037"/>
      <c r="I1037"/>
      <c r="J1037"/>
      <c r="K1037"/>
      <c r="L1037"/>
      <c r="M1037"/>
      <c r="N1037"/>
      <c r="O1037"/>
      <c r="P1037"/>
      <c r="Q1037"/>
    </row>
    <row r="1038" spans="1:21" ht="14.25" x14ac:dyDescent="0.2">
      <c r="A1038"/>
      <c r="B1038"/>
      <c r="C1038"/>
      <c r="D1038"/>
      <c r="E1038"/>
      <c r="F1038"/>
      <c r="G1038"/>
      <c r="H1038"/>
      <c r="I1038"/>
      <c r="J1038"/>
      <c r="K1038"/>
      <c r="L1038"/>
      <c r="M1038"/>
      <c r="N1038"/>
      <c r="O1038"/>
      <c r="P1038"/>
      <c r="Q1038"/>
    </row>
    <row r="1039" spans="1:21" ht="14.25" x14ac:dyDescent="0.2">
      <c r="A1039"/>
      <c r="B1039"/>
      <c r="C1039"/>
      <c r="D1039"/>
      <c r="E1039"/>
      <c r="F1039"/>
      <c r="G1039"/>
      <c r="H1039"/>
      <c r="I1039"/>
      <c r="J1039"/>
      <c r="K1039"/>
      <c r="L1039"/>
      <c r="M1039"/>
      <c r="N1039"/>
      <c r="O1039"/>
      <c r="P1039"/>
      <c r="Q1039"/>
    </row>
    <row r="1040" spans="1:21" ht="14.25" x14ac:dyDescent="0.2">
      <c r="A1040"/>
      <c r="B1040"/>
      <c r="C1040"/>
      <c r="D1040"/>
      <c r="E1040"/>
      <c r="F1040"/>
      <c r="G1040"/>
      <c r="H1040"/>
      <c r="I1040"/>
      <c r="J1040"/>
      <c r="K1040"/>
      <c r="L1040"/>
      <c r="M1040"/>
      <c r="N1040"/>
      <c r="O1040"/>
      <c r="P1040"/>
      <c r="Q1040"/>
    </row>
    <row r="1041" spans="1:17" ht="14.25" x14ac:dyDescent="0.2">
      <c r="A1041"/>
      <c r="B1041"/>
      <c r="C1041"/>
      <c r="D1041"/>
      <c r="E1041"/>
      <c r="F1041"/>
      <c r="G1041"/>
      <c r="H1041"/>
      <c r="I1041"/>
      <c r="J1041"/>
      <c r="K1041"/>
      <c r="L1041"/>
      <c r="M1041"/>
      <c r="N1041"/>
      <c r="O1041"/>
      <c r="P1041"/>
      <c r="Q1041"/>
    </row>
    <row r="1042" spans="1:17" ht="14.25" x14ac:dyDescent="0.2">
      <c r="A1042"/>
      <c r="B1042"/>
      <c r="C1042"/>
      <c r="D1042"/>
      <c r="E1042"/>
      <c r="F1042"/>
      <c r="G1042"/>
      <c r="H1042"/>
      <c r="I1042"/>
      <c r="J1042"/>
      <c r="K1042"/>
      <c r="L1042"/>
      <c r="M1042"/>
      <c r="N1042"/>
      <c r="O1042"/>
      <c r="P1042"/>
      <c r="Q1042"/>
    </row>
    <row r="1043" spans="1:17" ht="14.25" x14ac:dyDescent="0.2">
      <c r="A1043"/>
      <c r="B1043"/>
      <c r="C1043"/>
      <c r="D1043"/>
      <c r="E1043"/>
      <c r="F1043"/>
      <c r="G1043"/>
      <c r="H1043"/>
      <c r="I1043"/>
      <c r="J1043"/>
      <c r="K1043"/>
      <c r="L1043"/>
      <c r="M1043"/>
      <c r="N1043"/>
      <c r="O1043"/>
      <c r="P1043"/>
      <c r="Q1043"/>
    </row>
    <row r="1044" spans="1:17" ht="14.25" x14ac:dyDescent="0.2">
      <c r="A1044"/>
      <c r="B1044"/>
      <c r="C1044"/>
      <c r="D1044"/>
      <c r="E1044"/>
      <c r="F1044"/>
      <c r="G1044"/>
      <c r="H1044"/>
      <c r="I1044"/>
      <c r="J1044"/>
      <c r="K1044"/>
      <c r="L1044"/>
      <c r="M1044"/>
      <c r="N1044"/>
      <c r="O1044"/>
      <c r="P1044"/>
      <c r="Q1044"/>
    </row>
    <row r="1045" spans="1:17" ht="14.25" x14ac:dyDescent="0.2">
      <c r="A1045"/>
      <c r="B1045"/>
      <c r="C1045"/>
      <c r="D1045"/>
      <c r="E1045"/>
      <c r="F1045"/>
      <c r="G1045"/>
      <c r="H1045"/>
      <c r="I1045"/>
      <c r="J1045"/>
      <c r="K1045"/>
      <c r="L1045"/>
      <c r="M1045"/>
      <c r="N1045"/>
      <c r="O1045"/>
      <c r="P1045"/>
      <c r="Q1045"/>
    </row>
    <row r="1046" spans="1:17" ht="14.25" x14ac:dyDescent="0.2">
      <c r="A1046"/>
      <c r="B1046"/>
      <c r="C1046"/>
      <c r="D1046"/>
      <c r="E1046"/>
      <c r="F1046"/>
      <c r="G1046"/>
      <c r="H1046"/>
      <c r="I1046"/>
      <c r="J1046"/>
      <c r="K1046"/>
      <c r="L1046"/>
      <c r="M1046"/>
      <c r="N1046"/>
      <c r="O1046"/>
      <c r="P1046"/>
      <c r="Q1046"/>
    </row>
    <row r="1047" spans="1:17" ht="14.25" x14ac:dyDescent="0.2">
      <c r="A1047"/>
      <c r="B1047"/>
      <c r="C1047"/>
      <c r="D1047"/>
      <c r="E1047"/>
      <c r="F1047"/>
      <c r="G1047"/>
      <c r="H1047"/>
      <c r="I1047"/>
      <c r="J1047"/>
      <c r="K1047"/>
      <c r="L1047"/>
      <c r="M1047"/>
      <c r="N1047"/>
      <c r="O1047"/>
      <c r="P1047"/>
      <c r="Q1047"/>
    </row>
    <row r="1048" spans="1:17" ht="14.25" x14ac:dyDescent="0.2">
      <c r="A1048"/>
      <c r="B1048"/>
      <c r="C1048"/>
      <c r="D1048"/>
      <c r="E1048"/>
      <c r="F1048"/>
      <c r="G1048"/>
      <c r="H1048"/>
      <c r="I1048"/>
      <c r="J1048"/>
      <c r="K1048"/>
      <c r="L1048"/>
      <c r="M1048"/>
      <c r="N1048"/>
      <c r="O1048"/>
      <c r="P1048"/>
      <c r="Q1048"/>
    </row>
    <row r="1049" spans="1:17" ht="14.25" x14ac:dyDescent="0.2">
      <c r="A1049"/>
      <c r="B1049"/>
      <c r="C1049"/>
      <c r="D1049"/>
      <c r="E1049"/>
      <c r="F1049"/>
      <c r="G1049"/>
      <c r="H1049"/>
      <c r="I1049"/>
      <c r="J1049"/>
      <c r="K1049"/>
      <c r="L1049"/>
      <c r="M1049"/>
      <c r="N1049"/>
      <c r="O1049"/>
      <c r="P1049"/>
      <c r="Q1049"/>
    </row>
    <row r="1050" spans="1:17" ht="14.25" x14ac:dyDescent="0.2">
      <c r="A1050"/>
      <c r="B1050"/>
      <c r="C1050"/>
      <c r="D1050"/>
      <c r="E1050"/>
      <c r="F1050"/>
      <c r="G1050"/>
      <c r="H1050"/>
      <c r="I1050"/>
      <c r="J1050"/>
      <c r="K1050"/>
      <c r="L1050"/>
      <c r="M1050"/>
      <c r="N1050"/>
      <c r="O1050"/>
      <c r="P1050"/>
      <c r="Q1050"/>
    </row>
    <row r="1051" spans="1:17" ht="14.25" x14ac:dyDescent="0.2">
      <c r="A1051"/>
      <c r="B1051"/>
      <c r="C1051"/>
      <c r="D1051"/>
      <c r="E1051"/>
      <c r="F1051"/>
      <c r="G1051"/>
      <c r="H1051"/>
      <c r="I1051"/>
      <c r="J1051"/>
      <c r="K1051"/>
      <c r="L1051"/>
      <c r="M1051"/>
      <c r="N1051"/>
      <c r="O1051"/>
      <c r="P1051"/>
      <c r="Q1051"/>
    </row>
    <row r="1052" spans="1:17" ht="14.25" x14ac:dyDescent="0.2">
      <c r="A1052"/>
      <c r="B1052"/>
      <c r="C1052"/>
      <c r="D1052"/>
      <c r="E1052"/>
      <c r="F1052"/>
      <c r="G1052"/>
      <c r="H1052"/>
      <c r="I1052"/>
      <c r="J1052"/>
      <c r="K1052"/>
      <c r="L1052"/>
      <c r="M1052"/>
      <c r="N1052"/>
      <c r="O1052"/>
      <c r="P1052"/>
      <c r="Q1052"/>
    </row>
    <row r="1053" spans="1:17" ht="14.25" x14ac:dyDescent="0.2">
      <c r="A1053"/>
      <c r="B1053"/>
      <c r="C1053"/>
      <c r="D1053"/>
      <c r="E1053"/>
      <c r="F1053"/>
      <c r="G1053"/>
      <c r="H1053"/>
      <c r="I1053"/>
      <c r="J1053"/>
      <c r="K1053"/>
      <c r="L1053"/>
      <c r="M1053"/>
      <c r="N1053"/>
      <c r="O1053"/>
      <c r="P1053"/>
      <c r="Q1053"/>
    </row>
    <row r="1054" spans="1:17" ht="14.25" x14ac:dyDescent="0.2">
      <c r="A1054"/>
      <c r="B1054"/>
      <c r="C1054"/>
      <c r="D1054"/>
      <c r="E1054"/>
      <c r="F1054"/>
      <c r="G1054"/>
      <c r="H1054"/>
      <c r="I1054"/>
      <c r="J1054"/>
      <c r="K1054"/>
      <c r="L1054"/>
      <c r="M1054"/>
      <c r="N1054"/>
      <c r="O1054"/>
      <c r="P1054"/>
      <c r="Q1054"/>
    </row>
    <row r="1055" spans="1:17" ht="14.25" x14ac:dyDescent="0.2">
      <c r="A1055"/>
      <c r="B1055"/>
      <c r="C1055"/>
      <c r="D1055"/>
      <c r="E1055"/>
      <c r="F1055"/>
      <c r="G1055"/>
      <c r="H1055"/>
      <c r="I1055"/>
      <c r="J1055"/>
      <c r="K1055"/>
      <c r="L1055"/>
      <c r="M1055"/>
      <c r="N1055"/>
      <c r="O1055"/>
      <c r="P1055"/>
      <c r="Q1055"/>
    </row>
    <row r="1056" spans="1:17" ht="14.25" x14ac:dyDescent="0.2">
      <c r="A1056"/>
      <c r="B1056"/>
      <c r="C1056"/>
      <c r="D1056"/>
      <c r="E1056"/>
      <c r="F1056"/>
      <c r="G1056"/>
      <c r="H1056"/>
      <c r="I1056"/>
      <c r="J1056"/>
      <c r="K1056"/>
      <c r="L1056"/>
      <c r="M1056"/>
      <c r="N1056"/>
      <c r="O1056"/>
      <c r="P1056"/>
      <c r="Q1056"/>
    </row>
    <row r="1057" spans="1:17" ht="14.25" x14ac:dyDescent="0.2">
      <c r="A1057"/>
      <c r="B1057"/>
      <c r="C1057"/>
      <c r="D1057"/>
      <c r="E1057"/>
      <c r="F1057"/>
      <c r="G1057"/>
      <c r="H1057"/>
      <c r="I1057"/>
      <c r="J1057"/>
      <c r="K1057"/>
      <c r="L1057"/>
      <c r="M1057"/>
      <c r="N1057"/>
      <c r="O1057"/>
      <c r="P1057"/>
      <c r="Q1057"/>
    </row>
    <row r="1058" spans="1:17" ht="14.25" x14ac:dyDescent="0.2">
      <c r="A1058"/>
      <c r="B1058"/>
      <c r="C1058"/>
      <c r="D1058"/>
      <c r="E1058"/>
      <c r="F1058"/>
      <c r="G1058"/>
      <c r="H1058"/>
      <c r="I1058"/>
      <c r="J1058"/>
      <c r="K1058"/>
      <c r="L1058"/>
      <c r="M1058"/>
      <c r="N1058"/>
      <c r="O1058"/>
      <c r="P1058"/>
      <c r="Q1058"/>
    </row>
    <row r="1059" spans="1:17" ht="14.25" x14ac:dyDescent="0.2">
      <c r="A1059"/>
      <c r="B1059"/>
      <c r="C1059"/>
      <c r="D1059"/>
      <c r="E1059"/>
      <c r="F1059"/>
      <c r="G1059"/>
      <c r="H1059"/>
      <c r="I1059"/>
      <c r="J1059"/>
      <c r="K1059"/>
      <c r="L1059"/>
      <c r="M1059"/>
      <c r="N1059"/>
      <c r="O1059"/>
      <c r="P1059"/>
      <c r="Q1059"/>
    </row>
    <row r="1060" spans="1:17" ht="14.25" x14ac:dyDescent="0.2">
      <c r="A1060"/>
      <c r="B1060"/>
      <c r="C1060"/>
      <c r="D1060"/>
      <c r="E1060"/>
      <c r="F1060"/>
      <c r="G1060"/>
      <c r="H1060"/>
      <c r="I1060"/>
      <c r="J1060"/>
      <c r="K1060"/>
      <c r="L1060"/>
      <c r="M1060"/>
      <c r="N1060"/>
      <c r="O1060"/>
      <c r="P1060"/>
      <c r="Q1060"/>
    </row>
    <row r="1061" spans="1:17" ht="14.25" x14ac:dyDescent="0.2">
      <c r="A1061"/>
      <c r="B1061"/>
      <c r="C1061"/>
      <c r="D1061"/>
      <c r="E1061"/>
      <c r="F1061"/>
      <c r="G1061"/>
      <c r="H1061"/>
      <c r="I1061"/>
      <c r="J1061"/>
      <c r="K1061"/>
      <c r="L1061"/>
      <c r="M1061"/>
      <c r="N1061"/>
      <c r="O1061"/>
      <c r="P1061"/>
      <c r="Q1061"/>
    </row>
    <row r="1062" spans="1:17" ht="14.25" x14ac:dyDescent="0.2">
      <c r="A1062"/>
      <c r="B1062"/>
      <c r="C1062"/>
      <c r="D1062"/>
      <c r="E1062"/>
      <c r="F1062"/>
      <c r="G1062"/>
      <c r="H1062"/>
      <c r="I1062"/>
      <c r="J1062"/>
      <c r="K1062"/>
      <c r="L1062"/>
      <c r="M1062"/>
      <c r="N1062"/>
      <c r="O1062"/>
      <c r="P1062"/>
      <c r="Q1062"/>
    </row>
    <row r="1063" spans="1:17" ht="14.25" x14ac:dyDescent="0.2">
      <c r="A1063"/>
      <c r="B1063"/>
      <c r="C1063"/>
      <c r="D1063"/>
      <c r="E1063"/>
      <c r="F1063"/>
      <c r="G1063"/>
      <c r="H1063"/>
      <c r="I1063"/>
      <c r="J1063"/>
      <c r="K1063"/>
      <c r="L1063"/>
      <c r="M1063"/>
      <c r="N1063"/>
      <c r="O1063"/>
      <c r="P1063"/>
      <c r="Q1063"/>
    </row>
    <row r="1064" spans="1:17" ht="14.25" x14ac:dyDescent="0.2">
      <c r="A1064"/>
      <c r="B1064"/>
      <c r="C1064"/>
      <c r="D1064"/>
      <c r="E1064"/>
      <c r="F1064"/>
      <c r="G1064"/>
      <c r="H1064"/>
      <c r="I1064"/>
      <c r="J1064"/>
      <c r="K1064"/>
      <c r="L1064"/>
      <c r="M1064"/>
      <c r="N1064"/>
      <c r="O1064"/>
      <c r="P1064"/>
      <c r="Q1064"/>
    </row>
    <row r="1065" spans="1:17" ht="14.25" x14ac:dyDescent="0.2">
      <c r="A1065"/>
      <c r="B1065"/>
      <c r="C1065"/>
      <c r="D1065"/>
      <c r="E1065"/>
      <c r="F1065"/>
      <c r="G1065"/>
      <c r="H1065"/>
      <c r="I1065"/>
      <c r="J1065"/>
      <c r="K1065"/>
      <c r="L1065"/>
      <c r="M1065"/>
      <c r="N1065"/>
      <c r="O1065"/>
      <c r="P1065"/>
      <c r="Q1065"/>
    </row>
    <row r="1066" spans="1:17" ht="14.25" x14ac:dyDescent="0.2">
      <c r="A1066"/>
      <c r="B1066"/>
      <c r="C1066"/>
      <c r="D1066"/>
      <c r="E1066"/>
      <c r="F1066"/>
      <c r="G1066"/>
      <c r="H1066"/>
      <c r="I1066"/>
      <c r="J1066"/>
      <c r="K1066"/>
      <c r="L1066"/>
      <c r="M1066"/>
      <c r="N1066"/>
      <c r="O1066"/>
      <c r="P1066"/>
      <c r="Q1066"/>
    </row>
    <row r="1067" spans="1:17" ht="14.25" x14ac:dyDescent="0.2">
      <c r="A1067"/>
      <c r="B1067"/>
      <c r="C1067"/>
      <c r="D1067"/>
      <c r="E1067"/>
      <c r="F1067"/>
      <c r="G1067"/>
      <c r="H1067"/>
      <c r="I1067"/>
      <c r="J1067"/>
      <c r="K1067"/>
      <c r="L1067"/>
      <c r="M1067"/>
      <c r="N1067"/>
      <c r="O1067"/>
      <c r="P1067"/>
      <c r="Q1067"/>
    </row>
    <row r="1068" spans="1:17" ht="14.25" x14ac:dyDescent="0.2">
      <c r="A1068"/>
      <c r="B1068"/>
      <c r="C1068"/>
      <c r="D1068"/>
      <c r="E1068"/>
      <c r="F1068"/>
      <c r="G1068"/>
      <c r="H1068"/>
      <c r="I1068"/>
      <c r="J1068"/>
      <c r="K1068"/>
      <c r="L1068"/>
      <c r="M1068"/>
      <c r="N1068"/>
      <c r="O1068"/>
      <c r="P1068"/>
      <c r="Q1068"/>
    </row>
    <row r="1069" spans="1:17" ht="14.25" x14ac:dyDescent="0.2">
      <c r="A1069"/>
      <c r="B1069"/>
      <c r="C1069"/>
      <c r="D1069"/>
      <c r="E1069"/>
      <c r="F1069"/>
      <c r="G1069"/>
      <c r="H1069"/>
      <c r="I1069"/>
      <c r="J1069"/>
      <c r="K1069"/>
      <c r="L1069"/>
      <c r="M1069"/>
      <c r="N1069"/>
      <c r="O1069"/>
      <c r="P1069"/>
      <c r="Q1069"/>
    </row>
    <row r="1070" spans="1:17" ht="14.25" x14ac:dyDescent="0.2">
      <c r="A1070"/>
      <c r="B1070"/>
      <c r="C1070"/>
      <c r="D1070"/>
      <c r="E1070"/>
      <c r="F1070"/>
      <c r="G1070"/>
      <c r="H1070"/>
      <c r="I1070"/>
      <c r="J1070"/>
      <c r="K1070"/>
      <c r="L1070"/>
      <c r="M1070"/>
      <c r="N1070"/>
      <c r="O1070"/>
      <c r="P1070"/>
      <c r="Q1070"/>
    </row>
    <row r="1071" spans="1:17" ht="14.25" x14ac:dyDescent="0.2">
      <c r="A1071"/>
      <c r="B1071"/>
      <c r="C1071"/>
      <c r="D1071"/>
      <c r="E1071"/>
      <c r="F1071"/>
      <c r="G1071"/>
      <c r="H1071"/>
      <c r="I1071"/>
      <c r="J1071"/>
      <c r="K1071"/>
      <c r="L1071"/>
      <c r="M1071"/>
      <c r="N1071"/>
      <c r="O1071"/>
      <c r="P1071"/>
      <c r="Q1071"/>
    </row>
    <row r="1072" spans="1:17" ht="14.25" x14ac:dyDescent="0.2">
      <c r="A1072"/>
      <c r="B1072"/>
      <c r="C1072"/>
      <c r="D1072"/>
      <c r="E1072"/>
      <c r="F1072"/>
      <c r="G1072"/>
      <c r="H1072"/>
      <c r="I1072"/>
      <c r="J1072"/>
      <c r="K1072"/>
      <c r="L1072"/>
      <c r="M1072"/>
      <c r="N1072"/>
      <c r="O1072"/>
      <c r="P1072"/>
      <c r="Q1072"/>
    </row>
    <row r="1073" spans="1:17" ht="14.25" x14ac:dyDescent="0.2">
      <c r="A1073"/>
      <c r="B1073"/>
      <c r="C1073"/>
      <c r="D1073"/>
      <c r="E1073"/>
      <c r="F1073"/>
      <c r="G1073"/>
      <c r="H1073"/>
      <c r="I1073"/>
      <c r="J1073"/>
      <c r="K1073"/>
      <c r="L1073"/>
      <c r="M1073"/>
      <c r="N1073"/>
      <c r="O1073"/>
      <c r="P1073"/>
      <c r="Q1073"/>
    </row>
    <row r="1074" spans="1:17" ht="14.25" x14ac:dyDescent="0.2">
      <c r="A1074"/>
      <c r="B1074"/>
      <c r="C1074"/>
      <c r="D1074"/>
      <c r="E1074"/>
      <c r="F1074"/>
      <c r="G1074"/>
      <c r="H1074"/>
      <c r="I1074"/>
      <c r="J1074"/>
      <c r="K1074"/>
      <c r="L1074"/>
      <c r="M1074"/>
      <c r="N1074"/>
      <c r="O1074"/>
      <c r="P1074"/>
      <c r="Q1074"/>
    </row>
    <row r="1075" spans="1:17" ht="14.25" x14ac:dyDescent="0.2">
      <c r="A1075"/>
      <c r="B1075"/>
      <c r="C1075"/>
      <c r="D1075"/>
      <c r="E1075"/>
      <c r="F1075"/>
      <c r="G1075"/>
      <c r="H1075"/>
      <c r="I1075"/>
      <c r="J1075"/>
      <c r="K1075"/>
      <c r="L1075"/>
      <c r="M1075"/>
      <c r="N1075"/>
      <c r="O1075"/>
      <c r="P1075"/>
      <c r="Q1075"/>
    </row>
    <row r="1076" spans="1:17" ht="14.25" x14ac:dyDescent="0.2">
      <c r="A1076"/>
      <c r="B1076"/>
      <c r="C1076"/>
      <c r="D1076"/>
      <c r="E1076"/>
      <c r="F1076"/>
      <c r="G1076"/>
      <c r="H1076"/>
      <c r="I1076"/>
      <c r="J1076"/>
      <c r="K1076"/>
      <c r="L1076"/>
      <c r="M1076"/>
      <c r="N1076"/>
      <c r="O1076"/>
      <c r="P1076"/>
      <c r="Q1076"/>
    </row>
    <row r="1077" spans="1:17" ht="14.25" x14ac:dyDescent="0.2">
      <c r="A1077"/>
      <c r="B1077"/>
      <c r="C1077"/>
      <c r="D1077"/>
      <c r="E1077"/>
      <c r="F1077"/>
      <c r="G1077"/>
      <c r="H1077"/>
      <c r="I1077"/>
      <c r="J1077"/>
      <c r="K1077"/>
      <c r="L1077"/>
      <c r="M1077"/>
      <c r="N1077"/>
      <c r="O1077"/>
      <c r="P1077"/>
      <c r="Q1077"/>
    </row>
    <row r="1078" spans="1:17" ht="14.25" x14ac:dyDescent="0.2">
      <c r="A1078"/>
      <c r="B1078"/>
      <c r="C1078"/>
      <c r="D1078"/>
      <c r="E1078"/>
      <c r="F1078"/>
      <c r="G1078"/>
      <c r="H1078"/>
      <c r="I1078"/>
      <c r="J1078"/>
      <c r="K1078"/>
      <c r="L1078"/>
      <c r="M1078"/>
      <c r="N1078"/>
      <c r="O1078"/>
      <c r="P1078"/>
      <c r="Q1078"/>
    </row>
    <row r="1079" spans="1:17" ht="14.25" x14ac:dyDescent="0.2">
      <c r="A1079"/>
      <c r="B1079"/>
      <c r="C1079"/>
      <c r="D1079"/>
      <c r="E1079"/>
      <c r="F1079"/>
      <c r="G1079"/>
      <c r="H1079"/>
      <c r="I1079"/>
      <c r="J1079"/>
      <c r="K1079"/>
      <c r="L1079"/>
      <c r="M1079"/>
      <c r="N1079"/>
      <c r="O1079"/>
      <c r="P1079"/>
      <c r="Q1079"/>
    </row>
    <row r="1080" spans="1:17" ht="14.25" x14ac:dyDescent="0.2">
      <c r="A1080"/>
      <c r="B1080"/>
      <c r="C1080"/>
      <c r="D1080"/>
      <c r="E1080"/>
      <c r="F1080"/>
      <c r="G1080"/>
      <c r="H1080"/>
      <c r="I1080"/>
      <c r="J1080"/>
      <c r="K1080"/>
      <c r="L1080"/>
      <c r="M1080"/>
      <c r="N1080"/>
      <c r="O1080"/>
      <c r="P1080"/>
      <c r="Q1080"/>
    </row>
    <row r="1081" spans="1:17" ht="14.25" x14ac:dyDescent="0.2">
      <c r="A1081"/>
      <c r="B1081"/>
      <c r="C1081"/>
      <c r="D1081"/>
      <c r="E1081"/>
      <c r="F1081"/>
      <c r="G1081"/>
      <c r="H1081"/>
      <c r="I1081"/>
      <c r="J1081"/>
      <c r="K1081"/>
      <c r="L1081"/>
      <c r="M1081"/>
      <c r="N1081"/>
      <c r="O1081"/>
      <c r="P1081"/>
      <c r="Q1081"/>
    </row>
    <row r="1082" spans="1:17" ht="14.25" x14ac:dyDescent="0.2">
      <c r="A1082"/>
      <c r="B1082"/>
      <c r="C1082"/>
      <c r="D1082"/>
      <c r="E1082"/>
      <c r="F1082"/>
      <c r="G1082"/>
      <c r="H1082"/>
      <c r="I1082"/>
      <c r="J1082"/>
      <c r="K1082"/>
      <c r="L1082"/>
      <c r="M1082"/>
      <c r="N1082"/>
      <c r="O1082"/>
      <c r="P1082"/>
      <c r="Q1082"/>
    </row>
    <row r="1083" spans="1:17" ht="14.25" x14ac:dyDescent="0.2">
      <c r="A1083"/>
      <c r="B1083"/>
      <c r="C1083"/>
      <c r="D1083"/>
      <c r="E1083"/>
      <c r="F1083"/>
      <c r="G1083"/>
      <c r="H1083"/>
      <c r="I1083"/>
      <c r="J1083"/>
      <c r="K1083"/>
      <c r="L1083"/>
      <c r="M1083"/>
      <c r="N1083"/>
      <c r="O1083"/>
      <c r="P1083"/>
      <c r="Q1083"/>
    </row>
    <row r="1084" spans="1:17" ht="14.25" x14ac:dyDescent="0.2">
      <c r="A1084"/>
      <c r="B1084"/>
      <c r="C1084"/>
      <c r="D1084"/>
      <c r="E1084"/>
      <c r="F1084"/>
      <c r="G1084"/>
      <c r="H1084"/>
      <c r="I1084"/>
      <c r="J1084"/>
      <c r="K1084"/>
      <c r="L1084"/>
      <c r="M1084"/>
      <c r="N1084"/>
      <c r="O1084"/>
      <c r="P1084"/>
      <c r="Q1084"/>
    </row>
    <row r="1085" spans="1:17" ht="14.25" x14ac:dyDescent="0.2">
      <c r="A1085"/>
      <c r="B1085"/>
      <c r="C1085"/>
      <c r="D1085"/>
      <c r="E1085"/>
      <c r="F1085"/>
      <c r="G1085"/>
      <c r="H1085"/>
      <c r="I1085"/>
      <c r="J1085"/>
      <c r="K1085"/>
      <c r="L1085"/>
      <c r="M1085"/>
      <c r="N1085"/>
      <c r="O1085"/>
      <c r="P1085"/>
      <c r="Q1085"/>
    </row>
    <row r="1086" spans="1:17" ht="14.25" x14ac:dyDescent="0.2">
      <c r="A1086"/>
      <c r="B1086"/>
      <c r="C1086"/>
      <c r="D1086"/>
      <c r="E1086"/>
      <c r="F1086"/>
      <c r="G1086"/>
      <c r="H1086"/>
      <c r="I1086"/>
      <c r="J1086"/>
      <c r="K1086"/>
      <c r="L1086"/>
      <c r="M1086"/>
      <c r="N1086"/>
      <c r="O1086"/>
      <c r="P1086"/>
      <c r="Q1086"/>
    </row>
    <row r="1087" spans="1:17" ht="14.25" x14ac:dyDescent="0.2">
      <c r="A1087"/>
      <c r="B1087"/>
      <c r="C1087"/>
      <c r="D1087"/>
      <c r="E1087"/>
      <c r="F1087"/>
      <c r="G1087"/>
      <c r="H1087"/>
      <c r="I1087"/>
      <c r="J1087"/>
      <c r="K1087"/>
      <c r="L1087"/>
      <c r="M1087"/>
      <c r="N1087"/>
      <c r="O1087"/>
      <c r="P1087"/>
      <c r="Q1087"/>
    </row>
    <row r="1088" spans="1:17" ht="14.25" x14ac:dyDescent="0.2">
      <c r="A1088"/>
      <c r="B1088"/>
      <c r="C1088"/>
      <c r="D1088"/>
      <c r="E1088"/>
      <c r="F1088"/>
      <c r="G1088"/>
      <c r="H1088"/>
      <c r="I1088"/>
      <c r="J1088"/>
      <c r="K1088"/>
      <c r="L1088"/>
      <c r="M1088"/>
      <c r="N1088"/>
      <c r="O1088"/>
      <c r="P1088"/>
      <c r="Q1088"/>
    </row>
    <row r="1089" spans="1:17" ht="14.25" x14ac:dyDescent="0.2">
      <c r="A1089"/>
      <c r="B1089"/>
      <c r="C1089"/>
      <c r="D1089"/>
      <c r="E1089"/>
      <c r="F1089"/>
      <c r="G1089"/>
      <c r="H1089"/>
      <c r="I1089"/>
      <c r="J1089"/>
      <c r="K1089"/>
      <c r="L1089"/>
      <c r="M1089"/>
      <c r="N1089"/>
      <c r="O1089"/>
      <c r="P1089"/>
      <c r="Q1089"/>
    </row>
    <row r="1090" spans="1:17" ht="14.25" x14ac:dyDescent="0.2">
      <c r="A1090"/>
      <c r="B1090"/>
      <c r="C1090"/>
      <c r="D1090"/>
      <c r="E1090"/>
      <c r="F1090"/>
      <c r="G1090"/>
      <c r="H1090"/>
      <c r="I1090"/>
      <c r="J1090"/>
      <c r="K1090"/>
      <c r="L1090"/>
      <c r="M1090"/>
      <c r="N1090"/>
      <c r="O1090"/>
      <c r="P1090"/>
      <c r="Q1090"/>
    </row>
    <row r="1091" spans="1:17" ht="14.25" x14ac:dyDescent="0.2">
      <c r="A1091"/>
      <c r="B1091"/>
      <c r="C1091"/>
      <c r="D1091"/>
      <c r="E1091"/>
      <c r="F1091"/>
      <c r="G1091"/>
      <c r="H1091"/>
      <c r="I1091"/>
      <c r="J1091"/>
      <c r="K1091"/>
      <c r="L1091"/>
      <c r="M1091"/>
      <c r="N1091"/>
      <c r="O1091"/>
      <c r="P1091"/>
      <c r="Q1091"/>
    </row>
    <row r="1092" spans="1:17" ht="14.25" x14ac:dyDescent="0.2">
      <c r="A1092"/>
      <c r="B1092"/>
      <c r="C1092"/>
      <c r="D1092"/>
      <c r="E1092"/>
      <c r="F1092"/>
      <c r="G1092"/>
      <c r="H1092"/>
      <c r="I1092"/>
      <c r="J1092"/>
      <c r="K1092"/>
      <c r="L1092"/>
      <c r="M1092"/>
      <c r="N1092"/>
      <c r="O1092"/>
      <c r="P1092"/>
      <c r="Q1092"/>
    </row>
    <row r="1093" spans="1:17" ht="14.25" x14ac:dyDescent="0.2">
      <c r="A1093"/>
      <c r="B1093"/>
      <c r="C1093"/>
      <c r="D1093"/>
      <c r="E1093"/>
      <c r="F1093"/>
      <c r="G1093"/>
      <c r="H1093"/>
      <c r="I1093"/>
      <c r="J1093"/>
      <c r="K1093"/>
      <c r="L1093"/>
      <c r="M1093"/>
      <c r="N1093"/>
      <c r="O1093"/>
      <c r="P1093"/>
      <c r="Q1093"/>
    </row>
    <row r="1094" spans="1:17" ht="14.25" x14ac:dyDescent="0.2">
      <c r="A1094"/>
      <c r="B1094"/>
      <c r="C1094"/>
      <c r="D1094"/>
      <c r="E1094"/>
      <c r="F1094"/>
      <c r="G1094"/>
      <c r="H1094"/>
      <c r="I1094"/>
      <c r="J1094"/>
      <c r="K1094"/>
      <c r="L1094"/>
      <c r="M1094"/>
      <c r="N1094"/>
      <c r="O1094"/>
      <c r="P1094"/>
      <c r="Q1094"/>
    </row>
    <row r="1095" spans="1:17" ht="14.25" x14ac:dyDescent="0.2">
      <c r="A1095"/>
      <c r="B1095"/>
      <c r="C1095"/>
      <c r="D1095"/>
      <c r="E1095"/>
      <c r="F1095"/>
      <c r="G1095"/>
      <c r="H1095"/>
      <c r="I1095"/>
      <c r="J1095"/>
      <c r="K1095"/>
      <c r="L1095"/>
      <c r="M1095"/>
      <c r="N1095"/>
      <c r="O1095"/>
      <c r="P1095"/>
      <c r="Q1095"/>
    </row>
    <row r="1096" spans="1:17" ht="14.25" x14ac:dyDescent="0.2">
      <c r="A1096"/>
      <c r="B1096"/>
      <c r="C1096"/>
      <c r="D1096"/>
      <c r="E1096"/>
      <c r="F1096"/>
      <c r="G1096"/>
      <c r="H1096"/>
      <c r="I1096"/>
      <c r="J1096"/>
      <c r="K1096"/>
      <c r="L1096"/>
      <c r="M1096"/>
      <c r="N1096"/>
      <c r="O1096"/>
      <c r="P1096"/>
      <c r="Q1096"/>
    </row>
    <row r="1097" spans="1:17" ht="14.25" x14ac:dyDescent="0.2">
      <c r="A1097"/>
      <c r="B1097"/>
      <c r="C1097"/>
      <c r="D1097"/>
      <c r="E1097"/>
      <c r="F1097"/>
      <c r="G1097"/>
      <c r="H1097"/>
      <c r="I1097"/>
      <c r="J1097"/>
      <c r="K1097"/>
      <c r="L1097"/>
      <c r="M1097"/>
      <c r="N1097"/>
      <c r="O1097"/>
      <c r="P1097"/>
      <c r="Q1097"/>
    </row>
    <row r="1098" spans="1:17" ht="14.25" x14ac:dyDescent="0.2">
      <c r="A1098"/>
      <c r="B1098"/>
      <c r="C1098"/>
      <c r="D1098"/>
      <c r="E1098"/>
      <c r="F1098"/>
      <c r="G1098"/>
      <c r="H1098"/>
      <c r="I1098"/>
      <c r="J1098"/>
      <c r="K1098"/>
      <c r="L1098"/>
      <c r="M1098"/>
      <c r="N1098"/>
      <c r="O1098"/>
      <c r="P1098"/>
      <c r="Q1098"/>
    </row>
    <row r="1099" spans="1:17" ht="14.25" x14ac:dyDescent="0.2">
      <c r="A1099"/>
      <c r="B1099"/>
      <c r="C1099"/>
      <c r="D1099"/>
      <c r="E1099"/>
      <c r="F1099"/>
      <c r="G1099"/>
      <c r="H1099"/>
      <c r="I1099"/>
      <c r="J1099"/>
      <c r="K1099"/>
      <c r="L1099"/>
      <c r="M1099"/>
      <c r="N1099"/>
      <c r="O1099"/>
      <c r="P1099"/>
      <c r="Q1099"/>
    </row>
    <row r="1100" spans="1:17" ht="14.25" x14ac:dyDescent="0.2">
      <c r="A1100"/>
      <c r="B1100"/>
      <c r="C1100"/>
      <c r="D1100"/>
      <c r="E1100"/>
      <c r="F1100"/>
      <c r="G1100"/>
      <c r="H1100"/>
      <c r="I1100"/>
      <c r="J1100"/>
      <c r="K1100"/>
      <c r="L1100"/>
      <c r="M1100"/>
      <c r="N1100"/>
      <c r="O1100"/>
      <c r="P1100"/>
      <c r="Q1100"/>
    </row>
    <row r="1101" spans="1:17" ht="14.25" x14ac:dyDescent="0.2">
      <c r="A1101"/>
      <c r="B1101"/>
      <c r="C1101"/>
      <c r="D1101"/>
      <c r="E1101"/>
      <c r="F1101"/>
      <c r="G1101"/>
      <c r="H1101"/>
      <c r="I1101"/>
      <c r="J1101"/>
      <c r="K1101"/>
      <c r="L1101"/>
      <c r="M1101"/>
      <c r="N1101"/>
      <c r="O1101"/>
      <c r="P1101"/>
      <c r="Q1101"/>
    </row>
    <row r="1102" spans="1:17" ht="14.25" x14ac:dyDescent="0.2">
      <c r="A1102"/>
      <c r="B1102"/>
      <c r="C1102"/>
      <c r="D1102"/>
      <c r="E1102"/>
      <c r="F1102"/>
      <c r="G1102"/>
      <c r="H1102"/>
      <c r="I1102"/>
      <c r="J1102"/>
      <c r="K1102"/>
      <c r="L1102"/>
      <c r="M1102"/>
      <c r="N1102"/>
      <c r="O1102"/>
      <c r="P1102"/>
      <c r="Q1102"/>
    </row>
    <row r="1103" spans="1:17" ht="14.25" x14ac:dyDescent="0.2">
      <c r="A1103"/>
      <c r="B1103"/>
      <c r="C1103"/>
      <c r="D1103"/>
      <c r="E1103"/>
      <c r="F1103"/>
      <c r="G1103"/>
      <c r="H1103"/>
      <c r="I1103"/>
      <c r="J1103"/>
      <c r="K1103"/>
      <c r="L1103"/>
      <c r="M1103"/>
      <c r="N1103"/>
      <c r="O1103"/>
      <c r="P1103"/>
      <c r="Q1103"/>
    </row>
    <row r="1104" spans="1:17" ht="14.25" x14ac:dyDescent="0.2">
      <c r="A1104"/>
      <c r="B1104"/>
      <c r="C1104"/>
      <c r="D1104"/>
      <c r="E1104"/>
      <c r="F1104"/>
      <c r="G1104"/>
      <c r="H1104"/>
      <c r="I1104"/>
      <c r="J1104"/>
      <c r="K1104"/>
      <c r="L1104"/>
      <c r="M1104"/>
      <c r="N1104"/>
      <c r="O1104"/>
      <c r="P1104"/>
      <c r="Q1104"/>
    </row>
    <row r="1105" spans="1:17" ht="14.25" x14ac:dyDescent="0.2">
      <c r="A1105"/>
      <c r="B1105"/>
      <c r="C1105"/>
      <c r="D1105"/>
      <c r="E1105"/>
      <c r="F1105"/>
      <c r="G1105"/>
      <c r="H1105"/>
      <c r="I1105"/>
      <c r="J1105"/>
      <c r="K1105"/>
      <c r="L1105"/>
      <c r="M1105"/>
      <c r="N1105"/>
      <c r="O1105"/>
      <c r="P1105"/>
      <c r="Q1105"/>
    </row>
    <row r="1106" spans="1:17" ht="14.25" x14ac:dyDescent="0.2">
      <c r="A1106"/>
      <c r="B1106"/>
      <c r="C1106"/>
      <c r="D1106"/>
      <c r="E1106"/>
      <c r="F1106"/>
      <c r="G1106"/>
      <c r="H1106"/>
      <c r="I1106"/>
      <c r="J1106"/>
      <c r="K1106"/>
      <c r="L1106"/>
      <c r="M1106"/>
      <c r="N1106"/>
      <c r="O1106"/>
      <c r="P1106"/>
      <c r="Q1106"/>
    </row>
    <row r="1107" spans="1:17" ht="14.25" x14ac:dyDescent="0.2">
      <c r="A1107"/>
      <c r="B1107"/>
      <c r="C1107"/>
      <c r="D1107"/>
      <c r="E1107"/>
      <c r="F1107"/>
      <c r="G1107"/>
      <c r="H1107"/>
      <c r="I1107"/>
      <c r="J1107"/>
      <c r="K1107"/>
      <c r="L1107"/>
      <c r="M1107"/>
      <c r="N1107"/>
      <c r="O1107"/>
      <c r="P1107"/>
      <c r="Q1107"/>
    </row>
    <row r="1108" spans="1:17" ht="14.25" x14ac:dyDescent="0.2">
      <c r="A1108"/>
      <c r="B1108"/>
      <c r="C1108"/>
      <c r="D1108"/>
      <c r="E1108"/>
      <c r="F1108"/>
      <c r="G1108"/>
      <c r="H1108"/>
      <c r="I1108"/>
      <c r="J1108"/>
      <c r="K1108"/>
      <c r="L1108"/>
      <c r="M1108"/>
      <c r="N1108"/>
      <c r="O1108"/>
      <c r="P1108"/>
      <c r="Q1108"/>
    </row>
    <row r="1109" spans="1:17" ht="14.25" x14ac:dyDescent="0.2">
      <c r="A1109"/>
      <c r="B1109"/>
      <c r="C1109"/>
      <c r="D1109"/>
      <c r="E1109"/>
      <c r="F1109"/>
      <c r="G1109"/>
      <c r="H1109"/>
      <c r="I1109"/>
      <c r="J1109"/>
      <c r="K1109"/>
      <c r="L1109"/>
      <c r="M1109"/>
      <c r="N1109"/>
      <c r="O1109"/>
      <c r="P1109"/>
      <c r="Q1109"/>
    </row>
    <row r="1110" spans="1:17" ht="14.25" x14ac:dyDescent="0.2">
      <c r="A1110"/>
      <c r="B1110"/>
      <c r="C1110"/>
      <c r="D1110"/>
      <c r="E1110"/>
      <c r="F1110"/>
      <c r="G1110"/>
      <c r="H1110"/>
      <c r="I1110"/>
      <c r="J1110"/>
      <c r="K1110"/>
      <c r="L1110"/>
      <c r="M1110"/>
      <c r="N1110"/>
      <c r="O1110"/>
      <c r="P1110"/>
      <c r="Q1110"/>
    </row>
    <row r="1111" spans="1:17" ht="14.25" x14ac:dyDescent="0.2">
      <c r="A1111"/>
      <c r="B1111"/>
      <c r="C1111"/>
      <c r="D1111"/>
      <c r="E1111"/>
      <c r="F1111"/>
      <c r="G1111"/>
      <c r="H1111"/>
      <c r="I1111"/>
      <c r="J1111"/>
      <c r="K1111"/>
      <c r="L1111"/>
      <c r="M1111"/>
      <c r="N1111"/>
      <c r="O1111"/>
      <c r="P1111"/>
      <c r="Q1111"/>
    </row>
    <row r="1112" spans="1:17" ht="14.25" x14ac:dyDescent="0.2">
      <c r="A1112"/>
      <c r="B1112"/>
      <c r="C1112"/>
      <c r="D1112"/>
      <c r="E1112"/>
      <c r="F1112"/>
      <c r="G1112"/>
      <c r="H1112"/>
      <c r="I1112"/>
      <c r="J1112"/>
      <c r="K1112"/>
      <c r="L1112"/>
      <c r="M1112"/>
      <c r="N1112"/>
      <c r="O1112"/>
      <c r="P1112"/>
      <c r="Q1112"/>
    </row>
    <row r="1113" spans="1:17" ht="14.25" x14ac:dyDescent="0.2">
      <c r="A1113"/>
      <c r="B1113"/>
      <c r="C1113"/>
      <c r="D1113"/>
      <c r="E1113"/>
      <c r="F1113"/>
      <c r="G1113"/>
      <c r="H1113"/>
      <c r="I1113"/>
      <c r="J1113"/>
      <c r="K1113"/>
      <c r="L1113"/>
      <c r="M1113"/>
      <c r="N1113"/>
      <c r="O1113"/>
      <c r="P1113"/>
      <c r="Q1113"/>
    </row>
    <row r="1114" spans="1:17" ht="14.25" x14ac:dyDescent="0.2">
      <c r="A1114"/>
      <c r="B1114"/>
      <c r="C1114"/>
      <c r="D1114"/>
      <c r="E1114"/>
      <c r="F1114"/>
      <c r="G1114"/>
      <c r="H1114"/>
      <c r="I1114"/>
      <c r="J1114"/>
      <c r="K1114"/>
      <c r="L1114"/>
      <c r="M1114"/>
      <c r="N1114"/>
      <c r="O1114"/>
      <c r="P1114"/>
      <c r="Q1114"/>
    </row>
    <row r="1115" spans="1:17" ht="14.25" x14ac:dyDescent="0.2">
      <c r="A1115"/>
      <c r="B1115"/>
      <c r="C1115"/>
      <c r="D1115"/>
      <c r="E1115"/>
      <c r="F1115"/>
      <c r="G1115"/>
      <c r="H1115"/>
      <c r="I1115"/>
      <c r="J1115"/>
      <c r="K1115"/>
      <c r="L1115"/>
      <c r="M1115"/>
      <c r="N1115"/>
      <c r="O1115"/>
      <c r="P1115"/>
      <c r="Q1115"/>
    </row>
    <row r="1116" spans="1:17" ht="14.25" x14ac:dyDescent="0.2">
      <c r="A1116"/>
      <c r="B1116"/>
      <c r="C1116"/>
      <c r="D1116"/>
      <c r="E1116"/>
      <c r="F1116"/>
      <c r="G1116"/>
      <c r="H1116"/>
      <c r="I1116"/>
      <c r="J1116"/>
      <c r="K1116"/>
      <c r="L1116"/>
      <c r="M1116"/>
      <c r="N1116"/>
      <c r="O1116"/>
      <c r="P1116"/>
      <c r="Q1116"/>
    </row>
    <row r="1117" spans="1:17" ht="14.25" x14ac:dyDescent="0.2">
      <c r="A1117"/>
      <c r="B1117"/>
      <c r="C1117"/>
      <c r="D1117"/>
      <c r="E1117"/>
      <c r="F1117"/>
      <c r="G1117"/>
      <c r="H1117"/>
      <c r="I1117"/>
      <c r="J1117"/>
      <c r="K1117"/>
      <c r="L1117"/>
      <c r="M1117"/>
      <c r="N1117"/>
      <c r="O1117"/>
      <c r="P1117"/>
      <c r="Q1117"/>
    </row>
    <row r="1118" spans="1:17" ht="14.25" x14ac:dyDescent="0.2">
      <c r="A1118"/>
      <c r="B1118"/>
      <c r="C1118"/>
      <c r="D1118"/>
      <c r="E1118"/>
      <c r="F1118"/>
      <c r="G1118"/>
      <c r="H1118"/>
      <c r="I1118"/>
      <c r="J1118"/>
      <c r="K1118"/>
      <c r="L1118"/>
      <c r="M1118"/>
      <c r="N1118"/>
      <c r="O1118"/>
      <c r="P1118"/>
      <c r="Q1118"/>
    </row>
    <row r="1119" spans="1:17" ht="14.25" x14ac:dyDescent="0.2">
      <c r="A1119"/>
      <c r="B1119"/>
      <c r="C1119"/>
      <c r="D1119"/>
      <c r="E1119"/>
      <c r="F1119"/>
      <c r="G1119"/>
      <c r="H1119"/>
      <c r="I1119"/>
      <c r="J1119"/>
      <c r="K1119"/>
      <c r="L1119"/>
      <c r="M1119"/>
      <c r="N1119"/>
      <c r="O1119"/>
      <c r="P1119"/>
      <c r="Q1119"/>
    </row>
    <row r="1120" spans="1:17" ht="14.25" x14ac:dyDescent="0.2">
      <c r="A1120"/>
      <c r="B1120"/>
      <c r="C1120"/>
      <c r="D1120"/>
      <c r="E1120"/>
      <c r="F1120"/>
      <c r="G1120"/>
      <c r="H1120"/>
      <c r="I1120"/>
      <c r="J1120"/>
      <c r="K1120"/>
      <c r="L1120"/>
      <c r="M1120"/>
      <c r="N1120"/>
      <c r="O1120"/>
      <c r="P1120"/>
      <c r="Q1120"/>
    </row>
    <row r="1121" spans="1:17" ht="14.25" x14ac:dyDescent="0.2">
      <c r="A1121"/>
      <c r="B1121"/>
      <c r="C1121"/>
      <c r="D1121"/>
      <c r="E1121"/>
      <c r="F1121"/>
      <c r="G1121"/>
      <c r="H1121"/>
      <c r="I1121"/>
      <c r="J1121"/>
      <c r="K1121"/>
      <c r="L1121"/>
      <c r="M1121"/>
      <c r="N1121"/>
      <c r="O1121"/>
      <c r="P1121"/>
      <c r="Q1121"/>
    </row>
    <row r="1122" spans="1:17" ht="14.25" x14ac:dyDescent="0.2">
      <c r="A1122"/>
      <c r="B1122"/>
      <c r="C1122"/>
      <c r="D1122"/>
      <c r="E1122"/>
      <c r="F1122"/>
      <c r="G1122"/>
      <c r="H1122"/>
      <c r="I1122"/>
      <c r="J1122"/>
      <c r="K1122"/>
      <c r="L1122"/>
      <c r="M1122"/>
      <c r="N1122"/>
      <c r="O1122"/>
      <c r="P1122"/>
      <c r="Q1122"/>
    </row>
    <row r="1123" spans="1:17" ht="14.25" x14ac:dyDescent="0.2">
      <c r="A1123"/>
      <c r="B1123"/>
      <c r="C1123"/>
      <c r="D1123"/>
      <c r="E1123"/>
      <c r="F1123"/>
      <c r="G1123"/>
      <c r="H1123"/>
      <c r="I1123"/>
      <c r="J1123"/>
      <c r="K1123"/>
      <c r="L1123"/>
      <c r="M1123"/>
      <c r="N1123"/>
      <c r="O1123"/>
      <c r="P1123"/>
      <c r="Q1123"/>
    </row>
    <row r="1124" spans="1:17" ht="14.25" x14ac:dyDescent="0.2">
      <c r="A1124"/>
      <c r="B1124"/>
      <c r="C1124"/>
      <c r="D1124"/>
      <c r="E1124"/>
      <c r="F1124"/>
      <c r="G1124"/>
      <c r="H1124"/>
      <c r="I1124"/>
      <c r="J1124"/>
      <c r="K1124"/>
      <c r="L1124"/>
      <c r="M1124"/>
      <c r="N1124"/>
      <c r="O1124"/>
      <c r="P1124"/>
      <c r="Q1124"/>
    </row>
    <row r="1125" spans="1:17" ht="14.25" x14ac:dyDescent="0.2">
      <c r="A1125"/>
      <c r="B1125"/>
      <c r="C1125"/>
      <c r="D1125"/>
      <c r="E1125"/>
      <c r="F1125"/>
      <c r="G1125"/>
      <c r="H1125"/>
      <c r="I1125"/>
      <c r="J1125"/>
      <c r="K1125"/>
      <c r="L1125"/>
      <c r="M1125"/>
      <c r="N1125"/>
      <c r="O1125"/>
      <c r="P1125"/>
      <c r="Q1125"/>
    </row>
    <row r="1126" spans="1:17" ht="14.25" x14ac:dyDescent="0.2">
      <c r="A1126"/>
      <c r="B1126"/>
      <c r="C1126"/>
      <c r="D1126"/>
      <c r="E1126"/>
      <c r="F1126"/>
      <c r="G1126"/>
      <c r="H1126"/>
      <c r="I1126"/>
      <c r="J1126"/>
      <c r="K1126"/>
      <c r="L1126"/>
      <c r="M1126"/>
      <c r="N1126"/>
      <c r="O1126"/>
      <c r="P1126"/>
      <c r="Q1126"/>
    </row>
    <row r="1127" spans="1:17" ht="14.25" x14ac:dyDescent="0.2">
      <c r="A1127"/>
      <c r="B1127"/>
      <c r="C1127"/>
      <c r="D1127"/>
      <c r="E1127"/>
      <c r="F1127"/>
      <c r="G1127"/>
      <c r="H1127"/>
      <c r="I1127"/>
      <c r="J1127"/>
      <c r="K1127"/>
      <c r="L1127"/>
      <c r="M1127"/>
      <c r="N1127"/>
      <c r="O1127"/>
      <c r="P1127"/>
      <c r="Q1127"/>
    </row>
    <row r="1128" spans="1:17" ht="14.25" x14ac:dyDescent="0.2">
      <c r="A1128"/>
      <c r="B1128"/>
      <c r="C1128"/>
      <c r="D1128"/>
      <c r="E1128"/>
      <c r="F1128"/>
      <c r="G1128"/>
      <c r="H1128"/>
      <c r="I1128"/>
      <c r="J1128"/>
      <c r="K1128"/>
      <c r="L1128"/>
      <c r="M1128"/>
      <c r="N1128"/>
      <c r="O1128"/>
      <c r="P1128"/>
      <c r="Q1128"/>
    </row>
    <row r="1129" spans="1:17" ht="14.25" x14ac:dyDescent="0.2">
      <c r="A1129"/>
      <c r="B1129"/>
      <c r="C1129"/>
      <c r="D1129"/>
      <c r="E1129"/>
      <c r="F1129"/>
      <c r="G1129"/>
      <c r="H1129"/>
      <c r="I1129"/>
      <c r="J1129"/>
      <c r="K1129"/>
      <c r="L1129"/>
      <c r="M1129"/>
      <c r="N1129"/>
      <c r="O1129"/>
      <c r="P1129"/>
      <c r="Q1129"/>
    </row>
    <row r="1130" spans="1:17" ht="14.25" x14ac:dyDescent="0.2">
      <c r="A1130"/>
      <c r="B1130"/>
      <c r="C1130"/>
      <c r="D1130"/>
      <c r="E1130"/>
      <c r="F1130"/>
      <c r="G1130"/>
      <c r="H1130"/>
      <c r="I1130"/>
      <c r="J1130"/>
      <c r="K1130"/>
      <c r="L1130"/>
      <c r="M1130"/>
      <c r="N1130"/>
      <c r="O1130"/>
      <c r="P1130"/>
      <c r="Q1130"/>
    </row>
    <row r="1131" spans="1:17" ht="14.25" x14ac:dyDescent="0.2">
      <c r="A1131"/>
      <c r="B1131"/>
      <c r="C1131"/>
      <c r="D1131"/>
      <c r="E1131"/>
      <c r="F1131"/>
      <c r="G1131"/>
      <c r="H1131"/>
      <c r="I1131"/>
      <c r="J1131"/>
      <c r="K1131"/>
      <c r="L1131"/>
      <c r="M1131"/>
      <c r="N1131"/>
      <c r="O1131"/>
      <c r="P1131"/>
      <c r="Q1131"/>
    </row>
    <row r="1132" spans="1:17" ht="14.25" x14ac:dyDescent="0.2">
      <c r="A1132"/>
      <c r="B1132"/>
      <c r="C1132"/>
      <c r="D1132"/>
      <c r="E1132"/>
      <c r="F1132"/>
      <c r="G1132"/>
      <c r="H1132"/>
      <c r="I1132"/>
      <c r="J1132"/>
      <c r="K1132"/>
      <c r="L1132"/>
      <c r="M1132"/>
      <c r="N1132"/>
      <c r="O1132"/>
      <c r="P1132"/>
      <c r="Q1132"/>
    </row>
    <row r="1133" spans="1:17" ht="14.25" x14ac:dyDescent="0.2">
      <c r="A1133"/>
      <c r="B1133"/>
      <c r="C1133"/>
      <c r="D1133"/>
      <c r="E1133"/>
      <c r="F1133"/>
      <c r="G1133"/>
      <c r="H1133"/>
      <c r="I1133"/>
      <c r="J1133"/>
      <c r="K1133"/>
      <c r="L1133"/>
      <c r="M1133"/>
      <c r="N1133"/>
      <c r="O1133"/>
      <c r="P1133"/>
      <c r="Q1133"/>
    </row>
    <row r="1134" spans="1:17" ht="14.25" x14ac:dyDescent="0.2">
      <c r="A1134"/>
      <c r="B1134"/>
      <c r="C1134"/>
      <c r="D1134"/>
      <c r="E1134"/>
      <c r="F1134"/>
      <c r="G1134"/>
      <c r="H1134"/>
      <c r="I1134"/>
      <c r="J1134"/>
      <c r="K1134"/>
      <c r="L1134"/>
      <c r="M1134"/>
      <c r="N1134"/>
      <c r="O1134"/>
      <c r="P1134"/>
      <c r="Q1134"/>
    </row>
    <row r="1135" spans="1:17" ht="14.25" x14ac:dyDescent="0.2">
      <c r="A1135"/>
      <c r="B1135"/>
      <c r="C1135"/>
      <c r="D1135"/>
      <c r="E1135"/>
      <c r="F1135"/>
      <c r="G1135"/>
      <c r="H1135"/>
      <c r="I1135"/>
      <c r="J1135"/>
      <c r="K1135"/>
      <c r="L1135"/>
      <c r="M1135"/>
      <c r="N1135"/>
      <c r="O1135"/>
      <c r="P1135"/>
      <c r="Q1135"/>
    </row>
    <row r="1136" spans="1:17" ht="14.25" x14ac:dyDescent="0.2">
      <c r="A1136"/>
      <c r="B1136"/>
      <c r="C1136"/>
      <c r="D1136"/>
      <c r="E1136"/>
      <c r="F1136"/>
      <c r="G1136"/>
      <c r="H1136"/>
      <c r="I1136"/>
      <c r="J1136"/>
      <c r="K1136"/>
      <c r="L1136"/>
      <c r="M1136"/>
      <c r="N1136"/>
      <c r="O1136"/>
      <c r="P1136"/>
      <c r="Q1136"/>
    </row>
    <row r="1137" spans="1:17" ht="14.25" x14ac:dyDescent="0.2">
      <c r="A1137"/>
      <c r="B1137"/>
      <c r="C1137"/>
      <c r="D1137"/>
      <c r="E1137"/>
      <c r="F1137"/>
      <c r="G1137"/>
      <c r="H1137"/>
      <c r="I1137"/>
      <c r="J1137"/>
      <c r="K1137"/>
      <c r="L1137"/>
      <c r="M1137"/>
      <c r="N1137"/>
      <c r="O1137"/>
      <c r="P1137"/>
      <c r="Q1137"/>
    </row>
    <row r="1138" spans="1:17" ht="14.25" x14ac:dyDescent="0.2">
      <c r="A1138"/>
      <c r="B1138"/>
      <c r="C1138"/>
      <c r="D1138"/>
      <c r="E1138"/>
      <c r="F1138"/>
      <c r="G1138"/>
      <c r="H1138"/>
      <c r="I1138"/>
      <c r="J1138"/>
      <c r="K1138"/>
      <c r="L1138"/>
      <c r="M1138"/>
      <c r="N1138"/>
      <c r="O1138"/>
      <c r="P1138"/>
      <c r="Q1138"/>
    </row>
    <row r="1139" spans="1:17" ht="14.25" x14ac:dyDescent="0.2">
      <c r="A1139"/>
      <c r="B1139"/>
      <c r="C1139"/>
      <c r="D1139"/>
      <c r="E1139"/>
      <c r="F1139"/>
      <c r="G1139"/>
      <c r="H1139"/>
      <c r="I1139"/>
      <c r="J1139"/>
      <c r="K1139"/>
      <c r="L1139"/>
      <c r="M1139"/>
      <c r="N1139"/>
      <c r="O1139"/>
      <c r="P1139"/>
      <c r="Q1139"/>
    </row>
    <row r="1140" spans="1:17" ht="14.25" x14ac:dyDescent="0.2">
      <c r="A1140"/>
      <c r="B1140"/>
      <c r="C1140"/>
      <c r="D1140"/>
      <c r="E1140"/>
      <c r="F1140"/>
      <c r="G1140"/>
      <c r="H1140"/>
      <c r="I1140"/>
      <c r="J1140"/>
      <c r="K1140"/>
      <c r="L1140"/>
      <c r="M1140"/>
      <c r="N1140"/>
      <c r="O1140"/>
      <c r="P1140"/>
      <c r="Q1140"/>
    </row>
    <row r="1141" spans="1:17" ht="14.25" x14ac:dyDescent="0.2">
      <c r="A1141"/>
      <c r="B1141"/>
      <c r="C1141"/>
      <c r="D1141"/>
      <c r="E1141"/>
      <c r="F1141"/>
      <c r="G1141"/>
      <c r="H1141"/>
      <c r="I1141"/>
      <c r="J1141"/>
      <c r="K1141"/>
      <c r="L1141"/>
      <c r="M1141"/>
      <c r="N1141"/>
      <c r="O1141"/>
      <c r="P1141"/>
      <c r="Q1141"/>
    </row>
    <row r="1142" spans="1:17" ht="14.25" x14ac:dyDescent="0.2">
      <c r="A1142"/>
      <c r="B1142"/>
      <c r="C1142"/>
      <c r="D1142"/>
      <c r="E1142"/>
      <c r="F1142"/>
      <c r="G1142"/>
      <c r="H1142"/>
      <c r="I1142"/>
      <c r="J1142"/>
      <c r="K1142"/>
      <c r="L1142"/>
      <c r="M1142"/>
      <c r="N1142"/>
      <c r="O1142"/>
      <c r="P1142"/>
      <c r="Q1142"/>
    </row>
    <row r="1143" spans="1:17" ht="14.25" x14ac:dyDescent="0.2">
      <c r="A1143"/>
      <c r="B1143"/>
      <c r="C1143"/>
      <c r="D1143"/>
      <c r="E1143"/>
      <c r="F1143"/>
      <c r="G1143"/>
      <c r="H1143"/>
      <c r="I1143"/>
      <c r="J1143"/>
      <c r="K1143"/>
      <c r="L1143"/>
      <c r="M1143"/>
      <c r="N1143"/>
      <c r="O1143"/>
      <c r="P1143"/>
      <c r="Q1143"/>
    </row>
    <row r="1144" spans="1:17" ht="14.25" x14ac:dyDescent="0.2">
      <c r="A1144"/>
      <c r="B1144"/>
      <c r="C1144"/>
      <c r="D1144"/>
      <c r="E1144"/>
      <c r="F1144"/>
      <c r="G1144"/>
      <c r="H1144"/>
      <c r="I1144"/>
      <c r="J1144"/>
      <c r="K1144"/>
      <c r="L1144"/>
      <c r="M1144"/>
      <c r="N1144"/>
      <c r="O1144"/>
      <c r="P1144"/>
      <c r="Q1144"/>
    </row>
    <row r="1145" spans="1:17" ht="14.25" x14ac:dyDescent="0.2">
      <c r="A1145"/>
      <c r="B1145"/>
      <c r="C1145"/>
      <c r="D1145"/>
      <c r="E1145"/>
      <c r="F1145"/>
      <c r="G1145"/>
      <c r="H1145"/>
      <c r="I1145"/>
      <c r="J1145"/>
      <c r="K1145"/>
      <c r="L1145"/>
      <c r="M1145"/>
      <c r="N1145"/>
      <c r="O1145"/>
      <c r="P1145"/>
      <c r="Q1145"/>
    </row>
    <row r="1146" spans="1:17" ht="14.25" x14ac:dyDescent="0.2">
      <c r="A1146"/>
      <c r="B1146"/>
      <c r="C1146"/>
      <c r="D1146"/>
      <c r="E1146"/>
      <c r="F1146"/>
      <c r="G1146"/>
      <c r="H1146"/>
      <c r="I1146"/>
      <c r="J1146"/>
      <c r="K1146"/>
      <c r="L1146"/>
      <c r="M1146"/>
      <c r="N1146"/>
      <c r="O1146"/>
      <c r="P1146"/>
      <c r="Q1146"/>
    </row>
    <row r="1147" spans="1:17" ht="14.25" x14ac:dyDescent="0.2">
      <c r="A1147"/>
      <c r="B1147"/>
      <c r="C1147"/>
      <c r="D1147"/>
      <c r="E1147"/>
      <c r="F1147"/>
      <c r="G1147"/>
      <c r="H1147"/>
      <c r="I1147"/>
      <c r="J1147"/>
      <c r="K1147"/>
      <c r="L1147"/>
      <c r="M1147"/>
      <c r="N1147"/>
      <c r="O1147"/>
      <c r="P1147"/>
      <c r="Q1147"/>
    </row>
    <row r="1148" spans="1:17" ht="14.25" x14ac:dyDescent="0.2">
      <c r="A1148"/>
      <c r="B1148"/>
      <c r="C1148"/>
      <c r="D1148"/>
      <c r="E1148"/>
      <c r="F1148"/>
      <c r="G1148"/>
      <c r="H1148"/>
      <c r="I1148"/>
      <c r="J1148"/>
      <c r="K1148"/>
      <c r="L1148"/>
      <c r="M1148"/>
      <c r="N1148"/>
      <c r="O1148"/>
      <c r="P1148"/>
      <c r="Q1148"/>
    </row>
    <row r="1149" spans="1:17" ht="14.25" x14ac:dyDescent="0.2">
      <c r="A1149"/>
      <c r="B1149"/>
      <c r="C1149"/>
      <c r="D1149"/>
      <c r="E1149"/>
      <c r="F1149"/>
      <c r="G1149"/>
      <c r="H1149"/>
      <c r="I1149"/>
      <c r="J1149"/>
      <c r="K1149"/>
      <c r="L1149"/>
      <c r="M1149"/>
      <c r="N1149"/>
      <c r="O1149"/>
      <c r="P1149"/>
      <c r="Q1149"/>
    </row>
    <row r="1150" spans="1:17" ht="14.25" x14ac:dyDescent="0.2">
      <c r="A1150"/>
      <c r="B1150"/>
      <c r="C1150"/>
      <c r="D1150"/>
      <c r="E1150"/>
      <c r="F1150"/>
      <c r="G1150"/>
      <c r="H1150"/>
      <c r="I1150"/>
      <c r="J1150"/>
      <c r="K1150"/>
      <c r="L1150"/>
      <c r="M1150"/>
      <c r="N1150"/>
      <c r="O1150"/>
      <c r="P1150"/>
      <c r="Q1150"/>
    </row>
    <row r="1151" spans="1:17" ht="14.25" x14ac:dyDescent="0.2">
      <c r="A1151"/>
      <c r="B1151"/>
      <c r="C1151"/>
      <c r="D1151"/>
      <c r="E1151"/>
      <c r="F1151"/>
      <c r="G1151"/>
      <c r="H1151"/>
      <c r="I1151"/>
      <c r="J1151"/>
      <c r="K1151"/>
      <c r="L1151"/>
      <c r="M1151"/>
      <c r="N1151"/>
      <c r="O1151"/>
      <c r="P1151"/>
      <c r="Q1151"/>
    </row>
    <row r="1152" spans="1:17" ht="14.25" x14ac:dyDescent="0.2">
      <c r="A1152"/>
      <c r="B1152"/>
      <c r="C1152"/>
      <c r="D1152"/>
      <c r="E1152"/>
      <c r="F1152"/>
      <c r="G1152"/>
      <c r="H1152"/>
      <c r="I1152"/>
      <c r="J1152"/>
      <c r="K1152"/>
      <c r="L1152"/>
      <c r="M1152"/>
      <c r="N1152"/>
      <c r="O1152"/>
      <c r="P1152"/>
      <c r="Q1152"/>
    </row>
    <row r="1153" spans="1:17" ht="14.25" x14ac:dyDescent="0.2">
      <c r="A1153"/>
      <c r="B1153"/>
      <c r="C1153"/>
      <c r="D1153"/>
      <c r="E1153"/>
      <c r="F1153"/>
      <c r="G1153"/>
      <c r="H1153"/>
      <c r="I1153"/>
      <c r="J1153"/>
      <c r="K1153"/>
      <c r="L1153"/>
      <c r="M1153"/>
      <c r="N1153"/>
      <c r="O1153"/>
      <c r="P1153"/>
      <c r="Q1153"/>
    </row>
    <row r="1154" spans="1:17" ht="14.25" x14ac:dyDescent="0.2">
      <c r="A1154"/>
      <c r="B1154"/>
      <c r="C1154"/>
      <c r="D1154"/>
      <c r="E1154"/>
      <c r="F1154"/>
      <c r="G1154"/>
      <c r="H1154"/>
      <c r="I1154"/>
      <c r="J1154"/>
      <c r="K1154"/>
      <c r="L1154"/>
      <c r="M1154"/>
      <c r="N1154"/>
      <c r="O1154"/>
      <c r="P1154"/>
      <c r="Q1154"/>
    </row>
    <row r="1155" spans="1:17" ht="14.25" x14ac:dyDescent="0.2">
      <c r="A1155"/>
      <c r="B1155"/>
      <c r="C1155"/>
      <c r="D1155"/>
      <c r="E1155"/>
      <c r="F1155"/>
      <c r="G1155"/>
      <c r="H1155"/>
      <c r="I1155"/>
      <c r="J1155"/>
      <c r="K1155"/>
      <c r="L1155"/>
      <c r="M1155"/>
      <c r="N1155"/>
      <c r="O1155"/>
      <c r="P1155"/>
      <c r="Q1155"/>
    </row>
    <row r="1156" spans="1:17" ht="14.25" x14ac:dyDescent="0.2">
      <c r="A1156"/>
      <c r="B1156"/>
      <c r="C1156"/>
      <c r="D1156"/>
      <c r="E1156"/>
      <c r="F1156"/>
      <c r="G1156"/>
      <c r="H1156"/>
      <c r="I1156"/>
      <c r="J1156"/>
      <c r="K1156"/>
      <c r="L1156"/>
      <c r="M1156"/>
      <c r="N1156"/>
      <c r="O1156"/>
      <c r="P1156"/>
      <c r="Q1156"/>
    </row>
    <row r="1157" spans="1:17" ht="14.25" x14ac:dyDescent="0.2">
      <c r="A1157"/>
      <c r="B1157"/>
      <c r="C1157"/>
      <c r="D1157"/>
      <c r="E1157"/>
      <c r="F1157"/>
      <c r="G1157"/>
      <c r="H1157"/>
      <c r="I1157"/>
      <c r="J1157"/>
      <c r="K1157"/>
      <c r="L1157"/>
      <c r="M1157"/>
      <c r="N1157"/>
      <c r="O1157"/>
      <c r="P1157"/>
      <c r="Q1157"/>
    </row>
    <row r="1158" spans="1:17" ht="14.25" x14ac:dyDescent="0.2">
      <c r="A1158"/>
      <c r="B1158"/>
      <c r="C1158"/>
      <c r="D1158"/>
      <c r="E1158"/>
      <c r="F1158"/>
      <c r="G1158"/>
      <c r="H1158"/>
      <c r="I1158"/>
      <c r="J1158"/>
      <c r="K1158"/>
      <c r="L1158"/>
      <c r="M1158"/>
      <c r="N1158"/>
      <c r="O1158"/>
      <c r="P1158"/>
      <c r="Q1158"/>
    </row>
    <row r="1159" spans="1:17" ht="14.25" x14ac:dyDescent="0.2">
      <c r="A1159"/>
      <c r="B1159"/>
      <c r="C1159"/>
      <c r="D1159"/>
      <c r="E1159"/>
      <c r="F1159"/>
      <c r="G1159"/>
      <c r="H1159"/>
      <c r="I1159"/>
      <c r="J1159"/>
      <c r="K1159"/>
      <c r="L1159"/>
      <c r="M1159"/>
      <c r="N1159"/>
      <c r="O1159"/>
      <c r="P1159"/>
      <c r="Q1159"/>
    </row>
    <row r="1160" spans="1:17" ht="14.25" x14ac:dyDescent="0.2">
      <c r="A1160"/>
      <c r="B1160"/>
      <c r="C1160"/>
      <c r="D1160"/>
      <c r="E1160"/>
      <c r="F1160"/>
      <c r="G1160"/>
      <c r="H1160"/>
      <c r="I1160"/>
      <c r="J1160"/>
      <c r="K1160"/>
      <c r="L1160"/>
      <c r="M1160"/>
      <c r="N1160"/>
      <c r="O1160"/>
      <c r="P1160"/>
      <c r="Q1160"/>
    </row>
    <row r="1161" spans="1:17" ht="14.25" x14ac:dyDescent="0.2">
      <c r="A1161"/>
      <c r="B1161"/>
      <c r="C1161"/>
      <c r="D1161"/>
      <c r="E1161"/>
      <c r="F1161"/>
      <c r="G1161"/>
      <c r="H1161"/>
      <c r="I1161"/>
      <c r="J1161"/>
      <c r="K1161"/>
      <c r="L1161"/>
      <c r="M1161"/>
      <c r="N1161"/>
      <c r="O1161"/>
      <c r="P1161"/>
      <c r="Q1161"/>
    </row>
    <row r="1162" spans="1:17" ht="14.25" x14ac:dyDescent="0.2">
      <c r="A1162"/>
      <c r="B1162"/>
      <c r="C1162"/>
      <c r="D1162"/>
      <c r="E1162"/>
      <c r="F1162"/>
      <c r="G1162"/>
      <c r="H1162"/>
      <c r="I1162"/>
      <c r="J1162"/>
      <c r="K1162"/>
      <c r="L1162"/>
      <c r="M1162"/>
      <c r="N1162"/>
      <c r="O1162"/>
      <c r="P1162"/>
      <c r="Q1162"/>
    </row>
    <row r="1163" spans="1:17" ht="14.25" x14ac:dyDescent="0.2">
      <c r="A1163"/>
      <c r="B1163"/>
      <c r="C1163"/>
      <c r="D1163"/>
      <c r="E1163"/>
      <c r="F1163"/>
      <c r="G1163"/>
      <c r="H1163"/>
      <c r="I1163"/>
      <c r="J1163"/>
      <c r="K1163"/>
      <c r="L1163"/>
      <c r="M1163"/>
      <c r="N1163"/>
      <c r="O1163"/>
      <c r="P1163"/>
      <c r="Q1163"/>
    </row>
    <row r="1164" spans="1:17" ht="14.25" x14ac:dyDescent="0.2">
      <c r="A1164"/>
      <c r="B1164"/>
      <c r="C1164"/>
      <c r="D1164"/>
      <c r="E1164"/>
      <c r="F1164"/>
      <c r="G1164"/>
      <c r="H1164"/>
      <c r="I1164"/>
      <c r="J1164"/>
      <c r="K1164"/>
      <c r="L1164"/>
      <c r="M1164"/>
      <c r="N1164"/>
      <c r="O1164"/>
      <c r="P1164"/>
      <c r="Q1164"/>
    </row>
    <row r="1165" spans="1:17" ht="14.25" x14ac:dyDescent="0.2">
      <c r="A1165"/>
      <c r="B1165"/>
      <c r="C1165"/>
      <c r="D1165"/>
      <c r="E1165"/>
      <c r="F1165"/>
      <c r="G1165"/>
      <c r="H1165"/>
      <c r="I1165"/>
      <c r="J1165"/>
      <c r="K1165"/>
      <c r="L1165"/>
      <c r="M1165"/>
      <c r="N1165"/>
      <c r="O1165"/>
      <c r="P1165"/>
      <c r="Q1165"/>
    </row>
    <row r="1166" spans="1:17" ht="14.25" x14ac:dyDescent="0.2">
      <c r="A1166"/>
      <c r="B1166"/>
      <c r="C1166"/>
      <c r="D1166"/>
      <c r="E1166"/>
      <c r="F1166"/>
      <c r="G1166"/>
      <c r="H1166"/>
      <c r="I1166"/>
      <c r="J1166"/>
      <c r="K1166"/>
      <c r="L1166"/>
      <c r="M1166"/>
      <c r="N1166"/>
      <c r="O1166"/>
      <c r="P1166"/>
      <c r="Q1166"/>
    </row>
    <row r="1167" spans="1:17" ht="14.25" x14ac:dyDescent="0.2">
      <c r="A1167"/>
      <c r="B1167"/>
      <c r="C1167"/>
      <c r="D1167"/>
      <c r="E1167"/>
      <c r="F1167"/>
      <c r="G1167"/>
      <c r="H1167"/>
      <c r="I1167"/>
      <c r="J1167"/>
      <c r="K1167"/>
      <c r="L1167"/>
      <c r="M1167"/>
      <c r="N1167"/>
      <c r="O1167"/>
      <c r="P1167"/>
      <c r="Q1167"/>
    </row>
    <row r="1168" spans="1:17" ht="14.25" x14ac:dyDescent="0.2">
      <c r="A1168"/>
      <c r="B1168"/>
      <c r="C1168"/>
      <c r="D1168"/>
      <c r="E1168"/>
      <c r="F1168"/>
      <c r="G1168"/>
      <c r="H1168"/>
      <c r="I1168"/>
      <c r="J1168"/>
      <c r="K1168"/>
      <c r="L1168"/>
      <c r="M1168"/>
      <c r="N1168"/>
      <c r="O1168"/>
      <c r="P1168"/>
      <c r="Q1168"/>
    </row>
    <row r="1169" spans="1:17" ht="14.25" x14ac:dyDescent="0.2">
      <c r="A1169"/>
      <c r="B1169"/>
      <c r="C1169"/>
      <c r="D1169"/>
      <c r="E1169"/>
      <c r="F1169"/>
      <c r="G1169"/>
      <c r="H1169"/>
      <c r="I1169"/>
      <c r="J1169"/>
      <c r="K1169"/>
      <c r="L1169"/>
      <c r="M1169"/>
      <c r="N1169"/>
      <c r="O1169"/>
      <c r="P1169"/>
      <c r="Q1169"/>
    </row>
    <row r="1170" spans="1:17" ht="14.25" x14ac:dyDescent="0.2">
      <c r="A1170"/>
      <c r="B1170"/>
      <c r="C1170"/>
      <c r="D1170"/>
      <c r="E1170"/>
      <c r="F1170"/>
      <c r="G1170"/>
      <c r="H1170"/>
      <c r="I1170"/>
      <c r="J1170"/>
      <c r="K1170"/>
      <c r="L1170"/>
      <c r="M1170"/>
      <c r="N1170"/>
      <c r="O1170"/>
      <c r="P1170"/>
      <c r="Q1170"/>
    </row>
    <row r="1171" spans="1:17" ht="14.25" x14ac:dyDescent="0.2">
      <c r="A1171"/>
      <c r="B1171"/>
      <c r="C1171"/>
      <c r="D1171"/>
      <c r="E1171"/>
      <c r="F1171"/>
      <c r="G1171"/>
      <c r="H1171"/>
      <c r="I1171"/>
      <c r="J1171"/>
      <c r="K1171"/>
      <c r="L1171"/>
      <c r="M1171"/>
      <c r="N1171"/>
      <c r="O1171"/>
      <c r="P1171"/>
      <c r="Q1171"/>
    </row>
    <row r="1172" spans="1:17" ht="14.25" x14ac:dyDescent="0.2">
      <c r="A1172"/>
      <c r="B1172"/>
      <c r="C1172"/>
      <c r="D1172"/>
      <c r="E1172"/>
      <c r="F1172"/>
      <c r="G1172"/>
      <c r="H1172"/>
      <c r="I1172"/>
      <c r="J1172"/>
      <c r="K1172"/>
      <c r="L1172"/>
      <c r="M1172"/>
      <c r="N1172"/>
      <c r="O1172"/>
      <c r="P1172"/>
      <c r="Q1172"/>
    </row>
    <row r="1173" spans="1:17" ht="14.25" x14ac:dyDescent="0.2">
      <c r="A1173"/>
      <c r="B1173"/>
      <c r="C1173"/>
      <c r="D1173"/>
      <c r="E1173"/>
      <c r="F1173"/>
      <c r="G1173"/>
      <c r="H1173"/>
      <c r="I1173"/>
      <c r="J1173"/>
      <c r="K1173"/>
      <c r="L1173"/>
      <c r="M1173"/>
      <c r="N1173"/>
      <c r="O1173"/>
      <c r="P1173"/>
      <c r="Q1173"/>
    </row>
    <row r="1174" spans="1:17" ht="14.25" x14ac:dyDescent="0.2">
      <c r="A1174"/>
      <c r="B1174"/>
      <c r="C1174"/>
      <c r="D1174"/>
      <c r="E1174"/>
      <c r="F1174"/>
      <c r="G1174"/>
      <c r="H1174"/>
      <c r="I1174"/>
      <c r="J1174"/>
      <c r="K1174"/>
      <c r="L1174"/>
      <c r="M1174"/>
      <c r="N1174"/>
      <c r="O1174"/>
      <c r="P1174"/>
      <c r="Q1174"/>
    </row>
    <row r="1175" spans="1:17" ht="14.25" x14ac:dyDescent="0.2">
      <c r="A1175"/>
      <c r="B1175"/>
      <c r="C1175"/>
      <c r="D1175"/>
      <c r="E1175"/>
      <c r="F1175"/>
      <c r="G1175"/>
      <c r="H1175"/>
      <c r="I1175"/>
      <c r="J1175"/>
      <c r="K1175"/>
      <c r="L1175"/>
      <c r="M1175"/>
      <c r="N1175"/>
      <c r="O1175"/>
      <c r="P1175"/>
      <c r="Q1175"/>
    </row>
    <row r="1176" spans="1:17" ht="14.25" x14ac:dyDescent="0.2">
      <c r="A1176"/>
      <c r="B1176"/>
      <c r="C1176"/>
      <c r="D1176"/>
      <c r="E1176"/>
      <c r="F1176"/>
      <c r="G1176"/>
      <c r="H1176"/>
      <c r="I1176"/>
      <c r="J1176"/>
      <c r="K1176"/>
      <c r="L1176"/>
      <c r="M1176"/>
      <c r="N1176"/>
      <c r="O1176"/>
      <c r="P1176"/>
      <c r="Q1176"/>
    </row>
    <row r="1177" spans="1:17" ht="14.25" x14ac:dyDescent="0.2">
      <c r="A1177"/>
      <c r="B1177"/>
      <c r="C1177"/>
      <c r="D1177"/>
      <c r="E1177"/>
      <c r="F1177"/>
      <c r="G1177"/>
      <c r="H1177"/>
      <c r="I1177"/>
      <c r="J1177"/>
      <c r="K1177"/>
      <c r="L1177"/>
      <c r="M1177"/>
      <c r="N1177"/>
      <c r="O1177"/>
      <c r="P1177"/>
      <c r="Q1177"/>
    </row>
    <row r="1178" spans="1:17" ht="14.25" x14ac:dyDescent="0.2">
      <c r="A1178"/>
      <c r="B1178"/>
      <c r="C1178"/>
      <c r="D1178"/>
      <c r="E1178"/>
      <c r="F1178"/>
      <c r="G1178"/>
      <c r="H1178"/>
      <c r="I1178"/>
      <c r="J1178"/>
      <c r="K1178"/>
      <c r="L1178"/>
      <c r="M1178"/>
      <c r="N1178"/>
      <c r="O1178"/>
      <c r="P1178"/>
      <c r="Q1178"/>
    </row>
    <row r="1179" spans="1:17" ht="14.25" x14ac:dyDescent="0.2">
      <c r="A1179"/>
      <c r="B1179"/>
      <c r="C1179"/>
      <c r="D1179"/>
      <c r="E1179"/>
      <c r="F1179"/>
      <c r="G1179"/>
      <c r="H1179"/>
      <c r="I1179"/>
      <c r="J1179"/>
      <c r="K1179"/>
      <c r="L1179"/>
      <c r="M1179"/>
      <c r="N1179"/>
      <c r="O1179"/>
      <c r="P1179"/>
      <c r="Q1179"/>
    </row>
    <row r="1180" spans="1:17" ht="14.25" x14ac:dyDescent="0.2">
      <c r="A1180"/>
      <c r="B1180"/>
      <c r="C1180"/>
      <c r="D1180"/>
      <c r="E1180"/>
      <c r="F1180"/>
      <c r="G1180"/>
      <c r="H1180"/>
      <c r="I1180"/>
      <c r="J1180"/>
      <c r="K1180"/>
      <c r="L1180"/>
      <c r="M1180"/>
      <c r="N1180"/>
      <c r="O1180"/>
      <c r="P1180"/>
      <c r="Q1180"/>
    </row>
    <row r="1181" spans="1:17" ht="14.25" x14ac:dyDescent="0.2">
      <c r="A1181"/>
      <c r="B1181"/>
      <c r="C1181"/>
      <c r="D1181"/>
      <c r="E1181"/>
      <c r="F1181"/>
      <c r="G1181"/>
      <c r="H1181"/>
      <c r="I1181"/>
      <c r="J1181"/>
      <c r="K1181"/>
      <c r="L1181"/>
      <c r="M1181"/>
      <c r="N1181"/>
      <c r="O1181"/>
      <c r="P1181"/>
      <c r="Q1181"/>
    </row>
    <row r="1182" spans="1:17" ht="14.25" x14ac:dyDescent="0.2">
      <c r="A1182"/>
      <c r="B1182"/>
      <c r="C1182"/>
      <c r="D1182"/>
      <c r="E1182"/>
      <c r="F1182"/>
      <c r="G1182"/>
      <c r="H1182"/>
      <c r="I1182"/>
      <c r="J1182"/>
      <c r="K1182"/>
      <c r="L1182"/>
      <c r="M1182"/>
      <c r="N1182"/>
      <c r="O1182"/>
      <c r="P1182"/>
      <c r="Q1182"/>
    </row>
    <row r="1183" spans="1:17" ht="14.25" x14ac:dyDescent="0.2">
      <c r="A1183"/>
      <c r="B1183"/>
      <c r="C1183"/>
      <c r="D1183"/>
      <c r="E1183"/>
      <c r="F1183"/>
      <c r="G1183"/>
      <c r="H1183"/>
      <c r="I1183"/>
      <c r="J1183"/>
      <c r="K1183"/>
      <c r="L1183"/>
      <c r="M1183"/>
      <c r="N1183"/>
      <c r="O1183"/>
      <c r="P1183"/>
      <c r="Q1183"/>
    </row>
    <row r="1184" spans="1:17" ht="14.25" x14ac:dyDescent="0.2">
      <c r="A1184"/>
      <c r="B1184"/>
      <c r="C1184"/>
      <c r="D1184"/>
      <c r="E1184"/>
      <c r="F1184"/>
      <c r="G1184"/>
      <c r="H1184"/>
      <c r="I1184"/>
      <c r="J1184"/>
      <c r="K1184"/>
      <c r="L1184"/>
      <c r="M1184"/>
      <c r="N1184"/>
      <c r="O1184"/>
      <c r="P1184"/>
      <c r="Q1184"/>
    </row>
    <row r="1185" spans="1:17" ht="14.25" x14ac:dyDescent="0.2">
      <c r="A1185"/>
      <c r="B1185"/>
      <c r="C1185"/>
      <c r="D1185"/>
      <c r="E1185"/>
      <c r="F1185"/>
      <c r="G1185"/>
      <c r="H1185"/>
      <c r="I1185"/>
      <c r="J1185"/>
      <c r="K1185"/>
      <c r="L1185"/>
      <c r="M1185"/>
      <c r="N1185"/>
      <c r="O1185"/>
      <c r="P1185"/>
      <c r="Q1185"/>
    </row>
    <row r="1186" spans="1:17" ht="14.25" x14ac:dyDescent="0.2">
      <c r="A1186"/>
      <c r="B1186"/>
      <c r="C1186"/>
      <c r="D1186"/>
      <c r="E1186"/>
      <c r="F1186"/>
      <c r="G1186"/>
      <c r="H1186"/>
      <c r="I1186"/>
      <c r="J1186"/>
      <c r="K1186"/>
      <c r="L1186"/>
      <c r="M1186"/>
      <c r="N1186"/>
      <c r="O1186"/>
      <c r="P1186"/>
      <c r="Q1186"/>
    </row>
    <row r="1187" spans="1:17" ht="14.25" x14ac:dyDescent="0.2">
      <c r="A1187"/>
      <c r="B1187"/>
      <c r="C1187"/>
      <c r="D1187"/>
      <c r="E1187"/>
      <c r="F1187"/>
      <c r="G1187"/>
      <c r="H1187"/>
      <c r="I1187"/>
      <c r="J1187"/>
      <c r="K1187"/>
      <c r="L1187"/>
      <c r="M1187"/>
      <c r="N1187"/>
      <c r="O1187"/>
      <c r="P1187"/>
      <c r="Q1187"/>
    </row>
    <row r="1188" spans="1:17" ht="14.25" x14ac:dyDescent="0.2">
      <c r="A1188"/>
      <c r="B1188"/>
      <c r="C1188"/>
      <c r="D1188"/>
      <c r="E1188"/>
      <c r="F1188"/>
      <c r="G1188"/>
      <c r="H1188"/>
      <c r="I1188"/>
      <c r="J1188"/>
      <c r="K1188"/>
      <c r="L1188"/>
      <c r="M1188"/>
      <c r="N1188"/>
      <c r="O1188"/>
      <c r="P1188"/>
      <c r="Q1188"/>
    </row>
    <row r="1189" spans="1:17" ht="14.25" x14ac:dyDescent="0.2">
      <c r="A1189"/>
      <c r="B1189"/>
      <c r="C1189"/>
      <c r="D1189"/>
      <c r="E1189"/>
      <c r="F1189"/>
      <c r="G1189"/>
      <c r="H1189"/>
      <c r="I1189"/>
      <c r="J1189"/>
      <c r="K1189"/>
      <c r="L1189"/>
      <c r="M1189"/>
      <c r="N1189"/>
      <c r="O1189"/>
      <c r="P1189"/>
      <c r="Q1189"/>
    </row>
    <row r="1190" spans="1:17" ht="14.25" x14ac:dyDescent="0.2">
      <c r="A1190"/>
      <c r="B1190"/>
      <c r="C1190"/>
      <c r="D1190"/>
      <c r="E1190"/>
      <c r="F1190"/>
      <c r="G1190"/>
      <c r="H1190"/>
      <c r="I1190"/>
      <c r="J1190"/>
      <c r="K1190"/>
      <c r="L1190"/>
      <c r="M1190"/>
      <c r="N1190"/>
      <c r="O1190"/>
      <c r="P1190"/>
      <c r="Q1190"/>
    </row>
    <row r="1191" spans="1:17" ht="14.25" x14ac:dyDescent="0.2">
      <c r="A1191"/>
      <c r="B1191"/>
      <c r="C1191"/>
      <c r="D1191"/>
      <c r="E1191"/>
      <c r="F1191"/>
      <c r="G1191"/>
      <c r="H1191"/>
      <c r="I1191"/>
      <c r="J1191"/>
      <c r="K1191"/>
      <c r="L1191"/>
      <c r="M1191"/>
      <c r="N1191"/>
      <c r="O1191"/>
      <c r="P1191"/>
      <c r="Q1191"/>
    </row>
    <row r="1192" spans="1:17" ht="14.25" x14ac:dyDescent="0.2">
      <c r="A1192"/>
      <c r="B1192"/>
      <c r="C1192"/>
      <c r="D1192"/>
      <c r="E1192"/>
      <c r="F1192"/>
      <c r="G1192"/>
      <c r="H1192"/>
      <c r="I1192"/>
      <c r="J1192"/>
      <c r="K1192"/>
      <c r="L1192"/>
      <c r="M1192"/>
      <c r="N1192"/>
      <c r="O1192"/>
      <c r="P1192"/>
      <c r="Q1192"/>
    </row>
    <row r="1193" spans="1:17" ht="14.25" x14ac:dyDescent="0.2">
      <c r="A1193"/>
      <c r="B1193"/>
      <c r="C1193"/>
      <c r="D1193"/>
      <c r="E1193"/>
      <c r="F1193"/>
      <c r="G1193"/>
      <c r="H1193"/>
      <c r="I1193"/>
      <c r="J1193"/>
      <c r="K1193"/>
      <c r="L1193"/>
      <c r="M1193"/>
      <c r="N1193"/>
      <c r="O1193"/>
      <c r="P1193"/>
      <c r="Q1193"/>
    </row>
    <row r="1194" spans="1:17" ht="14.25" x14ac:dyDescent="0.2">
      <c r="A1194"/>
      <c r="B1194"/>
      <c r="C1194"/>
      <c r="D1194"/>
      <c r="E1194"/>
      <c r="F1194"/>
      <c r="G1194"/>
      <c r="H1194"/>
      <c r="I1194"/>
      <c r="J1194"/>
      <c r="K1194"/>
      <c r="L1194"/>
      <c r="M1194"/>
      <c r="N1194"/>
      <c r="O1194"/>
      <c r="P1194"/>
      <c r="Q1194"/>
    </row>
    <row r="1195" spans="1:17" ht="14.25" x14ac:dyDescent="0.2">
      <c r="A1195"/>
      <c r="B1195"/>
      <c r="C1195"/>
      <c r="D1195"/>
      <c r="E1195"/>
      <c r="F1195"/>
      <c r="G1195"/>
      <c r="H1195"/>
      <c r="I1195"/>
      <c r="J1195"/>
      <c r="K1195"/>
      <c r="L1195"/>
      <c r="M1195"/>
      <c r="N1195"/>
      <c r="O1195"/>
      <c r="P1195"/>
      <c r="Q1195"/>
    </row>
    <row r="1196" spans="1:17" ht="14.25" x14ac:dyDescent="0.2">
      <c r="A1196"/>
      <c r="B1196"/>
      <c r="C1196"/>
      <c r="D1196"/>
      <c r="E1196"/>
      <c r="F1196"/>
      <c r="G1196"/>
      <c r="H1196"/>
      <c r="I1196"/>
      <c r="J1196"/>
      <c r="K1196"/>
      <c r="L1196"/>
      <c r="M1196"/>
      <c r="N1196"/>
      <c r="O1196"/>
      <c r="P1196"/>
      <c r="Q1196"/>
    </row>
    <row r="1197" spans="1:17" ht="14.25" x14ac:dyDescent="0.2">
      <c r="A1197"/>
      <c r="B1197"/>
      <c r="C1197"/>
      <c r="D1197"/>
      <c r="E1197"/>
      <c r="F1197"/>
      <c r="G1197"/>
      <c r="H1197"/>
      <c r="I1197"/>
      <c r="J1197"/>
      <c r="K1197"/>
      <c r="L1197"/>
      <c r="M1197"/>
      <c r="N1197"/>
      <c r="O1197"/>
      <c r="P1197"/>
      <c r="Q1197"/>
    </row>
    <row r="1198" spans="1:17" ht="14.25" x14ac:dyDescent="0.2">
      <c r="A1198"/>
      <c r="B1198"/>
      <c r="C1198"/>
      <c r="D1198"/>
      <c r="E1198"/>
      <c r="F1198"/>
      <c r="G1198"/>
      <c r="H1198"/>
      <c r="I1198"/>
      <c r="J1198"/>
      <c r="K1198"/>
      <c r="L1198"/>
      <c r="M1198"/>
      <c r="N1198"/>
      <c r="O1198"/>
      <c r="P1198"/>
      <c r="Q1198"/>
    </row>
    <row r="1199" spans="1:17" ht="14.25" x14ac:dyDescent="0.2">
      <c r="A1199"/>
      <c r="B1199"/>
      <c r="C1199"/>
      <c r="D1199"/>
      <c r="E1199"/>
      <c r="F1199"/>
      <c r="G1199"/>
      <c r="H1199"/>
      <c r="I1199"/>
      <c r="J1199"/>
      <c r="K1199"/>
      <c r="L1199"/>
      <c r="M1199"/>
      <c r="N1199"/>
      <c r="O1199"/>
      <c r="P1199"/>
      <c r="Q1199"/>
    </row>
    <row r="1200" spans="1:17" ht="14.25" x14ac:dyDescent="0.2">
      <c r="A1200"/>
      <c r="B1200"/>
      <c r="C1200"/>
      <c r="D1200"/>
      <c r="E1200"/>
      <c r="F1200"/>
      <c r="G1200"/>
      <c r="H1200"/>
      <c r="I1200"/>
      <c r="J1200"/>
      <c r="K1200"/>
      <c r="L1200"/>
      <c r="M1200"/>
      <c r="N1200"/>
      <c r="O1200"/>
      <c r="P1200"/>
      <c r="Q1200"/>
    </row>
    <row r="1201" spans="1:17" ht="14.25" x14ac:dyDescent="0.2">
      <c r="A1201"/>
      <c r="B1201"/>
      <c r="C1201"/>
      <c r="D1201"/>
      <c r="E1201"/>
      <c r="F1201"/>
      <c r="G1201"/>
      <c r="H1201"/>
      <c r="I1201"/>
      <c r="J1201"/>
      <c r="K1201"/>
      <c r="L1201"/>
      <c r="M1201"/>
      <c r="N1201"/>
      <c r="O1201"/>
      <c r="P1201"/>
      <c r="Q1201"/>
    </row>
    <row r="1202" spans="1:17" ht="14.25" x14ac:dyDescent="0.2">
      <c r="A1202"/>
      <c r="B1202"/>
      <c r="C1202"/>
      <c r="D1202"/>
      <c r="E1202"/>
      <c r="F1202"/>
      <c r="G1202"/>
      <c r="H1202"/>
      <c r="I1202"/>
      <c r="J1202"/>
      <c r="K1202"/>
      <c r="L1202"/>
      <c r="M1202"/>
      <c r="N1202"/>
      <c r="O1202"/>
      <c r="P1202"/>
      <c r="Q1202"/>
    </row>
    <row r="1203" spans="1:17" ht="14.25" x14ac:dyDescent="0.2">
      <c r="A1203"/>
      <c r="B1203"/>
      <c r="C1203"/>
      <c r="D1203"/>
      <c r="E1203"/>
      <c r="F1203"/>
      <c r="G1203"/>
      <c r="H1203"/>
      <c r="I1203"/>
      <c r="J1203"/>
      <c r="K1203"/>
      <c r="L1203"/>
      <c r="M1203"/>
      <c r="N1203"/>
      <c r="O1203"/>
      <c r="P1203"/>
      <c r="Q1203"/>
    </row>
    <row r="1204" spans="1:17" ht="14.25" x14ac:dyDescent="0.2">
      <c r="A1204"/>
      <c r="B1204"/>
      <c r="C1204"/>
      <c r="D1204"/>
      <c r="E1204"/>
      <c r="F1204"/>
      <c r="G1204"/>
      <c r="H1204"/>
      <c r="I1204"/>
      <c r="J1204"/>
      <c r="K1204"/>
      <c r="L1204"/>
      <c r="M1204"/>
      <c r="N1204"/>
      <c r="O1204"/>
      <c r="P1204"/>
      <c r="Q1204"/>
    </row>
    <row r="1205" spans="1:17" ht="14.25" x14ac:dyDescent="0.2">
      <c r="A1205"/>
      <c r="B1205"/>
      <c r="C1205"/>
      <c r="D1205"/>
      <c r="E1205"/>
      <c r="F1205"/>
      <c r="G1205"/>
      <c r="H1205"/>
      <c r="I1205"/>
      <c r="J1205"/>
      <c r="K1205"/>
      <c r="L1205"/>
      <c r="M1205"/>
      <c r="N1205"/>
      <c r="O1205"/>
      <c r="P1205"/>
      <c r="Q1205"/>
    </row>
    <row r="1206" spans="1:17" ht="14.25" x14ac:dyDescent="0.2">
      <c r="A1206"/>
      <c r="B1206"/>
      <c r="C1206"/>
      <c r="D1206"/>
      <c r="E1206"/>
      <c r="F1206"/>
      <c r="G1206"/>
      <c r="H1206"/>
      <c r="I1206"/>
      <c r="J1206"/>
      <c r="K1206"/>
      <c r="L1206"/>
      <c r="M1206"/>
      <c r="N1206"/>
      <c r="O1206"/>
      <c r="P1206"/>
      <c r="Q1206"/>
    </row>
    <row r="1207" spans="1:17" ht="14.25" x14ac:dyDescent="0.2">
      <c r="A1207"/>
      <c r="B1207"/>
      <c r="C1207"/>
      <c r="D1207"/>
      <c r="E1207"/>
      <c r="F1207"/>
      <c r="G1207"/>
      <c r="H1207"/>
      <c r="I1207"/>
      <c r="J1207"/>
      <c r="K1207"/>
      <c r="L1207"/>
      <c r="M1207"/>
      <c r="N1207"/>
      <c r="O1207"/>
      <c r="P1207"/>
      <c r="Q1207"/>
    </row>
    <row r="1208" spans="1:17" ht="14.25" x14ac:dyDescent="0.2">
      <c r="A1208"/>
      <c r="B1208"/>
      <c r="C1208"/>
      <c r="D1208"/>
      <c r="E1208"/>
      <c r="F1208"/>
      <c r="G1208"/>
      <c r="H1208"/>
      <c r="I1208"/>
      <c r="J1208"/>
      <c r="K1208"/>
      <c r="L1208"/>
      <c r="M1208"/>
      <c r="N1208"/>
      <c r="O1208"/>
      <c r="P1208"/>
      <c r="Q1208"/>
    </row>
    <row r="1209" spans="1:17" ht="14.25" x14ac:dyDescent="0.2">
      <c r="A1209"/>
      <c r="B1209"/>
      <c r="C1209"/>
      <c r="D1209"/>
      <c r="E1209"/>
      <c r="F1209"/>
      <c r="G1209"/>
      <c r="H1209"/>
      <c r="I1209"/>
      <c r="J1209"/>
      <c r="K1209"/>
      <c r="L1209"/>
      <c r="M1209"/>
      <c r="N1209"/>
      <c r="O1209"/>
      <c r="P1209"/>
      <c r="Q1209"/>
    </row>
    <row r="1210" spans="1:17" ht="14.25" x14ac:dyDescent="0.2">
      <c r="A1210"/>
      <c r="B1210"/>
      <c r="C1210"/>
      <c r="D1210"/>
      <c r="E1210"/>
      <c r="F1210"/>
      <c r="G1210"/>
      <c r="H1210"/>
      <c r="I1210"/>
      <c r="J1210"/>
      <c r="K1210"/>
      <c r="L1210"/>
      <c r="M1210"/>
      <c r="N1210"/>
      <c r="O1210"/>
      <c r="P1210"/>
      <c r="Q1210"/>
    </row>
    <row r="1211" spans="1:17" ht="14.25" x14ac:dyDescent="0.2">
      <c r="A1211"/>
      <c r="B1211"/>
      <c r="C1211"/>
      <c r="D1211"/>
      <c r="E1211"/>
      <c r="F1211"/>
      <c r="G1211"/>
      <c r="H1211"/>
      <c r="I1211"/>
      <c r="J1211"/>
      <c r="K1211"/>
      <c r="L1211"/>
      <c r="M1211"/>
      <c r="N1211"/>
      <c r="O1211"/>
      <c r="P1211"/>
      <c r="Q1211"/>
    </row>
    <row r="1212" spans="1:17" ht="14.25" x14ac:dyDescent="0.2">
      <c r="A1212"/>
      <c r="B1212"/>
      <c r="C1212"/>
      <c r="D1212"/>
      <c r="E1212"/>
      <c r="F1212"/>
      <c r="G1212"/>
      <c r="H1212"/>
      <c r="I1212"/>
      <c r="J1212"/>
      <c r="K1212"/>
      <c r="L1212"/>
      <c r="M1212"/>
      <c r="N1212"/>
      <c r="O1212"/>
      <c r="P1212"/>
      <c r="Q1212"/>
    </row>
    <row r="1213" spans="1:17" ht="14.25" x14ac:dyDescent="0.2">
      <c r="A1213"/>
      <c r="B1213"/>
      <c r="C1213"/>
      <c r="D1213"/>
      <c r="E1213"/>
      <c r="F1213"/>
      <c r="G1213"/>
      <c r="H1213"/>
      <c r="I1213"/>
      <c r="J1213"/>
      <c r="K1213"/>
      <c r="L1213"/>
      <c r="M1213"/>
      <c r="N1213"/>
      <c r="O1213"/>
      <c r="P1213"/>
      <c r="Q1213"/>
    </row>
    <row r="1214" spans="1:17" ht="14.25" x14ac:dyDescent="0.2">
      <c r="A1214"/>
      <c r="B1214"/>
      <c r="C1214"/>
      <c r="D1214"/>
      <c r="E1214"/>
      <c r="F1214"/>
      <c r="G1214"/>
      <c r="H1214"/>
      <c r="I1214"/>
      <c r="J1214"/>
      <c r="K1214"/>
      <c r="L1214"/>
      <c r="M1214"/>
      <c r="N1214"/>
      <c r="O1214"/>
      <c r="P1214"/>
      <c r="Q1214"/>
    </row>
    <row r="1215" spans="1:17" ht="14.25" x14ac:dyDescent="0.2">
      <c r="A1215"/>
      <c r="B1215"/>
      <c r="C1215"/>
      <c r="D1215"/>
      <c r="E1215"/>
      <c r="F1215"/>
      <c r="G1215"/>
      <c r="H1215"/>
      <c r="I1215"/>
      <c r="J1215"/>
      <c r="K1215"/>
      <c r="L1215"/>
      <c r="M1215"/>
      <c r="N1215"/>
      <c r="O1215"/>
      <c r="P1215"/>
      <c r="Q1215"/>
    </row>
    <row r="1216" spans="1:17" ht="14.25" x14ac:dyDescent="0.2">
      <c r="A1216"/>
      <c r="B1216"/>
      <c r="C1216"/>
      <c r="D1216"/>
      <c r="E1216"/>
      <c r="F1216"/>
      <c r="G1216"/>
      <c r="H1216"/>
      <c r="I1216"/>
      <c r="J1216"/>
      <c r="K1216"/>
      <c r="L1216"/>
      <c r="M1216"/>
      <c r="N1216"/>
      <c r="O1216"/>
      <c r="P1216"/>
      <c r="Q1216"/>
    </row>
    <row r="1217" spans="1:17" ht="14.25" x14ac:dyDescent="0.2">
      <c r="A1217"/>
      <c r="B1217"/>
      <c r="C1217"/>
      <c r="D1217"/>
      <c r="E1217"/>
      <c r="F1217"/>
      <c r="G1217"/>
      <c r="H1217"/>
      <c r="I1217"/>
      <c r="J1217"/>
      <c r="K1217"/>
      <c r="L1217"/>
      <c r="M1217"/>
      <c r="N1217"/>
      <c r="O1217"/>
      <c r="P1217"/>
      <c r="Q1217"/>
    </row>
    <row r="1218" spans="1:17" ht="14.25" x14ac:dyDescent="0.2">
      <c r="A1218"/>
      <c r="B1218"/>
      <c r="C1218"/>
      <c r="D1218"/>
      <c r="E1218"/>
      <c r="F1218"/>
      <c r="G1218"/>
      <c r="H1218"/>
      <c r="I1218"/>
      <c r="J1218"/>
      <c r="K1218"/>
      <c r="L1218"/>
      <c r="M1218"/>
      <c r="N1218"/>
      <c r="O1218"/>
      <c r="P1218"/>
      <c r="Q1218"/>
    </row>
    <row r="1219" spans="1:17" ht="14.25" x14ac:dyDescent="0.2">
      <c r="A1219"/>
      <c r="B1219"/>
      <c r="C1219"/>
      <c r="D1219"/>
      <c r="E1219"/>
      <c r="F1219"/>
      <c r="G1219"/>
      <c r="H1219"/>
      <c r="I1219"/>
      <c r="J1219"/>
      <c r="K1219"/>
      <c r="L1219"/>
      <c r="M1219"/>
      <c r="N1219"/>
      <c r="O1219"/>
      <c r="P1219"/>
      <c r="Q1219"/>
    </row>
    <row r="1220" spans="1:17" ht="14.25" x14ac:dyDescent="0.2">
      <c r="A1220"/>
      <c r="B1220"/>
      <c r="C1220"/>
      <c r="D1220"/>
      <c r="E1220"/>
      <c r="F1220"/>
      <c r="G1220"/>
      <c r="H1220"/>
      <c r="I1220"/>
      <c r="J1220"/>
      <c r="K1220"/>
      <c r="L1220"/>
      <c r="M1220"/>
      <c r="N1220"/>
      <c r="O1220"/>
      <c r="P1220"/>
      <c r="Q1220"/>
    </row>
    <row r="1221" spans="1:17" ht="14.25" x14ac:dyDescent="0.2">
      <c r="A1221"/>
      <c r="B1221"/>
      <c r="C1221"/>
      <c r="D1221"/>
      <c r="E1221"/>
      <c r="F1221"/>
      <c r="G1221"/>
      <c r="H1221"/>
      <c r="I1221"/>
      <c r="J1221"/>
      <c r="K1221"/>
      <c r="L1221"/>
      <c r="M1221"/>
      <c r="N1221"/>
      <c r="O1221"/>
      <c r="P1221"/>
      <c r="Q1221"/>
    </row>
  </sheetData>
  <mergeCells count="4">
    <mergeCell ref="R3:R5"/>
    <mergeCell ref="S3:S5"/>
    <mergeCell ref="T3:T5"/>
    <mergeCell ref="U3:U5"/>
  </mergeCells>
  <conditionalFormatting sqref="R7:U1030">
    <cfRule type="cellIs" dxfId="479" priority="1" operator="equal">
      <formula>1</formula>
    </cfRule>
  </conditionalFormatting>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Summary</vt:lpstr>
      <vt:lpstr>Heating to Cooling Cap. Ratios</vt:lpstr>
      <vt:lpstr>Abridged NormUnitVal</vt:lpstr>
      <vt:lpstr>Measure_2020-11-19</vt:lpstr>
      <vt:lpstr>EnergyImpact_2020-11-19</vt:lpstr>
      <vt:lpstr>EnergyImpact_2020-12-18</vt:lpstr>
      <vt:lpstr>EnergyImpact Pivot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McWilliams, Jennifer</cp:lastModifiedBy>
  <dcterms:created xsi:type="dcterms:W3CDTF">2020-10-24T01:03:24Z</dcterms:created>
  <dcterms:modified xsi:type="dcterms:W3CDTF">2021-09-02T21:08:08Z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2fbb032-08bf-4f1e-af46-2528cd3f96ca_Enabled">
    <vt:lpwstr>true</vt:lpwstr>
  </property>
  <property fmtid="{D5CDD505-2E9C-101B-9397-08002B2CF9AE}" pid="3" name="MSIP_Label_22fbb032-08bf-4f1e-af46-2528cd3f96ca_SetDate">
    <vt:lpwstr>2021-09-02T21:06:25Z</vt:lpwstr>
  </property>
  <property fmtid="{D5CDD505-2E9C-101B-9397-08002B2CF9AE}" pid="4" name="MSIP_Label_22fbb032-08bf-4f1e-af46-2528cd3f96ca_Method">
    <vt:lpwstr>Privileged</vt:lpwstr>
  </property>
  <property fmtid="{D5CDD505-2E9C-101B-9397-08002B2CF9AE}" pid="5" name="MSIP_Label_22fbb032-08bf-4f1e-af46-2528cd3f96ca_Name">
    <vt:lpwstr>22fbb032-08bf-4f1e-af46-2528cd3f96ca</vt:lpwstr>
  </property>
  <property fmtid="{D5CDD505-2E9C-101B-9397-08002B2CF9AE}" pid="6" name="MSIP_Label_22fbb032-08bf-4f1e-af46-2528cd3f96ca_SiteId">
    <vt:lpwstr>adf10e2b-b6e9-41d6-be2f-c12bb566019c</vt:lpwstr>
  </property>
  <property fmtid="{D5CDD505-2E9C-101B-9397-08002B2CF9AE}" pid="7" name="MSIP_Label_22fbb032-08bf-4f1e-af46-2528cd3f96ca_ActionId">
    <vt:lpwstr>cc6da1f4-207c-444d-94f0-a25152b1e5de</vt:lpwstr>
  </property>
  <property fmtid="{D5CDD505-2E9C-101B-9397-08002B2CF9AE}" pid="8" name="MSIP_Label_22fbb032-08bf-4f1e-af46-2528cd3f96ca_ContentBits">
    <vt:lpwstr>0</vt:lpwstr>
  </property>
</Properties>
</file>